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816ACC3-187C-4D8D-B8C3-E967899FD22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5" i="371" l="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M11" i="431"/>
  <c r="M19" i="431"/>
  <c r="N12" i="431"/>
  <c r="N20" i="431"/>
  <c r="O13" i="431"/>
  <c r="O21" i="431"/>
  <c r="P22" i="431"/>
  <c r="Q23" i="431"/>
  <c r="I16" i="431"/>
  <c r="M12" i="431"/>
  <c r="O14" i="431"/>
  <c r="P23" i="431"/>
  <c r="C10" i="431"/>
  <c r="C18" i="431"/>
  <c r="D11" i="431"/>
  <c r="D19" i="431"/>
  <c r="E12" i="431"/>
  <c r="E20" i="431"/>
  <c r="F13" i="431"/>
  <c r="F21" i="431"/>
  <c r="G14" i="431"/>
  <c r="H15" i="431"/>
  <c r="H23" i="431"/>
  <c r="J9" i="431"/>
  <c r="K10" i="431"/>
  <c r="L11" i="431"/>
  <c r="N13" i="431"/>
  <c r="O22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K21" i="431"/>
  <c r="O17" i="431"/>
  <c r="P18" i="431"/>
  <c r="Q19" i="431"/>
  <c r="K22" i="431"/>
  <c r="N17" i="431"/>
  <c r="O18" i="431"/>
  <c r="P1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L14" i="431"/>
  <c r="L22" i="431"/>
  <c r="M15" i="431"/>
  <c r="M23" i="431"/>
  <c r="N16" i="431"/>
  <c r="O9" i="431"/>
  <c r="P10" i="431"/>
  <c r="Q11" i="431"/>
  <c r="M16" i="431"/>
  <c r="Q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L15" i="431"/>
  <c r="L23" i="431"/>
  <c r="N9" i="431"/>
  <c r="O10" i="431"/>
  <c r="P11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L18" i="431"/>
  <c r="P14" i="431"/>
  <c r="Q15" i="431"/>
  <c r="G22" i="431"/>
  <c r="J17" i="431"/>
  <c r="K18" i="431"/>
  <c r="L19" i="431"/>
  <c r="M20" i="431"/>
  <c r="N21" i="431"/>
  <c r="P15" i="431"/>
  <c r="S15" i="431" l="1"/>
  <c r="R15" i="431"/>
  <c r="S22" i="431"/>
  <c r="R22" i="431"/>
  <c r="S14" i="431"/>
  <c r="R14" i="431"/>
  <c r="S21" i="431"/>
  <c r="R21" i="431"/>
  <c r="S13" i="431"/>
  <c r="R13" i="431"/>
  <c r="S12" i="431"/>
  <c r="R12" i="431"/>
  <c r="S20" i="431"/>
  <c r="R20" i="431"/>
  <c r="S11" i="431"/>
  <c r="R11" i="431"/>
  <c r="S19" i="431"/>
  <c r="R19" i="431"/>
  <c r="S18" i="431"/>
  <c r="R18" i="431"/>
  <c r="S10" i="431"/>
  <c r="R10" i="431"/>
  <c r="S17" i="431"/>
  <c r="R17" i="431"/>
  <c r="R9" i="431"/>
  <c r="S9" i="431"/>
  <c r="S16" i="431"/>
  <c r="R16" i="431"/>
  <c r="S23" i="431"/>
  <c r="R23" i="431"/>
  <c r="H8" i="431"/>
  <c r="E8" i="431"/>
  <c r="F8" i="431"/>
  <c r="D8" i="431"/>
  <c r="Q8" i="431"/>
  <c r="J8" i="431"/>
  <c r="C8" i="431"/>
  <c r="L8" i="431"/>
  <c r="O8" i="431"/>
  <c r="G8" i="431"/>
  <c r="N8" i="431"/>
  <c r="I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S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U3" i="347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<sst xmlns="http://schemas.openxmlformats.org/spreadsheetml/2006/main" count="90976" uniqueCount="7133">
  <si>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</si>
  <si>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</si>
  <si>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</si>
  <si>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</si>
  <si>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</si>
  <si>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</si>
  <si>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</si>
  <si>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</si>
  <si>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</si>
  <si>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</si>
  <si>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</si>
  <si>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</si>
  <si>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</si>
  <si>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</si>
  <si>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</si>
  <si>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</si>
  <si>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</si>
  <si>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</si>
  <si>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</si>
  <si>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</si>
  <si>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</si>
  <si>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</si>
  <si>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</si>
  <si>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</si>
  <si>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</si>
  <si>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</si>
  <si>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</si>
  <si>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</si>
  <si>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</si>
  <si>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</si>
  <si>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</si>
  <si>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</si>
  <si>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</si>
  <si>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</si>
  <si>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</si>
  <si>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</si>
  <si>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</si>
  <si>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</si>
  <si>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</si>
  <si>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</si>
  <si>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</si>
  <si>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</si>
  <si>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</si>
  <si>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</si>
  <si>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</si>
  <si>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</si>
  <si>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</si>
  <si>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</si>
  <si>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</si>
  <si>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</si>
  <si>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</si>
  <si>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</si>
  <si>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</si>
  <si>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</si>
  <si>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</si>
  <si>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</si>
  <si>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</si>
  <si>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</si>
  <si>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</si>
  <si>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</si>
  <si>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</si>
  <si>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</si>
  <si>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</si>
  <si>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</si>
  <si>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</si>
  <si>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</si>
  <si>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</si>
  <si>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</si>
  <si>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</si>
  <si>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</si>
  <si>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</si>
  <si>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</si>
  <si>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</si>
  <si>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</si>
  <si>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</si>
  <si>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</si>
  <si>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</si>
  <si>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</si>
  <si>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</si>
  <si>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</si>
  <si>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</si>
  <si>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</si>
  <si>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</si>
  <si>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</si>
  <si>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</si>
  <si>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</si>
  <si>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</si>
  <si>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</si>
  <si>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</si>
  <si>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</si>
  <si>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</si>
  <si>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</si>
  <si>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</si>
  <si>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</si>
  <si>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</si>
  <si>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</si>
  <si>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</si>
  <si>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</si>
  <si>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</si>
  <si>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</si>
  <si>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</si>
  <si>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</si>
  <si>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</si>
  <si>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</si>
  <si>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</si>
  <si>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</si>
  <si>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</si>
  <si>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</si>
  <si>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</si>
  <si>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</si>
  <si>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</si>
  <si>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</si>
  <si>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</si>
  <si>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</si>
  <si>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</si>
  <si>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</si>
  <si>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</si>
  <si>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</si>
  <si>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</si>
  <si>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</si>
  <si>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</si>
  <si>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</si>
  <si>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</si>
  <si>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</si>
  <si>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</si>
  <si>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</si>
  <si>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</si>
  <si>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</si>
  <si>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</si>
  <si>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</si>
  <si>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</si>
  <si>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</si>
  <si>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</si>
  <si>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</si>
  <si>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</si>
  <si>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</si>
  <si>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</si>
  <si>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</si>
  <si>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</si>
  <si>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</si>
  <si>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</si>
  <si>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</si>
  <si>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</si>
  <si>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</si>
  <si>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</si>
  <si>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</si>
  <si>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</si>
  <si>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</si>
  <si>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</si>
  <si>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</si>
  <si>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</si>
  <si>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</si>
  <si>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</si>
  <si>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</si>
  <si>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</si>
  <si>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</si>
  <si>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</si>
  <si>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</si>
  <si>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</si>
  <si>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</si>
  <si>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</si>
  <si>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</si>
  <si>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</si>
  <si>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</si>
  <si>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</si>
  <si>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</si>
  <si>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</si>
  <si>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</si>
  <si>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</si>
  <si>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</si>
  <si>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</si>
  <si>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</si>
  <si>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</si>
  <si>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</si>
  <si>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</si>
  <si>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</si>
  <si>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</si>
  <si>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</si>
  <si>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</si>
  <si>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</si>
  <si>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</si>
  <si>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</si>
  <si>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</si>
  <si>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</si>
  <si>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</si>
  <si>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</si>
  <si>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</si>
  <si>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</si>
  <si>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</si>
  <si>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</si>
  <si>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</si>
  <si>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</si>
  <si>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</si>
  <si>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</si>
  <si>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</si>
  <si>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</si>
  <si>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</si>
  <si>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</si>
  <si>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</si>
  <si>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</si>
  <si>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</si>
  <si>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</si>
  <si>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</si>
  <si>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</si>
  <si>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</si>
  <si>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</si>
  <si>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</si>
  <si>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</si>
  <si>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</si>
  <si>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</si>
  <si>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</si>
  <si>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</si>
  <si>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</si>
  <si>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</si>
  <si>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</si>
  <si>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</si>
  <si>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</si>
  <si>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</si>
  <si>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</si>
  <si>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</si>
  <si>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</si>
  <si>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</si>
  <si>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</si>
  <si>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</si>
  <si>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</si>
  <si>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</si>
  <si>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</si>
  <si>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</si>
  <si>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</si>
  <si>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</si>
  <si>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</si>
  <si>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</si>
  <si>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</si>
  <si>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</si>
  <si>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</si>
  <si>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</si>
  <si>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</si>
  <si>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</si>
  <si>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</si>
  <si>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</si>
  <si>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</si>
  <si>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</si>
  <si>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</si>
  <si>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</si>
  <si>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</si>
  <si>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</si>
  <si>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</si>
  <si>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</si>
  <si>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</si>
  <si>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</si>
  <si>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</si>
  <si>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</si>
  <si>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</si>
  <si>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</si>
  <si>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</si>
  <si>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</si>
  <si>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</si>
  <si>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</si>
  <si>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</si>
  <si>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</si>
  <si>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</si>
  <si>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</si>
  <si>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</si>
  <si>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</si>
  <si>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</si>
  <si>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</si>
  <si>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</si>
  <si>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</si>
  <si>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</si>
  <si>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</si>
  <si>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</si>
  <si>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</si>
  <si>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</si>
  <si>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</si>
  <si>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</si>
  <si>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</si>
  <si>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</si>
  <si>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</si>
  <si>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</si>
  <si>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</si>
  <si>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</si>
  <si>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</si>
  <si>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</si>
  <si>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</si>
  <si>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</si>
  <si>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</si>
  <si>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</si>
  <si>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</si>
  <si>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</si>
  <si>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</si>
  <si>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</si>
  <si>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</si>
  <si>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</si>
  <si>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</si>
  <si>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</si>
  <si>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</si>
  <si>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</si>
  <si>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</si>
  <si>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</si>
  <si>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</si>
  <si>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</si>
  <si>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</si>
  <si>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</si>
  <si>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</si>
  <si>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</si>
  <si>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</si>
  <si>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</si>
  <si>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</si>
  <si>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</si>
  <si>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</si>
  <si>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</si>
  <si>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</si>
  <si>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</si>
  <si>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</si>
  <si>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</si>
  <si>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</si>
  <si>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</si>
  <si>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</si>
  <si>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</si>
  <si>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</si>
  <si>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</si>
  <si>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</si>
  <si>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</si>
  <si>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</si>
  <si>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</si>
  <si>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</si>
  <si>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</si>
  <si>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</si>
  <si>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</si>
  <si>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</si>
  <si>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</si>
  <si>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</si>
  <si>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</si>
  <si>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</si>
  <si>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</si>
  <si>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</si>
  <si>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</si>
  <si>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</si>
  <si>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</si>
  <si>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</si>
  <si>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</si>
  <si>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</si>
  <si>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</si>
  <si>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</si>
  <si>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</si>
  <si>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</si>
  <si>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</si>
  <si>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</si>
  <si>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</si>
  <si>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</si>
  <si>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</si>
  <si>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</si>
  <si>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</si>
  <si>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</si>
  <si>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</si>
  <si>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</si>
  <si>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</si>
  <si>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</si>
  <si>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</si>
  <si>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</si>
  <si>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</si>
  <si>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</si>
  <si>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</si>
  <si>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</si>
  <si>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</si>
  <si>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</si>
  <si>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</si>
  <si>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</si>
  <si>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</si>
  <si>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</si>
  <si>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</si>
  <si>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</si>
  <si>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</si>
  <si>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</si>
  <si>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</si>
  <si>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</si>
  <si>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</si>
  <si>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</si>
  <si>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</si>
  <si>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</si>
  <si>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</si>
  <si>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</si>
  <si>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</si>
  <si>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</si>
  <si>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</si>
  <si>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</si>
  <si>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</si>
  <si>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</si>
  <si>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</si>
  <si>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</si>
  <si>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</si>
  <si>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</si>
  <si>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</si>
  <si>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</si>
  <si>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</si>
  <si>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</si>
  <si>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</si>
  <si>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</si>
  <si>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</si>
  <si>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</si>
  <si>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</si>
  <si>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</si>
  <si>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</si>
  <si>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</si>
  <si>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</si>
  <si>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</si>
  <si>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</si>
  <si>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</si>
  <si>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</si>
  <si>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</si>
  <si>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</si>
  <si>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</si>
  <si>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</si>
  <si>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</si>
  <si>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</si>
  <si>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</si>
  <si>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</si>
  <si>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</si>
  <si>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</si>
  <si>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</si>
  <si>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</si>
  <si>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</si>
  <si>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</si>
  <si>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</si>
  <si>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</si>
  <si>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</si>
  <si>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</si>
  <si>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</si>
  <si>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</si>
  <si>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</si>
  <si>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</si>
  <si>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</si>
  <si>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</si>
  <si>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</si>
  <si>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</si>
  <si>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</si>
  <si>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</si>
  <si>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</si>
  <si>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</si>
  <si>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</si>
  <si>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</si>
  <si>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</si>
  <si>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</si>
  <si>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</si>
  <si>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</si>
  <si>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</si>
  <si>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</si>
  <si>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</si>
  <si>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</si>
  <si>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</si>
  <si>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</si>
  <si>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</si>
  <si>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</si>
  <si>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</si>
  <si>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</si>
  <si>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</si>
  <si>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</si>
  <si>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</si>
  <si>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</si>
  <si>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</si>
  <si>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</si>
  <si>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</si>
  <si>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</si>
  <si>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</si>
  <si>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</si>
  <si>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</si>
  <si>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</si>
  <si>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</si>
  <si>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</si>
  <si>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</si>
  <si>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</si>
  <si>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</si>
  <si>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</si>
  <si>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</si>
  <si>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</si>
  <si>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</si>
  <si>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</si>
  <si>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</si>
  <si>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</si>
  <si>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</si>
  <si>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</si>
  <si>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</si>
  <si>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</si>
  <si>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</si>
  <si>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</si>
  <si>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</si>
  <si>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</si>
  <si>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</si>
  <si>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</si>
  <si>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</si>
  <si>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</si>
  <si>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</si>
  <si>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</si>
  <si>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</si>
  <si>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</si>
  <si>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</si>
  <si>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</si>
  <si>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</si>
  <si>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</si>
  <si>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</si>
  <si>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</si>
  <si>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</si>
  <si>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</si>
  <si>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</si>
  <si>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</si>
  <si>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</si>
  <si>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</si>
  <si>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</si>
  <si>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</si>
  <si>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</si>
  <si>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</si>
  <si>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</si>
  <si>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</si>
  <si>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</si>
  <si>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</si>
  <si>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</si>
  <si>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</si>
  <si>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</si>
  <si>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</si>
  <si>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</si>
  <si>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</si>
  <si>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</si>
  <si>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</si>
  <si>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</si>
  <si>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</si>
  <si>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</si>
  <si>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</si>
  <si>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</si>
  <si>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</si>
  <si>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</si>
  <si>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</si>
  <si>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</si>
  <si>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</si>
  <si>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</si>
  <si>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</si>
  <si>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</si>
  <si>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</si>
  <si>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</si>
  <si>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</si>
  <si>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</si>
  <si>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</si>
  <si>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</si>
  <si>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</si>
  <si>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</si>
  <si>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</si>
  <si>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</si>
  <si>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</si>
  <si>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</si>
  <si>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</si>
  <si>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</si>
  <si>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</si>
  <si>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</si>
  <si>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</si>
  <si>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</si>
  <si>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</si>
  <si>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</si>
  <si>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</si>
  <si>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</si>
  <si>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</si>
  <si>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</si>
  <si>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</si>
  <si>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</si>
  <si>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</si>
  <si>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</si>
  <si>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</si>
  <si>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</si>
  <si>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</si>
  <si>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</si>
  <si>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</si>
  <si>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</si>
  <si>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</si>
  <si>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</si>
  <si>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</si>
  <si>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</si>
  <si>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</si>
  <si>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</si>
  <si>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21</t>
  </si>
  <si>
    <t>ONK: Onkologická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</si>
  <si>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</si>
  <si>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</si>
  <si>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</si>
  <si>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</si>
  <si>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</si>
  <si>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</si>
  <si>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</si>
  <si>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</si>
  <si>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</si>
  <si>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</si>
  <si>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</si>
  <si>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</si>
  <si>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</si>
  <si>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</si>
  <si>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</si>
  <si>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</si>
  <si>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</si>
  <si>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</si>
  <si>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</si>
  <si>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</si>
  <si>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</si>
  <si>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</si>
  <si>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</si>
  <si>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</si>
  <si>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</si>
  <si>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</si>
  <si>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</si>
  <si>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</si>
  <si>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</si>
  <si>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</si>
  <si>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</si>
  <si>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</si>
  <si>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</si>
  <si>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</si>
  <si>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</si>
  <si>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</si>
  <si>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</si>
  <si>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</si>
  <si>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</si>
  <si>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200 NEO</t>
  </si>
  <si>
    <t>tbl eff 20x200ng</t>
  </si>
  <si>
    <t>ACC INJEKT</t>
  </si>
  <si>
    <t>INJ SOL 5X3ML/300MG</t>
  </si>
  <si>
    <t>ACC LONG</t>
  </si>
  <si>
    <t>TBL EFF 10X600MG</t>
  </si>
  <si>
    <t>TBL EFF 20X600MG</t>
  </si>
  <si>
    <t>ACICLOVIR OLIKLA</t>
  </si>
  <si>
    <t>250MG INF PLV SOL 10</t>
  </si>
  <si>
    <t>ACIDUM FOLICUM LECIVA</t>
  </si>
  <si>
    <t>DRG 30X10MG</t>
  </si>
  <si>
    <t>ADDAVEN</t>
  </si>
  <si>
    <t>IVN INF CNC SOL 20X10ML</t>
  </si>
  <si>
    <t>ADRENALIN BRADEX</t>
  </si>
  <si>
    <t>1MG/ML INJ SOL 10X1ML</t>
  </si>
  <si>
    <t>ADRENALIN LECIVA</t>
  </si>
  <si>
    <t>INJ 5X1ML/1MG</t>
  </si>
  <si>
    <t>ADVANTAN 1MG/G</t>
  </si>
  <si>
    <t>CRM 1X15G</t>
  </si>
  <si>
    <t>AERIUS 2,5 MG</t>
  </si>
  <si>
    <t>POR TBL DIS 30X2.5MG</t>
  </si>
  <si>
    <t>AESCIN-TEVA</t>
  </si>
  <si>
    <t>POR TBL ENT 90X20MG</t>
  </si>
  <si>
    <t>POR TBL FLM 30X20MG</t>
  </si>
  <si>
    <t>AGAPURIN SR 400</t>
  </si>
  <si>
    <t>400MG TBL PRO 100</t>
  </si>
  <si>
    <t>P</t>
  </si>
  <si>
    <t>AGEN 10</t>
  </si>
  <si>
    <t>POR TBL NOB 30X10MG</t>
  </si>
  <si>
    <t>POR TBL NOB 90X10MG</t>
  </si>
  <si>
    <t>AGEN 5</t>
  </si>
  <si>
    <t>POR TBL NOB 90X5MG</t>
  </si>
  <si>
    <t>POR TBL NOB 30X5MG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</si>
  <si>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</si>
  <si>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</si>
  <si>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</si>
  <si>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</si>
  <si>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</si>
  <si>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</si>
  <si>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</si>
  <si>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</si>
  <si>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</si>
  <si>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</si>
  <si>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ALOXI</t>
  </si>
  <si>
    <t>IVN INJSOL250RG/5ML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</si>
  <si>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</si>
  <si>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</si>
  <si>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</si>
  <si>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</si>
  <si>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</si>
  <si>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</si>
  <si>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</si>
  <si>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1X40ML</t>
  </si>
  <si>
    <t>SOL 1X100ML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</si>
  <si>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</si>
  <si>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</si>
  <si>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</si>
  <si>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</si>
  <si>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</si>
  <si>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</si>
  <si>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</si>
  <si>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</si>
  <si>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</si>
  <si>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30X100MG</t>
  </si>
  <si>
    <t>AQUA PRO INJECTIONE ARDEAPHARMA</t>
  </si>
  <si>
    <t>INF 1X250ML</t>
  </si>
  <si>
    <t>AQUA PRO INJECTIONE BRAUN</t>
  </si>
  <si>
    <t>INJ SOL 20X10ML-PLA</t>
  </si>
  <si>
    <t>ARDEAOSMOSOL MA 15</t>
  </si>
  <si>
    <t>150G/L INF SOL 10X200ML</t>
  </si>
  <si>
    <t>ATARALGIN</t>
  </si>
  <si>
    <t>POR TBL NOB 50</t>
  </si>
  <si>
    <t>POR TBL NOB 20</t>
  </si>
  <si>
    <t>ATENOLOL AL 50</t>
  </si>
  <si>
    <t>POR TBL NOB 50X50MG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</si>
  <si>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</si>
  <si>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</si>
  <si>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</si>
  <si>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</si>
  <si>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</si>
  <si>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</si>
  <si>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AULIN</t>
  </si>
  <si>
    <t>TBL 15X100MG</t>
  </si>
  <si>
    <t>POR TBL NOB 30X100MG</t>
  </si>
  <si>
    <t>AULIN GEL</t>
  </si>
  <si>
    <t>DRM GEL 1X100GM/3GM</t>
  </si>
  <si>
    <t>BACLOFEN</t>
  </si>
  <si>
    <t>TBL 50X10MG</t>
  </si>
  <si>
    <t>BELODERM</t>
  </si>
  <si>
    <t>DRM UNG1X30GM 0.05%</t>
  </si>
  <si>
    <t>BERODUAL</t>
  </si>
  <si>
    <t>INH LIQ 1X20ML</t>
  </si>
  <si>
    <t>BERODUAL N</t>
  </si>
  <si>
    <t>INH SOL PSS 200DÁV</t>
  </si>
  <si>
    <t>BETADINE - zelená</t>
  </si>
  <si>
    <t>LIQ 1X120ML</t>
  </si>
  <si>
    <t>LIQ 1X30ML</t>
  </si>
  <si>
    <t>BETALOC SR</t>
  </si>
  <si>
    <t>200MG TBL PRO 30</t>
  </si>
  <si>
    <t>200MG TBL PRO 100</t>
  </si>
  <si>
    <t>BETALOC ZOK</t>
  </si>
  <si>
    <t>25MG TBL PRO 100</t>
  </si>
  <si>
    <t>25MG TBL PRO 28</t>
  </si>
  <si>
    <t>50MG TBL PRO 100</t>
  </si>
  <si>
    <t>50MG TBL PRO 30</t>
  </si>
  <si>
    <t>BETASERC 24</t>
  </si>
  <si>
    <t>24MG TBL NOB 50</t>
  </si>
  <si>
    <t>BETOPTIC S</t>
  </si>
  <si>
    <t>2,5MG/ML OPH GTT SUS 1X5ML</t>
  </si>
  <si>
    <t>BIOFENAC 100 MG POTAHOVANÉ TABLETY</t>
  </si>
  <si>
    <t>POR TBL FLM 60X100MG</t>
  </si>
  <si>
    <t>POR TBL FLM 20X100MG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</si>
  <si>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</si>
  <si>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</si>
  <si>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</si>
  <si>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</si>
  <si>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</si>
  <si>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</si>
  <si>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</si>
  <si>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</si>
  <si>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POR TBL FLM 100X5MG</t>
  </si>
  <si>
    <t>B-komplex forte 100tbl. Zentiva</t>
  </si>
  <si>
    <t>B-komplex Zentiva drg.100 Glass</t>
  </si>
  <si>
    <t>BRINTELLIX 5 MG</t>
  </si>
  <si>
    <t>TBL FLM 28X5MG</t>
  </si>
  <si>
    <t>BROMHEXIN - EGIS</t>
  </si>
  <si>
    <t>SOL 1X60ML/120MG</t>
  </si>
  <si>
    <t>BROMHEXIN 8</t>
  </si>
  <si>
    <t>GTT 20ML 8MG/ML</t>
  </si>
  <si>
    <t>BURONIL 25 MG</t>
  </si>
  <si>
    <t>POR TBL OBD 50X25MG</t>
  </si>
  <si>
    <t>CALCICHEW D3</t>
  </si>
  <si>
    <t>CTB 60</t>
  </si>
  <si>
    <t>CALCICHEW D3 JAHODA 500 MG/400 IU ŽVÝKACÍ TABLETY</t>
  </si>
  <si>
    <t>POR TBL MND 60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</si>
  <si>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</si>
  <si>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</si>
  <si>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</si>
  <si>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</si>
  <si>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</si>
  <si>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</si>
  <si>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CARBOPLATIN KABI</t>
  </si>
  <si>
    <t>10MG/ML INF CNC SOL 1X5ML+PLAST</t>
  </si>
  <si>
    <t>10MG/ML INF CNC SOL 1X15ML+PLAST</t>
  </si>
  <si>
    <t>10MG/ML INF CNC SOL 1X60ML+PLAST</t>
  </si>
  <si>
    <t>CARBOPLATIN KABI 10 MG/ML KONCENTRÁT PRO INFUZNÍ R</t>
  </si>
  <si>
    <t>INF CNC SOL 1X5ML/50MG + PL</t>
  </si>
  <si>
    <t>INF CNC SOL 1X15ML/150MG + PL</t>
  </si>
  <si>
    <t>INF CNC SOL 1X45ML/450MG + PL</t>
  </si>
  <si>
    <t>CARDILAN</t>
  </si>
  <si>
    <t>TBL 100X175MG</t>
  </si>
  <si>
    <t>CARTEOL LP 2%</t>
  </si>
  <si>
    <t>OPH GTT PRO 1X3ML</t>
  </si>
  <si>
    <t>CARVESAN 6,25</t>
  </si>
  <si>
    <t>POR TBL NOB 30X6,25MG</t>
  </si>
  <si>
    <t>CELASKON 100 MG OCHUCENÉ TABLETY</t>
  </si>
  <si>
    <t>CEZERA 5 MG</t>
  </si>
  <si>
    <t>POR TBL FLM 30X5MG</t>
  </si>
  <si>
    <t>CINARIZIN LEK 75 MG</t>
  </si>
  <si>
    <t>POR TBL NOB 50X75MG</t>
  </si>
  <si>
    <t>CISPLATIN EBEWE 1 MG/ML</t>
  </si>
  <si>
    <t>INF CNC SOL 1X100ML/100MG</t>
  </si>
  <si>
    <t>CITALEC 10 ZENTIVA</t>
  </si>
  <si>
    <t>10MG TBL FLM 30</t>
  </si>
  <si>
    <t>CITALEC 20 ZENTIVA</t>
  </si>
  <si>
    <t>20MG TBL FLM 30</t>
  </si>
  <si>
    <t>CLEXANE</t>
  </si>
  <si>
    <t>INJ SOL 10X0.6ML/6KU</t>
  </si>
  <si>
    <t>INJ SOL 10X1ML/10KU</t>
  </si>
  <si>
    <t>CLOTRIMAZOL AL 100</t>
  </si>
  <si>
    <t>TBL VAG 6X100MG+APL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</si>
  <si>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</si>
  <si>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</si>
  <si>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</si>
  <si>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</si>
  <si>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</si>
  <si>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</si>
  <si>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</si>
  <si>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</si>
  <si>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</si>
  <si>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</si>
  <si>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</si>
  <si>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</si>
  <si>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</si>
  <si>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</si>
  <si>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</si>
  <si>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 xml:space="preserve">COSYREL 5MG/10MG </t>
  </si>
  <si>
    <t>TBL FLM 30</t>
  </si>
  <si>
    <t>CYTO-Aqua pro inj.100ml Braun</t>
  </si>
  <si>
    <t>Cyto-chlorid sodný 0,9% 1x 10ml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</si>
  <si>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</si>
  <si>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</si>
  <si>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</si>
  <si>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</si>
  <si>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</si>
  <si>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</si>
  <si>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</si>
  <si>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DETRALEX</t>
  </si>
  <si>
    <t>POR TBL FLM 60</t>
  </si>
  <si>
    <t>DEXAMED</t>
  </si>
  <si>
    <t>INJ 10X2ML/8MG</t>
  </si>
  <si>
    <t>DIAZEPAM SLOVAKOFARMA</t>
  </si>
  <si>
    <t>10MG TBL NOB 20(1X20)</t>
  </si>
  <si>
    <t>5MG TBL NOB 20(1X20)</t>
  </si>
  <si>
    <t>DICLOFENAC AL RETARD</t>
  </si>
  <si>
    <t>TBL OBD 20X100MG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</si>
  <si>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</si>
  <si>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</si>
  <si>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</si>
  <si>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</si>
  <si>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</si>
  <si>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</si>
  <si>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DITHIADEN</t>
  </si>
  <si>
    <t>TBL 20X2MG</t>
  </si>
  <si>
    <t>INJ 10X2ML</t>
  </si>
  <si>
    <t>DOBEXIL H UNG</t>
  </si>
  <si>
    <t>40MG/20MG RCT UNG 1X20G II</t>
  </si>
  <si>
    <t>DOCETAXEL ACCORD 20 MG/1 ML</t>
  </si>
  <si>
    <t>IVN INF CNC SOL 1X1ML</t>
  </si>
  <si>
    <t>DOCETAXEL ACCORD 80 MG/4 ML</t>
  </si>
  <si>
    <t>IVN INF CNC SOL 1X4ML</t>
  </si>
  <si>
    <t>DOLMINA 50</t>
  </si>
  <si>
    <t>TBL OBD 30X50MG</t>
  </si>
  <si>
    <t>DOLMINA INJ.</t>
  </si>
  <si>
    <t>INJ 5X3ML/75MG</t>
  </si>
  <si>
    <t>DORETA 75 MG/650 MG</t>
  </si>
  <si>
    <t>POR TBL FLM 90</t>
  </si>
  <si>
    <t>POR TBL FLM 30</t>
  </si>
  <si>
    <t>DOXORUBICIN PHARMAGEN</t>
  </si>
  <si>
    <t>2MG/ML INF CNC SOL 1X25ML</t>
  </si>
  <si>
    <t>2MG/ML INF CNC SOL 1X5ML</t>
  </si>
  <si>
    <t>2MG/ML INF CNC SOL 1X50ML</t>
  </si>
  <si>
    <t>Dubová kůra her.1x75g LEROS</t>
  </si>
  <si>
    <t>DUPHALAC</t>
  </si>
  <si>
    <t>667MG/ML POR SOL 1X200ML IV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</si>
  <si>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</si>
  <si>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</si>
  <si>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</si>
  <si>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</si>
  <si>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</si>
  <si>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</si>
  <si>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</si>
  <si>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</si>
  <si>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EGILOK</t>
  </si>
  <si>
    <t>25MG TBL NOB 60</t>
  </si>
  <si>
    <t>ENAP 5MG</t>
  </si>
  <si>
    <t>TBL 100X5MG</t>
  </si>
  <si>
    <t>ENDIARON</t>
  </si>
  <si>
    <t>250MG TBL FLM 20</t>
  </si>
  <si>
    <t>ENELBIN RETARD</t>
  </si>
  <si>
    <t>TBL OBD 50X100MG</t>
  </si>
  <si>
    <t>EPILAN D GEROT</t>
  </si>
  <si>
    <t>POR TBL NOB 100X100MG</t>
  </si>
  <si>
    <t>ERDOMED</t>
  </si>
  <si>
    <t>POR PLV SOL 20X225MG</t>
  </si>
  <si>
    <t>POR GRA SUS 1X100ML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</si>
  <si>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</si>
  <si>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</si>
  <si>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</si>
  <si>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</si>
  <si>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</si>
  <si>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</si>
  <si>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</si>
  <si>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</si>
  <si>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</si>
  <si>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</si>
  <si>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</si>
  <si>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ETOPOSID EBEWE</t>
  </si>
  <si>
    <t>INF 1X5ML/100MG</t>
  </si>
  <si>
    <t>INF 1X20ML/400MG</t>
  </si>
  <si>
    <t>INF SOL 1X10ML/200MG</t>
  </si>
  <si>
    <t>EUCREAS 50 MG/850 MG</t>
  </si>
  <si>
    <t>EUPHYLLIN CR N 200</t>
  </si>
  <si>
    <t>200MG CPS PRO 50</t>
  </si>
  <si>
    <t>EUTHYROX</t>
  </si>
  <si>
    <t>100MCG TBL NOB 100 I</t>
  </si>
  <si>
    <t>EUTHYROX 50</t>
  </si>
  <si>
    <t>TBL 100X50RG</t>
  </si>
  <si>
    <t>EXACYL</t>
  </si>
  <si>
    <t>INJ 5X5ML/500MG</t>
  </si>
  <si>
    <t>FAKTU 100MG/2,5MG</t>
  </si>
  <si>
    <t>SUP 20</t>
  </si>
  <si>
    <t>FAKTU 50MG/G+20MG/G</t>
  </si>
  <si>
    <t>RCT UNG 20G</t>
  </si>
  <si>
    <t>FENISTIL</t>
  </si>
  <si>
    <t>1MG/G GEL 1X50G</t>
  </si>
  <si>
    <t>1MG/ML POR GTT SOL 1X20ML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</si>
  <si>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</si>
  <si>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</si>
  <si>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</si>
  <si>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</si>
  <si>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</si>
  <si>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</si>
  <si>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FLORSALMIN</t>
  </si>
  <si>
    <t>CNC GGR 1X50ML</t>
  </si>
  <si>
    <t>FLUOROURACIL ACCORD</t>
  </si>
  <si>
    <t>50MG/ML INJ/INF SOL 1X100ML</t>
  </si>
  <si>
    <t>FLUOROURACIL ACCORD 50 MG/ML</t>
  </si>
  <si>
    <t>INJ+INF SOL 1X100ML/5G</t>
  </si>
  <si>
    <t>FOKUSIN</t>
  </si>
  <si>
    <t>POR CPS RDR30X0.4MG</t>
  </si>
  <si>
    <t>POR CPS RDR 90X0.4MG</t>
  </si>
  <si>
    <t>FORLAX</t>
  </si>
  <si>
    <t>4G POR PLV SOL SCC 20</t>
  </si>
  <si>
    <t>FORMANO</t>
  </si>
  <si>
    <t>INH PLV CPS 60X12RG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</si>
  <si>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</si>
  <si>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</si>
  <si>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</si>
  <si>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</si>
  <si>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</si>
  <si>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</si>
  <si>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</si>
  <si>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INJ SOL 10X0.8ML</t>
  </si>
  <si>
    <t>FRAXIPARINE FORTE</t>
  </si>
  <si>
    <t>INJ SOL 2X0.8ML</t>
  </si>
  <si>
    <t>INJ SOL 10X1ML</t>
  </si>
  <si>
    <t>INJ SOL 10X0.6ML</t>
  </si>
  <si>
    <t>INJ 10X0.8ML/15.2KU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</si>
  <si>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</si>
  <si>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</si>
  <si>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</si>
  <si>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</si>
  <si>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</si>
  <si>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</si>
  <si>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</si>
  <si>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</si>
  <si>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</si>
  <si>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FYZIOLOGICKÝ ROZTOK VIAFLO</t>
  </si>
  <si>
    <t>9G/L INF SOL 1X500ML</t>
  </si>
  <si>
    <t>GEMCITABINE ACCORD</t>
  </si>
  <si>
    <t>100MG/ML INF CNC SOL 1X20ML</t>
  </si>
  <si>
    <t>100MG/ML INF CNC SOL 1X2ML</t>
  </si>
  <si>
    <t>100MG/ML INF CNC SOL 1X10ML</t>
  </si>
  <si>
    <t>GINGIO 80</t>
  </si>
  <si>
    <t>POR TBL FLM 60X80MG</t>
  </si>
  <si>
    <t>GINGIO TABLETY</t>
  </si>
  <si>
    <t>POR TBL FLM 100X40MG</t>
  </si>
  <si>
    <t>POR TBL FLM 90X40MG</t>
  </si>
  <si>
    <t>GLIMEPIRID SANDOZ 1 MG TABLETY</t>
  </si>
  <si>
    <t>POR TBL NOB 30X1MG</t>
  </si>
  <si>
    <t>GLUCOPHAGE XR 750 MG TABLETY S PRODLOUŽENÝM UVOLŇO</t>
  </si>
  <si>
    <t>POR TBL PRO 60X750MG II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</si>
  <si>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</si>
  <si>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</si>
  <si>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</si>
  <si>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</si>
  <si>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</si>
  <si>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</si>
  <si>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</si>
  <si>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</si>
  <si>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GODASAL 100</t>
  </si>
  <si>
    <t>GOPTEN</t>
  </si>
  <si>
    <t>2MG CPS DUR 28</t>
  </si>
  <si>
    <t>0,5MG CPS DUR 28</t>
  </si>
  <si>
    <t>GUAJACURAN « 5 % INJ</t>
  </si>
  <si>
    <t>HALOPERIDOL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</si>
  <si>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</si>
  <si>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</si>
  <si>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</si>
  <si>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</si>
  <si>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</si>
  <si>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</si>
  <si>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HELICID 40 MG</t>
  </si>
  <si>
    <t>POR CPS ETD 7X4X40MG</t>
  </si>
  <si>
    <t>HEPARIN LECIVA</t>
  </si>
  <si>
    <t>INJ 1X10ML/50KU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</si>
  <si>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</si>
  <si>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</si>
  <si>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</si>
  <si>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</si>
  <si>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</si>
  <si>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</si>
  <si>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</si>
  <si>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</si>
  <si>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</si>
  <si>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</si>
  <si>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</si>
  <si>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</si>
  <si>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</si>
  <si>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</si>
  <si>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HUMULIN R KWIKPEN</t>
  </si>
  <si>
    <t>100IU/ML INJ SOL PEP 2X(5X3ML)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</si>
  <si>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</si>
  <si>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</si>
  <si>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</si>
  <si>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</si>
  <si>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</si>
  <si>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</si>
  <si>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</si>
  <si>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</si>
  <si>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</si>
  <si>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</si>
  <si>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10X1000MLPLAH</t>
  </si>
  <si>
    <t>INF SOL 10X250MLPELAH</t>
  </si>
  <si>
    <t>INF SOL 10X500MLPELAH</t>
  </si>
  <si>
    <t>CHLORID SODNÝ 0.9% BRAUN, REF. 395120</t>
  </si>
  <si>
    <t>INFSOL1X100ML-PELAH</t>
  </si>
  <si>
    <t>CHLORID SODNY 0.9% BRAUN, REF.3500381</t>
  </si>
  <si>
    <t>INFSOL1X250ML-PELAH</t>
  </si>
  <si>
    <t>IBALGIN</t>
  </si>
  <si>
    <t>50MG/G CRM 50G</t>
  </si>
  <si>
    <t>IBALGIN 400</t>
  </si>
  <si>
    <t>400MG TBL FLM 48</t>
  </si>
  <si>
    <t>400MG TBL FLM 36</t>
  </si>
  <si>
    <t>400MG TBL FLM 24</t>
  </si>
  <si>
    <t>IBUMAX 400 MG</t>
  </si>
  <si>
    <t>PORTBLFLM30X400MG</t>
  </si>
  <si>
    <t>IMACORT</t>
  </si>
  <si>
    <t>10MG/G+2,5MG/G+5MG/G CRM 20G</t>
  </si>
  <si>
    <t>IMAZOL KRÉMPASTA</t>
  </si>
  <si>
    <t>10MG/G DRM PST 1X30G</t>
  </si>
  <si>
    <t>INDAPAMID STADA 1,5 MG</t>
  </si>
  <si>
    <t>POR TBL PRO 30X1.5MG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</si>
  <si>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</si>
  <si>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</si>
  <si>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</si>
  <si>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</si>
  <si>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</si>
  <si>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</si>
  <si>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INOVELON 200 MG</t>
  </si>
  <si>
    <t>POR TBL FLM 50X200MG</t>
  </si>
  <si>
    <t>IRINOTECAN ACCORDPHARMA</t>
  </si>
  <si>
    <t>20MG/ML INF CNC SOL 1X5ML</t>
  </si>
  <si>
    <t>20MG/ML INF CNC SOL 1X15ML</t>
  </si>
  <si>
    <t>20MG/ML INF CNC SOL 1X2ML</t>
  </si>
  <si>
    <t>IRINOTECAN KABI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</si>
  <si>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</si>
  <si>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</si>
  <si>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</si>
  <si>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</si>
  <si>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</si>
  <si>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</si>
  <si>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</si>
  <si>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</si>
  <si>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</si>
  <si>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</si>
  <si>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</si>
  <si>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</si>
  <si>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</si>
  <si>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</si>
  <si>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</si>
  <si>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KAMISTAD SENZITIV</t>
  </si>
  <si>
    <t>ORM GEL 1X10GM</t>
  </si>
  <si>
    <t>KANAVIT</t>
  </si>
  <si>
    <t>INJ 5X1ML/10MG</t>
  </si>
  <si>
    <t>20MG/ML POR GTT EML 1X5ML</t>
  </si>
  <si>
    <t>KARDEGIC 0.5 G</t>
  </si>
  <si>
    <t>INJ PSO LQF 6+SOL</t>
  </si>
  <si>
    <t>KINEDRYL</t>
  </si>
  <si>
    <t>TBL 10</t>
  </si>
  <si>
    <t>KINITO</t>
  </si>
  <si>
    <t>50MG TBL FLM 40(2X20)</t>
  </si>
  <si>
    <t>KL CPS KOLITICKA  SMES, 50 CPS</t>
  </si>
  <si>
    <t>KL CPS NATR.CHLOR. 1,0g</t>
  </si>
  <si>
    <t>100cps</t>
  </si>
  <si>
    <t>KL ETHANOLUM BENZ.DENAT. 500ml  /400g/</t>
  </si>
  <si>
    <t>KL GEL</t>
  </si>
  <si>
    <t>KL LÍZÁTKA  LIDOCAIN</t>
  </si>
  <si>
    <t>KL LÍZÁTKA LIDOCAIN,DEXAMETHASONI</t>
  </si>
  <si>
    <t>KL LÍZÁTKA LIDOCAIN,MICONAZOL</t>
  </si>
  <si>
    <t>KL SOL.BORGLYCEROLI  3% 100 G</t>
  </si>
  <si>
    <t>KL SOL.BORGLYCEROLI 3% 200 G</t>
  </si>
  <si>
    <t>KL SOL.ISOPROPANOLI CUM BENZINO, 200ML</t>
  </si>
  <si>
    <t>KL UNG.SEPT0,2gDEX 0,025gPROPYLENGL2,5gAMB.AD 100G</t>
  </si>
  <si>
    <t>100G</t>
  </si>
  <si>
    <t>KLACID 250</t>
  </si>
  <si>
    <t>TBL FLM 14X250MG</t>
  </si>
  <si>
    <t>KLACID 500</t>
  </si>
  <si>
    <t>POR TBL FLM 14X500MG</t>
  </si>
  <si>
    <t>Klysma salinické 10x135ml</t>
  </si>
  <si>
    <t>Klysma salinické 135ml</t>
  </si>
  <si>
    <t>KREON 10 000</t>
  </si>
  <si>
    <t>10000U CPS ETD 50</t>
  </si>
  <si>
    <t>KREON 25 000</t>
  </si>
  <si>
    <t>25000U CPS ETD 50</t>
  </si>
  <si>
    <t>LAGOSA</t>
  </si>
  <si>
    <t>DRG 100X150MG</t>
  </si>
  <si>
    <t>LAMICTAL</t>
  </si>
  <si>
    <t>100MG TBL NOB 42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</si>
  <si>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</si>
  <si>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</si>
  <si>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</si>
  <si>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</si>
  <si>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</si>
  <si>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</si>
  <si>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</si>
  <si>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</si>
  <si>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</si>
  <si>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</si>
  <si>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</si>
  <si>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</si>
  <si>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</si>
  <si>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</si>
  <si>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</si>
  <si>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28</t>
  </si>
  <si>
    <t>3MG TBL NOB 30</t>
  </si>
  <si>
    <t>LIPANTHYL 267 M</t>
  </si>
  <si>
    <t>267MG CPS DUR 30</t>
  </si>
  <si>
    <t>LIPOVÝ ČAJ LEROS</t>
  </si>
  <si>
    <t>LOCOID 0,1%</t>
  </si>
  <si>
    <t>CRM 1X30GM 0.1%</t>
  </si>
  <si>
    <t xml:space="preserve">LOCOID 0,1% 1MG/G </t>
  </si>
  <si>
    <t>UNG 30G</t>
  </si>
  <si>
    <t>LOCOID CRELO 0,1%</t>
  </si>
  <si>
    <t>LOT 1X30GM</t>
  </si>
  <si>
    <t>LOCOID LIPOCREAM 0,1%</t>
  </si>
  <si>
    <t>LOKREN 20 MG</t>
  </si>
  <si>
    <t>POR TBL FLM 28X20MG</t>
  </si>
  <si>
    <t>LOPERON CPS</t>
  </si>
  <si>
    <t>POR CPS DUR 10X2MG</t>
  </si>
  <si>
    <t>POR CPS DUR 20X2MG</t>
  </si>
  <si>
    <t>LORADUR MITE</t>
  </si>
  <si>
    <t>LOZAP H</t>
  </si>
  <si>
    <t>LUNALDIN 100 MIKROGRAMŮ SUBLINGVÁLNÍ TABLETY</t>
  </si>
  <si>
    <t>ORM TBL SLG 30X100RG</t>
  </si>
  <si>
    <t>LYRICA 50 MG</t>
  </si>
  <si>
    <t>POR CPS DUR 56X50MG</t>
  </si>
  <si>
    <t>LYRICA 75 MG</t>
  </si>
  <si>
    <t>POR CPSDUR14X75MG</t>
  </si>
  <si>
    <t>MAALOX</t>
  </si>
  <si>
    <t>CTB 40</t>
  </si>
  <si>
    <t>MAALOX SUSPENZE</t>
  </si>
  <si>
    <t>35MG/ML+40MG/ML POR SUS 1X250ML II</t>
  </si>
  <si>
    <t>MAGNE B6</t>
  </si>
  <si>
    <t>DRG 50</t>
  </si>
  <si>
    <t>MAGNESII LACTICI 0,5 TBL. MEDICAMENTA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</si>
  <si>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</si>
  <si>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</si>
  <si>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</si>
  <si>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</si>
  <si>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</si>
  <si>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</si>
  <si>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</si>
  <si>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</si>
  <si>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</si>
  <si>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</si>
  <si>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</si>
  <si>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</si>
  <si>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MÁTOVÝ ČAJ LEROS</t>
  </si>
  <si>
    <t>SPC 20X2.0GM(SÁČKY)</t>
  </si>
  <si>
    <t>MEGACE 160 MG</t>
  </si>
  <si>
    <t>POR TBL NOB 30X160MG</t>
  </si>
  <si>
    <t>MEGAPLEX 160 MG</t>
  </si>
  <si>
    <t>PORTBLNOB 30X160MG</t>
  </si>
  <si>
    <t>MESOCAIN</t>
  </si>
  <si>
    <t>GEL 1X20GM</t>
  </si>
  <si>
    <t>INJ 10X10ML 1%</t>
  </si>
  <si>
    <t>MIFLONID BREEZHALER</t>
  </si>
  <si>
    <t>400MCG INH PLV CPS DUR 60</t>
  </si>
  <si>
    <t>MILGAMMA</t>
  </si>
  <si>
    <t>POR TBL OBD 50</t>
  </si>
  <si>
    <t>MIRTAZAPIN SANDOZ</t>
  </si>
  <si>
    <t>15MG TBL FLM 30</t>
  </si>
  <si>
    <t>MITOMYCIN MEDAC</t>
  </si>
  <si>
    <t>1MG/ML INJ/INF/IVS PLV SOL 1X20MG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</si>
  <si>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</si>
  <si>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</si>
  <si>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</si>
  <si>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</si>
  <si>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</si>
  <si>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</si>
  <si>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MOVIPREP</t>
  </si>
  <si>
    <t>POR PLV SOL 1+1</t>
  </si>
  <si>
    <t>MUCOSOLVAN</t>
  </si>
  <si>
    <t>POR GTT SOL+INH SOL 60ML</t>
  </si>
  <si>
    <t>MUSCORIL INJ</t>
  </si>
  <si>
    <t>INJ SOL 6X2ML/4MG</t>
  </si>
  <si>
    <t>MUSTOPHORAN</t>
  </si>
  <si>
    <t>200MG/4ML INF PSO LQF 1+1X4ML</t>
  </si>
  <si>
    <t>NASIVIN Sensitive 0,025%</t>
  </si>
  <si>
    <t>nas.spr.sol.1x10ml</t>
  </si>
  <si>
    <t>NATRIUM CHLORATUM BIOTIKA 10%</t>
  </si>
  <si>
    <t>NEBIVOLOL AUROVITAS</t>
  </si>
  <si>
    <t>5MG TBL NOB 28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</si>
  <si>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</si>
  <si>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</si>
  <si>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</si>
  <si>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</si>
  <si>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</si>
  <si>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</si>
  <si>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</si>
  <si>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</si>
  <si>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</si>
  <si>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</si>
  <si>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</si>
  <si>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</si>
  <si>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NITROGLYCERIN-SLOVAKOFARMA</t>
  </si>
  <si>
    <t>0,5MG TBL SLG 20</t>
  </si>
  <si>
    <t>NOCLAUD 100 MG</t>
  </si>
  <si>
    <t>POR TBL NOB 56X100MG</t>
  </si>
  <si>
    <t>NORADRENALIN LECIVA</t>
  </si>
  <si>
    <t>NO-SPA</t>
  </si>
  <si>
    <t>POR TBL NOB 24X40MG</t>
  </si>
  <si>
    <t>NOVALGIN</t>
  </si>
  <si>
    <t>500MG TBL FLM 20</t>
  </si>
  <si>
    <t>INJ 5X5ML/2500MG</t>
  </si>
  <si>
    <t>INJ 10X2ML/1000MG</t>
  </si>
  <si>
    <t>NOVETRON 8 MG DISPERGOVATELNÉ TABLETY</t>
  </si>
  <si>
    <t>POR TBL DIS 10X8MG</t>
  </si>
  <si>
    <t>OLFEN</t>
  </si>
  <si>
    <t>DRM GEL 1X50GM</t>
  </si>
  <si>
    <t>OLYNTH</t>
  </si>
  <si>
    <t>1MG/ML NAS SPR SOL 1X10ML I</t>
  </si>
  <si>
    <t>Olynth HA 0,05</t>
  </si>
  <si>
    <t>ONDANSETRON ACCORD</t>
  </si>
  <si>
    <t>2MG/ML INJ+INF SOL 5X4ML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</si>
  <si>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</si>
  <si>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</si>
  <si>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</si>
  <si>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</si>
  <si>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</si>
  <si>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</si>
  <si>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OXALIPLATIN ACCORD</t>
  </si>
  <si>
    <t>5MG/ML INF CNC SOL 1X10ML</t>
  </si>
  <si>
    <t>5MG/ML INF CNC SOL 1X20ML</t>
  </si>
  <si>
    <t>OXALIPLATIN ACCORD 5 MG/ML</t>
  </si>
  <si>
    <t>INF CNC SOL 1X10ML/50MG</t>
  </si>
  <si>
    <t>OXAZEPAM TBL.20X10MG</t>
  </si>
  <si>
    <t>TBL 20X10MG(BLISTR)</t>
  </si>
  <si>
    <t>OXYCODON LANNACHER</t>
  </si>
  <si>
    <t>20MG TBL PRO 60</t>
  </si>
  <si>
    <t>40MG TBL PRO 60</t>
  </si>
  <si>
    <t>10MG TBL PRO 60</t>
  </si>
  <si>
    <t>PACLITAXEL EBEWE 6 MG/ML KONCENTRÁT PRO INFUZNÍ RO</t>
  </si>
  <si>
    <t>INF CNC SOL 1X16.7ML/100MG PŘE</t>
  </si>
  <si>
    <t>INF CNC SOL 1X50ML/300MG PŘEBA</t>
  </si>
  <si>
    <t>PACLITAXEL EBEWE 6 MG/ML KONCENTRÁT PRO PŘÍPRAVU I</t>
  </si>
  <si>
    <t>INF CNC SOL 1X5ML</t>
  </si>
  <si>
    <t>PALONOSETRON ACCORD</t>
  </si>
  <si>
    <t>250MCG INJ SOL 1X5ML</t>
  </si>
  <si>
    <t>PAMBA</t>
  </si>
  <si>
    <t>INJ SOL 5X5ML/50MG</t>
  </si>
  <si>
    <t>PANGROL 20000</t>
  </si>
  <si>
    <t>POR TBL ENT 50 II</t>
  </si>
  <si>
    <t>PARACETA</t>
  </si>
  <si>
    <t>500MG TBL NOB 20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</si>
  <si>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</si>
  <si>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</si>
  <si>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</si>
  <si>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</si>
  <si>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</si>
  <si>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</si>
  <si>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</si>
  <si>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</si>
  <si>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</si>
  <si>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</si>
  <si>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PARALEN EXTRA PROTI BOLESTI</t>
  </si>
  <si>
    <t>500MG/65MG TBL FLM 12</t>
  </si>
  <si>
    <t>500MG/65MG TBL FLM 24</t>
  </si>
  <si>
    <t>PARALEN GRIP CHŘIPKA A BOLEST</t>
  </si>
  <si>
    <t>500MG/25MG/5MG TBL FLM 24 I</t>
  </si>
  <si>
    <t>PARALEN GRIP CHŘIPKA A KAŠEL</t>
  </si>
  <si>
    <t>500MG/15MG/5MG TBL FLM 24</t>
  </si>
  <si>
    <t>PICOPREP PRÁŠEK PRO PŘÍPRAVU PERORÁLNÍHO ROZTOKU</t>
  </si>
  <si>
    <t>POR PLV SOL 2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</si>
  <si>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</si>
  <si>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</si>
  <si>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</si>
  <si>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</si>
  <si>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</si>
  <si>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</si>
  <si>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</si>
  <si>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</si>
  <si>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</si>
  <si>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</si>
  <si>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PREGABALIN SANDOZ 300 MG</t>
  </si>
  <si>
    <t>POR CPS DUR 56X300MG</t>
  </si>
  <si>
    <t>PRESTANCE 10 MG/10 MG</t>
  </si>
  <si>
    <t>POR TBL NOB 90</t>
  </si>
  <si>
    <t>PRESTARIUM NEO</t>
  </si>
  <si>
    <t>PRESTARIUM NEO COMBI 10 MG/2,5 MG</t>
  </si>
  <si>
    <t>PRESTARIUM NEO FORTE</t>
  </si>
  <si>
    <t>POR TBL FLM 30X10MG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</si>
  <si>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</si>
  <si>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</si>
  <si>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</si>
  <si>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</si>
  <si>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</si>
  <si>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</si>
  <si>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PULMORAN LEROS</t>
  </si>
  <si>
    <t>QUAMATEL</t>
  </si>
  <si>
    <t>INJ SIC 5X20MG+SOLV</t>
  </si>
  <si>
    <t>RAMIPRIL H ACTAVIS</t>
  </si>
  <si>
    <t>5MG/25MG TBL NOB 50</t>
  </si>
  <si>
    <t>RAMIZEK</t>
  </si>
  <si>
    <t>10MG/10MG CPS DUR 98</t>
  </si>
  <si>
    <t>REASEC</t>
  </si>
  <si>
    <t>TBL 20X2.5MG</t>
  </si>
  <si>
    <t>RECTODELT 100 MG</t>
  </si>
  <si>
    <t>SUP 4X100MG</t>
  </si>
  <si>
    <t>RINGERFUNDIN B.BRAUN</t>
  </si>
  <si>
    <t>INF SOL10X1000ML PE</t>
  </si>
  <si>
    <t>INF SOL 10X500ML PE</t>
  </si>
  <si>
    <t>RINGERUV ROZTOK BRAUN</t>
  </si>
  <si>
    <t>INF 10X1000ML(LDPE)</t>
  </si>
  <si>
    <t>INF 10X500ML(LDPE)</t>
  </si>
  <si>
    <t>RINGERŮV ROZTOK VIAFLO</t>
  </si>
  <si>
    <t>INF SOL 10X1000ML</t>
  </si>
  <si>
    <t>RIVOTRIL 0.5 MG</t>
  </si>
  <si>
    <t>TBL 50X0.5MG</t>
  </si>
  <si>
    <t>RIVOTRIL 2 MG</t>
  </si>
  <si>
    <t>TBL 30X2MG</t>
  </si>
  <si>
    <t>ROSEMIG SPRINTAB</t>
  </si>
  <si>
    <t>100MG TBL SUS 6 II</t>
  </si>
  <si>
    <t>ROSUMOP 10 MG</t>
  </si>
  <si>
    <t>ROSUMOP 40 MG</t>
  </si>
  <si>
    <t>POR TBL FLM 30X40MG</t>
  </si>
  <si>
    <t>ROWATINEX</t>
  </si>
  <si>
    <t>GTT 1X10ML</t>
  </si>
  <si>
    <t>SECTRAL 400</t>
  </si>
  <si>
    <t>TBL OBD 30X400MG</t>
  </si>
  <si>
    <t>SERTRALIN APOTEX 100 MG POTAHOVANÉ TABLETY</t>
  </si>
  <si>
    <t>POR TBL FLM 30X100MG</t>
  </si>
  <si>
    <t>SILYMARIN AL 50</t>
  </si>
  <si>
    <t>DRG 100X50MG</t>
  </si>
  <si>
    <t>SIOFOR 1000</t>
  </si>
  <si>
    <t>POR TBL FLM 60X1000MG</t>
  </si>
  <si>
    <t>SIOFOR 500</t>
  </si>
  <si>
    <t>TBL OBD 60X500MG</t>
  </si>
  <si>
    <t>SIOFOR 850MG</t>
  </si>
  <si>
    <t>TBL FLM 60x850MG</t>
  </si>
  <si>
    <t>SOLIFENACIN ACCORD</t>
  </si>
  <si>
    <t>5MG TBL FLM 100</t>
  </si>
  <si>
    <t>SOLU-MEDROL</t>
  </si>
  <si>
    <t>INJ SIC 1X125MG+2ML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</si>
  <si>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</si>
  <si>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</si>
  <si>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</si>
  <si>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</si>
  <si>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</si>
  <si>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</si>
  <si>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SPECIES UROLOGICAE PLANTA LEROS</t>
  </si>
  <si>
    <t>SPIOLTO RESPIMAT 2,5 MIKROGRAMŮ/2,5 MIKROGRAMŮ</t>
  </si>
  <si>
    <t>INH SOL 1X60DÁV+1INH</t>
  </si>
  <si>
    <t>STOPTUSSIN</t>
  </si>
  <si>
    <t>POR GTT SOL 1X25ML</t>
  </si>
  <si>
    <t>STOPTUSSIN 40MG/ML+100MG/ML</t>
  </si>
  <si>
    <t>POR GTT SOL 50ML + PIP</t>
  </si>
  <si>
    <t>Suppositoria Glyc.Sanova Classic 2g</t>
  </si>
  <si>
    <t>SUPPOSITORIA GLYCERINI LÉČIVA</t>
  </si>
  <si>
    <t>SUP 10X2,06G</t>
  </si>
  <si>
    <t>SYNTOPHYLLIN</t>
  </si>
  <si>
    <t>INJ 5X10ML/240MG</t>
  </si>
  <si>
    <t>Šalvěj lékařská nať LEROS n.s.</t>
  </si>
  <si>
    <t>20 x1,5g</t>
  </si>
  <si>
    <t>TANATRIL</t>
  </si>
  <si>
    <t>10MG TBL NOB 30 II</t>
  </si>
  <si>
    <t>TANTUM VERDE</t>
  </si>
  <si>
    <t>1,5MG/ML GGR 120ML</t>
  </si>
  <si>
    <t>1,5MG/ML GGR 240 ML</t>
  </si>
  <si>
    <t>TARDYFERON</t>
  </si>
  <si>
    <t>TBL RET 30</t>
  </si>
  <si>
    <t>TELMISARTAN SANDOZ</t>
  </si>
  <si>
    <t>80MG TBL NOB 100</t>
  </si>
  <si>
    <t>TELMISARTAN XANTIS</t>
  </si>
  <si>
    <t>80MG TBL NOB 98</t>
  </si>
  <si>
    <t>TELMISARTAN/HYDROCHLOROTHIAZID EGIS</t>
  </si>
  <si>
    <t>80MG/12,5MG TBL NOB 56 I</t>
  </si>
  <si>
    <t>TEMOZOLOMIDE GLENMARK</t>
  </si>
  <si>
    <t>100MG CPS DUR 5</t>
  </si>
  <si>
    <t>20MG CPS DUR 5</t>
  </si>
  <si>
    <t>TENSIOMIN</t>
  </si>
  <si>
    <t>TBL 30X25MG</t>
  </si>
  <si>
    <t>TEZEO 40 MG</t>
  </si>
  <si>
    <t>POR TBL NOB 28X40MG</t>
  </si>
  <si>
    <t>THIAMIN LECIVA</t>
  </si>
  <si>
    <t>INJ 10X2ML/100MG</t>
  </si>
  <si>
    <t>THYROZOL 10</t>
  </si>
  <si>
    <t>10MG TBL FLM 50</t>
  </si>
  <si>
    <t>TIAPRIDAL</t>
  </si>
  <si>
    <t>INJ SOL 12X2ML/100MG</t>
  </si>
  <si>
    <t>POR TBLNOB 50X100MG</t>
  </si>
  <si>
    <t>TISERCIN</t>
  </si>
  <si>
    <t>INJ 10X1ML/25MG</t>
  </si>
  <si>
    <t>TORECAN</t>
  </si>
  <si>
    <t>INJ 5X1ML/6.5MG</t>
  </si>
  <si>
    <t>DRG 50X6.5MG</t>
  </si>
  <si>
    <t>TORECAN-ukončení dodání do ČR</t>
  </si>
  <si>
    <t>SUP 6X6.5MG</t>
  </si>
  <si>
    <t>TORVACARD NEO 20 MG</t>
  </si>
  <si>
    <t>TRALGIT 50 INJ</t>
  </si>
  <si>
    <t>INJ SOL 5X1ML/50MG</t>
  </si>
  <si>
    <t>TRAMADOL KALCEKS</t>
  </si>
  <si>
    <t>50MG/ML INJ/INF SOL 5X2ML</t>
  </si>
  <si>
    <t>TRAMAL</t>
  </si>
  <si>
    <t>50MG/ML INJ SOL 5X1ML</t>
  </si>
  <si>
    <t>GTT 1X96ML</t>
  </si>
  <si>
    <t>TRAMAL KAPKY 100 MG/1 ML</t>
  </si>
  <si>
    <t>POR GTT SOL 1X10ML</t>
  </si>
  <si>
    <t xml:space="preserve">TRAMAL RETARD </t>
  </si>
  <si>
    <t>TBL 10x100 MG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</si>
  <si>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</si>
  <si>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</si>
  <si>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</si>
  <si>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</si>
  <si>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</si>
  <si>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5</t>
  </si>
  <si>
    <t>TBL 30X5MG</t>
  </si>
  <si>
    <t>TRITTICO AC 150</t>
  </si>
  <si>
    <t>TBL RET 60X150MG</t>
  </si>
  <si>
    <t>TULIP 10 MG POTAHOVANÉ TABLETY</t>
  </si>
  <si>
    <t>TULIP 20 MG POTAHOVANÉ TABLETY</t>
  </si>
  <si>
    <t>TULIP 40 MG</t>
  </si>
  <si>
    <t>URAPIDIL STRAGEN</t>
  </si>
  <si>
    <t>30MG CPS PRO 50</t>
  </si>
  <si>
    <t>URIZIA 6 MG/0,4 MG TABLETY S ŘÍZENÝM UVOLŇOVÁNÍM</t>
  </si>
  <si>
    <t>POR TBL FRT 30X6MG/0.4MG</t>
  </si>
  <si>
    <t>UROMITEXAN 400MG</t>
  </si>
  <si>
    <t>INJ 15X4ML/400MG</t>
  </si>
  <si>
    <t>VAGIFEM 10 MIKROGRAMŮ VAGINÁLNÍ TABLETY</t>
  </si>
  <si>
    <t>VAG TBL 18X0.01MG</t>
  </si>
  <si>
    <t>VALETOL</t>
  </si>
  <si>
    <t>POR TBL NOB 12</t>
  </si>
  <si>
    <t>VALSACOR 80 MG</t>
  </si>
  <si>
    <t>POR TBL FLM 28X80MG</t>
  </si>
  <si>
    <t>VENTOLIN</t>
  </si>
  <si>
    <t>5MG/ML INH SOL 1X20ML</t>
  </si>
  <si>
    <t>VENTOLIN INHALER N</t>
  </si>
  <si>
    <t>100MCG/DÁV INH SUS PSS 200DÁV</t>
  </si>
  <si>
    <t>VEROSPIRON</t>
  </si>
  <si>
    <t>TBL 100X25MG</t>
  </si>
  <si>
    <t>VESSEL DUE F</t>
  </si>
  <si>
    <t>250SU CPS MOL 50</t>
  </si>
  <si>
    <t>VITAMIN B12 LECIVA 300RG</t>
  </si>
  <si>
    <t>INJ 5X1ML/300RG</t>
  </si>
  <si>
    <t>VITAMIN E 400</t>
  </si>
  <si>
    <t>POR CPSMOL 30X400MG</t>
  </si>
  <si>
    <t>Vitar Soda tbl.150</t>
  </si>
  <si>
    <t>neleč.</t>
  </si>
  <si>
    <t>XADOS 20 MG TABLETY</t>
  </si>
  <si>
    <t>POR TBL NOB 30X20MG</t>
  </si>
  <si>
    <t>XYZAL</t>
  </si>
  <si>
    <t>POR TBL FLM 28X5MG</t>
  </si>
  <si>
    <t>ZALDIAR</t>
  </si>
  <si>
    <t>37,5MG/325MG TBL FLM 30X1</t>
  </si>
  <si>
    <t>POR TBL FLM 20</t>
  </si>
  <si>
    <t>ZODAC</t>
  </si>
  <si>
    <t>POR TBL FLM 90X10MG</t>
  </si>
  <si>
    <t>TBL OBD 30X10MG</t>
  </si>
  <si>
    <t>TBL OBD 60X10MG</t>
  </si>
  <si>
    <t>ZOLEDRONIC ACID MYLAN 4 MG/5 ML - ukončena výroba</t>
  </si>
  <si>
    <t>INF CNC SOL 1X5ML/4MG</t>
  </si>
  <si>
    <t>ZOLPIDEM MYLAN</t>
  </si>
  <si>
    <t>POR TBL FLM 20X10MG</t>
  </si>
  <si>
    <t>POR TBL FLM 50X10MG</t>
  </si>
  <si>
    <t>ZONEGRAN 100 MG</t>
  </si>
  <si>
    <t>POR CPS DUR 98X100MG</t>
  </si>
  <si>
    <t>ZOVIRAX</t>
  </si>
  <si>
    <t>50MG/G CRM 1X2G</t>
  </si>
  <si>
    <t>ZOVIRAX 400 MG</t>
  </si>
  <si>
    <t>400MG TBL NOB 25</t>
  </si>
  <si>
    <t>ZOVIRAX 800 MG</t>
  </si>
  <si>
    <t>800MG TBL NOB 35</t>
  </si>
  <si>
    <t>ZOXON 4</t>
  </si>
  <si>
    <t>POR TBL NOB 90X4MG</t>
  </si>
  <si>
    <t>ZYLLT 75 MG</t>
  </si>
  <si>
    <t>POR TBL FLM 56X75MG</t>
  </si>
  <si>
    <t>POR TBL FLM 28X75MG</t>
  </si>
  <si>
    <t>ZYPREXA VELOTAB 5 MG</t>
  </si>
  <si>
    <t>POR TBL DIS 28X5MG</t>
  </si>
  <si>
    <t>ZYRTEC</t>
  </si>
  <si>
    <t>léky - parenterální výživa (LEK)</t>
  </si>
  <si>
    <t>AMINOMIX 1 NOVUM</t>
  </si>
  <si>
    <t>INFSOL4X1500ML</t>
  </si>
  <si>
    <t>AMINOPLASMAL B.BRAUN 10%</t>
  </si>
  <si>
    <t>INF SOL 10X500ML</t>
  </si>
  <si>
    <t>AMINOPLASMAL B.BRAUN 5% E</t>
  </si>
  <si>
    <t>NUTRIFLEX BASAL</t>
  </si>
  <si>
    <t>INF SOL 5X2000ML</t>
  </si>
  <si>
    <t>NUTRIFLEX PERI</t>
  </si>
  <si>
    <t>INF SOL 5X1000ML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</si>
  <si>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</si>
  <si>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</si>
  <si>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</si>
  <si>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</si>
  <si>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</si>
  <si>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</si>
  <si>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</si>
  <si>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</si>
  <si>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DRINK VANILKA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</si>
  <si>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</si>
  <si>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</si>
  <si>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</si>
  <si>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</si>
  <si>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</si>
  <si>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</si>
  <si>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</si>
  <si>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</si>
  <si>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</si>
  <si>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</si>
  <si>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</si>
  <si>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</si>
  <si>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</si>
  <si>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</si>
  <si>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Advanced DIASON LOW ENERGY</t>
  </si>
  <si>
    <t>por.sol.1000ml</t>
  </si>
  <si>
    <t>NUTRISON ENERGY MULTI FIBRE</t>
  </si>
  <si>
    <t>POR SOL 8X1000ML</t>
  </si>
  <si>
    <t>PROTIFAR</t>
  </si>
  <si>
    <t>POR PLV SOL 1X225GM</t>
  </si>
  <si>
    <t>léky - krev.deriváty ZUL (TO)</t>
  </si>
  <si>
    <t>ATENATIV</t>
  </si>
  <si>
    <t>50IU/ML INF PSO LQF 1+1X10ML</t>
  </si>
  <si>
    <t>50IU/ML INF PSO LQF 1+1X20ML</t>
  </si>
  <si>
    <t>OCPLEX</t>
  </si>
  <si>
    <t>500IU INF PSO LQF 1+1X20ML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</si>
  <si>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</si>
  <si>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</si>
  <si>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</si>
  <si>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</si>
  <si>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</si>
  <si>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</si>
  <si>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</si>
  <si>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</si>
  <si>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</si>
  <si>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</si>
  <si>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</si>
  <si>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</si>
  <si>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</si>
  <si>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</si>
  <si>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</si>
  <si>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</si>
  <si>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</si>
  <si>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</si>
  <si>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</si>
  <si>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</si>
  <si>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</si>
  <si>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</si>
  <si>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</si>
  <si>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</si>
  <si>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</si>
  <si>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</si>
  <si>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</si>
  <si>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CIPROFLOXACIN KABI 400 MG/200 ML INFUZNÍ ROZTOK</t>
  </si>
  <si>
    <t>INF SOL 10X400MG/200ML</t>
  </si>
  <si>
    <t>Clindamycin Kabi inj.sol. 600mg 10x4ml</t>
  </si>
  <si>
    <t>150mg/ml</t>
  </si>
  <si>
    <t>COLOMYCIN INJEKCE 1 000 000 MJ</t>
  </si>
  <si>
    <t>1000000IU INJ PLV SOL/SOL NEB 10X1MIU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</si>
  <si>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</si>
  <si>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</si>
  <si>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</si>
  <si>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</si>
  <si>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</si>
  <si>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</si>
  <si>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</si>
  <si>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</si>
  <si>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</si>
  <si>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</si>
  <si>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</si>
  <si>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</si>
  <si>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</si>
  <si>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</si>
  <si>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</si>
  <si>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</si>
  <si>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</si>
  <si>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</si>
  <si>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</si>
  <si>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</si>
  <si>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</si>
  <si>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</si>
  <si>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20X100ML</t>
  </si>
  <si>
    <t>5MG/ML INF SOL 10X100ML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</si>
  <si>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</si>
  <si>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</si>
  <si>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</si>
  <si>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</si>
  <si>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</si>
  <si>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</si>
  <si>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</si>
  <si>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</si>
  <si>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</si>
  <si>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</si>
  <si>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</si>
  <si>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</si>
  <si>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</si>
  <si>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</si>
  <si>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SEFOTAK 1 G</t>
  </si>
  <si>
    <t>INJ PLV SOL 1X1GM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</si>
  <si>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</si>
  <si>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</si>
  <si>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</si>
  <si>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</si>
  <si>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</si>
  <si>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</si>
  <si>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</si>
  <si>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 ROZTOK</t>
  </si>
  <si>
    <t>10MG/ML DRM SOL 20ML</t>
  </si>
  <si>
    <t>CANESTEN KRÉM</t>
  </si>
  <si>
    <t>CRM 1X20GM/200MG</t>
  </si>
  <si>
    <t>DIFLUCAN</t>
  </si>
  <si>
    <t>CPS 1X150MG</t>
  </si>
  <si>
    <t>DIFLUCAN 100 MG</t>
  </si>
  <si>
    <t>POR CPS DUR 28X100MG</t>
  </si>
  <si>
    <t>FLUCONAZOL KABI 2 MG/ML</t>
  </si>
  <si>
    <t>INF SOL 10X100ML/200MG</t>
  </si>
  <si>
    <t>MYCAMINE 100 MG</t>
  </si>
  <si>
    <t>INF PLV SOL 1X100MG</t>
  </si>
  <si>
    <t>ABRAXANE 5 MG/ML</t>
  </si>
  <si>
    <t>INF PLV SUS 1X100MG</t>
  </si>
  <si>
    <t>ALDACTONE-AMPULE</t>
  </si>
  <si>
    <t>INJ 10X10ML/200MG</t>
  </si>
  <si>
    <t>ALLOPURINOL APOTEX</t>
  </si>
  <si>
    <t>AMESOS 20 MG/5 MG TABLETY</t>
  </si>
  <si>
    <t>APO-IBUPROFEN 400 MG</t>
  </si>
  <si>
    <t>POR TBL FLM 30X400MG</t>
  </si>
  <si>
    <t>ARDEAELYTOSOL NA.HYDR.CARB. 8,4%</t>
  </si>
  <si>
    <t>84MG/ML INF CNC SOL 10X200ML</t>
  </si>
  <si>
    <t>ARGOFAN</t>
  </si>
  <si>
    <t>150MG TBL PRO 30</t>
  </si>
  <si>
    <t>ASCORUTIN (BLISTR)</t>
  </si>
  <si>
    <t>TBL OBD 50</t>
  </si>
  <si>
    <t>ATROVENT N</t>
  </si>
  <si>
    <t>INH SOL PSS200X20RG</t>
  </si>
  <si>
    <t>GRA 15X100MG(SACKY)</t>
  </si>
  <si>
    <t>BETADINE</t>
  </si>
  <si>
    <t>DRM UNG 1X100GM 10%</t>
  </si>
  <si>
    <t>BETADINE (CHIRURG.) - hnědá</t>
  </si>
  <si>
    <t>BETASERC 16</t>
  </si>
  <si>
    <t>POR TBL NOB 60X16MG</t>
  </si>
  <si>
    <t>BETASERC 8</t>
  </si>
  <si>
    <t>8MG TBL NOB 100</t>
  </si>
  <si>
    <t>BISOPROLOL MYLAN</t>
  </si>
  <si>
    <t>BLEOMEDAC</t>
  </si>
  <si>
    <t>30000IU INJ PLV SOL 1X20ML</t>
  </si>
  <si>
    <t>BLEOMEDAC 15000 IU</t>
  </si>
  <si>
    <t>INJ PLV SOL 1X15000UT</t>
  </si>
  <si>
    <t>BLEOMEDAC 15000 IU (mimořádný dovoz)</t>
  </si>
  <si>
    <t>BRILIQUE 90 MG</t>
  </si>
  <si>
    <t>POR TBL FLM 56X90MG</t>
  </si>
  <si>
    <t>BRINTELLIX 10 MG</t>
  </si>
  <si>
    <t>POR TBL FLM 28X10MG</t>
  </si>
  <si>
    <t>BUSCOPAN</t>
  </si>
  <si>
    <t>10MG TBL OBD 20</t>
  </si>
  <si>
    <t>CALTRATE 600 MG/400 IU D3 POTAHOVANÁ TABLETA</t>
  </si>
  <si>
    <t>CALTRATE PLUS</t>
  </si>
  <si>
    <t>Canesten Gyn 1 den</t>
  </si>
  <si>
    <t>vag.tbl.1x500mg</t>
  </si>
  <si>
    <t>CARZAP 16 MG</t>
  </si>
  <si>
    <t>POR TBL NOB 28X16MG</t>
  </si>
  <si>
    <t>CARZAP 8 MG</t>
  </si>
  <si>
    <t>POR TBL NOB 28X8MG</t>
  </si>
  <si>
    <t>CARZAP HCT 16 MG/12,5 MG  TABLETY</t>
  </si>
  <si>
    <t>POR TBL NOB 28</t>
  </si>
  <si>
    <t>CAVINTON</t>
  </si>
  <si>
    <t>TBL 50X5MG</t>
  </si>
  <si>
    <t>CERNEVIT</t>
  </si>
  <si>
    <t>INJ PLV SOL10X750MG</t>
  </si>
  <si>
    <t>CIPLOX 250</t>
  </si>
  <si>
    <t>250MG TBL FLM 10</t>
  </si>
  <si>
    <t>CIPLOX 500</t>
  </si>
  <si>
    <t>500MG TBL FLM 10</t>
  </si>
  <si>
    <t>CITALEC</t>
  </si>
  <si>
    <t>20MG TBL FLM 60</t>
  </si>
  <si>
    <t>CLEXANE FORTE</t>
  </si>
  <si>
    <t>INJ SOL 10X0.8ML/12KU</t>
  </si>
  <si>
    <t>CONTROLOC</t>
  </si>
  <si>
    <t>40MG TBL ENT 100 I</t>
  </si>
  <si>
    <t>CYTO-Aqua pro injectione BRAUN 1x10ML</t>
  </si>
  <si>
    <t>DIGOXIN 0.125 LECIVA</t>
  </si>
  <si>
    <t>TBL 30X0.125MG</t>
  </si>
  <si>
    <t>DILURAN</t>
  </si>
  <si>
    <t>DZ OCTENISEPT 250 ml</t>
  </si>
  <si>
    <t>sprej</t>
  </si>
  <si>
    <t>DZ OCTENISEPT drm. sol. 250 ml</t>
  </si>
  <si>
    <t>DRM SOL 1X250ML</t>
  </si>
  <si>
    <t>EBRANTIL 30 RETARD</t>
  </si>
  <si>
    <t>POR CPS PRO 50X30MG</t>
  </si>
  <si>
    <t>ECOLAV 0,9 NaCl 100 ml OPLACH</t>
  </si>
  <si>
    <t>100 ml</t>
  </si>
  <si>
    <t>ECOLAV Výplach očí 100ml</t>
  </si>
  <si>
    <t>ELIQUIS 2,5 MG</t>
  </si>
  <si>
    <t>POR TBL FLM 20X2.5MG</t>
  </si>
  <si>
    <t>ELIQUIS 5 MG</t>
  </si>
  <si>
    <t>POR TBL FLM 60X5MG</t>
  </si>
  <si>
    <t>ENAP 10MG</t>
  </si>
  <si>
    <t>TBL 100X10MG</t>
  </si>
  <si>
    <t>ENAP 20MG</t>
  </si>
  <si>
    <t>TBL 30X20MG</t>
  </si>
  <si>
    <t>ENDOXAN 1 G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</si>
  <si>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</si>
  <si>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</si>
  <si>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</si>
  <si>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</si>
  <si>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</si>
  <si>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</si>
  <si>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POR CPS DUR 60X300MG</t>
  </si>
  <si>
    <t>Essentiale 300 mg</t>
  </si>
  <si>
    <t>por.cps.dur.100</t>
  </si>
  <si>
    <t>EUTHYROX 112 MIKROGRAMŮ</t>
  </si>
  <si>
    <t>112MCG TBL NOB 100 II</t>
  </si>
  <si>
    <t>EUTHYROX 88 MIKROGRAMŮ</t>
  </si>
  <si>
    <t>88MCG TBL NOB 100 II</t>
  </si>
  <si>
    <t>EZEN</t>
  </si>
  <si>
    <t>10MG TBL NOB 30</t>
  </si>
  <si>
    <t>FASTURTEC 1.5 MG</t>
  </si>
  <si>
    <t>INF PSO LQF 3X1.5MG</t>
  </si>
  <si>
    <t>FEBICHOL</t>
  </si>
  <si>
    <t>POR CPS MOL50X100MG</t>
  </si>
  <si>
    <t>FENTALIS 75 MCG/H TRANSDERMÁLNÍ NÁPLAST</t>
  </si>
  <si>
    <t>DRM EMP TDR 5X17.34MG</t>
  </si>
  <si>
    <t>FLONIDAN</t>
  </si>
  <si>
    <t>TBL 30X10MG</t>
  </si>
  <si>
    <t>FLONIDAN 10 MG DISPERGOVATELNÉ TABLETY</t>
  </si>
  <si>
    <t>POR TBL DIS 30X10MG</t>
  </si>
  <si>
    <t>FLUTIFORM K-HALER</t>
  </si>
  <si>
    <t>125MCG/5MCG/DÁV INH SUS PSS 1X120DÁV</t>
  </si>
  <si>
    <t>FURORESE 125</t>
  </si>
  <si>
    <t>TBL 100X125MG</t>
  </si>
  <si>
    <t>INF SOL 20X500ML</t>
  </si>
  <si>
    <t>INF SOL 50X100ML</t>
  </si>
  <si>
    <t>INF SOL 30X250ML</t>
  </si>
  <si>
    <t>INF SOL 10X250ML-PE</t>
  </si>
  <si>
    <t>HERPESIN</t>
  </si>
  <si>
    <t>CRM 1X5GM 5%</t>
  </si>
  <si>
    <t>HERPESIN 400</t>
  </si>
  <si>
    <t>POR TBL NOB 25X400MG</t>
  </si>
  <si>
    <t>HUMALOG MIX 25 100 IU/ML</t>
  </si>
  <si>
    <t>INJ SUS 5X3ML/300UT</t>
  </si>
  <si>
    <t>HUMALOG MIX 50 100 IU/ML</t>
  </si>
  <si>
    <t>HUMULIN N (NPH) CARTRIDGE</t>
  </si>
  <si>
    <t>100IU/ML INJ SUS ZVL 5X3ML</t>
  </si>
  <si>
    <t>CHLORID SODNÝ 0.9% BRAUN, REF. 3500640</t>
  </si>
  <si>
    <t>INFSOL1X50ML-PELAH</t>
  </si>
  <si>
    <t>IMODIUM</t>
  </si>
  <si>
    <t>2MG CPS DUR 20</t>
  </si>
  <si>
    <t>INFADOLAN</t>
  </si>
  <si>
    <t>1600IU/G+300IU/G UNG 30G II</t>
  </si>
  <si>
    <t>ISOLYTE</t>
  </si>
  <si>
    <t>ISOPTIN 40MG</t>
  </si>
  <si>
    <t>TBL FLM 50</t>
  </si>
  <si>
    <t>JANUVIA 100 MG</t>
  </si>
  <si>
    <t>POR TBL FLM 28X100MG</t>
  </si>
  <si>
    <t>JOX SPR 30ML</t>
  </si>
  <si>
    <t>KALIUM CHLORATUM LECIVA 7.5%</t>
  </si>
  <si>
    <t>INJ 5X10ML 7.5%</t>
  </si>
  <si>
    <t>KL AMBIDERMAN, 300G</t>
  </si>
  <si>
    <t>KL BALS.VISNEVSKI 100G</t>
  </si>
  <si>
    <t>KL CPS KOLITICKA SMES, 100CPS</t>
  </si>
  <si>
    <t>KL CPS NATR.CHLOR. 0,5g</t>
  </si>
  <si>
    <t>50cps</t>
  </si>
  <si>
    <t>KL ETHANOLUM BENZ.DENAT. 900ml /720g/</t>
  </si>
  <si>
    <t>KL KAL.PERMANGANAS 5 G</t>
  </si>
  <si>
    <t>KL ONDREJOVA MAST, 100G</t>
  </si>
  <si>
    <t>KL ONDREJOVA MAST, 50G</t>
  </si>
  <si>
    <t>KL SUSP.NYSTATIN 1MIU,GLYCEROL AD 20</t>
  </si>
  <si>
    <t>KL UNG.BETAM.,CHLORAMP.,UNG ATB</t>
  </si>
  <si>
    <t>200G</t>
  </si>
  <si>
    <t>KLACID SR</t>
  </si>
  <si>
    <t>500MG TBL RET 14 DOUBLE</t>
  </si>
  <si>
    <t>LANZUL</t>
  </si>
  <si>
    <t>CPS 28X30MG</t>
  </si>
  <si>
    <t>LESCOL XL</t>
  </si>
  <si>
    <t>80MG TBL PRO 28(2X14)</t>
  </si>
  <si>
    <t>267MG CPS DUR 90</t>
  </si>
  <si>
    <t>LIPERTANCE</t>
  </si>
  <si>
    <t>20MG/5MG/5MG TBL FLM 30</t>
  </si>
  <si>
    <t>LIPERTANCE 10 MG/5 MG/5 MG</t>
  </si>
  <si>
    <t>TBL FLM 30X10MG/5MG/5MG I</t>
  </si>
  <si>
    <t>LIPERTANCE 20 MG/10 MG/5 MG</t>
  </si>
  <si>
    <t>TBL FLM 30X20MG/10MG/5MG I</t>
  </si>
  <si>
    <t>LOZAP 12.5 ZENTIVA</t>
  </si>
  <si>
    <t>PORTBLFLM 30X12.5MG</t>
  </si>
  <si>
    <t>LOZAP 50 ZENTIVA</t>
  </si>
  <si>
    <t>POR TBL FLM 30X50MG</t>
  </si>
  <si>
    <t>TBL NOB 100X0,5GM</t>
  </si>
  <si>
    <t>MESTINON</t>
  </si>
  <si>
    <t>60MG TBL OBD 150</t>
  </si>
  <si>
    <t>METAMIZOL STADA 500 MG/ML PERORÁLNÍ KAPKY, ROZTOK</t>
  </si>
  <si>
    <t>POR GTT SOL 1X100ML/50000MG</t>
  </si>
  <si>
    <t>MILGAMMA N</t>
  </si>
  <si>
    <t>POR CPS MOL 20</t>
  </si>
  <si>
    <t>MIMPARA 60 MG</t>
  </si>
  <si>
    <t>POR TBL FLM 28X60MG</t>
  </si>
  <si>
    <t>MINIDIAB</t>
  </si>
  <si>
    <t>TBL 120X5MG</t>
  </si>
  <si>
    <t>MINIRIN 0.1 MG TABLETY</t>
  </si>
  <si>
    <t>POR TBL NOB30X0.1MG</t>
  </si>
  <si>
    <t>MIRTAZAPIN MYLAN 30 MG</t>
  </si>
  <si>
    <t>POR TBL DIS 30X30MG</t>
  </si>
  <si>
    <t>30MG TBL FLM 30</t>
  </si>
  <si>
    <t>MONACE COMBI 20 MG/12,5 MG</t>
  </si>
  <si>
    <t>MONOPRIL 20 MG</t>
  </si>
  <si>
    <t>POR TBL NOB 28X20MG</t>
  </si>
  <si>
    <t>MONOTAB 20</t>
  </si>
  <si>
    <t>20MG TBL NOB 20(2X10)</t>
  </si>
  <si>
    <t>MONOTAB SR</t>
  </si>
  <si>
    <t>100MG TBL PRO 50(5X10)</t>
  </si>
  <si>
    <t>MOTILIUM</t>
  </si>
  <si>
    <t>MOXOSTAD 0.4 MG</t>
  </si>
  <si>
    <t>POR TBL FLM30X0.4MG</t>
  </si>
  <si>
    <t>MYCOPHENOLAT MOFETIL SANDOZ</t>
  </si>
  <si>
    <t>500MG TBL FLM 50</t>
  </si>
  <si>
    <t>NAC AL 600 ŠUMIVÉ TABLETY</t>
  </si>
  <si>
    <t>POR TBL EFF20X600MG</t>
  </si>
  <si>
    <t>POR TBL EFF 50X600MG</t>
  </si>
  <si>
    <t>NAKOM MITE</t>
  </si>
  <si>
    <t>NALGESIN S</t>
  </si>
  <si>
    <t>POR TBL FLM 20X275MG II</t>
  </si>
  <si>
    <t>NALOXONE POLFA</t>
  </si>
  <si>
    <t>INJ 10X1ML/0.4MG</t>
  </si>
  <si>
    <t>NASIVIN SENSITIVE 0,05%</t>
  </si>
  <si>
    <t>NAS SPR SOL 1X10ML/5MG</t>
  </si>
  <si>
    <t>NEODOLPASSE</t>
  </si>
  <si>
    <t>75MG/30MG INF SOL 10X250ML</t>
  </si>
  <si>
    <t>NEUROL 1.0</t>
  </si>
  <si>
    <t>TBL 30X1MG</t>
  </si>
  <si>
    <t>NEURONTIN 300 MG</t>
  </si>
  <si>
    <t>POR CPS DUR 100X300MG</t>
  </si>
  <si>
    <t>NITRESAN 20 MG</t>
  </si>
  <si>
    <t>ONDANSETRON B. BRAUN 2 MG/ML</t>
  </si>
  <si>
    <t>INJ SOL 20X4ML/8MG LDPE</t>
  </si>
  <si>
    <t>OTOBACID N</t>
  </si>
  <si>
    <t>0,2MG/G+5MG/G+479,8MG/G AUR GTT SOL 1X5ML</t>
  </si>
  <si>
    <t>INF CNC SOL 1X20ML/100MG</t>
  </si>
  <si>
    <t>OXANTIL</t>
  </si>
  <si>
    <t>INJ 5X2ML</t>
  </si>
  <si>
    <t>PARALEN 125</t>
  </si>
  <si>
    <t>125MG TBL NOB 20</t>
  </si>
  <si>
    <t>500MG/25MG/5MG TBL FLM 12 I</t>
  </si>
  <si>
    <t>PARALEN PLUS tbl.flm.24</t>
  </si>
  <si>
    <t>325MG/30MG/15MG TBL FLM 24</t>
  </si>
  <si>
    <t>PENTOMER RETARD 400MG</t>
  </si>
  <si>
    <t>TBL OBD 100X400MG</t>
  </si>
  <si>
    <t>PLADIZOL 100 MG TABLETY</t>
  </si>
  <si>
    <t>PRADAXA 150 MG</t>
  </si>
  <si>
    <t>POR CPS DUR 60X1X150 MG</t>
  </si>
  <si>
    <t>PRENEWEL 4 MG/1,25 MG</t>
  </si>
  <si>
    <t>PRESID 10 MG</t>
  </si>
  <si>
    <t>TBL RET 30X10MG</t>
  </si>
  <si>
    <t>PRESID 5 MG</t>
  </si>
  <si>
    <t>TBL PRO 30</t>
  </si>
  <si>
    <t>PRESTANCE 10 MG/5 MG</t>
  </si>
  <si>
    <t>PRESTANCE 5 MG/5 MG</t>
  </si>
  <si>
    <t>POR TBL FLM 90X5MG</t>
  </si>
  <si>
    <t>PROPOFOL 1% MCT/LCT FRESENIUS</t>
  </si>
  <si>
    <t>INJ EML 10X50ML</t>
  </si>
  <si>
    <t>PROSULPIN 50MG</t>
  </si>
  <si>
    <t>TBL 30X50MG</t>
  </si>
  <si>
    <t>PROVEBLUE 5MG/ML</t>
  </si>
  <si>
    <t>INJ SOL 5X10ML</t>
  </si>
  <si>
    <t>QUETIAPIN MYLAN 25 MG</t>
  </si>
  <si>
    <t>POR TBL FLM 30X25MG</t>
  </si>
  <si>
    <t>QUETIAPINE POLPHARMA 25 MG POTAHOVANÉ TABLETY</t>
  </si>
  <si>
    <t>5MG/5MG CPS DUR 98</t>
  </si>
  <si>
    <t>5MG/5MG CPS DUR 28</t>
  </si>
  <si>
    <t>RE ERDOMED</t>
  </si>
  <si>
    <t>REGULAX-PIKOSULFAT KAPKY</t>
  </si>
  <si>
    <t>GTT 1X20ML/150MG</t>
  </si>
  <si>
    <t>RHEFLUIN</t>
  </si>
  <si>
    <t>TBL 30</t>
  </si>
  <si>
    <t>ROSUMOP 20 MG</t>
  </si>
  <si>
    <t>RYTMONORM</t>
  </si>
  <si>
    <t>150MG TBL FLM 50</t>
  </si>
  <si>
    <t>SANORIN</t>
  </si>
  <si>
    <t>1PM NAS SPR SOL 1X10ML</t>
  </si>
  <si>
    <t>SANORIN 1 PM</t>
  </si>
  <si>
    <t>1MG/ML NAS GTT SOL 1X10ML</t>
  </si>
  <si>
    <t>SANORIN EMULZE</t>
  </si>
  <si>
    <t>1MG/ML NAS GTT EML 1X10ML</t>
  </si>
  <si>
    <t>SEPTONEX</t>
  </si>
  <si>
    <t>SPR 1X45ML</t>
  </si>
  <si>
    <t>500MG TBL FLM 120 II</t>
  </si>
  <si>
    <t>SOTAHEXAL 80</t>
  </si>
  <si>
    <t>POR TBL NOB 100X80MG</t>
  </si>
  <si>
    <t>SPASMED 15</t>
  </si>
  <si>
    <t>POR TBL FLM 50X15MG</t>
  </si>
  <si>
    <t>SPERSALLERG</t>
  </si>
  <si>
    <t>OPH GTT SOL 1X10ML</t>
  </si>
  <si>
    <t>STACYL 100 MG ENTEROSOLVENTNÍ TABLETY</t>
  </si>
  <si>
    <t>POR TBL ENT 100X100MG I</t>
  </si>
  <si>
    <t>SUFENTANIL TORREX 5MCG/ML</t>
  </si>
  <si>
    <t>INJ SOL 5X2ML (10rg)</t>
  </si>
  <si>
    <t>SYMBICORT TURBUHALER 400 MIKROGRAMŮ/12 MIKROGRAMŮ/</t>
  </si>
  <si>
    <t>INH PLV 1X60DÁV</t>
  </si>
  <si>
    <t>SYNTOSTIGMIN</t>
  </si>
  <si>
    <t>TAMIFLU 75 MG</t>
  </si>
  <si>
    <t>POR CPS DUR 10X75MG</t>
  </si>
  <si>
    <t>TARKA 240/4 MG TBL.</t>
  </si>
  <si>
    <t>240MG/4MG TBL RET 28</t>
  </si>
  <si>
    <t>TENAXUM</t>
  </si>
  <si>
    <t>TENSAMIN</t>
  </si>
  <si>
    <t>TBL 30X12.5MG</t>
  </si>
  <si>
    <t>TEZEO 80 MG</t>
  </si>
  <si>
    <t>POR TBL NOB 28X80MG</t>
  </si>
  <si>
    <t>TIMO-COMOD 0,5%</t>
  </si>
  <si>
    <t>TONARSSA 4 MG/5 MG</t>
  </si>
  <si>
    <t>TRAJENTA 5 MG</t>
  </si>
  <si>
    <t>TRANSMETIL 500 MG TABLETY</t>
  </si>
  <si>
    <t>POR TBL ENT 10X500MG</t>
  </si>
  <si>
    <t>TRANSTEC 35 MCG/H</t>
  </si>
  <si>
    <t>DRM EMP TDR 5X20MG</t>
  </si>
  <si>
    <t>TRANSTEC 52.5 MCG/H</t>
  </si>
  <si>
    <t>DRM EMP TDR 5X30MG</t>
  </si>
  <si>
    <t>TRIAMCINOLON LECIVA</t>
  </si>
  <si>
    <t>CRM 1X10GM 0.1%</t>
  </si>
  <si>
    <t>TRIPLIXAM 10 MG/2,5 MG/5 MG</t>
  </si>
  <si>
    <t>TRITACE 2,5 MG</t>
  </si>
  <si>
    <t>POR TBL NOB 20X2.5MG</t>
  </si>
  <si>
    <t>TRITACE COMBI</t>
  </si>
  <si>
    <t>10MG/10MG CPS DUR 28</t>
  </si>
  <si>
    <t>TRITTICO AC 75</t>
  </si>
  <si>
    <t>TBL RET 30X75MG</t>
  </si>
  <si>
    <t>TRITTICO PROLONG 150 MG TABLETY S PRODLOUŽENÝM UVO</t>
  </si>
  <si>
    <t>POR TBL PRO 14X150MG</t>
  </si>
  <si>
    <t>TRUND 500 MG POTAHOVANÉ TABLETY</t>
  </si>
  <si>
    <t>POR TBL FLM 100X500MG</t>
  </si>
  <si>
    <t>UBRETID</t>
  </si>
  <si>
    <t>URSOSAN</t>
  </si>
  <si>
    <t>POR CPSDUR100X250MG</t>
  </si>
  <si>
    <t>CPS 50X250MG</t>
  </si>
  <si>
    <t>VALSACOMBI 160 MG/12,5 MG</t>
  </si>
  <si>
    <t>POR TBL FLM 84X160MG/12.5MG</t>
  </si>
  <si>
    <t>VALSACOR 160 MG</t>
  </si>
  <si>
    <t>POR TBL FLM 28X160MG</t>
  </si>
  <si>
    <t>VIGANTOL</t>
  </si>
  <si>
    <t>0,5MG/ML POR GTT SOL 1X10ML</t>
  </si>
  <si>
    <t>Vincentka přírod.0.7l-nevrat.láhev</t>
  </si>
  <si>
    <t>XARELTO 20 MG</t>
  </si>
  <si>
    <t>YAL</t>
  </si>
  <si>
    <t>SOL 2X67.5ML</t>
  </si>
  <si>
    <t>ZARZIO 30 MU/0,5 ML</t>
  </si>
  <si>
    <t>INJ+INF SOL 5X0.5ML</t>
  </si>
  <si>
    <t>ZARZIO 48 MU/0,5 ML</t>
  </si>
  <si>
    <t>ZIBOR 25 000 IU</t>
  </si>
  <si>
    <t>INJ SOL 2X0.4ML/10000IU</t>
  </si>
  <si>
    <t>ZOLOFT 100MG</t>
  </si>
  <si>
    <t>TBL OBD 28X100MG</t>
  </si>
  <si>
    <t>ZOLOFT 50 MG</t>
  </si>
  <si>
    <t>POR TBL FLM 100X50MG</t>
  </si>
  <si>
    <t>ZOLOFT 50MG</t>
  </si>
  <si>
    <t>TBL OBD 28X50MG</t>
  </si>
  <si>
    <t>AMINOMIX 2 NOVUM</t>
  </si>
  <si>
    <t>INF SOL4X2000ML</t>
  </si>
  <si>
    <t>AMINOPLASMAL HEPA-10%</t>
  </si>
  <si>
    <t>INF 10X500ML</t>
  </si>
  <si>
    <t>NUTRIFLEX LIPID PLUS 38/120</t>
  </si>
  <si>
    <t>INF EML 5X1875ML</t>
  </si>
  <si>
    <t>CUBITAN S PŘÍCHUTÍ ČOKOLÁDOVOU</t>
  </si>
  <si>
    <t>CUBITAN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</si>
  <si>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</si>
  <si>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</si>
  <si>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</si>
  <si>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</si>
  <si>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</si>
  <si>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</si>
  <si>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</si>
  <si>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</si>
  <si>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</si>
  <si>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</si>
  <si>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FLEBOGAMMA DIF</t>
  </si>
  <si>
    <t>50MG/ML INF SOL 1X100ML</t>
  </si>
  <si>
    <t>50MG/ML INF SOL 1X200ML</t>
  </si>
  <si>
    <t>léky - hemofilici ZUL (TO)</t>
  </si>
  <si>
    <t>ALBUREX</t>
  </si>
  <si>
    <t>200G/L INF SOL 1X100ML</t>
  </si>
  <si>
    <t>AMIKACIN MEDOCHEMIE 500MG/2ML INJ/INF</t>
  </si>
  <si>
    <t>SOL 10X2ML</t>
  </si>
  <si>
    <t>AXETINE 1,5GM</t>
  </si>
  <si>
    <t>INJ SIC 10X1.5GM</t>
  </si>
  <si>
    <t>CEFEPIM NORIDEM</t>
  </si>
  <si>
    <t>CIPROFLOXACIN KABI 200 MG/100 ML INFUZNÍ ROZTOK</t>
  </si>
  <si>
    <t>INF SOL 10X200MG/100ML</t>
  </si>
  <si>
    <t>Clindamycin Kabi inj.sol. 300mg 10x2ml</t>
  </si>
  <si>
    <t>DUOMOX 500</t>
  </si>
  <si>
    <t>TBL 20X500MG</t>
  </si>
  <si>
    <t>PLV ADS 1X20GM</t>
  </si>
  <si>
    <t>FUCIDIN</t>
  </si>
  <si>
    <t>UNG 1X15GM 2%</t>
  </si>
  <si>
    <t>KLACID</t>
  </si>
  <si>
    <t>500MG INF PLV CSL 1</t>
  </si>
  <si>
    <t>MACMIROR COMPLEX 500</t>
  </si>
  <si>
    <t>SUP VAG 8</t>
  </si>
  <si>
    <t>500MG INJ/INF PLV SOL 10</t>
  </si>
  <si>
    <t>TYGACIL 50 MG</t>
  </si>
  <si>
    <t>INF PLV SOL 10X50MG/5ML</t>
  </si>
  <si>
    <t>Canespor 1x denně krém drm.crm.1x15gm 1%</t>
  </si>
  <si>
    <t>CLOTRIMAZOL AL 1%</t>
  </si>
  <si>
    <t>CRM 1X50GM 1%</t>
  </si>
  <si>
    <t>ECALTA 100 MG</t>
  </si>
  <si>
    <t>INF PLV CSL 100MG+30ML</t>
  </si>
  <si>
    <t>INF SOL 10X200ML/400MG</t>
  </si>
  <si>
    <t>SPORANOX</t>
  </si>
  <si>
    <t>SOL 1X150ML/1.5GM</t>
  </si>
  <si>
    <t>VFEND 200 MG</t>
  </si>
  <si>
    <t>INF PLV SOL 1X200MG</t>
  </si>
  <si>
    <t>ARDEANUTRISOL G 40</t>
  </si>
  <si>
    <t>400G/L INF SOL 20X80ML</t>
  </si>
  <si>
    <t>CAELYX</t>
  </si>
  <si>
    <t>INF CNC SOL 1X10ML</t>
  </si>
  <si>
    <t>Carmustine 100mg</t>
  </si>
  <si>
    <t>1x100mg</t>
  </si>
  <si>
    <t>CYTO-chlorid sodný 0,9% vak VIAFLO 1x100ml</t>
  </si>
  <si>
    <t>1x100ml</t>
  </si>
  <si>
    <t>DACARBAZINE MEDAC</t>
  </si>
  <si>
    <t>200MG INJ/INF PLV SOL 10</t>
  </si>
  <si>
    <t>DIPHERELINE S.R. 11,25 MG</t>
  </si>
  <si>
    <t>INJ PLQ SUS PRO 1+1X2ML AMP</t>
  </si>
  <si>
    <t>DZ TRIXO LIND 500ML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</si>
  <si>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</si>
  <si>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</si>
  <si>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</si>
  <si>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</si>
  <si>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</si>
  <si>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</si>
  <si>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9G/L INF SOL 1X250ML</t>
  </si>
  <si>
    <t>GENTADEX 5 MG/ML + 1 MG/ML</t>
  </si>
  <si>
    <t>OPH GTT SOL 1X5ML</t>
  </si>
  <si>
    <t>GLUKÓZA 5 BRAUN, REF.450074</t>
  </si>
  <si>
    <t>INF SOL 1X100ML-PE</t>
  </si>
  <si>
    <t>KL TBL MAGN.LACT 0,5G+B6 0,02G, 100TBL</t>
  </si>
  <si>
    <t>LEPTOPROL 5 MG</t>
  </si>
  <si>
    <t>SDR IMP ISP 1X5MG</t>
  </si>
  <si>
    <t>METHOTREXAT ACCORD</t>
  </si>
  <si>
    <t>25MG/ML INJ SOL 1X2ML</t>
  </si>
  <si>
    <t>MYCOPHENOLAT MOFETIL SANDOZ 250 MG</t>
  </si>
  <si>
    <t>POR CPS DUR 100X250MG</t>
  </si>
  <si>
    <t>Natulan cps.50x50mg- MIMOŘÁDNÝ DOVOZ!!!</t>
  </si>
  <si>
    <t>PELGRAZ</t>
  </si>
  <si>
    <t>6MG INJ SOL ISP 1X0,6ML</t>
  </si>
  <si>
    <t>PLASMALYTE ROZTOK</t>
  </si>
  <si>
    <t>RESELIGO 3,6MG</t>
  </si>
  <si>
    <t>IMP ISP 1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</si>
  <si>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</si>
  <si>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</si>
  <si>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</si>
  <si>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</si>
  <si>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</si>
  <si>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</si>
  <si>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VINBLASTIN TEVA 1 MG/ML</t>
  </si>
  <si>
    <t>INJ SOL 1X10ML/10MG</t>
  </si>
  <si>
    <t>VINCRISTINE-TEVA</t>
  </si>
  <si>
    <t>INJ 1X2ML/2MG</t>
  </si>
  <si>
    <t>VITAMIN B12 LECIVA 1000RG</t>
  </si>
  <si>
    <t>INJ 5X1ML/1000RG</t>
  </si>
  <si>
    <t>XGEVA 120 MG</t>
  </si>
  <si>
    <t>INJ SOL 1X1.7ML/120MG</t>
  </si>
  <si>
    <t>ZOLADEX 10.8 MG</t>
  </si>
  <si>
    <t>INJ 1X10.8MG</t>
  </si>
  <si>
    <t>ZOLADEX DEPOT</t>
  </si>
  <si>
    <t>3,6MG IMP ISP 1</t>
  </si>
  <si>
    <t>10,8MG IMP ISP 1</t>
  </si>
  <si>
    <t>ZOMIKOS 4 MG/ 5 ML KONCENTRÁT PRO INFUZNÍ ROZTOK</t>
  </si>
  <si>
    <t>léky - centra (LEK)</t>
  </si>
  <si>
    <t>TECENTRIQ</t>
  </si>
  <si>
    <t>1200MG INF CNC SOL 1X20ML</t>
  </si>
  <si>
    <t>léky - dle §16 (LEK)</t>
  </si>
  <si>
    <t>CAPRELSA 300 MG</t>
  </si>
  <si>
    <t>POR TBL FLM 30X300MG</t>
  </si>
  <si>
    <t>COMETRIQ 20 MG+80 MG</t>
  </si>
  <si>
    <t>POR CPS DUR 112(84X20MG+7X80MG</t>
  </si>
  <si>
    <t>ERLEADA 60MG</t>
  </si>
  <si>
    <t>TBL FLM 120</t>
  </si>
  <si>
    <t>IBRANCE</t>
  </si>
  <si>
    <t>75MG CPS DUR 21</t>
  </si>
  <si>
    <t>125MG CPS DUR 21</t>
  </si>
  <si>
    <t>100MG CPS DUR 21</t>
  </si>
  <si>
    <t>KISQALI</t>
  </si>
  <si>
    <t>200MG TBL FLM 63 I</t>
  </si>
  <si>
    <t>LYNPARZA 150MG</t>
  </si>
  <si>
    <t>TBL FLM 56</t>
  </si>
  <si>
    <t>840MG INF CNC SOL 1X14ML</t>
  </si>
  <si>
    <t>VERZENIOS 150MG</t>
  </si>
  <si>
    <t>TBL FLM 28</t>
  </si>
  <si>
    <t>ATROPIN BBP</t>
  </si>
  <si>
    <t>KL BARVA NA  DETI 200g</t>
  </si>
  <si>
    <t>RESELIGO 10,8MG</t>
  </si>
  <si>
    <t>léky - RTG diagnostika ZUL (LEK)</t>
  </si>
  <si>
    <t>ULTRAVIST 370 MG/ML</t>
  </si>
  <si>
    <t>INJ SOL 10X100ML</t>
  </si>
  <si>
    <t>DZ BRAUNOL 500 ML</t>
  </si>
  <si>
    <t>DZ OCTENISEPT 1 l</t>
  </si>
  <si>
    <t>TANTUM VERDE SPRAY</t>
  </si>
  <si>
    <t>ORM SPR 30ML 0.15%</t>
  </si>
  <si>
    <t>AFINITOR 10 MG</t>
  </si>
  <si>
    <t>ALECENSA-plná cena</t>
  </si>
  <si>
    <t>150MG CPS DUR 224(4X56)</t>
  </si>
  <si>
    <t>AVASTIN</t>
  </si>
  <si>
    <t>INF CNCSOL100MG/4ML</t>
  </si>
  <si>
    <t>INFCNCSOL400MG/16ML</t>
  </si>
  <si>
    <t>BAVENCIO</t>
  </si>
  <si>
    <t>20MG/ML INF CNC SOL 1X10ML</t>
  </si>
  <si>
    <t>CABOMETYX</t>
  </si>
  <si>
    <t>60MG TBL FLM 30</t>
  </si>
  <si>
    <t>40MG TBL FLM 30</t>
  </si>
  <si>
    <t>COTELLIC</t>
  </si>
  <si>
    <t>20MG TBL FLM 63(3X21)</t>
  </si>
  <si>
    <t>CYRAMZA 10 MG/ML</t>
  </si>
  <si>
    <t>IVN INF CNC SOL 2X10ML</t>
  </si>
  <si>
    <t>ERBITUX</t>
  </si>
  <si>
    <t>5MG/ML INF SOL 1X100ML</t>
  </si>
  <si>
    <t>ERBITUX 5 MG/ML</t>
  </si>
  <si>
    <t>INF SOL 1X20ML</t>
  </si>
  <si>
    <t>ERIVEDGE 150 MG - cena s kompenzací</t>
  </si>
  <si>
    <t>POR CPS DUR 28X150MG</t>
  </si>
  <si>
    <t>ERIVEDGE 150 mg - za plnou cenu</t>
  </si>
  <si>
    <t>POR CPS DUR 28x150mg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</si>
  <si>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</si>
  <si>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</si>
  <si>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</si>
  <si>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</si>
  <si>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</si>
  <si>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</si>
  <si>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</si>
  <si>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</si>
  <si>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</si>
  <si>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INFLECTRA 100 MG</t>
  </si>
  <si>
    <t>INF PLV CSL 1X100MG</t>
  </si>
  <si>
    <t>JAVLOR 25 MG/ML</t>
  </si>
  <si>
    <t>INF CNC SOL 1X2ML</t>
  </si>
  <si>
    <t>Jevtana 60mg</t>
  </si>
  <si>
    <t>INF CSL LQF 1X1.5ML/60MG+4.5ML</t>
  </si>
  <si>
    <t>KADCYLA 100 MG</t>
  </si>
  <si>
    <t>KADCYLA 160 MG</t>
  </si>
  <si>
    <t>INF PLV CSL 1X160MG</t>
  </si>
  <si>
    <t>KEYTRUDA</t>
  </si>
  <si>
    <t>25MG/ML INF CNC SOL 1X4ML</t>
  </si>
  <si>
    <t>KEYTRUDA 50 MG</t>
  </si>
  <si>
    <t>INF PLV CSL 1X50MG</t>
  </si>
  <si>
    <t>LENVIMA 10MG CPS DUR 30</t>
  </si>
  <si>
    <t>LENVIMA 4MG CPS DUR 30</t>
  </si>
  <si>
    <t xml:space="preserve">LONSURF 15MG/6,14MG </t>
  </si>
  <si>
    <t>TBL FLM 20</t>
  </si>
  <si>
    <t>LONSURF 20MG/8,19MG</t>
  </si>
  <si>
    <t>LYNPARZA 50MG</t>
  </si>
  <si>
    <t>CPS DUR 448(4X112)</t>
  </si>
  <si>
    <t>MEKINIST 2MG</t>
  </si>
  <si>
    <t>NEXAVAR 200 MG</t>
  </si>
  <si>
    <t>POR TBL FLM 112X200MG</t>
  </si>
  <si>
    <t>OGIVRI</t>
  </si>
  <si>
    <t>150MG INF PLV CSL 1</t>
  </si>
  <si>
    <t>OPDIVO 10 MG/ML</t>
  </si>
  <si>
    <t>INF CNC SOL 1X10MLX10MG/ML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</si>
  <si>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</si>
  <si>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</si>
  <si>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</si>
  <si>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</si>
  <si>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</si>
  <si>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</si>
  <si>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</si>
  <si>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</si>
  <si>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</si>
  <si>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</si>
  <si>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</si>
  <si>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TORISEL</t>
  </si>
  <si>
    <t>30MG INF CSL LQF 1+1X2,2ML</t>
  </si>
  <si>
    <t>TYVERB 250 MG</t>
  </si>
  <si>
    <t>POR TBL FLM 70X250MG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</si>
  <si>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</si>
  <si>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</si>
  <si>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</si>
  <si>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</si>
  <si>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</si>
  <si>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</si>
  <si>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XALKORI 250 MG</t>
  </si>
  <si>
    <t>POR CPS DUR 60X250MG</t>
  </si>
  <si>
    <t>XTANDI</t>
  </si>
  <si>
    <t>POR CPS MOL 112X40MG</t>
  </si>
  <si>
    <t>YERVOY 5 MG/ML</t>
  </si>
  <si>
    <t>ZALTRAP 25 MG/ML</t>
  </si>
  <si>
    <t>INF CNC SOL 1X4ML/100MG</t>
  </si>
  <si>
    <t>INF CNC SOL 1X8ML</t>
  </si>
  <si>
    <t>ZELBORAF 240 MG</t>
  </si>
  <si>
    <t>POR TBL FLM 56X240MG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</si>
  <si>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</si>
  <si>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</si>
  <si>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</si>
  <si>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</si>
  <si>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</si>
  <si>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2152 - ONK: radiační onkologie - brachyterapie</t>
  </si>
  <si>
    <t>2194 - ONK: centrum  - onkologie</t>
  </si>
  <si>
    <t>A02BC02 - PANTOPRAZOL</t>
  </si>
  <si>
    <t>A02BC03 - LANSOPRAZOL</t>
  </si>
  <si>
    <t>A04AA01 - ONDANSETRON</t>
  </si>
  <si>
    <t>A04AA05 - PALONOSETRON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</si>
  <si>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</si>
  <si>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</si>
  <si>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</si>
  <si>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</si>
  <si>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</si>
  <si>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</si>
  <si>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</si>
  <si>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</si>
  <si>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</si>
  <si>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</si>
  <si>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</si>
  <si>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</si>
  <si>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</si>
  <si>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</si>
  <si>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</si>
  <si>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</si>
  <si>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</si>
  <si>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C09AA09 - FOSINOPRIL</t>
  </si>
  <si>
    <t>C09AA10 - TRANDOLAPRIL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</si>
  <si>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</si>
  <si>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</si>
  <si>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</si>
  <si>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</si>
  <si>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</si>
  <si>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</si>
  <si>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</si>
  <si>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G04BD08 - SOLIFENACIN</t>
  </si>
  <si>
    <t>G04CA02 - TAMSULOSIN</t>
  </si>
  <si>
    <t>H01CB02 - OKTREOTID</t>
  </si>
  <si>
    <t>H02AB04 - METHYLPREDNISOLON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</si>
  <si>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</si>
  <si>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</si>
  <si>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</si>
  <si>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</si>
  <si>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</si>
  <si>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</si>
  <si>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</si>
  <si>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</si>
  <si>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</si>
  <si>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J02AX06 - ANIDULAFUNGIN</t>
  </si>
  <si>
    <t>J05AB01 - ACIKLOVIR</t>
  </si>
  <si>
    <t>L01AX03 - TEMOZOLOMID</t>
  </si>
  <si>
    <t>L01BC05 - GEMCITABIN</t>
  </si>
  <si>
    <t>L01CB01 - ETOPOSID</t>
  </si>
  <si>
    <t>L01CD01 - PAKLITAXEL</t>
  </si>
  <si>
    <t>L01DB01 - DOXORUBICIN</t>
  </si>
  <si>
    <t>L01XC03 - TRASTUZUMAB</t>
  </si>
  <si>
    <t>L01XC06 - CETUXIMAB</t>
  </si>
  <si>
    <t>L01XC07 - BEVACIZUMAB</t>
  </si>
  <si>
    <t>L01XC08 - PANITUMUMAB</t>
  </si>
  <si>
    <t>L01XE07 - LAPATINIB</t>
  </si>
  <si>
    <t>L01XE11 - PAZOPANIB</t>
  </si>
  <si>
    <t>L01XX19 - IRINOTEKAN</t>
  </si>
  <si>
    <t>L02AE02 - LEUPRORELIN</t>
  </si>
  <si>
    <t>L02AE03 - GOSERELIN</t>
  </si>
  <si>
    <t>L03AA02 - FILGRASTIM</t>
  </si>
  <si>
    <t>L03AA13 - PEGFILGRASTIM</t>
  </si>
  <si>
    <t>L04AB02 - INFLIXIMAB</t>
  </si>
  <si>
    <t>M04AA01 - ALOPURINOL</t>
  </si>
  <si>
    <t>M05BA08 - KYSELINA ZOLEDRONOVÁ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</si>
  <si>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</si>
  <si>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</si>
  <si>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</si>
  <si>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</si>
  <si>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</si>
  <si>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</si>
  <si>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</si>
  <si>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</si>
  <si>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</si>
  <si>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</si>
  <si>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</si>
  <si>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</si>
  <si>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N05AH04 - KVETIAPIN</t>
  </si>
  <si>
    <t>N05AL01 - SULPIRID</t>
  </si>
  <si>
    <t>N05BA12 - ALPRAZOLAM</t>
  </si>
  <si>
    <t>N05CF02 - ZOLPIDEM</t>
  </si>
  <si>
    <t>N06AB06 - SERTRALIN</t>
  </si>
  <si>
    <t>N06AX11 - MIRTAZAPIN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</si>
  <si>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</si>
  <si>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</si>
  <si>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</si>
  <si>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</si>
  <si>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</si>
  <si>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</si>
  <si>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R06AX13 - LORATADIN</t>
  </si>
  <si>
    <t>B01AF02 - APIXABAN</t>
  </si>
  <si>
    <t>L01XE16 - KRIZOTINIB</t>
  </si>
  <si>
    <t>R03AK07 - FORMOTEROL A BUDESONID</t>
  </si>
  <si>
    <t>L01XC14 - TRASTUZUMAB EMTANSIN</t>
  </si>
  <si>
    <t>A03FA07 - ITOPRIDUM</t>
  </si>
  <si>
    <t>L01XE23 - DABRAFENIB</t>
  </si>
  <si>
    <t>L04AA06 - KYSELINA MYKOFENOLOVÁ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</si>
  <si>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</si>
  <si>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</si>
  <si>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</si>
  <si>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</si>
  <si>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A10AC01 - LIDSKÝ INSULIN</t>
  </si>
  <si>
    <t>C01CA03 - NOREPINEFRIN</t>
  </si>
  <si>
    <t>L01XE15 - VEMURAFENIB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</si>
  <si>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</si>
  <si>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</si>
  <si>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</si>
  <si>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</si>
  <si>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</si>
  <si>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</si>
  <si>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</si>
  <si>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</si>
  <si>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</si>
  <si>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</si>
  <si>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</si>
  <si>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</si>
  <si>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A03FA07</t>
  </si>
  <si>
    <t>166759</t>
  </si>
  <si>
    <t>50MG TBL FLM 40(4X10)</t>
  </si>
  <si>
    <t>237595</t>
  </si>
  <si>
    <t>A04AA01</t>
  </si>
  <si>
    <t>185206</t>
  </si>
  <si>
    <t>NOVETRON</t>
  </si>
  <si>
    <t>8MG POR TBL DIS 10</t>
  </si>
  <si>
    <t>A04AA05</t>
  </si>
  <si>
    <t>28441</t>
  </si>
  <si>
    <t>A07DA01</t>
  </si>
  <si>
    <t>30652</t>
  </si>
  <si>
    <t>2,5MG/0,025MG TBL NOB 20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</si>
  <si>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</si>
  <si>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</si>
  <si>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</si>
  <si>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</si>
  <si>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</si>
  <si>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</si>
  <si>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</si>
  <si>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</si>
  <si>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</si>
  <si>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</si>
  <si>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</si>
  <si>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</si>
  <si>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</si>
  <si>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</si>
  <si>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</si>
  <si>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</si>
  <si>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</si>
  <si>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</si>
  <si>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</si>
  <si>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</si>
  <si>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</si>
  <si>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</si>
  <si>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</si>
  <si>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</si>
  <si>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</si>
  <si>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</si>
  <si>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</si>
  <si>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</si>
  <si>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</si>
  <si>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</si>
  <si>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</si>
  <si>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</si>
  <si>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</si>
  <si>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</si>
  <si>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</si>
  <si>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C02CA04</t>
  </si>
  <si>
    <t>107794</t>
  </si>
  <si>
    <t>ZOXON</t>
  </si>
  <si>
    <t>4MG TBL NOB 90</t>
  </si>
  <si>
    <t>C03CA01</t>
  </si>
  <si>
    <t>214036</t>
  </si>
  <si>
    <t>239807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</si>
  <si>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</si>
  <si>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</si>
  <si>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</si>
  <si>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</si>
  <si>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</si>
  <si>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</si>
  <si>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</si>
  <si>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</si>
  <si>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</si>
  <si>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</si>
  <si>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</si>
  <si>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</si>
  <si>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</si>
  <si>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</si>
  <si>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</si>
  <si>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</si>
  <si>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231692</t>
  </si>
  <si>
    <t>231696</t>
  </si>
  <si>
    <t>231701</t>
  </si>
  <si>
    <t>231702</t>
  </si>
  <si>
    <t>C07AB05</t>
  </si>
  <si>
    <t>49909</t>
  </si>
  <si>
    <t>LOKREN</t>
  </si>
  <si>
    <t>20MG TBL FLM 28</t>
  </si>
  <si>
    <t>C07AB07</t>
  </si>
  <si>
    <t>233559</t>
  </si>
  <si>
    <t>233584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</si>
  <si>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</si>
  <si>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</si>
  <si>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</si>
  <si>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</si>
  <si>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</si>
  <si>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</si>
  <si>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</si>
  <si>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</si>
  <si>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</si>
  <si>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C09AA04</t>
  </si>
  <si>
    <t>101205</t>
  </si>
  <si>
    <t>101227</t>
  </si>
  <si>
    <t>C09AA05</t>
  </si>
  <si>
    <t>56972</t>
  </si>
  <si>
    <t>TRITACE</t>
  </si>
  <si>
    <t>1,25MG TBL NOB 20</t>
  </si>
  <si>
    <t>56981</t>
  </si>
  <si>
    <t>C09AA10</t>
  </si>
  <si>
    <t>215914</t>
  </si>
  <si>
    <t>234726</t>
  </si>
  <si>
    <t>C09BB07</t>
  </si>
  <si>
    <t>203928</t>
  </si>
  <si>
    <t>C09CA07</t>
  </si>
  <si>
    <t>221689</t>
  </si>
  <si>
    <t>C09DA01</t>
  </si>
  <si>
    <t>15316</t>
  </si>
  <si>
    <t>50MG/12,5MG TBL FLM 30</t>
  </si>
  <si>
    <t>C09DA07</t>
  </si>
  <si>
    <t>190082</t>
  </si>
  <si>
    <t>C10AA05</t>
  </si>
  <si>
    <t>122632</t>
  </si>
  <si>
    <t>SORTIS</t>
  </si>
  <si>
    <t>80MG TBL FLM 30</t>
  </si>
  <si>
    <t>50316</t>
  </si>
  <si>
    <t>TULIP</t>
  </si>
  <si>
    <t>20MG TBL FLM 30X1</t>
  </si>
  <si>
    <t>G04BD08</t>
  </si>
  <si>
    <t>204027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</si>
  <si>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</si>
  <si>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</si>
  <si>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</si>
  <si>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</si>
  <si>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</si>
  <si>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</si>
  <si>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</si>
  <si>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</si>
  <si>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</si>
  <si>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</si>
  <si>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</si>
  <si>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</si>
  <si>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</si>
  <si>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</si>
  <si>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</si>
  <si>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</si>
  <si>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</si>
  <si>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</si>
  <si>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</si>
  <si>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</si>
  <si>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</si>
  <si>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</si>
  <si>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</si>
  <si>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</si>
  <si>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</si>
  <si>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</si>
  <si>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</si>
  <si>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</si>
  <si>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</si>
  <si>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</si>
  <si>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</si>
  <si>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</si>
  <si>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</si>
  <si>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</si>
  <si>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</si>
  <si>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</si>
  <si>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</si>
  <si>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</si>
  <si>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</si>
  <si>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</si>
  <si>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</si>
  <si>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173750</t>
  </si>
  <si>
    <t>J01EE01</t>
  </si>
  <si>
    <t>241307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</si>
  <si>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</si>
  <si>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</si>
  <si>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</si>
  <si>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</si>
  <si>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</si>
  <si>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</si>
  <si>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</si>
  <si>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</si>
  <si>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</si>
  <si>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</si>
  <si>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</si>
  <si>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</si>
  <si>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</si>
  <si>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</si>
  <si>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</si>
  <si>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</si>
  <si>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</si>
  <si>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</si>
  <si>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</si>
  <si>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</si>
  <si>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</si>
  <si>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</si>
  <si>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</si>
  <si>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</si>
  <si>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</si>
  <si>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</si>
  <si>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</si>
  <si>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J05AB01</t>
  </si>
  <si>
    <t>237622</t>
  </si>
  <si>
    <t>L01AX03</t>
  </si>
  <si>
    <t>183519</t>
  </si>
  <si>
    <t>183522</t>
  </si>
  <si>
    <t>L01BC05</t>
  </si>
  <si>
    <t>178172</t>
  </si>
  <si>
    <t>242254</t>
  </si>
  <si>
    <t>242255</t>
  </si>
  <si>
    <t>242257</t>
  </si>
  <si>
    <t>L01CB01</t>
  </si>
  <si>
    <t>12669</t>
  </si>
  <si>
    <t>12670</t>
  </si>
  <si>
    <t>12671</t>
  </si>
  <si>
    <t>20MG/ML INF CNC SOL 1X20ML</t>
  </si>
  <si>
    <t>L01CD01</t>
  </si>
  <si>
    <t>104239</t>
  </si>
  <si>
    <t>PACLITAXEL EBEWE</t>
  </si>
  <si>
    <t>6MG/ML INF CNC SOL 1X5ML I</t>
  </si>
  <si>
    <t>L01DB01</t>
  </si>
  <si>
    <t>204622</t>
  </si>
  <si>
    <t>204626</t>
  </si>
  <si>
    <t>204627</t>
  </si>
  <si>
    <t>L01XX19</t>
  </si>
  <si>
    <t>115805</t>
  </si>
  <si>
    <t>115806</t>
  </si>
  <si>
    <t>235101</t>
  </si>
  <si>
    <t>242262</t>
  </si>
  <si>
    <t>242263</t>
  </si>
  <si>
    <t>M04AA01</t>
  </si>
  <si>
    <t>127260</t>
  </si>
  <si>
    <t>127263</t>
  </si>
  <si>
    <t>127272</t>
  </si>
  <si>
    <t>M05BA08</t>
  </si>
  <si>
    <t>193478</t>
  </si>
  <si>
    <t>ZOLEDRONIC ACID MYLAN</t>
  </si>
  <si>
    <t>4MG/5ML INF CNC SOL 1X5ML</t>
  </si>
  <si>
    <t>N02AA05</t>
  </si>
  <si>
    <t>180349</t>
  </si>
  <si>
    <t>180367</t>
  </si>
  <si>
    <t>180386</t>
  </si>
  <si>
    <t>N02AB03</t>
  </si>
  <si>
    <t>122572</t>
  </si>
  <si>
    <t>FENTALIS</t>
  </si>
  <si>
    <t>100MCG/H TDR EMP 5</t>
  </si>
  <si>
    <t>122593</t>
  </si>
  <si>
    <t>25MCG/H TDR EMP 5</t>
  </si>
  <si>
    <t>122600</t>
  </si>
  <si>
    <t>50MCG/H TDR EMP 5</t>
  </si>
  <si>
    <t>155383</t>
  </si>
  <si>
    <t>LUNALDIN</t>
  </si>
  <si>
    <t>100MCG SLG TBL NOB 30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</si>
  <si>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</si>
  <si>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</si>
  <si>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</si>
  <si>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</si>
  <si>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</si>
  <si>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</si>
  <si>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</si>
  <si>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</si>
  <si>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</si>
  <si>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</si>
  <si>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</si>
  <si>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</si>
  <si>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</si>
  <si>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</si>
  <si>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</si>
  <si>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</si>
  <si>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</si>
  <si>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</si>
  <si>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</si>
  <si>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</si>
  <si>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232609</t>
  </si>
  <si>
    <t>N02CC01</t>
  </si>
  <si>
    <t>237905</t>
  </si>
  <si>
    <t>N03AG01</t>
  </si>
  <si>
    <t>92034</t>
  </si>
  <si>
    <t>DEPAKINE CHRONO 300 MG SÉCABLE</t>
  </si>
  <si>
    <t>300MG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</si>
  <si>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</si>
  <si>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</si>
  <si>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</si>
  <si>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</si>
  <si>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</si>
  <si>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</si>
  <si>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</si>
  <si>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</si>
  <si>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</si>
  <si>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</si>
  <si>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</si>
  <si>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210595</t>
  </si>
  <si>
    <t>300MG CPS DUR 56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</si>
  <si>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</si>
  <si>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</si>
  <si>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</si>
  <si>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</si>
  <si>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</si>
  <si>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</si>
  <si>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</si>
  <si>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</si>
  <si>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</si>
  <si>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</si>
  <si>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</si>
  <si>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195942</t>
  </si>
  <si>
    <t>SERTRALIN APOTEX</t>
  </si>
  <si>
    <t>100MG TBL FLM 30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</si>
  <si>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</si>
  <si>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</si>
  <si>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</si>
  <si>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</si>
  <si>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</si>
  <si>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</si>
  <si>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</si>
  <si>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R05CB01</t>
  </si>
  <si>
    <t>57395</t>
  </si>
  <si>
    <t>600MG TBL EFF 10</t>
  </si>
  <si>
    <t>57396</t>
  </si>
  <si>
    <t>600MG TBL EFF 20</t>
  </si>
  <si>
    <t>R06AE07</t>
  </si>
  <si>
    <t>5496</t>
  </si>
  <si>
    <t>10MG TBL FLM 60</t>
  </si>
  <si>
    <t>66030</t>
  </si>
  <si>
    <t>99600</t>
  </si>
  <si>
    <t>10MG TBL FLM 90</t>
  </si>
  <si>
    <t>V06XX</t>
  </si>
  <si>
    <t>217052</t>
  </si>
  <si>
    <t>33220</t>
  </si>
  <si>
    <t>POR SOL 1X225G</t>
  </si>
  <si>
    <t>33339</t>
  </si>
  <si>
    <t>33340</t>
  </si>
  <si>
    <t>33422</t>
  </si>
  <si>
    <t>NUTRISON ADVANCED DIASON LOW ENERGY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</si>
  <si>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</si>
  <si>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</si>
  <si>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</si>
  <si>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</si>
  <si>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</si>
  <si>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</si>
  <si>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</si>
  <si>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</si>
  <si>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</si>
  <si>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</si>
  <si>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</si>
  <si>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33858</t>
  </si>
  <si>
    <t>33859</t>
  </si>
  <si>
    <t>33935</t>
  </si>
  <si>
    <t>33936</t>
  </si>
  <si>
    <t>17121</t>
  </si>
  <si>
    <t>30MG CPS DUR 28</t>
  </si>
  <si>
    <t>187607</t>
  </si>
  <si>
    <t>ONDANSETRON B. BRAUN</t>
  </si>
  <si>
    <t>2MG/ML INJ SOL 20X4ML II</t>
  </si>
  <si>
    <t>A10AC01</t>
  </si>
  <si>
    <t>219872</t>
  </si>
  <si>
    <t>208203</t>
  </si>
  <si>
    <t>213481</t>
  </si>
  <si>
    <t>19000IU/ML INJ SOL ISP 2X0,8ML</t>
  </si>
  <si>
    <t>213484</t>
  </si>
  <si>
    <t>19000IU/ML INJ SOL ISP 10X1ML</t>
  </si>
  <si>
    <t>213489</t>
  </si>
  <si>
    <t>9500IU/ML INJ SOL ISP 10X0,6ML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</si>
  <si>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</si>
  <si>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</si>
  <si>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</si>
  <si>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</si>
  <si>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</si>
  <si>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</si>
  <si>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</si>
  <si>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235813</t>
  </si>
  <si>
    <t>C02AC05</t>
  </si>
  <si>
    <t>16932</t>
  </si>
  <si>
    <t>MOXOSTAD</t>
  </si>
  <si>
    <t>0,4MG TBL FLM 30</t>
  </si>
  <si>
    <t>56809</t>
  </si>
  <si>
    <t>125MG TBL NOB 100</t>
  </si>
  <si>
    <t>231695</t>
  </si>
  <si>
    <t>233600</t>
  </si>
  <si>
    <t>C08CA08</t>
  </si>
  <si>
    <t>111902</t>
  </si>
  <si>
    <t>NITRESAN</t>
  </si>
  <si>
    <t>20MG TBL NOB 30</t>
  </si>
  <si>
    <t>101211</t>
  </si>
  <si>
    <t>5MG TBL FLM 90(3X30)</t>
  </si>
  <si>
    <t>56976</t>
  </si>
  <si>
    <t>2,5MG TBL NOB 20</t>
  </si>
  <si>
    <t>C09AA09</t>
  </si>
  <si>
    <t>200207</t>
  </si>
  <si>
    <t>MONOPRIL</t>
  </si>
  <si>
    <t>20MG TBL NOB 28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</si>
  <si>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</si>
  <si>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</si>
  <si>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</si>
  <si>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</si>
  <si>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</si>
  <si>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</si>
  <si>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</si>
  <si>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</si>
  <si>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</si>
  <si>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</si>
  <si>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</si>
  <si>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197232</t>
  </si>
  <si>
    <t>203952</t>
  </si>
  <si>
    <t>226784</t>
  </si>
  <si>
    <t>C09CA01</t>
  </si>
  <si>
    <t>114059</t>
  </si>
  <si>
    <t>LOZAP 12,5 ZENTIVA</t>
  </si>
  <si>
    <t>12,5MG TBL FLM 30 PVC</t>
  </si>
  <si>
    <t>114065</t>
  </si>
  <si>
    <t>50MG TBL FLM 30 II</t>
  </si>
  <si>
    <t>243134</t>
  </si>
  <si>
    <t>243135</t>
  </si>
  <si>
    <t>243138</t>
  </si>
  <si>
    <t>50MCG TBL NOB 100 II</t>
  </si>
  <si>
    <t>64831</t>
  </si>
  <si>
    <t>AXETINE</t>
  </si>
  <si>
    <t>1,5G INJ/INF PLV SOL 10</t>
  </si>
  <si>
    <t>173748</t>
  </si>
  <si>
    <t>129834</t>
  </si>
  <si>
    <t>150MG/ML INJ SOL/INF CNC SOL 10X2ML</t>
  </si>
  <si>
    <t>J02AX06</t>
  </si>
  <si>
    <t>149384</t>
  </si>
  <si>
    <t>ECALTA</t>
  </si>
  <si>
    <t>100MG INF PLV CSL 1</t>
  </si>
  <si>
    <t>115807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</si>
  <si>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</si>
  <si>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</si>
  <si>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</si>
  <si>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</si>
  <si>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</si>
  <si>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</si>
  <si>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N01AX10</t>
  </si>
  <si>
    <t>18172</t>
  </si>
  <si>
    <t>PROPOFOL MCT/LCT FRESENIUS</t>
  </si>
  <si>
    <t>10MG/ML INJ/INF EML 10X50ML</t>
  </si>
  <si>
    <t>122580</t>
  </si>
  <si>
    <t>75MCG/H TDR EMP 5</t>
  </si>
  <si>
    <t>N02AE01</t>
  </si>
  <si>
    <t>42755</t>
  </si>
  <si>
    <t>TRANSTEC</t>
  </si>
  <si>
    <t>35MCG/H TDR EMP 5</t>
  </si>
  <si>
    <t>42758</t>
  </si>
  <si>
    <t>52,5MCG/H TDR EMP 5</t>
  </si>
  <si>
    <t>44997</t>
  </si>
  <si>
    <t>DEPAKINE CHRONO 500 MG SÉCABLE</t>
  </si>
  <si>
    <t>500MG TBL RET 100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</si>
  <si>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</si>
  <si>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</si>
  <si>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</si>
  <si>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</si>
  <si>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</si>
  <si>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</si>
  <si>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</si>
  <si>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</si>
  <si>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</si>
  <si>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</si>
  <si>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</si>
  <si>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N05AL01</t>
  </si>
  <si>
    <t>54432</t>
  </si>
  <si>
    <t>PROSULPIN</t>
  </si>
  <si>
    <t>50MG TBL NOB 30</t>
  </si>
  <si>
    <t>86656</t>
  </si>
  <si>
    <t>1MG TBL NOB 30</t>
  </si>
  <si>
    <t>146917</t>
  </si>
  <si>
    <t>ZOLOFT</t>
  </si>
  <si>
    <t>50MG TBL FLM 100</t>
  </si>
  <si>
    <t>53950</t>
  </si>
  <si>
    <t>50MG TBL FLM 28</t>
  </si>
  <si>
    <t>53951</t>
  </si>
  <si>
    <t>100MG TBL FLM 28</t>
  </si>
  <si>
    <t>N06AX11</t>
  </si>
  <si>
    <t>235822</t>
  </si>
  <si>
    <t>MIRTAZAPIN MYLAN</t>
  </si>
  <si>
    <t>30MG POR TBL DIS 30</t>
  </si>
  <si>
    <t>N06BX18</t>
  </si>
  <si>
    <t>4063</t>
  </si>
  <si>
    <t>5MG TBL NOB 50</t>
  </si>
  <si>
    <t>N07CA01</t>
  </si>
  <si>
    <t>229646</t>
  </si>
  <si>
    <t>BETASERC</t>
  </si>
  <si>
    <t>16MG TBL NOB 60</t>
  </si>
  <si>
    <t>229648</t>
  </si>
  <si>
    <t>R03AK07</t>
  </si>
  <si>
    <t>180081</t>
  </si>
  <si>
    <t>SYMBICORT TURBUHALER</t>
  </si>
  <si>
    <t>320MCG/9MCG INH PLV 1X60DÁV</t>
  </si>
  <si>
    <t>32858</t>
  </si>
  <si>
    <t>600MG TBL EFF 20 (2X10)</t>
  </si>
  <si>
    <t>32859</t>
  </si>
  <si>
    <t>600MG TBL EFF 50 (5X10)</t>
  </si>
  <si>
    <t>R06AX13</t>
  </si>
  <si>
    <t>53639</t>
  </si>
  <si>
    <t>217108</t>
  </si>
  <si>
    <t>217110</t>
  </si>
  <si>
    <t>33418</t>
  </si>
  <si>
    <t>33419</t>
  </si>
  <si>
    <t>33739</t>
  </si>
  <si>
    <t>33740</t>
  </si>
  <si>
    <t>33741</t>
  </si>
  <si>
    <t>33742</t>
  </si>
  <si>
    <t>33855</t>
  </si>
  <si>
    <t>NUTRIDRINK BALÍČEK 5 + 1</t>
  </si>
  <si>
    <t>33898</t>
  </si>
  <si>
    <t>H01CB02</t>
  </si>
  <si>
    <t>202989</t>
  </si>
  <si>
    <t>SANDOSTATIN LAR</t>
  </si>
  <si>
    <t>30MG INJ PSU LQF 1+1X2ML ISP+SET</t>
  </si>
  <si>
    <t>27432</t>
  </si>
  <si>
    <t>CAELYX PEGYLATED LIPOSOMAL</t>
  </si>
  <si>
    <t>2MG/ML INF CNC SOL 1X10ML</t>
  </si>
  <si>
    <t>L01XE15</t>
  </si>
  <si>
    <t>168973</t>
  </si>
  <si>
    <t>ZELBORAF</t>
  </si>
  <si>
    <t>240MG TBL FLM 56X1</t>
  </si>
  <si>
    <t>L02AE02</t>
  </si>
  <si>
    <t>197427</t>
  </si>
  <si>
    <t>LEPTOPROL</t>
  </si>
  <si>
    <t>5MG IMP ISP 1</t>
  </si>
  <si>
    <t>L02AE03</t>
  </si>
  <si>
    <t>12320</t>
  </si>
  <si>
    <t>231858</t>
  </si>
  <si>
    <t>231859</t>
  </si>
  <si>
    <t>L03AA13</t>
  </si>
  <si>
    <t>238203</t>
  </si>
  <si>
    <t>6MG INJ SOL 1X0,6ML</t>
  </si>
  <si>
    <t>L04AA06</t>
  </si>
  <si>
    <t>100973</t>
  </si>
  <si>
    <t>250MG CPS DUR 100</t>
  </si>
  <si>
    <t>L01XC03</t>
  </si>
  <si>
    <t>185368</t>
  </si>
  <si>
    <t>HERCEPTIN</t>
  </si>
  <si>
    <t>600MG INJ SOL 1X5ML</t>
  </si>
  <si>
    <t>238289</t>
  </si>
  <si>
    <t>L01XC06</t>
  </si>
  <si>
    <t>28761</t>
  </si>
  <si>
    <t>5MG/ML INF SOL 1X20ML</t>
  </si>
  <si>
    <t>28763</t>
  </si>
  <si>
    <t>L01XC07</t>
  </si>
  <si>
    <t>28396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</si>
  <si>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</si>
  <si>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</si>
  <si>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</si>
  <si>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</si>
  <si>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</si>
  <si>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</si>
  <si>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</si>
  <si>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</si>
  <si>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194634</t>
  </si>
  <si>
    <t>160MG INF PLV CSL 1</t>
  </si>
  <si>
    <t>L01XE07</t>
  </si>
  <si>
    <t>168322</t>
  </si>
  <si>
    <t>TYVERB</t>
  </si>
  <si>
    <t>250MG TBL FLM 70</t>
  </si>
  <si>
    <t>L01XE11</t>
  </si>
  <si>
    <t>167725</t>
  </si>
  <si>
    <t>VOTRIENT</t>
  </si>
  <si>
    <t>200MG TBL FLM 30</t>
  </si>
  <si>
    <t>167728</t>
  </si>
  <si>
    <t>400MG TBL FLM 60</t>
  </si>
  <si>
    <t>L01XE16</t>
  </si>
  <si>
    <t>193648</t>
  </si>
  <si>
    <t>XALKORI</t>
  </si>
  <si>
    <t>250MG CPS DUR 60</t>
  </si>
  <si>
    <t>L01XE23</t>
  </si>
  <si>
    <t>194326</t>
  </si>
  <si>
    <t>TAFINLAR</t>
  </si>
  <si>
    <t>75MG CPS DUR 120</t>
  </si>
  <si>
    <t>L04AB02</t>
  </si>
  <si>
    <t>194340</t>
  </si>
  <si>
    <t>INFLECTRA</t>
  </si>
  <si>
    <t>Přehled plnění pozitivního listu - spotřeba léčivých přípravků - orientační přehled</t>
  </si>
  <si>
    <t>21 - ONK: Onkologická klinika</t>
  </si>
  <si>
    <t>2151 - ONK: ozařovny-přístrojové pracoviště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</si>
  <si>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</si>
  <si>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</si>
  <si>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</si>
  <si>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</si>
  <si>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</si>
  <si>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</si>
  <si>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</si>
  <si>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</si>
  <si>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</si>
  <si>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</si>
  <si>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</si>
  <si>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</si>
  <si>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</si>
  <si>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Bača Jakub</t>
  </si>
  <si>
    <t>Bartoušková Marie</t>
  </si>
  <si>
    <t>Cincibuch Jan</t>
  </si>
  <si>
    <t>Cwiertka Karel</t>
  </si>
  <si>
    <t>Čecháček Miroslav</t>
  </si>
  <si>
    <t>Doležel Martin</t>
  </si>
  <si>
    <t>Doležel Michal</t>
  </si>
  <si>
    <t>Donociková Barbara</t>
  </si>
  <si>
    <t>Hábová Iveta</t>
  </si>
  <si>
    <t>Holubová Petra</t>
  </si>
  <si>
    <t>Hudcová Magdalena</t>
  </si>
  <si>
    <t>Hudínková Lucia</t>
  </si>
  <si>
    <t>Ježková Hana</t>
  </si>
  <si>
    <t>Kalábová Hana</t>
  </si>
  <si>
    <t>Kašparovský Adam</t>
  </si>
  <si>
    <t>Klabusay Martin</t>
  </si>
  <si>
    <t>Klementová Yvona</t>
  </si>
  <si>
    <t>Krejčí Eva</t>
  </si>
  <si>
    <t>Langer Aleš</t>
  </si>
  <si>
    <t>Lemstrová Radmila</t>
  </si>
  <si>
    <t>Macháček Jindřich</t>
  </si>
  <si>
    <t>Melichar Bohuslav</t>
  </si>
  <si>
    <t>Minařík Jiří</t>
  </si>
  <si>
    <t>Mizera Jan</t>
  </si>
  <si>
    <t>Mohelníková Duchoňová Beatrice</t>
  </si>
  <si>
    <t>Müllerová Andrea</t>
  </si>
  <si>
    <t>Perková Hana</t>
  </si>
  <si>
    <t>Rušarová Nikol</t>
  </si>
  <si>
    <t>Spisarová Martina</t>
  </si>
  <si>
    <t>Šrámek Vlastislav</t>
  </si>
  <si>
    <t>Študentová Hana</t>
  </si>
  <si>
    <t>Švébišová Hana</t>
  </si>
  <si>
    <t>Vlachová Zuzana</t>
  </si>
  <si>
    <t>Zemánková Anežka</t>
  </si>
  <si>
    <t>Žváčková Kamila</t>
  </si>
  <si>
    <t>ALPRAZOLAM</t>
  </si>
  <si>
    <t>METOKLOPRAMID</t>
  </si>
  <si>
    <t>93104</t>
  </si>
  <si>
    <t>10MG TBL NOB 40</t>
  </si>
  <si>
    <t>ONDANSETRON</t>
  </si>
  <si>
    <t>185202</t>
  </si>
  <si>
    <t>SODNÁ SŮL METAMIZOLU</t>
  </si>
  <si>
    <t>PALONOSETRON, KOMBINACE</t>
  </si>
  <si>
    <t>210492</t>
  </si>
  <si>
    <t>FENTANYL</t>
  </si>
  <si>
    <t>GLYCEROL</t>
  </si>
  <si>
    <t>225261</t>
  </si>
  <si>
    <t>1,81G SUP 10</t>
  </si>
  <si>
    <t>OXYKODON</t>
  </si>
  <si>
    <t>DIHYDROKODEIN</t>
  </si>
  <si>
    <t>41826</t>
  </si>
  <si>
    <t>DHC CONTINUS</t>
  </si>
  <si>
    <t>90MG TBL RET 60</t>
  </si>
  <si>
    <t>PANTOPRAZOL</t>
  </si>
  <si>
    <t>AMBROXOL</t>
  </si>
  <si>
    <t>103391</t>
  </si>
  <si>
    <t>7,5MG/ML POR SOL/INH SOL 60ML</t>
  </si>
  <si>
    <t>DEXAMETHASON</t>
  </si>
  <si>
    <t>52335</t>
  </si>
  <si>
    <t>4MG TBL NOB 30</t>
  </si>
  <si>
    <t>CHLORID DRASELNÝ</t>
  </si>
  <si>
    <t>200935</t>
  </si>
  <si>
    <t>1G TBL PRO 30</t>
  </si>
  <si>
    <t>ITOPRIDUM</t>
  </si>
  <si>
    <t>166776</t>
  </si>
  <si>
    <t>ITOPRID PMCS</t>
  </si>
  <si>
    <t>50MG TBL FLM 100 I</t>
  </si>
  <si>
    <t>PREGABALIN</t>
  </si>
  <si>
    <t>28216</t>
  </si>
  <si>
    <t>LYRICA</t>
  </si>
  <si>
    <t>75MG CPS DUR 14</t>
  </si>
  <si>
    <t>ACEKLOFENAK</t>
  </si>
  <si>
    <t>191730</t>
  </si>
  <si>
    <t>BIOFENAC</t>
  </si>
  <si>
    <t>100MG TBL FLM 60</t>
  </si>
  <si>
    <t>191728</t>
  </si>
  <si>
    <t>100MG POR PLV SUS 20</t>
  </si>
  <si>
    <t>ACETYLCYSTEIN</t>
  </si>
  <si>
    <t>ALOPURINOL</t>
  </si>
  <si>
    <t>107869</t>
  </si>
  <si>
    <t>APO-ALLOPURINOL</t>
  </si>
  <si>
    <t>AMLODIPIN</t>
  </si>
  <si>
    <t>ANASTROZOL</t>
  </si>
  <si>
    <t>187544</t>
  </si>
  <si>
    <t>ALOZEX</t>
  </si>
  <si>
    <t>1MG TBL FLM 30</t>
  </si>
  <si>
    <t>234231</t>
  </si>
  <si>
    <t>ANASTROZOL MYLAN</t>
  </si>
  <si>
    <t>ATORVASTATIN</t>
  </si>
  <si>
    <t>50311</t>
  </si>
  <si>
    <t>10MG TBL FLM 90X1</t>
  </si>
  <si>
    <t>BISOPROLOL</t>
  </si>
  <si>
    <t>47740</t>
  </si>
  <si>
    <t>RIVOCOR</t>
  </si>
  <si>
    <t>BROMAZEPAM</t>
  </si>
  <si>
    <t>88217</t>
  </si>
  <si>
    <t>LEXAURIN</t>
  </si>
  <si>
    <t>1,5MG TBL NOB 30</t>
  </si>
  <si>
    <t>88219</t>
  </si>
  <si>
    <t>CETIRIZIN</t>
  </si>
  <si>
    <t>155685</t>
  </si>
  <si>
    <t>CITALOPRAM</t>
  </si>
  <si>
    <t>230415</t>
  </si>
  <si>
    <t>243143</t>
  </si>
  <si>
    <t>FORTECORTIN</t>
  </si>
  <si>
    <t>DIAZEPAM</t>
  </si>
  <si>
    <t>221074</t>
  </si>
  <si>
    <t>10MG TBL NOB 20</t>
  </si>
  <si>
    <t>DIKLOFENAK</t>
  </si>
  <si>
    <t>58425</t>
  </si>
  <si>
    <t>DOLMINA</t>
  </si>
  <si>
    <t>50MG TBL FLM 30</t>
  </si>
  <si>
    <t>89025</t>
  </si>
  <si>
    <t>DICLOFENAC AL 50</t>
  </si>
  <si>
    <t>50MG TBL ENT 50</t>
  </si>
  <si>
    <t>DIMETINDEN</t>
  </si>
  <si>
    <t>173498</t>
  </si>
  <si>
    <t>DIOSMIN, KOMBINACE</t>
  </si>
  <si>
    <t>14075</t>
  </si>
  <si>
    <t>500MG TBL FLM 60</t>
  </si>
  <si>
    <t>DOXYCYKLIN</t>
  </si>
  <si>
    <t>32954</t>
  </si>
  <si>
    <t>DOXYHEXAL</t>
  </si>
  <si>
    <t>100MG TBL NOB 20</t>
  </si>
  <si>
    <t>ESCITALOPRAM</t>
  </si>
  <si>
    <t>134508</t>
  </si>
  <si>
    <t>ELICEA</t>
  </si>
  <si>
    <t>10MG TBL FLM 98</t>
  </si>
  <si>
    <t>187350</t>
  </si>
  <si>
    <t>MIRAKLIDE</t>
  </si>
  <si>
    <t>10MG TBL FLM 56 I</t>
  </si>
  <si>
    <t>ESOMEPRAZOL</t>
  </si>
  <si>
    <t>180080</t>
  </si>
  <si>
    <t>HELIDES</t>
  </si>
  <si>
    <t>40MG CPS ETD 98</t>
  </si>
  <si>
    <t>EXEMESTAN</t>
  </si>
  <si>
    <t>147472</t>
  </si>
  <si>
    <t>EXEMESTANE ACCORD</t>
  </si>
  <si>
    <t>25MG TBL FLM 30</t>
  </si>
  <si>
    <t>234441</t>
  </si>
  <si>
    <t>EXEMESTAN MYLAN</t>
  </si>
  <si>
    <t>EZETIMIB</t>
  </si>
  <si>
    <t>47995</t>
  </si>
  <si>
    <t>EZETROL</t>
  </si>
  <si>
    <t>11955</t>
  </si>
  <si>
    <t>12MCG/H TDR EMP 5X2,1MG</t>
  </si>
  <si>
    <t>124569</t>
  </si>
  <si>
    <t>DOLFORIN</t>
  </si>
  <si>
    <t>155385</t>
  </si>
  <si>
    <t>200MCG SLG TBL NOB 30</t>
  </si>
  <si>
    <t>124566</t>
  </si>
  <si>
    <t>122588</t>
  </si>
  <si>
    <t>12,5MCG/H TDR EMP 5</t>
  </si>
  <si>
    <t>155387</t>
  </si>
  <si>
    <t>300MCG SLG TBL NOB 30</t>
  </si>
  <si>
    <t>FLUDROKORTISON</t>
  </si>
  <si>
    <t>185266</t>
  </si>
  <si>
    <t>FLUDROCORTISON</t>
  </si>
  <si>
    <t>0,1MG TBL NOB 100</t>
  </si>
  <si>
    <t>FLUTIKASON-FUROÁT</t>
  </si>
  <si>
    <t>29816</t>
  </si>
  <si>
    <t>AVAMYS</t>
  </si>
  <si>
    <t>27,5MCG/VSTŘIK NAS SPR SUS 1X120DÁV</t>
  </si>
  <si>
    <t>FUROSEMID</t>
  </si>
  <si>
    <t>GABAPENTIN</t>
  </si>
  <si>
    <t>84400</t>
  </si>
  <si>
    <t>300MG CPS DUR 100</t>
  </si>
  <si>
    <t>150766</t>
  </si>
  <si>
    <t>GABANOX</t>
  </si>
  <si>
    <t>300MG CPS DUR 90</t>
  </si>
  <si>
    <t>2537</t>
  </si>
  <si>
    <t>HALOPERIDOL-RICHTER</t>
  </si>
  <si>
    <t>1,5MG TBL NOB 50</t>
  </si>
  <si>
    <t>HYDROCHLOROTHIAZID A KALIUM ŠETŘÍCÍ DIURETIKA</t>
  </si>
  <si>
    <t>47478</t>
  </si>
  <si>
    <t>2,5MG/25MG TBL NOB 50</t>
  </si>
  <si>
    <t>17189</t>
  </si>
  <si>
    <t>500MG TBL ENT 100</t>
  </si>
  <si>
    <t>IBUPROFEN</t>
  </si>
  <si>
    <t>207900</t>
  </si>
  <si>
    <t>600MG TBL FLM 30</t>
  </si>
  <si>
    <t>INDOMETACIN</t>
  </si>
  <si>
    <t>93723</t>
  </si>
  <si>
    <t>INDOMETACIN BERLIN-CHEMIE</t>
  </si>
  <si>
    <t>50MG SUP 10</t>
  </si>
  <si>
    <t>93724</t>
  </si>
  <si>
    <t>100MG SUP 10</t>
  </si>
  <si>
    <t>INTERFERON ALFA-2B</t>
  </si>
  <si>
    <t>25773</t>
  </si>
  <si>
    <t>INTRONA</t>
  </si>
  <si>
    <t>25MIU/2,5ML INJ/INF SOL 1X2,5ML</t>
  </si>
  <si>
    <t>KAPECITABIN</t>
  </si>
  <si>
    <t>194655</t>
  </si>
  <si>
    <t>CAPECITABINE ACCORD</t>
  </si>
  <si>
    <t>500MG TBL FLM 120X1 II</t>
  </si>
  <si>
    <t>194648</t>
  </si>
  <si>
    <t>150MG TBL FLM 60X1 II</t>
  </si>
  <si>
    <t>KLARITHROMYCIN</t>
  </si>
  <si>
    <t>216199</t>
  </si>
  <si>
    <t>500MG TBL FLM 14</t>
  </si>
  <si>
    <t>KOMPLEX ŽELEZA S ISOMALTOSOU</t>
  </si>
  <si>
    <t>242536</t>
  </si>
  <si>
    <t>100MG TBL MND 100</t>
  </si>
  <si>
    <t>KYSELINA ACETYLSALICYLOVÁ</t>
  </si>
  <si>
    <t>155781</t>
  </si>
  <si>
    <t>GODASAL</t>
  </si>
  <si>
    <t>100MG/50MG TBL NOB 50 II</t>
  </si>
  <si>
    <t>155782</t>
  </si>
  <si>
    <t>100MG/50MG TBL NOB 100 II</t>
  </si>
  <si>
    <t>KYSELINA IBANDRONOVÁ</t>
  </si>
  <si>
    <t>198867</t>
  </si>
  <si>
    <t>IKAMETIN</t>
  </si>
  <si>
    <t>KYSELINA LISTOVÁ</t>
  </si>
  <si>
    <t>76064</t>
  </si>
  <si>
    <t>ACIDUM FOLICUM LÉČIVA</t>
  </si>
  <si>
    <t>10MG TBL OBD 30</t>
  </si>
  <si>
    <t>KYSELINA TRANEXAMOVÁ</t>
  </si>
  <si>
    <t>42613</t>
  </si>
  <si>
    <t>KYSELINA VALPROOVÁ</t>
  </si>
  <si>
    <t>LETROZOL</t>
  </si>
  <si>
    <t>16469</t>
  </si>
  <si>
    <t>FEMARA</t>
  </si>
  <si>
    <t>2,5MG TBL FLM 30(3X10)</t>
  </si>
  <si>
    <t>138854</t>
  </si>
  <si>
    <t>TROZEL</t>
  </si>
  <si>
    <t>LEVETIRACETAM</t>
  </si>
  <si>
    <t>25837</t>
  </si>
  <si>
    <t>KEPPRA</t>
  </si>
  <si>
    <t>25835</t>
  </si>
  <si>
    <t>MAKROGOL</t>
  </si>
  <si>
    <t>58827</t>
  </si>
  <si>
    <t>243409</t>
  </si>
  <si>
    <t>METFORMIN</t>
  </si>
  <si>
    <t>19577</t>
  </si>
  <si>
    <t>STADAMET</t>
  </si>
  <si>
    <t>1000MG TBL FLM 60 I</t>
  </si>
  <si>
    <t>MOXONIDIN</t>
  </si>
  <si>
    <t>16913</t>
  </si>
  <si>
    <t>0,2MG TBL FLM 30</t>
  </si>
  <si>
    <t>NADROPARIN</t>
  </si>
  <si>
    <t>213494</t>
  </si>
  <si>
    <t>9500IU/ML INJ SOL ISP 10X0,4ML</t>
  </si>
  <si>
    <t>NIMESULID</t>
  </si>
  <si>
    <t>12892</t>
  </si>
  <si>
    <t>OMEPRAZOL</t>
  </si>
  <si>
    <t>122112</t>
  </si>
  <si>
    <t>APO-OME 20</t>
  </si>
  <si>
    <t>20MG CPS ETD 28</t>
  </si>
  <si>
    <t>25365</t>
  </si>
  <si>
    <t>20MG CPS ETD 28 I</t>
  </si>
  <si>
    <t>25366</t>
  </si>
  <si>
    <t>20MG CPS ETD 90 I</t>
  </si>
  <si>
    <t>215605</t>
  </si>
  <si>
    <t>140187</t>
  </si>
  <si>
    <t>OMEPRAZOL STADA</t>
  </si>
  <si>
    <t>20MG CPS ETD 30</t>
  </si>
  <si>
    <t>11635</t>
  </si>
  <si>
    <t>180405</t>
  </si>
  <si>
    <t>80MG TBL PRO 60</t>
  </si>
  <si>
    <t>PALONOSETRON</t>
  </si>
  <si>
    <t>167644</t>
  </si>
  <si>
    <t>500MCG CPS MOL 1</t>
  </si>
  <si>
    <t>214525</t>
  </si>
  <si>
    <t>40MG TBL ENT 28 I</t>
  </si>
  <si>
    <t>PARACETAMOL</t>
  </si>
  <si>
    <t>207820</t>
  </si>
  <si>
    <t>PARALEN</t>
  </si>
  <si>
    <t>500MG TBL NOB 24</t>
  </si>
  <si>
    <t>PENTOXIFYLIN</t>
  </si>
  <si>
    <t>230398</t>
  </si>
  <si>
    <t>PERINDOPRIL A AMLODIPIN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</si>
  <si>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</si>
  <si>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</si>
  <si>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</si>
  <si>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</si>
  <si>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</si>
  <si>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</si>
  <si>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</si>
  <si>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</si>
  <si>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</si>
  <si>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210570</t>
  </si>
  <si>
    <t>150MG CPS DUR 84</t>
  </si>
  <si>
    <t>SALBUTAMOL</t>
  </si>
  <si>
    <t>31934</t>
  </si>
  <si>
    <t>SPIRONOLAKTON</t>
  </si>
  <si>
    <t>30434</t>
  </si>
  <si>
    <t>25MG TBL NOB 100</t>
  </si>
  <si>
    <t>TAMOXIFEN</t>
  </si>
  <si>
    <t>58702</t>
  </si>
  <si>
    <t>TAMOXIFEN "EBEWE"</t>
  </si>
  <si>
    <t>20MG TBL NOB 100</t>
  </si>
  <si>
    <t>TELMISARTAN</t>
  </si>
  <si>
    <t>152957</t>
  </si>
  <si>
    <t>TEZEO</t>
  </si>
  <si>
    <t>40MG TBL NOB 90</t>
  </si>
  <si>
    <t>TEMOZOLOMID</t>
  </si>
  <si>
    <t>183525</t>
  </si>
  <si>
    <t>140MG CPS DUR 5</t>
  </si>
  <si>
    <t>183528</t>
  </si>
  <si>
    <t>180MG CPS DUR 5</t>
  </si>
  <si>
    <t>THIETHYLPERAZIN</t>
  </si>
  <si>
    <t>9847</t>
  </si>
  <si>
    <t>6,5MG SUP 6</t>
  </si>
  <si>
    <t>TIKAGRELOR</t>
  </si>
  <si>
    <t>167939</t>
  </si>
  <si>
    <t>BRILIQUE</t>
  </si>
  <si>
    <t>90MG TBL FLM 56 KAL I</t>
  </si>
  <si>
    <t>TRAMADOL</t>
  </si>
  <si>
    <t>84262</t>
  </si>
  <si>
    <t>TRALGIT</t>
  </si>
  <si>
    <t>100MG/ML POR SOL 1X96ML+PUMPA</t>
  </si>
  <si>
    <t>201138</t>
  </si>
  <si>
    <t>TRAMAL RETARD</t>
  </si>
  <si>
    <t>100MG TBL PRO 30 II</t>
  </si>
  <si>
    <t>201133</t>
  </si>
  <si>
    <t>201125</t>
  </si>
  <si>
    <t>50MG CPS DUR 20 I</t>
  </si>
  <si>
    <t>201128</t>
  </si>
  <si>
    <t>100MG SUP 5</t>
  </si>
  <si>
    <t>216866</t>
  </si>
  <si>
    <t>150MG TBL PRO 30 III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</si>
  <si>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</si>
  <si>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</si>
  <si>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</si>
  <si>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</si>
  <si>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</si>
  <si>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</si>
  <si>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</si>
  <si>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135423</t>
  </si>
  <si>
    <t>500MG/1000IU TBL MND 90</t>
  </si>
  <si>
    <t>ZOLPIDEM</t>
  </si>
  <si>
    <t>146877</t>
  </si>
  <si>
    <t>APO-ZOLPIDEM</t>
  </si>
  <si>
    <t>10MG TBL FLM 100</t>
  </si>
  <si>
    <t>16286</t>
  </si>
  <si>
    <t>STILNOX</t>
  </si>
  <si>
    <t>198058</t>
  </si>
  <si>
    <t>SANVAL</t>
  </si>
  <si>
    <t>198054</t>
  </si>
  <si>
    <t>166760</t>
  </si>
  <si>
    <t>50MG TBL FLM 100(10X10)</t>
  </si>
  <si>
    <t>TRAMADOL A PARACETAMOL</t>
  </si>
  <si>
    <t>138841</t>
  </si>
  <si>
    <t>DORETA</t>
  </si>
  <si>
    <t>37,5MG/325MG TBL FLM 30 I</t>
  </si>
  <si>
    <t>179327</t>
  </si>
  <si>
    <t>75MG/650MG TBL FLM 30 I</t>
  </si>
  <si>
    <t>201609</t>
  </si>
  <si>
    <t>197863</t>
  </si>
  <si>
    <t>PALGOTAL</t>
  </si>
  <si>
    <t>75MG/650MG TBL FLM 30</t>
  </si>
  <si>
    <t>AMOXICILIN A  INHIBITOR BETA-LAKTAMASY</t>
  </si>
  <si>
    <t>203097</t>
  </si>
  <si>
    <t>875MG/125MG TBL FLM 21</t>
  </si>
  <si>
    <t>MULTIENZYMOVÉ PŘÍPRAVKY (LIPASA, PROTEASA APOD.)</t>
  </si>
  <si>
    <t>230614</t>
  </si>
  <si>
    <t>230359</t>
  </si>
  <si>
    <t>PANCREOLAN FORTE</t>
  </si>
  <si>
    <t>6000U TBL ENT 60</t>
  </si>
  <si>
    <t>SODNÁ SŮL LEVOTHYROXINU</t>
  </si>
  <si>
    <t>97186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</si>
  <si>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</si>
  <si>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</si>
  <si>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</si>
  <si>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</si>
  <si>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</si>
  <si>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</si>
  <si>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MOČOVINA</t>
  </si>
  <si>
    <t>241226</t>
  </si>
  <si>
    <t>EXCIPIAL U HYDROLOTIO</t>
  </si>
  <si>
    <t>20MG/ML DRM EML 200ML</t>
  </si>
  <si>
    <t>POTRAVINY PRO ZVLÁŠTNÍ LÉKAŘSKÉ ÚČELY (PZLÚ) (ČESKÁ ATC SKUP</t>
  </si>
  <si>
    <t>33678</t>
  </si>
  <si>
    <t>POR SOL 6X1500ML</t>
  </si>
  <si>
    <t>HOŘČÍK (KOMBINACE RŮZNÝCH SOLÍ)</t>
  </si>
  <si>
    <t>215978</t>
  </si>
  <si>
    <t>234736</t>
  </si>
  <si>
    <t>Jiná</t>
  </si>
  <si>
    <t>*1026</t>
  </si>
  <si>
    <t>Jiný</t>
  </si>
  <si>
    <t>5005483</t>
  </si>
  <si>
    <t>AMOENA ESSENTIAL LIGHT 2S</t>
  </si>
  <si>
    <t>ODLEHČENÁ, SYMETRICKÁ, 442</t>
  </si>
  <si>
    <t>5008208</t>
  </si>
  <si>
    <t>EPITÉZA PRSNÍ ACTIVE ASYMMETRIC 1084L/R</t>
  </si>
  <si>
    <t>SILIKONOVÁ, ODLEHČENÁ, LEVÁ/PRAVÁ, VEL.70-115</t>
  </si>
  <si>
    <t>5008218</t>
  </si>
  <si>
    <t>EPITÉZA PRSNÍ TRITEX ASYMMETRIC 1085L/R</t>
  </si>
  <si>
    <t>SILIKONOVÁ, ODLEHČENÁ, LEVÁ/PRAVÁ, VEL.70-105</t>
  </si>
  <si>
    <t>191729</t>
  </si>
  <si>
    <t>100MG TBL FLM 20</t>
  </si>
  <si>
    <t>1633</t>
  </si>
  <si>
    <t>PURINOL</t>
  </si>
  <si>
    <t>100MG TBL NOB 50</t>
  </si>
  <si>
    <t>90957</t>
  </si>
  <si>
    <t>XANAX</t>
  </si>
  <si>
    <t>163111</t>
  </si>
  <si>
    <t>ZOREM</t>
  </si>
  <si>
    <t>10MG TBL NOB 100</t>
  </si>
  <si>
    <t>187543</t>
  </si>
  <si>
    <t>1MG TBL FLM 28</t>
  </si>
  <si>
    <t>122502</t>
  </si>
  <si>
    <t>EGISTROZOL</t>
  </si>
  <si>
    <t>APREPITANT</t>
  </si>
  <si>
    <t>220737</t>
  </si>
  <si>
    <t>APREPITANT SANDOZ</t>
  </si>
  <si>
    <t>125MG+80MG CPS DUR 1+2</t>
  </si>
  <si>
    <t>138082</t>
  </si>
  <si>
    <t>TORVAZIN</t>
  </si>
  <si>
    <t>AZITHROMYCIN</t>
  </si>
  <si>
    <t>45010</t>
  </si>
  <si>
    <t>AZITROMYCIN SANDOZ</t>
  </si>
  <si>
    <t>500MG TBL FLM 3</t>
  </si>
  <si>
    <t>BETAHISTIN</t>
  </si>
  <si>
    <t>215708</t>
  </si>
  <si>
    <t>BETAMETHASON</t>
  </si>
  <si>
    <t>19757</t>
  </si>
  <si>
    <t>0,5MG/G UNG 30G</t>
  </si>
  <si>
    <t>BETAMETHASON A ANTIBIOTIKA</t>
  </si>
  <si>
    <t>17170</t>
  </si>
  <si>
    <t>BELOGENT</t>
  </si>
  <si>
    <t>0,5MG/G+1MG/G CRM 30G</t>
  </si>
  <si>
    <t>BIKALUTAMID</t>
  </si>
  <si>
    <t>128123</t>
  </si>
  <si>
    <t>BINABIC</t>
  </si>
  <si>
    <t>128125</t>
  </si>
  <si>
    <t>150MG TBL FLM 28</t>
  </si>
  <si>
    <t>47741</t>
  </si>
  <si>
    <t>233579</t>
  </si>
  <si>
    <t>CIPROFLOXACIN</t>
  </si>
  <si>
    <t>15658</t>
  </si>
  <si>
    <t>CIPLOX</t>
  </si>
  <si>
    <t>17431</t>
  </si>
  <si>
    <t>230409</t>
  </si>
  <si>
    <t>52334</t>
  </si>
  <si>
    <t>221073</t>
  </si>
  <si>
    <t>46621</t>
  </si>
  <si>
    <t>UNO</t>
  </si>
  <si>
    <t>150MG TBL PRO 20</t>
  </si>
  <si>
    <t>14828</t>
  </si>
  <si>
    <t>FLECTOR EP RAPID</t>
  </si>
  <si>
    <t>50MG POR GRA SOL SCC 20</t>
  </si>
  <si>
    <t>21726</t>
  </si>
  <si>
    <t>VERAL</t>
  </si>
  <si>
    <t>50MG TBL ENT 50X1</t>
  </si>
  <si>
    <t>230583</t>
  </si>
  <si>
    <t>500MG TBL FLM 180</t>
  </si>
  <si>
    <t>DOSULEPIN</t>
  </si>
  <si>
    <t>4207</t>
  </si>
  <si>
    <t>25MG TBL OBD 30</t>
  </si>
  <si>
    <t>ENOXAPARIN</t>
  </si>
  <si>
    <t>107950</t>
  </si>
  <si>
    <t>12000IU(120MG)/0,8ML INJ SOL ISP 10X0,8ML I</t>
  </si>
  <si>
    <t>ERDOSTEIN</t>
  </si>
  <si>
    <t>199680</t>
  </si>
  <si>
    <t>300MG CPS DUR 60</t>
  </si>
  <si>
    <t>134502</t>
  </si>
  <si>
    <t>10MG TBL FLM 28</t>
  </si>
  <si>
    <t>134513</t>
  </si>
  <si>
    <t>156434</t>
  </si>
  <si>
    <t>FELODIPIN</t>
  </si>
  <si>
    <t>235780</t>
  </si>
  <si>
    <t>PRESID</t>
  </si>
  <si>
    <t>5MG TBL PRO 30</t>
  </si>
  <si>
    <t>124575</t>
  </si>
  <si>
    <t>29393</t>
  </si>
  <si>
    <t>EFFENTORA</t>
  </si>
  <si>
    <t>100MCG BUC TBL NOB 28</t>
  </si>
  <si>
    <t>FLUOCINOLON-ACETONID</t>
  </si>
  <si>
    <t>201703</t>
  </si>
  <si>
    <t>FLUCINAR</t>
  </si>
  <si>
    <t>0,25MG/G UNG 15G</t>
  </si>
  <si>
    <t>98219</t>
  </si>
  <si>
    <t>FURON</t>
  </si>
  <si>
    <t>2539</t>
  </si>
  <si>
    <t>2MG/ML POR GTT SOL 10ML</t>
  </si>
  <si>
    <t>11063</t>
  </si>
  <si>
    <t>IBALGIN 600</t>
  </si>
  <si>
    <t>132772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</si>
  <si>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</si>
  <si>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</si>
  <si>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</si>
  <si>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</si>
  <si>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</si>
  <si>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</si>
  <si>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JINÁ ANTIINFEKTIVA</t>
  </si>
  <si>
    <t>200863</t>
  </si>
  <si>
    <t>KLONAZEPAM</t>
  </si>
  <si>
    <t>14957</t>
  </si>
  <si>
    <t>RIVOTRIL</t>
  </si>
  <si>
    <t>0,5MG TBL NOB 50</t>
  </si>
  <si>
    <t>KODEIN</t>
  </si>
  <si>
    <t>56992</t>
  </si>
  <si>
    <t>KOMBINACE RŮZNÝCH ANTIBIOTIK</t>
  </si>
  <si>
    <t>1076</t>
  </si>
  <si>
    <t>OPH UNG 5G</t>
  </si>
  <si>
    <t>188850</t>
  </si>
  <si>
    <t>STACYL</t>
  </si>
  <si>
    <t>100MG TBL ENT 100</t>
  </si>
  <si>
    <t>LANSOPRAZOL</t>
  </si>
  <si>
    <t>17122</t>
  </si>
  <si>
    <t>30MG CPS DUR 56</t>
  </si>
  <si>
    <t>LÉČIVA K TERAPII ONEMOCNĚNÍ JATER</t>
  </si>
  <si>
    <t>181293</t>
  </si>
  <si>
    <t>LEVOCETIRIZIN</t>
  </si>
  <si>
    <t>124343</t>
  </si>
  <si>
    <t>CEZERA</t>
  </si>
  <si>
    <t>5MG TBL FLM 30 I</t>
  </si>
  <si>
    <t>LEVOMEPROMAZIN</t>
  </si>
  <si>
    <t>2429</t>
  </si>
  <si>
    <t>25MG TBL FLM 50</t>
  </si>
  <si>
    <t>LOPERAMID</t>
  </si>
  <si>
    <t>192853</t>
  </si>
  <si>
    <t>LOPERON</t>
  </si>
  <si>
    <t>2MG CPS DUR 20 I</t>
  </si>
  <si>
    <t>MAKROGOL, KOMBINACE</t>
  </si>
  <si>
    <t>170243</t>
  </si>
  <si>
    <t>MEGESTROL</t>
  </si>
  <si>
    <t>199963</t>
  </si>
  <si>
    <t>MEGACE</t>
  </si>
  <si>
    <t>160MG TBL NOB 30</t>
  </si>
  <si>
    <t>MELOXIKAM</t>
  </si>
  <si>
    <t>160704</t>
  </si>
  <si>
    <t>ORAMELLOX</t>
  </si>
  <si>
    <t>15MG POR TBL DIS 30</t>
  </si>
  <si>
    <t>96087</t>
  </si>
  <si>
    <t>METFORMIN TEVA</t>
  </si>
  <si>
    <t>187983</t>
  </si>
  <si>
    <t>CERUCAL</t>
  </si>
  <si>
    <t>10MG TBL NOB 50</t>
  </si>
  <si>
    <t>METOPROLOL</t>
  </si>
  <si>
    <t>231697</t>
  </si>
  <si>
    <t>MOMETASON</t>
  </si>
  <si>
    <t>213479</t>
  </si>
  <si>
    <t>19000IU/ML INJ SOL ISP 2X0,6ML</t>
  </si>
  <si>
    <t>NAPROXEN</t>
  </si>
  <si>
    <t>207253</t>
  </si>
  <si>
    <t>NALGESIN</t>
  </si>
  <si>
    <t>550MG TBL FLM 30</t>
  </si>
  <si>
    <t>207252</t>
  </si>
  <si>
    <t>550MG TBL FLM 20</t>
  </si>
  <si>
    <t>12895</t>
  </si>
  <si>
    <t>100MG POR GRA SUS 30 I</t>
  </si>
  <si>
    <t>17187</t>
  </si>
  <si>
    <t>100MG POR GRA SUS 30</t>
  </si>
  <si>
    <t>132723</t>
  </si>
  <si>
    <t>NYSTATIN, KOMBINACE</t>
  </si>
  <si>
    <t>41146</t>
  </si>
  <si>
    <t>MACMIROR COMPLEX</t>
  </si>
  <si>
    <t>500MG/200000IU VAG CPS MOL 12</t>
  </si>
  <si>
    <t>215606</t>
  </si>
  <si>
    <t>140192</t>
  </si>
  <si>
    <t>20MG CPS ETD 100</t>
  </si>
  <si>
    <t>164979</t>
  </si>
  <si>
    <t>OMEPRAZOL TEVA PHARMA</t>
  </si>
  <si>
    <t>195337</t>
  </si>
  <si>
    <t>OMEPRAZOL FARMAX</t>
  </si>
  <si>
    <t>ORGANISMY PRODUKUJÍCÍ KYSELINU MLÉČNOU</t>
  </si>
  <si>
    <t>221079</t>
  </si>
  <si>
    <t>ORGANO-HEPARINOID</t>
  </si>
  <si>
    <t>3575</t>
  </si>
  <si>
    <t>HEPAROID LÉČIVA</t>
  </si>
  <si>
    <t>2MG/G CRM 30G</t>
  </si>
  <si>
    <t>109415</t>
  </si>
  <si>
    <t>NOLPAZA</t>
  </si>
  <si>
    <t>40MG TBL ENT 84</t>
  </si>
  <si>
    <t>162079</t>
  </si>
  <si>
    <t>20MG TBL ENT 98</t>
  </si>
  <si>
    <t>214526</t>
  </si>
  <si>
    <t>PERINDOPRIL</t>
  </si>
  <si>
    <t>229903</t>
  </si>
  <si>
    <t>PRENESSA</t>
  </si>
  <si>
    <t>PREDNISOLON A ANTISEPTIKA</t>
  </si>
  <si>
    <t>225166</t>
  </si>
  <si>
    <t>247209</t>
  </si>
  <si>
    <t>PREDNISON AVMC</t>
  </si>
  <si>
    <t>RILMENIDIN</t>
  </si>
  <si>
    <t>166421</t>
  </si>
  <si>
    <t>RILMENIDIN TEVA</t>
  </si>
  <si>
    <t>ROSUVASTATIN</t>
  </si>
  <si>
    <t>148070</t>
  </si>
  <si>
    <t>ROSUCARD</t>
  </si>
  <si>
    <t>58380</t>
  </si>
  <si>
    <t>205931</t>
  </si>
  <si>
    <t>METAMIZOL STADA</t>
  </si>
  <si>
    <t>196016</t>
  </si>
  <si>
    <t>500MG/ML POR GTT SOL 1X20ML</t>
  </si>
  <si>
    <t>3550</t>
  </si>
  <si>
    <t>25MG TBL NOB 20</t>
  </si>
  <si>
    <t>46754</t>
  </si>
  <si>
    <t>100MG CPS DUR 30</t>
  </si>
  <si>
    <t>TRAZODON</t>
  </si>
  <si>
    <t>46444</t>
  </si>
  <si>
    <t>TRITTICO AC</t>
  </si>
  <si>
    <t>150MG TBL RET 60</t>
  </si>
  <si>
    <t>VENLAFAXIN</t>
  </si>
  <si>
    <t>233735</t>
  </si>
  <si>
    <t>VENLAFAXIN MYLAN</t>
  </si>
  <si>
    <t>75MG CPS PRO 90</t>
  </si>
  <si>
    <t>233727</t>
  </si>
  <si>
    <t>75MG CPS PRO 30</t>
  </si>
  <si>
    <t>214601</t>
  </si>
  <si>
    <t>HYPNOGEN</t>
  </si>
  <si>
    <t>221061</t>
  </si>
  <si>
    <t>FENOTEROL A IPRATROPIUM-BROMID</t>
  </si>
  <si>
    <t>2679</t>
  </si>
  <si>
    <t>21MCG/50MCG/DÁV INH SOL PSS 200DÁV</t>
  </si>
  <si>
    <t>DIENOGEST A ETHINYLESTRADIOL</t>
  </si>
  <si>
    <t>178564</t>
  </si>
  <si>
    <t>AYREEN</t>
  </si>
  <si>
    <t>2MG/0,03MG TBL FLM 3X21</t>
  </si>
  <si>
    <t>132872</t>
  </si>
  <si>
    <t>37,5MG/325MG TBL FLM 30</t>
  </si>
  <si>
    <t>215172</t>
  </si>
  <si>
    <t>OXYKODON A NALOXON</t>
  </si>
  <si>
    <t>138530</t>
  </si>
  <si>
    <t>TARGIN</t>
  </si>
  <si>
    <t>10MG/5MG TBL PRO 60</t>
  </si>
  <si>
    <t>147466</t>
  </si>
  <si>
    <t>137MCG TBL NOB 100 II</t>
  </si>
  <si>
    <t>172044</t>
  </si>
  <si>
    <t>150MCG TBL NOB 100</t>
  </si>
  <si>
    <t>238146</t>
  </si>
  <si>
    <t>EXCIPIAL U LIPOLOTIO</t>
  </si>
  <si>
    <t>40MG/ML DRM EML 200ML</t>
  </si>
  <si>
    <t>*2001</t>
  </si>
  <si>
    <t>5007277</t>
  </si>
  <si>
    <t>GEL ACTIMARIS NA RÁNY 20G</t>
  </si>
  <si>
    <t>NA AKUTNÍ A CHRONICKÉ RÁNY, NA KŮŽI I SLIZNICE, I PROTI MRSA/VRE</t>
  </si>
  <si>
    <t>5007254</t>
  </si>
  <si>
    <t>ROZTOK ACTIMARIS SENSITIV NA RÁNY 300ML</t>
  </si>
  <si>
    <t>NA AKUTNÍ A CHRONICKÉ RÁNY A ZÁNĚTY. NA KŮŽI I SLIZNICE. I PROTI MRSA/VRE</t>
  </si>
  <si>
    <t>136505</t>
  </si>
  <si>
    <t>16474</t>
  </si>
  <si>
    <t>ARIMIDEX</t>
  </si>
  <si>
    <t>93015</t>
  </si>
  <si>
    <t>BETAXOLOL</t>
  </si>
  <si>
    <t>49910</t>
  </si>
  <si>
    <t>20MG TBL FLM 98</t>
  </si>
  <si>
    <t>BILASTIN</t>
  </si>
  <si>
    <t>148675</t>
  </si>
  <si>
    <t>XADOS</t>
  </si>
  <si>
    <t>20MG TBL NOB 50</t>
  </si>
  <si>
    <t>221122</t>
  </si>
  <si>
    <t>1,5MG TBL NOB 28</t>
  </si>
  <si>
    <t>DESLORATADIN</t>
  </si>
  <si>
    <t>178682</t>
  </si>
  <si>
    <t>JOVESTO</t>
  </si>
  <si>
    <t>DESOGESTREL</t>
  </si>
  <si>
    <t>113097</t>
  </si>
  <si>
    <t>AZALIA</t>
  </si>
  <si>
    <t>75MCG TBL FLM 3X28</t>
  </si>
  <si>
    <t>132633</t>
  </si>
  <si>
    <t>500MG TBL FLM 30</t>
  </si>
  <si>
    <t>132907</t>
  </si>
  <si>
    <t>225549</t>
  </si>
  <si>
    <t>500MG TBL FLM 180(2X90)</t>
  </si>
  <si>
    <t>4013</t>
  </si>
  <si>
    <t>DOXYBENE</t>
  </si>
  <si>
    <t>200MG TBL NOB 10</t>
  </si>
  <si>
    <t>94804</t>
  </si>
  <si>
    <t>5MG/50MG TBL NOB 30</t>
  </si>
  <si>
    <t>CHOLEKALCIFEROL</t>
  </si>
  <si>
    <t>12023</t>
  </si>
  <si>
    <t>56993</t>
  </si>
  <si>
    <t>30MG TBL NOB 10</t>
  </si>
  <si>
    <t>KYSELINA ALENDRONOVÁ</t>
  </si>
  <si>
    <t>112476</t>
  </si>
  <si>
    <t>ALENDRONAT SANDOZ</t>
  </si>
  <si>
    <t>70MG TBL NOB 12</t>
  </si>
  <si>
    <t>KYSELINA KLODRONOVÁ</t>
  </si>
  <si>
    <t>56638</t>
  </si>
  <si>
    <t>BONEFOS</t>
  </si>
  <si>
    <t>800MG TBL FLM 60</t>
  </si>
  <si>
    <t>32103</t>
  </si>
  <si>
    <t>MEGAPLEX</t>
  </si>
  <si>
    <t>160MG TBL NOB 30X1</t>
  </si>
  <si>
    <t>OFLOXACIN</t>
  </si>
  <si>
    <t>55636</t>
  </si>
  <si>
    <t>OFLOXIN</t>
  </si>
  <si>
    <t>200MG TBL FLM 10</t>
  </si>
  <si>
    <t>PARACETAMOL, KOMBINACE KROMĚ PSYCHOLEPTIK</t>
  </si>
  <si>
    <t>186252</t>
  </si>
  <si>
    <t>325MG/130MG/70MG TBL NOB 50</t>
  </si>
  <si>
    <t>RAMIPRIL</t>
  </si>
  <si>
    <t>56983</t>
  </si>
  <si>
    <t>5MG TBL NOB 100</t>
  </si>
  <si>
    <t>RŮZNÉ JINÉ KOMBINACE ŽELEZA</t>
  </si>
  <si>
    <t>119653</t>
  </si>
  <si>
    <t>320MG/60MG TBL RET 60</t>
  </si>
  <si>
    <t>119654</t>
  </si>
  <si>
    <t>320MG/60MG TBL RET 100</t>
  </si>
  <si>
    <t>SÍRAN ŽELEZNATÝ</t>
  </si>
  <si>
    <t>14712</t>
  </si>
  <si>
    <t>80MG TBL RET 100 I</t>
  </si>
  <si>
    <t>SULFAMETHOXAZOL A TRIMETHOPRIM</t>
  </si>
  <si>
    <t>6264</t>
  </si>
  <si>
    <t>SUMETROLIM</t>
  </si>
  <si>
    <t>400MG/80MG TBL NOB 20</t>
  </si>
  <si>
    <t>SULPIRID</t>
  </si>
  <si>
    <t>9844</t>
  </si>
  <si>
    <t>6,5MG TBL OBD 50</t>
  </si>
  <si>
    <t>186538</t>
  </si>
  <si>
    <t>TBL FLM 90</t>
  </si>
  <si>
    <t>198059</t>
  </si>
  <si>
    <t>CALCIUM/VITAMIN D3 SANDOZ</t>
  </si>
  <si>
    <t>1000MG/880IU TBL MND 90(3X30)</t>
  </si>
  <si>
    <t>VINPOCETIN</t>
  </si>
  <si>
    <t>10253</t>
  </si>
  <si>
    <t>CAVINTON FORTE</t>
  </si>
  <si>
    <t>MAGNESIUM-OROTÁT</t>
  </si>
  <si>
    <t>32888</t>
  </si>
  <si>
    <t>MAGNEROT</t>
  </si>
  <si>
    <t>500MG TBL NOB 50 I</t>
  </si>
  <si>
    <t>179333</t>
  </si>
  <si>
    <t>75MG/650MG TBL FLM 90 I</t>
  </si>
  <si>
    <t>PERINDOPRIL A BISOPROLOL</t>
  </si>
  <si>
    <t>213255</t>
  </si>
  <si>
    <t>COSYREL</t>
  </si>
  <si>
    <t>5MG/5MG TBL FLM 30</t>
  </si>
  <si>
    <t>NATRIUM-PIKOSULFÁT, KOMBINACE</t>
  </si>
  <si>
    <t>160806</t>
  </si>
  <si>
    <t>PICOPREP</t>
  </si>
  <si>
    <t>10MG/3,5G/12G POR PLV SOL 2</t>
  </si>
  <si>
    <t>*2069</t>
  </si>
  <si>
    <t>5005505</t>
  </si>
  <si>
    <t>AMOENA PRIFORM STANDARD</t>
  </si>
  <si>
    <t>POOPERAČNÍ, LEHKÁ TEXTILNÍ, 214</t>
  </si>
  <si>
    <t>5005476</t>
  </si>
  <si>
    <t>AMOENA NATURA COSMETIC 2S</t>
  </si>
  <si>
    <t>ODLEHČENÁ, SYMETRICKÁ, TERMOREGULAČNÍ MATERIÁL COMFORT+, 320</t>
  </si>
  <si>
    <t>5005497</t>
  </si>
  <si>
    <t>AMOENA ENERGY COSMETIC 2S</t>
  </si>
  <si>
    <t>ODLEHČENÁ, SYMETRICKÁ, TERMOREGULAČNÍ MATERIÁL COMFORT+, 310</t>
  </si>
  <si>
    <t>1631</t>
  </si>
  <si>
    <t>1710</t>
  </si>
  <si>
    <t>MILURIT</t>
  </si>
  <si>
    <t>215392</t>
  </si>
  <si>
    <t>ALOPURINOL GLENMARK</t>
  </si>
  <si>
    <t>224406</t>
  </si>
  <si>
    <t>APREPITANT ACCORD</t>
  </si>
  <si>
    <t>80MG+125MG CPS DUR 2+1</t>
  </si>
  <si>
    <t>BENZYDAMIN</t>
  </si>
  <si>
    <t>180306</t>
  </si>
  <si>
    <t>180305</t>
  </si>
  <si>
    <t>CINAKALCET</t>
  </si>
  <si>
    <t>28309</t>
  </si>
  <si>
    <t>MIMPARA</t>
  </si>
  <si>
    <t>30MG TBL FLM 28</t>
  </si>
  <si>
    <t>230417</t>
  </si>
  <si>
    <t>CYKLOFOSFAMID</t>
  </si>
  <si>
    <t>185374</t>
  </si>
  <si>
    <t>ENDOXAN</t>
  </si>
  <si>
    <t>50MG TBL OBD 50</t>
  </si>
  <si>
    <t>84230</t>
  </si>
  <si>
    <t>500MG INJ/INF PLV SOL 1</t>
  </si>
  <si>
    <t>168837</t>
  </si>
  <si>
    <t>DASSELTA</t>
  </si>
  <si>
    <t>5MG TBL FLM 50</t>
  </si>
  <si>
    <t>243142</t>
  </si>
  <si>
    <t>16031</t>
  </si>
  <si>
    <t>VOLTAREN</t>
  </si>
  <si>
    <t>50MG TBL ENT 20</t>
  </si>
  <si>
    <t>132908</t>
  </si>
  <si>
    <t>500MG TBL FLM 120</t>
  </si>
  <si>
    <t>ETAMSYLÁT</t>
  </si>
  <si>
    <t>40538</t>
  </si>
  <si>
    <t>DICYNONE 500</t>
  </si>
  <si>
    <t>500MG CPS DUR 30</t>
  </si>
  <si>
    <t>FYTOMENADION</t>
  </si>
  <si>
    <t>720</t>
  </si>
  <si>
    <t>HYDROKORTISON-BUTYRÁT</t>
  </si>
  <si>
    <t>218233</t>
  </si>
  <si>
    <t>1MG/G DRM EML 1X30G</t>
  </si>
  <si>
    <t>218238</t>
  </si>
  <si>
    <t>LOCOID 0,1% LOTION</t>
  </si>
  <si>
    <t>1MG/ML DRM SOL 30ML</t>
  </si>
  <si>
    <t>66990</t>
  </si>
  <si>
    <t>DOLGIT 800</t>
  </si>
  <si>
    <t>800MG TBL FLM 20</t>
  </si>
  <si>
    <t>25777</t>
  </si>
  <si>
    <t>18MIU INJ SOL 1X1,2ML+12J</t>
  </si>
  <si>
    <t>ISOSORBID-DINITRÁT</t>
  </si>
  <si>
    <t>85719</t>
  </si>
  <si>
    <t>ISOKET SPRAY</t>
  </si>
  <si>
    <t>1,25MG/DÁV SLG SPR SOL 1X15ML</t>
  </si>
  <si>
    <t>JINÁ ANTIHISTAMINIKA PRO SYSTÉMOVOU APLIKACI</t>
  </si>
  <si>
    <t>2479</t>
  </si>
  <si>
    <t>2MG TBL NOB 20</t>
  </si>
  <si>
    <t>216196</t>
  </si>
  <si>
    <t>250MG TBL FLM 14</t>
  </si>
  <si>
    <t>KLOTRIMAZOL</t>
  </si>
  <si>
    <t>13798</t>
  </si>
  <si>
    <t>CANESTEN</t>
  </si>
  <si>
    <t>10MG/G CRM 20G</t>
  </si>
  <si>
    <t>180173</t>
  </si>
  <si>
    <t>CANESTEN GYN 1 DEN</t>
  </si>
  <si>
    <t>0,5G VAG TBL 1</t>
  </si>
  <si>
    <t>207939</t>
  </si>
  <si>
    <t>155780</t>
  </si>
  <si>
    <t>100MG/50MG TBL NOB 20 II</t>
  </si>
  <si>
    <t>KYSELINA URSODEOXYCHOLOVÁ</t>
  </si>
  <si>
    <t>13808</t>
  </si>
  <si>
    <t>250MG CPS DUR 100 I</t>
  </si>
  <si>
    <t>97864</t>
  </si>
  <si>
    <t>250MG CPS DUR 50 I</t>
  </si>
  <si>
    <t>148927</t>
  </si>
  <si>
    <t>URSOFALK</t>
  </si>
  <si>
    <t>10151</t>
  </si>
  <si>
    <t>2MG CPS DUR 10 I</t>
  </si>
  <si>
    <t>132702</t>
  </si>
  <si>
    <t>MAGNESIUM-LAKTÁT</t>
  </si>
  <si>
    <t>186334</t>
  </si>
  <si>
    <t>MAGNESIUM LACTATE BIOMEDICA</t>
  </si>
  <si>
    <t>500MG TBL NOB 100</t>
  </si>
  <si>
    <t>MĚKKÝ PARAFIN A TUKOVÉ PRODUKTY</t>
  </si>
  <si>
    <t>60091</t>
  </si>
  <si>
    <t>LINOLA-FETT</t>
  </si>
  <si>
    <t>CRM 50G</t>
  </si>
  <si>
    <t>16464</t>
  </si>
  <si>
    <t>EXCIPIAL</t>
  </si>
  <si>
    <t>UNG 100G</t>
  </si>
  <si>
    <t>16465</t>
  </si>
  <si>
    <t>EXCIPIAL MASTNÝ KRÉM</t>
  </si>
  <si>
    <t>CRM 1X100G</t>
  </si>
  <si>
    <t>16466</t>
  </si>
  <si>
    <t>EXCIPIAL MAST S MANDLOVÝM OLEJEM</t>
  </si>
  <si>
    <t>METRONIDAZOL</t>
  </si>
  <si>
    <t>2427</t>
  </si>
  <si>
    <t>250MG TBL NOB 20</t>
  </si>
  <si>
    <t>192521</t>
  </si>
  <si>
    <t>NASONEX</t>
  </si>
  <si>
    <t>50MCG/DÁV NAS SPR SUS 140DÁV</t>
  </si>
  <si>
    <t>213487</t>
  </si>
  <si>
    <t>9500IU/ML INJ SOL ISP 10X0,3ML</t>
  </si>
  <si>
    <t>157258</t>
  </si>
  <si>
    <t>OMEPRAZOL ACTAVIS</t>
  </si>
  <si>
    <t>202855</t>
  </si>
  <si>
    <t>HELICID</t>
  </si>
  <si>
    <t>40MG CPS ETD 28 I</t>
  </si>
  <si>
    <t>124093</t>
  </si>
  <si>
    <t>5MG/5MG TBL NOB 120(4X30)</t>
  </si>
  <si>
    <t>124121</t>
  </si>
  <si>
    <t>10MG/5MG TBL NOB 120(4X30)</t>
  </si>
  <si>
    <t>247206</t>
  </si>
  <si>
    <t>247210</t>
  </si>
  <si>
    <t>5MG TBL NOB 40</t>
  </si>
  <si>
    <t>247208</t>
  </si>
  <si>
    <t>2,5MG TBL NOB 40</t>
  </si>
  <si>
    <t>186819</t>
  </si>
  <si>
    <t>PREGABALIN ACCORD</t>
  </si>
  <si>
    <t>75MG CPS DUR 56</t>
  </si>
  <si>
    <t>RIFAXIMIN</t>
  </si>
  <si>
    <t>202740</t>
  </si>
  <si>
    <t>200MG TBL FLM 28</t>
  </si>
  <si>
    <t>216736</t>
  </si>
  <si>
    <t>500MG TBL NOB 60</t>
  </si>
  <si>
    <t>3377</t>
  </si>
  <si>
    <t>203954</t>
  </si>
  <si>
    <t>TOLPERISON</t>
  </si>
  <si>
    <t>57525</t>
  </si>
  <si>
    <t>MYDOCALM</t>
  </si>
  <si>
    <t>150MG TBL FLM 30</t>
  </si>
  <si>
    <t>32083</t>
  </si>
  <si>
    <t>100MG/ML POR SOL 1X10ML+KAPÁTKO</t>
  </si>
  <si>
    <t>132870</t>
  </si>
  <si>
    <t>100MG/ML POR GTT SOL 1X96ML+PUMPA</t>
  </si>
  <si>
    <t>229518</t>
  </si>
  <si>
    <t>TRAMADOL AUROVITAS</t>
  </si>
  <si>
    <t>50MG CPS DUR 20</t>
  </si>
  <si>
    <t>47515</t>
  </si>
  <si>
    <t>500MG/200IU TBL MND 60</t>
  </si>
  <si>
    <t>189098</t>
  </si>
  <si>
    <t>1000MG/800IU TBL MND 60</t>
  </si>
  <si>
    <t>135422</t>
  </si>
  <si>
    <t>500MG/1000IU TBL MND 60</t>
  </si>
  <si>
    <t>VEMURAFENIB</t>
  </si>
  <si>
    <t>221734</t>
  </si>
  <si>
    <t>KREON</t>
  </si>
  <si>
    <t>35000U CPS ETD 100</t>
  </si>
  <si>
    <t>46692</t>
  </si>
  <si>
    <t>75MCG TBL NOB 100 II</t>
  </si>
  <si>
    <t>16461</t>
  </si>
  <si>
    <t>16462</t>
  </si>
  <si>
    <t>33331</t>
  </si>
  <si>
    <t>217077</t>
  </si>
  <si>
    <t>ENSURE PLUS ADVANCE VANILKOVÁ PŘÍCHUŤ</t>
  </si>
  <si>
    <t>POR SOL 4X220ML</t>
  </si>
  <si>
    <t>217188</t>
  </si>
  <si>
    <t>NUTRIDRINK COMPACT S PŘÍCHUTÍ ČOKOLÁDOVOU</t>
  </si>
  <si>
    <t>NALOXEGOL</t>
  </si>
  <si>
    <t>210215</t>
  </si>
  <si>
    <t>MOVENTIG</t>
  </si>
  <si>
    <t>210216</t>
  </si>
  <si>
    <t>25MG TBL FLM 90</t>
  </si>
  <si>
    <t>*1021</t>
  </si>
  <si>
    <t>999999</t>
  </si>
  <si>
    <t>*2058</t>
  </si>
  <si>
    <t>*3006</t>
  </si>
  <si>
    <t>*8004</t>
  </si>
  <si>
    <t>*4100</t>
  </si>
  <si>
    <t>5008201</t>
  </si>
  <si>
    <t>EPITÉZA PRSNÍ ACTIVE 1054X</t>
  </si>
  <si>
    <t>SILIKONOVÁ, ODLEHČENÁ, VEL.55 - 115</t>
  </si>
  <si>
    <t>80778</t>
  </si>
  <si>
    <t>KRYTÍ NEADHERENTNÍ ATRAUMATICKÉ ADAPTIC</t>
  </si>
  <si>
    <t>7,6X20,3CM,5KS,CENA ZA 1KS</t>
  </si>
  <si>
    <t>5008220</t>
  </si>
  <si>
    <t>EPITÉZA PRSNÍ EQUITEX 1057X</t>
  </si>
  <si>
    <t>SILIKONOVÁ, VYROVNÁVACÍ, ODLEHČENÁ, S MIKROVLÁKNEM, VEL.60/65-110/115</t>
  </si>
  <si>
    <t>CHLORDIAZEPOXID</t>
  </si>
  <si>
    <t>40564</t>
  </si>
  <si>
    <t>ELENIUM</t>
  </si>
  <si>
    <t>TERBINAFIN</t>
  </si>
  <si>
    <t>218070</t>
  </si>
  <si>
    <t>LAMISIL</t>
  </si>
  <si>
    <t>10MG/G CRM 15G I</t>
  </si>
  <si>
    <t>ULIPRISTAL</t>
  </si>
  <si>
    <t>222635</t>
  </si>
  <si>
    <t>ELLAONE</t>
  </si>
  <si>
    <t>30MG TBL FLM 1 II</t>
  </si>
  <si>
    <t>IMIDAZOLOVÉ/TRIAZOLOVÉ DERIVÁTY V KOMBINACI S KORTIKOSTEROID</t>
  </si>
  <si>
    <t>224965</t>
  </si>
  <si>
    <t>IMAZOL PLUS</t>
  </si>
  <si>
    <t>10MG/G+2,5MG/G CRM 30G</t>
  </si>
  <si>
    <t>ACIKLOVIR</t>
  </si>
  <si>
    <t>155941</t>
  </si>
  <si>
    <t>50MG/G CRM 5G</t>
  </si>
  <si>
    <t>BAKLOFEN</t>
  </si>
  <si>
    <t>40274</t>
  </si>
  <si>
    <t>BACLOFEN POLPHARMA</t>
  </si>
  <si>
    <t>40275</t>
  </si>
  <si>
    <t>25MG TBL NOB 50</t>
  </si>
  <si>
    <t>132523</t>
  </si>
  <si>
    <t>132524</t>
  </si>
  <si>
    <t>52336</t>
  </si>
  <si>
    <t>4MG TBL NOB 100</t>
  </si>
  <si>
    <t>243144</t>
  </si>
  <si>
    <t>41824</t>
  </si>
  <si>
    <t>60MG TBL RET 60</t>
  </si>
  <si>
    <t>115402</t>
  </si>
  <si>
    <t>6000IU(60MG)/0,6ML INJ SOL ISP 10X0,6ML I</t>
  </si>
  <si>
    <t>125288</t>
  </si>
  <si>
    <t>6000IU(60MG)/0,6ML INJ SOL ISP 50X0,6ML I</t>
  </si>
  <si>
    <t>134505</t>
  </si>
  <si>
    <t>10MG TBL FLM 56</t>
  </si>
  <si>
    <t>FLUKONAZOL</t>
  </si>
  <si>
    <t>84401</t>
  </si>
  <si>
    <t>400MG CPS DUR 50</t>
  </si>
  <si>
    <t>GRANISETRON</t>
  </si>
  <si>
    <t>140631</t>
  </si>
  <si>
    <t>GRANEGIS</t>
  </si>
  <si>
    <t>2MG TBL FLM 5</t>
  </si>
  <si>
    <t>HYDROKORTISON</t>
  </si>
  <si>
    <t>180825</t>
  </si>
  <si>
    <t>HYDROCORTISON 10 MG JENAPHARM</t>
  </si>
  <si>
    <t>ITRAKONAZOL</t>
  </si>
  <si>
    <t>56067</t>
  </si>
  <si>
    <t>10MG/ML POR SOL 150ML</t>
  </si>
  <si>
    <t>207940</t>
  </si>
  <si>
    <t>174681</t>
  </si>
  <si>
    <t>250MG TBL FLM 50</t>
  </si>
  <si>
    <t>146256</t>
  </si>
  <si>
    <t>233899</t>
  </si>
  <si>
    <t>MIRTAZAPIN</t>
  </si>
  <si>
    <t>146071</t>
  </si>
  <si>
    <t>MORFIN</t>
  </si>
  <si>
    <t>41727</t>
  </si>
  <si>
    <t>SEVREDOL</t>
  </si>
  <si>
    <t>164736</t>
  </si>
  <si>
    <t>VENDAL RETARD</t>
  </si>
  <si>
    <t>60MG TBL PRO 30</t>
  </si>
  <si>
    <t>213490</t>
  </si>
  <si>
    <t>9500IU/ML INJ SOL ISP 10X1ML</t>
  </si>
  <si>
    <t>201693</t>
  </si>
  <si>
    <t>275MG TBL FLM 30X1 II</t>
  </si>
  <si>
    <t>12894</t>
  </si>
  <si>
    <t>100MG POR GRA SUS 15 I</t>
  </si>
  <si>
    <t>132650</t>
  </si>
  <si>
    <t>122114</t>
  </si>
  <si>
    <t>218168</t>
  </si>
  <si>
    <t>HELICID 10 ZENTIVA</t>
  </si>
  <si>
    <t>10MG CPS ETD 28</t>
  </si>
  <si>
    <t>SERTRALIN</t>
  </si>
  <si>
    <t>57339</t>
  </si>
  <si>
    <t>158198</t>
  </si>
  <si>
    <t>THEOFYLIN</t>
  </si>
  <si>
    <t>225510</t>
  </si>
  <si>
    <t>EUPHYLLIN CR N</t>
  </si>
  <si>
    <t>WARFARIN</t>
  </si>
  <si>
    <t>192342</t>
  </si>
  <si>
    <t>WARFARIN PMCS</t>
  </si>
  <si>
    <t>5MG TBL NOB 100 I</t>
  </si>
  <si>
    <t>NIVOLUMAB</t>
  </si>
  <si>
    <t>210772</t>
  </si>
  <si>
    <t>OPDIVO</t>
  </si>
  <si>
    <t>10MG/ML INF CNC SOL 1X4ML</t>
  </si>
  <si>
    <t>210773</t>
  </si>
  <si>
    <t>10MG/ML INF CNC SOL 1X10ML</t>
  </si>
  <si>
    <t>75632</t>
  </si>
  <si>
    <t>100MG TBL PRO 50</t>
  </si>
  <si>
    <t>97522</t>
  </si>
  <si>
    <t>87680</t>
  </si>
  <si>
    <t>400MG TBL NOB 10</t>
  </si>
  <si>
    <t>NAFTIDROFURYL</t>
  </si>
  <si>
    <t>97026</t>
  </si>
  <si>
    <t>ENELBIN 100 RETARD</t>
  </si>
  <si>
    <t>RIVAROXABAN</t>
  </si>
  <si>
    <t>168897</t>
  </si>
  <si>
    <t>XARELTO</t>
  </si>
  <si>
    <t>15MG TBL FLM 28 II</t>
  </si>
  <si>
    <t>SILIKONY</t>
  </si>
  <si>
    <t>57585</t>
  </si>
  <si>
    <t>40MG CPS MOL 100</t>
  </si>
  <si>
    <t>SILYMARIN</t>
  </si>
  <si>
    <t>19570</t>
  </si>
  <si>
    <t>TIANEPTIN</t>
  </si>
  <si>
    <t>14808</t>
  </si>
  <si>
    <t>12,5MG TBL OBD 90</t>
  </si>
  <si>
    <t>TIAPRID</t>
  </si>
  <si>
    <t>99926</t>
  </si>
  <si>
    <t>TIAPRA</t>
  </si>
  <si>
    <t>100MG TBL FLM 50</t>
  </si>
  <si>
    <t>132871</t>
  </si>
  <si>
    <t>37,5MG/325MG TBL FLM 10</t>
  </si>
  <si>
    <t>155936</t>
  </si>
  <si>
    <t>221720</t>
  </si>
  <si>
    <t>BETAHISTIN ACCORD</t>
  </si>
  <si>
    <t>24MG TBL NOB 60</t>
  </si>
  <si>
    <t>3801</t>
  </si>
  <si>
    <t>CONCOR COR</t>
  </si>
  <si>
    <t>2,5MG TBL FLM 28</t>
  </si>
  <si>
    <t>CINCHOKAIN</t>
  </si>
  <si>
    <t>214596</t>
  </si>
  <si>
    <t>FAKTU</t>
  </si>
  <si>
    <t>50MG/G+10MG/G RCT UNG 20G</t>
  </si>
  <si>
    <t>DEXAMETHASON A ANTIINFEKTIVA</t>
  </si>
  <si>
    <t>2547</t>
  </si>
  <si>
    <t>MAXITROL</t>
  </si>
  <si>
    <t>OPH UNG 3,5G</t>
  </si>
  <si>
    <t>2478</t>
  </si>
  <si>
    <t>10MG TBL NOB 20(2X10)</t>
  </si>
  <si>
    <t>75631</t>
  </si>
  <si>
    <t>100MG TBL PRO 20</t>
  </si>
  <si>
    <t>89026</t>
  </si>
  <si>
    <t>50MG TBL ENT 100</t>
  </si>
  <si>
    <t>87076</t>
  </si>
  <si>
    <t>300MG CPS DUR 20</t>
  </si>
  <si>
    <t>124572</t>
  </si>
  <si>
    <t>48261</t>
  </si>
  <si>
    <t>3300IU/G+250IU/G DRM PLV ADS 1X20G</t>
  </si>
  <si>
    <t>86397</t>
  </si>
  <si>
    <t>CLOTRIMAZOL AL</t>
  </si>
  <si>
    <t>10MG/G CRM 50G</t>
  </si>
  <si>
    <t>17992</t>
  </si>
  <si>
    <t>0,5G TBL NOB 100</t>
  </si>
  <si>
    <t>12891</t>
  </si>
  <si>
    <t>100MG TBL NOB 15</t>
  </si>
  <si>
    <t>202869</t>
  </si>
  <si>
    <t>40MG CPS ETD 28 II</t>
  </si>
  <si>
    <t>195351</t>
  </si>
  <si>
    <t>216912</t>
  </si>
  <si>
    <t>ZOFRAN ZYDIS</t>
  </si>
  <si>
    <t>PERINDOPRIL A DIURETIKA</t>
  </si>
  <si>
    <t>162012</t>
  </si>
  <si>
    <t>PRESTARIUM NEO COMBI</t>
  </si>
  <si>
    <t>10MG/2,5MG TBL FLM 90(3X30)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</si>
  <si>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</si>
  <si>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</si>
  <si>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</si>
  <si>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</si>
  <si>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</si>
  <si>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</si>
  <si>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ROZPOUŠTĚDLA A ŘEDIDLA, VČETNĚ IRIGAČNÍCH ROZTOKŮ</t>
  </si>
  <si>
    <t>147253</t>
  </si>
  <si>
    <t>SODIUM CHLORIDE KABI 0,9%</t>
  </si>
  <si>
    <t>9MG/ML PAR LQF 20X10ML</t>
  </si>
  <si>
    <t>19571</t>
  </si>
  <si>
    <t>TBL OBD 100</t>
  </si>
  <si>
    <t>167676</t>
  </si>
  <si>
    <t>TOLURA</t>
  </si>
  <si>
    <t>80MG TBL NOB 84</t>
  </si>
  <si>
    <t>TIMOLOL, KOMBINACE</t>
  </si>
  <si>
    <t>221713</t>
  </si>
  <si>
    <t>COSOPT BEZ KONZERVAČNÍCH PŘÍSAD</t>
  </si>
  <si>
    <t>20MG/ML+5MG/ML OPH GTT SOL 1X10ML</t>
  </si>
  <si>
    <t>TRIAMCINOLON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</si>
  <si>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</si>
  <si>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</si>
  <si>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</si>
  <si>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</si>
  <si>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</si>
  <si>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</si>
  <si>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</si>
  <si>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47514</t>
  </si>
  <si>
    <t>500MG/200IU TBL MND 20</t>
  </si>
  <si>
    <t>206529</t>
  </si>
  <si>
    <t>CALCICHEW D3 JAHODA</t>
  </si>
  <si>
    <t>32889</t>
  </si>
  <si>
    <t>500MG TBL NOB 100 I</t>
  </si>
  <si>
    <t>*2049</t>
  </si>
  <si>
    <t>188428</t>
  </si>
  <si>
    <t>TEZZIMI</t>
  </si>
  <si>
    <t>10MG TBL NOB 100 I</t>
  </si>
  <si>
    <t>METFORMIN A SITAGLIPTIN</t>
  </si>
  <si>
    <t>500143</t>
  </si>
  <si>
    <t>JANUMET</t>
  </si>
  <si>
    <t>50MG/1000MG TBL FLM 196</t>
  </si>
  <si>
    <t>TAMSULOSIN A SOLIFENACIN</t>
  </si>
  <si>
    <t>197787</t>
  </si>
  <si>
    <t>URIZIA</t>
  </si>
  <si>
    <t>6MG/0,4MG TBL RET 100</t>
  </si>
  <si>
    <t>PERINDOPRIL, AMLODIPIN A INDAPAMID</t>
  </si>
  <si>
    <t>190960</t>
  </si>
  <si>
    <t>TRIPLIXAM</t>
  </si>
  <si>
    <t>5MG/1,25MG/5MG TBL FLM 90(3X30)</t>
  </si>
  <si>
    <t>162245</t>
  </si>
  <si>
    <t>ACC 100 NEO</t>
  </si>
  <si>
    <t>100MG TBL EFF 20</t>
  </si>
  <si>
    <t>162250</t>
  </si>
  <si>
    <t>200MG TBL EFF 20</t>
  </si>
  <si>
    <t>2592</t>
  </si>
  <si>
    <t>94919</t>
  </si>
  <si>
    <t>AMBROBENE</t>
  </si>
  <si>
    <t>7,5MG/ML POR SOL 40ML</t>
  </si>
  <si>
    <t>238142</t>
  </si>
  <si>
    <t>17425</t>
  </si>
  <si>
    <t>75603</t>
  </si>
  <si>
    <t>DICLOFENAC AL</t>
  </si>
  <si>
    <t>25MG TBL ENT 20</t>
  </si>
  <si>
    <t>125114</t>
  </si>
  <si>
    <t>100MG TBL NOB 60(3X20)</t>
  </si>
  <si>
    <t>26242</t>
  </si>
  <si>
    <t>BONDRONAT</t>
  </si>
  <si>
    <t>226453</t>
  </si>
  <si>
    <t>URSOSAN FORTE</t>
  </si>
  <si>
    <t>LATANOPROST</t>
  </si>
  <si>
    <t>58892</t>
  </si>
  <si>
    <t>XALATAN</t>
  </si>
  <si>
    <t>0,05MG/ML OPH GTT SOL 3X2,5ML I</t>
  </si>
  <si>
    <t>58037</t>
  </si>
  <si>
    <t>NORETHISTERON</t>
  </si>
  <si>
    <t>216963</t>
  </si>
  <si>
    <t>NORETHISTERON ZENTIVA</t>
  </si>
  <si>
    <t>5MG TBL NOB 45</t>
  </si>
  <si>
    <t>OLOPATADIN</t>
  </si>
  <si>
    <t>195013</t>
  </si>
  <si>
    <t>ALERPALUX</t>
  </si>
  <si>
    <t>1MG/ML OPH GTT SOL 1X5ML</t>
  </si>
  <si>
    <t>225543</t>
  </si>
  <si>
    <t>TELMISARTAN A DIURETIKA</t>
  </si>
  <si>
    <t>189691</t>
  </si>
  <si>
    <t>TEZEO HCT</t>
  </si>
  <si>
    <t>80MG/25MG TBL NOB 28</t>
  </si>
  <si>
    <t>32086</t>
  </si>
  <si>
    <t>50MG CPS DUR 20(2X10)</t>
  </si>
  <si>
    <t>12494</t>
  </si>
  <si>
    <t>AUGMENTIN 1 G</t>
  </si>
  <si>
    <t>875MG/125MG TBL FLM 14 I</t>
  </si>
  <si>
    <t>LAKTULOSA</t>
  </si>
  <si>
    <t>215713</t>
  </si>
  <si>
    <t>667MG/ML POR SOL 1X200ML II</t>
  </si>
  <si>
    <t>JINANOVÝ LIST</t>
  </si>
  <si>
    <t>47224</t>
  </si>
  <si>
    <t>TANAKAN</t>
  </si>
  <si>
    <t>33897</t>
  </si>
  <si>
    <t>NUTRIDRINK COMPACT PROTEIN S PŘÍCHUTÍ BROSKEV A MANGO</t>
  </si>
  <si>
    <t>33865</t>
  </si>
  <si>
    <t>NUTRIDRINK COMPACT S PŘÍCHUTÍ LESNÍHO OVOCE</t>
  </si>
  <si>
    <t>217088</t>
  </si>
  <si>
    <t>217109</t>
  </si>
  <si>
    <t>CUBITAN S PŘÍCHUTÍ JAHODOVOU</t>
  </si>
  <si>
    <t>217087</t>
  </si>
  <si>
    <t>DIFENOXYLÁT</t>
  </si>
  <si>
    <t>*2012</t>
  </si>
  <si>
    <t>*4013</t>
  </si>
  <si>
    <t>*3015</t>
  </si>
  <si>
    <t>32953</t>
  </si>
  <si>
    <t>100MG TBL NOB 10</t>
  </si>
  <si>
    <t>86393</t>
  </si>
  <si>
    <t>0,5G TBL NOB 50</t>
  </si>
  <si>
    <t>MEFENOXALON</t>
  </si>
  <si>
    <t>85656</t>
  </si>
  <si>
    <t>DORSIFLEX</t>
  </si>
  <si>
    <t>89997</t>
  </si>
  <si>
    <t>LINOLA FETT ÖLBAD</t>
  </si>
  <si>
    <t>ADT BAL 1X400ML</t>
  </si>
  <si>
    <t>NORETHISTERON A ESTROGEN</t>
  </si>
  <si>
    <t>46646</t>
  </si>
  <si>
    <t>ACTIVELLE</t>
  </si>
  <si>
    <t>1MG/0,5MG TBL FLM 3X28</t>
  </si>
  <si>
    <t>195345</t>
  </si>
  <si>
    <t>SOLIFENACIN</t>
  </si>
  <si>
    <t>230647</t>
  </si>
  <si>
    <t>SOLIFENACIN MYLAN</t>
  </si>
  <si>
    <t>204670</t>
  </si>
  <si>
    <t>TORVACARD NEO</t>
  </si>
  <si>
    <t>219840</t>
  </si>
  <si>
    <t>2,5MG TBL FLM 100</t>
  </si>
  <si>
    <t>CEFUROXIM</t>
  </si>
  <si>
    <t>169033</t>
  </si>
  <si>
    <t>500MG TBL FLM 16</t>
  </si>
  <si>
    <t>200901</t>
  </si>
  <si>
    <t>132689</t>
  </si>
  <si>
    <t>2477</t>
  </si>
  <si>
    <t>5MG TBL NOB 20(2X10)</t>
  </si>
  <si>
    <t>FENOFIBRÁT</t>
  </si>
  <si>
    <t>207092</t>
  </si>
  <si>
    <t>LIPANTHYL S</t>
  </si>
  <si>
    <t>215MG TBL FLM 30</t>
  </si>
  <si>
    <t>GESTODEN A ETHINYLESTRADIOL</t>
  </si>
  <si>
    <t>224660</t>
  </si>
  <si>
    <t>LUNAFEM</t>
  </si>
  <si>
    <t>0,075MG/0,02MG TBL OBD 3X21 I</t>
  </si>
  <si>
    <t>GLIKLAZID</t>
  </si>
  <si>
    <t>1290</t>
  </si>
  <si>
    <t>DIAPREL MR</t>
  </si>
  <si>
    <t>30MG TBL RET 60</t>
  </si>
  <si>
    <t>58653</t>
  </si>
  <si>
    <t>100MG VAG TBL 6</t>
  </si>
  <si>
    <t>KYSELINA AMINOMETHYLBENZOOVÁ</t>
  </si>
  <si>
    <t>214913</t>
  </si>
  <si>
    <t>250MG TBL NOB 10</t>
  </si>
  <si>
    <t>16463</t>
  </si>
  <si>
    <t>CRM 100G</t>
  </si>
  <si>
    <t>146079</t>
  </si>
  <si>
    <t>45MG POR TBL DIS 30</t>
  </si>
  <si>
    <t>1125</t>
  </si>
  <si>
    <t>10MG/ML INJ SOL 10X1ML</t>
  </si>
  <si>
    <t>122685</t>
  </si>
  <si>
    <t>5MG/1,25MG TBL FLM 30</t>
  </si>
  <si>
    <t>195939</t>
  </si>
  <si>
    <t>187406</t>
  </si>
  <si>
    <t>PANGROL</t>
  </si>
  <si>
    <t>20000IU TBL ENT 50 II</t>
  </si>
  <si>
    <t>147458</t>
  </si>
  <si>
    <t>147462</t>
  </si>
  <si>
    <t>200MCG TBL NOB 100 II</t>
  </si>
  <si>
    <t>216146</t>
  </si>
  <si>
    <t>178675</t>
  </si>
  <si>
    <t>5MG TBL FLM 90 I</t>
  </si>
  <si>
    <t>201992</t>
  </si>
  <si>
    <t>230582</t>
  </si>
  <si>
    <t>DROSPIRENON A ETHINYLESTRADIOL</t>
  </si>
  <si>
    <t>200315</t>
  </si>
  <si>
    <t>MYWY</t>
  </si>
  <si>
    <t>0,02MG/3MG TBL FLM 3X28</t>
  </si>
  <si>
    <t>FAMOTIDIN</t>
  </si>
  <si>
    <t>96193</t>
  </si>
  <si>
    <t>FAMOSAN</t>
  </si>
  <si>
    <t>20MG TBL FLM 20</t>
  </si>
  <si>
    <t>230426</t>
  </si>
  <si>
    <t>40777</t>
  </si>
  <si>
    <t>600MG TBL FLM 50 I</t>
  </si>
  <si>
    <t>858</t>
  </si>
  <si>
    <t>HYDROCORTISON LÉČIVA</t>
  </si>
  <si>
    <t>10MG/G UNG 10G</t>
  </si>
  <si>
    <t>58654</t>
  </si>
  <si>
    <t>200MG VAG TBL 3</t>
  </si>
  <si>
    <t>16592</t>
  </si>
  <si>
    <t>MALTOFER</t>
  </si>
  <si>
    <t>10MG/ML SIR 150ML</t>
  </si>
  <si>
    <t>223519</t>
  </si>
  <si>
    <t>ASPIRIN PROTECT</t>
  </si>
  <si>
    <t>100MG TBL ENT 98</t>
  </si>
  <si>
    <t>216532</t>
  </si>
  <si>
    <t>ZENARO</t>
  </si>
  <si>
    <t>5MG TBL FLM 90 IV</t>
  </si>
  <si>
    <t>31536</t>
  </si>
  <si>
    <t>NATAMYCIN</t>
  </si>
  <si>
    <t>173195</t>
  </si>
  <si>
    <t>PIMAFUCIN</t>
  </si>
  <si>
    <t>100MG VAG GLB 3</t>
  </si>
  <si>
    <t>NITROFURANTOIN</t>
  </si>
  <si>
    <t>207280</t>
  </si>
  <si>
    <t>FUROLIN</t>
  </si>
  <si>
    <t>162008</t>
  </si>
  <si>
    <t>10MG/2,5MG TBL FLM 30</t>
  </si>
  <si>
    <t>RANITIDIN</t>
  </si>
  <si>
    <t>91280</t>
  </si>
  <si>
    <t>RANITAL</t>
  </si>
  <si>
    <t>SIMVASTATIN</t>
  </si>
  <si>
    <t>125077</t>
  </si>
  <si>
    <t>APO-SIMVA</t>
  </si>
  <si>
    <t>144127</t>
  </si>
  <si>
    <t>SIMVASTATIN MYLAN</t>
  </si>
  <si>
    <t>20MG TBL FLM 100 I</t>
  </si>
  <si>
    <t>189677</t>
  </si>
  <si>
    <t>40MG/12,5MG TBL NOB 28</t>
  </si>
  <si>
    <t>TIZANIDIN</t>
  </si>
  <si>
    <t>16051</t>
  </si>
  <si>
    <t>SIRDALUD</t>
  </si>
  <si>
    <t>VITAMIN B1 V KOMBINACI S VITAMINEM B6 A/NEBO B12</t>
  </si>
  <si>
    <t>13818</t>
  </si>
  <si>
    <t>40MG/90MG/0,25MG CPS MOL 100</t>
  </si>
  <si>
    <t>214604</t>
  </si>
  <si>
    <t>237213</t>
  </si>
  <si>
    <t>ZOLPINOX</t>
  </si>
  <si>
    <t>190970</t>
  </si>
  <si>
    <t>10MG/2,5MG/5MG TBL FLM 90(3X30)</t>
  </si>
  <si>
    <t>96416</t>
  </si>
  <si>
    <t>250MG/62,5MG/5ML POR PLV SUS 1</t>
  </si>
  <si>
    <t>138541</t>
  </si>
  <si>
    <t>20MG/10MG TBL PRO 60</t>
  </si>
  <si>
    <t>69189</t>
  </si>
  <si>
    <t>*1005</t>
  </si>
  <si>
    <t>13703</t>
  </si>
  <si>
    <t>200MG TBL NOB 25</t>
  </si>
  <si>
    <t>224362</t>
  </si>
  <si>
    <t>200MG TBL NOB 90</t>
  </si>
  <si>
    <t>50318</t>
  </si>
  <si>
    <t>20MG TBL FLM 90X1</t>
  </si>
  <si>
    <t>219841</t>
  </si>
  <si>
    <t>216679</t>
  </si>
  <si>
    <t>231948</t>
  </si>
  <si>
    <t>ZINNAT</t>
  </si>
  <si>
    <t>28814</t>
  </si>
  <si>
    <t>AERIUS</t>
  </si>
  <si>
    <t>5MG POR TBL DIS 60</t>
  </si>
  <si>
    <t>28839</t>
  </si>
  <si>
    <t>0,5MG/ML POR SOL 120ML+LŽ</t>
  </si>
  <si>
    <t>208694</t>
  </si>
  <si>
    <t>230423</t>
  </si>
  <si>
    <t>132647</t>
  </si>
  <si>
    <t>90986</t>
  </si>
  <si>
    <t>DEOXYMYKOIN</t>
  </si>
  <si>
    <t>12738</t>
  </si>
  <si>
    <t>200MG TBL NOB 20</t>
  </si>
  <si>
    <t>115401</t>
  </si>
  <si>
    <t>4000IU(40MG)/0,4ML INJ SOL ISP 10X0,4ML I</t>
  </si>
  <si>
    <t>ESTRADIOL</t>
  </si>
  <si>
    <t>205305</t>
  </si>
  <si>
    <t>LENZETTO</t>
  </si>
  <si>
    <t>1,53MG/DÁV TDR SPR SOL 1X56DÁV</t>
  </si>
  <si>
    <t>207100</t>
  </si>
  <si>
    <t>218234</t>
  </si>
  <si>
    <t>1MG/G CRM 30G</t>
  </si>
  <si>
    <t>207931</t>
  </si>
  <si>
    <t>100MG TBL NOB 20(2X10)</t>
  </si>
  <si>
    <t>2123</t>
  </si>
  <si>
    <t>KYSELINA FUSIDOVÁ</t>
  </si>
  <si>
    <t>84492</t>
  </si>
  <si>
    <t>20MG/G CRM 1X15G</t>
  </si>
  <si>
    <t>125752</t>
  </si>
  <si>
    <t>ESSENTIALE</t>
  </si>
  <si>
    <t>LERKANIDIPIN</t>
  </si>
  <si>
    <t>169623</t>
  </si>
  <si>
    <t>KAPIDIN</t>
  </si>
  <si>
    <t>10MG TBL FLM 30 II</t>
  </si>
  <si>
    <t>169629</t>
  </si>
  <si>
    <t>10MG TBL FLM 100 II</t>
  </si>
  <si>
    <t>127961</t>
  </si>
  <si>
    <t>ETRUZIL</t>
  </si>
  <si>
    <t>145185</t>
  </si>
  <si>
    <t>5MG TBL FLM 90 III</t>
  </si>
  <si>
    <t>LOSARTAN A DIURETIKA</t>
  </si>
  <si>
    <t>METHYLPREDNISOLON-ACEPONÁT</t>
  </si>
  <si>
    <t>203002</t>
  </si>
  <si>
    <t>ADVANTAN MASTNÝ KRÉM</t>
  </si>
  <si>
    <t>1MG/G CRM 1X15G</t>
  </si>
  <si>
    <t>49941</t>
  </si>
  <si>
    <t>100MG TBL PRO 100</t>
  </si>
  <si>
    <t>58042</t>
  </si>
  <si>
    <t>NYSTATIN</t>
  </si>
  <si>
    <t>1069</t>
  </si>
  <si>
    <t>FUNGICIDIN LÉČIVA</t>
  </si>
  <si>
    <t>100000IU/G UNG 10G</t>
  </si>
  <si>
    <t>92490</t>
  </si>
  <si>
    <t>500MG/200000IU VAG CPS MOL 8</t>
  </si>
  <si>
    <t>PAROXETIN</t>
  </si>
  <si>
    <t>107847</t>
  </si>
  <si>
    <t>APO-PAROX</t>
  </si>
  <si>
    <t>30805</t>
  </si>
  <si>
    <t>REMOOD</t>
  </si>
  <si>
    <t>47085</t>
  </si>
  <si>
    <t>PENTOMER RETARD</t>
  </si>
  <si>
    <t>101233</t>
  </si>
  <si>
    <t>10MG TBL FLM 90(3X30)</t>
  </si>
  <si>
    <t>PROGESTERON</t>
  </si>
  <si>
    <t>182027</t>
  </si>
  <si>
    <t>PROLUTEX</t>
  </si>
  <si>
    <t>25MG INJ SOL 7X1ML</t>
  </si>
  <si>
    <t>166423</t>
  </si>
  <si>
    <t>1MG TBL NOB 90</t>
  </si>
  <si>
    <t>168898</t>
  </si>
  <si>
    <t>15MG TBL FLM 42 II</t>
  </si>
  <si>
    <t>145558</t>
  </si>
  <si>
    <t>ROSUMOP</t>
  </si>
  <si>
    <t>SUKRALFÁT</t>
  </si>
  <si>
    <t>91217</t>
  </si>
  <si>
    <t>VENTER</t>
  </si>
  <si>
    <t>1G TBL NOB 50</t>
  </si>
  <si>
    <t>TAMSULOSIN</t>
  </si>
  <si>
    <t>189664</t>
  </si>
  <si>
    <t>TELMISARTAN/HYDROCHLOROTHIAZID SANDOZ</t>
  </si>
  <si>
    <t>80MG/12,5MG TBL FLM 100</t>
  </si>
  <si>
    <t>TOBRAMYCIN</t>
  </si>
  <si>
    <t>225173</t>
  </si>
  <si>
    <t>TOBREX LA</t>
  </si>
  <si>
    <t>3MG/ML OPH GTT SOL 1X5ML</t>
  </si>
  <si>
    <t>230438</t>
  </si>
  <si>
    <t>TRALGIT SR</t>
  </si>
  <si>
    <t>MITOTAN</t>
  </si>
  <si>
    <t>28141</t>
  </si>
  <si>
    <t>LYSODREN</t>
  </si>
  <si>
    <t>FORMOTEROL A BEKLOMETASON</t>
  </si>
  <si>
    <t>184377</t>
  </si>
  <si>
    <t>COMBAIR</t>
  </si>
  <si>
    <t>100MCG/6MCG/DÁV INH SOL PSS 180DÁV</t>
  </si>
  <si>
    <t>190965</t>
  </si>
  <si>
    <t>5MG/1,25MG/10MG TBL FLM 90(3X30)</t>
  </si>
  <si>
    <t>ATORVASTATIN, AMLODIPIN A PERINDOPRIL</t>
  </si>
  <si>
    <t>205993</t>
  </si>
  <si>
    <t>10MG/5MG/5MG TBL FLM 90(3X30)</t>
  </si>
  <si>
    <t>147454</t>
  </si>
  <si>
    <t>46694</t>
  </si>
  <si>
    <t>125MCG TBL NOB 100 II</t>
  </si>
  <si>
    <t>69191</t>
  </si>
  <si>
    <t>150MCG TBL NOB 100 II</t>
  </si>
  <si>
    <t>243131</t>
  </si>
  <si>
    <t>243140</t>
  </si>
  <si>
    <t>*1019</t>
  </si>
  <si>
    <t>*1039</t>
  </si>
  <si>
    <t>*9009</t>
  </si>
  <si>
    <t>*9008</t>
  </si>
  <si>
    <t>216285</t>
  </si>
  <si>
    <t>300MG TBL NOB 90</t>
  </si>
  <si>
    <t>215391</t>
  </si>
  <si>
    <t>AMIDY</t>
  </si>
  <si>
    <t>2684</t>
  </si>
  <si>
    <t>10MG/G+2MG/G GEL 1X20G</t>
  </si>
  <si>
    <t>3822</t>
  </si>
  <si>
    <t>5MG TBL FLM 28</t>
  </si>
  <si>
    <t>158697</t>
  </si>
  <si>
    <t>18523</t>
  </si>
  <si>
    <t>15170</t>
  </si>
  <si>
    <t>CITALON</t>
  </si>
  <si>
    <t>DESMOPRESIN</t>
  </si>
  <si>
    <t>42451</t>
  </si>
  <si>
    <t>MINIRIN</t>
  </si>
  <si>
    <t>0,1MG TBL NOB 30</t>
  </si>
  <si>
    <t>119672</t>
  </si>
  <si>
    <t>DICLOFENAC DUO PHARMASWISS</t>
  </si>
  <si>
    <t>75MG CPS RDR 30 I</t>
  </si>
  <si>
    <t>125121</t>
  </si>
  <si>
    <t>100MG TBL RET 30</t>
  </si>
  <si>
    <t>125122</t>
  </si>
  <si>
    <t>100MG TBL RET 100</t>
  </si>
  <si>
    <t>247409</t>
  </si>
  <si>
    <t>EKONAZOL</t>
  </si>
  <si>
    <t>59074</t>
  </si>
  <si>
    <t>PEVARYL</t>
  </si>
  <si>
    <t>10MG/G CRM 30G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</si>
  <si>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</si>
  <si>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</si>
  <si>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</si>
  <si>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</si>
  <si>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</si>
  <si>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</si>
  <si>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</si>
  <si>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</si>
  <si>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FOSINOPRIL</t>
  </si>
  <si>
    <t>19987</t>
  </si>
  <si>
    <t>GABAPENTIN TEVA</t>
  </si>
  <si>
    <t>HYDROMORFON</t>
  </si>
  <si>
    <t>21592</t>
  </si>
  <si>
    <t>PALLADONE SR</t>
  </si>
  <si>
    <t>4MG CPS PRO 60</t>
  </si>
  <si>
    <t>KALCITRIOL</t>
  </si>
  <si>
    <t>14938</t>
  </si>
  <si>
    <t>ROCALTROL</t>
  </si>
  <si>
    <t>0,50MCG CPS MOL 30(3X10)</t>
  </si>
  <si>
    <t>216192</t>
  </si>
  <si>
    <t>125MG/5ML POR GRA SUS 100ML</t>
  </si>
  <si>
    <t>235808</t>
  </si>
  <si>
    <t>203564</t>
  </si>
  <si>
    <t>15317</t>
  </si>
  <si>
    <t>50MG/12,5MG TBL FLM 90</t>
  </si>
  <si>
    <t>100273</t>
  </si>
  <si>
    <t>LIPOBASE</t>
  </si>
  <si>
    <t>89996</t>
  </si>
  <si>
    <t>ADT BAL 1X200ML</t>
  </si>
  <si>
    <t>58038</t>
  </si>
  <si>
    <t>139565</t>
  </si>
  <si>
    <t>OXYKODON MYLAN</t>
  </si>
  <si>
    <t>10MG TBL PRO 60X1</t>
  </si>
  <si>
    <t>160379</t>
  </si>
  <si>
    <t>PANTOMYL</t>
  </si>
  <si>
    <t>40MG TBL ENT 100</t>
  </si>
  <si>
    <t>20028</t>
  </si>
  <si>
    <t>48429</t>
  </si>
  <si>
    <t>MABRON RETARD</t>
  </si>
  <si>
    <t>100MG TBL PRO 30 I</t>
  </si>
  <si>
    <t>67569</t>
  </si>
  <si>
    <t>MABRON</t>
  </si>
  <si>
    <t>54094</t>
  </si>
  <si>
    <t>75MG TBL RET 30</t>
  </si>
  <si>
    <t>UHLIČITAN VÁPENATÝ</t>
  </si>
  <si>
    <t>17994</t>
  </si>
  <si>
    <t>CALCII CARBONICI 0,5 TBL. MEDICAMENTA</t>
  </si>
  <si>
    <t>84795</t>
  </si>
  <si>
    <t>ZOLPIDEM RATIOPHARM</t>
  </si>
  <si>
    <t>99366</t>
  </si>
  <si>
    <t>AMOKSIKLAV 457 MG/5 ML</t>
  </si>
  <si>
    <t>400MG/5ML+57MG/5ML POR PLV SUS 70ML</t>
  </si>
  <si>
    <t>138552</t>
  </si>
  <si>
    <t>40MG/20MG TBL PRO 60</t>
  </si>
  <si>
    <t>243137</t>
  </si>
  <si>
    <t>*2026</t>
  </si>
  <si>
    <t>*2061</t>
  </si>
  <si>
    <t>*2031</t>
  </si>
  <si>
    <t>*1040</t>
  </si>
  <si>
    <t>5008403</t>
  </si>
  <si>
    <t>GEL ORÁLNÍ K VÝPLACHŮM ÚSTNÍ DUTINY GELCLAIR, MAXI</t>
  </si>
  <si>
    <t>KONCENTROVANÝ GEL K NAŘEDĚNÍ, LAHVIČKA 180ML</t>
  </si>
  <si>
    <t>5005425</t>
  </si>
  <si>
    <t>AMOENA CONTACT LIGHT 2S</t>
  </si>
  <si>
    <t>SAMOLEPÍCÍ, ODLEHČENÁ, SYMETRICKÁ, TERMOREGULAČNÍ MATERIÁL COMFORT+, 380</t>
  </si>
  <si>
    <t>162898</t>
  </si>
  <si>
    <t>ORCAL NEO</t>
  </si>
  <si>
    <t>5MG TBL NOB 30 I</t>
  </si>
  <si>
    <t>158711</t>
  </si>
  <si>
    <t>221075</t>
  </si>
  <si>
    <t>CONCOR 5</t>
  </si>
  <si>
    <t>BUPRENORFIN</t>
  </si>
  <si>
    <t>155686</t>
  </si>
  <si>
    <t>66029</t>
  </si>
  <si>
    <t>10MG TBL FLM 10</t>
  </si>
  <si>
    <t>77047</t>
  </si>
  <si>
    <t>75MG TBL FLM 30</t>
  </si>
  <si>
    <t>112659</t>
  </si>
  <si>
    <t>GLYCLADA</t>
  </si>
  <si>
    <t>30MG TBL RET 90</t>
  </si>
  <si>
    <t>GLIMEPIRID</t>
  </si>
  <si>
    <t>12069</t>
  </si>
  <si>
    <t>GLIMEPIRID SANDOZ</t>
  </si>
  <si>
    <t>GLUKOSAMIN</t>
  </si>
  <si>
    <t>163749</t>
  </si>
  <si>
    <t>FLEXOVE</t>
  </si>
  <si>
    <t>625MG TBL NOB 60</t>
  </si>
  <si>
    <t>140629</t>
  </si>
  <si>
    <t>1MG TBL FLM 10</t>
  </si>
  <si>
    <t>JINÁ LÉČIVA PROTI NACHLAZENÍ</t>
  </si>
  <si>
    <t>207264</t>
  </si>
  <si>
    <t>SINUPRET</t>
  </si>
  <si>
    <t>KANDESARTAN</t>
  </si>
  <si>
    <t>171539</t>
  </si>
  <si>
    <t>CARZAP</t>
  </si>
  <si>
    <t>8MG TBL NOB 28</t>
  </si>
  <si>
    <t>KARVEDILOL</t>
  </si>
  <si>
    <t>42773</t>
  </si>
  <si>
    <t>CORYOL</t>
  </si>
  <si>
    <t>6,25MG TBL NOB 30</t>
  </si>
  <si>
    <t>16594</t>
  </si>
  <si>
    <t>100MG TBL MND 30</t>
  </si>
  <si>
    <t>167976</t>
  </si>
  <si>
    <t>IASIBON</t>
  </si>
  <si>
    <t>45499</t>
  </si>
  <si>
    <t>100MG TBL PRO 30</t>
  </si>
  <si>
    <t>107639</t>
  </si>
  <si>
    <t>195336</t>
  </si>
  <si>
    <t>20MG CPS ETD 98</t>
  </si>
  <si>
    <t>85160</t>
  </si>
  <si>
    <t>PROPAFENON</t>
  </si>
  <si>
    <t>215904</t>
  </si>
  <si>
    <t>145567</t>
  </si>
  <si>
    <t>TRIMETAZIDIN</t>
  </si>
  <si>
    <t>178689</t>
  </si>
  <si>
    <t>PROTEVASC</t>
  </si>
  <si>
    <t>35MG TBL PRO 60</t>
  </si>
  <si>
    <t>*9005</t>
  </si>
  <si>
    <t>ACEBUTOLOL</t>
  </si>
  <si>
    <t>80058</t>
  </si>
  <si>
    <t>SECTRAL</t>
  </si>
  <si>
    <t>400MG TBL FLM 30</t>
  </si>
  <si>
    <t>47728</t>
  </si>
  <si>
    <t>KLOPIDOGREL</t>
  </si>
  <si>
    <t>149388</t>
  </si>
  <si>
    <t>CLOPIDOGREL MYLAN</t>
  </si>
  <si>
    <t>LOSARTAN</t>
  </si>
  <si>
    <t>47610</t>
  </si>
  <si>
    <t>LORISTA 50</t>
  </si>
  <si>
    <t>50MG TBL FLM 84</t>
  </si>
  <si>
    <t>216913</t>
  </si>
  <si>
    <t>4MG POR TBL DIS 10</t>
  </si>
  <si>
    <t>45359</t>
  </si>
  <si>
    <t>SIMVASTATIN RATIOPHARM</t>
  </si>
  <si>
    <t>207639</t>
  </si>
  <si>
    <t>APIXABAN</t>
  </si>
  <si>
    <t>168327</t>
  </si>
  <si>
    <t>2,5MG TBL FLM 60</t>
  </si>
  <si>
    <t>168328</t>
  </si>
  <si>
    <t>2,5MG TBL FLM 60X1</t>
  </si>
  <si>
    <t>5002975</t>
  </si>
  <si>
    <t>EPITÉZA PRSNÍ A SUPREME 313</t>
  </si>
  <si>
    <t>LEVÁ, PRAVÁ</t>
  </si>
  <si>
    <t>BUTAMIRÁT</t>
  </si>
  <si>
    <t>14725</t>
  </si>
  <si>
    <t>TUSSIN</t>
  </si>
  <si>
    <t>4,62MG/ML POR GTT SOL 1X25ML</t>
  </si>
  <si>
    <t>237706</t>
  </si>
  <si>
    <t>OXAZEPAM</t>
  </si>
  <si>
    <t>1940</t>
  </si>
  <si>
    <t>OXAZEPAM LÉČIVA</t>
  </si>
  <si>
    <t>SODNÁ SŮL DOKUSÁTU, VČETNĚ KOMBINACÍ</t>
  </si>
  <si>
    <t>12770</t>
  </si>
  <si>
    <t>13,4G/67,5ML+10MG/67,5ML RCT SOL 2X67,5ML</t>
  </si>
  <si>
    <t>RŮZNÁ JINÁ LÉČIVA PRO LOKÁLNÍ LÉČBU V DUTINĚ ÚSTNÍ</t>
  </si>
  <si>
    <t>64758</t>
  </si>
  <si>
    <t>185MG/G+20MG/G ORM GEL 1X10G</t>
  </si>
  <si>
    <t>180071</t>
  </si>
  <si>
    <t>40MG CPS ETD 28</t>
  </si>
  <si>
    <t>180050</t>
  </si>
  <si>
    <t>FLUVASTATIN</t>
  </si>
  <si>
    <t>16055</t>
  </si>
  <si>
    <t>32720</t>
  </si>
  <si>
    <t>42953</t>
  </si>
  <si>
    <t>MELPERON</t>
  </si>
  <si>
    <t>199466</t>
  </si>
  <si>
    <t>BURONIL</t>
  </si>
  <si>
    <t>MIANSERIN</t>
  </si>
  <si>
    <t>225399</t>
  </si>
  <si>
    <t>LERIVON</t>
  </si>
  <si>
    <t>10MG TBL FLM 30 I</t>
  </si>
  <si>
    <t>107641</t>
  </si>
  <si>
    <t>158191</t>
  </si>
  <si>
    <t>80MG TBL NOB 30</t>
  </si>
  <si>
    <t>201131</t>
  </si>
  <si>
    <t>TROSPIUM</t>
  </si>
  <si>
    <t>17162</t>
  </si>
  <si>
    <t>SPASMED</t>
  </si>
  <si>
    <t>190963</t>
  </si>
  <si>
    <t>5MG/1,25MG/10MG TBL FLM 30</t>
  </si>
  <si>
    <t>166775</t>
  </si>
  <si>
    <t>50MG TBL FLM 40 II</t>
  </si>
  <si>
    <t>LEVODOPA A INHIBITOR DEKARBOXYLASY</t>
  </si>
  <si>
    <t>MOČOVINA, KOMBINACE</t>
  </si>
  <si>
    <t>238192</t>
  </si>
  <si>
    <t>KERASAL</t>
  </si>
  <si>
    <t>50MG/G+100MG/G UNG 50G</t>
  </si>
  <si>
    <t>*2034</t>
  </si>
  <si>
    <t>155938</t>
  </si>
  <si>
    <t>HERPESIN 200</t>
  </si>
  <si>
    <t>AMIODARON</t>
  </si>
  <si>
    <t>207098</t>
  </si>
  <si>
    <t>9310</t>
  </si>
  <si>
    <t>1MG/G UNG 30G</t>
  </si>
  <si>
    <t>POLYSTYREN-SULFONÁT</t>
  </si>
  <si>
    <t>137275</t>
  </si>
  <si>
    <t>CALCIUM RESONIUM</t>
  </si>
  <si>
    <t>POR/RCT PLV SUS 1</t>
  </si>
  <si>
    <t>URAPIDIL</t>
  </si>
  <si>
    <t>215478</t>
  </si>
  <si>
    <t>EBRANTIL RETARD</t>
  </si>
  <si>
    <t>60MG CPS PRO 50</t>
  </si>
  <si>
    <t>226194</t>
  </si>
  <si>
    <t>ACC</t>
  </si>
  <si>
    <t>20MG/ML SIR 1X200ML</t>
  </si>
  <si>
    <t>148306</t>
  </si>
  <si>
    <t>75604</t>
  </si>
  <si>
    <t>25MG TBL ENT 50</t>
  </si>
  <si>
    <t>155389</t>
  </si>
  <si>
    <t>400MCG SLG TBL NOB 30</t>
  </si>
  <si>
    <t>KAPTOPRIL</t>
  </si>
  <si>
    <t>31215</t>
  </si>
  <si>
    <t>25MG TBL NOB 30</t>
  </si>
  <si>
    <t>99295</t>
  </si>
  <si>
    <t>LISINOPRIL</t>
  </si>
  <si>
    <t>53641</t>
  </si>
  <si>
    <t>DIROTON</t>
  </si>
  <si>
    <t>METHYLPREDNISOLON</t>
  </si>
  <si>
    <t>40373</t>
  </si>
  <si>
    <t>MEDROL</t>
  </si>
  <si>
    <t>16MG TBL NOB 50</t>
  </si>
  <si>
    <t>OSELTAMIVIR</t>
  </si>
  <si>
    <t>27698</t>
  </si>
  <si>
    <t>TAMIFLU</t>
  </si>
  <si>
    <t>75MG CPS DUR 10</t>
  </si>
  <si>
    <t>156719</t>
  </si>
  <si>
    <t>TRALGIT OROTAB</t>
  </si>
  <si>
    <t>50MG POR TBL DIS 30 II</t>
  </si>
  <si>
    <t>54150</t>
  </si>
  <si>
    <t>NEBIVOLOL</t>
  </si>
  <si>
    <t>112572</t>
  </si>
  <si>
    <t>NEBIVOLOL SANDOZ</t>
  </si>
  <si>
    <t>93013</t>
  </si>
  <si>
    <t>207941</t>
  </si>
  <si>
    <t>FUROSEMID - SLOVAKOFARMA FORTE</t>
  </si>
  <si>
    <t>JINÁ IMUNOSTIMULANCIA</t>
  </si>
  <si>
    <t>87299</t>
  </si>
  <si>
    <t>IMUNOR</t>
  </si>
  <si>
    <t>10MG POR LYO 4</t>
  </si>
  <si>
    <t>132670</t>
  </si>
  <si>
    <t>162908</t>
  </si>
  <si>
    <t>AMOXICILIN</t>
  </si>
  <si>
    <t>32559</t>
  </si>
  <si>
    <t>OSPAMOX</t>
  </si>
  <si>
    <t>1000MG TBL FLM 14</t>
  </si>
  <si>
    <t>102674</t>
  </si>
  <si>
    <t>BETAHISTIN ACTAVIS</t>
  </si>
  <si>
    <t>148673</t>
  </si>
  <si>
    <t>176913</t>
  </si>
  <si>
    <t>5MG TBL FLM 90</t>
  </si>
  <si>
    <t>15653</t>
  </si>
  <si>
    <t>17433</t>
  </si>
  <si>
    <t>225168</t>
  </si>
  <si>
    <t>OPH GTT SUS 1X5ML</t>
  </si>
  <si>
    <t>54539</t>
  </si>
  <si>
    <t>75MG/3ML INJ SOL 5X3ML</t>
  </si>
  <si>
    <t>DOXAZOSIN</t>
  </si>
  <si>
    <t>240856</t>
  </si>
  <si>
    <t>CIPRALEX</t>
  </si>
  <si>
    <t>20MG TBL FLM 100</t>
  </si>
  <si>
    <t>233015</t>
  </si>
  <si>
    <t>ESCITALOPRAM FARMAX</t>
  </si>
  <si>
    <t>10MG TBL FLM 90 I</t>
  </si>
  <si>
    <t>179583</t>
  </si>
  <si>
    <t>FENTANYL MYLAN</t>
  </si>
  <si>
    <t>244855</t>
  </si>
  <si>
    <t>GABAPENTIN AUROVITAS</t>
  </si>
  <si>
    <t>47476</t>
  </si>
  <si>
    <t>LORADUR</t>
  </si>
  <si>
    <t>5MG/50MG TBL NOB 50</t>
  </si>
  <si>
    <t>62047</t>
  </si>
  <si>
    <t>CHLORPROTIXEN</t>
  </si>
  <si>
    <t>75433</t>
  </si>
  <si>
    <t>CHLORPROTHIXEN 15 LÉČIVA</t>
  </si>
  <si>
    <t>132844</t>
  </si>
  <si>
    <t>0,5MG/ML POR GTT SOL 10ML</t>
  </si>
  <si>
    <t>103788</t>
  </si>
  <si>
    <t>IRBESARTAN</t>
  </si>
  <si>
    <t>500892</t>
  </si>
  <si>
    <t>IFIRMASTA</t>
  </si>
  <si>
    <t>300MG TBL FLM 28</t>
  </si>
  <si>
    <t>102600</t>
  </si>
  <si>
    <t>CARVESAN</t>
  </si>
  <si>
    <t>6,25MG TBL NOB 100</t>
  </si>
  <si>
    <t>KLINDAMYCIN</t>
  </si>
  <si>
    <t>100339</t>
  </si>
  <si>
    <t>DALACIN C</t>
  </si>
  <si>
    <t>300MG CPS DUR 16</t>
  </si>
  <si>
    <t>KYANOKOBALAMIN</t>
  </si>
  <si>
    <t>641</t>
  </si>
  <si>
    <t>VITAMIN B12 LÉČIVA</t>
  </si>
  <si>
    <t>300MCG INJ SOL 5X1ML</t>
  </si>
  <si>
    <t>188675</t>
  </si>
  <si>
    <t>LIKARDA</t>
  </si>
  <si>
    <t>117260</t>
  </si>
  <si>
    <t>METFORMIN TEVA XR</t>
  </si>
  <si>
    <t>500MG TBL PRO 120 I</t>
  </si>
  <si>
    <t>METFORMIN A LINAGLIPTIN</t>
  </si>
  <si>
    <t>185273</t>
  </si>
  <si>
    <t>JENTADUETO</t>
  </si>
  <si>
    <t>2,5MG/850MG TBL FLM 60X1</t>
  </si>
  <si>
    <t>17691</t>
  </si>
  <si>
    <t>MIRZATEN</t>
  </si>
  <si>
    <t>30MG TBL FLM 90</t>
  </si>
  <si>
    <t>213939</t>
  </si>
  <si>
    <t>NEBILET</t>
  </si>
  <si>
    <t>112579</t>
  </si>
  <si>
    <t>5MG TBL NOB 98</t>
  </si>
  <si>
    <t>NITRENDIPIN</t>
  </si>
  <si>
    <t>128710</t>
  </si>
  <si>
    <t>LUSOPRESS</t>
  </si>
  <si>
    <t>20MG TBL NOB 98</t>
  </si>
  <si>
    <t>17104</t>
  </si>
  <si>
    <t>LOSEPRAZOL</t>
  </si>
  <si>
    <t>208323</t>
  </si>
  <si>
    <t>ORTANOL</t>
  </si>
  <si>
    <t>20MG CPS ETD 100 II</t>
  </si>
  <si>
    <t>24550</t>
  </si>
  <si>
    <t>ONDANSETRON KABI</t>
  </si>
  <si>
    <t>2MG/ML INJ SOL 5X4ML</t>
  </si>
  <si>
    <t>28217</t>
  </si>
  <si>
    <t>28213</t>
  </si>
  <si>
    <t>50MG CPS DUR 56</t>
  </si>
  <si>
    <t>172461</t>
  </si>
  <si>
    <t>SIRANALEN</t>
  </si>
  <si>
    <t>75MG CPS DUR 112 II</t>
  </si>
  <si>
    <t>129533</t>
  </si>
  <si>
    <t>RAMIPRIL AUROVITAS</t>
  </si>
  <si>
    <t>145574</t>
  </si>
  <si>
    <t>46755</t>
  </si>
  <si>
    <t>50MG CPS DUR 30</t>
  </si>
  <si>
    <t>58701</t>
  </si>
  <si>
    <t>189688</t>
  </si>
  <si>
    <t>80MG/12,5MG TBL NOB 90</t>
  </si>
  <si>
    <t>86264</t>
  </si>
  <si>
    <t>TOBREX</t>
  </si>
  <si>
    <t>137119</t>
  </si>
  <si>
    <t>CALCIUM PHARMAVIT</t>
  </si>
  <si>
    <t>500MG TBL EFF 20</t>
  </si>
  <si>
    <t>VINORELBIN</t>
  </si>
  <si>
    <t>5924</t>
  </si>
  <si>
    <t>NAVELBINE ORAL</t>
  </si>
  <si>
    <t>20MG CPS MOL 1</t>
  </si>
  <si>
    <t>5925</t>
  </si>
  <si>
    <t>30MG CPS MOL 1</t>
  </si>
  <si>
    <t>164891</t>
  </si>
  <si>
    <t>NEUROMULTIVIT</t>
  </si>
  <si>
    <t>100MG/200MG/0,2MG TBL FLM 100 I</t>
  </si>
  <si>
    <t>94776</t>
  </si>
  <si>
    <t>138847</t>
  </si>
  <si>
    <t>37,5MG/325MG TBL FLM 90 I</t>
  </si>
  <si>
    <t>215168</t>
  </si>
  <si>
    <t>17191</t>
  </si>
  <si>
    <t>LACTULOSA BIOMEDICA</t>
  </si>
  <si>
    <t>667MG/ML SIR 500ML</t>
  </si>
  <si>
    <t>215715</t>
  </si>
  <si>
    <t>667MG/ML POR SOL 1X500ML II</t>
  </si>
  <si>
    <t>DIOSMIN</t>
  </si>
  <si>
    <t>208994</t>
  </si>
  <si>
    <t>FLEBAZOL</t>
  </si>
  <si>
    <t>5005395</t>
  </si>
  <si>
    <t>SARAH 0778</t>
  </si>
  <si>
    <t>KOMPRESIVNÍ PODPRSENKA SARAH BÍLÁ</t>
  </si>
  <si>
    <t>5002957</t>
  </si>
  <si>
    <t>EPITÉZA PRSNÍ POOPERAČNÍ FEATHERWEIGHT 615</t>
  </si>
  <si>
    <t>SYMETRICKÁ</t>
  </si>
  <si>
    <t>5005397</t>
  </si>
  <si>
    <t>SARAH 0779</t>
  </si>
  <si>
    <t>KOMPRESIVNÍ PODPRSENKA SARAH ČERNÁ</t>
  </si>
  <si>
    <t>5005480</t>
  </si>
  <si>
    <t>AMOENA ESSENTIAL LIGHT 2A</t>
  </si>
  <si>
    <t>ODLEHČENÁ, ASYMETRICKÁ, 356</t>
  </si>
  <si>
    <t>5005468</t>
  </si>
  <si>
    <t>ROZTOK ACTIMARIS SENSITIV NA RÁNY 1000ML</t>
  </si>
  <si>
    <t>NA CHRONICKÉ RÁNY A ZÁNĚTY. NA KŮŽI I SLIZNICE. I PROTI MRSA/VRE</t>
  </si>
  <si>
    <t>5006103</t>
  </si>
  <si>
    <t>PODPRSENKA KOMPRESIVNÍ CAREFIX SOPHIA</t>
  </si>
  <si>
    <t>KAT.Č.3342,BEZEŠVÁ HRUDNÍ POOPERAČNÍ BANDÁŽ,VYSOKÝ STUPEŇ KOMPRESE</t>
  </si>
  <si>
    <t>5007831</t>
  </si>
  <si>
    <t>EPITÉZA PRSNÍ ABC CLASSIC TRIANGLE LIGHTWEIGHT 102</t>
  </si>
  <si>
    <t>KLASICKÁ SYMETRICKÁ TROJÚHELNÍKOVITÁ ODLEHČENÁ</t>
  </si>
  <si>
    <t>5003020</t>
  </si>
  <si>
    <t>EPITÉZA PRSNÍ PARTIAL P355</t>
  </si>
  <si>
    <t>5009304</t>
  </si>
  <si>
    <t>NÁVLEK PAŽNÍ III.K.T.</t>
  </si>
  <si>
    <t>LONARIS VELIKOST 1-5 C-G</t>
  </si>
  <si>
    <t>CYPROTERON A ESTROGEN</t>
  </si>
  <si>
    <t>132745</t>
  </si>
  <si>
    <t>DIANE</t>
  </si>
  <si>
    <t>0,035MG/2MG TBL OBD 3X21</t>
  </si>
  <si>
    <t>226462</t>
  </si>
  <si>
    <t>SYLVIANE</t>
  </si>
  <si>
    <t>0,03MG/3MG TBL FLM 3X21</t>
  </si>
  <si>
    <t>97513</t>
  </si>
  <si>
    <t>20MG/G UNG 25G</t>
  </si>
  <si>
    <t>1127</t>
  </si>
  <si>
    <t>202873</t>
  </si>
  <si>
    <t>40MG CPS ETD 28(4X7) I</t>
  </si>
  <si>
    <t>48578</t>
  </si>
  <si>
    <t>12473</t>
  </si>
  <si>
    <t>TRAMABENE</t>
  </si>
  <si>
    <t>100MG/ML POR SOL 1X100ML+PUMPA</t>
  </si>
  <si>
    <t>33853</t>
  </si>
  <si>
    <t>33915</t>
  </si>
  <si>
    <t>FORTICARE S PŘÍCHUTÍ BROSKEV A ZÁZVOR</t>
  </si>
  <si>
    <t>ATENOLOL</t>
  </si>
  <si>
    <t>2710</t>
  </si>
  <si>
    <t>ATENOLOL AL 100</t>
  </si>
  <si>
    <t>17171</t>
  </si>
  <si>
    <t>0,5MG/G+1MG/G UNG 30G</t>
  </si>
  <si>
    <t>87073</t>
  </si>
  <si>
    <t>225MG POR GRA SUS 20</t>
  </si>
  <si>
    <t>150781</t>
  </si>
  <si>
    <t>100MG CPS DUR 90</t>
  </si>
  <si>
    <t>207720</t>
  </si>
  <si>
    <t>VITAMIN D3 AXONIA</t>
  </si>
  <si>
    <t>1000IU TBL FLM 30</t>
  </si>
  <si>
    <t>KLÍŠŤOVÁ ENCEFALITIDA, INAKTIVOVANÝ CELÝ VIRUS</t>
  </si>
  <si>
    <t>215956</t>
  </si>
  <si>
    <t>FSME-IMMUN</t>
  </si>
  <si>
    <t>0,5ML INJ SUS ISP 1X0,5ML+J</t>
  </si>
  <si>
    <t>168903</t>
  </si>
  <si>
    <t>20MG TBL FLM 28 II</t>
  </si>
  <si>
    <t>168906</t>
  </si>
  <si>
    <t>20MG TBL FLM 100X1 II</t>
  </si>
  <si>
    <t>18287</t>
  </si>
  <si>
    <t>VESICARE</t>
  </si>
  <si>
    <t>*2101</t>
  </si>
  <si>
    <t>231841</t>
  </si>
  <si>
    <t>5009747</t>
  </si>
  <si>
    <t>MEPILEX LITE</t>
  </si>
  <si>
    <t>10X10 CM, 5 KS, TENKÉ ABSORPČNÍ PĚNOVÉ KRYTÍ SE SILIKONOVOU VRSTVOU SAFETAC</t>
  </si>
  <si>
    <t>5009700</t>
  </si>
  <si>
    <t>MEPITEL</t>
  </si>
  <si>
    <t>7,5X10 CM, 10 KS, SILIKONOVÁ MŘÍŽKA, NEADHERENTNÍ K RÁNĚ, SAFETAC TECHNOLOGIE</t>
  </si>
  <si>
    <t>191696</t>
  </si>
  <si>
    <t>ALETRO</t>
  </si>
  <si>
    <t>5008398</t>
  </si>
  <si>
    <t>KONCENTROVANÝ GEL K NAŘEDĚNÍ, 21 SÁČKŮ PO 15ML</t>
  </si>
  <si>
    <t>192204</t>
  </si>
  <si>
    <t>ELOCOM</t>
  </si>
  <si>
    <t>1MG/G UNG 1X15G</t>
  </si>
  <si>
    <t>PRULIFLOXACIN</t>
  </si>
  <si>
    <t>226369</t>
  </si>
  <si>
    <t>UNIDROX</t>
  </si>
  <si>
    <t>600MG TBL FLM 1</t>
  </si>
  <si>
    <t>102596</t>
  </si>
  <si>
    <t>218886</t>
  </si>
  <si>
    <t>107848</t>
  </si>
  <si>
    <t>88708</t>
  </si>
  <si>
    <t>ALGIFEN</t>
  </si>
  <si>
    <t>500MG/5,25MG/0,1MG TBL NOB 20</t>
  </si>
  <si>
    <t>FORMOTEROL A BUDESONID</t>
  </si>
  <si>
    <t>201613</t>
  </si>
  <si>
    <t>ZALDIAR EFFERVESCENS</t>
  </si>
  <si>
    <t>37,5MG/325MG TBL EFF 10</t>
  </si>
  <si>
    <t>*2053</t>
  </si>
  <si>
    <t>*2022</t>
  </si>
  <si>
    <t>5009842</t>
  </si>
  <si>
    <t>MEPILEX TRANSFER</t>
  </si>
  <si>
    <t>10X12 CM, 5 KS, PĚNOVÉ KRYTÍ SE SILIKONOVOU VRSTVOU SAFETAC</t>
  </si>
  <si>
    <t>2720</t>
  </si>
  <si>
    <t>CILAZAPRIL A DIURETIKA</t>
  </si>
  <si>
    <t>14934</t>
  </si>
  <si>
    <t>INHIBACE PLUS</t>
  </si>
  <si>
    <t>5MG/12,5MG TBL FLM 98</t>
  </si>
  <si>
    <t>HYDROKORTISON A ANTIBIOTIKA</t>
  </si>
  <si>
    <t>61980</t>
  </si>
  <si>
    <t>PIMAFUCORT</t>
  </si>
  <si>
    <t>10MG/G+10MG/G+3,5MG/G UNG 15G</t>
  </si>
  <si>
    <t>112562</t>
  </si>
  <si>
    <t>RECOXA</t>
  </si>
  <si>
    <t>15MG TBL NOB 60</t>
  </si>
  <si>
    <t>16916</t>
  </si>
  <si>
    <t>0,2MG TBL FLM 100</t>
  </si>
  <si>
    <t>215608</t>
  </si>
  <si>
    <t>10MG CPS ETD 28 I</t>
  </si>
  <si>
    <t>125641</t>
  </si>
  <si>
    <t>193894</t>
  </si>
  <si>
    <t>TOLUCOMBI</t>
  </si>
  <si>
    <t>80MG/25MG TBL NOB 28X1 II</t>
  </si>
  <si>
    <t>17163</t>
  </si>
  <si>
    <t>15MG TBL FLM 50</t>
  </si>
  <si>
    <t>84895</t>
  </si>
  <si>
    <t>125MG TBL FLM 10</t>
  </si>
  <si>
    <t>33864</t>
  </si>
  <si>
    <t>NUTRIDRINK MULTI FIBRE S PŘÍCHUTÍ VANILKOVOU</t>
  </si>
  <si>
    <t>5009728</t>
  </si>
  <si>
    <t>MEPITEL FILM</t>
  </si>
  <si>
    <t>10X12 CM, 10 KS, FILMOVÉ KRYTÍ SE SILIKONOUVOU VRSTVOU, SAFETAC TECHNOLOGIE</t>
  </si>
  <si>
    <t>DIGOXIN</t>
  </si>
  <si>
    <t>3542</t>
  </si>
  <si>
    <t>DIGOXIN LÉČIVA</t>
  </si>
  <si>
    <t>0,250MG TBL NOB 30</t>
  </si>
  <si>
    <t>MIDAZOLAM</t>
  </si>
  <si>
    <t>244194</t>
  </si>
  <si>
    <t>DORMICUM</t>
  </si>
  <si>
    <t>15MG TBL FLM 20</t>
  </si>
  <si>
    <t>19751</t>
  </si>
  <si>
    <t>DUOMOX</t>
  </si>
  <si>
    <t>1000MG TBL SUS 14</t>
  </si>
  <si>
    <t>62052</t>
  </si>
  <si>
    <t>1000MG TBL SUS 20</t>
  </si>
  <si>
    <t>187545</t>
  </si>
  <si>
    <t>1MG TBL FLM 50</t>
  </si>
  <si>
    <t>115715</t>
  </si>
  <si>
    <t>YAZ</t>
  </si>
  <si>
    <t>207717</t>
  </si>
  <si>
    <t>132916</t>
  </si>
  <si>
    <t>HEPARIN</t>
  </si>
  <si>
    <t>83106</t>
  </si>
  <si>
    <t>LIOTON</t>
  </si>
  <si>
    <t>1000IU/G GEL 50G</t>
  </si>
  <si>
    <t>199800</t>
  </si>
  <si>
    <t>40MG/ML POR SUS 1X240ML</t>
  </si>
  <si>
    <t>245151</t>
  </si>
  <si>
    <t>119513</t>
  </si>
  <si>
    <t>183531</t>
  </si>
  <si>
    <t>250MG CPS DUR 5</t>
  </si>
  <si>
    <t>FLUTAMID</t>
  </si>
  <si>
    <t>122116</t>
  </si>
  <si>
    <t>APO-FLUTAMIDE</t>
  </si>
  <si>
    <t>250MG TBL FLM 100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</si>
  <si>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</si>
  <si>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</si>
  <si>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</si>
  <si>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</si>
  <si>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</si>
  <si>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</si>
  <si>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L02BG04 - LETROZOL</t>
  </si>
  <si>
    <t>L01CA04 - VINORELBIN</t>
  </si>
  <si>
    <t>L02BG03 - ANASTROZOL</t>
  </si>
  <si>
    <t>N06AB10 - ESCITALOPRAM</t>
  </si>
  <si>
    <t>L02BG06 - EXEMESTAN</t>
  </si>
  <si>
    <t>A04AD12 - APREPITANT</t>
  </si>
  <si>
    <t>S01EE01 - LATANOPROST</t>
  </si>
  <si>
    <t>N06AB05 - PAROXETIN</t>
  </si>
  <si>
    <t>N06AB04 - CITALOPRAM</t>
  </si>
  <si>
    <t>N02AJ13 - TRAMADOL A PARACETAMOL</t>
  </si>
  <si>
    <t>C10AX09 - EZETIMIB</t>
  </si>
  <si>
    <t>L02BA01 - TAMOXIFEN</t>
  </si>
  <si>
    <t>M01AC06 - MELOXIKAM</t>
  </si>
  <si>
    <t>C07AB12 - NEBIVOLOL</t>
  </si>
  <si>
    <t>R06AX27 - DESLORATADIN</t>
  </si>
  <si>
    <t>C10AA01 - SIMVASTATIN</t>
  </si>
  <si>
    <t>A02BC05 - ESOMEPRAZOL</t>
  </si>
  <si>
    <t>B01AA03 - WARFARIN</t>
  </si>
  <si>
    <t>C10AB05 - FENOFIBRÁT</t>
  </si>
  <si>
    <t>L02BB03 - BIKALUTAMID</t>
  </si>
  <si>
    <t>C01EB15 - TRIMETAZIDIN</t>
  </si>
  <si>
    <t>C07AB03 - ATENOLOL</t>
  </si>
  <si>
    <t>N05CD08 - MIDAZOLAM</t>
  </si>
  <si>
    <t>N06AX16 - VENLAFAXIN</t>
  </si>
  <si>
    <t>C08CA13 - LERKANIDIPIN</t>
  </si>
  <si>
    <t>J01FA10 - AZITHROMYCIN</t>
  </si>
  <si>
    <t>A06AD11 - LAKTULOSA</t>
  </si>
  <si>
    <t>A02BA02 - RANITIDIN</t>
  </si>
  <si>
    <t>L01BC06 - KAPECITABIN</t>
  </si>
  <si>
    <t>A04AD12</t>
  </si>
  <si>
    <t>C10AB05</t>
  </si>
  <si>
    <t>N06AB04</t>
  </si>
  <si>
    <t>L02BA01</t>
  </si>
  <si>
    <t>L02BG04</t>
  </si>
  <si>
    <t>L02BG06</t>
  </si>
  <si>
    <t>C10AX09</t>
  </si>
  <si>
    <t>L01BC06</t>
  </si>
  <si>
    <t>M05BA06</t>
  </si>
  <si>
    <t>N06AB10</t>
  </si>
  <si>
    <t>N02AJ13</t>
  </si>
  <si>
    <t>A06AD11</t>
  </si>
  <si>
    <t>C07AB12</t>
  </si>
  <si>
    <t>J01FA10</t>
  </si>
  <si>
    <t>L01CA04</t>
  </si>
  <si>
    <t>C01EB15</t>
  </si>
  <si>
    <t>N05CD08</t>
  </si>
  <si>
    <t>A02BA02</t>
  </si>
  <si>
    <t>C10AA01</t>
  </si>
  <si>
    <t>L02BG03</t>
  </si>
  <si>
    <t>R06AX27</t>
  </si>
  <si>
    <t>L02BB03</t>
  </si>
  <si>
    <t>N06AB05</t>
  </si>
  <si>
    <t>M01AC06</t>
  </si>
  <si>
    <t>N06AX16</t>
  </si>
  <si>
    <t>C07AB03</t>
  </si>
  <si>
    <t>B01AA03</t>
  </si>
  <si>
    <t>C08CA13</t>
  </si>
  <si>
    <t>S01EE01</t>
  </si>
  <si>
    <t>A02BC05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</si>
  <si>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</si>
  <si>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</si>
  <si>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</si>
  <si>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</si>
  <si>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</si>
  <si>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</si>
  <si>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</si>
  <si>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</si>
  <si>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</si>
  <si>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</si>
  <si>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</si>
  <si>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</si>
  <si>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</si>
  <si>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</si>
  <si>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</si>
  <si>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</si>
  <si>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</si>
  <si>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</si>
  <si>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</si>
  <si>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</si>
  <si>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</si>
  <si>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</si>
  <si>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</si>
  <si>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</si>
  <si>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</si>
  <si>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</si>
  <si>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</si>
  <si>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</si>
  <si>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</si>
  <si>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</si>
  <si>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</si>
  <si>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</si>
  <si>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50115050</t>
  </si>
  <si>
    <t>obvazový materiál (Z502)</t>
  </si>
  <si>
    <t>ZR227</t>
  </si>
  <si>
    <t>Kompresa gĂˇza 10 x 10 cm/100 ks nesterilnĂ­ 13494 - bez nĂˇhradnĂ­ho plnÄ›nĂ­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</si>
  <si>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</si>
  <si>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</si>
  <si>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</si>
  <si>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</si>
  <si>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</si>
  <si>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</si>
  <si>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</si>
  <si>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</si>
  <si>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</si>
  <si>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</si>
  <si>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</si>
  <si>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</si>
  <si>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ZA458</t>
  </si>
  <si>
    <t>Kompresa vliwazel 20 x 40/50 ks nesterilnĂ­ bal. Ăˇ 25 ks 30436</t>
  </si>
  <si>
    <t>ZK087</t>
  </si>
  <si>
    <t>KrĂ©m cavilon ochrannĂ˝ bariĂ©rovĂ˝ Ăˇ 28 g bal. Ăˇ 12 ks 3391E - firma jiĹľ nedodĂˇvĂˇ</t>
  </si>
  <si>
    <t>ZA478</t>
  </si>
  <si>
    <t>KrytĂ­ actisorb plus 10,5 x 10,5 cm bal. Ăˇ 10 ks s aktivnĂ­m uhlĂ­m SYSMAP105EE</t>
  </si>
  <si>
    <t>ZA498</t>
  </si>
  <si>
    <t>KrytĂ­ bactigras 10 x 10 cm bal. Ăˇ 10 ks 7457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</si>
  <si>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</si>
  <si>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</si>
  <si>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</si>
  <si>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</si>
  <si>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</si>
  <si>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</si>
  <si>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</si>
  <si>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</si>
  <si>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ZL662</t>
  </si>
  <si>
    <t>KrytĂ­ mastnĂ˝ tyl pharmatull   5 x   5 cm bal. Ăˇ 10 ks P-Tull5050</t>
  </si>
  <si>
    <t>ZE108</t>
  </si>
  <si>
    <t>KrytĂ­ mepilex lite 10 x 10 cm bal. Ăˇ 5 ks 284100-01</t>
  </si>
  <si>
    <t>ZA316</t>
  </si>
  <si>
    <t>KrytĂ­ mepitel 7,5 x 10 cm bal. Ăˇ 10 ks 290710-15</t>
  </si>
  <si>
    <t>ZB974</t>
  </si>
  <si>
    <t>KrytĂ­ prontosan Gel wound hydrogel x 250 gr 400508</t>
  </si>
  <si>
    <t>ZK404</t>
  </si>
  <si>
    <t>KrytĂ­ prontosan roztok 350 ml 400416</t>
  </si>
  <si>
    <t>ZN816</t>
  </si>
  <si>
    <t>KrytĂ­ roztok k vĂ˝plachu a ÄŤiĹˇtÄ›nĂ­ ran ActiMaris Sensitiv 300 ml 3098093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</si>
  <si>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</si>
  <si>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</si>
  <si>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</si>
  <si>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</si>
  <si>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ZP179</t>
  </si>
  <si>
    <t>KrytĂ­ tubifast 25 cm x 10 m 2444</t>
  </si>
  <si>
    <t>ZA562</t>
  </si>
  <si>
    <t>NĂˇplast cosmopor i. v. 6 x 8 cm bal. Ăˇ 50 ks 9008054</t>
  </si>
  <si>
    <t>ZI599</t>
  </si>
  <si>
    <t>NĂˇplast curapor 10 x   8 cm 32913 ( 22121,  nĂˇhrada za cosmopor )</t>
  </si>
  <si>
    <t>ZF352</t>
  </si>
  <si>
    <t>NĂˇplast transpore bĂ­lĂˇ 2,50 cm x 9,14 m bal. Ăˇ 12 ks 1534-1</t>
  </si>
  <si>
    <t>ZN477</t>
  </si>
  <si>
    <t>Obinadlo elastickĂ© universal 12 cm x 5 m 1323100314</t>
  </si>
  <si>
    <t>ZA329</t>
  </si>
  <si>
    <t>Obinadlo fixa crep   6 cm x 4 m 1323100102</t>
  </si>
  <si>
    <t>ZA331</t>
  </si>
  <si>
    <t>Obinadlo fixa crep 10 cm x 4 m 1323100104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</si>
  <si>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</si>
  <si>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</si>
  <si>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</si>
  <si>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</si>
  <si>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</si>
  <si>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</si>
  <si>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</si>
  <si>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</si>
  <si>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ZN812</t>
  </si>
  <si>
    <t>Roztok k vĂ˝plachĹŻm dutiny ĂşstnĂ­ CAPHOSOL 15 ml bal. Ăˇ 60 ks V0140409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</si>
  <si>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</si>
  <si>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</si>
  <si>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</si>
  <si>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</si>
  <si>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</si>
  <si>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</si>
  <si>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</si>
  <si>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</si>
  <si>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</si>
  <si>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</si>
  <si>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ZD650</t>
  </si>
  <si>
    <t>Aquapak - sterilnĂ­ voda 340 ml s adaptĂ©rem bal. Ăˇ 20 ks 400340</t>
  </si>
  <si>
    <t>ZN618</t>
  </si>
  <si>
    <t>BrĂ˝le kyslĂ­kovĂ© pro dospÄ›lĂ© bal. Ăˇ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</si>
  <si>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</si>
  <si>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</si>
  <si>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</si>
  <si>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</si>
  <si>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</si>
  <si>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</si>
  <si>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ZA737</t>
  </si>
  <si>
    <t>Filtr mini spike modrĂ˝ 4550234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</si>
  <si>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</si>
  <si>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</si>
  <si>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</si>
  <si>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</si>
  <si>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ZF018</t>
  </si>
  <si>
    <t>Kanyla vasofix 16G ĹˇedĂˇ safety bal. Ăˇ 50 ks 4269179S-01</t>
  </si>
  <si>
    <t>ZD808</t>
  </si>
  <si>
    <t>Kanyla vasofix 22G modrĂˇ safety 4269098S-01</t>
  </si>
  <si>
    <t>ZA808</t>
  </si>
  <si>
    <t>Kanyla venofix safety 23G modrĂˇ 4056353</t>
  </si>
  <si>
    <t>ZH818</t>
  </si>
  <si>
    <t>Katetr moÄŤovĂ˝ foley CH20 180605-000200</t>
  </si>
  <si>
    <t>ZC743</t>
  </si>
  <si>
    <t>Katetr moÄŤovĂ˝ tiemann 14Ch s balonkem bal. Ăˇ 12 ks 9814-02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</si>
  <si>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</si>
  <si>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</si>
  <si>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</si>
  <si>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</si>
  <si>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</si>
  <si>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</si>
  <si>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</si>
  <si>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</si>
  <si>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ZD903</t>
  </si>
  <si>
    <t>Kontejner+ lopatka 30 ml nesterilnĂ­ FLME25133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</si>
  <si>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</si>
  <si>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</si>
  <si>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</si>
  <si>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</si>
  <si>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</si>
  <si>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</si>
  <si>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</si>
  <si>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</si>
  <si>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</si>
  <si>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</si>
  <si>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</si>
  <si>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</si>
  <si>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</si>
  <si>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</si>
  <si>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ZQ144</t>
  </si>
  <si>
    <t>NĹŻĹľky chirurgickĂ© rovnĂ© hrotnatotupĂ© 150 mm TK-AJ 024-15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</si>
  <si>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</si>
  <si>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</si>
  <si>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</si>
  <si>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</si>
  <si>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</si>
  <si>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</si>
  <si>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</si>
  <si>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</si>
  <si>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</si>
  <si>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</si>
  <si>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ZH546</t>
  </si>
  <si>
    <t>Set flocare pro enterĂˇlnĂ­ vĂ˝Ĺľivu infinity pack mobile W/O MP Transition (APA 3227163) pro domĂˇcĂ­ pĂ©ÄŤi 586484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</si>
  <si>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</si>
  <si>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</si>
  <si>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</si>
  <si>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</si>
  <si>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</si>
  <si>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</si>
  <si>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</si>
  <si>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</si>
  <si>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</si>
  <si>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</si>
  <si>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</si>
  <si>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</si>
  <si>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</si>
  <si>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</si>
  <si>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</si>
  <si>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</si>
  <si>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ZA965</t>
  </si>
  <si>
    <t>StĹ™Ă­kaÄŤka inzulĂ­novĂˇ omnican 1 ml 100j s jehlou 30 G bal. Ăˇ 100 ks 9151141S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</si>
  <si>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</si>
  <si>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</si>
  <si>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</si>
  <si>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</si>
  <si>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</si>
  <si>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</si>
  <si>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</si>
  <si>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</si>
  <si>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</si>
  <si>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</si>
  <si>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ZK798</t>
  </si>
  <si>
    <t>ZĂˇtka combi modrĂˇ 4495152</t>
  </si>
  <si>
    <t>ZP824</t>
  </si>
  <si>
    <t>ZĂˇtka katetrovĂˇ TAUROSEPT 2% roztok taurolidinu bal. 5 x 6 ml 500151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</si>
  <si>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</si>
  <si>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</si>
  <si>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</si>
  <si>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</si>
  <si>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</si>
  <si>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</si>
  <si>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</si>
  <si>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</si>
  <si>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</si>
  <si>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</si>
  <si>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</si>
  <si>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</si>
  <si>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ZE468</t>
  </si>
  <si>
    <t>Zkumavka koagulace modrĂˇ Quick 1 ml 454320 - jiĹľ se nevyrĂˇbĂ­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</si>
  <si>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</si>
  <si>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</si>
  <si>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</si>
  <si>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</si>
  <si>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</si>
  <si>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</si>
  <si>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</si>
  <si>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</si>
  <si>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</si>
  <si>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</si>
  <si>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</si>
  <si>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</si>
  <si>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</si>
  <si>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</si>
  <si>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ZR741</t>
  </si>
  <si>
    <t>Set infuznĂ­  Intrafix Primeline, flush, sekundĂˇrnĂ­, pro podĂˇnĂ­ doprovodnĂ˝ch infuzĂ­ (premedikace, hydratace), , dĂ©lka 35 cm 4110001</t>
  </si>
  <si>
    <t>ZR736</t>
  </si>
  <si>
    <t>Set infuznĂ­ Cyto-set Infuomat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</si>
  <si>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</si>
  <si>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</si>
  <si>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</si>
  <si>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</si>
  <si>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</si>
  <si>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</si>
  <si>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</si>
  <si>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</si>
  <si>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</si>
  <si>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</si>
  <si>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</si>
  <si>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</si>
  <si>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</si>
  <si>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</si>
  <si>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</si>
  <si>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</si>
  <si>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ZB729</t>
  </si>
  <si>
    <t>Jehla surecan 90Â°G20 ĹľlutĂˇ zahnutĂˇ 20 mm ke krĂˇtkodobĂ© infuzi bal. Ăˇ 50 ks 4439937</t>
  </si>
  <si>
    <t>ZB769</t>
  </si>
  <si>
    <t>Jehla vakuovĂˇ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</si>
  <si>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</si>
  <si>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</si>
  <si>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</si>
  <si>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</si>
  <si>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</si>
  <si>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</si>
  <si>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</si>
  <si>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</si>
  <si>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</si>
  <si>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</si>
  <si>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</si>
  <si>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</si>
  <si>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</si>
  <si>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</si>
  <si>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50115069</t>
  </si>
  <si>
    <t>ZPr - porty (Z534)</t>
  </si>
  <si>
    <t>ZD533</t>
  </si>
  <si>
    <t>Port polysulfon-titanovĂ˝ slim 6 Fr s polyuretanovĂ˝m katetrem 21-4083-24</t>
  </si>
  <si>
    <t>50115079</t>
  </si>
  <si>
    <t>ZPr - internzivní péče (Z542)</t>
  </si>
  <si>
    <t>ZN620</t>
  </si>
  <si>
    <t>Maska kyslĂ­kovĂˇ dospÄ›lĂˇ s nebulizacĂ­ a hadiÄŤkou 2 m bal. Ăˇ 100 ks A0400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</si>
  <si>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</si>
  <si>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</si>
  <si>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</si>
  <si>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</si>
  <si>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ZA452</t>
  </si>
  <si>
    <t>Kompresa vliwazel 10 x 10  nesterilnĂ­ 30430</t>
  </si>
  <si>
    <t>ZA798</t>
  </si>
  <si>
    <t>KrytĂ­ hemostatickĂ© traumacel P 2g ks bal. Ăˇ 5 ks zĂˇsyp 10120</t>
  </si>
  <si>
    <t>ZL854</t>
  </si>
  <si>
    <t>KrytĂ­ mastnĂ˝ tyl jelonet 10 x 10 cm Ăˇ 36 ks 66007478</t>
  </si>
  <si>
    <t>ZA417</t>
  </si>
  <si>
    <t>KrytĂ­ mastnĂ˝ tyl lomatuell H 10 x 20, Ăˇ 10 ks, 23316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</si>
  <si>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</si>
  <si>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</si>
  <si>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</si>
  <si>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</si>
  <si>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ZO458</t>
  </si>
  <si>
    <t>KrytĂ­ mepilex transfer Ag 10 x 12,5 cm bal. Ăˇ 5 ks 394100-00</t>
  </si>
  <si>
    <t>ZD770</t>
  </si>
  <si>
    <t>KrytĂ­ tubifast 7,5 x 10 m 2438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</si>
  <si>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</si>
  <si>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</si>
  <si>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</si>
  <si>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</si>
  <si>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</si>
  <si>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</si>
  <si>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</si>
  <si>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</si>
  <si>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</si>
  <si>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</si>
  <si>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</si>
  <si>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</si>
  <si>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</si>
  <si>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</si>
  <si>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</si>
  <si>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</si>
  <si>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</si>
  <si>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</si>
  <si>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</si>
  <si>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</si>
  <si>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</si>
  <si>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</si>
  <si>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ZA530</t>
  </si>
  <si>
    <t>VloĹľky hygienickĂ© samu 7162212</t>
  </si>
  <si>
    <t>ZQ490</t>
  </si>
  <si>
    <t>Elektroda EKG pÄ›novĂˇ pr. 48 mm pro dospÄ›lĂ© pro dlouhodobĂ© pouĹľitĂ­ (ES GS48) H-108003</t>
  </si>
  <si>
    <t>ZH493</t>
  </si>
  <si>
    <t>Katetr moÄŤovĂ˝ foley CH16 180605-000160</t>
  </si>
  <si>
    <t>ZH817</t>
  </si>
  <si>
    <t>Katetr moÄŤovĂ˝ foley CH18 180605-000180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</si>
  <si>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</si>
  <si>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</si>
  <si>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</si>
  <si>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</si>
  <si>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ZK884</t>
  </si>
  <si>
    <t>Kohout trojcestnĂ˝ discofix modrĂ˝ 4095111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</si>
  <si>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</si>
  <si>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</si>
  <si>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</si>
  <si>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</si>
  <si>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</si>
  <si>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</si>
  <si>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</si>
  <si>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</si>
  <si>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ZA883</t>
  </si>
  <si>
    <t>Rourka rektĂˇlnĂ­ CH18 dĂ©lka 40 cm 19-18.100</t>
  </si>
  <si>
    <t>ZA884</t>
  </si>
  <si>
    <t>Rourka rektĂˇlnĂ­ CH22 dĂ©lka 40 cm 19-22.100</t>
  </si>
  <si>
    <t>ZA967</t>
  </si>
  <si>
    <t>Set flocare pro enterĂˇlnĂ­ vĂ˝Ĺľivu 800 Pack Transition novĂ˝ pro vaky ( APA 3386175) 586512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</si>
  <si>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</si>
  <si>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</si>
  <si>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</si>
  <si>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</si>
  <si>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ZB303</t>
  </si>
  <si>
    <t>Spojka asymetrickĂˇ 4 x 7 mm 60.21.00 (120 420)</t>
  </si>
  <si>
    <t>ZB598</t>
  </si>
  <si>
    <t>Spojka symetrickĂˇ pĹ™Ă­mĂˇ 7 x 7 mm 60.23.00 (120 430)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</si>
  <si>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</si>
  <si>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</si>
  <si>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</si>
  <si>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</si>
  <si>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</si>
  <si>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</si>
  <si>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</si>
  <si>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</si>
  <si>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ZK799</t>
  </si>
  <si>
    <t>ZĂˇtka combi ÄŤervenĂˇ 4495101</t>
  </si>
  <si>
    <t>ZB768</t>
  </si>
  <si>
    <t>Jehla vakuovĂˇ 216/38 mm zelenĂˇ 450076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</si>
  <si>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</si>
  <si>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</si>
  <si>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</si>
  <si>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</si>
  <si>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ZB173</t>
  </si>
  <si>
    <t>Maska kyslĂ­kovĂˇ dospÄ›lĂˇ s hadiÄŤkou a nosnĂ­ svorkou (OS/100) H-103013</t>
  </si>
  <si>
    <t>ZD668</t>
  </si>
  <si>
    <t>Kompresa gĂˇza 10 x 10 cm/5 ks sterilnĂ­ 1325019275</t>
  </si>
  <si>
    <t>ZA315</t>
  </si>
  <si>
    <t>Kompresa NT 5 x 5 cm/2 ks sterilnĂ­ 26501</t>
  </si>
  <si>
    <t>ZF042</t>
  </si>
  <si>
    <t>KrytĂ­ mastnĂ˝ tyl jelonet 10 x 10 cm Ăˇ 10 ks 7404</t>
  </si>
  <si>
    <t>ZB571</t>
  </si>
  <si>
    <t>KrytĂ­ melgisorb Ag alginĂˇtovĂ© 5 x 5 cm bal. Ăˇ 10 ks 256055</t>
  </si>
  <si>
    <t>ZA324</t>
  </si>
  <si>
    <t>KrytĂ­ tegaderm 10,0 cm x 12,0 cm bal. Ăˇ 50 ks 1626W</t>
  </si>
  <si>
    <t>ZH011</t>
  </si>
  <si>
    <t>NĂˇplast micropore 1,25 cm x 9,14 m bal. Ăˇ 24 ks 1530-0</t>
  </si>
  <si>
    <t>ZF351</t>
  </si>
  <si>
    <t>NĂˇplast transpore bĂ­lĂˇ 1,25 cm x 9,14 m bal. Ăˇ 24 ks 1534-0</t>
  </si>
  <si>
    <t>ZN476</t>
  </si>
  <si>
    <t>Obinadlo elastickĂ© universal 15 cm x 5 m 1323100315</t>
  </si>
  <si>
    <t>ZA330</t>
  </si>
  <si>
    <t>Obinadlo fixa crep   8 cm x 4 m 1323100103</t>
  </si>
  <si>
    <t>ZB772</t>
  </si>
  <si>
    <t>AdaptĂ©r pĹ™echodka luer 450070</t>
  </si>
  <si>
    <t>ZN646</t>
  </si>
  <si>
    <t>Fonendoskop oboustrannĂ˝ rĹŻznĂ© barvy 710045-s</t>
  </si>
  <si>
    <t>ZB758</t>
  </si>
  <si>
    <t>Zkumavka 9 ml K3 edta NR 455036</t>
  </si>
  <si>
    <t>ZB763</t>
  </si>
  <si>
    <t>Zkumavka ÄŤervenĂˇ 9 ml 455092</t>
  </si>
  <si>
    <t>ZB533</t>
  </si>
  <si>
    <t>Zkumavka na kovy 6 ml 456080</t>
  </si>
  <si>
    <t>ZB336</t>
  </si>
  <si>
    <t>Zkumavka odbÄ›rovĂˇ 1 ml tapval koagulace modrĂˇ bal. Ăˇ 50 ks (Aquisel) 13060</t>
  </si>
  <si>
    <t>ZB854</t>
  </si>
  <si>
    <t>Jehla surecan 90Â°G20 ĹľlutĂˇ zahnutĂˇ 25 mm ke krĂˇtkodobĂ© infuzi bal. Ăˇ 50 ks 4439945</t>
  </si>
  <si>
    <t>ZB664</t>
  </si>
  <si>
    <t>Jehla surecan G22 ÄŤernĂˇ rovnĂˇ 30 mm k jednorĂˇzovĂ© injekci bal. Ăˇ 100 ks 4439848</t>
  </si>
  <si>
    <t>ZB767</t>
  </si>
  <si>
    <t>Jehla vakuovĂˇ 226/38 mm ÄŤernĂˇ 450075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</si>
  <si>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</si>
  <si>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</si>
  <si>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</si>
  <si>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</si>
  <si>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ZB084</t>
  </si>
  <si>
    <t>NĂˇplast transpore 2,50 cm x 9,14 m 1527-1 - nahrazeno ZQ117</t>
  </si>
  <si>
    <t>ZO294</t>
  </si>
  <si>
    <t>Bolus eXaskin - kelĂ­mek s tvarovavatelnou hmotou 900 g</t>
  </si>
  <si>
    <t>ZD945</t>
  </si>
  <si>
    <t>Filtr antibakteriĂˇlnĂ­ a virovĂ˝ 1344000S</t>
  </si>
  <si>
    <t>ZM805</t>
  </si>
  <si>
    <t>Filtr dĂ˝chacĂ­ M-Piece and Filter Kit bal Ăˇ 20 ks 11-200-08-01 1522142</t>
  </si>
  <si>
    <t>ZA728</t>
  </si>
  <si>
    <t>Lopatka ĂşstnĂ­ dĹ™evÄ›nĂˇ lĂ©kaĹ™skĂˇ nesterilnĂ­ bal. Ăˇ 100 ks 1320100655</t>
  </si>
  <si>
    <t>ZO113</t>
  </si>
  <si>
    <t>Maska termoplastickĂˇ RG-ELS-2022/RLG-ELS-2412CN</t>
  </si>
  <si>
    <t>ZO114</t>
  </si>
  <si>
    <t>Maska termoplastickĂˇ RLG-ELH-2412CN</t>
  </si>
  <si>
    <t>ZO024</t>
  </si>
  <si>
    <t>Skalpel kovovĂ˝ pro vĂ˝mÄ›n.noĹľe typ 10-17 R360751</t>
  </si>
  <si>
    <t>ZB289</t>
  </si>
  <si>
    <t>VĂˇlec do tlakovĂ© stĹ™Ă­kaÄŤky Medrad Stellant Syringery SDS-CTP-QFT bal. Ăˇ 20 ks 1H07169</t>
  </si>
  <si>
    <t>ZR792</t>
  </si>
  <si>
    <t>ZnaÄŤka kontrastnĂ­ k CT, CT-SPOTS line Beekley Medical, prĹŻm. 2 mm, bal. Ăˇ 320 ks CTMR118</t>
  </si>
  <si>
    <t>ZA410</t>
  </si>
  <si>
    <t>GĂˇza v pĂˇsu 7 cm x 40 m, 17 nitĂ­ 12002</t>
  </si>
  <si>
    <t>ZA544</t>
  </si>
  <si>
    <t>KrytĂ­ inadine nepĹ™ilnavĂ© 5,0 x 5,0 cm 1/10 SYS01481EE</t>
  </si>
  <si>
    <t>ZC885</t>
  </si>
  <si>
    <t>NĂˇplast omnifix E 10 cm x 10 m 900650</t>
  </si>
  <si>
    <t>ZN322</t>
  </si>
  <si>
    <t>Obvaz elastickĂ˝ sĂ­ĹĄovĂ˝ CareFix Head velikost XL bal. Ăˇ 10 ks 0170 XL</t>
  </si>
  <si>
    <t>ZA502</t>
  </si>
  <si>
    <t>Tampon nesterilnĂ­ stĂˇÄŤenĂ˝ 30 x 60 cm 1320300406</t>
  </si>
  <si>
    <t>ZA582</t>
  </si>
  <si>
    <t>Tampon sterilnĂ­ small bal. Ăˇ 100 ks 156760</t>
  </si>
  <si>
    <t>ZA467</t>
  </si>
  <si>
    <t>TyÄŤinka vatovĂˇ nesterilnĂ­ 15 cm bal. Ăˇ 100 ks 9679369</t>
  </si>
  <si>
    <t>ZN474</t>
  </si>
  <si>
    <t>VloĹľky porodnickĂ© maxi 7 x 25 1322300001</t>
  </si>
  <si>
    <t>ZC748</t>
  </si>
  <si>
    <t>BrĂ˝le kyslĂ­kovĂ© 210 cm, Ăˇ 50 ks, 1104</t>
  </si>
  <si>
    <t>ZC648</t>
  </si>
  <si>
    <t>Elektroda EKG pÄ›novĂˇ pr. 55 mm pro dospÄ›lĂ© bal. Ăˇ 50 ks pro dlouhodobĂ© pouĹľitĂ­ (karton 1000 ks) H-108002</t>
  </si>
  <si>
    <t>ZB075</t>
  </si>
  <si>
    <t>HadiÄŤka kyslĂ­kovĂˇ 2 m s koncovkami (OS/40) H-103007</t>
  </si>
  <si>
    <t>ZD809</t>
  </si>
  <si>
    <t>Kanyla vasofix 20G rĹŻĹľovĂˇ safety 4269110S-01</t>
  </si>
  <si>
    <t>ZA707</t>
  </si>
  <si>
    <t>Katetr moÄŤovĂ˝ foley 12CH bal. Ăˇ 12 ks 1125-02</t>
  </si>
  <si>
    <t>ZB439</t>
  </si>
  <si>
    <t>OdstraĹovaÄŤ nĂˇplastĂ­ Convacare Ăˇ 100 ks 0011279 37443</t>
  </si>
  <si>
    <t>ZA755</t>
  </si>
  <si>
    <t>Ochrana ultrazvukovĂ˝ch sond vaginĂˇlnĂ­ch - vlhkĂˇ 9041 povoleno PG, CAR â€“ A OPS</t>
  </si>
  <si>
    <t>ZH957</t>
  </si>
  <si>
    <t>Zrcadlo gynekologickĂ© jednorĂˇzovĂ© bal. Ăˇ 100 ks ZAR-WG-M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</si>
  <si>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</si>
  <si>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</si>
  <si>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</si>
  <si>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</si>
  <si>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</si>
  <si>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</si>
  <si>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</si>
  <si>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</si>
  <si>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</si>
  <si>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</si>
  <si>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</si>
  <si>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</si>
  <si>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</si>
  <si>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</si>
  <si>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</si>
  <si>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</si>
  <si>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</si>
  <si>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</si>
  <si>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</si>
  <si>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</si>
  <si>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</si>
  <si>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</si>
  <si>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</si>
  <si>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</si>
  <si>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</si>
  <si>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</si>
  <si>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</si>
  <si>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</si>
  <si>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</si>
  <si>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</si>
  <si>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</si>
  <si>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Hrouzková Michaela</t>
  </si>
  <si>
    <t>Klein Jiří</t>
  </si>
  <si>
    <t>Lukáš Radek</t>
  </si>
  <si>
    <t>Matzenauer Marcel</t>
  </si>
  <si>
    <t>Míl Martin</t>
  </si>
  <si>
    <t>MohelníkováDuchoňová Beatrice</t>
  </si>
  <si>
    <t>Navrátil Vít</t>
  </si>
  <si>
    <t>Strážnická Jana</t>
  </si>
  <si>
    <t>Vitásková Denisa</t>
  </si>
  <si>
    <t>Vrána David</t>
  </si>
  <si>
    <t>Zdravotní výkony vykázané na pracovišti v rámci ambulantní péče dle lékařů *</t>
  </si>
  <si>
    <t>06</t>
  </si>
  <si>
    <t>402</t>
  </si>
  <si>
    <t>1</t>
  </si>
  <si>
    <t>0000498</t>
  </si>
  <si>
    <t>MAGNESIUM SULFURICUM BIOTIKA</t>
  </si>
  <si>
    <t>0000499</t>
  </si>
  <si>
    <t>0001125</t>
  </si>
  <si>
    <t>0002486</t>
  </si>
  <si>
    <t>KALIUM CHLORATUM LÉČIVA 7,5%</t>
  </si>
  <si>
    <t>0004071</t>
  </si>
  <si>
    <t>DITHIADEN INJ</t>
  </si>
  <si>
    <t>0006215</t>
  </si>
  <si>
    <t>0007981</t>
  </si>
  <si>
    <t>0009709</t>
  </si>
  <si>
    <t>0011421</t>
  </si>
  <si>
    <t>VINCRISTINE TEVA</t>
  </si>
  <si>
    <t>0012320</t>
  </si>
  <si>
    <t>0012669</t>
  </si>
  <si>
    <t>0012670</t>
  </si>
  <si>
    <t>0012671</t>
  </si>
  <si>
    <t>0013804</t>
  </si>
  <si>
    <t>SOMATULINE AUTOGEL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</si>
  <si>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</si>
  <si>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</si>
  <si>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</si>
  <si>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</si>
  <si>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</si>
  <si>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</si>
  <si>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</si>
  <si>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</si>
  <si>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</si>
  <si>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0028028</t>
  </si>
  <si>
    <t>GLIVEC</t>
  </si>
  <si>
    <t>0028059</t>
  </si>
  <si>
    <t>FASLODEX</t>
  </si>
  <si>
    <t>0028274</t>
  </si>
  <si>
    <t>ALIMTA</t>
  </si>
  <si>
    <t>0028386</t>
  </si>
  <si>
    <t>0028396</t>
  </si>
  <si>
    <t>0028397</t>
  </si>
  <si>
    <t>0028761</t>
  </si>
  <si>
    <t>0029240</t>
  </si>
  <si>
    <t>0029248</t>
  </si>
  <si>
    <t>0040122</t>
  </si>
  <si>
    <t>0065386</t>
  </si>
  <si>
    <t>0067547</t>
  </si>
  <si>
    <t>0082952</t>
  </si>
  <si>
    <t>0084090</t>
  </si>
  <si>
    <t>0084229</t>
  </si>
  <si>
    <t>0084230</t>
  </si>
  <si>
    <t>0084231</t>
  </si>
  <si>
    <t>0091836</t>
  </si>
  <si>
    <t>0093105</t>
  </si>
  <si>
    <t>0093746</t>
  </si>
  <si>
    <t>HEPARIN LÉČIVA</t>
  </si>
  <si>
    <t>0093969</t>
  </si>
  <si>
    <t>0098203</t>
  </si>
  <si>
    <t>NAVELBINE</t>
  </si>
  <si>
    <t>0098872</t>
  </si>
  <si>
    <t>0104242</t>
  </si>
  <si>
    <t>0119618</t>
  </si>
  <si>
    <t>CAMPTO</t>
  </si>
  <si>
    <t>0122494</t>
  </si>
  <si>
    <t>0125298</t>
  </si>
  <si>
    <t>0125299</t>
  </si>
  <si>
    <t>ELIGARD</t>
  </si>
  <si>
    <t>0129597</t>
  </si>
  <si>
    <t>VINBLASTIN TEVA</t>
  </si>
  <si>
    <t>0149321</t>
  </si>
  <si>
    <t>AFINITOR</t>
  </si>
  <si>
    <t>0149443</t>
  </si>
  <si>
    <t>JAVLOR</t>
  </si>
  <si>
    <t>0149447</t>
  </si>
  <si>
    <t>0160676</t>
  </si>
  <si>
    <t>GEMCITABIN EBEWE</t>
  </si>
  <si>
    <t>0162057</t>
  </si>
  <si>
    <t>0167602</t>
  </si>
  <si>
    <t>IRESSA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</si>
  <si>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</si>
  <si>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</si>
  <si>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</si>
  <si>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</si>
  <si>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</si>
  <si>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</si>
  <si>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</si>
  <si>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</si>
  <si>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</si>
  <si>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9999999</t>
  </si>
  <si>
    <t>Nespecifikovany LEK</t>
  </si>
  <si>
    <t>0168322</t>
  </si>
  <si>
    <t>0500646</t>
  </si>
  <si>
    <t>FIRMAGON</t>
  </si>
  <si>
    <t>0500647</t>
  </si>
  <si>
    <t>0185102</t>
  </si>
  <si>
    <t>YERVOY</t>
  </si>
  <si>
    <t>0185101</t>
  </si>
  <si>
    <t>0193520</t>
  </si>
  <si>
    <t>INLYTA</t>
  </si>
  <si>
    <t>0168043</t>
  </si>
  <si>
    <t>JEVTANA</t>
  </si>
  <si>
    <t>0177659</t>
  </si>
  <si>
    <t>0177658</t>
  </si>
  <si>
    <t>0177657</t>
  </si>
  <si>
    <t>0177660</t>
  </si>
  <si>
    <t>0144562</t>
  </si>
  <si>
    <t>0144563</t>
  </si>
  <si>
    <t>0168084</t>
  </si>
  <si>
    <t>0193648</t>
  </si>
  <si>
    <t>0104240</t>
  </si>
  <si>
    <t>0119617</t>
  </si>
  <si>
    <t>0193870</t>
  </si>
  <si>
    <t>PERJETA</t>
  </si>
  <si>
    <t>0126913</t>
  </si>
  <si>
    <t>0185368</t>
  </si>
  <si>
    <t>0104239</t>
  </si>
  <si>
    <t>0193834</t>
  </si>
  <si>
    <t>ZALTRAP</t>
  </si>
  <si>
    <t>0000392</t>
  </si>
  <si>
    <t>ATROPIN BIOTIKA 0,5 MG</t>
  </si>
  <si>
    <t>0193517</t>
  </si>
  <si>
    <t>0193325</t>
  </si>
  <si>
    <t>DOCETAXEL ACCORD</t>
  </si>
  <si>
    <t>0029631</t>
  </si>
  <si>
    <t>ABRAXANE</t>
  </si>
  <si>
    <t>0193326</t>
  </si>
  <si>
    <t>0194246</t>
  </si>
  <si>
    <t>0000643</t>
  </si>
  <si>
    <t>0194634</t>
  </si>
  <si>
    <t>0189992</t>
  </si>
  <si>
    <t>CISPLATIN EBEWE</t>
  </si>
  <si>
    <t>0194633</t>
  </si>
  <si>
    <t>0214427</t>
  </si>
  <si>
    <t>0193836</t>
  </si>
  <si>
    <t>0010820</t>
  </si>
  <si>
    <t>0193327</t>
  </si>
  <si>
    <t>0194334</t>
  </si>
  <si>
    <t>STIVARGA</t>
  </si>
  <si>
    <t>0193478</t>
  </si>
  <si>
    <t>0187607</t>
  </si>
  <si>
    <t>0194326</t>
  </si>
  <si>
    <t>0194286</t>
  </si>
  <si>
    <t>ERIVEDGE</t>
  </si>
  <si>
    <t>0210271</t>
  </si>
  <si>
    <t>CYRAMZA</t>
  </si>
  <si>
    <t>9999912</t>
  </si>
  <si>
    <t>Nespecifickř leŔivř p°ipravek</t>
  </si>
  <si>
    <t>0216670</t>
  </si>
  <si>
    <t>HYDROCORTISON VALEANT</t>
  </si>
  <si>
    <t>0197427</t>
  </si>
  <si>
    <t>0211816</t>
  </si>
  <si>
    <t>DIPHERELINE S.R.</t>
  </si>
  <si>
    <t>0210772</t>
  </si>
  <si>
    <t>0168992</t>
  </si>
  <si>
    <t>CAPRELSA</t>
  </si>
  <si>
    <t>0216572</t>
  </si>
  <si>
    <t>HYDROCORTISON VUAB</t>
  </si>
  <si>
    <t>0210107</t>
  </si>
  <si>
    <t>COMETRIQ</t>
  </si>
  <si>
    <t>0214036</t>
  </si>
  <si>
    <t>0210911</t>
  </si>
  <si>
    <t>0209131</t>
  </si>
  <si>
    <t>PEMETREXED ACCORD</t>
  </si>
  <si>
    <t>0168087</t>
  </si>
  <si>
    <t>XEPLION</t>
  </si>
  <si>
    <t>0197098</t>
  </si>
  <si>
    <t>IRINOTECAN PHARMAGEN</t>
  </si>
  <si>
    <t>0197099</t>
  </si>
  <si>
    <t>0210773</t>
  </si>
  <si>
    <t>0215611</t>
  </si>
  <si>
    <t>0183521</t>
  </si>
  <si>
    <t>0206846</t>
  </si>
  <si>
    <t>RESELIGO</t>
  </si>
  <si>
    <t>0206844</t>
  </si>
  <si>
    <t>0202989</t>
  </si>
  <si>
    <t>0136247</t>
  </si>
  <si>
    <t>PACLITAXEL MYLAN</t>
  </si>
  <si>
    <t>0136246</t>
  </si>
  <si>
    <t>0136248</t>
  </si>
  <si>
    <t>0219085</t>
  </si>
  <si>
    <t>ZYTIGA</t>
  </si>
  <si>
    <t>0204626</t>
  </si>
  <si>
    <t>0204622</t>
  </si>
  <si>
    <t>0207502</t>
  </si>
  <si>
    <t>0209360</t>
  </si>
  <si>
    <t>0210256</t>
  </si>
  <si>
    <t>LYNPARZA</t>
  </si>
  <si>
    <t>0194295</t>
  </si>
  <si>
    <t>LONQUEX</t>
  </si>
  <si>
    <t>0134821</t>
  </si>
  <si>
    <t>0209462</t>
  </si>
  <si>
    <t>PEMETREXED FRESENIUS KABI</t>
  </si>
  <si>
    <t>0194294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</si>
  <si>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</si>
  <si>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</si>
  <si>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</si>
  <si>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</si>
  <si>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</si>
  <si>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</si>
  <si>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</si>
  <si>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</si>
  <si>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</si>
  <si>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FERANT</t>
  </si>
  <si>
    <t>0028763</t>
  </si>
  <si>
    <t>0144418</t>
  </si>
  <si>
    <t>0144420</t>
  </si>
  <si>
    <t>0193646</t>
  </si>
  <si>
    <t>0168973</t>
  </si>
  <si>
    <t>0210077</t>
  </si>
  <si>
    <t>MEKINIST</t>
  </si>
  <si>
    <t>0219030</t>
  </si>
  <si>
    <t>0219109</t>
  </si>
  <si>
    <t>0219028</t>
  </si>
  <si>
    <t>0210493</t>
  </si>
  <si>
    <t>LENVIMA</t>
  </si>
  <si>
    <t>0210494</t>
  </si>
  <si>
    <t>0237329</t>
  </si>
  <si>
    <t>MAGNESIUM SULFURICUM BBP</t>
  </si>
  <si>
    <t>0237330</t>
  </si>
  <si>
    <t>0238203</t>
  </si>
  <si>
    <t>0210073</t>
  </si>
  <si>
    <t>0209056</t>
  </si>
  <si>
    <t>0027432</t>
  </si>
  <si>
    <t>0223046</t>
  </si>
  <si>
    <t>0209484</t>
  </si>
  <si>
    <t>0222461</t>
  </si>
  <si>
    <t>0188636</t>
  </si>
  <si>
    <t>0178172</t>
  </si>
  <si>
    <t>0219107</t>
  </si>
  <si>
    <t>0222398</t>
  </si>
  <si>
    <t>0238289</t>
  </si>
  <si>
    <t>0219026</t>
  </si>
  <si>
    <t>0242255</t>
  </si>
  <si>
    <t>0242254</t>
  </si>
  <si>
    <t>0242263</t>
  </si>
  <si>
    <t>0231858</t>
  </si>
  <si>
    <t>0231859</t>
  </si>
  <si>
    <t>0235087</t>
  </si>
  <si>
    <t>0239969</t>
  </si>
  <si>
    <t>0219362</t>
  </si>
  <si>
    <t>ALECENSA</t>
  </si>
  <si>
    <t>0242257</t>
  </si>
  <si>
    <t>0235085</t>
  </si>
  <si>
    <t>0239968</t>
  </si>
  <si>
    <t>0235101</t>
  </si>
  <si>
    <t>0235086</t>
  </si>
  <si>
    <t>0222937</t>
  </si>
  <si>
    <t>0194870</t>
  </si>
  <si>
    <t>ADEMPAS</t>
  </si>
  <si>
    <t>0055407</t>
  </si>
  <si>
    <t>0242262</t>
  </si>
  <si>
    <t>0204627</t>
  </si>
  <si>
    <t>0238354</t>
  </si>
  <si>
    <t>0238583</t>
  </si>
  <si>
    <t>0222464</t>
  </si>
  <si>
    <t>0219105</t>
  </si>
  <si>
    <t>0242252</t>
  </si>
  <si>
    <t>0238308</t>
  </si>
  <si>
    <t>VERZENIOS</t>
  </si>
  <si>
    <t>0242283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</si>
  <si>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</si>
  <si>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</si>
  <si>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</si>
  <si>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</si>
  <si>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</si>
  <si>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</si>
  <si>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</si>
  <si>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</si>
  <si>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</si>
  <si>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</si>
  <si>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</si>
  <si>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</si>
  <si>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</si>
  <si>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</si>
  <si>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</si>
  <si>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</si>
  <si>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0049187</t>
  </si>
  <si>
    <t>KATETR CENTRÁLNÍ VENÓZNÍ PEDIATRICKÝ KIT ARROW GAR</t>
  </si>
  <si>
    <t>0048487</t>
  </si>
  <si>
    <t>KATETR PERMANENTNÍ K PODÁNÍ CYTOSTATIK KRA 14D/K</t>
  </si>
  <si>
    <t>0194743</t>
  </si>
  <si>
    <t xml:space="preserve">SET INF.PRO APL.CYTOST. CYTO-SET INFUSOMAT PLUS K </t>
  </si>
  <si>
    <t>0194473</t>
  </si>
  <si>
    <t>KATETR CVC - CERTOFIX MONO ECONOLINE - KRÁTKODOBÝ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</si>
  <si>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</si>
  <si>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</si>
  <si>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</si>
  <si>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</si>
  <si>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</si>
  <si>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0193433</t>
  </si>
  <si>
    <t>IMPLANTÁT SPINÁLNÍ, CORAL, HRUDNÍ/BEDERNÍ, ZADNÍ P</t>
  </si>
  <si>
    <t>0049497</t>
  </si>
  <si>
    <t>KATETR HEMODIALYZAČNÍ DVOUCESTNÝ HIGH FLOW DOLPHIN</t>
  </si>
  <si>
    <t>0194773</t>
  </si>
  <si>
    <t>PUMPA INFUZNÍ JEDNORÁZOVÁ - SMARTEZ - 270ML, 5ML/H</t>
  </si>
  <si>
    <t>0194331</t>
  </si>
  <si>
    <t>DEFIBRILÁTOR BIVENTRIKULÁRNÍ VIVA S CRT-D</t>
  </si>
  <si>
    <t>0049498</t>
  </si>
  <si>
    <t>KATETR HEMODIALYZAČNÍ DVOUCESTNÝ DOLPHIN</t>
  </si>
  <si>
    <t>0193473</t>
  </si>
  <si>
    <t>IMPLANTÁT SPINÁLNÍ, DAYTONA, HRUDNÍ/BEDERNÍ, ZADNÍ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</si>
  <si>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</si>
  <si>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</si>
  <si>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</si>
  <si>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</si>
  <si>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</si>
  <si>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</si>
  <si>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</si>
  <si>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</si>
  <si>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</si>
  <si>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</si>
  <si>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</si>
  <si>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</si>
  <si>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</si>
  <si>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</si>
  <si>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</si>
  <si>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42023</t>
  </si>
  <si>
    <t>KONTROLNÍ VYŠETŘENÍ KLINICKÝM ONKOLOGEM</t>
  </si>
  <si>
    <t>43023</t>
  </si>
  <si>
    <t>KONTROLNÍ VYŠETŘENÍ RADIAČNÍM ONKOLOGEM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</si>
  <si>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</si>
  <si>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</si>
  <si>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</si>
  <si>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</si>
  <si>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</si>
  <si>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</si>
  <si>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</si>
  <si>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</si>
  <si>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</si>
  <si>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</si>
  <si>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</si>
  <si>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</si>
  <si>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</si>
  <si>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</si>
  <si>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</si>
  <si>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</si>
  <si>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</si>
  <si>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</si>
  <si>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</si>
  <si>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</si>
  <si>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</si>
  <si>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</si>
  <si>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</si>
  <si>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</si>
  <si>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</si>
  <si>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</si>
  <si>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</si>
  <si>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</si>
  <si>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</si>
  <si>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</si>
  <si>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</si>
  <si>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</si>
  <si>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99888</t>
  </si>
  <si>
    <t>(VZP) SIGNÁLNÍ VÝKON PRO IDENTIFIKACI POJIŠTĚNCE S</t>
  </si>
  <si>
    <t>99889</t>
  </si>
  <si>
    <t>99884</t>
  </si>
  <si>
    <t>99885</t>
  </si>
  <si>
    <t>99989</t>
  </si>
  <si>
    <t>(VZP) SignßlnÝ vřkon pro identifikaci pojiÜtýnce s</t>
  </si>
  <si>
    <t>99988</t>
  </si>
  <si>
    <t>(prázdné)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</si>
  <si>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</si>
  <si>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</si>
  <si>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</si>
  <si>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</si>
  <si>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</si>
  <si>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</si>
  <si>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</si>
  <si>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</si>
  <si>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</si>
  <si>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</si>
  <si>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XALKOR</t>
  </si>
  <si>
    <t>PERJET</t>
  </si>
  <si>
    <t>ZALTRA</t>
  </si>
  <si>
    <t>KADCYL</t>
  </si>
  <si>
    <t>STIVAR</t>
  </si>
  <si>
    <t>TAFINL</t>
  </si>
  <si>
    <t>ERIVED</t>
  </si>
  <si>
    <t>CYRAMZ</t>
  </si>
  <si>
    <t>KEYTRU</t>
  </si>
  <si>
    <t>PEMETR</t>
  </si>
  <si>
    <t>LYNPAR</t>
  </si>
  <si>
    <t>LONSUR</t>
  </si>
  <si>
    <t>ZELBOR</t>
  </si>
  <si>
    <t>MEKINI</t>
  </si>
  <si>
    <t>CABOME</t>
  </si>
  <si>
    <t>LENVIM</t>
  </si>
  <si>
    <t>COTELL</t>
  </si>
  <si>
    <t>ALECEN</t>
  </si>
  <si>
    <t>BAVENC</t>
  </si>
  <si>
    <t>403</t>
  </si>
  <si>
    <t>0094882</t>
  </si>
  <si>
    <t>0098197</t>
  </si>
  <si>
    <t>0096610</t>
  </si>
  <si>
    <t>0185198</t>
  </si>
  <si>
    <t>0012666</t>
  </si>
  <si>
    <t>5-FLUOROURACIL EBEWE</t>
  </si>
  <si>
    <t>0134824</t>
  </si>
  <si>
    <t>0192024</t>
  </si>
  <si>
    <t>ICAST P10107-301</t>
  </si>
  <si>
    <t>0056031</t>
  </si>
  <si>
    <t>TROKAR VERSAPORT</t>
  </si>
  <si>
    <t>0142726</t>
  </si>
  <si>
    <t>TERMOPLAST ELEKTA-TYP RLG-ELS-2412CN</t>
  </si>
  <si>
    <t>0192444</t>
  </si>
  <si>
    <t>TERMOPLAST ELEKTA-TYP RG-ELH-2022</t>
  </si>
  <si>
    <t>0193430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</si>
  <si>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</si>
  <si>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</si>
  <si>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</si>
  <si>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</si>
  <si>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</si>
  <si>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</si>
  <si>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</si>
  <si>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</si>
  <si>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</si>
  <si>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</si>
  <si>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</si>
  <si>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</si>
  <si>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</si>
  <si>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</si>
  <si>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</si>
  <si>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</si>
  <si>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</si>
  <si>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</si>
  <si>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</si>
  <si>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</si>
  <si>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</si>
  <si>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</si>
  <si>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</si>
  <si>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</si>
  <si>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</si>
  <si>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</si>
  <si>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</si>
  <si>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</si>
  <si>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</si>
  <si>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</si>
  <si>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0192027</t>
  </si>
  <si>
    <t>ICAST P10107-305</t>
  </si>
  <si>
    <t>0192726</t>
  </si>
  <si>
    <t>KATETR PRO KRÁTKODOBOU HEMODIALÝZU KFLOW EPIC TEMP</t>
  </si>
  <si>
    <t>0194244</t>
  </si>
  <si>
    <t>DEFIBRILÁTOR DVOUDUTINOVÝ - PLATINIUM DR</t>
  </si>
  <si>
    <t>43415</t>
  </si>
  <si>
    <t>BRACHYTERAPIE INTERSTICIÁLNÍ S AUTOMATICKÝM AFTERL</t>
  </si>
  <si>
    <t>43623</t>
  </si>
  <si>
    <t>PŘÍMÁ DOZIMETRIE NA NEMOCNÉM (1 MĚŘÍCÍ MÍSTO)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</si>
  <si>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</si>
  <si>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</si>
  <si>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</si>
  <si>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</si>
  <si>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</si>
  <si>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</si>
  <si>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</si>
  <si>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</si>
  <si>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</si>
  <si>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</si>
  <si>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</si>
  <si>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</si>
  <si>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</si>
  <si>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</si>
  <si>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</si>
  <si>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</si>
  <si>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</si>
  <si>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</si>
  <si>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</si>
  <si>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</si>
  <si>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</si>
  <si>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</si>
  <si>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</si>
  <si>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</si>
  <si>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</si>
  <si>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</si>
  <si>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</si>
  <si>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</si>
  <si>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</si>
  <si>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</si>
  <si>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</si>
  <si>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</si>
  <si>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</si>
  <si>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</si>
  <si>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</si>
  <si>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</si>
  <si>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</si>
  <si>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0107682</t>
  </si>
  <si>
    <t>DOXORUBICIN EBEWE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</si>
  <si>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</si>
  <si>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</si>
  <si>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</si>
  <si>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</si>
  <si>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</si>
  <si>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</si>
  <si>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</si>
  <si>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</si>
  <si>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</si>
  <si>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</si>
  <si>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</si>
  <si>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</si>
  <si>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0225555</t>
  </si>
  <si>
    <t>HOLOXAN</t>
  </si>
  <si>
    <t>0225553</t>
  </si>
  <si>
    <t>4F2</t>
  </si>
  <si>
    <t>0011592</t>
  </si>
  <si>
    <t>METRONIDAZOL B. BRAUN</t>
  </si>
  <si>
    <t>0011706</t>
  </si>
  <si>
    <t>0012667</t>
  </si>
  <si>
    <t>0016547</t>
  </si>
  <si>
    <t>CYMEVENE</t>
  </si>
  <si>
    <t>0016600</t>
  </si>
  <si>
    <t>UNASYN</t>
  </si>
  <si>
    <t>0020605</t>
  </si>
  <si>
    <t>COLOMYCIN INJEKCE 1 000 000 MEZINÁRODNÍCH JEDNOTEK</t>
  </si>
  <si>
    <t>0026127</t>
  </si>
  <si>
    <t>TYGACIL</t>
  </si>
  <si>
    <t>0026902</t>
  </si>
  <si>
    <t>VFEND</t>
  </si>
  <si>
    <t>0049982</t>
  </si>
  <si>
    <t>0049983</t>
  </si>
  <si>
    <t>0049984</t>
  </si>
  <si>
    <t>0064831</t>
  </si>
  <si>
    <t>0066020</t>
  </si>
  <si>
    <t>0066137</t>
  </si>
  <si>
    <t>0072972</t>
  </si>
  <si>
    <t>AMOKSIKLAV 1,2 G</t>
  </si>
  <si>
    <t>0092012</t>
  </si>
  <si>
    <t>METHOTREXAT EBEWE</t>
  </si>
  <si>
    <t>0094155</t>
  </si>
  <si>
    <t>ABAKTAL</t>
  </si>
  <si>
    <t>0096414</t>
  </si>
  <si>
    <t>GENTAMICIN LEK</t>
  </si>
  <si>
    <t>0107681</t>
  </si>
  <si>
    <t>0112782</t>
  </si>
  <si>
    <t>GENTAMICIN B.BRAUN</t>
  </si>
  <si>
    <t>0128133</t>
  </si>
  <si>
    <t>OXALIPLATIN KABI</t>
  </si>
  <si>
    <t>0131654</t>
  </si>
  <si>
    <t>CEFTAZIDIM KABI</t>
  </si>
  <si>
    <t>0151458</t>
  </si>
  <si>
    <t>CEFUROXIM KABI</t>
  </si>
  <si>
    <t>0162180</t>
  </si>
  <si>
    <t>CIPROFLOXACIN KABI</t>
  </si>
  <si>
    <t>0162187</t>
  </si>
  <si>
    <t>0164401</t>
  </si>
  <si>
    <t>0166269</t>
  </si>
  <si>
    <t>0180534</t>
  </si>
  <si>
    <t>MITOMYCIN C KYOWA</t>
  </si>
  <si>
    <t>0201030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</si>
  <si>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</si>
  <si>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</si>
  <si>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</si>
  <si>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</si>
  <si>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</si>
  <si>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</si>
  <si>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</si>
  <si>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</si>
  <si>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0156183</t>
  </si>
  <si>
    <t>0178169</t>
  </si>
  <si>
    <t>0166265</t>
  </si>
  <si>
    <t>0141263</t>
  </si>
  <si>
    <t>PIPERACILLIN/TAZOBACTAM MYLAN</t>
  </si>
  <si>
    <t>0195147</t>
  </si>
  <si>
    <t>0183812</t>
  </si>
  <si>
    <t>ARCHIFAR</t>
  </si>
  <si>
    <t>0183817</t>
  </si>
  <si>
    <t>0203855</t>
  </si>
  <si>
    <t>0087199</t>
  </si>
  <si>
    <t>MAXIPIME</t>
  </si>
  <si>
    <t>0139065</t>
  </si>
  <si>
    <t>DOXORUBICIN TEVA</t>
  </si>
  <si>
    <t>0130137</t>
  </si>
  <si>
    <t>IRINOTECAN MYLAN</t>
  </si>
  <si>
    <t>0015273</t>
  </si>
  <si>
    <t>SULPERAZON</t>
  </si>
  <si>
    <t>0218400</t>
  </si>
  <si>
    <t>COLOMYCIN</t>
  </si>
  <si>
    <t>0178170</t>
  </si>
  <si>
    <t>0235812</t>
  </si>
  <si>
    <t>0242332</t>
  </si>
  <si>
    <t>0173750</t>
  </si>
  <si>
    <t>0224407</t>
  </si>
  <si>
    <t>0173748</t>
  </si>
  <si>
    <t>0235082</t>
  </si>
  <si>
    <t>BENDAMUSTINE KABI</t>
  </si>
  <si>
    <t>0007905</t>
  </si>
  <si>
    <t>Erytrocyty z odběru plné krve</t>
  </si>
  <si>
    <t>0007957</t>
  </si>
  <si>
    <t>0107936</t>
  </si>
  <si>
    <t>Trombocyty z buffy coatu směsné, deleukotizované</t>
  </si>
  <si>
    <t>0207921</t>
  </si>
  <si>
    <t>Plazma čerstvá zmrazená</t>
  </si>
  <si>
    <t>0007964</t>
  </si>
  <si>
    <t>Erytrocyty z aferézy deleukotizované</t>
  </si>
  <si>
    <t>0030454</t>
  </si>
  <si>
    <t>ŠROUB LCP SAMOŘEZNÝ MALÝ FRAGMENT TITAN</t>
  </si>
  <si>
    <t>0030458</t>
  </si>
  <si>
    <t>0067020</t>
  </si>
  <si>
    <t xml:space="preserve">IMPLANTÁT SPINÁLNÍ SYSTÉM CERVIFIX                </t>
  </si>
  <si>
    <t>0069500</t>
  </si>
  <si>
    <t>KANYLA TRACHEOSTOMICKÁ S NÍZKOTLAKOU MANŽETOU</t>
  </si>
  <si>
    <t>0013054</t>
  </si>
  <si>
    <t>STAPLER KOŽNÍ, 35 NEREZ.OCEL. NÁPLNÍ PMW35,PMR35</t>
  </si>
  <si>
    <t>0107484</t>
  </si>
  <si>
    <t>DLAHA LCP HUMERUS DISTÁLNÍ MALÝ FRAGMNENT OCEL TIT</t>
  </si>
  <si>
    <t>0194740</t>
  </si>
  <si>
    <t>0194741</t>
  </si>
  <si>
    <t>0193743</t>
  </si>
  <si>
    <t>KARDIOSTIMULÁTOR DVOUDUTINOVÝ  A30 VDD</t>
  </si>
  <si>
    <t>0194330</t>
  </si>
  <si>
    <t>DEFIBRILÁTOR JEDNODUTINOVÝ VISIA AF S VR</t>
  </si>
  <si>
    <t>0193330</t>
  </si>
  <si>
    <t>KATETR BALÓNKOVÝ PTA - POTAHOVANÝ PACLITAXELEM - A</t>
  </si>
  <si>
    <t>0194443</t>
  </si>
  <si>
    <t>DEFIBRILÁTOR JEDNODUTINOVÝ PARADYM 2 VR 8252</t>
  </si>
  <si>
    <t>0194343</t>
  </si>
  <si>
    <t>KATETR CVC-SET-KRÁTKODOBÝ-POTAH(PHMB)ANTIMIKROB.-A</t>
  </si>
  <si>
    <t>0194437</t>
  </si>
  <si>
    <t>SET INFUZNÍ PRO APLIKACI CYTOST. ZÁKLADNÍ SET K PU</t>
  </si>
  <si>
    <t>00601</t>
  </si>
  <si>
    <t>OD TYPU 01 - PRO NEMOCNICE TYPU 3, (KATEGORIE 6)</t>
  </si>
  <si>
    <t>53163</t>
  </si>
  <si>
    <t>OTEVŘENÁ REPOZICE A OSTEOSYNTÉZA VÍCEÚLOMKOVÝCH ZL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</si>
  <si>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</si>
  <si>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</si>
  <si>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</si>
  <si>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</si>
  <si>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</si>
  <si>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</si>
  <si>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09567</t>
  </si>
  <si>
    <t>ZÁKROK NA LEVÉ STRANĚ</t>
  </si>
  <si>
    <t>66127</t>
  </si>
  <si>
    <t>MANIPULACE V CELKOVÉ NEBO LOKÁLNÍ ANESTÉZII</t>
  </si>
  <si>
    <t>00699</t>
  </si>
  <si>
    <t>OD TYPU 99 - PRO NEMOCNICE TYPU 3, (KATEGORIE 6) -</t>
  </si>
  <si>
    <t>51367</t>
  </si>
  <si>
    <t>APENDEKTOMIE NEBO OPERAČNÍ DRENÁŽ PERIAPENDIKULÁRN</t>
  </si>
  <si>
    <t>00698</t>
  </si>
  <si>
    <t>OD TYPU 98 - PRO NEMOCNICE TYPU 3, (KATEGORIE 6) -</t>
  </si>
  <si>
    <t>42510</t>
  </si>
  <si>
    <t xml:space="preserve">NÁROČNÁ APLIKACE REŽIMŮ LÉČBY CYTOSTATIKY (1 DEN, 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</si>
  <si>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</si>
  <si>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</si>
  <si>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</si>
  <si>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</si>
  <si>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</si>
  <si>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</si>
  <si>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</si>
  <si>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</si>
  <si>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</si>
  <si>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</si>
  <si>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</si>
  <si>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</si>
  <si>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</si>
  <si>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</si>
  <si>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</si>
  <si>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</si>
  <si>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</si>
  <si>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</si>
  <si>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</si>
  <si>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</si>
  <si>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09564</t>
  </si>
  <si>
    <t xml:space="preserve">PÉČE SPOJENÁ S PŘEVZETÍM PACIENTA OD ZDRAVOTNICKÉ </t>
  </si>
  <si>
    <t>91936</t>
  </si>
  <si>
    <t>(DRG) ZAHÁJENÍ TERMINÁLNÍ PALIATIVNÍ PÉČE</t>
  </si>
  <si>
    <t>91935</t>
  </si>
  <si>
    <t>(DRG) ČASNÁ INDIKACE PALIATIVNÍ PÉČE</t>
  </si>
  <si>
    <t>91885</t>
  </si>
  <si>
    <t>(DRG) UVOLNĚNÍ NERVOVÝCH STRUKTUR V MALÉ PÁNVI - L</t>
  </si>
  <si>
    <t>929</t>
  </si>
  <si>
    <t>92902</t>
  </si>
  <si>
    <t>(VZP) STANOVENÍ CÍLE PÉČE - LÉKAŘ</t>
  </si>
  <si>
    <t>92903</t>
  </si>
  <si>
    <t>(VZP) STANOVENÍ PLÁNU PÉČE - LÉKAŘ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</si>
  <si>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</si>
  <si>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</si>
  <si>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</si>
  <si>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</si>
  <si>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</si>
  <si>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</si>
  <si>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</si>
  <si>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</si>
  <si>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</si>
  <si>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</si>
  <si>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</si>
  <si>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</si>
  <si>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</si>
  <si>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</si>
  <si>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</si>
  <si>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</si>
  <si>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</si>
  <si>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</si>
  <si>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</si>
  <si>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</si>
  <si>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</si>
  <si>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</si>
  <si>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</si>
  <si>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</si>
  <si>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</si>
  <si>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</si>
  <si>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</si>
  <si>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</si>
  <si>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</si>
  <si>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</si>
  <si>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</si>
  <si>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</si>
  <si>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</si>
  <si>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</si>
  <si>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</si>
  <si>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</si>
  <si>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</si>
  <si>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</si>
  <si>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</si>
  <si>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</si>
  <si>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</si>
  <si>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</si>
  <si>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</si>
  <si>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</si>
  <si>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</si>
  <si>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</si>
  <si>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</si>
  <si>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</si>
  <si>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</si>
  <si>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</si>
  <si>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</si>
  <si>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06353</t>
  </si>
  <si>
    <t xml:space="preserve">OBSTRUKCE GASTROINTESTINÁLNÍHO SYSTÉMU S MCC 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</si>
  <si>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</si>
  <si>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</si>
  <si>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</si>
  <si>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</si>
  <si>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</si>
  <si>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</si>
  <si>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</si>
  <si>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</si>
  <si>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</si>
  <si>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</si>
  <si>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</si>
  <si>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</si>
  <si>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</si>
  <si>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</si>
  <si>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</si>
  <si>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</si>
  <si>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</si>
  <si>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</si>
  <si>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</si>
  <si>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</si>
  <si>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</si>
  <si>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</si>
  <si>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</si>
  <si>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</si>
  <si>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</si>
  <si>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</si>
  <si>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</si>
  <si>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</si>
  <si>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</si>
  <si>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</si>
  <si>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</si>
  <si>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</si>
  <si>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</si>
  <si>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</si>
  <si>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</si>
  <si>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</si>
  <si>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</si>
  <si>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</si>
  <si>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</si>
  <si>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</si>
  <si>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</si>
  <si>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</si>
  <si>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</si>
  <si>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</si>
  <si>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</si>
  <si>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</si>
  <si>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</si>
  <si>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</si>
  <si>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</si>
  <si>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</si>
  <si>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</si>
  <si>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</si>
  <si>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</si>
  <si>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</si>
  <si>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</si>
  <si>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</si>
  <si>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</si>
  <si>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</si>
  <si>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</si>
  <si>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</si>
  <si>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13101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</si>
  <si>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</si>
  <si>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</si>
  <si>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</si>
  <si>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</si>
  <si>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</si>
  <si>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</si>
  <si>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</si>
  <si>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</si>
  <si>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</si>
  <si>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</si>
  <si>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</si>
  <si>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</si>
  <si>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</si>
  <si>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</si>
  <si>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</si>
  <si>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</si>
  <si>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</si>
  <si>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</si>
  <si>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</si>
  <si>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</si>
  <si>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</si>
  <si>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</si>
  <si>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</si>
  <si>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</si>
  <si>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</si>
  <si>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</si>
  <si>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</si>
  <si>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</si>
  <si>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</si>
  <si>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</si>
  <si>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</si>
  <si>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</si>
  <si>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</si>
  <si>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</si>
  <si>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</si>
  <si>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</si>
  <si>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</si>
  <si>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</si>
  <si>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</si>
  <si>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</si>
  <si>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</si>
  <si>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</si>
  <si>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</si>
  <si>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</si>
  <si>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</si>
  <si>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</si>
  <si>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</si>
  <si>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</si>
  <si>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</si>
  <si>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</si>
  <si>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</si>
  <si>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</si>
  <si>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</si>
  <si>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</si>
  <si>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</si>
  <si>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</si>
  <si>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</si>
  <si>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</si>
  <si>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</si>
  <si>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</si>
  <si>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</si>
  <si>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</si>
  <si>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</si>
  <si>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</si>
  <si>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</si>
  <si>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</si>
  <si>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</si>
  <si>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</si>
  <si>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</si>
  <si>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</si>
  <si>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</si>
  <si>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</si>
  <si>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</si>
  <si>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</si>
  <si>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0224707</t>
  </si>
  <si>
    <t>ULTRAVIST 370</t>
  </si>
  <si>
    <t>0224709</t>
  </si>
  <si>
    <t>89173</t>
  </si>
  <si>
    <t>ANTEGRÁDNÍ PYELOGRAFIE JEDNOSTRANNÁ</t>
  </si>
  <si>
    <t>89198</t>
  </si>
  <si>
    <t>SKIASKOPIE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</si>
  <si>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</si>
  <si>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</si>
  <si>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</si>
  <si>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</si>
  <si>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</si>
  <si>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</si>
  <si>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</si>
  <si>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</si>
  <si>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</si>
  <si>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</si>
  <si>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</si>
  <si>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</si>
  <si>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</si>
  <si>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</si>
  <si>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</si>
  <si>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</si>
  <si>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</si>
  <si>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</si>
  <si>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</si>
  <si>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</si>
  <si>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</si>
  <si>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</si>
  <si>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</si>
  <si>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</si>
  <si>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</si>
  <si>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</si>
  <si>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</si>
  <si>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</si>
  <si>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</si>
  <si>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</si>
  <si>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</si>
  <si>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</si>
  <si>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</si>
  <si>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</si>
  <si>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</si>
  <si>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0002060</t>
  </si>
  <si>
    <t>99mTc-erytrocyty in vivo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</si>
  <si>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</si>
  <si>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</si>
  <si>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</si>
  <si>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</si>
  <si>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</si>
  <si>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</si>
  <si>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</si>
  <si>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</si>
  <si>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</si>
  <si>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</si>
  <si>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</si>
  <si>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</si>
  <si>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</si>
  <si>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</si>
  <si>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</si>
  <si>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</si>
  <si>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</si>
  <si>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</si>
  <si>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</si>
  <si>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</si>
  <si>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</si>
  <si>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</si>
  <si>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</si>
  <si>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</si>
  <si>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</si>
  <si>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</si>
  <si>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47267</t>
  </si>
  <si>
    <t>SCINTIGRAFIE  NÁDORU</t>
  </si>
  <si>
    <t>47171</t>
  </si>
  <si>
    <t>SCINTIGRAFICKÁ DIAGNOSTIKA KRVÁCENÍ DO GIT</t>
  </si>
  <si>
    <t>28</t>
  </si>
  <si>
    <t>816</t>
  </si>
  <si>
    <t>94225</t>
  </si>
  <si>
    <t>IZOLACE A BANKING LIDSKÝCH NUKLEOVÝCH KYSELIN (DNA</t>
  </si>
  <si>
    <t>94981</t>
  </si>
  <si>
    <t>(VZP) HEREDITÁRNÍ NÁDOROVÉ SYNDROMY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</si>
  <si>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</si>
  <si>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</si>
  <si>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</si>
  <si>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</si>
  <si>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</si>
  <si>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</si>
  <si>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</si>
  <si>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</si>
  <si>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</si>
  <si>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</si>
  <si>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</si>
  <si>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</si>
  <si>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</si>
  <si>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</si>
  <si>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</si>
  <si>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</si>
  <si>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</si>
  <si>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</si>
  <si>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</si>
  <si>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</si>
  <si>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</si>
  <si>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</si>
  <si>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</si>
  <si>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</si>
  <si>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</si>
  <si>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</si>
  <si>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</si>
  <si>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</si>
  <si>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</si>
  <si>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</si>
  <si>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</si>
  <si>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</si>
  <si>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</si>
  <si>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</si>
  <si>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</si>
  <si>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</si>
  <si>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</si>
  <si>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</si>
  <si>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</si>
  <si>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</si>
  <si>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</si>
  <si>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</si>
  <si>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</si>
  <si>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</si>
  <si>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</si>
  <si>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</si>
  <si>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</si>
  <si>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</si>
  <si>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</si>
  <si>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</si>
  <si>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</si>
  <si>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</si>
  <si>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</si>
  <si>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</si>
  <si>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</si>
  <si>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</si>
  <si>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</si>
  <si>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</si>
  <si>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</si>
  <si>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</si>
  <si>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</si>
  <si>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</si>
  <si>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</si>
  <si>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</si>
  <si>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</si>
  <si>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</si>
  <si>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</si>
  <si>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</si>
  <si>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</si>
  <si>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</si>
  <si>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</si>
  <si>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</si>
  <si>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</si>
  <si>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</si>
  <si>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</si>
  <si>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</si>
  <si>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</si>
  <si>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</si>
  <si>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</si>
  <si>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</si>
  <si>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</si>
  <si>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</si>
  <si>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</si>
  <si>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</si>
  <si>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</si>
  <si>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</si>
  <si>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</si>
  <si>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</si>
  <si>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</si>
  <si>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</si>
  <si>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</si>
  <si>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</si>
  <si>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</si>
  <si>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</si>
  <si>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</si>
  <si>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</si>
  <si>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</si>
  <si>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</si>
  <si>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</si>
  <si>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</si>
  <si>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</si>
  <si>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</si>
  <si>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</si>
  <si>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</si>
  <si>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</si>
  <si>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</si>
  <si>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</si>
  <si>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</si>
  <si>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</si>
  <si>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</si>
  <si>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</si>
  <si>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</si>
  <si>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</si>
  <si>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</si>
  <si>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</si>
  <si>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</si>
  <si>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</si>
  <si>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</si>
  <si>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</si>
  <si>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</si>
  <si>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</si>
  <si>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</si>
  <si>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</si>
  <si>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</si>
  <si>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</si>
  <si>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</si>
  <si>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</si>
  <si>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</si>
  <si>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</si>
  <si>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</si>
  <si>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</si>
  <si>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</si>
  <si>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</si>
  <si>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</si>
  <si>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</si>
  <si>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</si>
  <si>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</si>
  <si>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</si>
  <si>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</si>
  <si>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</si>
  <si>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</si>
  <si>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</si>
  <si>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</si>
  <si>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</si>
  <si>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</si>
  <si>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</si>
  <si>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</si>
  <si>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</si>
  <si>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</si>
  <si>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</si>
  <si>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</si>
  <si>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</si>
  <si>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</si>
  <si>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</si>
  <si>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</si>
  <si>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</si>
  <si>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</si>
  <si>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</si>
  <si>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</si>
  <si>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</si>
  <si>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</si>
  <si>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</si>
  <si>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</si>
  <si>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</si>
  <si>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</si>
  <si>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</si>
  <si>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</si>
  <si>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</si>
  <si>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</si>
  <si>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</si>
  <si>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</si>
  <si>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</si>
  <si>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</si>
  <si>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</si>
  <si>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</si>
  <si>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</si>
  <si>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</si>
  <si>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</si>
  <si>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</si>
  <si>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</si>
  <si>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</si>
  <si>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</si>
  <si>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</si>
  <si>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</si>
  <si>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</si>
  <si>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</si>
  <si>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</si>
  <si>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</si>
  <si>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</si>
  <si>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</si>
  <si>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</si>
  <si>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</si>
  <si>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</si>
  <si>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</si>
  <si>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</si>
  <si>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</si>
  <si>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</si>
  <si>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</si>
  <si>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</si>
  <si>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</si>
  <si>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</si>
  <si>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</si>
  <si>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</si>
  <si>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</si>
  <si>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</si>
  <si>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</si>
  <si>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</si>
  <si>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</si>
  <si>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</si>
  <si>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</si>
  <si>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</si>
  <si>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</si>
  <si>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</si>
  <si>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</si>
  <si>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</si>
  <si>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</si>
  <si>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</si>
  <si>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</si>
  <si>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</si>
  <si>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</si>
  <si>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</si>
  <si>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</si>
  <si>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</si>
  <si>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</si>
  <si>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</si>
  <si>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</si>
  <si>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</si>
  <si>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</si>
  <si>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</si>
  <si>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</si>
  <si>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</si>
  <si>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</si>
  <si>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</si>
  <si>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</si>
  <si>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</si>
  <si>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</si>
  <si>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</si>
  <si>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</si>
  <si>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</si>
  <si>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</si>
  <si>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</si>
  <si>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</si>
  <si>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</si>
  <si>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</si>
  <si>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</si>
  <si>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</si>
  <si>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</si>
  <si>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</si>
  <si>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</si>
  <si>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</si>
  <si>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</si>
  <si>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</si>
  <si>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</si>
  <si>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</si>
  <si>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</si>
  <si>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</si>
  <si>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</si>
  <si>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</si>
  <si>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</si>
  <si>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</si>
  <si>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</si>
  <si>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</si>
  <si>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</si>
  <si>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</si>
  <si>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</si>
  <si>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</si>
  <si>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</si>
  <si>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</si>
  <si>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</si>
  <si>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</si>
  <si>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</si>
  <si>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</si>
  <si>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</si>
  <si>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</si>
  <si>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</si>
  <si>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</si>
  <si>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</si>
  <si>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</si>
  <si>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</si>
  <si>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</si>
  <si>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</si>
  <si>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</si>
  <si>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</si>
  <si>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</si>
  <si>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</si>
  <si>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</si>
  <si>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</si>
  <si>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</si>
  <si>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</si>
  <si>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</si>
  <si>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</si>
  <si>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</si>
  <si>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</si>
  <si>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</si>
  <si>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</si>
  <si>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</si>
  <si>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</si>
  <si>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</si>
  <si>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</si>
  <si>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</si>
  <si>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</si>
  <si>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</si>
  <si>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</si>
  <si>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</si>
  <si>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</si>
  <si>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</si>
  <si>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</si>
  <si>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</si>
  <si>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</si>
  <si>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</si>
  <si>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</si>
  <si>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</si>
  <si>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</si>
  <si>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</si>
  <si>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</si>
  <si>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</si>
  <si>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81325</t>
  </si>
  <si>
    <t>ANALÝZA MOČI MIKROSKOPICKY KVANTITATIVNĚ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</si>
  <si>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</si>
  <si>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</si>
  <si>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</si>
  <si>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</si>
  <si>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</si>
  <si>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</si>
  <si>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</si>
  <si>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</si>
  <si>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</si>
  <si>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</si>
  <si>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</si>
  <si>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</si>
  <si>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</si>
  <si>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</si>
  <si>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</si>
  <si>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</si>
  <si>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</si>
  <si>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</si>
  <si>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</si>
  <si>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</si>
  <si>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</si>
  <si>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</si>
  <si>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</si>
  <si>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</si>
  <si>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</si>
  <si>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</si>
  <si>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</si>
  <si>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</si>
  <si>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</si>
  <si>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</si>
  <si>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</si>
  <si>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</si>
  <si>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</si>
  <si>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</si>
  <si>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</si>
  <si>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</si>
  <si>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</si>
  <si>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</si>
  <si>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</t>
  </si>
  <si>
    <t>0042433</t>
  </si>
  <si>
    <t>0059494</t>
  </si>
  <si>
    <t>LIPIODOL ULTRA-FLUIDE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</si>
  <si>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</si>
  <si>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</si>
  <si>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</si>
  <si>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</si>
  <si>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</si>
  <si>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</si>
  <si>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</si>
  <si>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</si>
  <si>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</si>
  <si>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</si>
  <si>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</si>
  <si>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</si>
  <si>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</si>
  <si>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</si>
  <si>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</si>
  <si>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</si>
  <si>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</si>
  <si>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</si>
  <si>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</si>
  <si>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</si>
  <si>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0038503</t>
  </si>
  <si>
    <t>SOUPRAVA ZAVÁDĚCÍ INTRODUCER</t>
  </si>
  <si>
    <t>0038505</t>
  </si>
  <si>
    <t>0048523</t>
  </si>
  <si>
    <t>DRÁT VODÍCÍ PTA - SELECTIVA; INTERVENČNÍ 60/80/145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</si>
  <si>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</si>
  <si>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</si>
  <si>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</si>
  <si>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</si>
  <si>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</si>
  <si>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</si>
  <si>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</si>
  <si>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</si>
  <si>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</si>
  <si>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</si>
  <si>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</si>
  <si>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</si>
  <si>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</si>
  <si>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</si>
  <si>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</si>
  <si>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</si>
  <si>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</si>
  <si>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</si>
  <si>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</si>
  <si>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</si>
  <si>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</si>
  <si>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</si>
  <si>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</si>
  <si>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</si>
  <si>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</si>
  <si>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</si>
  <si>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</si>
  <si>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</si>
  <si>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</si>
  <si>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</si>
  <si>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</si>
  <si>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</si>
  <si>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</si>
  <si>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</si>
  <si>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</si>
  <si>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</si>
  <si>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</si>
  <si>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</si>
  <si>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</si>
  <si>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</si>
  <si>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</si>
  <si>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</si>
  <si>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</si>
  <si>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</si>
  <si>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</si>
  <si>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0141695</t>
  </si>
  <si>
    <t>STENT JÍCNOVÝ - FERX-ELLA-BOUBELLA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</si>
  <si>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</si>
  <si>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</si>
  <si>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</si>
  <si>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</si>
  <si>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</si>
  <si>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</si>
  <si>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</si>
  <si>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</si>
  <si>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0054370</t>
  </si>
  <si>
    <t>ZAVADĚČ KE KATETRŮM 402604A-402611A</t>
  </si>
  <si>
    <t>0085224</t>
  </si>
  <si>
    <t>LOKALIZÁTOR PRSNÍCH LÉZÍ</t>
  </si>
  <si>
    <t>0038497</t>
  </si>
  <si>
    <t>KATETR ANGIOGRAFICKÝ GLIDECATH</t>
  </si>
  <si>
    <t>0092011</t>
  </si>
  <si>
    <t>BALÓNEK DILATAČNÍ - JÍCNOVÝ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</si>
  <si>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</si>
  <si>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</si>
  <si>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</si>
  <si>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</si>
  <si>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</si>
  <si>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</si>
  <si>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0047552</t>
  </si>
  <si>
    <t>KATETR DIAGNOSTICKÝ PERFORMA, IMPRESS 4-5F</t>
  </si>
  <si>
    <t>0048669</t>
  </si>
  <si>
    <t>DRÁT VODÍCÍ NITINOL</t>
  </si>
  <si>
    <t>0053632</t>
  </si>
  <si>
    <t>STENT PERIFERNÍ VASKULÁRNÍ - SINUS REPO/ - SEPERFL</t>
  </si>
  <si>
    <t>0058787</t>
  </si>
  <si>
    <t>KATETR DRENÁŽNÍ HRUDNÍ THAL-QUICK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</si>
  <si>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</si>
  <si>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</si>
  <si>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</si>
  <si>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</si>
  <si>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</si>
  <si>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</si>
  <si>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</si>
  <si>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</si>
  <si>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</si>
  <si>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</si>
  <si>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</si>
  <si>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</si>
  <si>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</si>
  <si>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</si>
  <si>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</si>
  <si>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</si>
  <si>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</si>
  <si>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</si>
  <si>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</si>
  <si>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</si>
  <si>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</si>
  <si>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</si>
  <si>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</si>
  <si>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</si>
  <si>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</si>
  <si>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</si>
  <si>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</si>
  <si>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</si>
  <si>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</si>
  <si>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</si>
  <si>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</si>
  <si>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</si>
  <si>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</si>
  <si>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</si>
  <si>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</si>
  <si>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</si>
  <si>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</si>
  <si>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</si>
  <si>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</si>
  <si>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</si>
  <si>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</si>
  <si>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</si>
  <si>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</si>
  <si>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</si>
  <si>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</si>
  <si>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</si>
  <si>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</si>
  <si>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</si>
  <si>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</si>
  <si>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</si>
  <si>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</si>
  <si>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</si>
  <si>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</si>
  <si>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</si>
  <si>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</si>
  <si>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</si>
  <si>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</si>
  <si>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</si>
  <si>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</si>
  <si>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</si>
  <si>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</si>
  <si>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</si>
  <si>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</si>
  <si>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</si>
  <si>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</si>
  <si>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</si>
  <si>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</si>
  <si>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</si>
  <si>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</si>
  <si>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</si>
  <si>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</si>
  <si>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</si>
  <si>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</si>
  <si>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</si>
  <si>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</si>
  <si>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</si>
  <si>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</si>
  <si>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</si>
  <si>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</si>
  <si>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</si>
  <si>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</si>
  <si>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</si>
  <si>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</si>
  <si>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</si>
  <si>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</si>
  <si>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</si>
  <si>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</si>
  <si>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</si>
  <si>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</si>
  <si>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</si>
  <si>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</si>
  <si>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</si>
  <si>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</si>
  <si>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</si>
  <si>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</si>
  <si>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</si>
  <si>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</si>
  <si>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</si>
  <si>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</si>
  <si>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</si>
  <si>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</si>
  <si>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</si>
  <si>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</si>
  <si>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</si>
  <si>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</si>
  <si>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</si>
  <si>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</si>
  <si>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</si>
  <si>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</si>
  <si>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</si>
  <si>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</si>
  <si>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</si>
  <si>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</si>
  <si>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</si>
  <si>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</si>
  <si>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</si>
  <si>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</si>
  <si>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</si>
  <si>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</si>
  <si>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</si>
  <si>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</si>
  <si>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</si>
  <si>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</si>
  <si>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</si>
  <si>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</si>
  <si>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</si>
  <si>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</si>
  <si>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</si>
  <si>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</si>
  <si>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</si>
  <si>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</si>
  <si>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</si>
  <si>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</si>
  <si>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</si>
  <si>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</si>
  <si>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</si>
  <si>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</si>
  <si>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</si>
  <si>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</si>
  <si>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</si>
  <si>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</si>
  <si>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</si>
  <si>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</si>
  <si>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</si>
  <si>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</si>
  <si>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</si>
  <si>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</si>
  <si>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</si>
  <si>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</si>
  <si>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</si>
  <si>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</si>
  <si>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</si>
  <si>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</si>
  <si>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</si>
  <si>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</si>
  <si>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</si>
  <si>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</si>
  <si>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</si>
  <si>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</si>
  <si>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</si>
  <si>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</si>
  <si>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</si>
  <si>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</si>
  <si>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</si>
  <si>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</si>
  <si>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</si>
  <si>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</si>
  <si>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</si>
  <si>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</si>
  <si>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</si>
  <si>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</si>
  <si>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</si>
  <si>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</si>
  <si>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</si>
  <si>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</si>
  <si>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</si>
  <si>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</si>
  <si>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</si>
  <si>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</si>
  <si>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</si>
  <si>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</si>
  <si>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</si>
  <si>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</si>
  <si>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</si>
  <si>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</si>
  <si>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</si>
  <si>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</si>
  <si>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</si>
  <si>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</si>
  <si>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</si>
  <si>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</si>
  <si>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</si>
  <si>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</si>
  <si>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</si>
  <si>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</si>
  <si>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</si>
  <si>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</si>
  <si>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</si>
  <si>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</si>
  <si>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</si>
  <si>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</si>
  <si>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</si>
  <si>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</si>
  <si>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</si>
  <si>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</si>
  <si>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</si>
  <si>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</si>
  <si>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</si>
  <si>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</si>
  <si>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</si>
  <si>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</si>
  <si>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</si>
  <si>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</si>
  <si>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</si>
  <si>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</si>
  <si>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</si>
  <si>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</si>
  <si>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</si>
  <si>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</si>
  <si>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</si>
  <si>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</si>
  <si>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</si>
  <si>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</si>
  <si>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</si>
  <si>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</si>
  <si>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</si>
  <si>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</si>
  <si>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</si>
  <si>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</si>
  <si>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</si>
  <si>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</si>
  <si>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</si>
  <si>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</si>
  <si>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</si>
  <si>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</si>
  <si>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</si>
  <si>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</si>
  <si>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</si>
  <si>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</si>
  <si>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</si>
  <si>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91431</t>
  </si>
  <si>
    <t>ZVLÁŠTĚ NÁROČNÉ IZOLACE BUNĚK GRADIENTOVOU CENTRIF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</si>
  <si>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</si>
  <si>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</si>
  <si>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</si>
  <si>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</si>
  <si>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</si>
  <si>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</si>
  <si>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</si>
  <si>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</si>
  <si>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</si>
  <si>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</si>
  <si>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</si>
  <si>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</si>
  <si>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</si>
  <si>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</si>
  <si>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</si>
  <si>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</si>
  <si>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</si>
  <si>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</si>
  <si>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</si>
  <si>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</si>
  <si>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</si>
  <si>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</si>
  <si>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</si>
  <si>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</si>
  <si>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</si>
  <si>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</si>
  <si>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</si>
  <si>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</si>
  <si>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</si>
  <si>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</si>
  <si>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44</t>
  </si>
  <si>
    <t>82135</t>
  </si>
  <si>
    <t>KONFIRMAČNÍ TEST PRŮKAZU ANTIGENŮ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</si>
  <si>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</si>
  <si>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</si>
  <si>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</si>
  <si>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</si>
  <si>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</si>
  <si>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</si>
  <si>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</si>
  <si>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</si>
  <si>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</si>
  <si>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</si>
  <si>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</si>
  <si>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</si>
  <si>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87624</t>
  </si>
  <si>
    <t xml:space="preserve">POLYMERÁZOVÁ ŘETĚZOVÁ REAKCE (PCR) Z PARAFINOVÝCH </t>
  </si>
  <si>
    <t>94237</t>
  </si>
  <si>
    <t>FRAGMENTAČNÍ ANALÝZA LIDSKÉHO GERMINÁLNÍHO GENOMU</t>
  </si>
  <si>
    <t>87623</t>
  </si>
  <si>
    <t xml:space="preserve">KVANTITATIVNÍ POLYMERÁZOVÁ ŘETĚZOVÁ REAKCE (QPCR) 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</si>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</sst>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70" fillId="0" borderId="15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0" fillId="0" borderId="107" xfId="0" applyNumberFormat="1" applyFont="1" applyBorder="1" applyAlignment="1">
      <alignment horizontal="right"/>
    </xf>
    <xf numFmtId="166" fontId="70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0.41461305114390529</c:v>
                </c:pt>
                <c:pt idx="1">
                  <c:v>0.41818780579824605</c:v>
                </c:pt>
                <c:pt idx="2">
                  <c:v>0.42495442931497135</c:v>
                </c:pt>
                <c:pt idx="3">
                  <c:v>0.39613263704864171</c:v>
                </c:pt>
                <c:pt idx="4">
                  <c:v>0.37534366231507593</c:v>
                </c:pt>
                <c:pt idx="5">
                  <c:v>0.37528871308545231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1.1569933396764986</c:v>
                </c:pt>
                <c:pt idx="1">
                  <c:v>1.1656137184115523</c:v>
                </c:pt>
                <c:pt idx="2">
                  <c:v>1.1697058823529412</c:v>
                </c:pt>
                <c:pt idx="3">
                  <c:v>1.1536712889293022</c:v>
                </c:pt>
                <c:pt idx="4">
                  <c:v>1.1285305684662137</c:v>
                </c:pt>
                <c:pt idx="5">
                  <c:v>1.0955296127562641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5" totalsRowShown="0">
  <autoFilter ref="C3:S10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2864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4859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4860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4921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5393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5419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5434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5887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5888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6114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6284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7131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800662F-C408-440C-9EDC-1028D88BF9F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257076.10213999989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191160.75250999993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0.96643190523983591</v>
      </c>
      <c r="E8" s="285">
        <f t="shared" si="0"/>
        <v>1.073813228044262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0.26909628832705756</v>
      </c>
      <c r="E9" s="285">
        <f>IF(C9=0,0,D9/C9)</f>
        <v>0.89698762775685859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0.67995361710335245</v>
      </c>
      <c r="E11" s="285">
        <f t="shared" si="0"/>
        <v>1.1332560285055875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0.96670577032314553</v>
      </c>
      <c r="E12" s="285">
        <f t="shared" si="0"/>
        <v>1.2083822129039319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4330.1843499999995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42723.682629999996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98570.971049999978</v>
      </c>
      <c r="D18" s="303">
        <f ca="1">IF(ISERROR(VLOOKUP("Výnosy celkem",INDIRECT("HI!$A:$G"),5,0)),0,VLOOKUP("Výnosy celkem",INDIRECT("HI!$A:$G"),5,0))</f>
        <v>96966.678039999999</v>
      </c>
      <c r="E18" s="304">
        <f t="shared" ref="E18:E31" ca="1" si="1">IF(C18=0,0,D18/C18)</f>
        <v>0.98372448812352464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74844.631049999982</v>
      </c>
      <c r="D19" s="284">
        <f ca="1">IF(ISERROR(VLOOKUP("Ambulance *",INDIRECT("HI!$A:$G"),5,0)),0,VLOOKUP("Ambulance *",INDIRECT("HI!$A:$G"),5,0))</f>
        <v>69996.498039999991</v>
      </c>
      <c r="E19" s="285">
        <f t="shared" ca="1" si="1"/>
        <v>0.93522403755639871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0.93522403755639871</v>
      </c>
      <c r="E20" s="285">
        <f t="shared" si="1"/>
        <v>0.93522403755639871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0.93522403755639893</v>
      </c>
      <c r="E21" s="285">
        <f t="shared" si="1"/>
        <v>0.93522403755639893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0.8430870823953609</v>
      </c>
      <c r="E23" s="285">
        <f t="shared" si="1"/>
        <v>0.99186715575924811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23726.34</v>
      </c>
      <c r="D24" s="284">
        <f ca="1">IF(ISERROR(VLOOKUP("Hospitalizace *",INDIRECT("HI!$A:$G"),5,0)),0,VLOOKUP("Hospitalizace *",INDIRECT("HI!$A:$G"),5,0))</f>
        <v>26970.180000000004</v>
      </c>
      <c r="E24" s="285">
        <f ca="1">IF(C24=0,0,D24/C24)</f>
        <v>1.136718937686976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1.1367189376869757</v>
      </c>
      <c r="E25" s="285">
        <f t="shared" si="1"/>
        <v>1.1367189376869757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1.1367189376869757</v>
      </c>
      <c r="E26" s="285">
        <f t="shared" si="1"/>
        <v>1.1367189376869757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1.1867469879518073</v>
      </c>
      <c r="E29" s="285">
        <f t="shared" si="1"/>
        <v>1.2492073557387446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1.0955296127562641</v>
      </c>
      <c r="E30" s="285">
        <f t="shared" si="1"/>
        <v>1.0955296127562641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1.3042330482155895</v>
      </c>
      <c r="E31" s="285">
        <f t="shared" si="1"/>
        <v>1.3728768928585153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2268937-6FAC-43B8-8EB9-19E5D8179A2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146531.78188999987</v>
      </c>
      <c r="C5" s="33">
        <v>170915.89905999997</v>
      </c>
      <c r="D5" s="12"/>
      <c r="E5" s="226">
        <v>191160.75250999993</v>
      </c>
      <c r="F5" s="32">
        <v>0</v>
      </c>
      <c r="G5" s="225">
        <f>E5-F5</f>
        <v>191160.75250999993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2158.5979900000002</v>
      </c>
      <c r="C6" s="35">
        <v>2209.9516700000004</v>
      </c>
      <c r="D6" s="12"/>
      <c r="E6" s="227">
        <v>4330.1843499999995</v>
      </c>
      <c r="F6" s="34">
        <v>0</v>
      </c>
      <c r="G6" s="228">
        <f>E6-F6</f>
        <v>4330.1843499999995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35118.326690000002</v>
      </c>
      <c r="C7" s="35">
        <v>39016.896399999998</v>
      </c>
      <c r="D7" s="12"/>
      <c r="E7" s="227">
        <v>42723.682629999996</v>
      </c>
      <c r="F7" s="34">
        <v>0</v>
      </c>
      <c r="G7" s="228">
        <f>E7-F7</f>
        <v>42723.682629999996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16698.255329999993</v>
      </c>
      <c r="C8" s="37">
        <v>15392.680960000007</v>
      </c>
      <c r="D8" s="12"/>
      <c r="E8" s="229">
        <v>18861.482649999958</v>
      </c>
      <c r="F8" s="36">
        <v>0</v>
      </c>
      <c r="G8" s="230">
        <f>E8-F8</f>
        <v>18861.482649999958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200506.96189999985</v>
      </c>
      <c r="C9" s="39">
        <v>227535.42808999997</v>
      </c>
      <c r="D9" s="12"/>
      <c r="E9" s="3">
        <v>257076.10213999989</v>
      </c>
      <c r="F9" s="38">
        <v>0</v>
      </c>
      <c r="G9" s="38">
        <f>E9-F9</f>
        <v>257076.10213999989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68913.227279999992</v>
      </c>
      <c r="C11" s="33">
        <f>IF(ISERROR(VLOOKUP("Celkem:",'ZV Vykáz.-A'!A:H,5,0)),0,VLOOKUP("Celkem:",'ZV Vykáz.-A'!A:H,5,0)/1000)</f>
        <v>74844.631049999982</v>
      </c>
      <c r="D11" s="12"/>
      <c r="E11" s="226">
        <f>IF(ISERROR(VLOOKUP("Celkem:",'ZV Vykáz.-A'!A:H,8,0)),0,VLOOKUP("Celkem:",'ZV Vykáz.-A'!A:H,8,0)/1000)</f>
        <v>69996.498039999991</v>
      </c>
      <c r="F11" s="32">
        <f>C11</f>
        <v>74844.631049999982</v>
      </c>
      <c r="G11" s="225">
        <f>E11-F11</f>
        <v>-4848.1330099999905</v>
      </c>
      <c r="H11" s="231">
        <f>IF(F11&lt;0.00000001,"",E11/F11)</f>
        <v>0.93522403755639871</v>
      </c>
      <c r="I11" s="225">
        <f>E11-B11</f>
        <v>1083.2707599999994</v>
      </c>
      <c r="J11" s="231">
        <f>IF(B11&lt;0.00000001,"",E11/B11)</f>
        <v>1.0157193444967914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27073.020000000004</v>
      </c>
      <c r="C12" s="37">
        <f>IF(ISERROR(VLOOKUP("Celkem",CaseMix!A:D,3,0)),0,VLOOKUP("Celkem",CaseMix!A:D,3,0)*30)</f>
        <v>23726.34</v>
      </c>
      <c r="D12" s="12"/>
      <c r="E12" s="229">
        <f>IF(ISERROR(VLOOKUP("Celkem",CaseMix!A:D,4,0)),0,VLOOKUP("Celkem",CaseMix!A:D,4,0)*30)</f>
        <v>26970.180000000004</v>
      </c>
      <c r="F12" s="36">
        <f>C12</f>
        <v>23726.34</v>
      </c>
      <c r="G12" s="230">
        <f>E12-F12</f>
        <v>3243.8400000000038</v>
      </c>
      <c r="H12" s="233">
        <f>IF(F12&lt;0.00000001,"",E12/F12)</f>
        <v>1.136718937686976</v>
      </c>
      <c r="I12" s="230">
        <f>E12-B12</f>
        <v>-102.84000000000015</v>
      </c>
      <c r="J12" s="233">
        <f>IF(B12&lt;0.00000001,"",E12/B12)</f>
        <v>0.99620138425635563</v>
      </c>
    </row>
    <row r="13" spans="1:10" ht="14.45" customHeight="1" thickBot="1" x14ac:dyDescent="0.25">
      <c r="A13" s="4" t="s">
        <v>100</v>
      </c>
      <c r="B13" s="9">
        <f>SUM(B11:B12)</f>
        <v>95986.247279999996</v>
      </c>
      <c r="C13" s="41">
        <f>SUM(C11:C12)</f>
        <v>98570.971049999978</v>
      </c>
      <c r="D13" s="12"/>
      <c r="E13" s="9">
        <f>SUM(E11:E12)</f>
        <v>96966.678039999999</v>
      </c>
      <c r="F13" s="40">
        <f>SUM(F11:F12)</f>
        <v>98570.971049999978</v>
      </c>
      <c r="G13" s="40">
        <f>E13-F13</f>
        <v>-1604.2930099999794</v>
      </c>
      <c r="H13" s="235">
        <f>IF(F13&lt;0.00000001,"",E13/F13)</f>
        <v>0.98372448812352464</v>
      </c>
      <c r="I13" s="40">
        <f>SUM(I11:I12)</f>
        <v>980.43075999999928</v>
      </c>
      <c r="J13" s="235">
        <f>IF(B13&lt;0.00000001,"",E13/B13)</f>
        <v>1.0102142836894124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0.47871777802843496</v>
      </c>
      <c r="C15" s="43">
        <f>IF(C9=0,"",C13/C9)</f>
        <v>0.43321153051827582</v>
      </c>
      <c r="D15" s="12"/>
      <c r="E15" s="10">
        <f>IF(E9=0,"",E13/E9)</f>
        <v>0.37719055654264338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74C37C35-1F89-4ABE-9FA7-226FF0B7230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0.41461305114390529</v>
      </c>
      <c r="C4" s="323">
        <f t="shared" ref="C4:M4" si="0">(C10+C8)/C6</f>
        <v>0.41818780579824605</v>
      </c>
      <c r="D4" s="323">
        <f t="shared" si="0"/>
        <v>0.42495442931497135</v>
      </c>
      <c r="E4" s="323">
        <f t="shared" si="0"/>
        <v>0.39613263704864171</v>
      </c>
      <c r="F4" s="323">
        <f t="shared" si="0"/>
        <v>0.37534366231507593</v>
      </c>
      <c r="G4" s="323">
        <f t="shared" si="0"/>
        <v>0.37528871308545231</v>
      </c>
      <c r="H4" s="323">
        <f t="shared" si="0"/>
        <v>0.27090642004493176</v>
      </c>
      <c r="I4" s="323">
        <f t="shared" si="0"/>
        <v>0.27090642004493176</v>
      </c>
      <c r="J4" s="323">
        <f t="shared" si="0"/>
        <v>0.27090642004493176</v>
      </c>
      <c r="K4" s="323">
        <f t="shared" si="0"/>
        <v>0.27090642004493176</v>
      </c>
      <c r="L4" s="323">
        <f t="shared" si="0"/>
        <v>0.27090642004493176</v>
      </c>
      <c r="M4" s="323">
        <f t="shared" si="0"/>
        <v>0.27090642004493176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43531.454570000002</v>
      </c>
      <c r="C5" s="323">
        <f>IF(ISERROR(VLOOKUP($A5,'Man Tab'!$A:$Q,COLUMN()+2,0)),0,VLOOKUP($A5,'Man Tab'!$A:$Q,COLUMN()+2,0))</f>
        <v>40439.704399999995</v>
      </c>
      <c r="D5" s="323">
        <f>IF(ISERROR(VLOOKUP($A5,'Man Tab'!$A:$Q,COLUMN()+2,0)),0,VLOOKUP($A5,'Man Tab'!$A:$Q,COLUMN()+2,0))</f>
        <v>40223.748270000004</v>
      </c>
      <c r="E5" s="323">
        <f>IF(ISERROR(VLOOKUP($A5,'Man Tab'!$A:$Q,COLUMN()+2,0)),0,VLOOKUP($A5,'Man Tab'!$A:$Q,COLUMN()+2,0))</f>
        <v>43908.695700000004</v>
      </c>
      <c r="F5" s="323">
        <f>IF(ISERROR(VLOOKUP($A5,'Man Tab'!$A:$Q,COLUMN()+2,0)),0,VLOOKUP($A5,'Man Tab'!$A:$Q,COLUMN()+2,0))</f>
        <v>44623.387459999998</v>
      </c>
      <c r="G5" s="323">
        <f>IF(ISERROR(VLOOKUP($A5,'Man Tab'!$A:$Q,COLUMN()+2,0)),0,VLOOKUP($A5,'Man Tab'!$A:$Q,COLUMN()+2,0))</f>
        <v>45651.889909999998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43531.454570000002</v>
      </c>
      <c r="C6" s="325">
        <f t="shared" ref="C6:M6" si="1">C5+B6</f>
        <v>83971.158969999989</v>
      </c>
      <c r="D6" s="325">
        <f t="shared" si="1"/>
        <v>124194.90724</v>
      </c>
      <c r="E6" s="325">
        <f t="shared" si="1"/>
        <v>168103.60294000001</v>
      </c>
      <c r="F6" s="325">
        <f t="shared" si="1"/>
        <v>212726.99040000001</v>
      </c>
      <c r="G6" s="325">
        <f t="shared" si="1"/>
        <v>258378.88031000001</v>
      </c>
      <c r="H6" s="325">
        <f t="shared" si="1"/>
        <v>258378.88031000001</v>
      </c>
      <c r="I6" s="325">
        <f t="shared" si="1"/>
        <v>258378.88031000001</v>
      </c>
      <c r="J6" s="325">
        <f t="shared" si="1"/>
        <v>258378.88031000001</v>
      </c>
      <c r="K6" s="325">
        <f t="shared" si="1"/>
        <v>258378.88031000001</v>
      </c>
      <c r="L6" s="325">
        <f t="shared" si="1"/>
        <v>258378.88031000001</v>
      </c>
      <c r="M6" s="325">
        <f t="shared" si="1"/>
        <v>258378.88031000001</v>
      </c>
    </row>
    <row r="7" spans="1:13" ht="14.45" customHeight="1" x14ac:dyDescent="0.2">
      <c r="A7" s="324" t="s">
        <v>125</v>
      </c>
      <c r="B7" s="324">
        <v>128.30000000000001</v>
      </c>
      <c r="C7" s="324">
        <v>294.56400000000002</v>
      </c>
      <c r="D7" s="324">
        <v>469.51900000000001</v>
      </c>
      <c r="E7" s="324">
        <v>592.02499999999998</v>
      </c>
      <c r="F7" s="324">
        <v>727.80499999999995</v>
      </c>
      <c r="G7" s="324">
        <v>899.00599999999997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3849.0000000000005</v>
      </c>
      <c r="C8" s="325">
        <f t="shared" ref="C8:M8" si="2">C7*30</f>
        <v>8836.92</v>
      </c>
      <c r="D8" s="325">
        <f t="shared" si="2"/>
        <v>14085.57</v>
      </c>
      <c r="E8" s="325">
        <f t="shared" si="2"/>
        <v>17760.75</v>
      </c>
      <c r="F8" s="325">
        <f t="shared" si="2"/>
        <v>21834.149999999998</v>
      </c>
      <c r="G8" s="325">
        <f t="shared" si="2"/>
        <v>26970.18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14199709.200000001</v>
      </c>
      <c r="C9" s="324">
        <v>12079085.520000001</v>
      </c>
      <c r="D9" s="324">
        <v>12412811.210000003</v>
      </c>
      <c r="E9" s="324">
        <v>10138967.600000001</v>
      </c>
      <c r="F9" s="324">
        <v>9181004.1199999992</v>
      </c>
      <c r="G9" s="324">
        <v>11984919.830000002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14199.709200000001</v>
      </c>
      <c r="C10" s="325">
        <f t="shared" ref="C10:M10" si="3">C9/1000+B10</f>
        <v>26278.794720000002</v>
      </c>
      <c r="D10" s="325">
        <f t="shared" si="3"/>
        <v>38691.605930000005</v>
      </c>
      <c r="E10" s="325">
        <f t="shared" si="3"/>
        <v>48830.573530000009</v>
      </c>
      <c r="F10" s="325">
        <f t="shared" si="3"/>
        <v>58011.577650000007</v>
      </c>
      <c r="G10" s="325">
        <f t="shared" si="3"/>
        <v>69996.497480000005</v>
      </c>
      <c r="H10" s="325">
        <f t="shared" si="3"/>
        <v>69996.497480000005</v>
      </c>
      <c r="I10" s="325">
        <f t="shared" si="3"/>
        <v>69996.497480000005</v>
      </c>
      <c r="J10" s="325">
        <f t="shared" si="3"/>
        <v>69996.497480000005</v>
      </c>
      <c r="K10" s="325">
        <f t="shared" si="3"/>
        <v>69996.497480000005</v>
      </c>
      <c r="L10" s="325">
        <f t="shared" si="3"/>
        <v>69996.497480000005</v>
      </c>
      <c r="M10" s="325">
        <f t="shared" si="3"/>
        <v>69996.497480000005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1918F15-A434-4269-962D-3B30D45A6AA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353500.00000080001</v>
      </c>
      <c r="C7" s="56">
        <v>29458.333333400002</v>
      </c>
      <c r="D7" s="56">
        <v>32553.14543</v>
      </c>
      <c r="E7" s="56">
        <v>29607.125739999999</v>
      </c>
      <c r="F7" s="56">
        <v>29578.206600000001</v>
      </c>
      <c r="G7" s="56">
        <v>32309.512019999998</v>
      </c>
      <c r="H7" s="56">
        <v>32651.803809999998</v>
      </c>
      <c r="I7" s="56">
        <v>34460.958909999994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191160.75250999996</v>
      </c>
      <c r="Q7" s="185">
        <v>0.54076591940471663</v>
      </c>
    </row>
    <row r="8" spans="1:17" ht="14.45" customHeight="1" x14ac:dyDescent="0.2">
      <c r="A8" s="19" t="s">
        <v>36</v>
      </c>
      <c r="B8" s="55">
        <v>3299.1413640000001</v>
      </c>
      <c r="C8" s="56">
        <v>274.92844700000001</v>
      </c>
      <c r="D8" s="56">
        <v>301.91000000000003</v>
      </c>
      <c r="E8" s="56">
        <v>263.69</v>
      </c>
      <c r="F8" s="56">
        <v>322.25</v>
      </c>
      <c r="G8" s="56">
        <v>330.52</v>
      </c>
      <c r="H8" s="56">
        <v>254.76499999999999</v>
      </c>
      <c r="I8" s="56">
        <v>334.78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1807.9149999999997</v>
      </c>
      <c r="Q8" s="185">
        <v>0.54799561477657244</v>
      </c>
    </row>
    <row r="9" spans="1:17" ht="14.45" customHeight="1" x14ac:dyDescent="0.2">
      <c r="A9" s="19" t="s">
        <v>37</v>
      </c>
      <c r="B9" s="55">
        <v>6978.9999999000001</v>
      </c>
      <c r="C9" s="56">
        <v>581.58333332500001</v>
      </c>
      <c r="D9" s="56">
        <v>197.44182000000001</v>
      </c>
      <c r="E9" s="56">
        <v>546.36390000000006</v>
      </c>
      <c r="F9" s="56">
        <v>1227.10546</v>
      </c>
      <c r="G9" s="56">
        <v>575.13553999999999</v>
      </c>
      <c r="H9" s="56">
        <v>545.58950000000004</v>
      </c>
      <c r="I9" s="56">
        <v>1238.5481299999999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4330.1843500000004</v>
      </c>
      <c r="Q9" s="185">
        <v>0.62045914171973726</v>
      </c>
    </row>
    <row r="10" spans="1:17" ht="14.45" customHeight="1" x14ac:dyDescent="0.2">
      <c r="A10" s="19" t="s">
        <v>38</v>
      </c>
      <c r="B10" s="55">
        <v>1228.2967684</v>
      </c>
      <c r="C10" s="56">
        <v>102.35806403333333</v>
      </c>
      <c r="D10" s="56">
        <v>97.968240000000009</v>
      </c>
      <c r="E10" s="56">
        <v>98.145449999999997</v>
      </c>
      <c r="F10" s="56">
        <v>98.376460000000009</v>
      </c>
      <c r="G10" s="56">
        <v>82.640479999999997</v>
      </c>
      <c r="H10" s="56">
        <v>92.232839999999996</v>
      </c>
      <c r="I10" s="56">
        <v>98.877809999999997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568.24127999999996</v>
      </c>
      <c r="Q10" s="185">
        <v>0.46262539690648263</v>
      </c>
    </row>
    <row r="11" spans="1:17" ht="14.45" customHeight="1" x14ac:dyDescent="0.2">
      <c r="A11" s="19" t="s">
        <v>39</v>
      </c>
      <c r="B11" s="55">
        <v>727.45417309999891</v>
      </c>
      <c r="C11" s="56">
        <v>60.621181091666578</v>
      </c>
      <c r="D11" s="56">
        <v>71.083590000000001</v>
      </c>
      <c r="E11" s="56">
        <v>65.858559999999997</v>
      </c>
      <c r="F11" s="56">
        <v>83.315309999999997</v>
      </c>
      <c r="G11" s="56">
        <v>69.855279999999993</v>
      </c>
      <c r="H11" s="56">
        <v>62.909769999999995</v>
      </c>
      <c r="I11" s="56">
        <v>97.12294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450.14544999999998</v>
      </c>
      <c r="Q11" s="185">
        <v>0.61879561166270347</v>
      </c>
    </row>
    <row r="12" spans="1:17" ht="14.45" customHeight="1" x14ac:dyDescent="0.2">
      <c r="A12" s="19" t="s">
        <v>40</v>
      </c>
      <c r="B12" s="55">
        <v>99.913110199999991</v>
      </c>
      <c r="C12" s="56">
        <v>8.3260925166666659</v>
      </c>
      <c r="D12" s="56">
        <v>18.096919999999997</v>
      </c>
      <c r="E12" s="56">
        <v>22.530519999999999</v>
      </c>
      <c r="F12" s="56">
        <v>8.4098299999999995</v>
      </c>
      <c r="G12" s="56">
        <v>2.5133200000000002</v>
      </c>
      <c r="H12" s="56">
        <v>9.1498299999999997</v>
      </c>
      <c r="I12" s="56">
        <v>296.11086999999998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356.81128999999999</v>
      </c>
      <c r="Q12" s="185">
        <v>3.5712159223725179</v>
      </c>
    </row>
    <row r="13" spans="1:17" ht="14.45" customHeight="1" x14ac:dyDescent="0.2">
      <c r="A13" s="19" t="s">
        <v>41</v>
      </c>
      <c r="B13" s="55">
        <v>180.0000005</v>
      </c>
      <c r="C13" s="56">
        <v>15.000000041666667</v>
      </c>
      <c r="D13" s="56">
        <v>10.840350000000001</v>
      </c>
      <c r="E13" s="56">
        <v>14.48699</v>
      </c>
      <c r="F13" s="56">
        <v>26.408150000000003</v>
      </c>
      <c r="G13" s="56">
        <v>182.53745999999998</v>
      </c>
      <c r="H13" s="56">
        <v>68.27713</v>
      </c>
      <c r="I13" s="56">
        <v>74.337070000000011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376.88715000000002</v>
      </c>
      <c r="Q13" s="185">
        <v>2.0938174941838406</v>
      </c>
    </row>
    <row r="14" spans="1:17" ht="14.45" customHeight="1" x14ac:dyDescent="0.2">
      <c r="A14" s="19" t="s">
        <v>42</v>
      </c>
      <c r="B14" s="55">
        <v>3372.9592195999999</v>
      </c>
      <c r="C14" s="56">
        <v>281.07993496666666</v>
      </c>
      <c r="D14" s="56">
        <v>404.63099999999997</v>
      </c>
      <c r="E14" s="56">
        <v>313.25400000000002</v>
      </c>
      <c r="F14" s="56">
        <v>314.22699999999998</v>
      </c>
      <c r="G14" s="56">
        <v>253.94900000000001</v>
      </c>
      <c r="H14" s="56">
        <v>239.37</v>
      </c>
      <c r="I14" s="56">
        <v>201.71199999999999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1727.143</v>
      </c>
      <c r="Q14" s="185">
        <v>0.51205570170066339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4632.3240159999996</v>
      </c>
      <c r="C17" s="56">
        <v>386.02700133333332</v>
      </c>
      <c r="D17" s="56">
        <v>1113.07518</v>
      </c>
      <c r="E17" s="56">
        <v>364.55128000000002</v>
      </c>
      <c r="F17" s="56">
        <v>55.895300000000006</v>
      </c>
      <c r="G17" s="56">
        <v>191.41963000000001</v>
      </c>
      <c r="H17" s="56">
        <v>2513.51604</v>
      </c>
      <c r="I17" s="56">
        <v>31.907150000000001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4270.3645800000004</v>
      </c>
      <c r="Q17" s="185">
        <v>0.92186223702189329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1.379</v>
      </c>
      <c r="E18" s="56">
        <v>14.066000000000001</v>
      </c>
      <c r="F18" s="56">
        <v>1.399</v>
      </c>
      <c r="G18" s="56">
        <v>12.483000000000001</v>
      </c>
      <c r="H18" s="56">
        <v>0.19800000000000001</v>
      </c>
      <c r="I18" s="56">
        <v>2.423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31.948</v>
      </c>
      <c r="Q18" s="185" t="s">
        <v>329</v>
      </c>
    </row>
    <row r="19" spans="1:17" ht="14.45" customHeight="1" x14ac:dyDescent="0.2">
      <c r="A19" s="19" t="s">
        <v>47</v>
      </c>
      <c r="B19" s="55">
        <v>5279.9276108999993</v>
      </c>
      <c r="C19" s="56">
        <v>439.99396757499994</v>
      </c>
      <c r="D19" s="56">
        <v>437.27474999999998</v>
      </c>
      <c r="E19" s="56">
        <v>655.06366000000003</v>
      </c>
      <c r="F19" s="56">
        <v>431.69184999999999</v>
      </c>
      <c r="G19" s="56">
        <v>1520.0997600000001</v>
      </c>
      <c r="H19" s="56">
        <v>-176.3356</v>
      </c>
      <c r="I19" s="56">
        <v>642.05954000000008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3509.8539600000004</v>
      </c>
      <c r="Q19" s="185">
        <v>0.66475418199942371</v>
      </c>
    </row>
    <row r="20" spans="1:17" ht="14.45" customHeight="1" x14ac:dyDescent="0.2">
      <c r="A20" s="19" t="s">
        <v>48</v>
      </c>
      <c r="B20" s="55">
        <v>98272.125404800099</v>
      </c>
      <c r="C20" s="56">
        <v>8189.3437837333413</v>
      </c>
      <c r="D20" s="56">
        <v>7398.8988300000001</v>
      </c>
      <c r="E20" s="56">
        <v>7408.5254199999999</v>
      </c>
      <c r="F20" s="56">
        <v>7141.2843000000003</v>
      </c>
      <c r="G20" s="56">
        <v>7447.6958800000002</v>
      </c>
      <c r="H20" s="56">
        <v>7430.9364000000005</v>
      </c>
      <c r="I20" s="56">
        <v>7182.8946900000001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44010.235520000002</v>
      </c>
      <c r="Q20" s="185">
        <v>0.44784047702961682</v>
      </c>
    </row>
    <row r="21" spans="1:17" ht="14.45" customHeight="1" x14ac:dyDescent="0.2">
      <c r="A21" s="20" t="s">
        <v>49</v>
      </c>
      <c r="B21" s="55">
        <v>52179.047199500004</v>
      </c>
      <c r="C21" s="56">
        <v>4348.2539332916667</v>
      </c>
      <c r="D21" s="56">
        <v>920.42281000000003</v>
      </c>
      <c r="E21" s="56">
        <v>917.63681000000008</v>
      </c>
      <c r="F21" s="56">
        <v>917.63681000000008</v>
      </c>
      <c r="G21" s="56">
        <v>917.63681000000008</v>
      </c>
      <c r="H21" s="56">
        <v>919.47519999999997</v>
      </c>
      <c r="I21" s="56">
        <v>919.34835999999996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5512.1567999999997</v>
      </c>
      <c r="Q21" s="185">
        <v>0.10563927660321133</v>
      </c>
    </row>
    <row r="22" spans="1:17" ht="14.45" customHeight="1" x14ac:dyDescent="0.2">
      <c r="A22" s="19" t="s">
        <v>50</v>
      </c>
      <c r="B22" s="55">
        <v>39.554288900000003</v>
      </c>
      <c r="C22" s="56">
        <v>3.2961907416666669</v>
      </c>
      <c r="D22" s="56">
        <v>4.4165000000000001</v>
      </c>
      <c r="E22" s="56">
        <v>4.4165000000000001</v>
      </c>
      <c r="F22" s="56">
        <v>16.976299999999998</v>
      </c>
      <c r="G22" s="56">
        <v>4.9113899999999999</v>
      </c>
      <c r="H22" s="56">
        <v>0</v>
      </c>
      <c r="I22" s="56">
        <v>56.906750000000002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87.627440000000007</v>
      </c>
      <c r="Q22" s="185">
        <v>2.2153713904840293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35.830356000806205</v>
      </c>
      <c r="C24" s="56">
        <v>2.9858630000671837</v>
      </c>
      <c r="D24" s="56">
        <v>0.87014999999519205</v>
      </c>
      <c r="E24" s="56">
        <v>143.98956999999064</v>
      </c>
      <c r="F24" s="56">
        <v>0.56589999999414431</v>
      </c>
      <c r="G24" s="56">
        <v>7.7861300000004121</v>
      </c>
      <c r="H24" s="56">
        <v>11.499539999997069</v>
      </c>
      <c r="I24" s="56">
        <v>13.902689999995346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178.6139799999728</v>
      </c>
      <c r="Q24" s="185">
        <v>4.9849903806692257</v>
      </c>
    </row>
    <row r="25" spans="1:17" ht="14.45" customHeight="1" x14ac:dyDescent="0.2">
      <c r="A25" s="21" t="s">
        <v>53</v>
      </c>
      <c r="B25" s="58">
        <v>529825.57351260097</v>
      </c>
      <c r="C25" s="59">
        <v>44152.131126050081</v>
      </c>
      <c r="D25" s="59">
        <v>43531.454570000002</v>
      </c>
      <c r="E25" s="59">
        <v>40439.704399999995</v>
      </c>
      <c r="F25" s="59">
        <v>40223.748270000004</v>
      </c>
      <c r="G25" s="59">
        <v>43908.695700000004</v>
      </c>
      <c r="H25" s="59">
        <v>44623.387459999998</v>
      </c>
      <c r="I25" s="59">
        <v>45651.889909999998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258378.88031000001</v>
      </c>
      <c r="Q25" s="186">
        <v>0.48766781602673037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1495.1331299999999</v>
      </c>
      <c r="E26" s="56">
        <v>1111.3915900000002</v>
      </c>
      <c r="F26" s="56">
        <v>1350.68127</v>
      </c>
      <c r="G26" s="56">
        <v>1371.8235199999999</v>
      </c>
      <c r="H26" s="56">
        <v>1089.9356399999999</v>
      </c>
      <c r="I26" s="56">
        <v>1524.6894600000001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7943.6546099999996</v>
      </c>
      <c r="Q26" s="185" t="s">
        <v>329</v>
      </c>
    </row>
    <row r="27" spans="1:17" ht="14.45" customHeight="1" x14ac:dyDescent="0.2">
      <c r="A27" s="22" t="s">
        <v>55</v>
      </c>
      <c r="B27" s="58">
        <v>529825.57351260097</v>
      </c>
      <c r="C27" s="59">
        <v>44152.131126050081</v>
      </c>
      <c r="D27" s="59">
        <v>45026.587700000004</v>
      </c>
      <c r="E27" s="59">
        <v>41551.095989999994</v>
      </c>
      <c r="F27" s="59">
        <v>41574.429540000005</v>
      </c>
      <c r="G27" s="59">
        <v>45280.519220000002</v>
      </c>
      <c r="H27" s="59">
        <v>45713.323100000001</v>
      </c>
      <c r="I27" s="59">
        <v>47176.579369999999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266322.53492000006</v>
      </c>
      <c r="Q27" s="186">
        <v>0.50266077787516616</v>
      </c>
    </row>
    <row r="28" spans="1:17" ht="14.45" customHeight="1" x14ac:dyDescent="0.2">
      <c r="A28" s="20" t="s">
        <v>56</v>
      </c>
      <c r="B28" s="55">
        <v>1479.5339305</v>
      </c>
      <c r="C28" s="56">
        <v>123.29449420833333</v>
      </c>
      <c r="D28" s="56">
        <v>212.14953</v>
      </c>
      <c r="E28" s="56">
        <v>17.295970000000001</v>
      </c>
      <c r="F28" s="56">
        <v>46.00967</v>
      </c>
      <c r="G28" s="56">
        <v>94.622420000000005</v>
      </c>
      <c r="H28" s="56">
        <v>-106.62548</v>
      </c>
      <c r="I28" s="56">
        <v>43.040419999999997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306.49252999999999</v>
      </c>
      <c r="Q28" s="185">
        <v>0.20715478278786253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0.28289999999999998</v>
      </c>
      <c r="E31" s="62">
        <v>103.79832</v>
      </c>
      <c r="F31" s="62">
        <v>0.56579999999999997</v>
      </c>
      <c r="G31" s="62">
        <v>70.844289999999987</v>
      </c>
      <c r="H31" s="62">
        <v>0</v>
      </c>
      <c r="I31" s="62">
        <v>0.37719999999999998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175.86850999999999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6646C7B-989C-441F-B7CB-6D0C2A1D130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115876.512235</v>
      </c>
      <c r="C6" s="707">
        <v>114747.19543000001</v>
      </c>
      <c r="D6" s="707">
        <v>-1129.3168049999949</v>
      </c>
      <c r="E6" s="708">
        <v>0.99025413534444573</v>
      </c>
      <c r="F6" s="706">
        <v>-524845.05972740101</v>
      </c>
      <c r="G6" s="707">
        <v>-262422.5298637005</v>
      </c>
      <c r="H6" s="707">
        <v>7579.1102000000001</v>
      </c>
      <c r="I6" s="707">
        <v>53547.015299999999</v>
      </c>
      <c r="J6" s="707">
        <v>315969.54516370047</v>
      </c>
      <c r="K6" s="709">
        <v>-0.10202442474701344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466182.65019999997</v>
      </c>
      <c r="C7" s="707">
        <v>484672.59401999996</v>
      </c>
      <c r="D7" s="707">
        <v>18489.943819999986</v>
      </c>
      <c r="E7" s="708">
        <v>1.0396624452069751</v>
      </c>
      <c r="F7" s="706">
        <v>529825.57351260097</v>
      </c>
      <c r="G7" s="707">
        <v>264912.78675630048</v>
      </c>
      <c r="H7" s="707">
        <v>45651.889909999998</v>
      </c>
      <c r="I7" s="707">
        <v>258378.88031000001</v>
      </c>
      <c r="J7" s="707">
        <v>-6533.9064463004761</v>
      </c>
      <c r="K7" s="709">
        <v>0.48766781602673037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361552.15313400002</v>
      </c>
      <c r="C8" s="707">
        <v>372485.64282999997</v>
      </c>
      <c r="D8" s="707">
        <v>10933.489695999946</v>
      </c>
      <c r="E8" s="708">
        <v>1.0302404220282646</v>
      </c>
      <c r="F8" s="706">
        <v>369386.76463649998</v>
      </c>
      <c r="G8" s="707">
        <v>184693.38231824999</v>
      </c>
      <c r="H8" s="707">
        <v>36802.825420000001</v>
      </c>
      <c r="I8" s="707">
        <v>200883.50100999998</v>
      </c>
      <c r="J8" s="707">
        <v>16190.118691749987</v>
      </c>
      <c r="K8" s="709">
        <v>0.54382972061189605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358121.44708299998</v>
      </c>
      <c r="C9" s="707">
        <v>369053.51882999996</v>
      </c>
      <c r="D9" s="707">
        <v>10932.07174699998</v>
      </c>
      <c r="E9" s="708">
        <v>1.0305261576374294</v>
      </c>
      <c r="F9" s="706">
        <v>366013.80541689997</v>
      </c>
      <c r="G9" s="707">
        <v>183006.90270844998</v>
      </c>
      <c r="H9" s="707">
        <v>36601.113420000001</v>
      </c>
      <c r="I9" s="707">
        <v>199156.35801</v>
      </c>
      <c r="J9" s="707">
        <v>16149.455301550013</v>
      </c>
      <c r="K9" s="709">
        <v>0.54412253052355586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2.2100000000000002E-3</v>
      </c>
      <c r="D10" s="707">
        <v>2.2100000000000002E-3</v>
      </c>
      <c r="E10" s="708">
        <v>0</v>
      </c>
      <c r="F10" s="706">
        <v>0</v>
      </c>
      <c r="G10" s="707">
        <v>0</v>
      </c>
      <c r="H10" s="707">
        <v>4.8999999999999998E-4</v>
      </c>
      <c r="I10" s="707">
        <v>7.6000000000000004E-4</v>
      </c>
      <c r="J10" s="707">
        <v>7.6000000000000004E-4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2.2100000000000002E-3</v>
      </c>
      <c r="D11" s="707">
        <v>2.2100000000000002E-3</v>
      </c>
      <c r="E11" s="708">
        <v>0</v>
      </c>
      <c r="F11" s="706">
        <v>0</v>
      </c>
      <c r="G11" s="707">
        <v>0</v>
      </c>
      <c r="H11" s="707">
        <v>4.8999999999999998E-4</v>
      </c>
      <c r="I11" s="707">
        <v>7.6000000000000004E-4</v>
      </c>
      <c r="J11" s="707">
        <v>7.6000000000000004E-4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348894.25199699996</v>
      </c>
      <c r="C12" s="707">
        <v>358890.05192</v>
      </c>
      <c r="D12" s="707">
        <v>9995.7999230000423</v>
      </c>
      <c r="E12" s="708">
        <v>1.0286499415389796</v>
      </c>
      <c r="F12" s="706">
        <v>353500.00000080001</v>
      </c>
      <c r="G12" s="707">
        <v>176750.0000004</v>
      </c>
      <c r="H12" s="707">
        <v>34460.958909999994</v>
      </c>
      <c r="I12" s="707">
        <v>191160.75250999999</v>
      </c>
      <c r="J12" s="707">
        <v>14410.752509599988</v>
      </c>
      <c r="K12" s="709">
        <v>0.54076591940471674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37499.671444</v>
      </c>
      <c r="C13" s="707">
        <v>37692.464</v>
      </c>
      <c r="D13" s="707">
        <v>192.79255600000033</v>
      </c>
      <c r="E13" s="708">
        <v>1.0051411798710799</v>
      </c>
      <c r="F13" s="706">
        <v>36850.000000399996</v>
      </c>
      <c r="G13" s="707">
        <v>18425.000000199998</v>
      </c>
      <c r="H13" s="707">
        <v>2924.3007499999999</v>
      </c>
      <c r="I13" s="707">
        <v>18044.31335</v>
      </c>
      <c r="J13" s="707">
        <v>-380.68665019999753</v>
      </c>
      <c r="K13" s="709">
        <v>0.48966929036103485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370</v>
      </c>
      <c r="C14" s="707">
        <v>335.06046000000003</v>
      </c>
      <c r="D14" s="707">
        <v>-34.939539999999965</v>
      </c>
      <c r="E14" s="708">
        <v>0.90556881081081086</v>
      </c>
      <c r="F14" s="706">
        <v>330</v>
      </c>
      <c r="G14" s="707">
        <v>165</v>
      </c>
      <c r="H14" s="707">
        <v>13.493690000000001</v>
      </c>
      <c r="I14" s="707">
        <v>117.22830999999999</v>
      </c>
      <c r="J14" s="707">
        <v>-47.771690000000007</v>
      </c>
      <c r="K14" s="709">
        <v>0.35523730303030299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230.00000299999999</v>
      </c>
      <c r="C15" s="707">
        <v>271.70145000000002</v>
      </c>
      <c r="D15" s="707">
        <v>41.70144700000003</v>
      </c>
      <c r="E15" s="708">
        <v>1.1813106367655135</v>
      </c>
      <c r="F15" s="706">
        <v>230.00000020000002</v>
      </c>
      <c r="G15" s="707">
        <v>115.00000010000002</v>
      </c>
      <c r="H15" s="707">
        <v>25.31493</v>
      </c>
      <c r="I15" s="707">
        <v>131.13843</v>
      </c>
      <c r="J15" s="707">
        <v>16.138429899999977</v>
      </c>
      <c r="K15" s="709">
        <v>0.57016708646072423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60.000000999999997</v>
      </c>
      <c r="C16" s="707">
        <v>49.552860000000003</v>
      </c>
      <c r="D16" s="707">
        <v>-10.447140999999995</v>
      </c>
      <c r="E16" s="708">
        <v>0.82588098623531703</v>
      </c>
      <c r="F16" s="706">
        <v>50</v>
      </c>
      <c r="G16" s="707">
        <v>25</v>
      </c>
      <c r="H16" s="707">
        <v>12.9162</v>
      </c>
      <c r="I16" s="707">
        <v>194.71034</v>
      </c>
      <c r="J16" s="707">
        <v>169.71034</v>
      </c>
      <c r="K16" s="709">
        <v>3.8942068000000001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5.0000010000000001</v>
      </c>
      <c r="C17" s="707">
        <v>13.103680000000001</v>
      </c>
      <c r="D17" s="707">
        <v>8.1036789999999996</v>
      </c>
      <c r="E17" s="708">
        <v>2.6207354758529049</v>
      </c>
      <c r="F17" s="706">
        <v>5</v>
      </c>
      <c r="G17" s="707">
        <v>2.5</v>
      </c>
      <c r="H17" s="707">
        <v>6.5518400000000003</v>
      </c>
      <c r="I17" s="707">
        <v>29.483280000000001</v>
      </c>
      <c r="J17" s="707">
        <v>26.983280000000001</v>
      </c>
      <c r="K17" s="709">
        <v>5.8966560000000001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203.85195999999999</v>
      </c>
      <c r="D18" s="707">
        <v>203.85195999999999</v>
      </c>
      <c r="E18" s="708">
        <v>0</v>
      </c>
      <c r="F18" s="706">
        <v>0</v>
      </c>
      <c r="G18" s="707">
        <v>0</v>
      </c>
      <c r="H18" s="707">
        <v>0</v>
      </c>
      <c r="I18" s="707">
        <v>1.8259799999999999</v>
      </c>
      <c r="J18" s="707">
        <v>1.8259799999999999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285.000001</v>
      </c>
      <c r="C19" s="707">
        <v>440.46463</v>
      </c>
      <c r="D19" s="707">
        <v>155.464629</v>
      </c>
      <c r="E19" s="708">
        <v>1.5454899244017897</v>
      </c>
      <c r="F19" s="706">
        <v>399.99999989999998</v>
      </c>
      <c r="G19" s="707">
        <v>199.99999994999999</v>
      </c>
      <c r="H19" s="707">
        <v>42.415489999999998</v>
      </c>
      <c r="I19" s="707">
        <v>263.22816</v>
      </c>
      <c r="J19" s="707">
        <v>63.228160050000014</v>
      </c>
      <c r="K19" s="709">
        <v>0.65807040016451768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79.750744000000012</v>
      </c>
      <c r="C20" s="707">
        <v>73.027479999999997</v>
      </c>
      <c r="D20" s="707">
        <v>-6.7232640000000146</v>
      </c>
      <c r="E20" s="708">
        <v>0.91569653569626874</v>
      </c>
      <c r="F20" s="706">
        <v>80</v>
      </c>
      <c r="G20" s="707">
        <v>40</v>
      </c>
      <c r="H20" s="707">
        <v>0.93774000000000002</v>
      </c>
      <c r="I20" s="707">
        <v>101.57963000000001</v>
      </c>
      <c r="J20" s="707">
        <v>61.579630000000009</v>
      </c>
      <c r="K20" s="709">
        <v>1.2697453750000001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299999.93172899995</v>
      </c>
      <c r="C21" s="707">
        <v>310358.97813</v>
      </c>
      <c r="D21" s="707">
        <v>10359.046401000058</v>
      </c>
      <c r="E21" s="708">
        <v>1.0345301625280292</v>
      </c>
      <c r="F21" s="706">
        <v>305000.0000004</v>
      </c>
      <c r="G21" s="707">
        <v>152500.0000002</v>
      </c>
      <c r="H21" s="707">
        <v>29750.831329999997</v>
      </c>
      <c r="I21" s="707">
        <v>163773.46355000001</v>
      </c>
      <c r="J21" s="707">
        <v>11273.463549800013</v>
      </c>
      <c r="K21" s="709">
        <v>0.53696217557306636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10299.898074999999</v>
      </c>
      <c r="C22" s="707">
        <v>9397.7221499999996</v>
      </c>
      <c r="D22" s="707">
        <v>-902.17592499999955</v>
      </c>
      <c r="E22" s="708">
        <v>0.91240923760306247</v>
      </c>
      <c r="F22" s="706">
        <v>10500</v>
      </c>
      <c r="G22" s="707">
        <v>5250</v>
      </c>
      <c r="H22" s="707">
        <v>1678.1361000000002</v>
      </c>
      <c r="I22" s="707">
        <v>8465.1074600000011</v>
      </c>
      <c r="J22" s="707">
        <v>3215.1074600000011</v>
      </c>
      <c r="K22" s="709">
        <v>0.80620071047619057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64.999999000000003</v>
      </c>
      <c r="C23" s="707">
        <v>54.125120000000003</v>
      </c>
      <c r="D23" s="707">
        <v>-10.874879</v>
      </c>
      <c r="E23" s="708">
        <v>0.83269416665683338</v>
      </c>
      <c r="F23" s="706">
        <v>54.999999900000006</v>
      </c>
      <c r="G23" s="707">
        <v>27.499999950000003</v>
      </c>
      <c r="H23" s="707">
        <v>6.0608399999999998</v>
      </c>
      <c r="I23" s="707">
        <v>38.674019999999999</v>
      </c>
      <c r="J23" s="707">
        <v>11.174020049999996</v>
      </c>
      <c r="K23" s="709">
        <v>0.70316400127847989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2441.3693929999999</v>
      </c>
      <c r="C24" s="707">
        <v>3132.00983</v>
      </c>
      <c r="D24" s="707">
        <v>690.64043700000002</v>
      </c>
      <c r="E24" s="708">
        <v>1.2828905936890314</v>
      </c>
      <c r="F24" s="706">
        <v>3299.1413640000001</v>
      </c>
      <c r="G24" s="707">
        <v>1649.570682</v>
      </c>
      <c r="H24" s="707">
        <v>334.78</v>
      </c>
      <c r="I24" s="707">
        <v>1807.915</v>
      </c>
      <c r="J24" s="707">
        <v>158.34431799999993</v>
      </c>
      <c r="K24" s="709">
        <v>0.54799561477657244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2400.065775</v>
      </c>
      <c r="C25" s="707">
        <v>3085.8998300000003</v>
      </c>
      <c r="D25" s="707">
        <v>685.83405500000026</v>
      </c>
      <c r="E25" s="708">
        <v>1.285756358073145</v>
      </c>
      <c r="F25" s="706">
        <v>3249.6760162</v>
      </c>
      <c r="G25" s="707">
        <v>1624.8380081</v>
      </c>
      <c r="H25" s="707">
        <v>333.58</v>
      </c>
      <c r="I25" s="707">
        <v>1751.875</v>
      </c>
      <c r="J25" s="707">
        <v>127.03699189999998</v>
      </c>
      <c r="K25" s="709">
        <v>0.53909220219699017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41.303618</v>
      </c>
      <c r="C26" s="707">
        <v>46.11</v>
      </c>
      <c r="D26" s="707">
        <v>4.8063819999999993</v>
      </c>
      <c r="E26" s="708">
        <v>1.1163670940400428</v>
      </c>
      <c r="F26" s="706">
        <v>49.465347800000004</v>
      </c>
      <c r="G26" s="707">
        <v>24.732673900000002</v>
      </c>
      <c r="H26" s="707">
        <v>1.2</v>
      </c>
      <c r="I26" s="707">
        <v>56.04</v>
      </c>
      <c r="J26" s="707">
        <v>31.307326099999997</v>
      </c>
      <c r="K26" s="709">
        <v>1.1329143024846982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4497.9999960000005</v>
      </c>
      <c r="C27" s="707">
        <v>4708.7669999999998</v>
      </c>
      <c r="D27" s="707">
        <v>210.76700399999936</v>
      </c>
      <c r="E27" s="708">
        <v>1.046857937791781</v>
      </c>
      <c r="F27" s="706">
        <v>6978.9999999000001</v>
      </c>
      <c r="G27" s="707">
        <v>3489.4999999500001</v>
      </c>
      <c r="H27" s="707">
        <v>1238.5481299999999</v>
      </c>
      <c r="I27" s="707">
        <v>4330.1843499999995</v>
      </c>
      <c r="J27" s="707">
        <v>840.68435004999947</v>
      </c>
      <c r="K27" s="709">
        <v>0.62045914171973715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45</v>
      </c>
      <c r="C28" s="707">
        <v>59.055990000000001</v>
      </c>
      <c r="D28" s="707">
        <v>14.055990000000001</v>
      </c>
      <c r="E28" s="708">
        <v>1.3123553333333333</v>
      </c>
      <c r="F28" s="706">
        <v>59.999999900000006</v>
      </c>
      <c r="G28" s="707">
        <v>29.999999950000003</v>
      </c>
      <c r="H28" s="707">
        <v>1.1519200000000001</v>
      </c>
      <c r="I28" s="707">
        <v>27.472990000000003</v>
      </c>
      <c r="J28" s="707">
        <v>-2.5270099500000001</v>
      </c>
      <c r="K28" s="709">
        <v>0.45788316742980528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0.32767000000000002</v>
      </c>
      <c r="D29" s="707">
        <v>0.32767000000000002</v>
      </c>
      <c r="E29" s="708">
        <v>0</v>
      </c>
      <c r="F29" s="706">
        <v>0</v>
      </c>
      <c r="G29" s="707">
        <v>0</v>
      </c>
      <c r="H29" s="707">
        <v>0</v>
      </c>
      <c r="I29" s="707">
        <v>0.55176000000000003</v>
      </c>
      <c r="J29" s="707">
        <v>0.55176000000000003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460.000001</v>
      </c>
      <c r="C30" s="707">
        <v>398.61132000000003</v>
      </c>
      <c r="D30" s="707">
        <v>-61.388680999999963</v>
      </c>
      <c r="E30" s="708">
        <v>0.86654634594229063</v>
      </c>
      <c r="F30" s="706">
        <v>445</v>
      </c>
      <c r="G30" s="707">
        <v>222.5</v>
      </c>
      <c r="H30" s="707">
        <v>36.660069999999997</v>
      </c>
      <c r="I30" s="707">
        <v>196.94580999999999</v>
      </c>
      <c r="J30" s="707">
        <v>-25.554190000000006</v>
      </c>
      <c r="K30" s="709">
        <v>0.44257485393258428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2070</v>
      </c>
      <c r="C31" s="707">
        <v>2375.9745200000002</v>
      </c>
      <c r="D31" s="707">
        <v>305.97452000000021</v>
      </c>
      <c r="E31" s="708">
        <v>1.1478137777777779</v>
      </c>
      <c r="F31" s="706">
        <v>2070.0000000999999</v>
      </c>
      <c r="G31" s="707">
        <v>1035.0000000499999</v>
      </c>
      <c r="H31" s="707">
        <v>360.46903000000003</v>
      </c>
      <c r="I31" s="707">
        <v>1300.4448500000001</v>
      </c>
      <c r="J31" s="707">
        <v>265.44484995000016</v>
      </c>
      <c r="K31" s="709">
        <v>0.62823422702279075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994.99999800000001</v>
      </c>
      <c r="C32" s="707">
        <v>1106.35679</v>
      </c>
      <c r="D32" s="707">
        <v>111.35679200000004</v>
      </c>
      <c r="E32" s="708">
        <v>1.1119163740943043</v>
      </c>
      <c r="F32" s="706">
        <v>3467.9999999000001</v>
      </c>
      <c r="G32" s="707">
        <v>1733.9999999500001</v>
      </c>
      <c r="H32" s="707">
        <v>738.64823999999999</v>
      </c>
      <c r="I32" s="707">
        <v>2470.4736200000002</v>
      </c>
      <c r="J32" s="707">
        <v>736.47362005000014</v>
      </c>
      <c r="K32" s="709">
        <v>0.71236263554533918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244.99999600000001</v>
      </c>
      <c r="C33" s="707">
        <v>222.28869</v>
      </c>
      <c r="D33" s="707">
        <v>-22.711306000000008</v>
      </c>
      <c r="E33" s="708">
        <v>0.90730079032327815</v>
      </c>
      <c r="F33" s="706">
        <v>249.99999990000001</v>
      </c>
      <c r="G33" s="707">
        <v>124.99999995000002</v>
      </c>
      <c r="H33" s="707">
        <v>10.073979999999999</v>
      </c>
      <c r="I33" s="707">
        <v>99.187789999999993</v>
      </c>
      <c r="J33" s="707">
        <v>-25.812209950000025</v>
      </c>
      <c r="K33" s="709">
        <v>0.39675116015870043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120.000001</v>
      </c>
      <c r="C34" s="707">
        <v>121.50275000000001</v>
      </c>
      <c r="D34" s="707">
        <v>1.5027490000000086</v>
      </c>
      <c r="E34" s="708">
        <v>1.0125229082289757</v>
      </c>
      <c r="F34" s="706">
        <v>120.00000059999999</v>
      </c>
      <c r="G34" s="707">
        <v>60.000000299999996</v>
      </c>
      <c r="H34" s="707">
        <v>14.67605</v>
      </c>
      <c r="I34" s="707">
        <v>82.207309999999993</v>
      </c>
      <c r="J34" s="707">
        <v>22.207309699999996</v>
      </c>
      <c r="K34" s="709">
        <v>0.68506091324136209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549.999999</v>
      </c>
      <c r="C35" s="707">
        <v>419.42597999999998</v>
      </c>
      <c r="D35" s="707">
        <v>-130.57401900000002</v>
      </c>
      <c r="E35" s="708">
        <v>0.76259269229562299</v>
      </c>
      <c r="F35" s="706">
        <v>549.99999979999996</v>
      </c>
      <c r="G35" s="707">
        <v>274.99999989999998</v>
      </c>
      <c r="H35" s="707">
        <v>76.669240000000002</v>
      </c>
      <c r="I35" s="707">
        <v>148.82852</v>
      </c>
      <c r="J35" s="707">
        <v>-126.17147989999998</v>
      </c>
      <c r="K35" s="709">
        <v>0.27059730918930813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10</v>
      </c>
      <c r="C36" s="707">
        <v>0</v>
      </c>
      <c r="D36" s="707">
        <v>-10</v>
      </c>
      <c r="E36" s="708">
        <v>0</v>
      </c>
      <c r="F36" s="706">
        <v>9.9999995999999989</v>
      </c>
      <c r="G36" s="707">
        <v>4.9999997999999994</v>
      </c>
      <c r="H36" s="707">
        <v>0</v>
      </c>
      <c r="I36" s="707">
        <v>0</v>
      </c>
      <c r="J36" s="707">
        <v>-4.9999997999999994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3.0000010000000001</v>
      </c>
      <c r="C37" s="707">
        <v>5.2232899999999995</v>
      </c>
      <c r="D37" s="707">
        <v>2.2232889999999994</v>
      </c>
      <c r="E37" s="708">
        <v>1.7410960863013043</v>
      </c>
      <c r="F37" s="706">
        <v>6.0000001000000003</v>
      </c>
      <c r="G37" s="707">
        <v>3.0000000500000001</v>
      </c>
      <c r="H37" s="707">
        <v>0.1996</v>
      </c>
      <c r="I37" s="707">
        <v>1.3105</v>
      </c>
      <c r="J37" s="707">
        <v>-1.6895000500000001</v>
      </c>
      <c r="K37" s="709">
        <v>0.21841666302638893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</v>
      </c>
      <c r="D38" s="707">
        <v>0</v>
      </c>
      <c r="E38" s="708">
        <v>0</v>
      </c>
      <c r="F38" s="706">
        <v>0</v>
      </c>
      <c r="G38" s="707">
        <v>0</v>
      </c>
      <c r="H38" s="707">
        <v>0</v>
      </c>
      <c r="I38" s="707">
        <v>2.7611999999999997</v>
      </c>
      <c r="J38" s="707">
        <v>2.7611999999999997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1129.5356869999998</v>
      </c>
      <c r="C39" s="707">
        <v>1217.1016299999999</v>
      </c>
      <c r="D39" s="707">
        <v>87.565943000000061</v>
      </c>
      <c r="E39" s="708">
        <v>1.07752383922687</v>
      </c>
      <c r="F39" s="706">
        <v>1228.2967684</v>
      </c>
      <c r="G39" s="707">
        <v>614.14838420000001</v>
      </c>
      <c r="H39" s="707">
        <v>98.877809999999997</v>
      </c>
      <c r="I39" s="707">
        <v>568.24128000000007</v>
      </c>
      <c r="J39" s="707">
        <v>-45.907104199999935</v>
      </c>
      <c r="K39" s="709">
        <v>0.46262539690648269</v>
      </c>
      <c r="L39" s="270"/>
      <c r="M39" s="705" t="str">
        <f t="shared" si="0"/>
        <v>X</v>
      </c>
    </row>
    <row r="40" spans="1:13" ht="14.45" customHeight="1" x14ac:dyDescent="0.2">
      <c r="A40" s="710" t="s">
        <v>364</v>
      </c>
      <c r="B40" s="706">
        <v>845.7641779999999</v>
      </c>
      <c r="C40" s="707">
        <v>978.86568</v>
      </c>
      <c r="D40" s="707">
        <v>133.1015020000001</v>
      </c>
      <c r="E40" s="708">
        <v>1.157374248593442</v>
      </c>
      <c r="F40" s="706">
        <v>976.70191899999998</v>
      </c>
      <c r="G40" s="707">
        <v>488.35095949999993</v>
      </c>
      <c r="H40" s="707">
        <v>84.420140000000004</v>
      </c>
      <c r="I40" s="707">
        <v>477.01880999999997</v>
      </c>
      <c r="J40" s="707">
        <v>-11.332149499999957</v>
      </c>
      <c r="K40" s="709">
        <v>0.4883975353385171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283.77150900000004</v>
      </c>
      <c r="C41" s="707">
        <v>238.23595</v>
      </c>
      <c r="D41" s="707">
        <v>-45.535559000000035</v>
      </c>
      <c r="E41" s="708">
        <v>0.83953442274573087</v>
      </c>
      <c r="F41" s="706">
        <v>251.59484940000002</v>
      </c>
      <c r="G41" s="707">
        <v>125.79742470000001</v>
      </c>
      <c r="H41" s="707">
        <v>14.45767</v>
      </c>
      <c r="I41" s="707">
        <v>91.222470000000001</v>
      </c>
      <c r="J41" s="707">
        <v>-34.574954700000006</v>
      </c>
      <c r="K41" s="709">
        <v>0.36257685806186457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733.86535900000104</v>
      </c>
      <c r="C42" s="707">
        <v>778.10731999999996</v>
      </c>
      <c r="D42" s="707">
        <v>44.241960999998923</v>
      </c>
      <c r="E42" s="708">
        <v>1.0602862098032328</v>
      </c>
      <c r="F42" s="706">
        <v>727.45417309999891</v>
      </c>
      <c r="G42" s="707">
        <v>363.72708654999946</v>
      </c>
      <c r="H42" s="707">
        <v>97.12294</v>
      </c>
      <c r="I42" s="707">
        <v>450.14545000000004</v>
      </c>
      <c r="J42" s="707">
        <v>86.418363450000584</v>
      </c>
      <c r="K42" s="709">
        <v>0.61879561166270358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0</v>
      </c>
      <c r="C43" s="707">
        <v>21.916930000000001</v>
      </c>
      <c r="D43" s="707">
        <v>21.916930000000001</v>
      </c>
      <c r="E43" s="708">
        <v>0</v>
      </c>
      <c r="F43" s="706">
        <v>0</v>
      </c>
      <c r="G43" s="707">
        <v>0</v>
      </c>
      <c r="H43" s="707">
        <v>0</v>
      </c>
      <c r="I43" s="707">
        <v>8.0830000000000002</v>
      </c>
      <c r="J43" s="707">
        <v>8.0830000000000002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85</v>
      </c>
      <c r="C44" s="707">
        <v>91.842579999999998</v>
      </c>
      <c r="D44" s="707">
        <v>6.8425799999999981</v>
      </c>
      <c r="E44" s="708">
        <v>1.0805009411764706</v>
      </c>
      <c r="F44" s="706">
        <v>94.999999800000012</v>
      </c>
      <c r="G44" s="707">
        <v>47.499999900000006</v>
      </c>
      <c r="H44" s="707">
        <v>1.9004100000000002</v>
      </c>
      <c r="I44" s="707">
        <v>36.765540000000001</v>
      </c>
      <c r="J44" s="707">
        <v>-10.734459900000004</v>
      </c>
      <c r="K44" s="709">
        <v>0.3870056850252751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215</v>
      </c>
      <c r="C45" s="707">
        <v>206.07571999999999</v>
      </c>
      <c r="D45" s="707">
        <v>-8.9242800000000102</v>
      </c>
      <c r="E45" s="708">
        <v>0.95849172093023249</v>
      </c>
      <c r="F45" s="706">
        <v>215.00000009999999</v>
      </c>
      <c r="G45" s="707">
        <v>107.50000004999998</v>
      </c>
      <c r="H45" s="707">
        <v>45.434849999999997</v>
      </c>
      <c r="I45" s="707">
        <v>169.06518</v>
      </c>
      <c r="J45" s="707">
        <v>61.565179950000015</v>
      </c>
      <c r="K45" s="709">
        <v>0.7863496740528606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139.99999700000001</v>
      </c>
      <c r="C46" s="707">
        <v>106.69592</v>
      </c>
      <c r="D46" s="707">
        <v>-33.304077000000007</v>
      </c>
      <c r="E46" s="708">
        <v>0.76211373061672272</v>
      </c>
      <c r="F46" s="706">
        <v>129.99999980000001</v>
      </c>
      <c r="G46" s="707">
        <v>64.999999900000006</v>
      </c>
      <c r="H46" s="707">
        <v>8.21157</v>
      </c>
      <c r="I46" s="707">
        <v>52.957800000000006</v>
      </c>
      <c r="J46" s="707">
        <v>-12.0421999</v>
      </c>
      <c r="K46" s="709">
        <v>0.40736769293441183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27.902754000000002</v>
      </c>
      <c r="C47" s="707">
        <v>25.793490000000002</v>
      </c>
      <c r="D47" s="707">
        <v>-2.1092639999999996</v>
      </c>
      <c r="E47" s="708">
        <v>0.92440660158491883</v>
      </c>
      <c r="F47" s="706">
        <v>23.088312800000001</v>
      </c>
      <c r="G47" s="707">
        <v>11.5441564</v>
      </c>
      <c r="H47" s="707">
        <v>2.1255300000000004</v>
      </c>
      <c r="I47" s="707">
        <v>9.6362199999999998</v>
      </c>
      <c r="J47" s="707">
        <v>-1.9079364000000005</v>
      </c>
      <c r="K47" s="709">
        <v>0.41736354160967531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1.93625</v>
      </c>
      <c r="D48" s="707">
        <v>1.93625</v>
      </c>
      <c r="E48" s="708">
        <v>0</v>
      </c>
      <c r="F48" s="706">
        <v>0</v>
      </c>
      <c r="G48" s="707">
        <v>0</v>
      </c>
      <c r="H48" s="707">
        <v>0.34949999999999998</v>
      </c>
      <c r="I48" s="707">
        <v>1.7235</v>
      </c>
      <c r="J48" s="707">
        <v>1.7235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29.136200000000002</v>
      </c>
      <c r="D49" s="707">
        <v>29.136200000000002</v>
      </c>
      <c r="E49" s="708">
        <v>0</v>
      </c>
      <c r="F49" s="706">
        <v>0</v>
      </c>
      <c r="G49" s="707">
        <v>0</v>
      </c>
      <c r="H49" s="707">
        <v>3.0516199999999998</v>
      </c>
      <c r="I49" s="707">
        <v>18.925009999999997</v>
      </c>
      <c r="J49" s="707">
        <v>18.925009999999997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2.7546200000000001</v>
      </c>
      <c r="D50" s="707">
        <v>2.7546200000000001</v>
      </c>
      <c r="E50" s="708">
        <v>0</v>
      </c>
      <c r="F50" s="706">
        <v>0</v>
      </c>
      <c r="G50" s="707">
        <v>0</v>
      </c>
      <c r="H50" s="707">
        <v>0.13475000000000001</v>
      </c>
      <c r="I50" s="707">
        <v>1.4765699999999999</v>
      </c>
      <c r="J50" s="707">
        <v>1.4765699999999999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55.962612</v>
      </c>
      <c r="C51" s="707">
        <v>57.43533</v>
      </c>
      <c r="D51" s="707">
        <v>1.4727180000000004</v>
      </c>
      <c r="E51" s="708">
        <v>1.0263161054741334</v>
      </c>
      <c r="F51" s="706">
        <v>53.874719499999998</v>
      </c>
      <c r="G51" s="707">
        <v>26.937359749999999</v>
      </c>
      <c r="H51" s="707">
        <v>14.728120000000001</v>
      </c>
      <c r="I51" s="707">
        <v>42.921410000000002</v>
      </c>
      <c r="J51" s="707">
        <v>15.984050250000003</v>
      </c>
      <c r="K51" s="709">
        <v>0.79668925236817245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25.4314</v>
      </c>
      <c r="D52" s="707">
        <v>25.4314</v>
      </c>
      <c r="E52" s="708">
        <v>0</v>
      </c>
      <c r="F52" s="706">
        <v>0</v>
      </c>
      <c r="G52" s="707">
        <v>0</v>
      </c>
      <c r="H52" s="707">
        <v>0</v>
      </c>
      <c r="I52" s="707">
        <v>2.8168800000000003</v>
      </c>
      <c r="J52" s="707">
        <v>2.8168800000000003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6.7759999999999998</v>
      </c>
      <c r="D53" s="707">
        <v>6.7759999999999998</v>
      </c>
      <c r="E53" s="708">
        <v>0</v>
      </c>
      <c r="F53" s="706">
        <v>0</v>
      </c>
      <c r="G53" s="707">
        <v>0</v>
      </c>
      <c r="H53" s="707">
        <v>2.9741599999999999</v>
      </c>
      <c r="I53" s="707">
        <v>7.4241599999999996</v>
      </c>
      <c r="J53" s="707">
        <v>7.4241599999999996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209.99999600000001</v>
      </c>
      <c r="C54" s="707">
        <v>201.80467999999999</v>
      </c>
      <c r="D54" s="707">
        <v>-8.1953160000000196</v>
      </c>
      <c r="E54" s="708">
        <v>0.96097468497094629</v>
      </c>
      <c r="F54" s="706">
        <v>209.99999969999999</v>
      </c>
      <c r="G54" s="707">
        <v>104.99999984999999</v>
      </c>
      <c r="H54" s="707">
        <v>18.212430000000001</v>
      </c>
      <c r="I54" s="707">
        <v>98.350179999999995</v>
      </c>
      <c r="J54" s="707">
        <v>-6.6498198500000001</v>
      </c>
      <c r="K54" s="709">
        <v>0.46833419114523933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0.50819999999999999</v>
      </c>
      <c r="D55" s="707">
        <v>0.50819999999999999</v>
      </c>
      <c r="E55" s="708">
        <v>0</v>
      </c>
      <c r="F55" s="706">
        <v>0.49114139999999995</v>
      </c>
      <c r="G55" s="707">
        <v>0.24557069999999998</v>
      </c>
      <c r="H55" s="707">
        <v>0</v>
      </c>
      <c r="I55" s="707">
        <v>0</v>
      </c>
      <c r="J55" s="707">
        <v>-0.24557069999999998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244.21432999999999</v>
      </c>
      <c r="C56" s="707">
        <v>89.654130000000009</v>
      </c>
      <c r="D56" s="707">
        <v>-154.56019999999998</v>
      </c>
      <c r="E56" s="708">
        <v>0.36711248680615921</v>
      </c>
      <c r="F56" s="706">
        <v>99.913110199999991</v>
      </c>
      <c r="G56" s="707">
        <v>49.956555099999996</v>
      </c>
      <c r="H56" s="707">
        <v>296.11086999999998</v>
      </c>
      <c r="I56" s="707">
        <v>356.81128999999999</v>
      </c>
      <c r="J56" s="707">
        <v>306.85473489999998</v>
      </c>
      <c r="K56" s="709">
        <v>3.5712159223725179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0.49683999999999995</v>
      </c>
      <c r="D57" s="707">
        <v>0.49683999999999995</v>
      </c>
      <c r="E57" s="708">
        <v>0</v>
      </c>
      <c r="F57" s="706">
        <v>0</v>
      </c>
      <c r="G57" s="707">
        <v>0</v>
      </c>
      <c r="H57" s="707">
        <v>0</v>
      </c>
      <c r="I57" s="707">
        <v>3.6420000000000001E-2</v>
      </c>
      <c r="J57" s="707">
        <v>3.6420000000000001E-2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0.17554400000000001</v>
      </c>
      <c r="C58" s="707">
        <v>0.11220000000000001</v>
      </c>
      <c r="D58" s="707">
        <v>-6.3343999999999998E-2</v>
      </c>
      <c r="E58" s="708">
        <v>0.63915599507815712</v>
      </c>
      <c r="F58" s="706">
        <v>0.1058567</v>
      </c>
      <c r="G58" s="707">
        <v>5.2928349999999999E-2</v>
      </c>
      <c r="H58" s="707">
        <v>0</v>
      </c>
      <c r="I58" s="707">
        <v>0</v>
      </c>
      <c r="J58" s="707">
        <v>-5.2928349999999999E-2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4.0178149999999997</v>
      </c>
      <c r="C59" s="707">
        <v>1.26</v>
      </c>
      <c r="D59" s="707">
        <v>-2.7578149999999999</v>
      </c>
      <c r="E59" s="708">
        <v>0.31360328935005721</v>
      </c>
      <c r="F59" s="706">
        <v>0.11381440000000001</v>
      </c>
      <c r="G59" s="707">
        <v>5.6907200000000005E-2</v>
      </c>
      <c r="H59" s="707">
        <v>0</v>
      </c>
      <c r="I59" s="707">
        <v>0</v>
      </c>
      <c r="J59" s="707">
        <v>-5.6907200000000005E-2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217.582291</v>
      </c>
      <c r="C60" s="707">
        <v>62.738720000000001</v>
      </c>
      <c r="D60" s="707">
        <v>-154.843571</v>
      </c>
      <c r="E60" s="708">
        <v>0.28834478997190077</v>
      </c>
      <c r="F60" s="706">
        <v>63.145444699999999</v>
      </c>
      <c r="G60" s="707">
        <v>31.572722349999999</v>
      </c>
      <c r="H60" s="707">
        <v>292.82537000000002</v>
      </c>
      <c r="I60" s="707">
        <v>347.44334000000003</v>
      </c>
      <c r="J60" s="707">
        <v>315.87061765000004</v>
      </c>
      <c r="K60" s="709">
        <v>5.5022708550186206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2.4046560000000001</v>
      </c>
      <c r="C61" s="707">
        <v>3.1218000000000004</v>
      </c>
      <c r="D61" s="707">
        <v>0.71714400000000023</v>
      </c>
      <c r="E61" s="708">
        <v>1.2982314310238139</v>
      </c>
      <c r="F61" s="706">
        <v>14.5479944</v>
      </c>
      <c r="G61" s="707">
        <v>7.2739972000000002</v>
      </c>
      <c r="H61" s="707">
        <v>2.8676999999999997</v>
      </c>
      <c r="I61" s="707">
        <v>5.0457000000000001</v>
      </c>
      <c r="J61" s="707">
        <v>-2.2282972000000001</v>
      </c>
      <c r="K61" s="709">
        <v>0.34683131305027171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10.659122</v>
      </c>
      <c r="C62" s="707">
        <v>21.924569999999999</v>
      </c>
      <c r="D62" s="707">
        <v>11.265447999999999</v>
      </c>
      <c r="E62" s="708">
        <v>2.0568832967668444</v>
      </c>
      <c r="F62" s="706">
        <v>22</v>
      </c>
      <c r="G62" s="707">
        <v>11</v>
      </c>
      <c r="H62" s="707">
        <v>0.4178</v>
      </c>
      <c r="I62" s="707">
        <v>4.2858299999999998</v>
      </c>
      <c r="J62" s="707">
        <v>-6.7141700000000002</v>
      </c>
      <c r="K62" s="709">
        <v>0.19481045454545454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9.3749020000000005</v>
      </c>
      <c r="C63" s="707">
        <v>0</v>
      </c>
      <c r="D63" s="707">
        <v>-9.3749020000000005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180.21032099999999</v>
      </c>
      <c r="C64" s="707">
        <v>224.85029</v>
      </c>
      <c r="D64" s="707">
        <v>44.639969000000008</v>
      </c>
      <c r="E64" s="708">
        <v>1.247710390571914</v>
      </c>
      <c r="F64" s="706">
        <v>180.0000005</v>
      </c>
      <c r="G64" s="707">
        <v>90.000000249999999</v>
      </c>
      <c r="H64" s="707">
        <v>74.337070000000011</v>
      </c>
      <c r="I64" s="707">
        <v>376.88715000000002</v>
      </c>
      <c r="J64" s="707">
        <v>286.88714975000005</v>
      </c>
      <c r="K64" s="709">
        <v>2.0938174941838406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0.11495</v>
      </c>
      <c r="D65" s="707">
        <v>0.11495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25.84676</v>
      </c>
      <c r="D66" s="707">
        <v>25.84676</v>
      </c>
      <c r="E66" s="708">
        <v>0</v>
      </c>
      <c r="F66" s="706">
        <v>0</v>
      </c>
      <c r="G66" s="707">
        <v>0</v>
      </c>
      <c r="H66" s="707">
        <v>1.2487200000000001</v>
      </c>
      <c r="I66" s="707">
        <v>10.123749999999999</v>
      </c>
      <c r="J66" s="707">
        <v>10.123749999999999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27.287029999999998</v>
      </c>
      <c r="D67" s="707">
        <v>27.287029999999998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20.000001000000001</v>
      </c>
      <c r="C68" s="707">
        <v>13.95819</v>
      </c>
      <c r="D68" s="707">
        <v>-6.0418110000000009</v>
      </c>
      <c r="E68" s="708">
        <v>0.69790946510452667</v>
      </c>
      <c r="F68" s="706">
        <v>20.000000100000001</v>
      </c>
      <c r="G68" s="707">
        <v>10.000000050000001</v>
      </c>
      <c r="H68" s="707">
        <v>0.121</v>
      </c>
      <c r="I68" s="707">
        <v>19.599209999999999</v>
      </c>
      <c r="J68" s="707">
        <v>9.5992099499999988</v>
      </c>
      <c r="K68" s="709">
        <v>0.97996049510019745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19.999998999999999</v>
      </c>
      <c r="C69" s="707">
        <v>13.925889999999999</v>
      </c>
      <c r="D69" s="707">
        <v>-6.074109</v>
      </c>
      <c r="E69" s="708">
        <v>0.6962945348147267</v>
      </c>
      <c r="F69" s="706">
        <v>20</v>
      </c>
      <c r="G69" s="707">
        <v>10</v>
      </c>
      <c r="H69" s="707">
        <v>0.96799999999999997</v>
      </c>
      <c r="I69" s="707">
        <v>4.3855300000000002</v>
      </c>
      <c r="J69" s="707">
        <v>-5.6144699999999998</v>
      </c>
      <c r="K69" s="709">
        <v>0.21927650000000001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140.21032099999999</v>
      </c>
      <c r="C70" s="707">
        <v>143.71746999999999</v>
      </c>
      <c r="D70" s="707">
        <v>3.5071489999999983</v>
      </c>
      <c r="E70" s="708">
        <v>1.0250134867033076</v>
      </c>
      <c r="F70" s="706">
        <v>140.00000039999998</v>
      </c>
      <c r="G70" s="707">
        <v>70.000000199999988</v>
      </c>
      <c r="H70" s="707">
        <v>8.8373500000000007</v>
      </c>
      <c r="I70" s="707">
        <v>54.595860000000002</v>
      </c>
      <c r="J70" s="707">
        <v>-15.404140199999986</v>
      </c>
      <c r="K70" s="709">
        <v>0.38997042745722743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63.161999999999999</v>
      </c>
      <c r="I71" s="707">
        <v>149.19300000000001</v>
      </c>
      <c r="J71" s="707">
        <v>149.19300000000001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137.34479999999999</v>
      </c>
      <c r="J72" s="707">
        <v>137.34479999999999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1.645</v>
      </c>
      <c r="J73" s="707">
        <v>1.645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0.39600000000000002</v>
      </c>
      <c r="D74" s="707">
        <v>0.39600000000000002</v>
      </c>
      <c r="E74" s="708">
        <v>0</v>
      </c>
      <c r="F74" s="706">
        <v>0</v>
      </c>
      <c r="G74" s="707">
        <v>0</v>
      </c>
      <c r="H74" s="707">
        <v>0</v>
      </c>
      <c r="I74" s="707">
        <v>0.39600000000000002</v>
      </c>
      <c r="J74" s="707">
        <v>0.39600000000000002</v>
      </c>
      <c r="K74" s="709">
        <v>0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0.39600000000000002</v>
      </c>
      <c r="D75" s="707">
        <v>0.39600000000000002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0.39600000000000002</v>
      </c>
      <c r="J75" s="707">
        <v>0.39600000000000002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12.5785</v>
      </c>
      <c r="D76" s="707">
        <v>12.5785</v>
      </c>
      <c r="E76" s="708">
        <v>0</v>
      </c>
      <c r="F76" s="706">
        <v>0</v>
      </c>
      <c r="G76" s="707">
        <v>0</v>
      </c>
      <c r="H76" s="707">
        <v>0.37719999999999998</v>
      </c>
      <c r="I76" s="707">
        <v>105.02422</v>
      </c>
      <c r="J76" s="707">
        <v>105.02422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12.5785</v>
      </c>
      <c r="D77" s="707">
        <v>12.5785</v>
      </c>
      <c r="E77" s="708">
        <v>0</v>
      </c>
      <c r="F77" s="706">
        <v>0</v>
      </c>
      <c r="G77" s="707">
        <v>0</v>
      </c>
      <c r="H77" s="707">
        <v>0.37719999999999998</v>
      </c>
      <c r="I77" s="707">
        <v>105.02422</v>
      </c>
      <c r="J77" s="707">
        <v>105.02422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3430.7060510000001</v>
      </c>
      <c r="C78" s="707">
        <v>3432.1239999999998</v>
      </c>
      <c r="D78" s="707">
        <v>1.4179489999996804</v>
      </c>
      <c r="E78" s="708">
        <v>1.0004133111315632</v>
      </c>
      <c r="F78" s="706">
        <v>3372.9592195999999</v>
      </c>
      <c r="G78" s="707">
        <v>1686.4796097999999</v>
      </c>
      <c r="H78" s="707">
        <v>201.71199999999999</v>
      </c>
      <c r="I78" s="707">
        <v>1727.143</v>
      </c>
      <c r="J78" s="707">
        <v>40.663390200000094</v>
      </c>
      <c r="K78" s="709">
        <v>0.51205570170066339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3430.7060510000001</v>
      </c>
      <c r="C79" s="707">
        <v>3432.1239999999998</v>
      </c>
      <c r="D79" s="707">
        <v>1.4179489999996804</v>
      </c>
      <c r="E79" s="708">
        <v>1.0004133111315632</v>
      </c>
      <c r="F79" s="706">
        <v>3372.9592195999999</v>
      </c>
      <c r="G79" s="707">
        <v>1686.4796097999999</v>
      </c>
      <c r="H79" s="707">
        <v>201.71199999999999</v>
      </c>
      <c r="I79" s="707">
        <v>1727.143</v>
      </c>
      <c r="J79" s="707">
        <v>40.663390200000094</v>
      </c>
      <c r="K79" s="709">
        <v>0.51205570170066339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1292.904475</v>
      </c>
      <c r="C80" s="707">
        <v>1375.0940000000001</v>
      </c>
      <c r="D80" s="707">
        <v>82.189525000000003</v>
      </c>
      <c r="E80" s="708">
        <v>1.0635696809696633</v>
      </c>
      <c r="F80" s="706">
        <v>1251.3003696000001</v>
      </c>
      <c r="G80" s="707">
        <v>625.65018480000003</v>
      </c>
      <c r="H80" s="707">
        <v>99.686000000000007</v>
      </c>
      <c r="I80" s="707">
        <v>590.87699999999995</v>
      </c>
      <c r="J80" s="707">
        <v>-34.773184800000081</v>
      </c>
      <c r="K80" s="709">
        <v>0.4722103616007754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423.84799800000002</v>
      </c>
      <c r="C81" s="707">
        <v>406.80700000000002</v>
      </c>
      <c r="D81" s="707">
        <v>-17.040998000000002</v>
      </c>
      <c r="E81" s="708">
        <v>0.95979455351821663</v>
      </c>
      <c r="F81" s="706">
        <v>442.96816310000003</v>
      </c>
      <c r="G81" s="707">
        <v>221.48408154999998</v>
      </c>
      <c r="H81" s="707">
        <v>32.316000000000003</v>
      </c>
      <c r="I81" s="707">
        <v>205.58600000000001</v>
      </c>
      <c r="J81" s="707">
        <v>-15.898081549999972</v>
      </c>
      <c r="K81" s="709">
        <v>0.46411010344684522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1713.9535779999999</v>
      </c>
      <c r="C82" s="707">
        <v>1650.223</v>
      </c>
      <c r="D82" s="707">
        <v>-63.730577999999923</v>
      </c>
      <c r="E82" s="708">
        <v>0.9628166253637005</v>
      </c>
      <c r="F82" s="706">
        <v>1678.6906869000002</v>
      </c>
      <c r="G82" s="707">
        <v>839.34534345000009</v>
      </c>
      <c r="H82" s="707">
        <v>69.709999999999994</v>
      </c>
      <c r="I82" s="707">
        <v>930.68</v>
      </c>
      <c r="J82" s="707">
        <v>91.334656549999863</v>
      </c>
      <c r="K82" s="709">
        <v>0.55440827024463069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8936.0213039999908</v>
      </c>
      <c r="C83" s="707">
        <v>11167.352010000001</v>
      </c>
      <c r="D83" s="707">
        <v>2231.3307060000097</v>
      </c>
      <c r="E83" s="708">
        <v>1.2497006922981717</v>
      </c>
      <c r="F83" s="706">
        <v>9912.2516268999898</v>
      </c>
      <c r="G83" s="707">
        <v>4956.1258134499949</v>
      </c>
      <c r="H83" s="707">
        <v>676.38968999999997</v>
      </c>
      <c r="I83" s="707">
        <v>7812.1665400000002</v>
      </c>
      <c r="J83" s="707">
        <v>2856.0407265500053</v>
      </c>
      <c r="K83" s="709">
        <v>0.78813238747886982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3093.1686199999999</v>
      </c>
      <c r="C84" s="707">
        <v>4591.92029</v>
      </c>
      <c r="D84" s="707">
        <v>1498.7516700000001</v>
      </c>
      <c r="E84" s="708">
        <v>1.4845360386463511</v>
      </c>
      <c r="F84" s="706">
        <v>4632.3240159999996</v>
      </c>
      <c r="G84" s="707">
        <v>2316.1620079999998</v>
      </c>
      <c r="H84" s="707">
        <v>31.907150000000001</v>
      </c>
      <c r="I84" s="707">
        <v>4270.3645800000004</v>
      </c>
      <c r="J84" s="707">
        <v>1954.2025720000006</v>
      </c>
      <c r="K84" s="709">
        <v>0.92186223702189329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3093.1686199999999</v>
      </c>
      <c r="C85" s="707">
        <v>4591.92029</v>
      </c>
      <c r="D85" s="707">
        <v>1498.7516700000001</v>
      </c>
      <c r="E85" s="708">
        <v>1.4845360386463511</v>
      </c>
      <c r="F85" s="706">
        <v>4632.3240159999996</v>
      </c>
      <c r="G85" s="707">
        <v>2316.1620079999998</v>
      </c>
      <c r="H85" s="707">
        <v>31.907150000000001</v>
      </c>
      <c r="I85" s="707">
        <v>4270.3645800000004</v>
      </c>
      <c r="J85" s="707">
        <v>1954.2025720000006</v>
      </c>
      <c r="K85" s="709">
        <v>0.92186223702189329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2560.318119</v>
      </c>
      <c r="C86" s="707">
        <v>4088.7412200000003</v>
      </c>
      <c r="D86" s="707">
        <v>1528.4231010000003</v>
      </c>
      <c r="E86" s="708">
        <v>1.5969660916968265</v>
      </c>
      <c r="F86" s="706">
        <v>4185.9334371000004</v>
      </c>
      <c r="G86" s="707">
        <v>2092.9667185500002</v>
      </c>
      <c r="H86" s="707">
        <v>17.83428</v>
      </c>
      <c r="I86" s="707">
        <v>4062.8453399999999</v>
      </c>
      <c r="J86" s="707">
        <v>1969.8786214499996</v>
      </c>
      <c r="K86" s="709">
        <v>0.97059482694849641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7.1635439999999999</v>
      </c>
      <c r="C87" s="707">
        <v>11.919</v>
      </c>
      <c r="D87" s="707">
        <v>4.7554560000000006</v>
      </c>
      <c r="E87" s="708">
        <v>1.6638412495267707</v>
      </c>
      <c r="F87" s="706">
        <v>11.530843000000001</v>
      </c>
      <c r="G87" s="707">
        <v>5.7654215000000004</v>
      </c>
      <c r="H87" s="707">
        <v>0</v>
      </c>
      <c r="I87" s="707">
        <v>0</v>
      </c>
      <c r="J87" s="707">
        <v>-5.7654215000000004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5.0046139999999992</v>
      </c>
      <c r="C88" s="707">
        <v>98.8065</v>
      </c>
      <c r="D88" s="707">
        <v>93.801885999999996</v>
      </c>
      <c r="E88" s="708">
        <v>19.743081084774971</v>
      </c>
      <c r="F88" s="706">
        <v>4.2179272000000001</v>
      </c>
      <c r="G88" s="707">
        <v>2.1089636</v>
      </c>
      <c r="H88" s="707">
        <v>0</v>
      </c>
      <c r="I88" s="707">
        <v>0</v>
      </c>
      <c r="J88" s="707">
        <v>-2.1089636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261.54244699999998</v>
      </c>
      <c r="C89" s="707">
        <v>180.49907999999999</v>
      </c>
      <c r="D89" s="707">
        <v>-81.043366999999989</v>
      </c>
      <c r="E89" s="708">
        <v>0.69013302456407777</v>
      </c>
      <c r="F89" s="706">
        <v>75</v>
      </c>
      <c r="G89" s="707">
        <v>37.5</v>
      </c>
      <c r="H89" s="707">
        <v>0</v>
      </c>
      <c r="I89" s="707">
        <v>4.7190000000000003</v>
      </c>
      <c r="J89" s="707">
        <v>-32.780999999999999</v>
      </c>
      <c r="K89" s="709">
        <v>6.2920000000000004E-2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133.85754299999999</v>
      </c>
      <c r="C90" s="707">
        <v>168.66074</v>
      </c>
      <c r="D90" s="707">
        <v>34.803197000000011</v>
      </c>
      <c r="E90" s="708">
        <v>1.2600017617236559</v>
      </c>
      <c r="F90" s="706">
        <v>150.31236559999999</v>
      </c>
      <c r="G90" s="707">
        <v>75.156182799999996</v>
      </c>
      <c r="H90" s="707">
        <v>12.18493</v>
      </c>
      <c r="I90" s="707">
        <v>79.967100000000002</v>
      </c>
      <c r="J90" s="707">
        <v>4.8109172000000058</v>
      </c>
      <c r="K90" s="709">
        <v>0.53200613057213442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14.410399999999999</v>
      </c>
      <c r="D91" s="707">
        <v>14.410399999999999</v>
      </c>
      <c r="E91" s="708">
        <v>0</v>
      </c>
      <c r="F91" s="706">
        <v>85.329444300000006</v>
      </c>
      <c r="G91" s="707">
        <v>42.664722150000003</v>
      </c>
      <c r="H91" s="707">
        <v>0</v>
      </c>
      <c r="I91" s="707">
        <v>41.490900000000003</v>
      </c>
      <c r="J91" s="707">
        <v>-1.1738221499999995</v>
      </c>
      <c r="K91" s="709">
        <v>0.48624364473917009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26.737154999999998</v>
      </c>
      <c r="C92" s="707">
        <v>0</v>
      </c>
      <c r="D92" s="707">
        <v>-26.737154999999998</v>
      </c>
      <c r="E92" s="708">
        <v>0</v>
      </c>
      <c r="F92" s="706">
        <v>0</v>
      </c>
      <c r="G92" s="707">
        <v>0</v>
      </c>
      <c r="H92" s="707">
        <v>0</v>
      </c>
      <c r="I92" s="707">
        <v>2.0957199999999996</v>
      </c>
      <c r="J92" s="707">
        <v>2.0957199999999996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74.41167999999999</v>
      </c>
      <c r="C93" s="707">
        <v>3.7993999999999999</v>
      </c>
      <c r="D93" s="707">
        <v>-70.612279999999984</v>
      </c>
      <c r="E93" s="708">
        <v>5.1059188557495278E-2</v>
      </c>
      <c r="F93" s="706">
        <v>19.999999199999998</v>
      </c>
      <c r="G93" s="707">
        <v>9.9999995999999989</v>
      </c>
      <c r="H93" s="707">
        <v>0</v>
      </c>
      <c r="I93" s="707">
        <v>58.781800000000004</v>
      </c>
      <c r="J93" s="707">
        <v>48.781800400000009</v>
      </c>
      <c r="K93" s="709">
        <v>2.9390901175636053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24.133517999999999</v>
      </c>
      <c r="C94" s="707">
        <v>25.083950000000002</v>
      </c>
      <c r="D94" s="707">
        <v>0.95043200000000283</v>
      </c>
      <c r="E94" s="708">
        <v>1.0393822400861741</v>
      </c>
      <c r="F94" s="706">
        <v>99.999999599999995</v>
      </c>
      <c r="G94" s="707">
        <v>49.999999799999998</v>
      </c>
      <c r="H94" s="707">
        <v>1.88794</v>
      </c>
      <c r="I94" s="707">
        <v>20.46472</v>
      </c>
      <c r="J94" s="707">
        <v>-29.535279799999998</v>
      </c>
      <c r="K94" s="709">
        <v>0.20464720081858881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73.117999999999995</v>
      </c>
      <c r="D95" s="707">
        <v>73.117999999999995</v>
      </c>
      <c r="E95" s="708">
        <v>0</v>
      </c>
      <c r="F95" s="706">
        <v>0</v>
      </c>
      <c r="G95" s="707">
        <v>0</v>
      </c>
      <c r="H95" s="707">
        <v>2.423</v>
      </c>
      <c r="I95" s="707">
        <v>31.948</v>
      </c>
      <c r="J95" s="707">
        <v>31.948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73.117999999999995</v>
      </c>
      <c r="D96" s="707">
        <v>73.117999999999995</v>
      </c>
      <c r="E96" s="708">
        <v>0</v>
      </c>
      <c r="F96" s="706">
        <v>0</v>
      </c>
      <c r="G96" s="707">
        <v>0</v>
      </c>
      <c r="H96" s="707">
        <v>2.423</v>
      </c>
      <c r="I96" s="707">
        <v>31.948</v>
      </c>
      <c r="J96" s="707">
        <v>31.948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73.117999999999995</v>
      </c>
      <c r="D97" s="707">
        <v>73.117999999999995</v>
      </c>
      <c r="E97" s="708">
        <v>0</v>
      </c>
      <c r="F97" s="706">
        <v>0</v>
      </c>
      <c r="G97" s="707">
        <v>0</v>
      </c>
      <c r="H97" s="707">
        <v>2.423</v>
      </c>
      <c r="I97" s="707">
        <v>31.948</v>
      </c>
      <c r="J97" s="707">
        <v>31.948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5842.8526840000095</v>
      </c>
      <c r="C98" s="707">
        <v>6502.3137200000001</v>
      </c>
      <c r="D98" s="707">
        <v>659.4610359999906</v>
      </c>
      <c r="E98" s="708">
        <v>1.1128662781120342</v>
      </c>
      <c r="F98" s="706">
        <v>5279.9276108999993</v>
      </c>
      <c r="G98" s="707">
        <v>2639.9638054499997</v>
      </c>
      <c r="H98" s="707">
        <v>642.05954000000008</v>
      </c>
      <c r="I98" s="707">
        <v>3509.8539599999999</v>
      </c>
      <c r="J98" s="707">
        <v>869.89015455000026</v>
      </c>
      <c r="K98" s="709">
        <v>0.6647541819994236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115.65029399999999</v>
      </c>
      <c r="C99" s="707">
        <v>114.32477</v>
      </c>
      <c r="D99" s="707">
        <v>-1.3255239999999873</v>
      </c>
      <c r="E99" s="708">
        <v>0.98853851595050868</v>
      </c>
      <c r="F99" s="706">
        <v>119.7144363</v>
      </c>
      <c r="G99" s="707">
        <v>59.857218150000001</v>
      </c>
      <c r="H99" s="707">
        <v>12.052070000000001</v>
      </c>
      <c r="I99" s="707">
        <v>71.376009999999994</v>
      </c>
      <c r="J99" s="707">
        <v>11.518791849999992</v>
      </c>
      <c r="K99" s="709">
        <v>0.59621890396856003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73.759188999999992</v>
      </c>
      <c r="C100" s="707">
        <v>59.223800000000004</v>
      </c>
      <c r="D100" s="707">
        <v>-14.535388999999988</v>
      </c>
      <c r="E100" s="708">
        <v>0.80293453335014309</v>
      </c>
      <c r="F100" s="706">
        <v>60.033493199999995</v>
      </c>
      <c r="G100" s="707">
        <v>30.016746599999998</v>
      </c>
      <c r="H100" s="707">
        <v>5.7178999999999993</v>
      </c>
      <c r="I100" s="707">
        <v>32.061199999999999</v>
      </c>
      <c r="J100" s="707">
        <v>2.0444534000000019</v>
      </c>
      <c r="K100" s="709">
        <v>0.53405521303231451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41.891105000000003</v>
      </c>
      <c r="C101" s="707">
        <v>55.100970000000004</v>
      </c>
      <c r="D101" s="707">
        <v>13.209865000000001</v>
      </c>
      <c r="E101" s="708">
        <v>1.3153381845620926</v>
      </c>
      <c r="F101" s="706">
        <v>59.680943099999993</v>
      </c>
      <c r="G101" s="707">
        <v>29.840471549999997</v>
      </c>
      <c r="H101" s="707">
        <v>6.3341700000000003</v>
      </c>
      <c r="I101" s="707">
        <v>39.314809999999994</v>
      </c>
      <c r="J101" s="707">
        <v>9.4743384499999976</v>
      </c>
      <c r="K101" s="709">
        <v>0.65874981121067433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97.721367999999998</v>
      </c>
      <c r="C102" s="707">
        <v>91.612399999999994</v>
      </c>
      <c r="D102" s="707">
        <v>-6.1089680000000044</v>
      </c>
      <c r="E102" s="708">
        <v>0.93748585263358164</v>
      </c>
      <c r="F102" s="706">
        <v>97.953352899999999</v>
      </c>
      <c r="G102" s="707">
        <v>48.976676449999999</v>
      </c>
      <c r="H102" s="707">
        <v>0</v>
      </c>
      <c r="I102" s="707">
        <v>49.536000000000001</v>
      </c>
      <c r="J102" s="707">
        <v>0.559323550000002</v>
      </c>
      <c r="K102" s="709">
        <v>0.5057101011189582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66.999995999999996</v>
      </c>
      <c r="C103" s="707">
        <v>66.42</v>
      </c>
      <c r="D103" s="707">
        <v>-0.57999599999999418</v>
      </c>
      <c r="E103" s="708">
        <v>0.99134334276676683</v>
      </c>
      <c r="F103" s="706">
        <v>71.28</v>
      </c>
      <c r="G103" s="707">
        <v>35.64</v>
      </c>
      <c r="H103" s="707">
        <v>0</v>
      </c>
      <c r="I103" s="707">
        <v>34.29</v>
      </c>
      <c r="J103" s="707">
        <v>-1.3500000000000014</v>
      </c>
      <c r="K103" s="709">
        <v>0.48106060606060602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30.721371999999999</v>
      </c>
      <c r="C104" s="707">
        <v>25.192400000000003</v>
      </c>
      <c r="D104" s="707">
        <v>-5.528971999999996</v>
      </c>
      <c r="E104" s="708">
        <v>0.8200284804988528</v>
      </c>
      <c r="F104" s="706">
        <v>26.673352900000001</v>
      </c>
      <c r="G104" s="707">
        <v>13.336676450000001</v>
      </c>
      <c r="H104" s="707">
        <v>0</v>
      </c>
      <c r="I104" s="707">
        <v>15.246</v>
      </c>
      <c r="J104" s="707">
        <v>1.9093235499999999</v>
      </c>
      <c r="K104" s="709">
        <v>0.57158168518064334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1461.6409720000001</v>
      </c>
      <c r="C105" s="707">
        <v>2134.0766400000002</v>
      </c>
      <c r="D105" s="707">
        <v>672.43566800000008</v>
      </c>
      <c r="E105" s="708">
        <v>1.4600552946185474</v>
      </c>
      <c r="F105" s="706">
        <v>2761.3072664000001</v>
      </c>
      <c r="G105" s="707">
        <v>1380.6536332000001</v>
      </c>
      <c r="H105" s="707">
        <v>248.70001000000002</v>
      </c>
      <c r="I105" s="707">
        <v>1386.93974</v>
      </c>
      <c r="J105" s="707">
        <v>6.2861067999999705</v>
      </c>
      <c r="K105" s="709">
        <v>0.50227649667115659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1245.7375179999999</v>
      </c>
      <c r="C106" s="707">
        <v>1267.40461</v>
      </c>
      <c r="D106" s="707">
        <v>21.667092000000139</v>
      </c>
      <c r="E106" s="708">
        <v>1.0173929834230135</v>
      </c>
      <c r="F106" s="706">
        <v>1431.6395120000002</v>
      </c>
      <c r="G106" s="707">
        <v>715.8197560000001</v>
      </c>
      <c r="H106" s="707">
        <v>120.11055999999999</v>
      </c>
      <c r="I106" s="707">
        <v>706.71414000000004</v>
      </c>
      <c r="J106" s="707">
        <v>-9.1056160000000546</v>
      </c>
      <c r="K106" s="709">
        <v>0.49363972849053356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12.1968</v>
      </c>
      <c r="D107" s="707">
        <v>12.1968</v>
      </c>
      <c r="E107" s="708">
        <v>0</v>
      </c>
      <c r="F107" s="706">
        <v>7.4654219999999993</v>
      </c>
      <c r="G107" s="707">
        <v>3.7327109999999992</v>
      </c>
      <c r="H107" s="707">
        <v>2.8477399999999999</v>
      </c>
      <c r="I107" s="707">
        <v>11.271030000000001</v>
      </c>
      <c r="J107" s="707">
        <v>7.5383190000000022</v>
      </c>
      <c r="K107" s="709">
        <v>1.509764618798509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0.59214599999999995</v>
      </c>
      <c r="C108" s="707">
        <v>0.72599999999999998</v>
      </c>
      <c r="D108" s="707">
        <v>0.13385400000000003</v>
      </c>
      <c r="E108" s="708">
        <v>1.2260489811634294</v>
      </c>
      <c r="F108" s="706">
        <v>0.71741160000000004</v>
      </c>
      <c r="G108" s="707">
        <v>0.35870580000000002</v>
      </c>
      <c r="H108" s="707">
        <v>0</v>
      </c>
      <c r="I108" s="707">
        <v>0.36299999999999999</v>
      </c>
      <c r="J108" s="707">
        <v>4.2941999999999703E-3</v>
      </c>
      <c r="K108" s="709">
        <v>0.50598568520497855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215.311308</v>
      </c>
      <c r="C109" s="707">
        <v>231.81315000000001</v>
      </c>
      <c r="D109" s="707">
        <v>16.501842000000011</v>
      </c>
      <c r="E109" s="708">
        <v>1.0766417804679353</v>
      </c>
      <c r="F109" s="706">
        <v>233.2859196</v>
      </c>
      <c r="G109" s="707">
        <v>116.6429598</v>
      </c>
      <c r="H109" s="707">
        <v>20.69763</v>
      </c>
      <c r="I109" s="707">
        <v>111.36917</v>
      </c>
      <c r="J109" s="707">
        <v>-5.273789800000003</v>
      </c>
      <c r="K109" s="709">
        <v>0.47739345002457662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621.93607999999995</v>
      </c>
      <c r="D110" s="707">
        <v>621.93607999999995</v>
      </c>
      <c r="E110" s="708">
        <v>0</v>
      </c>
      <c r="F110" s="706">
        <v>1088.1990012000001</v>
      </c>
      <c r="G110" s="707">
        <v>544.09950060000006</v>
      </c>
      <c r="H110" s="707">
        <v>105.04408000000001</v>
      </c>
      <c r="I110" s="707">
        <v>557.22239999999999</v>
      </c>
      <c r="J110" s="707">
        <v>13.122899399999937</v>
      </c>
      <c r="K110" s="709">
        <v>0.51205928270980661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4167.8400499999998</v>
      </c>
      <c r="C111" s="707">
        <v>4092.7055499999997</v>
      </c>
      <c r="D111" s="707">
        <v>-75.134500000000116</v>
      </c>
      <c r="E111" s="708">
        <v>0.98197279667678228</v>
      </c>
      <c r="F111" s="706">
        <v>2299.9580166999999</v>
      </c>
      <c r="G111" s="707">
        <v>1149.97900835</v>
      </c>
      <c r="H111" s="707">
        <v>381.30746000000005</v>
      </c>
      <c r="I111" s="707">
        <v>1930.68037</v>
      </c>
      <c r="J111" s="707">
        <v>780.70136165000008</v>
      </c>
      <c r="K111" s="709">
        <v>0.83944157066404079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1.6799900000000001</v>
      </c>
      <c r="C112" s="707">
        <v>78.376999999999995</v>
      </c>
      <c r="D112" s="707">
        <v>76.697009999999992</v>
      </c>
      <c r="E112" s="708">
        <v>46.653253888415996</v>
      </c>
      <c r="F112" s="706">
        <v>66.539672699999997</v>
      </c>
      <c r="G112" s="707">
        <v>33.269836349999999</v>
      </c>
      <c r="H112" s="707">
        <v>0</v>
      </c>
      <c r="I112" s="707">
        <v>1.1000000000000001</v>
      </c>
      <c r="J112" s="707">
        <v>-32.169836349999997</v>
      </c>
      <c r="K112" s="709">
        <v>1.6531490994244103E-2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1665.777994</v>
      </c>
      <c r="C113" s="707">
        <v>1986.96902</v>
      </c>
      <c r="D113" s="707">
        <v>321.19102599999997</v>
      </c>
      <c r="E113" s="708">
        <v>1.192817426545977</v>
      </c>
      <c r="F113" s="706">
        <v>1852.4993729</v>
      </c>
      <c r="G113" s="707">
        <v>926.2496864499999</v>
      </c>
      <c r="H113" s="707">
        <v>222.04575</v>
      </c>
      <c r="I113" s="707">
        <v>915.05869999999993</v>
      </c>
      <c r="J113" s="707">
        <v>-11.190986449999968</v>
      </c>
      <c r="K113" s="709">
        <v>0.4939589796284351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18</v>
      </c>
      <c r="C114" s="707">
        <v>17.873990000000003</v>
      </c>
      <c r="D114" s="707">
        <v>-0.12600999999999729</v>
      </c>
      <c r="E114" s="708">
        <v>0.99299944444444455</v>
      </c>
      <c r="F114" s="706">
        <v>18</v>
      </c>
      <c r="G114" s="707">
        <v>9</v>
      </c>
      <c r="H114" s="707">
        <v>0</v>
      </c>
      <c r="I114" s="707">
        <v>0.87150000000000005</v>
      </c>
      <c r="J114" s="707">
        <v>-8.1285000000000007</v>
      </c>
      <c r="K114" s="709">
        <v>4.841666666666667E-2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16.521004000000001</v>
      </c>
      <c r="C115" s="707">
        <v>128.98052999999999</v>
      </c>
      <c r="D115" s="707">
        <v>112.45952599999998</v>
      </c>
      <c r="E115" s="708">
        <v>7.8070636627168648</v>
      </c>
      <c r="F115" s="706">
        <v>134.91897109999999</v>
      </c>
      <c r="G115" s="707">
        <v>67.459485549999997</v>
      </c>
      <c r="H115" s="707">
        <v>0.628</v>
      </c>
      <c r="I115" s="707">
        <v>4.274</v>
      </c>
      <c r="J115" s="707">
        <v>-63.185485549999996</v>
      </c>
      <c r="K115" s="709">
        <v>3.1678273004558957E-2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2465.8610619999999</v>
      </c>
      <c r="C116" s="707">
        <v>1880.28721</v>
      </c>
      <c r="D116" s="707">
        <v>-585.57385199999999</v>
      </c>
      <c r="E116" s="708">
        <v>0.76252763749590369</v>
      </c>
      <c r="F116" s="706">
        <v>218.00000039999998</v>
      </c>
      <c r="G116" s="707">
        <v>109.00000019999999</v>
      </c>
      <c r="H116" s="707">
        <v>158.52481</v>
      </c>
      <c r="I116" s="707">
        <v>921.73337000000004</v>
      </c>
      <c r="J116" s="707">
        <v>812.73336979999999</v>
      </c>
      <c r="K116" s="709">
        <v>4.2281347170125976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51.515749999999997</v>
      </c>
      <c r="J117" s="707">
        <v>51.515749999999997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0.21780000000000002</v>
      </c>
      <c r="D118" s="707">
        <v>0.21780000000000002</v>
      </c>
      <c r="E118" s="708">
        <v>0</v>
      </c>
      <c r="F118" s="706">
        <v>9.9999995999999989</v>
      </c>
      <c r="G118" s="707">
        <v>4.9999997999999994</v>
      </c>
      <c r="H118" s="707">
        <v>0.10890000000000001</v>
      </c>
      <c r="I118" s="707">
        <v>36.127050000000004</v>
      </c>
      <c r="J118" s="707">
        <v>31.127050200000006</v>
      </c>
      <c r="K118" s="709">
        <v>3.6127051445082068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0.81311999999999995</v>
      </c>
      <c r="D119" s="707">
        <v>0.81311999999999995</v>
      </c>
      <c r="E119" s="708">
        <v>0</v>
      </c>
      <c r="F119" s="706">
        <v>0.99453859999999994</v>
      </c>
      <c r="G119" s="707">
        <v>0.49726929999999991</v>
      </c>
      <c r="H119" s="707">
        <v>0</v>
      </c>
      <c r="I119" s="707">
        <v>0.47755000000000003</v>
      </c>
      <c r="J119" s="707">
        <v>-1.9719299999999884E-2</v>
      </c>
      <c r="K119" s="709">
        <v>0.48017241361974294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0.81311999999999995</v>
      </c>
      <c r="D120" s="707">
        <v>0.81311999999999995</v>
      </c>
      <c r="E120" s="708">
        <v>0</v>
      </c>
      <c r="F120" s="706">
        <v>0.99453859999999994</v>
      </c>
      <c r="G120" s="707">
        <v>0.49726929999999991</v>
      </c>
      <c r="H120" s="707">
        <v>0</v>
      </c>
      <c r="I120" s="707">
        <v>0.47755000000000003</v>
      </c>
      <c r="J120" s="707">
        <v>-1.9719299999999884E-2</v>
      </c>
      <c r="K120" s="709">
        <v>0.48017241361974294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68.781240000000011</v>
      </c>
      <c r="D121" s="707">
        <v>68.781240000000011</v>
      </c>
      <c r="E121" s="708">
        <v>0</v>
      </c>
      <c r="F121" s="706">
        <v>0</v>
      </c>
      <c r="G121" s="707">
        <v>0</v>
      </c>
      <c r="H121" s="707">
        <v>0</v>
      </c>
      <c r="I121" s="707">
        <v>70.844289999999987</v>
      </c>
      <c r="J121" s="707">
        <v>70.844289999999987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68.781240000000011</v>
      </c>
      <c r="D122" s="707">
        <v>68.781240000000011</v>
      </c>
      <c r="E122" s="708">
        <v>0</v>
      </c>
      <c r="F122" s="706">
        <v>0</v>
      </c>
      <c r="G122" s="707">
        <v>0</v>
      </c>
      <c r="H122" s="707">
        <v>0</v>
      </c>
      <c r="I122" s="707">
        <v>70.844289999999987</v>
      </c>
      <c r="J122" s="707">
        <v>70.844289999999987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82240.475758</v>
      </c>
      <c r="C123" s="707">
        <v>88494.587620000006</v>
      </c>
      <c r="D123" s="707">
        <v>6254.1118620000052</v>
      </c>
      <c r="E123" s="708">
        <v>1.0760466401046036</v>
      </c>
      <c r="F123" s="706">
        <v>98272.125404800099</v>
      </c>
      <c r="G123" s="707">
        <v>49136.06270240005</v>
      </c>
      <c r="H123" s="707">
        <v>7182.8946900000001</v>
      </c>
      <c r="I123" s="707">
        <v>44010.235520000002</v>
      </c>
      <c r="J123" s="707">
        <v>-5125.8271824000476</v>
      </c>
      <c r="K123" s="709">
        <v>0.44784047702961682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59024.21</v>
      </c>
      <c r="C124" s="707">
        <v>65303.538</v>
      </c>
      <c r="D124" s="707">
        <v>6279.3280000000013</v>
      </c>
      <c r="E124" s="708">
        <v>1.1063856339627418</v>
      </c>
      <c r="F124" s="706">
        <v>72393.131316299899</v>
      </c>
      <c r="G124" s="707">
        <v>36196.56565814995</v>
      </c>
      <c r="H124" s="707">
        <v>5295.82</v>
      </c>
      <c r="I124" s="707">
        <v>32462.348000000002</v>
      </c>
      <c r="J124" s="707">
        <v>-3734.217658149948</v>
      </c>
      <c r="K124" s="709">
        <v>0.4484175143380052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58521.48</v>
      </c>
      <c r="C125" s="707">
        <v>64721.98</v>
      </c>
      <c r="D125" s="707">
        <v>6200.5</v>
      </c>
      <c r="E125" s="708">
        <v>1.105952549388703</v>
      </c>
      <c r="F125" s="706">
        <v>71696.862842099988</v>
      </c>
      <c r="G125" s="707">
        <v>35848.431421049994</v>
      </c>
      <c r="H125" s="707">
        <v>5233.1030000000001</v>
      </c>
      <c r="I125" s="707">
        <v>31945.878000000001</v>
      </c>
      <c r="J125" s="707">
        <v>-3902.5534210499936</v>
      </c>
      <c r="K125" s="709">
        <v>0.44556870040960234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58521.48</v>
      </c>
      <c r="C126" s="707">
        <v>64721.98</v>
      </c>
      <c r="D126" s="707">
        <v>6200.5</v>
      </c>
      <c r="E126" s="708">
        <v>1.105952549388703</v>
      </c>
      <c r="F126" s="706">
        <v>71696.862842099988</v>
      </c>
      <c r="G126" s="707">
        <v>35848.431421049994</v>
      </c>
      <c r="H126" s="707">
        <v>5233.1030000000001</v>
      </c>
      <c r="I126" s="707">
        <v>31945.878000000001</v>
      </c>
      <c r="J126" s="707">
        <v>-3902.5534210499936</v>
      </c>
      <c r="K126" s="709">
        <v>0.44556870040960234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186.84</v>
      </c>
      <c r="C127" s="707">
        <v>243.92</v>
      </c>
      <c r="D127" s="707">
        <v>57.079999999999984</v>
      </c>
      <c r="E127" s="708">
        <v>1.3055020338257333</v>
      </c>
      <c r="F127" s="706">
        <v>295.89818159999999</v>
      </c>
      <c r="G127" s="707">
        <v>147.94909079999999</v>
      </c>
      <c r="H127" s="707">
        <v>31.37</v>
      </c>
      <c r="I127" s="707">
        <v>280.22000000000003</v>
      </c>
      <c r="J127" s="707">
        <v>132.27090920000003</v>
      </c>
      <c r="K127" s="709">
        <v>0.94701494441356859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186.84</v>
      </c>
      <c r="C128" s="707">
        <v>243.92</v>
      </c>
      <c r="D128" s="707">
        <v>57.079999999999984</v>
      </c>
      <c r="E128" s="708">
        <v>1.3055020338257333</v>
      </c>
      <c r="F128" s="706">
        <v>295.89818159999999</v>
      </c>
      <c r="G128" s="707">
        <v>147.94909079999999</v>
      </c>
      <c r="H128" s="707">
        <v>31.37</v>
      </c>
      <c r="I128" s="707">
        <v>280.22000000000003</v>
      </c>
      <c r="J128" s="707">
        <v>132.27090920000003</v>
      </c>
      <c r="K128" s="709">
        <v>0.94701494441356859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130.01</v>
      </c>
      <c r="C129" s="707">
        <v>224.63800000000001</v>
      </c>
      <c r="D129" s="707">
        <v>94.628000000000014</v>
      </c>
      <c r="E129" s="708">
        <v>1.7278517037150991</v>
      </c>
      <c r="F129" s="706">
        <v>214.48970699999998</v>
      </c>
      <c r="G129" s="707">
        <v>107.24485349999999</v>
      </c>
      <c r="H129" s="707">
        <v>23.847000000000001</v>
      </c>
      <c r="I129" s="707">
        <v>195.5</v>
      </c>
      <c r="J129" s="707">
        <v>88.255146500000009</v>
      </c>
      <c r="K129" s="709">
        <v>0.91146564902529337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130.01</v>
      </c>
      <c r="C130" s="707">
        <v>224.63800000000001</v>
      </c>
      <c r="D130" s="707">
        <v>94.628000000000014</v>
      </c>
      <c r="E130" s="708">
        <v>1.7278517037150991</v>
      </c>
      <c r="F130" s="706">
        <v>214.48970699999998</v>
      </c>
      <c r="G130" s="707">
        <v>107.24485349999999</v>
      </c>
      <c r="H130" s="707">
        <v>23.847000000000001</v>
      </c>
      <c r="I130" s="707">
        <v>195.5</v>
      </c>
      <c r="J130" s="707">
        <v>88.255146500000009</v>
      </c>
      <c r="K130" s="709">
        <v>0.91146564902529337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185.88</v>
      </c>
      <c r="C131" s="707">
        <v>113</v>
      </c>
      <c r="D131" s="707">
        <v>-72.88</v>
      </c>
      <c r="E131" s="708">
        <v>0.6079190875833872</v>
      </c>
      <c r="F131" s="706">
        <v>185.88058559999999</v>
      </c>
      <c r="G131" s="707">
        <v>92.940292799999995</v>
      </c>
      <c r="H131" s="707">
        <v>7.5</v>
      </c>
      <c r="I131" s="707">
        <v>40.75</v>
      </c>
      <c r="J131" s="707">
        <v>-52.190292799999995</v>
      </c>
      <c r="K131" s="709">
        <v>0.21922676791911291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185.88</v>
      </c>
      <c r="C132" s="707">
        <v>113</v>
      </c>
      <c r="D132" s="707">
        <v>-72.88</v>
      </c>
      <c r="E132" s="708">
        <v>0.6079190875833872</v>
      </c>
      <c r="F132" s="706">
        <v>185.88058559999999</v>
      </c>
      <c r="G132" s="707">
        <v>92.940292799999995</v>
      </c>
      <c r="H132" s="707">
        <v>7.5</v>
      </c>
      <c r="I132" s="707">
        <v>40.75</v>
      </c>
      <c r="J132" s="707">
        <v>-52.190292799999995</v>
      </c>
      <c r="K132" s="709">
        <v>0.21922676791911291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21647.81</v>
      </c>
      <c r="C133" s="707">
        <v>21892.068780000001</v>
      </c>
      <c r="D133" s="707">
        <v>244.25878000000012</v>
      </c>
      <c r="E133" s="708">
        <v>1.0112833020984571</v>
      </c>
      <c r="F133" s="706">
        <v>24131.200277800002</v>
      </c>
      <c r="G133" s="707">
        <v>12065.600138900001</v>
      </c>
      <c r="H133" s="707">
        <v>1781.9252099999999</v>
      </c>
      <c r="I133" s="707">
        <v>10905.03406</v>
      </c>
      <c r="J133" s="707">
        <v>-1160.5660789000012</v>
      </c>
      <c r="K133" s="709">
        <v>0.45190599449925878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5841.14</v>
      </c>
      <c r="C134" s="707">
        <v>5855.8014299999995</v>
      </c>
      <c r="D134" s="707">
        <v>14.6614299999992</v>
      </c>
      <c r="E134" s="708">
        <v>1.0025100288642284</v>
      </c>
      <c r="F134" s="706">
        <v>6515.3818203999999</v>
      </c>
      <c r="G134" s="707">
        <v>3257.6909102</v>
      </c>
      <c r="H134" s="707">
        <v>474.47591999999997</v>
      </c>
      <c r="I134" s="707">
        <v>2903.6246499999997</v>
      </c>
      <c r="J134" s="707">
        <v>-354.06626020000022</v>
      </c>
      <c r="K134" s="709">
        <v>0.44565686709389768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5841.14</v>
      </c>
      <c r="C135" s="707">
        <v>5855.8014299999995</v>
      </c>
      <c r="D135" s="707">
        <v>14.6614299999992</v>
      </c>
      <c r="E135" s="708">
        <v>1.0025100288642284</v>
      </c>
      <c r="F135" s="706">
        <v>6515.3818203999999</v>
      </c>
      <c r="G135" s="707">
        <v>3257.6909102</v>
      </c>
      <c r="H135" s="707">
        <v>474.47591999999997</v>
      </c>
      <c r="I135" s="707">
        <v>2903.6246499999997</v>
      </c>
      <c r="J135" s="707">
        <v>-354.06626020000022</v>
      </c>
      <c r="K135" s="709">
        <v>0.44565686709389768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15806.67</v>
      </c>
      <c r="C136" s="707">
        <v>16036.26735</v>
      </c>
      <c r="D136" s="707">
        <v>229.59735000000001</v>
      </c>
      <c r="E136" s="708">
        <v>1.0145253459457304</v>
      </c>
      <c r="F136" s="706">
        <v>17615.818457400001</v>
      </c>
      <c r="G136" s="707">
        <v>8807.9092287000003</v>
      </c>
      <c r="H136" s="707">
        <v>1307.44929</v>
      </c>
      <c r="I136" s="707">
        <v>8001.4094100000002</v>
      </c>
      <c r="J136" s="707">
        <v>-806.49981870000011</v>
      </c>
      <c r="K136" s="709">
        <v>0.45421729506066699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15806.67</v>
      </c>
      <c r="C137" s="707">
        <v>16036.26735</v>
      </c>
      <c r="D137" s="707">
        <v>229.59735000000001</v>
      </c>
      <c r="E137" s="708">
        <v>1.0145253459457304</v>
      </c>
      <c r="F137" s="706">
        <v>17615.818457400001</v>
      </c>
      <c r="G137" s="707">
        <v>8807.9092287000003</v>
      </c>
      <c r="H137" s="707">
        <v>1307.44929</v>
      </c>
      <c r="I137" s="707">
        <v>8001.4094100000002</v>
      </c>
      <c r="J137" s="707">
        <v>-806.49981870000011</v>
      </c>
      <c r="K137" s="709">
        <v>0.45421729506066699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270.47575799999998</v>
      </c>
      <c r="C138" s="707">
        <v>0</v>
      </c>
      <c r="D138" s="707">
        <v>-270.47575799999998</v>
      </c>
      <c r="E138" s="708">
        <v>0</v>
      </c>
      <c r="F138" s="706">
        <v>299.93118509999999</v>
      </c>
      <c r="G138" s="707">
        <v>149.96559255</v>
      </c>
      <c r="H138" s="707">
        <v>0</v>
      </c>
      <c r="I138" s="707">
        <v>0</v>
      </c>
      <c r="J138" s="707">
        <v>-149.96559255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270.47575799999998</v>
      </c>
      <c r="C139" s="707">
        <v>0</v>
      </c>
      <c r="D139" s="707">
        <v>-270.47575799999998</v>
      </c>
      <c r="E139" s="708">
        <v>0</v>
      </c>
      <c r="F139" s="706">
        <v>299.93118509999999</v>
      </c>
      <c r="G139" s="707">
        <v>149.96559255</v>
      </c>
      <c r="H139" s="707">
        <v>0</v>
      </c>
      <c r="I139" s="707">
        <v>0</v>
      </c>
      <c r="J139" s="707">
        <v>-149.96559255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270.47575799999998</v>
      </c>
      <c r="C140" s="707">
        <v>0</v>
      </c>
      <c r="D140" s="707">
        <v>-270.47575799999998</v>
      </c>
      <c r="E140" s="708">
        <v>0</v>
      </c>
      <c r="F140" s="706">
        <v>299.93118509999999</v>
      </c>
      <c r="G140" s="707">
        <v>149.96559255</v>
      </c>
      <c r="H140" s="707">
        <v>0</v>
      </c>
      <c r="I140" s="707">
        <v>0</v>
      </c>
      <c r="J140" s="707">
        <v>-149.96559255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1297.98</v>
      </c>
      <c r="C141" s="707">
        <v>1298.9808400000002</v>
      </c>
      <c r="D141" s="707">
        <v>1.0008400000001529</v>
      </c>
      <c r="E141" s="708">
        <v>1.0007710750550858</v>
      </c>
      <c r="F141" s="706">
        <v>1447.8626256</v>
      </c>
      <c r="G141" s="707">
        <v>723.9313128</v>
      </c>
      <c r="H141" s="707">
        <v>105.14948</v>
      </c>
      <c r="I141" s="707">
        <v>642.85345999999993</v>
      </c>
      <c r="J141" s="707">
        <v>-81.077852800000073</v>
      </c>
      <c r="K141" s="709">
        <v>0.44400169507352183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1297.98</v>
      </c>
      <c r="C142" s="707">
        <v>1298.9808400000002</v>
      </c>
      <c r="D142" s="707">
        <v>1.0008400000001529</v>
      </c>
      <c r="E142" s="708">
        <v>1.0007710750550858</v>
      </c>
      <c r="F142" s="706">
        <v>1447.8626256</v>
      </c>
      <c r="G142" s="707">
        <v>723.9313128</v>
      </c>
      <c r="H142" s="707">
        <v>105.14948</v>
      </c>
      <c r="I142" s="707">
        <v>642.85345999999993</v>
      </c>
      <c r="J142" s="707">
        <v>-81.077852800000073</v>
      </c>
      <c r="K142" s="709">
        <v>0.44400169507352183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1297.98</v>
      </c>
      <c r="C143" s="707">
        <v>1298.9808400000002</v>
      </c>
      <c r="D143" s="707">
        <v>1.0008400000001529</v>
      </c>
      <c r="E143" s="708">
        <v>1.0007710750550858</v>
      </c>
      <c r="F143" s="706">
        <v>1447.8626256</v>
      </c>
      <c r="G143" s="707">
        <v>723.9313128</v>
      </c>
      <c r="H143" s="707">
        <v>105.14948</v>
      </c>
      <c r="I143" s="707">
        <v>642.85345999999993</v>
      </c>
      <c r="J143" s="707">
        <v>-81.077852800000073</v>
      </c>
      <c r="K143" s="709">
        <v>0.44400169507352183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64.82705</v>
      </c>
      <c r="D144" s="707">
        <v>64.82705</v>
      </c>
      <c r="E144" s="708">
        <v>0</v>
      </c>
      <c r="F144" s="706">
        <v>35.830355999999895</v>
      </c>
      <c r="G144" s="707">
        <v>17.915177999999948</v>
      </c>
      <c r="H144" s="707">
        <v>13.525</v>
      </c>
      <c r="I144" s="707">
        <v>73.192999999999998</v>
      </c>
      <c r="J144" s="707">
        <v>55.27782200000005</v>
      </c>
      <c r="K144" s="709">
        <v>2.0427650788621863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64.82705</v>
      </c>
      <c r="D145" s="707">
        <v>64.82705</v>
      </c>
      <c r="E145" s="708">
        <v>0</v>
      </c>
      <c r="F145" s="706">
        <v>35.830355999999895</v>
      </c>
      <c r="G145" s="707">
        <v>17.915177999999948</v>
      </c>
      <c r="H145" s="707">
        <v>13.525</v>
      </c>
      <c r="I145" s="707">
        <v>73.192999999999998</v>
      </c>
      <c r="J145" s="707">
        <v>55.27782200000005</v>
      </c>
      <c r="K145" s="709">
        <v>2.0427650788621863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17.158049999999999</v>
      </c>
      <c r="D146" s="707">
        <v>17.158049999999999</v>
      </c>
      <c r="E146" s="708">
        <v>0</v>
      </c>
      <c r="F146" s="706">
        <v>20.216097600000001</v>
      </c>
      <c r="G146" s="707">
        <v>10.108048800000001</v>
      </c>
      <c r="H146" s="707">
        <v>12.025</v>
      </c>
      <c r="I146" s="707">
        <v>71.692999999999998</v>
      </c>
      <c r="J146" s="707">
        <v>61.584951199999999</v>
      </c>
      <c r="K146" s="709">
        <v>3.546332305004305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4.1640500000000005</v>
      </c>
      <c r="D147" s="707">
        <v>4.1640500000000005</v>
      </c>
      <c r="E147" s="708">
        <v>0</v>
      </c>
      <c r="F147" s="706">
        <v>4.4411376000000002</v>
      </c>
      <c r="G147" s="707">
        <v>2.2205688000000001</v>
      </c>
      <c r="H147" s="707">
        <v>0</v>
      </c>
      <c r="I147" s="707">
        <v>0.91800000000000004</v>
      </c>
      <c r="J147" s="707">
        <v>-1.3025688</v>
      </c>
      <c r="K147" s="709">
        <v>0.20670379589229571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2.7949999999999999</v>
      </c>
      <c r="D148" s="707">
        <v>2.7949999999999999</v>
      </c>
      <c r="E148" s="708">
        <v>0</v>
      </c>
      <c r="F148" s="706">
        <v>4.4557920000000006</v>
      </c>
      <c r="G148" s="707">
        <v>2.2278960000000003</v>
      </c>
      <c r="H148" s="707">
        <v>12.025</v>
      </c>
      <c r="I148" s="707">
        <v>70.775000000000006</v>
      </c>
      <c r="J148" s="707">
        <v>68.547104000000004</v>
      </c>
      <c r="K148" s="709">
        <v>15.883820429678943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10.089</v>
      </c>
      <c r="D149" s="707">
        <v>10.089</v>
      </c>
      <c r="E149" s="708">
        <v>0</v>
      </c>
      <c r="F149" s="706">
        <v>11.198646</v>
      </c>
      <c r="G149" s="707">
        <v>5.5993230000000001</v>
      </c>
      <c r="H149" s="707">
        <v>0</v>
      </c>
      <c r="I149" s="707">
        <v>0</v>
      </c>
      <c r="J149" s="707">
        <v>-5.5993230000000001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0.11</v>
      </c>
      <c r="D150" s="707">
        <v>0.11</v>
      </c>
      <c r="E150" s="708">
        <v>0</v>
      </c>
      <c r="F150" s="706">
        <v>0.120522</v>
      </c>
      <c r="G150" s="707">
        <v>6.0261000000000002E-2</v>
      </c>
      <c r="H150" s="707">
        <v>0</v>
      </c>
      <c r="I150" s="707">
        <v>0</v>
      </c>
      <c r="J150" s="707">
        <v>-6.0261000000000002E-2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34.616999999999997</v>
      </c>
      <c r="D151" s="707">
        <v>34.616999999999997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34.616999999999997</v>
      </c>
      <c r="D152" s="707">
        <v>34.616999999999997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0.5</v>
      </c>
      <c r="D153" s="707">
        <v>0.5</v>
      </c>
      <c r="E153" s="708">
        <v>0</v>
      </c>
      <c r="F153" s="706">
        <v>9.8591543999999995</v>
      </c>
      <c r="G153" s="707">
        <v>4.9295771999999998</v>
      </c>
      <c r="H153" s="707">
        <v>0</v>
      </c>
      <c r="I153" s="707">
        <v>0</v>
      </c>
      <c r="J153" s="707">
        <v>-4.9295771999999998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0.5</v>
      </c>
      <c r="D154" s="707">
        <v>0.5</v>
      </c>
      <c r="E154" s="708">
        <v>0</v>
      </c>
      <c r="F154" s="706">
        <v>9.8591543999999995</v>
      </c>
      <c r="G154" s="707">
        <v>4.9295771999999998</v>
      </c>
      <c r="H154" s="707">
        <v>0</v>
      </c>
      <c r="I154" s="707">
        <v>0</v>
      </c>
      <c r="J154" s="707">
        <v>-4.9295771999999998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1.85</v>
      </c>
      <c r="D155" s="707">
        <v>1.85</v>
      </c>
      <c r="E155" s="708">
        <v>0</v>
      </c>
      <c r="F155" s="706">
        <v>1.4555411999999999</v>
      </c>
      <c r="G155" s="707">
        <v>0.72777059999999993</v>
      </c>
      <c r="H155" s="707">
        <v>1.5</v>
      </c>
      <c r="I155" s="707">
        <v>1.5</v>
      </c>
      <c r="J155" s="707">
        <v>0.77222940000000007</v>
      </c>
      <c r="K155" s="709">
        <v>1.0305445149886516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1.85</v>
      </c>
      <c r="D156" s="707">
        <v>1.85</v>
      </c>
      <c r="E156" s="708">
        <v>0</v>
      </c>
      <c r="F156" s="706">
        <v>1.4555411999999999</v>
      </c>
      <c r="G156" s="707">
        <v>0.72777059999999993</v>
      </c>
      <c r="H156" s="707">
        <v>1.5</v>
      </c>
      <c r="I156" s="707">
        <v>1.5</v>
      </c>
      <c r="J156" s="707">
        <v>0.77222940000000007</v>
      </c>
      <c r="K156" s="709">
        <v>1.0305445149886516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10.702</v>
      </c>
      <c r="D157" s="707">
        <v>10.702</v>
      </c>
      <c r="E157" s="708">
        <v>0</v>
      </c>
      <c r="F157" s="706">
        <v>4.2995627999999995</v>
      </c>
      <c r="G157" s="707">
        <v>2.1497813999999997</v>
      </c>
      <c r="H157" s="707">
        <v>0</v>
      </c>
      <c r="I157" s="707">
        <v>0</v>
      </c>
      <c r="J157" s="707">
        <v>-2.1497813999999997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10.702</v>
      </c>
      <c r="D158" s="707">
        <v>10.702</v>
      </c>
      <c r="E158" s="708">
        <v>0</v>
      </c>
      <c r="F158" s="706">
        <v>4.2995627999999995</v>
      </c>
      <c r="G158" s="707">
        <v>2.1497813999999997</v>
      </c>
      <c r="H158" s="707">
        <v>0</v>
      </c>
      <c r="I158" s="707">
        <v>0</v>
      </c>
      <c r="J158" s="707">
        <v>-2.1497813999999997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13454.000004000001</v>
      </c>
      <c r="C159" s="707">
        <v>12460.184509999999</v>
      </c>
      <c r="D159" s="707">
        <v>-993.81549400000222</v>
      </c>
      <c r="E159" s="708">
        <v>0.9261323402925129</v>
      </c>
      <c r="F159" s="706">
        <v>52218.601488399996</v>
      </c>
      <c r="G159" s="707">
        <v>26109.300744200002</v>
      </c>
      <c r="H159" s="707">
        <v>976.25510999999995</v>
      </c>
      <c r="I159" s="707">
        <v>5599.78424</v>
      </c>
      <c r="J159" s="707">
        <v>-20509.516504200001</v>
      </c>
      <c r="K159" s="709">
        <v>0.10723734608717841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13412.000004000001</v>
      </c>
      <c r="C160" s="707">
        <v>11946.03968</v>
      </c>
      <c r="D160" s="707">
        <v>-1465.9603240000015</v>
      </c>
      <c r="E160" s="708">
        <v>0.89069785836841686</v>
      </c>
      <c r="F160" s="706">
        <v>52179.047199500004</v>
      </c>
      <c r="G160" s="707">
        <v>26089.523599749999</v>
      </c>
      <c r="H160" s="707">
        <v>919.34835999999996</v>
      </c>
      <c r="I160" s="707">
        <v>5512.1567999999997</v>
      </c>
      <c r="J160" s="707">
        <v>-20577.366799749998</v>
      </c>
      <c r="K160" s="709">
        <v>0.10563927660321132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13412.000004000001</v>
      </c>
      <c r="C161" s="707">
        <v>11946.03968</v>
      </c>
      <c r="D161" s="707">
        <v>-1465.9603240000015</v>
      </c>
      <c r="E161" s="708">
        <v>0.89069785836841686</v>
      </c>
      <c r="F161" s="706">
        <v>12224.0861995</v>
      </c>
      <c r="G161" s="707">
        <v>6112.0430997499998</v>
      </c>
      <c r="H161" s="707">
        <v>919.34835999999996</v>
      </c>
      <c r="I161" s="707">
        <v>5510.1417999999994</v>
      </c>
      <c r="J161" s="707">
        <v>-601.90129975000036</v>
      </c>
      <c r="K161" s="709">
        <v>0.45076103931804573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783</v>
      </c>
      <c r="C162" s="707">
        <v>784.46872999999994</v>
      </c>
      <c r="D162" s="707">
        <v>1.4687299999999368</v>
      </c>
      <c r="E162" s="708">
        <v>1.0018757726692209</v>
      </c>
      <c r="F162" s="706">
        <v>1087.0896270000001</v>
      </c>
      <c r="G162" s="707">
        <v>543.54481350000003</v>
      </c>
      <c r="H162" s="707">
        <v>66.906630000000007</v>
      </c>
      <c r="I162" s="707">
        <v>393.92803000000004</v>
      </c>
      <c r="J162" s="707">
        <v>-149.6167835</v>
      </c>
      <c r="K162" s="709">
        <v>0.362369412986773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5961.9999960000005</v>
      </c>
      <c r="C163" s="707">
        <v>4495.0432599999995</v>
      </c>
      <c r="D163" s="707">
        <v>-1466.956736000001</v>
      </c>
      <c r="E163" s="708">
        <v>0.75394888678560801</v>
      </c>
      <c r="F163" s="706">
        <v>3763.9229829000001</v>
      </c>
      <c r="G163" s="707">
        <v>1881.9614914500003</v>
      </c>
      <c r="H163" s="707">
        <v>330.81410999999997</v>
      </c>
      <c r="I163" s="707">
        <v>1985.7846299999999</v>
      </c>
      <c r="J163" s="707">
        <v>103.82313854999961</v>
      </c>
      <c r="K163" s="709">
        <v>0.52758375743119135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159.000012</v>
      </c>
      <c r="C164" s="707">
        <v>157.96600000000001</v>
      </c>
      <c r="D164" s="707">
        <v>-1.0340119999999899</v>
      </c>
      <c r="E164" s="708">
        <v>0.99349678036502298</v>
      </c>
      <c r="F164" s="706">
        <v>127.27200000000001</v>
      </c>
      <c r="G164" s="707">
        <v>63.635999999999996</v>
      </c>
      <c r="H164" s="707">
        <v>10.374000000000001</v>
      </c>
      <c r="I164" s="707">
        <v>65.03</v>
      </c>
      <c r="J164" s="707">
        <v>1.3940000000000055</v>
      </c>
      <c r="K164" s="709">
        <v>0.5109529197309699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243.99999600000001</v>
      </c>
      <c r="C165" s="707">
        <v>244.55095</v>
      </c>
      <c r="D165" s="707">
        <v>0.55095399999999017</v>
      </c>
      <c r="E165" s="708">
        <v>1.0022580082337378</v>
      </c>
      <c r="F165" s="706">
        <v>244.4634192</v>
      </c>
      <c r="G165" s="707">
        <v>122.23170959999999</v>
      </c>
      <c r="H165" s="707">
        <v>20.803729999999998</v>
      </c>
      <c r="I165" s="707">
        <v>122.69977</v>
      </c>
      <c r="J165" s="707">
        <v>0.46806040000001303</v>
      </c>
      <c r="K165" s="709">
        <v>0.50191464392313467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6264</v>
      </c>
      <c r="C166" s="707">
        <v>6264.0107400000006</v>
      </c>
      <c r="D166" s="707">
        <v>1.0740000000623695E-2</v>
      </c>
      <c r="E166" s="708">
        <v>1.0000017145593871</v>
      </c>
      <c r="F166" s="706">
        <v>7001.3381704000003</v>
      </c>
      <c r="G166" s="707">
        <v>3500.6690852000002</v>
      </c>
      <c r="H166" s="707">
        <v>490.44989000000004</v>
      </c>
      <c r="I166" s="707">
        <v>2942.6993700000003</v>
      </c>
      <c r="J166" s="707">
        <v>-557.96971519999988</v>
      </c>
      <c r="K166" s="709">
        <v>0.42030527570301296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39954.961000000003</v>
      </c>
      <c r="G167" s="707">
        <v>19977.480500000001</v>
      </c>
      <c r="H167" s="707">
        <v>0</v>
      </c>
      <c r="I167" s="707">
        <v>2.0150000000000001</v>
      </c>
      <c r="J167" s="707">
        <v>-19975.465500000002</v>
      </c>
      <c r="K167" s="709">
        <v>5.0431784929035471E-5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39954.961000000003</v>
      </c>
      <c r="G168" s="707">
        <v>19977.480500000001</v>
      </c>
      <c r="H168" s="707">
        <v>0</v>
      </c>
      <c r="I168" s="707">
        <v>2.0150000000000001</v>
      </c>
      <c r="J168" s="707">
        <v>-19975.465500000002</v>
      </c>
      <c r="K168" s="709">
        <v>5.0431784929035471E-5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42</v>
      </c>
      <c r="C169" s="707">
        <v>514.14483000000007</v>
      </c>
      <c r="D169" s="707">
        <v>472.14483000000007</v>
      </c>
      <c r="E169" s="708">
        <v>12.241543571428574</v>
      </c>
      <c r="F169" s="706">
        <v>39.554288900000003</v>
      </c>
      <c r="G169" s="707">
        <v>19.777144450000002</v>
      </c>
      <c r="H169" s="707">
        <v>56.906750000000002</v>
      </c>
      <c r="I169" s="707">
        <v>87.627440000000007</v>
      </c>
      <c r="J169" s="707">
        <v>67.850295549999998</v>
      </c>
      <c r="K169" s="709">
        <v>2.2153713904840293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42</v>
      </c>
      <c r="C170" s="707">
        <v>46.585000000000001</v>
      </c>
      <c r="D170" s="707">
        <v>4.5850000000000009</v>
      </c>
      <c r="E170" s="708">
        <v>1.1091666666666666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42</v>
      </c>
      <c r="C171" s="707">
        <v>46.585000000000001</v>
      </c>
      <c r="D171" s="707">
        <v>4.5850000000000009</v>
      </c>
      <c r="E171" s="708">
        <v>1.1091666666666666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34.630929999999999</v>
      </c>
      <c r="D172" s="707">
        <v>34.630929999999999</v>
      </c>
      <c r="E172" s="708">
        <v>0</v>
      </c>
      <c r="F172" s="706">
        <v>0</v>
      </c>
      <c r="G172" s="707">
        <v>0</v>
      </c>
      <c r="H172" s="707">
        <v>0</v>
      </c>
      <c r="I172" s="707">
        <v>16.817790000000002</v>
      </c>
      <c r="J172" s="707">
        <v>16.817790000000002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17.507999999999999</v>
      </c>
      <c r="D173" s="707">
        <v>17.507999999999999</v>
      </c>
      <c r="E173" s="708">
        <v>0</v>
      </c>
      <c r="F173" s="706">
        <v>0</v>
      </c>
      <c r="G173" s="707">
        <v>0</v>
      </c>
      <c r="H173" s="707">
        <v>0</v>
      </c>
      <c r="I173" s="707">
        <v>11.9064</v>
      </c>
      <c r="J173" s="707">
        <v>11.9064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7.3002900000000004</v>
      </c>
      <c r="D174" s="707">
        <v>7.3002900000000004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9.8226399999999998</v>
      </c>
      <c r="D175" s="707">
        <v>9.8226399999999998</v>
      </c>
      <c r="E175" s="708">
        <v>0</v>
      </c>
      <c r="F175" s="706">
        <v>0</v>
      </c>
      <c r="G175" s="707">
        <v>0</v>
      </c>
      <c r="H175" s="707">
        <v>0</v>
      </c>
      <c r="I175" s="707">
        <v>4.9113899999999999</v>
      </c>
      <c r="J175" s="707">
        <v>4.9113899999999999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26.9709</v>
      </c>
      <c r="D176" s="707">
        <v>26.9709</v>
      </c>
      <c r="E176" s="708">
        <v>0</v>
      </c>
      <c r="F176" s="706">
        <v>39.554288900000003</v>
      </c>
      <c r="G176" s="707">
        <v>19.777144450000002</v>
      </c>
      <c r="H176" s="707">
        <v>4.4177499999999998</v>
      </c>
      <c r="I176" s="707">
        <v>13.25075</v>
      </c>
      <c r="J176" s="707">
        <v>-6.5263944500000015</v>
      </c>
      <c r="K176" s="709">
        <v>0.33500159827168574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26.9709</v>
      </c>
      <c r="D177" s="707">
        <v>26.9709</v>
      </c>
      <c r="E177" s="708">
        <v>0</v>
      </c>
      <c r="F177" s="706">
        <v>39.554288900000003</v>
      </c>
      <c r="G177" s="707">
        <v>19.777144450000002</v>
      </c>
      <c r="H177" s="707">
        <v>1.25E-3</v>
      </c>
      <c r="I177" s="707">
        <v>1.25E-3</v>
      </c>
      <c r="J177" s="707">
        <v>-19.775894450000003</v>
      </c>
      <c r="K177" s="709">
        <v>3.1602135565127043E-5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4.4165000000000001</v>
      </c>
      <c r="I178" s="707">
        <v>13.249499999999999</v>
      </c>
      <c r="J178" s="707">
        <v>13.249499999999999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389.45400000000001</v>
      </c>
      <c r="D179" s="707">
        <v>389.45400000000001</v>
      </c>
      <c r="E179" s="708">
        <v>0</v>
      </c>
      <c r="F179" s="706">
        <v>0</v>
      </c>
      <c r="G179" s="707">
        <v>0</v>
      </c>
      <c r="H179" s="707">
        <v>49.005000000000003</v>
      </c>
      <c r="I179" s="707">
        <v>49.005000000000003</v>
      </c>
      <c r="J179" s="707">
        <v>49.005000000000003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389.45400000000001</v>
      </c>
      <c r="D180" s="707">
        <v>389.45400000000001</v>
      </c>
      <c r="E180" s="708">
        <v>0</v>
      </c>
      <c r="F180" s="706">
        <v>0</v>
      </c>
      <c r="G180" s="707">
        <v>0</v>
      </c>
      <c r="H180" s="707">
        <v>49.005000000000003</v>
      </c>
      <c r="I180" s="707">
        <v>49.005000000000003</v>
      </c>
      <c r="J180" s="707">
        <v>49.005000000000003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16.504000000000001</v>
      </c>
      <c r="D181" s="707">
        <v>16.504000000000001</v>
      </c>
      <c r="E181" s="708">
        <v>0</v>
      </c>
      <c r="F181" s="706">
        <v>0</v>
      </c>
      <c r="G181" s="707">
        <v>0</v>
      </c>
      <c r="H181" s="707">
        <v>3.484</v>
      </c>
      <c r="I181" s="707">
        <v>8.5539000000000005</v>
      </c>
      <c r="J181" s="707">
        <v>8.5539000000000005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16.504000000000001</v>
      </c>
      <c r="D182" s="707">
        <v>16.504000000000001</v>
      </c>
      <c r="E182" s="708">
        <v>0</v>
      </c>
      <c r="F182" s="706">
        <v>0</v>
      </c>
      <c r="G182" s="707">
        <v>0</v>
      </c>
      <c r="H182" s="707">
        <v>3.484</v>
      </c>
      <c r="I182" s="707">
        <v>8.5539000000000005</v>
      </c>
      <c r="J182" s="707">
        <v>8.5539000000000005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582059.16243499995</v>
      </c>
      <c r="C183" s="707">
        <v>613173.69713999995</v>
      </c>
      <c r="D183" s="707">
        <v>31114.534704999998</v>
      </c>
      <c r="E183" s="708">
        <v>1.0534559658417448</v>
      </c>
      <c r="F183" s="706">
        <v>4980.5137851999998</v>
      </c>
      <c r="G183" s="707">
        <v>2490.2568925999999</v>
      </c>
      <c r="H183" s="707">
        <v>54667.05386</v>
      </c>
      <c r="I183" s="707">
        <v>319290.96058999997</v>
      </c>
      <c r="J183" s="707">
        <v>316800.70369739999</v>
      </c>
      <c r="K183" s="709">
        <v>64.108036712758221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581457.88549100002</v>
      </c>
      <c r="C184" s="707">
        <v>610571.15745000006</v>
      </c>
      <c r="D184" s="707">
        <v>29113.271959000034</v>
      </c>
      <c r="E184" s="708">
        <v>1.0500694421478451</v>
      </c>
      <c r="F184" s="706">
        <v>1479.5339305</v>
      </c>
      <c r="G184" s="707">
        <v>739.76696525</v>
      </c>
      <c r="H184" s="707">
        <v>54647.19846</v>
      </c>
      <c r="I184" s="707">
        <v>318379.79967000004</v>
      </c>
      <c r="J184" s="707">
        <v>317640.03270475002</v>
      </c>
      <c r="K184" s="709">
        <v>215.18925190340542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581457.88549100002</v>
      </c>
      <c r="C185" s="707">
        <v>610571.15745000006</v>
      </c>
      <c r="D185" s="707">
        <v>29113.271959000034</v>
      </c>
      <c r="E185" s="708">
        <v>1.0500694421478451</v>
      </c>
      <c r="F185" s="706">
        <v>1479.5339305</v>
      </c>
      <c r="G185" s="707">
        <v>739.76696525</v>
      </c>
      <c r="H185" s="707">
        <v>54647.19846</v>
      </c>
      <c r="I185" s="707">
        <v>318379.79967000004</v>
      </c>
      <c r="J185" s="707">
        <v>317640.03270475002</v>
      </c>
      <c r="K185" s="709">
        <v>215.18925190340542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479.04353600000002</v>
      </c>
      <c r="C186" s="707">
        <v>1467.0395600000002</v>
      </c>
      <c r="D186" s="707">
        <v>987.99602400000015</v>
      </c>
      <c r="E186" s="708">
        <v>3.0624347261832172</v>
      </c>
      <c r="F186" s="706">
        <v>1479.5339305</v>
      </c>
      <c r="G186" s="707">
        <v>739.76696525</v>
      </c>
      <c r="H186" s="707">
        <v>43.040419999999997</v>
      </c>
      <c r="I186" s="707">
        <v>306.49253000000004</v>
      </c>
      <c r="J186" s="707">
        <v>-433.27443524999995</v>
      </c>
      <c r="K186" s="709">
        <v>0.20715478278786256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0.24468500000000001</v>
      </c>
      <c r="C187" s="707">
        <v>62.824800000000003</v>
      </c>
      <c r="D187" s="707">
        <v>62.580115000000006</v>
      </c>
      <c r="E187" s="708">
        <v>256.75787236651206</v>
      </c>
      <c r="F187" s="706">
        <v>61.676894099999998</v>
      </c>
      <c r="G187" s="707">
        <v>30.838447049999999</v>
      </c>
      <c r="H187" s="707">
        <v>0</v>
      </c>
      <c r="I187" s="707">
        <v>0</v>
      </c>
      <c r="J187" s="707">
        <v>-30.838447049999999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9.1999999999999998E-2</v>
      </c>
      <c r="D188" s="707">
        <v>9.1999999999999998E-2</v>
      </c>
      <c r="E188" s="708">
        <v>0</v>
      </c>
      <c r="F188" s="706">
        <v>8.5713899999999996E-2</v>
      </c>
      <c r="G188" s="707">
        <v>4.2856949999999998E-2</v>
      </c>
      <c r="H188" s="707">
        <v>0</v>
      </c>
      <c r="I188" s="707">
        <v>0.629</v>
      </c>
      <c r="J188" s="707">
        <v>0.58614305</v>
      </c>
      <c r="K188" s="709">
        <v>7.3383663559819361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477.44850600000001</v>
      </c>
      <c r="C189" s="707">
        <v>353.07256999999998</v>
      </c>
      <c r="D189" s="707">
        <v>-124.37593600000002</v>
      </c>
      <c r="E189" s="708">
        <v>0.73949874292831064</v>
      </c>
      <c r="F189" s="706">
        <v>341.00459430000001</v>
      </c>
      <c r="G189" s="707">
        <v>170.50229715</v>
      </c>
      <c r="H189" s="707">
        <v>3.5819999999999999</v>
      </c>
      <c r="I189" s="707">
        <v>172.90510999999998</v>
      </c>
      <c r="J189" s="707">
        <v>2.4028128499999752</v>
      </c>
      <c r="K189" s="709">
        <v>0.50704627705949934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1.3503450000000001</v>
      </c>
      <c r="C190" s="707">
        <v>1051.0501899999999</v>
      </c>
      <c r="D190" s="707">
        <v>1049.6998449999999</v>
      </c>
      <c r="E190" s="708">
        <v>778.35678289622274</v>
      </c>
      <c r="F190" s="706">
        <v>1076.7667282</v>
      </c>
      <c r="G190" s="707">
        <v>538.38336409999999</v>
      </c>
      <c r="H190" s="707">
        <v>39.458419999999997</v>
      </c>
      <c r="I190" s="707">
        <v>132.95842000000002</v>
      </c>
      <c r="J190" s="707">
        <v>-405.42494409999995</v>
      </c>
      <c r="K190" s="709">
        <v>0.12347931684540699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435.25831300000004</v>
      </c>
      <c r="C191" s="707">
        <v>911.32379000000003</v>
      </c>
      <c r="D191" s="707">
        <v>476.06547699999999</v>
      </c>
      <c r="E191" s="708">
        <v>2.0937538991931901</v>
      </c>
      <c r="F191" s="706">
        <v>0</v>
      </c>
      <c r="G191" s="707">
        <v>0</v>
      </c>
      <c r="H191" s="707">
        <v>2.1908099999999999</v>
      </c>
      <c r="I191" s="707">
        <v>413.1121</v>
      </c>
      <c r="J191" s="707">
        <v>413.1121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8.9103950000000012</v>
      </c>
      <c r="C192" s="707">
        <v>3.4155799999999998</v>
      </c>
      <c r="D192" s="707">
        <v>-5.4948150000000009</v>
      </c>
      <c r="E192" s="708">
        <v>0.38332531835008432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426.34791799999999</v>
      </c>
      <c r="C193" s="707">
        <v>907.90820999999994</v>
      </c>
      <c r="D193" s="707">
        <v>481.56029199999995</v>
      </c>
      <c r="E193" s="708">
        <v>2.1295007473215808</v>
      </c>
      <c r="F193" s="706">
        <v>0</v>
      </c>
      <c r="G193" s="707">
        <v>0</v>
      </c>
      <c r="H193" s="707">
        <v>2.1908099999999999</v>
      </c>
      <c r="I193" s="707">
        <v>413.1121</v>
      </c>
      <c r="J193" s="707">
        <v>413.1121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-7.9991099999999999</v>
      </c>
      <c r="D194" s="707">
        <v>-7.9991099999999999</v>
      </c>
      <c r="E194" s="708">
        <v>0</v>
      </c>
      <c r="F194" s="706">
        <v>0</v>
      </c>
      <c r="G194" s="707">
        <v>0</v>
      </c>
      <c r="H194" s="707">
        <v>0</v>
      </c>
      <c r="I194" s="707">
        <v>-3.9710999999999999</v>
      </c>
      <c r="J194" s="707">
        <v>-3.9710999999999999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-7.9991099999999999</v>
      </c>
      <c r="D195" s="707">
        <v>-7.9991099999999999</v>
      </c>
      <c r="E195" s="708">
        <v>0</v>
      </c>
      <c r="F195" s="706">
        <v>0</v>
      </c>
      <c r="G195" s="707">
        <v>0</v>
      </c>
      <c r="H195" s="707">
        <v>0</v>
      </c>
      <c r="I195" s="707">
        <v>-3.9710999999999999</v>
      </c>
      <c r="J195" s="707">
        <v>-3.9710999999999999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0.38767499999999999</v>
      </c>
      <c r="C196" s="707">
        <v>0.20519999999999999</v>
      </c>
      <c r="D196" s="707">
        <v>-0.182475</v>
      </c>
      <c r="E196" s="708">
        <v>0.52930934416715036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0.38767499999999999</v>
      </c>
      <c r="C197" s="707">
        <v>0.20519999999999999</v>
      </c>
      <c r="D197" s="707">
        <v>-0.182475</v>
      </c>
      <c r="E197" s="708">
        <v>0.52930934416715036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580543.19596699998</v>
      </c>
      <c r="C198" s="707">
        <v>596162.41058999998</v>
      </c>
      <c r="D198" s="707">
        <v>15619.214623000007</v>
      </c>
      <c r="E198" s="708">
        <v>1.026904483131498</v>
      </c>
      <c r="F198" s="706">
        <v>0</v>
      </c>
      <c r="G198" s="707">
        <v>0</v>
      </c>
      <c r="H198" s="707">
        <v>50848.155770000005</v>
      </c>
      <c r="I198" s="707">
        <v>313889.45071</v>
      </c>
      <c r="J198" s="707">
        <v>313889.45071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304538.25345800002</v>
      </c>
      <c r="C199" s="707">
        <v>283817.96100999997</v>
      </c>
      <c r="D199" s="707">
        <v>-20720.292448000051</v>
      </c>
      <c r="E199" s="708">
        <v>0.93196161003511613</v>
      </c>
      <c r="F199" s="706">
        <v>0</v>
      </c>
      <c r="G199" s="707">
        <v>0</v>
      </c>
      <c r="H199" s="707">
        <v>21309.489850000002</v>
      </c>
      <c r="I199" s="707">
        <v>165473.93166999999</v>
      </c>
      <c r="J199" s="707">
        <v>165473.93166999999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276004.94250900001</v>
      </c>
      <c r="C200" s="707">
        <v>312344.44957999996</v>
      </c>
      <c r="D200" s="707">
        <v>36339.507070999942</v>
      </c>
      <c r="E200" s="708">
        <v>1.1316625229267949</v>
      </c>
      <c r="F200" s="706">
        <v>0</v>
      </c>
      <c r="G200" s="707">
        <v>0</v>
      </c>
      <c r="H200" s="707">
        <v>29538.665920000003</v>
      </c>
      <c r="I200" s="707">
        <v>148415.51903999998</v>
      </c>
      <c r="J200" s="707">
        <v>148415.51903999998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12038.17742</v>
      </c>
      <c r="D201" s="707">
        <v>12038.17742</v>
      </c>
      <c r="E201" s="708">
        <v>0</v>
      </c>
      <c r="F201" s="706">
        <v>0</v>
      </c>
      <c r="G201" s="707">
        <v>0</v>
      </c>
      <c r="H201" s="707">
        <v>3753.8114599999999</v>
      </c>
      <c r="I201" s="707">
        <v>3774.7154300000002</v>
      </c>
      <c r="J201" s="707">
        <v>3774.7154300000002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12038.17742</v>
      </c>
      <c r="D202" s="707">
        <v>12038.17742</v>
      </c>
      <c r="E202" s="708">
        <v>0</v>
      </c>
      <c r="F202" s="706">
        <v>0</v>
      </c>
      <c r="G202" s="707">
        <v>0</v>
      </c>
      <c r="H202" s="707">
        <v>3753.8114599999999</v>
      </c>
      <c r="I202" s="707">
        <v>3774.7154300000002</v>
      </c>
      <c r="J202" s="707">
        <v>3774.7154300000002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257.55060000000003</v>
      </c>
      <c r="D203" s="707">
        <v>257.55060000000003</v>
      </c>
      <c r="E203" s="708">
        <v>0</v>
      </c>
      <c r="F203" s="706">
        <v>39.979854700000004</v>
      </c>
      <c r="G203" s="707">
        <v>19.989927350000002</v>
      </c>
      <c r="H203" s="707">
        <v>16.802400000000002</v>
      </c>
      <c r="I203" s="707">
        <v>232.61779999999999</v>
      </c>
      <c r="J203" s="707">
        <v>212.62787264999997</v>
      </c>
      <c r="K203" s="709">
        <v>5.8183753229098141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194.35973999999999</v>
      </c>
      <c r="D204" s="707">
        <v>194.35973999999999</v>
      </c>
      <c r="E204" s="708">
        <v>0</v>
      </c>
      <c r="F204" s="706">
        <v>0</v>
      </c>
      <c r="G204" s="707">
        <v>0</v>
      </c>
      <c r="H204" s="707">
        <v>7.8772000000000002</v>
      </c>
      <c r="I204" s="707">
        <v>216.61851000000001</v>
      </c>
      <c r="J204" s="707">
        <v>216.61851000000001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81.359740000000002</v>
      </c>
      <c r="D205" s="707">
        <v>81.359740000000002</v>
      </c>
      <c r="E205" s="708">
        <v>0</v>
      </c>
      <c r="F205" s="706">
        <v>0</v>
      </c>
      <c r="G205" s="707">
        <v>0</v>
      </c>
      <c r="H205" s="707">
        <v>0.37719999999999998</v>
      </c>
      <c r="I205" s="707">
        <v>175.86851000000001</v>
      </c>
      <c r="J205" s="707">
        <v>175.86851000000001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81.359740000000002</v>
      </c>
      <c r="D206" s="707">
        <v>81.359740000000002</v>
      </c>
      <c r="E206" s="708">
        <v>0</v>
      </c>
      <c r="F206" s="706">
        <v>0</v>
      </c>
      <c r="G206" s="707">
        <v>0</v>
      </c>
      <c r="H206" s="707">
        <v>0.37719999999999998</v>
      </c>
      <c r="I206" s="707">
        <v>175.86851000000001</v>
      </c>
      <c r="J206" s="707">
        <v>175.86851000000001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113</v>
      </c>
      <c r="D207" s="707">
        <v>113</v>
      </c>
      <c r="E207" s="708">
        <v>0</v>
      </c>
      <c r="F207" s="706">
        <v>0</v>
      </c>
      <c r="G207" s="707">
        <v>0</v>
      </c>
      <c r="H207" s="707">
        <v>7.5</v>
      </c>
      <c r="I207" s="707">
        <v>40.75</v>
      </c>
      <c r="J207" s="707">
        <v>40.75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113</v>
      </c>
      <c r="D208" s="707">
        <v>113</v>
      </c>
      <c r="E208" s="708">
        <v>0</v>
      </c>
      <c r="F208" s="706">
        <v>0</v>
      </c>
      <c r="G208" s="707">
        <v>0</v>
      </c>
      <c r="H208" s="707">
        <v>7.5</v>
      </c>
      <c r="I208" s="707">
        <v>40.75</v>
      </c>
      <c r="J208" s="707">
        <v>40.75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63.190860000000001</v>
      </c>
      <c r="D209" s="707">
        <v>63.190860000000001</v>
      </c>
      <c r="E209" s="708">
        <v>0</v>
      </c>
      <c r="F209" s="706">
        <v>39.979854700000004</v>
      </c>
      <c r="G209" s="707">
        <v>19.989927350000002</v>
      </c>
      <c r="H209" s="707">
        <v>8.9252000000000002</v>
      </c>
      <c r="I209" s="707">
        <v>15.99929</v>
      </c>
      <c r="J209" s="707">
        <v>-3.9906373500000019</v>
      </c>
      <c r="K209" s="709">
        <v>0.40018379556542005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12.629659999999999</v>
      </c>
      <c r="D210" s="707">
        <v>12.629659999999999</v>
      </c>
      <c r="E210" s="708">
        <v>0</v>
      </c>
      <c r="F210" s="706">
        <v>0</v>
      </c>
      <c r="G210" s="707">
        <v>0</v>
      </c>
      <c r="H210" s="707">
        <v>-4.0000000000000002E-4</v>
      </c>
      <c r="I210" s="707">
        <v>-2.5099999999999996E-3</v>
      </c>
      <c r="J210" s="707">
        <v>-2.5099999999999996E-3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-2.3400000000000001E-3</v>
      </c>
      <c r="D211" s="707">
        <v>-2.3400000000000001E-3</v>
      </c>
      <c r="E211" s="708">
        <v>0</v>
      </c>
      <c r="F211" s="706">
        <v>0</v>
      </c>
      <c r="G211" s="707">
        <v>0</v>
      </c>
      <c r="H211" s="707">
        <v>-4.0000000000000002E-4</v>
      </c>
      <c r="I211" s="707">
        <v>-2.5099999999999996E-3</v>
      </c>
      <c r="J211" s="707">
        <v>-2.5099999999999996E-3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12.632</v>
      </c>
      <c r="D212" s="707">
        <v>12.632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50.561199999999999</v>
      </c>
      <c r="D213" s="707">
        <v>50.561199999999999</v>
      </c>
      <c r="E213" s="708">
        <v>0</v>
      </c>
      <c r="F213" s="706">
        <v>39.979854700000004</v>
      </c>
      <c r="G213" s="707">
        <v>19.989927350000002</v>
      </c>
      <c r="H213" s="707">
        <v>8.9256000000000011</v>
      </c>
      <c r="I213" s="707">
        <v>16.001799999999999</v>
      </c>
      <c r="J213" s="707">
        <v>-3.9881273500000027</v>
      </c>
      <c r="K213" s="709">
        <v>0.40024657718428369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0.14799999999999999</v>
      </c>
      <c r="D214" s="707">
        <v>0.14799999999999999</v>
      </c>
      <c r="E214" s="708">
        <v>0</v>
      </c>
      <c r="F214" s="706">
        <v>9.0581100000000012E-2</v>
      </c>
      <c r="G214" s="707">
        <v>4.5290550000000006E-2</v>
      </c>
      <c r="H214" s="707">
        <v>0</v>
      </c>
      <c r="I214" s="707">
        <v>0.38200000000000001</v>
      </c>
      <c r="J214" s="707">
        <v>0.33670945000000002</v>
      </c>
      <c r="K214" s="709">
        <v>4.2172152910485741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50.413199999999996</v>
      </c>
      <c r="D215" s="707">
        <v>50.413199999999996</v>
      </c>
      <c r="E215" s="708">
        <v>0</v>
      </c>
      <c r="F215" s="706">
        <v>39.889273600000003</v>
      </c>
      <c r="G215" s="707">
        <v>19.944636800000001</v>
      </c>
      <c r="H215" s="707">
        <v>8.9256000000000011</v>
      </c>
      <c r="I215" s="707">
        <v>15.6198</v>
      </c>
      <c r="J215" s="707">
        <v>-4.3248368000000017</v>
      </c>
      <c r="K215" s="709">
        <v>0.39157895319507646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601.27694400000007</v>
      </c>
      <c r="C216" s="707">
        <v>2344.98909</v>
      </c>
      <c r="D216" s="707">
        <v>1743.7121459999998</v>
      </c>
      <c r="E216" s="708">
        <v>3.9000149821144645</v>
      </c>
      <c r="F216" s="706">
        <v>3461</v>
      </c>
      <c r="G216" s="707">
        <v>1730.5</v>
      </c>
      <c r="H216" s="707">
        <v>3.0529999999999999</v>
      </c>
      <c r="I216" s="707">
        <v>678.54312000000004</v>
      </c>
      <c r="J216" s="707">
        <v>-1051.95688</v>
      </c>
      <c r="K216" s="709">
        <v>0.19605406529904654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601.27694400000007</v>
      </c>
      <c r="C217" s="707">
        <v>2344.98909</v>
      </c>
      <c r="D217" s="707">
        <v>1743.7121459999998</v>
      </c>
      <c r="E217" s="708">
        <v>3.9000149821144645</v>
      </c>
      <c r="F217" s="706">
        <v>3461</v>
      </c>
      <c r="G217" s="707">
        <v>1730.5</v>
      </c>
      <c r="H217" s="707">
        <v>3.0529999999999999</v>
      </c>
      <c r="I217" s="707">
        <v>678.54312000000004</v>
      </c>
      <c r="J217" s="707">
        <v>-1051.95688</v>
      </c>
      <c r="K217" s="709">
        <v>0.19605406529904654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601.27694400000007</v>
      </c>
      <c r="C218" s="707">
        <v>2308.3430899999998</v>
      </c>
      <c r="D218" s="707">
        <v>1707.0661459999997</v>
      </c>
      <c r="E218" s="708">
        <v>3.8390680251993823</v>
      </c>
      <c r="F218" s="706">
        <v>3461</v>
      </c>
      <c r="G218" s="707">
        <v>1730.5</v>
      </c>
      <c r="H218" s="707">
        <v>0</v>
      </c>
      <c r="I218" s="707">
        <v>660.22511999999995</v>
      </c>
      <c r="J218" s="707">
        <v>-1070.2748799999999</v>
      </c>
      <c r="K218" s="709">
        <v>0.19076137532505055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601.27694400000007</v>
      </c>
      <c r="C219" s="707">
        <v>2308.3430899999998</v>
      </c>
      <c r="D219" s="707">
        <v>1707.0661459999997</v>
      </c>
      <c r="E219" s="708">
        <v>3.8390680251993823</v>
      </c>
      <c r="F219" s="706">
        <v>3461</v>
      </c>
      <c r="G219" s="707">
        <v>1730.5</v>
      </c>
      <c r="H219" s="707">
        <v>0</v>
      </c>
      <c r="I219" s="707">
        <v>660.22511999999995</v>
      </c>
      <c r="J219" s="707">
        <v>-1070.2748799999999</v>
      </c>
      <c r="K219" s="709">
        <v>0.19076137532505055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36.646000000000001</v>
      </c>
      <c r="D220" s="707">
        <v>36.646000000000001</v>
      </c>
      <c r="E220" s="708">
        <v>0</v>
      </c>
      <c r="F220" s="706">
        <v>0</v>
      </c>
      <c r="G220" s="707">
        <v>0</v>
      </c>
      <c r="H220" s="707">
        <v>3.0529999999999999</v>
      </c>
      <c r="I220" s="707">
        <v>18.318000000000001</v>
      </c>
      <c r="J220" s="707">
        <v>18.318000000000001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36.646000000000001</v>
      </c>
      <c r="D221" s="707">
        <v>36.646000000000001</v>
      </c>
      <c r="E221" s="708">
        <v>0</v>
      </c>
      <c r="F221" s="706">
        <v>0</v>
      </c>
      <c r="G221" s="707">
        <v>0</v>
      </c>
      <c r="H221" s="707">
        <v>3.0529999999999999</v>
      </c>
      <c r="I221" s="707">
        <v>18.318000000000001</v>
      </c>
      <c r="J221" s="707">
        <v>18.318000000000001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15408.67136</v>
      </c>
      <c r="D222" s="707">
        <v>15408.67136</v>
      </c>
      <c r="E222" s="708">
        <v>0</v>
      </c>
      <c r="F222" s="706">
        <v>0</v>
      </c>
      <c r="G222" s="707">
        <v>0</v>
      </c>
      <c r="H222" s="707">
        <v>1524.6894600000001</v>
      </c>
      <c r="I222" s="707">
        <v>7943.6546100000005</v>
      </c>
      <c r="J222" s="707">
        <v>7943.6546100000005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15408.67136</v>
      </c>
      <c r="D223" s="707">
        <v>15408.67136</v>
      </c>
      <c r="E223" s="708">
        <v>0</v>
      </c>
      <c r="F223" s="706">
        <v>0</v>
      </c>
      <c r="G223" s="707">
        <v>0</v>
      </c>
      <c r="H223" s="707">
        <v>1524.6894600000001</v>
      </c>
      <c r="I223" s="707">
        <v>7943.6546100000005</v>
      </c>
      <c r="J223" s="707">
        <v>7943.6546100000005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15408.67136</v>
      </c>
      <c r="D224" s="707">
        <v>15408.67136</v>
      </c>
      <c r="E224" s="708">
        <v>0</v>
      </c>
      <c r="F224" s="706">
        <v>0</v>
      </c>
      <c r="G224" s="707">
        <v>0</v>
      </c>
      <c r="H224" s="707">
        <v>1524.6894600000001</v>
      </c>
      <c r="I224" s="707">
        <v>7943.6546100000005</v>
      </c>
      <c r="J224" s="707">
        <v>7943.6546100000005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1089.3772300000001</v>
      </c>
      <c r="D225" s="707">
        <v>1089.3772300000001</v>
      </c>
      <c r="E225" s="708">
        <v>0</v>
      </c>
      <c r="F225" s="706">
        <v>0</v>
      </c>
      <c r="G225" s="707">
        <v>0</v>
      </c>
      <c r="H225" s="707">
        <v>-62.761189999999999</v>
      </c>
      <c r="I225" s="707">
        <v>607.46354000000008</v>
      </c>
      <c r="J225" s="707">
        <v>607.46354000000008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570.71400000000006</v>
      </c>
      <c r="D226" s="707">
        <v>570.71400000000006</v>
      </c>
      <c r="E226" s="708">
        <v>0</v>
      </c>
      <c r="F226" s="706">
        <v>0</v>
      </c>
      <c r="G226" s="707">
        <v>0</v>
      </c>
      <c r="H226" s="707">
        <v>149.292</v>
      </c>
      <c r="I226" s="707">
        <v>316.30799999999999</v>
      </c>
      <c r="J226" s="707">
        <v>316.30799999999999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518.66323</v>
      </c>
      <c r="D227" s="707">
        <v>518.66323</v>
      </c>
      <c r="E227" s="708">
        <v>0</v>
      </c>
      <c r="F227" s="706">
        <v>0</v>
      </c>
      <c r="G227" s="707">
        <v>0</v>
      </c>
      <c r="H227" s="707">
        <v>-212.05319</v>
      </c>
      <c r="I227" s="707">
        <v>291.15553999999997</v>
      </c>
      <c r="J227" s="707">
        <v>291.15553999999997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84.968999999999994</v>
      </c>
      <c r="D228" s="707">
        <v>84.968999999999994</v>
      </c>
      <c r="E228" s="708">
        <v>0</v>
      </c>
      <c r="F228" s="706">
        <v>0</v>
      </c>
      <c r="G228" s="707">
        <v>0</v>
      </c>
      <c r="H228" s="707">
        <v>7.48</v>
      </c>
      <c r="I228" s="707">
        <v>39.15</v>
      </c>
      <c r="J228" s="707">
        <v>39.15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84.968999999999994</v>
      </c>
      <c r="D229" s="707">
        <v>84.968999999999994</v>
      </c>
      <c r="E229" s="708">
        <v>0</v>
      </c>
      <c r="F229" s="706">
        <v>0</v>
      </c>
      <c r="G229" s="707">
        <v>0</v>
      </c>
      <c r="H229" s="707">
        <v>7.48</v>
      </c>
      <c r="I229" s="707">
        <v>39.15</v>
      </c>
      <c r="J229" s="707">
        <v>39.15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577.90822000000003</v>
      </c>
      <c r="D230" s="707">
        <v>577.90822000000003</v>
      </c>
      <c r="E230" s="708">
        <v>0</v>
      </c>
      <c r="F230" s="706">
        <v>0</v>
      </c>
      <c r="G230" s="707">
        <v>0</v>
      </c>
      <c r="H230" s="707">
        <v>39.11842</v>
      </c>
      <c r="I230" s="707">
        <v>243.07556</v>
      </c>
      <c r="J230" s="707">
        <v>243.07556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546.11800000000005</v>
      </c>
      <c r="D231" s="707">
        <v>546.11800000000005</v>
      </c>
      <c r="E231" s="708">
        <v>0</v>
      </c>
      <c r="F231" s="706">
        <v>0</v>
      </c>
      <c r="G231" s="707">
        <v>0</v>
      </c>
      <c r="H231" s="707">
        <v>38.11</v>
      </c>
      <c r="I231" s="707">
        <v>230.51</v>
      </c>
      <c r="J231" s="707">
        <v>230.51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31.790220000000001</v>
      </c>
      <c r="D232" s="707">
        <v>31.790220000000001</v>
      </c>
      <c r="E232" s="708">
        <v>0</v>
      </c>
      <c r="F232" s="706">
        <v>0</v>
      </c>
      <c r="G232" s="707">
        <v>0</v>
      </c>
      <c r="H232" s="707">
        <v>1.0084199999999999</v>
      </c>
      <c r="I232" s="707">
        <v>12.56556</v>
      </c>
      <c r="J232" s="707">
        <v>12.56556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38.600480000000005</v>
      </c>
      <c r="D233" s="707">
        <v>38.600480000000005</v>
      </c>
      <c r="E233" s="708">
        <v>0</v>
      </c>
      <c r="F233" s="706">
        <v>0</v>
      </c>
      <c r="G233" s="707">
        <v>0</v>
      </c>
      <c r="H233" s="707">
        <v>4.5523599999999993</v>
      </c>
      <c r="I233" s="707">
        <v>29.546959999999999</v>
      </c>
      <c r="J233" s="707">
        <v>29.546959999999999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38.600480000000005</v>
      </c>
      <c r="D234" s="707">
        <v>38.600480000000005</v>
      </c>
      <c r="E234" s="708">
        <v>0</v>
      </c>
      <c r="F234" s="706">
        <v>0</v>
      </c>
      <c r="G234" s="707">
        <v>0</v>
      </c>
      <c r="H234" s="707">
        <v>4.5523599999999993</v>
      </c>
      <c r="I234" s="707">
        <v>29.546959999999999</v>
      </c>
      <c r="J234" s="707">
        <v>29.546959999999999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178.03435999999999</v>
      </c>
      <c r="D235" s="707">
        <v>178.03435999999999</v>
      </c>
      <c r="E235" s="708">
        <v>0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178.03435999999999</v>
      </c>
      <c r="D236" s="707">
        <v>178.03435999999999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13.196999999999999</v>
      </c>
      <c r="D237" s="707">
        <v>13.196999999999999</v>
      </c>
      <c r="E237" s="708">
        <v>0</v>
      </c>
      <c r="F237" s="706">
        <v>0</v>
      </c>
      <c r="G237" s="707">
        <v>0</v>
      </c>
      <c r="H237" s="707">
        <v>0.96899999999999997</v>
      </c>
      <c r="I237" s="707">
        <v>6.8579999999999997</v>
      </c>
      <c r="J237" s="707">
        <v>6.8579999999999997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13.196999999999999</v>
      </c>
      <c r="D238" s="707">
        <v>13.196999999999999</v>
      </c>
      <c r="E238" s="708">
        <v>0</v>
      </c>
      <c r="F238" s="706">
        <v>0</v>
      </c>
      <c r="G238" s="707">
        <v>0</v>
      </c>
      <c r="H238" s="707">
        <v>0.96899999999999997</v>
      </c>
      <c r="I238" s="707">
        <v>6.8579999999999997</v>
      </c>
      <c r="J238" s="707">
        <v>6.8579999999999997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2874.56835</v>
      </c>
      <c r="D239" s="707">
        <v>2874.56835</v>
      </c>
      <c r="E239" s="708">
        <v>0</v>
      </c>
      <c r="F239" s="706">
        <v>0</v>
      </c>
      <c r="G239" s="707">
        <v>0</v>
      </c>
      <c r="H239" s="707">
        <v>603.25838999999996</v>
      </c>
      <c r="I239" s="707">
        <v>1404.7098799999999</v>
      </c>
      <c r="J239" s="707">
        <v>1404.7098799999999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2874.56835</v>
      </c>
      <c r="D240" s="707">
        <v>2874.56835</v>
      </c>
      <c r="E240" s="708">
        <v>0</v>
      </c>
      <c r="F240" s="706">
        <v>0</v>
      </c>
      <c r="G240" s="707">
        <v>0</v>
      </c>
      <c r="H240" s="707">
        <v>603.25838999999996</v>
      </c>
      <c r="I240" s="707">
        <v>1404.7098799999999</v>
      </c>
      <c r="J240" s="707">
        <v>1404.7098799999999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1992.1667</v>
      </c>
      <c r="D241" s="707">
        <v>1992.1667</v>
      </c>
      <c r="E241" s="708">
        <v>0</v>
      </c>
      <c r="F241" s="706">
        <v>0</v>
      </c>
      <c r="G241" s="707">
        <v>0</v>
      </c>
      <c r="H241" s="707">
        <v>140.47171</v>
      </c>
      <c r="I241" s="707">
        <v>1286.3650299999999</v>
      </c>
      <c r="J241" s="707">
        <v>1286.3650299999999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1992.1667</v>
      </c>
      <c r="D242" s="707">
        <v>1992.1667</v>
      </c>
      <c r="E242" s="708">
        <v>0</v>
      </c>
      <c r="F242" s="706">
        <v>0</v>
      </c>
      <c r="G242" s="707">
        <v>0</v>
      </c>
      <c r="H242" s="707">
        <v>140.47171</v>
      </c>
      <c r="I242" s="707">
        <v>1286.3650299999999</v>
      </c>
      <c r="J242" s="707">
        <v>1286.3650299999999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8559.8500199999999</v>
      </c>
      <c r="D243" s="707">
        <v>8559.8500199999999</v>
      </c>
      <c r="E243" s="708">
        <v>0</v>
      </c>
      <c r="F243" s="706">
        <v>0</v>
      </c>
      <c r="G243" s="707">
        <v>0</v>
      </c>
      <c r="H243" s="707">
        <v>791.60077000000001</v>
      </c>
      <c r="I243" s="707">
        <v>4326.4856399999999</v>
      </c>
      <c r="J243" s="707">
        <v>4326.4856399999999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8559.8500199999999</v>
      </c>
      <c r="D244" s="707">
        <v>8559.8500199999999</v>
      </c>
      <c r="E244" s="708">
        <v>0</v>
      </c>
      <c r="F244" s="706">
        <v>0</v>
      </c>
      <c r="G244" s="707">
        <v>0</v>
      </c>
      <c r="H244" s="707">
        <v>791.60077000000001</v>
      </c>
      <c r="I244" s="707">
        <v>4326.4856399999999</v>
      </c>
      <c r="J244" s="707">
        <v>4326.4856399999999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1654.7636699999998</v>
      </c>
      <c r="D245" s="707">
        <v>1654.7636699999998</v>
      </c>
      <c r="E245" s="708">
        <v>0</v>
      </c>
      <c r="F245" s="706">
        <v>0</v>
      </c>
      <c r="G245" s="707">
        <v>0</v>
      </c>
      <c r="H245" s="707">
        <v>88.635710000000003</v>
      </c>
      <c r="I245" s="707">
        <v>578.58963000000006</v>
      </c>
      <c r="J245" s="707">
        <v>578.58963000000006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1654.7636699999998</v>
      </c>
      <c r="D246" s="707">
        <v>1654.7636699999998</v>
      </c>
      <c r="E246" s="708">
        <v>0</v>
      </c>
      <c r="F246" s="706">
        <v>0</v>
      </c>
      <c r="G246" s="707">
        <v>0</v>
      </c>
      <c r="H246" s="707">
        <v>88.635710000000003</v>
      </c>
      <c r="I246" s="707">
        <v>578.58963000000006</v>
      </c>
      <c r="J246" s="707">
        <v>578.58963000000006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1654.7636699999998</v>
      </c>
      <c r="D247" s="707">
        <v>1654.7636699999998</v>
      </c>
      <c r="E247" s="708">
        <v>0</v>
      </c>
      <c r="F247" s="706">
        <v>0</v>
      </c>
      <c r="G247" s="707">
        <v>0</v>
      </c>
      <c r="H247" s="707">
        <v>88.635710000000003</v>
      </c>
      <c r="I247" s="707">
        <v>578.58963000000006</v>
      </c>
      <c r="J247" s="707">
        <v>578.58963000000006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1654.7636699999998</v>
      </c>
      <c r="D248" s="707">
        <v>1654.7636699999998</v>
      </c>
      <c r="E248" s="708">
        <v>0</v>
      </c>
      <c r="F248" s="706">
        <v>0</v>
      </c>
      <c r="G248" s="707">
        <v>0</v>
      </c>
      <c r="H248" s="707">
        <v>88.635710000000003</v>
      </c>
      <c r="I248" s="707">
        <v>578.58963000000006</v>
      </c>
      <c r="J248" s="707">
        <v>578.58963000000006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1.70831</v>
      </c>
      <c r="D249" s="707">
        <v>1.70831</v>
      </c>
      <c r="E249" s="708">
        <v>0</v>
      </c>
      <c r="F249" s="706">
        <v>0</v>
      </c>
      <c r="G249" s="707">
        <v>0</v>
      </c>
      <c r="H249" s="707">
        <v>0.30570999999999998</v>
      </c>
      <c r="I249" s="707">
        <v>1.1476300000000001</v>
      </c>
      <c r="J249" s="707">
        <v>1.1476300000000001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1.44936</v>
      </c>
      <c r="D250" s="707">
        <v>1.44936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1651.606</v>
      </c>
      <c r="D251" s="707">
        <v>1651.606</v>
      </c>
      <c r="E251" s="708">
        <v>0</v>
      </c>
      <c r="F251" s="706">
        <v>0</v>
      </c>
      <c r="G251" s="707">
        <v>0</v>
      </c>
      <c r="H251" s="707">
        <v>88.33</v>
      </c>
      <c r="I251" s="707">
        <v>577.44200000000001</v>
      </c>
      <c r="J251" s="707">
        <v>577.44200000000001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213E532-744B-4ADA-A9A9-489DCDB406D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576</v>
      </c>
      <c r="B6" s="712" t="s">
        <v>578</v>
      </c>
      <c r="C6" s="713">
        <v>17587.576789999992</v>
      </c>
      <c r="D6" s="713">
        <v>18797.47776999998</v>
      </c>
      <c r="E6" s="713"/>
      <c r="F6" s="713">
        <v>18044.313350000008</v>
      </c>
      <c r="G6" s="713">
        <v>0</v>
      </c>
      <c r="H6" s="713">
        <v>18044.313350000008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579</v>
      </c>
      <c r="C7" s="713">
        <v>181.32884000000001</v>
      </c>
      <c r="D7" s="713">
        <v>117.12628999999998</v>
      </c>
      <c r="E7" s="713"/>
      <c r="F7" s="713">
        <v>117.22831000000002</v>
      </c>
      <c r="G7" s="713">
        <v>0</v>
      </c>
      <c r="H7" s="713">
        <v>117.22831000000002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580</v>
      </c>
      <c r="C8" s="713">
        <v>114.44585000000004</v>
      </c>
      <c r="D8" s="713">
        <v>121.92655000000001</v>
      </c>
      <c r="E8" s="713"/>
      <c r="F8" s="713">
        <v>131.13842999999997</v>
      </c>
      <c r="G8" s="713">
        <v>0</v>
      </c>
      <c r="H8" s="713">
        <v>131.13842999999997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581</v>
      </c>
      <c r="C9" s="713">
        <v>6.9112999999999998</v>
      </c>
      <c r="D9" s="713">
        <v>17.221599999999999</v>
      </c>
      <c r="E9" s="713"/>
      <c r="F9" s="713">
        <v>194.71033999999997</v>
      </c>
      <c r="G9" s="713">
        <v>0</v>
      </c>
      <c r="H9" s="713">
        <v>194.71033999999997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582</v>
      </c>
      <c r="C10" s="713">
        <v>0.65551999999999999</v>
      </c>
      <c r="D10" s="713">
        <v>0</v>
      </c>
      <c r="E10" s="713"/>
      <c r="F10" s="713">
        <v>29.483280000000004</v>
      </c>
      <c r="G10" s="713">
        <v>0</v>
      </c>
      <c r="H10" s="713">
        <v>29.483280000000004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583</v>
      </c>
      <c r="C11" s="713">
        <v>0</v>
      </c>
      <c r="D11" s="713">
        <v>0</v>
      </c>
      <c r="E11" s="713"/>
      <c r="F11" s="713">
        <v>1.8259799999999999</v>
      </c>
      <c r="G11" s="713">
        <v>0</v>
      </c>
      <c r="H11" s="713">
        <v>1.8259799999999999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584</v>
      </c>
      <c r="C12" s="713">
        <v>143.53337000000002</v>
      </c>
      <c r="D12" s="713">
        <v>187.69170999999997</v>
      </c>
      <c r="E12" s="713"/>
      <c r="F12" s="713">
        <v>263.22816</v>
      </c>
      <c r="G12" s="713">
        <v>0</v>
      </c>
      <c r="H12" s="713">
        <v>263.22816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585</v>
      </c>
      <c r="C13" s="713">
        <v>16.65118</v>
      </c>
      <c r="D13" s="713">
        <v>9.9344900000000003</v>
      </c>
      <c r="E13" s="713"/>
      <c r="F13" s="713">
        <v>101.57962999999998</v>
      </c>
      <c r="G13" s="713">
        <v>0</v>
      </c>
      <c r="H13" s="713">
        <v>101.57962999999998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586</v>
      </c>
      <c r="C14" s="713">
        <v>122412.51377999988</v>
      </c>
      <c r="D14" s="713">
        <v>147505.61591999998</v>
      </c>
      <c r="E14" s="713"/>
      <c r="F14" s="713">
        <v>163773.46354999993</v>
      </c>
      <c r="G14" s="713">
        <v>0</v>
      </c>
      <c r="H14" s="713">
        <v>163773.46354999993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587</v>
      </c>
      <c r="C15" s="713">
        <v>6040.4543400000011</v>
      </c>
      <c r="D15" s="713">
        <v>4135.6139400000002</v>
      </c>
      <c r="E15" s="713"/>
      <c r="F15" s="713">
        <v>8465.1074599999993</v>
      </c>
      <c r="G15" s="713">
        <v>0</v>
      </c>
      <c r="H15" s="713">
        <v>8465.1074599999993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588</v>
      </c>
      <c r="C16" s="713">
        <v>27.710920000000002</v>
      </c>
      <c r="D16" s="713">
        <v>23.290790000000001</v>
      </c>
      <c r="E16" s="713"/>
      <c r="F16" s="713">
        <v>38.674019999999999</v>
      </c>
      <c r="G16" s="713">
        <v>0</v>
      </c>
      <c r="H16" s="713">
        <v>38.674019999999999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576</v>
      </c>
      <c r="B17" s="712" t="s">
        <v>589</v>
      </c>
      <c r="C17" s="713">
        <v>146531.78188999987</v>
      </c>
      <c r="D17" s="713">
        <v>170915.89905999997</v>
      </c>
      <c r="E17" s="713"/>
      <c r="F17" s="713">
        <v>191160.75250999993</v>
      </c>
      <c r="G17" s="713">
        <v>0</v>
      </c>
      <c r="H17" s="713">
        <v>191160.75250999993</v>
      </c>
      <c r="I17" s="714" t="s">
        <v>329</v>
      </c>
      <c r="J17" s="715" t="s">
        <v>590</v>
      </c>
    </row>
    <row r="19" spans="1:10" ht="14.45" customHeight="1" x14ac:dyDescent="0.2">
      <c r="A19" s="711" t="s">
        <v>576</v>
      </c>
      <c r="B19" s="712" t="s">
        <v>577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591</v>
      </c>
      <c r="B20" s="712" t="s">
        <v>592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591</v>
      </c>
      <c r="B21" s="712" t="s">
        <v>578</v>
      </c>
      <c r="C21" s="713">
        <v>1152.9528700000005</v>
      </c>
      <c r="D21" s="713">
        <v>1137.9126000000008</v>
      </c>
      <c r="E21" s="713"/>
      <c r="F21" s="713">
        <v>1047.8995700000005</v>
      </c>
      <c r="G21" s="713">
        <v>0</v>
      </c>
      <c r="H21" s="713">
        <v>1047.8995700000005</v>
      </c>
      <c r="I21" s="714" t="s">
        <v>329</v>
      </c>
      <c r="J21" s="715" t="s">
        <v>1</v>
      </c>
    </row>
    <row r="22" spans="1:10" ht="14.45" customHeight="1" x14ac:dyDescent="0.2">
      <c r="A22" s="711" t="s">
        <v>591</v>
      </c>
      <c r="B22" s="712" t="s">
        <v>579</v>
      </c>
      <c r="C22" s="713">
        <v>63.955549999999995</v>
      </c>
      <c r="D22" s="713">
        <v>48.662500000000001</v>
      </c>
      <c r="E22" s="713"/>
      <c r="F22" s="713">
        <v>54.818650000000027</v>
      </c>
      <c r="G22" s="713">
        <v>0</v>
      </c>
      <c r="H22" s="713">
        <v>54.818650000000027</v>
      </c>
      <c r="I22" s="714" t="s">
        <v>329</v>
      </c>
      <c r="J22" s="715" t="s">
        <v>1</v>
      </c>
    </row>
    <row r="23" spans="1:10" ht="14.45" customHeight="1" x14ac:dyDescent="0.2">
      <c r="A23" s="711" t="s">
        <v>591</v>
      </c>
      <c r="B23" s="712" t="s">
        <v>580</v>
      </c>
      <c r="C23" s="713">
        <v>74.443590000000029</v>
      </c>
      <c r="D23" s="713">
        <v>55.609930000000006</v>
      </c>
      <c r="E23" s="713"/>
      <c r="F23" s="713">
        <v>71.351939999999985</v>
      </c>
      <c r="G23" s="713">
        <v>0</v>
      </c>
      <c r="H23" s="713">
        <v>71.351939999999985</v>
      </c>
      <c r="I23" s="714" t="s">
        <v>329</v>
      </c>
      <c r="J23" s="715" t="s">
        <v>1</v>
      </c>
    </row>
    <row r="24" spans="1:10" ht="14.45" customHeight="1" x14ac:dyDescent="0.2">
      <c r="A24" s="711" t="s">
        <v>591</v>
      </c>
      <c r="B24" s="712" t="s">
        <v>581</v>
      </c>
      <c r="C24" s="713">
        <v>0</v>
      </c>
      <c r="D24" s="713">
        <v>0</v>
      </c>
      <c r="E24" s="713"/>
      <c r="F24" s="713">
        <v>101.82715999999999</v>
      </c>
      <c r="G24" s="713">
        <v>0</v>
      </c>
      <c r="H24" s="713">
        <v>101.82715999999999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591</v>
      </c>
      <c r="B25" s="712" t="s">
        <v>584</v>
      </c>
      <c r="C25" s="713">
        <v>54.260330000000003</v>
      </c>
      <c r="D25" s="713">
        <v>76.174119999999988</v>
      </c>
      <c r="E25" s="713"/>
      <c r="F25" s="713">
        <v>91.157430000000033</v>
      </c>
      <c r="G25" s="713">
        <v>0</v>
      </c>
      <c r="H25" s="713">
        <v>91.157430000000033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585</v>
      </c>
      <c r="C26" s="713">
        <v>7.3025500000000001</v>
      </c>
      <c r="D26" s="713">
        <v>5.6583199999999998</v>
      </c>
      <c r="E26" s="713"/>
      <c r="F26" s="713">
        <v>56.76032</v>
      </c>
      <c r="G26" s="713">
        <v>0</v>
      </c>
      <c r="H26" s="713">
        <v>56.76032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588</v>
      </c>
      <c r="C27" s="713">
        <v>26.606920000000002</v>
      </c>
      <c r="D27" s="713">
        <v>22.186790000000002</v>
      </c>
      <c r="E27" s="713"/>
      <c r="F27" s="713">
        <v>16.111260000000001</v>
      </c>
      <c r="G27" s="713">
        <v>0</v>
      </c>
      <c r="H27" s="713">
        <v>16.111260000000001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593</v>
      </c>
      <c r="C28" s="713">
        <v>1379.5218100000006</v>
      </c>
      <c r="D28" s="713">
        <v>1346.2042600000007</v>
      </c>
      <c r="E28" s="713"/>
      <c r="F28" s="713">
        <v>1439.9263300000005</v>
      </c>
      <c r="G28" s="713">
        <v>0</v>
      </c>
      <c r="H28" s="713">
        <v>1439.9263300000005</v>
      </c>
      <c r="I28" s="714" t="s">
        <v>329</v>
      </c>
      <c r="J28" s="715" t="s">
        <v>594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595</v>
      </c>
    </row>
    <row r="30" spans="1:10" ht="14.45" customHeight="1" x14ac:dyDescent="0.2">
      <c r="A30" s="711" t="s">
        <v>596</v>
      </c>
      <c r="B30" s="712" t="s">
        <v>597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596</v>
      </c>
      <c r="B31" s="712" t="s">
        <v>578</v>
      </c>
      <c r="C31" s="713">
        <v>1216.9809199999991</v>
      </c>
      <c r="D31" s="713">
        <v>1542.0503700000006</v>
      </c>
      <c r="E31" s="713"/>
      <c r="F31" s="713">
        <v>1784.6093799999992</v>
      </c>
      <c r="G31" s="713">
        <v>0</v>
      </c>
      <c r="H31" s="713">
        <v>1784.6093799999992</v>
      </c>
      <c r="I31" s="714" t="s">
        <v>329</v>
      </c>
      <c r="J31" s="715" t="s">
        <v>1</v>
      </c>
    </row>
    <row r="32" spans="1:10" ht="14.45" customHeight="1" x14ac:dyDescent="0.2">
      <c r="A32" s="711" t="s">
        <v>596</v>
      </c>
      <c r="B32" s="712" t="s">
        <v>579</v>
      </c>
      <c r="C32" s="713">
        <v>117.37329000000001</v>
      </c>
      <c r="D32" s="713">
        <v>68.463789999999989</v>
      </c>
      <c r="E32" s="713"/>
      <c r="F32" s="713">
        <v>62.409660000000002</v>
      </c>
      <c r="G32" s="713">
        <v>0</v>
      </c>
      <c r="H32" s="713">
        <v>62.409660000000002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596</v>
      </c>
      <c r="B33" s="712" t="s">
        <v>580</v>
      </c>
      <c r="C33" s="713">
        <v>40.00226</v>
      </c>
      <c r="D33" s="713">
        <v>66.31662</v>
      </c>
      <c r="E33" s="713"/>
      <c r="F33" s="713">
        <v>59.786490000000001</v>
      </c>
      <c r="G33" s="713">
        <v>0</v>
      </c>
      <c r="H33" s="713">
        <v>59.786490000000001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596</v>
      </c>
      <c r="B34" s="712" t="s">
        <v>581</v>
      </c>
      <c r="C34" s="713">
        <v>6.9112999999999998</v>
      </c>
      <c r="D34" s="713">
        <v>17.221599999999999</v>
      </c>
      <c r="E34" s="713"/>
      <c r="F34" s="713">
        <v>92.883179999999996</v>
      </c>
      <c r="G34" s="713">
        <v>0</v>
      </c>
      <c r="H34" s="713">
        <v>92.883179999999996</v>
      </c>
      <c r="I34" s="714" t="s">
        <v>329</v>
      </c>
      <c r="J34" s="715" t="s">
        <v>1</v>
      </c>
    </row>
    <row r="35" spans="1:10" ht="14.45" customHeight="1" x14ac:dyDescent="0.2">
      <c r="A35" s="711" t="s">
        <v>596</v>
      </c>
      <c r="B35" s="712" t="s">
        <v>583</v>
      </c>
      <c r="C35" s="713">
        <v>0</v>
      </c>
      <c r="D35" s="713">
        <v>0</v>
      </c>
      <c r="E35" s="713"/>
      <c r="F35" s="713">
        <v>1.8259799999999999</v>
      </c>
      <c r="G35" s="713">
        <v>0</v>
      </c>
      <c r="H35" s="713">
        <v>1.8259799999999999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596</v>
      </c>
      <c r="B36" s="712" t="s">
        <v>584</v>
      </c>
      <c r="C36" s="713">
        <v>89.273040000000009</v>
      </c>
      <c r="D36" s="713">
        <v>111.44466999999999</v>
      </c>
      <c r="E36" s="713"/>
      <c r="F36" s="713">
        <v>172.07073</v>
      </c>
      <c r="G36" s="713">
        <v>0</v>
      </c>
      <c r="H36" s="713">
        <v>172.07073</v>
      </c>
      <c r="I36" s="714" t="s">
        <v>329</v>
      </c>
      <c r="J36" s="715" t="s">
        <v>1</v>
      </c>
    </row>
    <row r="37" spans="1:10" ht="14.45" customHeight="1" x14ac:dyDescent="0.2">
      <c r="A37" s="711" t="s">
        <v>596</v>
      </c>
      <c r="B37" s="712" t="s">
        <v>585</v>
      </c>
      <c r="C37" s="713">
        <v>9.34863</v>
      </c>
      <c r="D37" s="713">
        <v>4.0634600000000001</v>
      </c>
      <c r="E37" s="713"/>
      <c r="F37" s="713">
        <v>44.819309999999987</v>
      </c>
      <c r="G37" s="713">
        <v>0</v>
      </c>
      <c r="H37" s="713">
        <v>44.819309999999987</v>
      </c>
      <c r="I37" s="714" t="s">
        <v>329</v>
      </c>
      <c r="J37" s="715" t="s">
        <v>1</v>
      </c>
    </row>
    <row r="38" spans="1:10" ht="14.45" customHeight="1" x14ac:dyDescent="0.2">
      <c r="A38" s="711" t="s">
        <v>596</v>
      </c>
      <c r="B38" s="712" t="s">
        <v>588</v>
      </c>
      <c r="C38" s="713">
        <v>1.1040000000000001</v>
      </c>
      <c r="D38" s="713">
        <v>0.55200000000000005</v>
      </c>
      <c r="E38" s="713"/>
      <c r="F38" s="713">
        <v>21.976259999999996</v>
      </c>
      <c r="G38" s="713">
        <v>0</v>
      </c>
      <c r="H38" s="713">
        <v>21.976259999999996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596</v>
      </c>
      <c r="B39" s="712" t="s">
        <v>598</v>
      </c>
      <c r="C39" s="713">
        <v>1480.9934399999991</v>
      </c>
      <c r="D39" s="713">
        <v>1810.1125100000008</v>
      </c>
      <c r="E39" s="713"/>
      <c r="F39" s="713">
        <v>2240.3809899999992</v>
      </c>
      <c r="G39" s="713">
        <v>0</v>
      </c>
      <c r="H39" s="713">
        <v>2240.3809899999992</v>
      </c>
      <c r="I39" s="714" t="s">
        <v>329</v>
      </c>
      <c r="J39" s="715" t="s">
        <v>594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595</v>
      </c>
    </row>
    <row r="41" spans="1:10" ht="14.45" customHeight="1" x14ac:dyDescent="0.2">
      <c r="A41" s="711" t="s">
        <v>599</v>
      </c>
      <c r="B41" s="712" t="s">
        <v>600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599</v>
      </c>
      <c r="B42" s="712" t="s">
        <v>578</v>
      </c>
      <c r="C42" s="713">
        <v>14841.76117999999</v>
      </c>
      <c r="D42" s="713">
        <v>15743.235619999983</v>
      </c>
      <c r="E42" s="713"/>
      <c r="F42" s="713">
        <v>14850.802000000009</v>
      </c>
      <c r="G42" s="713">
        <v>0</v>
      </c>
      <c r="H42" s="713">
        <v>14850.802000000009</v>
      </c>
      <c r="I42" s="714" t="s">
        <v>329</v>
      </c>
      <c r="J42" s="715" t="s">
        <v>1</v>
      </c>
    </row>
    <row r="43" spans="1:10" ht="14.45" customHeight="1" x14ac:dyDescent="0.2">
      <c r="A43" s="711" t="s">
        <v>599</v>
      </c>
      <c r="B43" s="712" t="s">
        <v>582</v>
      </c>
      <c r="C43" s="713">
        <v>0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599</v>
      </c>
      <c r="B44" s="712" t="s">
        <v>584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599</v>
      </c>
      <c r="B45" s="712" t="s">
        <v>587</v>
      </c>
      <c r="C45" s="713">
        <v>6040.4543400000011</v>
      </c>
      <c r="D45" s="713">
        <v>4135.6139400000002</v>
      </c>
      <c r="E45" s="713"/>
      <c r="F45" s="713">
        <v>8465.1074599999993</v>
      </c>
      <c r="G45" s="713">
        <v>0</v>
      </c>
      <c r="H45" s="713">
        <v>8465.1074599999993</v>
      </c>
      <c r="I45" s="714" t="s">
        <v>329</v>
      </c>
      <c r="J45" s="715" t="s">
        <v>1</v>
      </c>
    </row>
    <row r="46" spans="1:10" ht="14.45" customHeight="1" x14ac:dyDescent="0.2">
      <c r="A46" s="711" t="s">
        <v>599</v>
      </c>
      <c r="B46" s="712" t="s">
        <v>588</v>
      </c>
      <c r="C46" s="713">
        <v>0</v>
      </c>
      <c r="D46" s="713">
        <v>0.55200000000000005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599</v>
      </c>
      <c r="B47" s="712" t="s">
        <v>601</v>
      </c>
      <c r="C47" s="713">
        <v>20882.215519999991</v>
      </c>
      <c r="D47" s="713">
        <v>19879.401559999984</v>
      </c>
      <c r="E47" s="713"/>
      <c r="F47" s="713">
        <v>23315.90946000001</v>
      </c>
      <c r="G47" s="713">
        <v>0</v>
      </c>
      <c r="H47" s="713">
        <v>23315.90946000001</v>
      </c>
      <c r="I47" s="714" t="s">
        <v>329</v>
      </c>
      <c r="J47" s="715" t="s">
        <v>594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595</v>
      </c>
    </row>
    <row r="49" spans="1:10" ht="14.45" customHeight="1" x14ac:dyDescent="0.2">
      <c r="A49" s="711" t="s">
        <v>602</v>
      </c>
      <c r="B49" s="712" t="s">
        <v>603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602</v>
      </c>
      <c r="B50" s="712" t="s">
        <v>578</v>
      </c>
      <c r="C50" s="713">
        <v>371.8926800000001</v>
      </c>
      <c r="D50" s="713">
        <v>371.26890999999989</v>
      </c>
      <c r="E50" s="713"/>
      <c r="F50" s="713">
        <v>356.41193000000004</v>
      </c>
      <c r="G50" s="713">
        <v>0</v>
      </c>
      <c r="H50" s="713">
        <v>356.41193000000004</v>
      </c>
      <c r="I50" s="714" t="s">
        <v>329</v>
      </c>
      <c r="J50" s="715" t="s">
        <v>1</v>
      </c>
    </row>
    <row r="51" spans="1:10" ht="14.45" customHeight="1" x14ac:dyDescent="0.2">
      <c r="A51" s="711" t="s">
        <v>602</v>
      </c>
      <c r="B51" s="712" t="s">
        <v>582</v>
      </c>
      <c r="C51" s="713">
        <v>0</v>
      </c>
      <c r="D51" s="713">
        <v>0</v>
      </c>
      <c r="E51" s="713"/>
      <c r="F51" s="713">
        <v>29.483280000000004</v>
      </c>
      <c r="G51" s="713">
        <v>0</v>
      </c>
      <c r="H51" s="713">
        <v>29.483280000000004</v>
      </c>
      <c r="I51" s="714" t="s">
        <v>329</v>
      </c>
      <c r="J51" s="715" t="s">
        <v>1</v>
      </c>
    </row>
    <row r="52" spans="1:10" ht="14.45" customHeight="1" x14ac:dyDescent="0.2">
      <c r="A52" s="711" t="s">
        <v>602</v>
      </c>
      <c r="B52" s="712" t="s">
        <v>588</v>
      </c>
      <c r="C52" s="713">
        <v>0</v>
      </c>
      <c r="D52" s="713">
        <v>0</v>
      </c>
      <c r="E52" s="713"/>
      <c r="F52" s="713">
        <v>0.58650000000000002</v>
      </c>
      <c r="G52" s="713">
        <v>0</v>
      </c>
      <c r="H52" s="713">
        <v>0.58650000000000002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602</v>
      </c>
      <c r="B53" s="712" t="s">
        <v>604</v>
      </c>
      <c r="C53" s="713">
        <v>371.8926800000001</v>
      </c>
      <c r="D53" s="713">
        <v>371.26890999999989</v>
      </c>
      <c r="E53" s="713"/>
      <c r="F53" s="713">
        <v>386.48171000000002</v>
      </c>
      <c r="G53" s="713">
        <v>0</v>
      </c>
      <c r="H53" s="713">
        <v>386.48171000000002</v>
      </c>
      <c r="I53" s="714" t="s">
        <v>329</v>
      </c>
      <c r="J53" s="715" t="s">
        <v>594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595</v>
      </c>
    </row>
    <row r="55" spans="1:10" ht="14.45" customHeight="1" x14ac:dyDescent="0.2">
      <c r="A55" s="711" t="s">
        <v>605</v>
      </c>
      <c r="B55" s="712" t="s">
        <v>606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605</v>
      </c>
      <c r="B56" s="712" t="s">
        <v>578</v>
      </c>
      <c r="C56" s="713">
        <v>3.9891400000000004</v>
      </c>
      <c r="D56" s="713">
        <v>3.0102699999999998</v>
      </c>
      <c r="E56" s="713"/>
      <c r="F56" s="713">
        <v>4.5904699999999998</v>
      </c>
      <c r="G56" s="713">
        <v>0</v>
      </c>
      <c r="H56" s="713">
        <v>4.5904699999999998</v>
      </c>
      <c r="I56" s="714" t="s">
        <v>329</v>
      </c>
      <c r="J56" s="715" t="s">
        <v>1</v>
      </c>
    </row>
    <row r="57" spans="1:10" ht="14.45" customHeight="1" x14ac:dyDescent="0.2">
      <c r="A57" s="711" t="s">
        <v>605</v>
      </c>
      <c r="B57" s="712" t="s">
        <v>582</v>
      </c>
      <c r="C57" s="713">
        <v>0.65551999999999999</v>
      </c>
      <c r="D57" s="713">
        <v>0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605</v>
      </c>
      <c r="B58" s="712" t="s">
        <v>584</v>
      </c>
      <c r="C58" s="713">
        <v>0</v>
      </c>
      <c r="D58" s="713">
        <v>7.2919999999999999E-2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605</v>
      </c>
      <c r="B59" s="712" t="s">
        <v>585</v>
      </c>
      <c r="C59" s="713">
        <v>0</v>
      </c>
      <c r="D59" s="713">
        <v>0.21271000000000001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605</v>
      </c>
      <c r="B60" s="712" t="s">
        <v>607</v>
      </c>
      <c r="C60" s="713">
        <v>4.64466</v>
      </c>
      <c r="D60" s="713">
        <v>3.2958999999999996</v>
      </c>
      <c r="E60" s="713"/>
      <c r="F60" s="713">
        <v>4.5904699999999998</v>
      </c>
      <c r="G60" s="713">
        <v>0</v>
      </c>
      <c r="H60" s="713">
        <v>4.5904699999999998</v>
      </c>
      <c r="I60" s="714" t="s">
        <v>329</v>
      </c>
      <c r="J60" s="715" t="s">
        <v>594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595</v>
      </c>
    </row>
    <row r="62" spans="1:10" ht="14.45" customHeight="1" x14ac:dyDescent="0.2">
      <c r="A62" s="711" t="s">
        <v>608</v>
      </c>
      <c r="B62" s="712" t="s">
        <v>609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608</v>
      </c>
      <c r="B63" s="712" t="s">
        <v>586</v>
      </c>
      <c r="C63" s="713">
        <v>122412.51377999988</v>
      </c>
      <c r="D63" s="713">
        <v>147505.61591999998</v>
      </c>
      <c r="E63" s="713"/>
      <c r="F63" s="713">
        <v>163773.46354999993</v>
      </c>
      <c r="G63" s="713">
        <v>0</v>
      </c>
      <c r="H63" s="713">
        <v>163773.46354999993</v>
      </c>
      <c r="I63" s="714" t="s">
        <v>329</v>
      </c>
      <c r="J63" s="715" t="s">
        <v>1</v>
      </c>
    </row>
    <row r="64" spans="1:10" ht="14.45" customHeight="1" x14ac:dyDescent="0.2">
      <c r="A64" s="711" t="s">
        <v>608</v>
      </c>
      <c r="B64" s="712" t="s">
        <v>610</v>
      </c>
      <c r="C64" s="713">
        <v>122412.51377999988</v>
      </c>
      <c r="D64" s="713">
        <v>147505.61591999998</v>
      </c>
      <c r="E64" s="713"/>
      <c r="F64" s="713">
        <v>163773.46354999993</v>
      </c>
      <c r="G64" s="713">
        <v>0</v>
      </c>
      <c r="H64" s="713">
        <v>163773.46354999993</v>
      </c>
      <c r="I64" s="714" t="s">
        <v>329</v>
      </c>
      <c r="J64" s="715" t="s">
        <v>594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595</v>
      </c>
    </row>
    <row r="66" spans="1:10" ht="14.45" customHeight="1" x14ac:dyDescent="0.2">
      <c r="A66" s="711" t="s">
        <v>576</v>
      </c>
      <c r="B66" s="712" t="s">
        <v>589</v>
      </c>
      <c r="C66" s="713">
        <v>146531.78188999987</v>
      </c>
      <c r="D66" s="713">
        <v>170915.89905999997</v>
      </c>
      <c r="E66" s="713"/>
      <c r="F66" s="713">
        <v>191160.75250999993</v>
      </c>
      <c r="G66" s="713">
        <v>0</v>
      </c>
      <c r="H66" s="713">
        <v>191160.75250999993</v>
      </c>
      <c r="I66" s="714" t="s">
        <v>329</v>
      </c>
      <c r="J66" s="715" t="s">
        <v>590</v>
      </c>
    </row>
  </sheetData>
  <mergeCells count="3">
    <mergeCell ref="F3:I3"/>
    <mergeCell ref="C4:D4"/>
    <mergeCell ref="A1:I1"/>
  </mergeCells>
  <conditionalFormatting sqref="F18 F6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6">
    <cfRule type="expression" dxfId="66" priority="5">
      <formula>$H19&gt;0</formula>
    </cfRule>
  </conditionalFormatting>
  <conditionalFormatting sqref="A19:A66">
    <cfRule type="expression" dxfId="65" priority="2">
      <formula>AND($J19&lt;&gt;"mezeraKL",$J19&lt;&gt;"")</formula>
    </cfRule>
  </conditionalFormatting>
  <conditionalFormatting sqref="I19:I66">
    <cfRule type="expression" dxfId="64" priority="6">
      <formula>$I19&gt;1</formula>
    </cfRule>
  </conditionalFormatting>
  <conditionalFormatting sqref="B19:B66">
    <cfRule type="expression" dxfId="63" priority="1">
      <formula>OR($J19="NS",$J19="SumaNS",$J19="Účet")</formula>
    </cfRule>
  </conditionalFormatting>
  <conditionalFormatting sqref="A19:D66 F19:I66">
    <cfRule type="expression" dxfId="62" priority="8">
      <formula>AND($J19&lt;&gt;"",$J19&lt;&gt;"mezeraKL")</formula>
    </cfRule>
  </conditionalFormatting>
  <conditionalFormatting sqref="B19:D66 F19:I6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6 F19:I66">
    <cfRule type="expression" dxfId="60" priority="4">
      <formula>OR($J19="SumaNS",$J19="NS")</formula>
    </cfRule>
  </conditionalFormatting>
  <hyperlinks>
    <hyperlink ref="A2" location="Obsah!A1" display="Zpět na Obsah  KL 01  1.-4.měsíc" xr:uid="{32D332FA-14F0-441F-B0D0-3A95A6A27A4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4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4083.3082148262083</v>
      </c>
      <c r="M3" s="203">
        <f>SUBTOTAL(9,M5:M1048576)</f>
        <v>55868.721476300008</v>
      </c>
      <c r="N3" s="204">
        <f>SUBTOTAL(9,N5:N1048576)</f>
        <v>228129209.35601324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576</v>
      </c>
      <c r="B5" s="723" t="s">
        <v>577</v>
      </c>
      <c r="C5" s="724" t="s">
        <v>591</v>
      </c>
      <c r="D5" s="725" t="s">
        <v>592</v>
      </c>
      <c r="E5" s="726">
        <v>50113001</v>
      </c>
      <c r="F5" s="725" t="s">
        <v>611</v>
      </c>
      <c r="G5" s="724" t="s">
        <v>612</v>
      </c>
      <c r="H5" s="724">
        <v>196885</v>
      </c>
      <c r="I5" s="724">
        <v>96885</v>
      </c>
      <c r="J5" s="724" t="s">
        <v>613</v>
      </c>
      <c r="K5" s="724" t="s">
        <v>614</v>
      </c>
      <c r="L5" s="727">
        <v>19.249951015394458</v>
      </c>
      <c r="M5" s="727">
        <v>1726</v>
      </c>
      <c r="N5" s="728">
        <v>33225.415452570836</v>
      </c>
    </row>
    <row r="6" spans="1:14" ht="14.45" customHeight="1" x14ac:dyDescent="0.2">
      <c r="A6" s="729" t="s">
        <v>576</v>
      </c>
      <c r="B6" s="730" t="s">
        <v>577</v>
      </c>
      <c r="C6" s="731" t="s">
        <v>591</v>
      </c>
      <c r="D6" s="732" t="s">
        <v>592</v>
      </c>
      <c r="E6" s="733">
        <v>50113001</v>
      </c>
      <c r="F6" s="732" t="s">
        <v>611</v>
      </c>
      <c r="G6" s="731" t="s">
        <v>612</v>
      </c>
      <c r="H6" s="731">
        <v>196884</v>
      </c>
      <c r="I6" s="731">
        <v>96884</v>
      </c>
      <c r="J6" s="731" t="s">
        <v>615</v>
      </c>
      <c r="K6" s="731" t="s">
        <v>616</v>
      </c>
      <c r="L6" s="734">
        <v>9.4168794630265502</v>
      </c>
      <c r="M6" s="734">
        <v>160</v>
      </c>
      <c r="N6" s="735">
        <v>1506.7007140842481</v>
      </c>
    </row>
    <row r="7" spans="1:14" ht="14.45" customHeight="1" x14ac:dyDescent="0.2">
      <c r="A7" s="729" t="s">
        <v>576</v>
      </c>
      <c r="B7" s="730" t="s">
        <v>577</v>
      </c>
      <c r="C7" s="731" t="s">
        <v>591</v>
      </c>
      <c r="D7" s="732" t="s">
        <v>592</v>
      </c>
      <c r="E7" s="733">
        <v>50113001</v>
      </c>
      <c r="F7" s="732" t="s">
        <v>611</v>
      </c>
      <c r="G7" s="731" t="s">
        <v>612</v>
      </c>
      <c r="H7" s="731">
        <v>849895</v>
      </c>
      <c r="I7" s="731">
        <v>162250</v>
      </c>
      <c r="J7" s="731" t="s">
        <v>617</v>
      </c>
      <c r="K7" s="731" t="s">
        <v>618</v>
      </c>
      <c r="L7" s="734">
        <v>66.180000000000007</v>
      </c>
      <c r="M7" s="734">
        <v>1</v>
      </c>
      <c r="N7" s="735">
        <v>66.180000000000007</v>
      </c>
    </row>
    <row r="8" spans="1:14" ht="14.45" customHeight="1" x14ac:dyDescent="0.2">
      <c r="A8" s="729" t="s">
        <v>576</v>
      </c>
      <c r="B8" s="730" t="s">
        <v>577</v>
      </c>
      <c r="C8" s="731" t="s">
        <v>591</v>
      </c>
      <c r="D8" s="732" t="s">
        <v>592</v>
      </c>
      <c r="E8" s="733">
        <v>50113001</v>
      </c>
      <c r="F8" s="732" t="s">
        <v>611</v>
      </c>
      <c r="G8" s="731" t="s">
        <v>612</v>
      </c>
      <c r="H8" s="731">
        <v>846758</v>
      </c>
      <c r="I8" s="731">
        <v>103387</v>
      </c>
      <c r="J8" s="731" t="s">
        <v>619</v>
      </c>
      <c r="K8" s="731" t="s">
        <v>620</v>
      </c>
      <c r="L8" s="734">
        <v>76.914444444444442</v>
      </c>
      <c r="M8" s="734">
        <v>27</v>
      </c>
      <c r="N8" s="735">
        <v>2076.69</v>
      </c>
    </row>
    <row r="9" spans="1:14" ht="14.45" customHeight="1" x14ac:dyDescent="0.2">
      <c r="A9" s="729" t="s">
        <v>576</v>
      </c>
      <c r="B9" s="730" t="s">
        <v>577</v>
      </c>
      <c r="C9" s="731" t="s">
        <v>591</v>
      </c>
      <c r="D9" s="732" t="s">
        <v>592</v>
      </c>
      <c r="E9" s="733">
        <v>50113001</v>
      </c>
      <c r="F9" s="732" t="s">
        <v>611</v>
      </c>
      <c r="G9" s="731" t="s">
        <v>329</v>
      </c>
      <c r="H9" s="731">
        <v>157395</v>
      </c>
      <c r="I9" s="731">
        <v>57395</v>
      </c>
      <c r="J9" s="731" t="s">
        <v>621</v>
      </c>
      <c r="K9" s="731" t="s">
        <v>622</v>
      </c>
      <c r="L9" s="734">
        <v>106.72000000000003</v>
      </c>
      <c r="M9" s="734">
        <v>1</v>
      </c>
      <c r="N9" s="735">
        <v>106.72000000000003</v>
      </c>
    </row>
    <row r="10" spans="1:14" ht="14.45" customHeight="1" x14ac:dyDescent="0.2">
      <c r="A10" s="729" t="s">
        <v>576</v>
      </c>
      <c r="B10" s="730" t="s">
        <v>577</v>
      </c>
      <c r="C10" s="731" t="s">
        <v>591</v>
      </c>
      <c r="D10" s="732" t="s">
        <v>592</v>
      </c>
      <c r="E10" s="733">
        <v>50113001</v>
      </c>
      <c r="F10" s="732" t="s">
        <v>611</v>
      </c>
      <c r="G10" s="731" t="s">
        <v>329</v>
      </c>
      <c r="H10" s="731">
        <v>157396</v>
      </c>
      <c r="I10" s="731">
        <v>57396</v>
      </c>
      <c r="J10" s="731" t="s">
        <v>621</v>
      </c>
      <c r="K10" s="731" t="s">
        <v>623</v>
      </c>
      <c r="L10" s="734">
        <v>161.29000000000002</v>
      </c>
      <c r="M10" s="734">
        <v>1</v>
      </c>
      <c r="N10" s="735">
        <v>161.29000000000002</v>
      </c>
    </row>
    <row r="11" spans="1:14" ht="14.45" customHeight="1" x14ac:dyDescent="0.2">
      <c r="A11" s="729" t="s">
        <v>576</v>
      </c>
      <c r="B11" s="730" t="s">
        <v>577</v>
      </c>
      <c r="C11" s="731" t="s">
        <v>591</v>
      </c>
      <c r="D11" s="732" t="s">
        <v>592</v>
      </c>
      <c r="E11" s="733">
        <v>50113001</v>
      </c>
      <c r="F11" s="732" t="s">
        <v>611</v>
      </c>
      <c r="G11" s="731" t="s">
        <v>329</v>
      </c>
      <c r="H11" s="731">
        <v>172775</v>
      </c>
      <c r="I11" s="731">
        <v>172775</v>
      </c>
      <c r="J11" s="731" t="s">
        <v>624</v>
      </c>
      <c r="K11" s="731" t="s">
        <v>625</v>
      </c>
      <c r="L11" s="734">
        <v>543.47</v>
      </c>
      <c r="M11" s="734">
        <v>4</v>
      </c>
      <c r="N11" s="735">
        <v>2173.88</v>
      </c>
    </row>
    <row r="12" spans="1:14" ht="14.45" customHeight="1" x14ac:dyDescent="0.2">
      <c r="A12" s="729" t="s">
        <v>576</v>
      </c>
      <c r="B12" s="730" t="s">
        <v>577</v>
      </c>
      <c r="C12" s="731" t="s">
        <v>591</v>
      </c>
      <c r="D12" s="732" t="s">
        <v>592</v>
      </c>
      <c r="E12" s="733">
        <v>50113001</v>
      </c>
      <c r="F12" s="732" t="s">
        <v>611</v>
      </c>
      <c r="G12" s="731" t="s">
        <v>612</v>
      </c>
      <c r="H12" s="731">
        <v>176064</v>
      </c>
      <c r="I12" s="731">
        <v>76064</v>
      </c>
      <c r="J12" s="731" t="s">
        <v>626</v>
      </c>
      <c r="K12" s="731" t="s">
        <v>627</v>
      </c>
      <c r="L12" s="734">
        <v>83.849999999999966</v>
      </c>
      <c r="M12" s="734">
        <v>2</v>
      </c>
      <c r="N12" s="735">
        <v>167.69999999999993</v>
      </c>
    </row>
    <row r="13" spans="1:14" ht="14.45" customHeight="1" x14ac:dyDescent="0.2">
      <c r="A13" s="729" t="s">
        <v>576</v>
      </c>
      <c r="B13" s="730" t="s">
        <v>577</v>
      </c>
      <c r="C13" s="731" t="s">
        <v>591</v>
      </c>
      <c r="D13" s="732" t="s">
        <v>592</v>
      </c>
      <c r="E13" s="733">
        <v>50113001</v>
      </c>
      <c r="F13" s="732" t="s">
        <v>611</v>
      </c>
      <c r="G13" s="731" t="s">
        <v>612</v>
      </c>
      <c r="H13" s="731">
        <v>197323</v>
      </c>
      <c r="I13" s="731">
        <v>197323</v>
      </c>
      <c r="J13" s="731" t="s">
        <v>628</v>
      </c>
      <c r="K13" s="731" t="s">
        <v>629</v>
      </c>
      <c r="L13" s="734">
        <v>1333.6399999999999</v>
      </c>
      <c r="M13" s="734">
        <v>1</v>
      </c>
      <c r="N13" s="735">
        <v>1333.6399999999999</v>
      </c>
    </row>
    <row r="14" spans="1:14" ht="14.45" customHeight="1" x14ac:dyDescent="0.2">
      <c r="A14" s="729" t="s">
        <v>576</v>
      </c>
      <c r="B14" s="730" t="s">
        <v>577</v>
      </c>
      <c r="C14" s="731" t="s">
        <v>591</v>
      </c>
      <c r="D14" s="732" t="s">
        <v>592</v>
      </c>
      <c r="E14" s="733">
        <v>50113001</v>
      </c>
      <c r="F14" s="732" t="s">
        <v>611</v>
      </c>
      <c r="G14" s="731" t="s">
        <v>612</v>
      </c>
      <c r="H14" s="731">
        <v>221862</v>
      </c>
      <c r="I14" s="731">
        <v>221862</v>
      </c>
      <c r="J14" s="731" t="s">
        <v>630</v>
      </c>
      <c r="K14" s="731" t="s">
        <v>631</v>
      </c>
      <c r="L14" s="734">
        <v>112.06000000000003</v>
      </c>
      <c r="M14" s="734">
        <v>1</v>
      </c>
      <c r="N14" s="735">
        <v>112.06000000000003</v>
      </c>
    </row>
    <row r="15" spans="1:14" ht="14.45" customHeight="1" x14ac:dyDescent="0.2">
      <c r="A15" s="729" t="s">
        <v>576</v>
      </c>
      <c r="B15" s="730" t="s">
        <v>577</v>
      </c>
      <c r="C15" s="731" t="s">
        <v>591</v>
      </c>
      <c r="D15" s="732" t="s">
        <v>592</v>
      </c>
      <c r="E15" s="733">
        <v>50113001</v>
      </c>
      <c r="F15" s="732" t="s">
        <v>611</v>
      </c>
      <c r="G15" s="731" t="s">
        <v>612</v>
      </c>
      <c r="H15" s="731">
        <v>100362</v>
      </c>
      <c r="I15" s="731">
        <v>362</v>
      </c>
      <c r="J15" s="731" t="s">
        <v>632</v>
      </c>
      <c r="K15" s="731" t="s">
        <v>633</v>
      </c>
      <c r="L15" s="734">
        <v>72.570000000000007</v>
      </c>
      <c r="M15" s="734">
        <v>19</v>
      </c>
      <c r="N15" s="735">
        <v>1378.8300000000002</v>
      </c>
    </row>
    <row r="16" spans="1:14" ht="14.45" customHeight="1" x14ac:dyDescent="0.2">
      <c r="A16" s="729" t="s">
        <v>576</v>
      </c>
      <c r="B16" s="730" t="s">
        <v>577</v>
      </c>
      <c r="C16" s="731" t="s">
        <v>591</v>
      </c>
      <c r="D16" s="732" t="s">
        <v>592</v>
      </c>
      <c r="E16" s="733">
        <v>50113001</v>
      </c>
      <c r="F16" s="732" t="s">
        <v>611</v>
      </c>
      <c r="G16" s="731" t="s">
        <v>612</v>
      </c>
      <c r="H16" s="731">
        <v>224718</v>
      </c>
      <c r="I16" s="731">
        <v>224718</v>
      </c>
      <c r="J16" s="731" t="s">
        <v>634</v>
      </c>
      <c r="K16" s="731" t="s">
        <v>635</v>
      </c>
      <c r="L16" s="734">
        <v>57.32</v>
      </c>
      <c r="M16" s="734">
        <v>1</v>
      </c>
      <c r="N16" s="735">
        <v>57.32</v>
      </c>
    </row>
    <row r="17" spans="1:14" ht="14.45" customHeight="1" x14ac:dyDescent="0.2">
      <c r="A17" s="729" t="s">
        <v>576</v>
      </c>
      <c r="B17" s="730" t="s">
        <v>577</v>
      </c>
      <c r="C17" s="731" t="s">
        <v>591</v>
      </c>
      <c r="D17" s="732" t="s">
        <v>592</v>
      </c>
      <c r="E17" s="733">
        <v>50113001</v>
      </c>
      <c r="F17" s="732" t="s">
        <v>611</v>
      </c>
      <c r="G17" s="731" t="s">
        <v>612</v>
      </c>
      <c r="H17" s="731">
        <v>128831</v>
      </c>
      <c r="I17" s="731">
        <v>28831</v>
      </c>
      <c r="J17" s="731" t="s">
        <v>636</v>
      </c>
      <c r="K17" s="731" t="s">
        <v>637</v>
      </c>
      <c r="L17" s="734">
        <v>162.71000000000004</v>
      </c>
      <c r="M17" s="734">
        <v>4</v>
      </c>
      <c r="N17" s="735">
        <v>650.84000000000015</v>
      </c>
    </row>
    <row r="18" spans="1:14" ht="14.45" customHeight="1" x14ac:dyDescent="0.2">
      <c r="A18" s="729" t="s">
        <v>576</v>
      </c>
      <c r="B18" s="730" t="s">
        <v>577</v>
      </c>
      <c r="C18" s="731" t="s">
        <v>591</v>
      </c>
      <c r="D18" s="732" t="s">
        <v>592</v>
      </c>
      <c r="E18" s="733">
        <v>50113001</v>
      </c>
      <c r="F18" s="732" t="s">
        <v>611</v>
      </c>
      <c r="G18" s="731" t="s">
        <v>612</v>
      </c>
      <c r="H18" s="731">
        <v>202701</v>
      </c>
      <c r="I18" s="731">
        <v>202701</v>
      </c>
      <c r="J18" s="731" t="s">
        <v>638</v>
      </c>
      <c r="K18" s="731" t="s">
        <v>639</v>
      </c>
      <c r="L18" s="734">
        <v>136.71</v>
      </c>
      <c r="M18" s="734">
        <v>3</v>
      </c>
      <c r="N18" s="735">
        <v>410.13</v>
      </c>
    </row>
    <row r="19" spans="1:14" ht="14.45" customHeight="1" x14ac:dyDescent="0.2">
      <c r="A19" s="729" t="s">
        <v>576</v>
      </c>
      <c r="B19" s="730" t="s">
        <v>577</v>
      </c>
      <c r="C19" s="731" t="s">
        <v>591</v>
      </c>
      <c r="D19" s="732" t="s">
        <v>592</v>
      </c>
      <c r="E19" s="733">
        <v>50113001</v>
      </c>
      <c r="F19" s="732" t="s">
        <v>611</v>
      </c>
      <c r="G19" s="731" t="s">
        <v>612</v>
      </c>
      <c r="H19" s="731">
        <v>845008</v>
      </c>
      <c r="I19" s="731">
        <v>107806</v>
      </c>
      <c r="J19" s="731" t="s">
        <v>638</v>
      </c>
      <c r="K19" s="731" t="s">
        <v>640</v>
      </c>
      <c r="L19" s="734">
        <v>66.849999999999994</v>
      </c>
      <c r="M19" s="734">
        <v>14</v>
      </c>
      <c r="N19" s="735">
        <v>935.9</v>
      </c>
    </row>
    <row r="20" spans="1:14" ht="14.45" customHeight="1" x14ac:dyDescent="0.2">
      <c r="A20" s="729" t="s">
        <v>576</v>
      </c>
      <c r="B20" s="730" t="s">
        <v>577</v>
      </c>
      <c r="C20" s="731" t="s">
        <v>591</v>
      </c>
      <c r="D20" s="732" t="s">
        <v>592</v>
      </c>
      <c r="E20" s="733">
        <v>50113001</v>
      </c>
      <c r="F20" s="732" t="s">
        <v>611</v>
      </c>
      <c r="G20" s="731" t="s">
        <v>612</v>
      </c>
      <c r="H20" s="731">
        <v>230398</v>
      </c>
      <c r="I20" s="731">
        <v>230398</v>
      </c>
      <c r="J20" s="731" t="s">
        <v>641</v>
      </c>
      <c r="K20" s="731" t="s">
        <v>642</v>
      </c>
      <c r="L20" s="734">
        <v>142.22</v>
      </c>
      <c r="M20" s="734">
        <v>1</v>
      </c>
      <c r="N20" s="735">
        <v>142.22</v>
      </c>
    </row>
    <row r="21" spans="1:14" ht="14.45" customHeight="1" x14ac:dyDescent="0.2">
      <c r="A21" s="729" t="s">
        <v>576</v>
      </c>
      <c r="B21" s="730" t="s">
        <v>577</v>
      </c>
      <c r="C21" s="731" t="s">
        <v>591</v>
      </c>
      <c r="D21" s="732" t="s">
        <v>592</v>
      </c>
      <c r="E21" s="733">
        <v>50113001</v>
      </c>
      <c r="F21" s="732" t="s">
        <v>611</v>
      </c>
      <c r="G21" s="731" t="s">
        <v>643</v>
      </c>
      <c r="H21" s="731">
        <v>102954</v>
      </c>
      <c r="I21" s="731">
        <v>2954</v>
      </c>
      <c r="J21" s="731" t="s">
        <v>644</v>
      </c>
      <c r="K21" s="731" t="s">
        <v>645</v>
      </c>
      <c r="L21" s="734">
        <v>15</v>
      </c>
      <c r="M21" s="734">
        <v>1</v>
      </c>
      <c r="N21" s="735">
        <v>15</v>
      </c>
    </row>
    <row r="22" spans="1:14" ht="14.45" customHeight="1" x14ac:dyDescent="0.2">
      <c r="A22" s="729" t="s">
        <v>576</v>
      </c>
      <c r="B22" s="730" t="s">
        <v>577</v>
      </c>
      <c r="C22" s="731" t="s">
        <v>591</v>
      </c>
      <c r="D22" s="732" t="s">
        <v>592</v>
      </c>
      <c r="E22" s="733">
        <v>50113001</v>
      </c>
      <c r="F22" s="732" t="s">
        <v>611</v>
      </c>
      <c r="G22" s="731" t="s">
        <v>643</v>
      </c>
      <c r="H22" s="731">
        <v>115379</v>
      </c>
      <c r="I22" s="731">
        <v>15379</v>
      </c>
      <c r="J22" s="731" t="s">
        <v>644</v>
      </c>
      <c r="K22" s="731" t="s">
        <v>646</v>
      </c>
      <c r="L22" s="734">
        <v>53.835000000000008</v>
      </c>
      <c r="M22" s="734">
        <v>4</v>
      </c>
      <c r="N22" s="735">
        <v>215.34000000000003</v>
      </c>
    </row>
    <row r="23" spans="1:14" ht="14.45" customHeight="1" x14ac:dyDescent="0.2">
      <c r="A23" s="729" t="s">
        <v>576</v>
      </c>
      <c r="B23" s="730" t="s">
        <v>577</v>
      </c>
      <c r="C23" s="731" t="s">
        <v>591</v>
      </c>
      <c r="D23" s="732" t="s">
        <v>592</v>
      </c>
      <c r="E23" s="733">
        <v>50113001</v>
      </c>
      <c r="F23" s="732" t="s">
        <v>611</v>
      </c>
      <c r="G23" s="731" t="s">
        <v>643</v>
      </c>
      <c r="H23" s="731">
        <v>115378</v>
      </c>
      <c r="I23" s="731">
        <v>15378</v>
      </c>
      <c r="J23" s="731" t="s">
        <v>647</v>
      </c>
      <c r="K23" s="731" t="s">
        <v>648</v>
      </c>
      <c r="L23" s="734">
        <v>21.210000000000004</v>
      </c>
      <c r="M23" s="734">
        <v>1</v>
      </c>
      <c r="N23" s="735">
        <v>21.210000000000004</v>
      </c>
    </row>
    <row r="24" spans="1:14" ht="14.45" customHeight="1" x14ac:dyDescent="0.2">
      <c r="A24" s="729" t="s">
        <v>576</v>
      </c>
      <c r="B24" s="730" t="s">
        <v>577</v>
      </c>
      <c r="C24" s="731" t="s">
        <v>591</v>
      </c>
      <c r="D24" s="732" t="s">
        <v>592</v>
      </c>
      <c r="E24" s="733">
        <v>50113001</v>
      </c>
      <c r="F24" s="732" t="s">
        <v>611</v>
      </c>
      <c r="G24" s="731" t="s">
        <v>643</v>
      </c>
      <c r="H24" s="731">
        <v>102945</v>
      </c>
      <c r="I24" s="731">
        <v>2945</v>
      </c>
      <c r="J24" s="731" t="s">
        <v>647</v>
      </c>
      <c r="K24" s="731" t="s">
        <v>649</v>
      </c>
      <c r="L24" s="734">
        <v>8.6449999999999996</v>
      </c>
      <c r="M24" s="734">
        <v>4</v>
      </c>
      <c r="N24" s="735">
        <v>34.58</v>
      </c>
    </row>
    <row r="25" spans="1:14" ht="14.45" customHeight="1" x14ac:dyDescent="0.2">
      <c r="A25" s="729" t="s">
        <v>576</v>
      </c>
      <c r="B25" s="730" t="s">
        <v>577</v>
      </c>
      <c r="C25" s="731" t="s">
        <v>591</v>
      </c>
      <c r="D25" s="732" t="s">
        <v>592</v>
      </c>
      <c r="E25" s="733">
        <v>50113001</v>
      </c>
      <c r="F25" s="732" t="s">
        <v>611</v>
      </c>
      <c r="G25" s="731" t="s">
        <v>612</v>
      </c>
      <c r="H25" s="731">
        <v>210492</v>
      </c>
      <c r="I25" s="731">
        <v>210492</v>
      </c>
      <c r="J25" s="731" t="s">
        <v>650</v>
      </c>
      <c r="K25" s="731" t="s">
        <v>651</v>
      </c>
      <c r="L25" s="734">
        <v>1455.01</v>
      </c>
      <c r="M25" s="734">
        <v>24</v>
      </c>
      <c r="N25" s="735">
        <v>34920.239999999998</v>
      </c>
    </row>
    <row r="26" spans="1:14" ht="14.45" customHeight="1" x14ac:dyDescent="0.2">
      <c r="A26" s="729" t="s">
        <v>576</v>
      </c>
      <c r="B26" s="730" t="s">
        <v>577</v>
      </c>
      <c r="C26" s="731" t="s">
        <v>591</v>
      </c>
      <c r="D26" s="732" t="s">
        <v>592</v>
      </c>
      <c r="E26" s="733">
        <v>50113001</v>
      </c>
      <c r="F26" s="732" t="s">
        <v>611</v>
      </c>
      <c r="G26" s="731" t="s">
        <v>612</v>
      </c>
      <c r="H26" s="731">
        <v>176954</v>
      </c>
      <c r="I26" s="731">
        <v>176954</v>
      </c>
      <c r="J26" s="731" t="s">
        <v>652</v>
      </c>
      <c r="K26" s="731" t="s">
        <v>653</v>
      </c>
      <c r="L26" s="734">
        <v>94.84666666666665</v>
      </c>
      <c r="M26" s="734">
        <v>45</v>
      </c>
      <c r="N26" s="735">
        <v>4268.0999999999995</v>
      </c>
    </row>
    <row r="27" spans="1:14" ht="14.45" customHeight="1" x14ac:dyDescent="0.2">
      <c r="A27" s="729" t="s">
        <v>576</v>
      </c>
      <c r="B27" s="730" t="s">
        <v>577</v>
      </c>
      <c r="C27" s="731" t="s">
        <v>591</v>
      </c>
      <c r="D27" s="732" t="s">
        <v>592</v>
      </c>
      <c r="E27" s="733">
        <v>50113001</v>
      </c>
      <c r="F27" s="732" t="s">
        <v>611</v>
      </c>
      <c r="G27" s="731" t="s">
        <v>612</v>
      </c>
      <c r="H27" s="731">
        <v>167547</v>
      </c>
      <c r="I27" s="731">
        <v>67547</v>
      </c>
      <c r="J27" s="731" t="s">
        <v>654</v>
      </c>
      <c r="K27" s="731" t="s">
        <v>655</v>
      </c>
      <c r="L27" s="734">
        <v>46.731999999999992</v>
      </c>
      <c r="M27" s="734">
        <v>10</v>
      </c>
      <c r="N27" s="735">
        <v>467.31999999999994</v>
      </c>
    </row>
    <row r="28" spans="1:14" ht="14.45" customHeight="1" x14ac:dyDescent="0.2">
      <c r="A28" s="729" t="s">
        <v>576</v>
      </c>
      <c r="B28" s="730" t="s">
        <v>577</v>
      </c>
      <c r="C28" s="731" t="s">
        <v>591</v>
      </c>
      <c r="D28" s="732" t="s">
        <v>592</v>
      </c>
      <c r="E28" s="733">
        <v>50113001</v>
      </c>
      <c r="F28" s="732" t="s">
        <v>611</v>
      </c>
      <c r="G28" s="731" t="s">
        <v>643</v>
      </c>
      <c r="H28" s="731">
        <v>127260</v>
      </c>
      <c r="I28" s="731">
        <v>127260</v>
      </c>
      <c r="J28" s="731" t="s">
        <v>656</v>
      </c>
      <c r="K28" s="731" t="s">
        <v>657</v>
      </c>
      <c r="L28" s="734">
        <v>16.179999999999996</v>
      </c>
      <c r="M28" s="734">
        <v>4</v>
      </c>
      <c r="N28" s="735">
        <v>64.719999999999985</v>
      </c>
    </row>
    <row r="29" spans="1:14" ht="14.45" customHeight="1" x14ac:dyDescent="0.2">
      <c r="A29" s="729" t="s">
        <v>576</v>
      </c>
      <c r="B29" s="730" t="s">
        <v>577</v>
      </c>
      <c r="C29" s="731" t="s">
        <v>591</v>
      </c>
      <c r="D29" s="732" t="s">
        <v>592</v>
      </c>
      <c r="E29" s="733">
        <v>50113001</v>
      </c>
      <c r="F29" s="732" t="s">
        <v>611</v>
      </c>
      <c r="G29" s="731" t="s">
        <v>643</v>
      </c>
      <c r="H29" s="731">
        <v>127263</v>
      </c>
      <c r="I29" s="731">
        <v>127263</v>
      </c>
      <c r="J29" s="731" t="s">
        <v>656</v>
      </c>
      <c r="K29" s="731" t="s">
        <v>658</v>
      </c>
      <c r="L29" s="734">
        <v>53.94</v>
      </c>
      <c r="M29" s="734">
        <v>3</v>
      </c>
      <c r="N29" s="735">
        <v>161.82</v>
      </c>
    </row>
    <row r="30" spans="1:14" ht="14.45" customHeight="1" x14ac:dyDescent="0.2">
      <c r="A30" s="729" t="s">
        <v>576</v>
      </c>
      <c r="B30" s="730" t="s">
        <v>577</v>
      </c>
      <c r="C30" s="731" t="s">
        <v>591</v>
      </c>
      <c r="D30" s="732" t="s">
        <v>592</v>
      </c>
      <c r="E30" s="733">
        <v>50113001</v>
      </c>
      <c r="F30" s="732" t="s">
        <v>611</v>
      </c>
      <c r="G30" s="731" t="s">
        <v>643</v>
      </c>
      <c r="H30" s="731">
        <v>127272</v>
      </c>
      <c r="I30" s="731">
        <v>127272</v>
      </c>
      <c r="J30" s="731" t="s">
        <v>656</v>
      </c>
      <c r="K30" s="731" t="s">
        <v>659</v>
      </c>
      <c r="L30" s="734">
        <v>48.499000000000002</v>
      </c>
      <c r="M30" s="734">
        <v>10</v>
      </c>
      <c r="N30" s="735">
        <v>484.99</v>
      </c>
    </row>
    <row r="31" spans="1:14" ht="14.45" customHeight="1" x14ac:dyDescent="0.2">
      <c r="A31" s="729" t="s">
        <v>576</v>
      </c>
      <c r="B31" s="730" t="s">
        <v>577</v>
      </c>
      <c r="C31" s="731" t="s">
        <v>591</v>
      </c>
      <c r="D31" s="732" t="s">
        <v>592</v>
      </c>
      <c r="E31" s="733">
        <v>50113001</v>
      </c>
      <c r="F31" s="732" t="s">
        <v>611</v>
      </c>
      <c r="G31" s="731" t="s">
        <v>329</v>
      </c>
      <c r="H31" s="731">
        <v>128441</v>
      </c>
      <c r="I31" s="731">
        <v>28441</v>
      </c>
      <c r="J31" s="731" t="s">
        <v>660</v>
      </c>
      <c r="K31" s="731" t="s">
        <v>661</v>
      </c>
      <c r="L31" s="734">
        <v>493.92</v>
      </c>
      <c r="M31" s="734">
        <v>1</v>
      </c>
      <c r="N31" s="735">
        <v>493.92</v>
      </c>
    </row>
    <row r="32" spans="1:14" ht="14.45" customHeight="1" x14ac:dyDescent="0.2">
      <c r="A32" s="729" t="s">
        <v>576</v>
      </c>
      <c r="B32" s="730" t="s">
        <v>577</v>
      </c>
      <c r="C32" s="731" t="s">
        <v>591</v>
      </c>
      <c r="D32" s="732" t="s">
        <v>592</v>
      </c>
      <c r="E32" s="733">
        <v>50113001</v>
      </c>
      <c r="F32" s="732" t="s">
        <v>611</v>
      </c>
      <c r="G32" s="731" t="s">
        <v>612</v>
      </c>
      <c r="H32" s="731">
        <v>167644</v>
      </c>
      <c r="I32" s="731">
        <v>167644</v>
      </c>
      <c r="J32" s="731" t="s">
        <v>662</v>
      </c>
      <c r="K32" s="731" t="s">
        <v>663</v>
      </c>
      <c r="L32" s="734">
        <v>1424.78</v>
      </c>
      <c r="M32" s="734">
        <v>7</v>
      </c>
      <c r="N32" s="735">
        <v>9973.4599999999991</v>
      </c>
    </row>
    <row r="33" spans="1:14" ht="14.45" customHeight="1" x14ac:dyDescent="0.2">
      <c r="A33" s="729" t="s">
        <v>576</v>
      </c>
      <c r="B33" s="730" t="s">
        <v>577</v>
      </c>
      <c r="C33" s="731" t="s">
        <v>591</v>
      </c>
      <c r="D33" s="732" t="s">
        <v>592</v>
      </c>
      <c r="E33" s="733">
        <v>50113001</v>
      </c>
      <c r="F33" s="732" t="s">
        <v>611</v>
      </c>
      <c r="G33" s="731" t="s">
        <v>643</v>
      </c>
      <c r="H33" s="731">
        <v>849453</v>
      </c>
      <c r="I33" s="731">
        <v>163077</v>
      </c>
      <c r="J33" s="731" t="s">
        <v>664</v>
      </c>
      <c r="K33" s="731" t="s">
        <v>665</v>
      </c>
      <c r="L33" s="734">
        <v>15.490000000000004</v>
      </c>
      <c r="M33" s="734">
        <v>2</v>
      </c>
      <c r="N33" s="735">
        <v>30.980000000000008</v>
      </c>
    </row>
    <row r="34" spans="1:14" ht="14.45" customHeight="1" x14ac:dyDescent="0.2">
      <c r="A34" s="729" t="s">
        <v>576</v>
      </c>
      <c r="B34" s="730" t="s">
        <v>577</v>
      </c>
      <c r="C34" s="731" t="s">
        <v>591</v>
      </c>
      <c r="D34" s="732" t="s">
        <v>592</v>
      </c>
      <c r="E34" s="733">
        <v>50113001</v>
      </c>
      <c r="F34" s="732" t="s">
        <v>611</v>
      </c>
      <c r="G34" s="731" t="s">
        <v>643</v>
      </c>
      <c r="H34" s="731">
        <v>849444</v>
      </c>
      <c r="I34" s="731">
        <v>163085</v>
      </c>
      <c r="J34" s="731" t="s">
        <v>666</v>
      </c>
      <c r="K34" s="731" t="s">
        <v>667</v>
      </c>
      <c r="L34" s="734">
        <v>23.22</v>
      </c>
      <c r="M34" s="734">
        <v>5</v>
      </c>
      <c r="N34" s="735">
        <v>116.1</v>
      </c>
    </row>
    <row r="35" spans="1:14" ht="14.45" customHeight="1" x14ac:dyDescent="0.2">
      <c r="A35" s="729" t="s">
        <v>576</v>
      </c>
      <c r="B35" s="730" t="s">
        <v>577</v>
      </c>
      <c r="C35" s="731" t="s">
        <v>591</v>
      </c>
      <c r="D35" s="732" t="s">
        <v>592</v>
      </c>
      <c r="E35" s="733">
        <v>50113001</v>
      </c>
      <c r="F35" s="732" t="s">
        <v>611</v>
      </c>
      <c r="G35" s="731" t="s">
        <v>612</v>
      </c>
      <c r="H35" s="731">
        <v>194919</v>
      </c>
      <c r="I35" s="731">
        <v>94919</v>
      </c>
      <c r="J35" s="731" t="s">
        <v>668</v>
      </c>
      <c r="K35" s="731" t="s">
        <v>669</v>
      </c>
      <c r="L35" s="734">
        <v>51.980000000000011</v>
      </c>
      <c r="M35" s="734">
        <v>1</v>
      </c>
      <c r="N35" s="735">
        <v>51.980000000000011</v>
      </c>
    </row>
    <row r="36" spans="1:14" ht="14.45" customHeight="1" x14ac:dyDescent="0.2">
      <c r="A36" s="729" t="s">
        <v>576</v>
      </c>
      <c r="B36" s="730" t="s">
        <v>577</v>
      </c>
      <c r="C36" s="731" t="s">
        <v>591</v>
      </c>
      <c r="D36" s="732" t="s">
        <v>592</v>
      </c>
      <c r="E36" s="733">
        <v>50113001</v>
      </c>
      <c r="F36" s="732" t="s">
        <v>611</v>
      </c>
      <c r="G36" s="731" t="s">
        <v>612</v>
      </c>
      <c r="H36" s="731">
        <v>194920</v>
      </c>
      <c r="I36" s="731">
        <v>94920</v>
      </c>
      <c r="J36" s="731" t="s">
        <v>668</v>
      </c>
      <c r="K36" s="731" t="s">
        <v>670</v>
      </c>
      <c r="L36" s="734">
        <v>70.186666666666653</v>
      </c>
      <c r="M36" s="734">
        <v>3</v>
      </c>
      <c r="N36" s="735">
        <v>210.55999999999997</v>
      </c>
    </row>
    <row r="37" spans="1:14" ht="14.45" customHeight="1" x14ac:dyDescent="0.2">
      <c r="A37" s="729" t="s">
        <v>576</v>
      </c>
      <c r="B37" s="730" t="s">
        <v>577</v>
      </c>
      <c r="C37" s="731" t="s">
        <v>591</v>
      </c>
      <c r="D37" s="732" t="s">
        <v>592</v>
      </c>
      <c r="E37" s="733">
        <v>50113001</v>
      </c>
      <c r="F37" s="732" t="s">
        <v>611</v>
      </c>
      <c r="G37" s="731" t="s">
        <v>612</v>
      </c>
      <c r="H37" s="731">
        <v>845369</v>
      </c>
      <c r="I37" s="731">
        <v>107987</v>
      </c>
      <c r="J37" s="731" t="s">
        <v>671</v>
      </c>
      <c r="K37" s="731" t="s">
        <v>672</v>
      </c>
      <c r="L37" s="734">
        <v>110.16374999999999</v>
      </c>
      <c r="M37" s="734">
        <v>16</v>
      </c>
      <c r="N37" s="735">
        <v>1762.62</v>
      </c>
    </row>
    <row r="38" spans="1:14" ht="14.45" customHeight="1" x14ac:dyDescent="0.2">
      <c r="A38" s="729" t="s">
        <v>576</v>
      </c>
      <c r="B38" s="730" t="s">
        <v>577</v>
      </c>
      <c r="C38" s="731" t="s">
        <v>591</v>
      </c>
      <c r="D38" s="732" t="s">
        <v>592</v>
      </c>
      <c r="E38" s="733">
        <v>50113001</v>
      </c>
      <c r="F38" s="732" t="s">
        <v>611</v>
      </c>
      <c r="G38" s="731" t="s">
        <v>612</v>
      </c>
      <c r="H38" s="731">
        <v>235897</v>
      </c>
      <c r="I38" s="731">
        <v>235897</v>
      </c>
      <c r="J38" s="731" t="s">
        <v>673</v>
      </c>
      <c r="K38" s="731" t="s">
        <v>674</v>
      </c>
      <c r="L38" s="734">
        <v>65.659999999999982</v>
      </c>
      <c r="M38" s="734">
        <v>2</v>
      </c>
      <c r="N38" s="735">
        <v>131.31999999999996</v>
      </c>
    </row>
    <row r="39" spans="1:14" ht="14.45" customHeight="1" x14ac:dyDescent="0.2">
      <c r="A39" s="729" t="s">
        <v>576</v>
      </c>
      <c r="B39" s="730" t="s">
        <v>577</v>
      </c>
      <c r="C39" s="731" t="s">
        <v>591</v>
      </c>
      <c r="D39" s="732" t="s">
        <v>592</v>
      </c>
      <c r="E39" s="733">
        <v>50113001</v>
      </c>
      <c r="F39" s="732" t="s">
        <v>611</v>
      </c>
      <c r="G39" s="731" t="s">
        <v>612</v>
      </c>
      <c r="H39" s="731">
        <v>207931</v>
      </c>
      <c r="I39" s="731">
        <v>207931</v>
      </c>
      <c r="J39" s="731" t="s">
        <v>675</v>
      </c>
      <c r="K39" s="731" t="s">
        <v>676</v>
      </c>
      <c r="L39" s="734">
        <v>27.653749999999999</v>
      </c>
      <c r="M39" s="734">
        <v>8</v>
      </c>
      <c r="N39" s="735">
        <v>221.23</v>
      </c>
    </row>
    <row r="40" spans="1:14" ht="14.45" customHeight="1" x14ac:dyDescent="0.2">
      <c r="A40" s="729" t="s">
        <v>576</v>
      </c>
      <c r="B40" s="730" t="s">
        <v>577</v>
      </c>
      <c r="C40" s="731" t="s">
        <v>591</v>
      </c>
      <c r="D40" s="732" t="s">
        <v>592</v>
      </c>
      <c r="E40" s="733">
        <v>50113001</v>
      </c>
      <c r="F40" s="732" t="s">
        <v>611</v>
      </c>
      <c r="G40" s="731" t="s">
        <v>612</v>
      </c>
      <c r="H40" s="731">
        <v>196610</v>
      </c>
      <c r="I40" s="731">
        <v>96610</v>
      </c>
      <c r="J40" s="731" t="s">
        <v>677</v>
      </c>
      <c r="K40" s="731" t="s">
        <v>678</v>
      </c>
      <c r="L40" s="734">
        <v>51.75</v>
      </c>
      <c r="M40" s="734">
        <v>9</v>
      </c>
      <c r="N40" s="735">
        <v>465.75</v>
      </c>
    </row>
    <row r="41" spans="1:14" ht="14.45" customHeight="1" x14ac:dyDescent="0.2">
      <c r="A41" s="729" t="s">
        <v>576</v>
      </c>
      <c r="B41" s="730" t="s">
        <v>577</v>
      </c>
      <c r="C41" s="731" t="s">
        <v>591</v>
      </c>
      <c r="D41" s="732" t="s">
        <v>592</v>
      </c>
      <c r="E41" s="733">
        <v>50113001</v>
      </c>
      <c r="F41" s="732" t="s">
        <v>611</v>
      </c>
      <c r="G41" s="731" t="s">
        <v>612</v>
      </c>
      <c r="H41" s="731">
        <v>850093</v>
      </c>
      <c r="I41" s="731">
        <v>125121</v>
      </c>
      <c r="J41" s="731" t="s">
        <v>679</v>
      </c>
      <c r="K41" s="731" t="s">
        <v>680</v>
      </c>
      <c r="L41" s="734">
        <v>74.649999999999991</v>
      </c>
      <c r="M41" s="734">
        <v>1</v>
      </c>
      <c r="N41" s="735">
        <v>74.649999999999991</v>
      </c>
    </row>
    <row r="42" spans="1:14" ht="14.45" customHeight="1" x14ac:dyDescent="0.2">
      <c r="A42" s="729" t="s">
        <v>576</v>
      </c>
      <c r="B42" s="730" t="s">
        <v>577</v>
      </c>
      <c r="C42" s="731" t="s">
        <v>591</v>
      </c>
      <c r="D42" s="732" t="s">
        <v>592</v>
      </c>
      <c r="E42" s="733">
        <v>50113001</v>
      </c>
      <c r="F42" s="732" t="s">
        <v>611</v>
      </c>
      <c r="G42" s="731" t="s">
        <v>612</v>
      </c>
      <c r="H42" s="731">
        <v>189244</v>
      </c>
      <c r="I42" s="731">
        <v>89244</v>
      </c>
      <c r="J42" s="731" t="s">
        <v>681</v>
      </c>
      <c r="K42" s="731" t="s">
        <v>682</v>
      </c>
      <c r="L42" s="734">
        <v>20.759999999999998</v>
      </c>
      <c r="M42" s="734">
        <v>1</v>
      </c>
      <c r="N42" s="735">
        <v>20.759999999999998</v>
      </c>
    </row>
    <row r="43" spans="1:14" ht="14.45" customHeight="1" x14ac:dyDescent="0.2">
      <c r="A43" s="729" t="s">
        <v>576</v>
      </c>
      <c r="B43" s="730" t="s">
        <v>577</v>
      </c>
      <c r="C43" s="731" t="s">
        <v>591</v>
      </c>
      <c r="D43" s="732" t="s">
        <v>592</v>
      </c>
      <c r="E43" s="733">
        <v>50113001</v>
      </c>
      <c r="F43" s="732" t="s">
        <v>611</v>
      </c>
      <c r="G43" s="731" t="s">
        <v>612</v>
      </c>
      <c r="H43" s="731">
        <v>156926</v>
      </c>
      <c r="I43" s="731">
        <v>56926</v>
      </c>
      <c r="J43" s="731" t="s">
        <v>683</v>
      </c>
      <c r="K43" s="731" t="s">
        <v>684</v>
      </c>
      <c r="L43" s="734">
        <v>48.4</v>
      </c>
      <c r="M43" s="734">
        <v>1</v>
      </c>
      <c r="N43" s="735">
        <v>48.4</v>
      </c>
    </row>
    <row r="44" spans="1:14" ht="14.45" customHeight="1" x14ac:dyDescent="0.2">
      <c r="A44" s="729" t="s">
        <v>576</v>
      </c>
      <c r="B44" s="730" t="s">
        <v>577</v>
      </c>
      <c r="C44" s="731" t="s">
        <v>591</v>
      </c>
      <c r="D44" s="732" t="s">
        <v>592</v>
      </c>
      <c r="E44" s="733">
        <v>50113001</v>
      </c>
      <c r="F44" s="732" t="s">
        <v>611</v>
      </c>
      <c r="G44" s="731" t="s">
        <v>612</v>
      </c>
      <c r="H44" s="731">
        <v>173390</v>
      </c>
      <c r="I44" s="731">
        <v>173390</v>
      </c>
      <c r="J44" s="731" t="s">
        <v>685</v>
      </c>
      <c r="K44" s="731" t="s">
        <v>686</v>
      </c>
      <c r="L44" s="734">
        <v>411.94999999999987</v>
      </c>
      <c r="M44" s="734">
        <v>14</v>
      </c>
      <c r="N44" s="735">
        <v>5767.2999999999984</v>
      </c>
    </row>
    <row r="45" spans="1:14" ht="14.45" customHeight="1" x14ac:dyDescent="0.2">
      <c r="A45" s="729" t="s">
        <v>576</v>
      </c>
      <c r="B45" s="730" t="s">
        <v>577</v>
      </c>
      <c r="C45" s="731" t="s">
        <v>591</v>
      </c>
      <c r="D45" s="732" t="s">
        <v>592</v>
      </c>
      <c r="E45" s="733">
        <v>50113001</v>
      </c>
      <c r="F45" s="732" t="s">
        <v>611</v>
      </c>
      <c r="G45" s="731" t="s">
        <v>612</v>
      </c>
      <c r="H45" s="731">
        <v>186252</v>
      </c>
      <c r="I45" s="731">
        <v>186252</v>
      </c>
      <c r="J45" s="731" t="s">
        <v>687</v>
      </c>
      <c r="K45" s="731" t="s">
        <v>688</v>
      </c>
      <c r="L45" s="734">
        <v>150.16</v>
      </c>
      <c r="M45" s="734">
        <v>1</v>
      </c>
      <c r="N45" s="735">
        <v>150.16</v>
      </c>
    </row>
    <row r="46" spans="1:14" ht="14.45" customHeight="1" x14ac:dyDescent="0.2">
      <c r="A46" s="729" t="s">
        <v>576</v>
      </c>
      <c r="B46" s="730" t="s">
        <v>577</v>
      </c>
      <c r="C46" s="731" t="s">
        <v>591</v>
      </c>
      <c r="D46" s="732" t="s">
        <v>592</v>
      </c>
      <c r="E46" s="733">
        <v>50113001</v>
      </c>
      <c r="F46" s="732" t="s">
        <v>611</v>
      </c>
      <c r="G46" s="731" t="s">
        <v>612</v>
      </c>
      <c r="H46" s="731">
        <v>148888</v>
      </c>
      <c r="I46" s="731">
        <v>48888</v>
      </c>
      <c r="J46" s="731" t="s">
        <v>687</v>
      </c>
      <c r="K46" s="731" t="s">
        <v>689</v>
      </c>
      <c r="L46" s="734">
        <v>64.44</v>
      </c>
      <c r="M46" s="734">
        <v>1</v>
      </c>
      <c r="N46" s="735">
        <v>64.44</v>
      </c>
    </row>
    <row r="47" spans="1:14" ht="14.45" customHeight="1" x14ac:dyDescent="0.2">
      <c r="A47" s="729" t="s">
        <v>576</v>
      </c>
      <c r="B47" s="730" t="s">
        <v>577</v>
      </c>
      <c r="C47" s="731" t="s">
        <v>591</v>
      </c>
      <c r="D47" s="732" t="s">
        <v>592</v>
      </c>
      <c r="E47" s="733">
        <v>50113001</v>
      </c>
      <c r="F47" s="732" t="s">
        <v>611</v>
      </c>
      <c r="G47" s="731" t="s">
        <v>643</v>
      </c>
      <c r="H47" s="731">
        <v>102950</v>
      </c>
      <c r="I47" s="731">
        <v>2950</v>
      </c>
      <c r="J47" s="731" t="s">
        <v>690</v>
      </c>
      <c r="K47" s="731" t="s">
        <v>691</v>
      </c>
      <c r="L47" s="734">
        <v>97.04</v>
      </c>
      <c r="M47" s="734">
        <v>1</v>
      </c>
      <c r="N47" s="735">
        <v>97.04</v>
      </c>
    </row>
    <row r="48" spans="1:14" ht="14.45" customHeight="1" x14ac:dyDescent="0.2">
      <c r="A48" s="729" t="s">
        <v>576</v>
      </c>
      <c r="B48" s="730" t="s">
        <v>577</v>
      </c>
      <c r="C48" s="731" t="s">
        <v>591</v>
      </c>
      <c r="D48" s="732" t="s">
        <v>592</v>
      </c>
      <c r="E48" s="733">
        <v>50113001</v>
      </c>
      <c r="F48" s="732" t="s">
        <v>611</v>
      </c>
      <c r="G48" s="731" t="s">
        <v>612</v>
      </c>
      <c r="H48" s="731">
        <v>100392</v>
      </c>
      <c r="I48" s="731">
        <v>392</v>
      </c>
      <c r="J48" s="731" t="s">
        <v>692</v>
      </c>
      <c r="K48" s="731" t="s">
        <v>693</v>
      </c>
      <c r="L48" s="734">
        <v>57.675714285714285</v>
      </c>
      <c r="M48" s="734">
        <v>7</v>
      </c>
      <c r="N48" s="735">
        <v>403.73</v>
      </c>
    </row>
    <row r="49" spans="1:14" ht="14.45" customHeight="1" x14ac:dyDescent="0.2">
      <c r="A49" s="729" t="s">
        <v>576</v>
      </c>
      <c r="B49" s="730" t="s">
        <v>577</v>
      </c>
      <c r="C49" s="731" t="s">
        <v>591</v>
      </c>
      <c r="D49" s="732" t="s">
        <v>592</v>
      </c>
      <c r="E49" s="733">
        <v>50113001</v>
      </c>
      <c r="F49" s="732" t="s">
        <v>611</v>
      </c>
      <c r="G49" s="731" t="s">
        <v>612</v>
      </c>
      <c r="H49" s="731">
        <v>100394</v>
      </c>
      <c r="I49" s="731">
        <v>394</v>
      </c>
      <c r="J49" s="731" t="s">
        <v>694</v>
      </c>
      <c r="K49" s="731" t="s">
        <v>695</v>
      </c>
      <c r="L49" s="734">
        <v>65.649999999999991</v>
      </c>
      <c r="M49" s="734">
        <v>1</v>
      </c>
      <c r="N49" s="735">
        <v>65.649999999999991</v>
      </c>
    </row>
    <row r="50" spans="1:14" ht="14.45" customHeight="1" x14ac:dyDescent="0.2">
      <c r="A50" s="729" t="s">
        <v>576</v>
      </c>
      <c r="B50" s="730" t="s">
        <v>577</v>
      </c>
      <c r="C50" s="731" t="s">
        <v>591</v>
      </c>
      <c r="D50" s="732" t="s">
        <v>592</v>
      </c>
      <c r="E50" s="733">
        <v>50113001</v>
      </c>
      <c r="F50" s="732" t="s">
        <v>611</v>
      </c>
      <c r="G50" s="731" t="s">
        <v>612</v>
      </c>
      <c r="H50" s="731">
        <v>192351</v>
      </c>
      <c r="I50" s="731">
        <v>92351</v>
      </c>
      <c r="J50" s="731" t="s">
        <v>696</v>
      </c>
      <c r="K50" s="731" t="s">
        <v>697</v>
      </c>
      <c r="L50" s="734">
        <v>86.22</v>
      </c>
      <c r="M50" s="734">
        <v>2</v>
      </c>
      <c r="N50" s="735">
        <v>172.44</v>
      </c>
    </row>
    <row r="51" spans="1:14" ht="14.45" customHeight="1" x14ac:dyDescent="0.2">
      <c r="A51" s="729" t="s">
        <v>576</v>
      </c>
      <c r="B51" s="730" t="s">
        <v>577</v>
      </c>
      <c r="C51" s="731" t="s">
        <v>591</v>
      </c>
      <c r="D51" s="732" t="s">
        <v>592</v>
      </c>
      <c r="E51" s="733">
        <v>50113001</v>
      </c>
      <c r="F51" s="732" t="s">
        <v>611</v>
      </c>
      <c r="G51" s="731" t="s">
        <v>612</v>
      </c>
      <c r="H51" s="731">
        <v>112891</v>
      </c>
      <c r="I51" s="731">
        <v>12891</v>
      </c>
      <c r="J51" s="731" t="s">
        <v>698</v>
      </c>
      <c r="K51" s="731" t="s">
        <v>699</v>
      </c>
      <c r="L51" s="734">
        <v>58.27</v>
      </c>
      <c r="M51" s="734">
        <v>7</v>
      </c>
      <c r="N51" s="735">
        <v>407.89000000000004</v>
      </c>
    </row>
    <row r="52" spans="1:14" ht="14.45" customHeight="1" x14ac:dyDescent="0.2">
      <c r="A52" s="729" t="s">
        <v>576</v>
      </c>
      <c r="B52" s="730" t="s">
        <v>577</v>
      </c>
      <c r="C52" s="731" t="s">
        <v>591</v>
      </c>
      <c r="D52" s="732" t="s">
        <v>592</v>
      </c>
      <c r="E52" s="733">
        <v>50113001</v>
      </c>
      <c r="F52" s="732" t="s">
        <v>611</v>
      </c>
      <c r="G52" s="731" t="s">
        <v>612</v>
      </c>
      <c r="H52" s="731">
        <v>112892</v>
      </c>
      <c r="I52" s="731">
        <v>12892</v>
      </c>
      <c r="J52" s="731" t="s">
        <v>698</v>
      </c>
      <c r="K52" s="731" t="s">
        <v>700</v>
      </c>
      <c r="L52" s="734">
        <v>104.20999999999997</v>
      </c>
      <c r="M52" s="734">
        <v>1</v>
      </c>
      <c r="N52" s="735">
        <v>104.20999999999997</v>
      </c>
    </row>
    <row r="53" spans="1:14" ht="14.45" customHeight="1" x14ac:dyDescent="0.2">
      <c r="A53" s="729" t="s">
        <v>576</v>
      </c>
      <c r="B53" s="730" t="s">
        <v>577</v>
      </c>
      <c r="C53" s="731" t="s">
        <v>591</v>
      </c>
      <c r="D53" s="732" t="s">
        <v>592</v>
      </c>
      <c r="E53" s="733">
        <v>50113001</v>
      </c>
      <c r="F53" s="732" t="s">
        <v>611</v>
      </c>
      <c r="G53" s="731" t="s">
        <v>612</v>
      </c>
      <c r="H53" s="731">
        <v>132853</v>
      </c>
      <c r="I53" s="731">
        <v>132853</v>
      </c>
      <c r="J53" s="731" t="s">
        <v>698</v>
      </c>
      <c r="K53" s="731" t="s">
        <v>700</v>
      </c>
      <c r="L53" s="734">
        <v>103.32</v>
      </c>
      <c r="M53" s="734">
        <v>1</v>
      </c>
      <c r="N53" s="735">
        <v>103.32</v>
      </c>
    </row>
    <row r="54" spans="1:14" ht="14.45" customHeight="1" x14ac:dyDescent="0.2">
      <c r="A54" s="729" t="s">
        <v>576</v>
      </c>
      <c r="B54" s="730" t="s">
        <v>577</v>
      </c>
      <c r="C54" s="731" t="s">
        <v>591</v>
      </c>
      <c r="D54" s="732" t="s">
        <v>592</v>
      </c>
      <c r="E54" s="733">
        <v>50113001</v>
      </c>
      <c r="F54" s="732" t="s">
        <v>611</v>
      </c>
      <c r="G54" s="731" t="s">
        <v>612</v>
      </c>
      <c r="H54" s="731">
        <v>66046</v>
      </c>
      <c r="I54" s="731">
        <v>66046</v>
      </c>
      <c r="J54" s="731" t="s">
        <v>701</v>
      </c>
      <c r="K54" s="731" t="s">
        <v>702</v>
      </c>
      <c r="L54" s="734">
        <v>174.66499999999999</v>
      </c>
      <c r="M54" s="734">
        <v>2</v>
      </c>
      <c r="N54" s="735">
        <v>349.33</v>
      </c>
    </row>
    <row r="55" spans="1:14" ht="14.45" customHeight="1" x14ac:dyDescent="0.2">
      <c r="A55" s="729" t="s">
        <v>576</v>
      </c>
      <c r="B55" s="730" t="s">
        <v>577</v>
      </c>
      <c r="C55" s="731" t="s">
        <v>591</v>
      </c>
      <c r="D55" s="732" t="s">
        <v>592</v>
      </c>
      <c r="E55" s="733">
        <v>50113001</v>
      </c>
      <c r="F55" s="732" t="s">
        <v>611</v>
      </c>
      <c r="G55" s="731" t="s">
        <v>612</v>
      </c>
      <c r="H55" s="731">
        <v>140274</v>
      </c>
      <c r="I55" s="731">
        <v>40274</v>
      </c>
      <c r="J55" s="731" t="s">
        <v>703</v>
      </c>
      <c r="K55" s="731" t="s">
        <v>704</v>
      </c>
      <c r="L55" s="734">
        <v>87.469999999999985</v>
      </c>
      <c r="M55" s="734">
        <v>3</v>
      </c>
      <c r="N55" s="735">
        <v>262.40999999999997</v>
      </c>
    </row>
    <row r="56" spans="1:14" ht="14.45" customHeight="1" x14ac:dyDescent="0.2">
      <c r="A56" s="729" t="s">
        <v>576</v>
      </c>
      <c r="B56" s="730" t="s">
        <v>577</v>
      </c>
      <c r="C56" s="731" t="s">
        <v>591</v>
      </c>
      <c r="D56" s="732" t="s">
        <v>592</v>
      </c>
      <c r="E56" s="733">
        <v>50113001</v>
      </c>
      <c r="F56" s="732" t="s">
        <v>611</v>
      </c>
      <c r="G56" s="731" t="s">
        <v>612</v>
      </c>
      <c r="H56" s="731">
        <v>119757</v>
      </c>
      <c r="I56" s="731">
        <v>19757</v>
      </c>
      <c r="J56" s="731" t="s">
        <v>705</v>
      </c>
      <c r="K56" s="731" t="s">
        <v>706</v>
      </c>
      <c r="L56" s="734">
        <v>71.720000000000013</v>
      </c>
      <c r="M56" s="734">
        <v>1</v>
      </c>
      <c r="N56" s="735">
        <v>71.720000000000013</v>
      </c>
    </row>
    <row r="57" spans="1:14" ht="14.45" customHeight="1" x14ac:dyDescent="0.2">
      <c r="A57" s="729" t="s">
        <v>576</v>
      </c>
      <c r="B57" s="730" t="s">
        <v>577</v>
      </c>
      <c r="C57" s="731" t="s">
        <v>591</v>
      </c>
      <c r="D57" s="732" t="s">
        <v>592</v>
      </c>
      <c r="E57" s="733">
        <v>50113001</v>
      </c>
      <c r="F57" s="732" t="s">
        <v>611</v>
      </c>
      <c r="G57" s="731" t="s">
        <v>612</v>
      </c>
      <c r="H57" s="731">
        <v>176496</v>
      </c>
      <c r="I57" s="731">
        <v>76496</v>
      </c>
      <c r="J57" s="731" t="s">
        <v>707</v>
      </c>
      <c r="K57" s="731" t="s">
        <v>708</v>
      </c>
      <c r="L57" s="734">
        <v>125.43</v>
      </c>
      <c r="M57" s="734">
        <v>12</v>
      </c>
      <c r="N57" s="735">
        <v>1505.16</v>
      </c>
    </row>
    <row r="58" spans="1:14" ht="14.45" customHeight="1" x14ac:dyDescent="0.2">
      <c r="A58" s="729" t="s">
        <v>576</v>
      </c>
      <c r="B58" s="730" t="s">
        <v>577</v>
      </c>
      <c r="C58" s="731" t="s">
        <v>591</v>
      </c>
      <c r="D58" s="732" t="s">
        <v>592</v>
      </c>
      <c r="E58" s="733">
        <v>50113001</v>
      </c>
      <c r="F58" s="732" t="s">
        <v>611</v>
      </c>
      <c r="G58" s="731" t="s">
        <v>612</v>
      </c>
      <c r="H58" s="731">
        <v>102679</v>
      </c>
      <c r="I58" s="731">
        <v>2679</v>
      </c>
      <c r="J58" s="731" t="s">
        <v>709</v>
      </c>
      <c r="K58" s="731" t="s">
        <v>710</v>
      </c>
      <c r="L58" s="734">
        <v>164.48</v>
      </c>
      <c r="M58" s="734">
        <v>1</v>
      </c>
      <c r="N58" s="735">
        <v>164.48</v>
      </c>
    </row>
    <row r="59" spans="1:14" ht="14.45" customHeight="1" x14ac:dyDescent="0.2">
      <c r="A59" s="729" t="s">
        <v>576</v>
      </c>
      <c r="B59" s="730" t="s">
        <v>577</v>
      </c>
      <c r="C59" s="731" t="s">
        <v>591</v>
      </c>
      <c r="D59" s="732" t="s">
        <v>592</v>
      </c>
      <c r="E59" s="733">
        <v>50113001</v>
      </c>
      <c r="F59" s="732" t="s">
        <v>611</v>
      </c>
      <c r="G59" s="731" t="s">
        <v>612</v>
      </c>
      <c r="H59" s="731">
        <v>162316</v>
      </c>
      <c r="I59" s="731">
        <v>62316</v>
      </c>
      <c r="J59" s="731" t="s">
        <v>711</v>
      </c>
      <c r="K59" s="731" t="s">
        <v>712</v>
      </c>
      <c r="L59" s="734">
        <v>157.01</v>
      </c>
      <c r="M59" s="734">
        <v>4</v>
      </c>
      <c r="N59" s="735">
        <v>628.04</v>
      </c>
    </row>
    <row r="60" spans="1:14" ht="14.45" customHeight="1" x14ac:dyDescent="0.2">
      <c r="A60" s="729" t="s">
        <v>576</v>
      </c>
      <c r="B60" s="730" t="s">
        <v>577</v>
      </c>
      <c r="C60" s="731" t="s">
        <v>591</v>
      </c>
      <c r="D60" s="732" t="s">
        <v>592</v>
      </c>
      <c r="E60" s="733">
        <v>50113001</v>
      </c>
      <c r="F60" s="732" t="s">
        <v>611</v>
      </c>
      <c r="G60" s="731" t="s">
        <v>612</v>
      </c>
      <c r="H60" s="731">
        <v>162315</v>
      </c>
      <c r="I60" s="731">
        <v>62315</v>
      </c>
      <c r="J60" s="731" t="s">
        <v>711</v>
      </c>
      <c r="K60" s="731" t="s">
        <v>713</v>
      </c>
      <c r="L60" s="734">
        <v>75.89</v>
      </c>
      <c r="M60" s="734">
        <v>1</v>
      </c>
      <c r="N60" s="735">
        <v>75.89</v>
      </c>
    </row>
    <row r="61" spans="1:14" ht="14.45" customHeight="1" x14ac:dyDescent="0.2">
      <c r="A61" s="729" t="s">
        <v>576</v>
      </c>
      <c r="B61" s="730" t="s">
        <v>577</v>
      </c>
      <c r="C61" s="731" t="s">
        <v>591</v>
      </c>
      <c r="D61" s="732" t="s">
        <v>592</v>
      </c>
      <c r="E61" s="733">
        <v>50113001</v>
      </c>
      <c r="F61" s="732" t="s">
        <v>611</v>
      </c>
      <c r="G61" s="731" t="s">
        <v>643</v>
      </c>
      <c r="H61" s="731">
        <v>231688</v>
      </c>
      <c r="I61" s="731">
        <v>231688</v>
      </c>
      <c r="J61" s="731" t="s">
        <v>714</v>
      </c>
      <c r="K61" s="731" t="s">
        <v>715</v>
      </c>
      <c r="L61" s="734">
        <v>97.36</v>
      </c>
      <c r="M61" s="734">
        <v>1</v>
      </c>
      <c r="N61" s="735">
        <v>97.36</v>
      </c>
    </row>
    <row r="62" spans="1:14" ht="14.45" customHeight="1" x14ac:dyDescent="0.2">
      <c r="A62" s="729" t="s">
        <v>576</v>
      </c>
      <c r="B62" s="730" t="s">
        <v>577</v>
      </c>
      <c r="C62" s="731" t="s">
        <v>591</v>
      </c>
      <c r="D62" s="732" t="s">
        <v>592</v>
      </c>
      <c r="E62" s="733">
        <v>50113001</v>
      </c>
      <c r="F62" s="732" t="s">
        <v>611</v>
      </c>
      <c r="G62" s="731" t="s">
        <v>643</v>
      </c>
      <c r="H62" s="731">
        <v>231687</v>
      </c>
      <c r="I62" s="731">
        <v>231687</v>
      </c>
      <c r="J62" s="731" t="s">
        <v>714</v>
      </c>
      <c r="K62" s="731" t="s">
        <v>716</v>
      </c>
      <c r="L62" s="734">
        <v>207.93999999999997</v>
      </c>
      <c r="M62" s="734">
        <v>4</v>
      </c>
      <c r="N62" s="735">
        <v>831.75999999999988</v>
      </c>
    </row>
    <row r="63" spans="1:14" ht="14.45" customHeight="1" x14ac:dyDescent="0.2">
      <c r="A63" s="729" t="s">
        <v>576</v>
      </c>
      <c r="B63" s="730" t="s">
        <v>577</v>
      </c>
      <c r="C63" s="731" t="s">
        <v>591</v>
      </c>
      <c r="D63" s="732" t="s">
        <v>592</v>
      </c>
      <c r="E63" s="733">
        <v>50113001</v>
      </c>
      <c r="F63" s="732" t="s">
        <v>611</v>
      </c>
      <c r="G63" s="731" t="s">
        <v>643</v>
      </c>
      <c r="H63" s="731">
        <v>231696</v>
      </c>
      <c r="I63" s="731">
        <v>231696</v>
      </c>
      <c r="J63" s="731" t="s">
        <v>717</v>
      </c>
      <c r="K63" s="731" t="s">
        <v>718</v>
      </c>
      <c r="L63" s="734">
        <v>207.23</v>
      </c>
      <c r="M63" s="734">
        <v>3</v>
      </c>
      <c r="N63" s="735">
        <v>621.68999999999994</v>
      </c>
    </row>
    <row r="64" spans="1:14" ht="14.45" customHeight="1" x14ac:dyDescent="0.2">
      <c r="A64" s="729" t="s">
        <v>576</v>
      </c>
      <c r="B64" s="730" t="s">
        <v>577</v>
      </c>
      <c r="C64" s="731" t="s">
        <v>591</v>
      </c>
      <c r="D64" s="732" t="s">
        <v>592</v>
      </c>
      <c r="E64" s="733">
        <v>50113001</v>
      </c>
      <c r="F64" s="732" t="s">
        <v>611</v>
      </c>
      <c r="G64" s="731" t="s">
        <v>643</v>
      </c>
      <c r="H64" s="731">
        <v>231692</v>
      </c>
      <c r="I64" s="731">
        <v>231692</v>
      </c>
      <c r="J64" s="731" t="s">
        <v>717</v>
      </c>
      <c r="K64" s="731" t="s">
        <v>716</v>
      </c>
      <c r="L64" s="734">
        <v>368.49</v>
      </c>
      <c r="M64" s="734">
        <v>1</v>
      </c>
      <c r="N64" s="735">
        <v>368.49</v>
      </c>
    </row>
    <row r="65" spans="1:14" ht="14.45" customHeight="1" x14ac:dyDescent="0.2">
      <c r="A65" s="729" t="s">
        <v>576</v>
      </c>
      <c r="B65" s="730" t="s">
        <v>577</v>
      </c>
      <c r="C65" s="731" t="s">
        <v>591</v>
      </c>
      <c r="D65" s="732" t="s">
        <v>592</v>
      </c>
      <c r="E65" s="733">
        <v>50113001</v>
      </c>
      <c r="F65" s="732" t="s">
        <v>611</v>
      </c>
      <c r="G65" s="731" t="s">
        <v>643</v>
      </c>
      <c r="H65" s="731">
        <v>231697</v>
      </c>
      <c r="I65" s="731">
        <v>231697</v>
      </c>
      <c r="J65" s="731" t="s">
        <v>717</v>
      </c>
      <c r="K65" s="731" t="s">
        <v>719</v>
      </c>
      <c r="L65" s="734">
        <v>72.259999999999991</v>
      </c>
      <c r="M65" s="734">
        <v>2</v>
      </c>
      <c r="N65" s="735">
        <v>144.51999999999998</v>
      </c>
    </row>
    <row r="66" spans="1:14" ht="14.45" customHeight="1" x14ac:dyDescent="0.2">
      <c r="A66" s="729" t="s">
        <v>576</v>
      </c>
      <c r="B66" s="730" t="s">
        <v>577</v>
      </c>
      <c r="C66" s="731" t="s">
        <v>591</v>
      </c>
      <c r="D66" s="732" t="s">
        <v>592</v>
      </c>
      <c r="E66" s="733">
        <v>50113001</v>
      </c>
      <c r="F66" s="732" t="s">
        <v>611</v>
      </c>
      <c r="G66" s="731" t="s">
        <v>643</v>
      </c>
      <c r="H66" s="731">
        <v>231702</v>
      </c>
      <c r="I66" s="731">
        <v>231702</v>
      </c>
      <c r="J66" s="731" t="s">
        <v>717</v>
      </c>
      <c r="K66" s="731" t="s">
        <v>720</v>
      </c>
      <c r="L66" s="734">
        <v>249.59</v>
      </c>
      <c r="M66" s="734">
        <v>5</v>
      </c>
      <c r="N66" s="735">
        <v>1247.95</v>
      </c>
    </row>
    <row r="67" spans="1:14" ht="14.45" customHeight="1" x14ac:dyDescent="0.2">
      <c r="A67" s="729" t="s">
        <v>576</v>
      </c>
      <c r="B67" s="730" t="s">
        <v>577</v>
      </c>
      <c r="C67" s="731" t="s">
        <v>591</v>
      </c>
      <c r="D67" s="732" t="s">
        <v>592</v>
      </c>
      <c r="E67" s="733">
        <v>50113001</v>
      </c>
      <c r="F67" s="732" t="s">
        <v>611</v>
      </c>
      <c r="G67" s="731" t="s">
        <v>643</v>
      </c>
      <c r="H67" s="731">
        <v>231701</v>
      </c>
      <c r="I67" s="731">
        <v>231701</v>
      </c>
      <c r="J67" s="731" t="s">
        <v>717</v>
      </c>
      <c r="K67" s="731" t="s">
        <v>721</v>
      </c>
      <c r="L67" s="734">
        <v>93.78</v>
      </c>
      <c r="M67" s="734">
        <v>1</v>
      </c>
      <c r="N67" s="735">
        <v>93.78</v>
      </c>
    </row>
    <row r="68" spans="1:14" ht="14.45" customHeight="1" x14ac:dyDescent="0.2">
      <c r="A68" s="729" t="s">
        <v>576</v>
      </c>
      <c r="B68" s="730" t="s">
        <v>577</v>
      </c>
      <c r="C68" s="731" t="s">
        <v>591</v>
      </c>
      <c r="D68" s="732" t="s">
        <v>592</v>
      </c>
      <c r="E68" s="733">
        <v>50113001</v>
      </c>
      <c r="F68" s="732" t="s">
        <v>611</v>
      </c>
      <c r="G68" s="731" t="s">
        <v>643</v>
      </c>
      <c r="H68" s="731">
        <v>229648</v>
      </c>
      <c r="I68" s="731">
        <v>229648</v>
      </c>
      <c r="J68" s="731" t="s">
        <v>722</v>
      </c>
      <c r="K68" s="731" t="s">
        <v>723</v>
      </c>
      <c r="L68" s="734">
        <v>95.129999999999981</v>
      </c>
      <c r="M68" s="734">
        <v>1</v>
      </c>
      <c r="N68" s="735">
        <v>95.129999999999981</v>
      </c>
    </row>
    <row r="69" spans="1:14" ht="14.45" customHeight="1" x14ac:dyDescent="0.2">
      <c r="A69" s="729" t="s">
        <v>576</v>
      </c>
      <c r="B69" s="730" t="s">
        <v>577</v>
      </c>
      <c r="C69" s="731" t="s">
        <v>591</v>
      </c>
      <c r="D69" s="732" t="s">
        <v>592</v>
      </c>
      <c r="E69" s="733">
        <v>50113001</v>
      </c>
      <c r="F69" s="732" t="s">
        <v>611</v>
      </c>
      <c r="G69" s="731" t="s">
        <v>612</v>
      </c>
      <c r="H69" s="731">
        <v>225141</v>
      </c>
      <c r="I69" s="731">
        <v>225141</v>
      </c>
      <c r="J69" s="731" t="s">
        <v>724</v>
      </c>
      <c r="K69" s="731" t="s">
        <v>725</v>
      </c>
      <c r="L69" s="734">
        <v>70.02000000000001</v>
      </c>
      <c r="M69" s="734">
        <v>1</v>
      </c>
      <c r="N69" s="735">
        <v>70.02000000000001</v>
      </c>
    </row>
    <row r="70" spans="1:14" ht="14.45" customHeight="1" x14ac:dyDescent="0.2">
      <c r="A70" s="729" t="s">
        <v>576</v>
      </c>
      <c r="B70" s="730" t="s">
        <v>577</v>
      </c>
      <c r="C70" s="731" t="s">
        <v>591</v>
      </c>
      <c r="D70" s="732" t="s">
        <v>592</v>
      </c>
      <c r="E70" s="733">
        <v>50113001</v>
      </c>
      <c r="F70" s="732" t="s">
        <v>611</v>
      </c>
      <c r="G70" s="731" t="s">
        <v>612</v>
      </c>
      <c r="H70" s="731">
        <v>191730</v>
      </c>
      <c r="I70" s="731">
        <v>191730</v>
      </c>
      <c r="J70" s="731" t="s">
        <v>726</v>
      </c>
      <c r="K70" s="731" t="s">
        <v>727</v>
      </c>
      <c r="L70" s="734">
        <v>229.96499999999995</v>
      </c>
      <c r="M70" s="734">
        <v>2</v>
      </c>
      <c r="N70" s="735">
        <v>459.92999999999989</v>
      </c>
    </row>
    <row r="71" spans="1:14" ht="14.45" customHeight="1" x14ac:dyDescent="0.2">
      <c r="A71" s="729" t="s">
        <v>576</v>
      </c>
      <c r="B71" s="730" t="s">
        <v>577</v>
      </c>
      <c r="C71" s="731" t="s">
        <v>591</v>
      </c>
      <c r="D71" s="732" t="s">
        <v>592</v>
      </c>
      <c r="E71" s="733">
        <v>50113001</v>
      </c>
      <c r="F71" s="732" t="s">
        <v>611</v>
      </c>
      <c r="G71" s="731" t="s">
        <v>612</v>
      </c>
      <c r="H71" s="731">
        <v>191729</v>
      </c>
      <c r="I71" s="731">
        <v>191729</v>
      </c>
      <c r="J71" s="731" t="s">
        <v>726</v>
      </c>
      <c r="K71" s="731" t="s">
        <v>728</v>
      </c>
      <c r="L71" s="734">
        <v>91.84</v>
      </c>
      <c r="M71" s="734">
        <v>30</v>
      </c>
      <c r="N71" s="735">
        <v>2755.2000000000003</v>
      </c>
    </row>
    <row r="72" spans="1:14" ht="14.45" customHeight="1" x14ac:dyDescent="0.2">
      <c r="A72" s="729" t="s">
        <v>576</v>
      </c>
      <c r="B72" s="730" t="s">
        <v>577</v>
      </c>
      <c r="C72" s="731" t="s">
        <v>591</v>
      </c>
      <c r="D72" s="732" t="s">
        <v>592</v>
      </c>
      <c r="E72" s="733">
        <v>50113001</v>
      </c>
      <c r="F72" s="732" t="s">
        <v>611</v>
      </c>
      <c r="G72" s="731" t="s">
        <v>612</v>
      </c>
      <c r="H72" s="731">
        <v>991568</v>
      </c>
      <c r="I72" s="731">
        <v>0</v>
      </c>
      <c r="J72" s="731" t="s">
        <v>729</v>
      </c>
      <c r="K72" s="731" t="s">
        <v>329</v>
      </c>
      <c r="L72" s="734">
        <v>239.96999999999997</v>
      </c>
      <c r="M72" s="734">
        <v>1</v>
      </c>
      <c r="N72" s="735">
        <v>239.96999999999997</v>
      </c>
    </row>
    <row r="73" spans="1:14" ht="14.45" customHeight="1" x14ac:dyDescent="0.2">
      <c r="A73" s="729" t="s">
        <v>576</v>
      </c>
      <c r="B73" s="730" t="s">
        <v>577</v>
      </c>
      <c r="C73" s="731" t="s">
        <v>591</v>
      </c>
      <c r="D73" s="732" t="s">
        <v>592</v>
      </c>
      <c r="E73" s="733">
        <v>50113001</v>
      </c>
      <c r="F73" s="732" t="s">
        <v>611</v>
      </c>
      <c r="G73" s="731" t="s">
        <v>612</v>
      </c>
      <c r="H73" s="731">
        <v>993603</v>
      </c>
      <c r="I73" s="731">
        <v>0</v>
      </c>
      <c r="J73" s="731" t="s">
        <v>730</v>
      </c>
      <c r="K73" s="731" t="s">
        <v>329</v>
      </c>
      <c r="L73" s="734">
        <v>231.63227272727275</v>
      </c>
      <c r="M73" s="734">
        <v>22</v>
      </c>
      <c r="N73" s="735">
        <v>5095.9100000000008</v>
      </c>
    </row>
    <row r="74" spans="1:14" ht="14.45" customHeight="1" x14ac:dyDescent="0.2">
      <c r="A74" s="729" t="s">
        <v>576</v>
      </c>
      <c r="B74" s="730" t="s">
        <v>577</v>
      </c>
      <c r="C74" s="731" t="s">
        <v>591</v>
      </c>
      <c r="D74" s="732" t="s">
        <v>592</v>
      </c>
      <c r="E74" s="733">
        <v>50113001</v>
      </c>
      <c r="F74" s="732" t="s">
        <v>611</v>
      </c>
      <c r="G74" s="731" t="s">
        <v>329</v>
      </c>
      <c r="H74" s="731">
        <v>241307</v>
      </c>
      <c r="I74" s="731">
        <v>241307</v>
      </c>
      <c r="J74" s="731" t="s">
        <v>731</v>
      </c>
      <c r="K74" s="731" t="s">
        <v>732</v>
      </c>
      <c r="L74" s="734">
        <v>102.57599999999999</v>
      </c>
      <c r="M74" s="734">
        <v>10</v>
      </c>
      <c r="N74" s="735">
        <v>1025.76</v>
      </c>
    </row>
    <row r="75" spans="1:14" ht="14.45" customHeight="1" x14ac:dyDescent="0.2">
      <c r="A75" s="729" t="s">
        <v>576</v>
      </c>
      <c r="B75" s="730" t="s">
        <v>577</v>
      </c>
      <c r="C75" s="731" t="s">
        <v>591</v>
      </c>
      <c r="D75" s="732" t="s">
        <v>592</v>
      </c>
      <c r="E75" s="733">
        <v>50113001</v>
      </c>
      <c r="F75" s="732" t="s">
        <v>611</v>
      </c>
      <c r="G75" s="731" t="s">
        <v>643</v>
      </c>
      <c r="H75" s="731">
        <v>233559</v>
      </c>
      <c r="I75" s="731">
        <v>233559</v>
      </c>
      <c r="J75" s="731" t="s">
        <v>733</v>
      </c>
      <c r="K75" s="731" t="s">
        <v>734</v>
      </c>
      <c r="L75" s="734">
        <v>26.429999999999996</v>
      </c>
      <c r="M75" s="734">
        <v>3</v>
      </c>
      <c r="N75" s="735">
        <v>79.289999999999992</v>
      </c>
    </row>
    <row r="76" spans="1:14" ht="14.45" customHeight="1" x14ac:dyDescent="0.2">
      <c r="A76" s="729" t="s">
        <v>576</v>
      </c>
      <c r="B76" s="730" t="s">
        <v>577</v>
      </c>
      <c r="C76" s="731" t="s">
        <v>591</v>
      </c>
      <c r="D76" s="732" t="s">
        <v>592</v>
      </c>
      <c r="E76" s="733">
        <v>50113001</v>
      </c>
      <c r="F76" s="732" t="s">
        <v>611</v>
      </c>
      <c r="G76" s="731" t="s">
        <v>643</v>
      </c>
      <c r="H76" s="731">
        <v>233579</v>
      </c>
      <c r="I76" s="731">
        <v>233579</v>
      </c>
      <c r="J76" s="731" t="s">
        <v>735</v>
      </c>
      <c r="K76" s="731" t="s">
        <v>736</v>
      </c>
      <c r="L76" s="734">
        <v>26.11</v>
      </c>
      <c r="M76" s="734">
        <v>1</v>
      </c>
      <c r="N76" s="735">
        <v>26.11</v>
      </c>
    </row>
    <row r="77" spans="1:14" ht="14.45" customHeight="1" x14ac:dyDescent="0.2">
      <c r="A77" s="729" t="s">
        <v>576</v>
      </c>
      <c r="B77" s="730" t="s">
        <v>577</v>
      </c>
      <c r="C77" s="731" t="s">
        <v>591</v>
      </c>
      <c r="D77" s="732" t="s">
        <v>592</v>
      </c>
      <c r="E77" s="733">
        <v>50113001</v>
      </c>
      <c r="F77" s="732" t="s">
        <v>611</v>
      </c>
      <c r="G77" s="731" t="s">
        <v>643</v>
      </c>
      <c r="H77" s="731">
        <v>233584</v>
      </c>
      <c r="I77" s="731">
        <v>233584</v>
      </c>
      <c r="J77" s="731" t="s">
        <v>735</v>
      </c>
      <c r="K77" s="731" t="s">
        <v>737</v>
      </c>
      <c r="L77" s="734">
        <v>87.019999999999982</v>
      </c>
      <c r="M77" s="734">
        <v>1</v>
      </c>
      <c r="N77" s="735">
        <v>87.019999999999982</v>
      </c>
    </row>
    <row r="78" spans="1:14" ht="14.45" customHeight="1" x14ac:dyDescent="0.2">
      <c r="A78" s="729" t="s">
        <v>576</v>
      </c>
      <c r="B78" s="730" t="s">
        <v>577</v>
      </c>
      <c r="C78" s="731" t="s">
        <v>591</v>
      </c>
      <c r="D78" s="732" t="s">
        <v>592</v>
      </c>
      <c r="E78" s="733">
        <v>50113001</v>
      </c>
      <c r="F78" s="732" t="s">
        <v>611</v>
      </c>
      <c r="G78" s="731" t="s">
        <v>612</v>
      </c>
      <c r="H78" s="731">
        <v>500458</v>
      </c>
      <c r="I78" s="731">
        <v>0</v>
      </c>
      <c r="J78" s="731" t="s">
        <v>738</v>
      </c>
      <c r="K78" s="731" t="s">
        <v>329</v>
      </c>
      <c r="L78" s="734">
        <v>138.05666666666667</v>
      </c>
      <c r="M78" s="734">
        <v>3</v>
      </c>
      <c r="N78" s="735">
        <v>414.17</v>
      </c>
    </row>
    <row r="79" spans="1:14" ht="14.45" customHeight="1" x14ac:dyDescent="0.2">
      <c r="A79" s="729" t="s">
        <v>576</v>
      </c>
      <c r="B79" s="730" t="s">
        <v>577</v>
      </c>
      <c r="C79" s="731" t="s">
        <v>591</v>
      </c>
      <c r="D79" s="732" t="s">
        <v>592</v>
      </c>
      <c r="E79" s="733">
        <v>50113001</v>
      </c>
      <c r="F79" s="732" t="s">
        <v>611</v>
      </c>
      <c r="G79" s="731" t="s">
        <v>612</v>
      </c>
      <c r="H79" s="731">
        <v>850607</v>
      </c>
      <c r="I79" s="731">
        <v>0</v>
      </c>
      <c r="J79" s="731" t="s">
        <v>739</v>
      </c>
      <c r="K79" s="731" t="s">
        <v>329</v>
      </c>
      <c r="L79" s="734">
        <v>75.890000000000015</v>
      </c>
      <c r="M79" s="734">
        <v>1</v>
      </c>
      <c r="N79" s="735">
        <v>75.890000000000015</v>
      </c>
    </row>
    <row r="80" spans="1:14" ht="14.45" customHeight="1" x14ac:dyDescent="0.2">
      <c r="A80" s="729" t="s">
        <v>576</v>
      </c>
      <c r="B80" s="730" t="s">
        <v>577</v>
      </c>
      <c r="C80" s="731" t="s">
        <v>591</v>
      </c>
      <c r="D80" s="732" t="s">
        <v>592</v>
      </c>
      <c r="E80" s="733">
        <v>50113001</v>
      </c>
      <c r="F80" s="732" t="s">
        <v>611</v>
      </c>
      <c r="G80" s="731" t="s">
        <v>612</v>
      </c>
      <c r="H80" s="731">
        <v>194718</v>
      </c>
      <c r="I80" s="731">
        <v>194718</v>
      </c>
      <c r="J80" s="731" t="s">
        <v>740</v>
      </c>
      <c r="K80" s="731" t="s">
        <v>741</v>
      </c>
      <c r="L80" s="734">
        <v>273.25</v>
      </c>
      <c r="M80" s="734">
        <v>1</v>
      </c>
      <c r="N80" s="735">
        <v>273.25</v>
      </c>
    </row>
    <row r="81" spans="1:14" ht="14.45" customHeight="1" x14ac:dyDescent="0.2">
      <c r="A81" s="729" t="s">
        <v>576</v>
      </c>
      <c r="B81" s="730" t="s">
        <v>577</v>
      </c>
      <c r="C81" s="731" t="s">
        <v>591</v>
      </c>
      <c r="D81" s="732" t="s">
        <v>592</v>
      </c>
      <c r="E81" s="733">
        <v>50113001</v>
      </c>
      <c r="F81" s="732" t="s">
        <v>611</v>
      </c>
      <c r="G81" s="731" t="s">
        <v>612</v>
      </c>
      <c r="H81" s="731">
        <v>159392</v>
      </c>
      <c r="I81" s="731">
        <v>59392</v>
      </c>
      <c r="J81" s="731" t="s">
        <v>742</v>
      </c>
      <c r="K81" s="731" t="s">
        <v>743</v>
      </c>
      <c r="L81" s="734">
        <v>84.04000000000002</v>
      </c>
      <c r="M81" s="734">
        <v>2</v>
      </c>
      <c r="N81" s="735">
        <v>168.08000000000004</v>
      </c>
    </row>
    <row r="82" spans="1:14" ht="14.45" customHeight="1" x14ac:dyDescent="0.2">
      <c r="A82" s="729" t="s">
        <v>576</v>
      </c>
      <c r="B82" s="730" t="s">
        <v>577</v>
      </c>
      <c r="C82" s="731" t="s">
        <v>591</v>
      </c>
      <c r="D82" s="732" t="s">
        <v>592</v>
      </c>
      <c r="E82" s="733">
        <v>50113001</v>
      </c>
      <c r="F82" s="732" t="s">
        <v>611</v>
      </c>
      <c r="G82" s="731" t="s">
        <v>612</v>
      </c>
      <c r="H82" s="731">
        <v>190991</v>
      </c>
      <c r="I82" s="731">
        <v>90991</v>
      </c>
      <c r="J82" s="731" t="s">
        <v>744</v>
      </c>
      <c r="K82" s="731" t="s">
        <v>745</v>
      </c>
      <c r="L82" s="734">
        <v>48.740000000000016</v>
      </c>
      <c r="M82" s="734">
        <v>1</v>
      </c>
      <c r="N82" s="735">
        <v>48.740000000000016</v>
      </c>
    </row>
    <row r="83" spans="1:14" ht="14.45" customHeight="1" x14ac:dyDescent="0.2">
      <c r="A83" s="729" t="s">
        <v>576</v>
      </c>
      <c r="B83" s="730" t="s">
        <v>577</v>
      </c>
      <c r="C83" s="731" t="s">
        <v>591</v>
      </c>
      <c r="D83" s="732" t="s">
        <v>592</v>
      </c>
      <c r="E83" s="733">
        <v>50113001</v>
      </c>
      <c r="F83" s="732" t="s">
        <v>611</v>
      </c>
      <c r="G83" s="731" t="s">
        <v>612</v>
      </c>
      <c r="H83" s="731">
        <v>199466</v>
      </c>
      <c r="I83" s="731">
        <v>199466</v>
      </c>
      <c r="J83" s="731" t="s">
        <v>746</v>
      </c>
      <c r="K83" s="731" t="s">
        <v>747</v>
      </c>
      <c r="L83" s="734">
        <v>112.38000000000002</v>
      </c>
      <c r="M83" s="734">
        <v>1</v>
      </c>
      <c r="N83" s="735">
        <v>112.38000000000002</v>
      </c>
    </row>
    <row r="84" spans="1:14" ht="14.45" customHeight="1" x14ac:dyDescent="0.2">
      <c r="A84" s="729" t="s">
        <v>576</v>
      </c>
      <c r="B84" s="730" t="s">
        <v>577</v>
      </c>
      <c r="C84" s="731" t="s">
        <v>591</v>
      </c>
      <c r="D84" s="732" t="s">
        <v>592</v>
      </c>
      <c r="E84" s="733">
        <v>50113001</v>
      </c>
      <c r="F84" s="732" t="s">
        <v>611</v>
      </c>
      <c r="G84" s="731" t="s">
        <v>612</v>
      </c>
      <c r="H84" s="731">
        <v>147515</v>
      </c>
      <c r="I84" s="731">
        <v>47515</v>
      </c>
      <c r="J84" s="731" t="s">
        <v>748</v>
      </c>
      <c r="K84" s="731" t="s">
        <v>749</v>
      </c>
      <c r="L84" s="734">
        <v>150.15999999999997</v>
      </c>
      <c r="M84" s="734">
        <v>1</v>
      </c>
      <c r="N84" s="735">
        <v>150.15999999999997</v>
      </c>
    </row>
    <row r="85" spans="1:14" ht="14.45" customHeight="1" x14ac:dyDescent="0.2">
      <c r="A85" s="729" t="s">
        <v>576</v>
      </c>
      <c r="B85" s="730" t="s">
        <v>577</v>
      </c>
      <c r="C85" s="731" t="s">
        <v>591</v>
      </c>
      <c r="D85" s="732" t="s">
        <v>592</v>
      </c>
      <c r="E85" s="733">
        <v>50113001</v>
      </c>
      <c r="F85" s="732" t="s">
        <v>611</v>
      </c>
      <c r="G85" s="731" t="s">
        <v>612</v>
      </c>
      <c r="H85" s="731">
        <v>206529</v>
      </c>
      <c r="I85" s="731">
        <v>206529</v>
      </c>
      <c r="J85" s="731" t="s">
        <v>750</v>
      </c>
      <c r="K85" s="731" t="s">
        <v>751</v>
      </c>
      <c r="L85" s="734">
        <v>132.23000000000002</v>
      </c>
      <c r="M85" s="734">
        <v>1</v>
      </c>
      <c r="N85" s="735">
        <v>132.23000000000002</v>
      </c>
    </row>
    <row r="86" spans="1:14" ht="14.45" customHeight="1" x14ac:dyDescent="0.2">
      <c r="A86" s="729" t="s">
        <v>576</v>
      </c>
      <c r="B86" s="730" t="s">
        <v>577</v>
      </c>
      <c r="C86" s="731" t="s">
        <v>591</v>
      </c>
      <c r="D86" s="732" t="s">
        <v>592</v>
      </c>
      <c r="E86" s="733">
        <v>50113001</v>
      </c>
      <c r="F86" s="732" t="s">
        <v>611</v>
      </c>
      <c r="G86" s="731" t="s">
        <v>612</v>
      </c>
      <c r="H86" s="731">
        <v>132105</v>
      </c>
      <c r="I86" s="731">
        <v>132105</v>
      </c>
      <c r="J86" s="731" t="s">
        <v>752</v>
      </c>
      <c r="K86" s="731" t="s">
        <v>753</v>
      </c>
      <c r="L86" s="734">
        <v>288.10021813869076</v>
      </c>
      <c r="M86" s="734">
        <v>79.280031900000054</v>
      </c>
      <c r="N86" s="735">
        <v>22840.594484432379</v>
      </c>
    </row>
    <row r="87" spans="1:14" ht="14.45" customHeight="1" x14ac:dyDescent="0.2">
      <c r="A87" s="729" t="s">
        <v>576</v>
      </c>
      <c r="B87" s="730" t="s">
        <v>577</v>
      </c>
      <c r="C87" s="731" t="s">
        <v>591</v>
      </c>
      <c r="D87" s="732" t="s">
        <v>592</v>
      </c>
      <c r="E87" s="733">
        <v>50113001</v>
      </c>
      <c r="F87" s="732" t="s">
        <v>611</v>
      </c>
      <c r="G87" s="731" t="s">
        <v>612</v>
      </c>
      <c r="H87" s="731">
        <v>132101</v>
      </c>
      <c r="I87" s="731">
        <v>132101</v>
      </c>
      <c r="J87" s="731" t="s">
        <v>754</v>
      </c>
      <c r="K87" s="731" t="s">
        <v>755</v>
      </c>
      <c r="L87" s="734">
        <v>111.00026215713292</v>
      </c>
      <c r="M87" s="734">
        <v>124.6548718</v>
      </c>
      <c r="N87" s="735">
        <v>13836.723448963796</v>
      </c>
    </row>
    <row r="88" spans="1:14" ht="14.45" customHeight="1" x14ac:dyDescent="0.2">
      <c r="A88" s="729" t="s">
        <v>576</v>
      </c>
      <c r="B88" s="730" t="s">
        <v>577</v>
      </c>
      <c r="C88" s="731" t="s">
        <v>591</v>
      </c>
      <c r="D88" s="732" t="s">
        <v>592</v>
      </c>
      <c r="E88" s="733">
        <v>50113001</v>
      </c>
      <c r="F88" s="732" t="s">
        <v>611</v>
      </c>
      <c r="G88" s="731" t="s">
        <v>612</v>
      </c>
      <c r="H88" s="731">
        <v>149317</v>
      </c>
      <c r="I88" s="731">
        <v>49317</v>
      </c>
      <c r="J88" s="731" t="s">
        <v>756</v>
      </c>
      <c r="K88" s="731" t="s">
        <v>757</v>
      </c>
      <c r="L88" s="734">
        <v>299.00158139301249</v>
      </c>
      <c r="M88" s="734">
        <v>5</v>
      </c>
      <c r="N88" s="735">
        <v>1495.0079069650624</v>
      </c>
    </row>
    <row r="89" spans="1:14" ht="14.45" customHeight="1" x14ac:dyDescent="0.2">
      <c r="A89" s="729" t="s">
        <v>576</v>
      </c>
      <c r="B89" s="730" t="s">
        <v>577</v>
      </c>
      <c r="C89" s="731" t="s">
        <v>591</v>
      </c>
      <c r="D89" s="732" t="s">
        <v>592</v>
      </c>
      <c r="E89" s="733">
        <v>50113001</v>
      </c>
      <c r="F89" s="732" t="s">
        <v>611</v>
      </c>
      <c r="G89" s="731" t="s">
        <v>612</v>
      </c>
      <c r="H89" s="731">
        <v>235085</v>
      </c>
      <c r="I89" s="731">
        <v>235085</v>
      </c>
      <c r="J89" s="731" t="s">
        <v>758</v>
      </c>
      <c r="K89" s="731" t="s">
        <v>759</v>
      </c>
      <c r="L89" s="734">
        <v>79.2</v>
      </c>
      <c r="M89" s="734">
        <v>28.0780359</v>
      </c>
      <c r="N89" s="735">
        <v>2223.7804432799999</v>
      </c>
    </row>
    <row r="90" spans="1:14" ht="14.45" customHeight="1" x14ac:dyDescent="0.2">
      <c r="A90" s="729" t="s">
        <v>576</v>
      </c>
      <c r="B90" s="730" t="s">
        <v>577</v>
      </c>
      <c r="C90" s="731" t="s">
        <v>591</v>
      </c>
      <c r="D90" s="732" t="s">
        <v>592</v>
      </c>
      <c r="E90" s="733">
        <v>50113001</v>
      </c>
      <c r="F90" s="732" t="s">
        <v>611</v>
      </c>
      <c r="G90" s="731" t="s">
        <v>612</v>
      </c>
      <c r="H90" s="731">
        <v>235086</v>
      </c>
      <c r="I90" s="731">
        <v>235086</v>
      </c>
      <c r="J90" s="731" t="s">
        <v>758</v>
      </c>
      <c r="K90" s="731" t="s">
        <v>760</v>
      </c>
      <c r="L90" s="734">
        <v>218.89999999999992</v>
      </c>
      <c r="M90" s="734">
        <v>39.767000000000003</v>
      </c>
      <c r="N90" s="735">
        <v>8704.9962999999971</v>
      </c>
    </row>
    <row r="91" spans="1:14" ht="14.45" customHeight="1" x14ac:dyDescent="0.2">
      <c r="A91" s="729" t="s">
        <v>576</v>
      </c>
      <c r="B91" s="730" t="s">
        <v>577</v>
      </c>
      <c r="C91" s="731" t="s">
        <v>591</v>
      </c>
      <c r="D91" s="732" t="s">
        <v>592</v>
      </c>
      <c r="E91" s="733">
        <v>50113001</v>
      </c>
      <c r="F91" s="732" t="s">
        <v>611</v>
      </c>
      <c r="G91" s="731" t="s">
        <v>612</v>
      </c>
      <c r="H91" s="731">
        <v>235087</v>
      </c>
      <c r="I91" s="731">
        <v>235087</v>
      </c>
      <c r="J91" s="731" t="s">
        <v>758</v>
      </c>
      <c r="K91" s="731" t="s">
        <v>761</v>
      </c>
      <c r="L91" s="734">
        <v>734.80000000000007</v>
      </c>
      <c r="M91" s="734">
        <v>3.8323871</v>
      </c>
      <c r="N91" s="735">
        <v>2816.0380410800003</v>
      </c>
    </row>
    <row r="92" spans="1:14" ht="14.45" customHeight="1" x14ac:dyDescent="0.2">
      <c r="A92" s="729" t="s">
        <v>576</v>
      </c>
      <c r="B92" s="730" t="s">
        <v>577</v>
      </c>
      <c r="C92" s="731" t="s">
        <v>591</v>
      </c>
      <c r="D92" s="732" t="s">
        <v>592</v>
      </c>
      <c r="E92" s="733">
        <v>50113001</v>
      </c>
      <c r="F92" s="732" t="s">
        <v>611</v>
      </c>
      <c r="G92" s="731" t="s">
        <v>612</v>
      </c>
      <c r="H92" s="731">
        <v>177657</v>
      </c>
      <c r="I92" s="731">
        <v>177657</v>
      </c>
      <c r="J92" s="731" t="s">
        <v>762</v>
      </c>
      <c r="K92" s="731" t="s">
        <v>763</v>
      </c>
      <c r="L92" s="734">
        <v>79.2</v>
      </c>
      <c r="M92" s="734">
        <v>6.7598406000000004</v>
      </c>
      <c r="N92" s="735">
        <v>535.37937552000005</v>
      </c>
    </row>
    <row r="93" spans="1:14" ht="14.45" customHeight="1" x14ac:dyDescent="0.2">
      <c r="A93" s="729" t="s">
        <v>576</v>
      </c>
      <c r="B93" s="730" t="s">
        <v>577</v>
      </c>
      <c r="C93" s="731" t="s">
        <v>591</v>
      </c>
      <c r="D93" s="732" t="s">
        <v>592</v>
      </c>
      <c r="E93" s="733">
        <v>50113001</v>
      </c>
      <c r="F93" s="732" t="s">
        <v>611</v>
      </c>
      <c r="G93" s="731" t="s">
        <v>612</v>
      </c>
      <c r="H93" s="731">
        <v>177658</v>
      </c>
      <c r="I93" s="731">
        <v>177658</v>
      </c>
      <c r="J93" s="731" t="s">
        <v>762</v>
      </c>
      <c r="K93" s="731" t="s">
        <v>764</v>
      </c>
      <c r="L93" s="734">
        <v>218.9</v>
      </c>
      <c r="M93" s="734">
        <v>6.774</v>
      </c>
      <c r="N93" s="735">
        <v>1482.8286000000001</v>
      </c>
    </row>
    <row r="94" spans="1:14" ht="14.45" customHeight="1" x14ac:dyDescent="0.2">
      <c r="A94" s="729" t="s">
        <v>576</v>
      </c>
      <c r="B94" s="730" t="s">
        <v>577</v>
      </c>
      <c r="C94" s="731" t="s">
        <v>591</v>
      </c>
      <c r="D94" s="732" t="s">
        <v>592</v>
      </c>
      <c r="E94" s="733">
        <v>50113001</v>
      </c>
      <c r="F94" s="732" t="s">
        <v>611</v>
      </c>
      <c r="G94" s="731" t="s">
        <v>612</v>
      </c>
      <c r="H94" s="731">
        <v>177659</v>
      </c>
      <c r="I94" s="731">
        <v>177659</v>
      </c>
      <c r="J94" s="731" t="s">
        <v>762</v>
      </c>
      <c r="K94" s="731" t="s">
        <v>765</v>
      </c>
      <c r="L94" s="734">
        <v>525.79999999999984</v>
      </c>
      <c r="M94" s="734">
        <v>7.9191722000000002</v>
      </c>
      <c r="N94" s="735">
        <v>4163.900742759999</v>
      </c>
    </row>
    <row r="95" spans="1:14" ht="14.45" customHeight="1" x14ac:dyDescent="0.2">
      <c r="A95" s="729" t="s">
        <v>576</v>
      </c>
      <c r="B95" s="730" t="s">
        <v>577</v>
      </c>
      <c r="C95" s="731" t="s">
        <v>591</v>
      </c>
      <c r="D95" s="732" t="s">
        <v>592</v>
      </c>
      <c r="E95" s="733">
        <v>50113001</v>
      </c>
      <c r="F95" s="732" t="s">
        <v>611</v>
      </c>
      <c r="G95" s="731" t="s">
        <v>612</v>
      </c>
      <c r="H95" s="731">
        <v>188356</v>
      </c>
      <c r="I95" s="731">
        <v>88356</v>
      </c>
      <c r="J95" s="731" t="s">
        <v>766</v>
      </c>
      <c r="K95" s="731" t="s">
        <v>767</v>
      </c>
      <c r="L95" s="734">
        <v>103.36000000000001</v>
      </c>
      <c r="M95" s="734">
        <v>4</v>
      </c>
      <c r="N95" s="735">
        <v>413.44000000000005</v>
      </c>
    </row>
    <row r="96" spans="1:14" ht="14.45" customHeight="1" x14ac:dyDescent="0.2">
      <c r="A96" s="729" t="s">
        <v>576</v>
      </c>
      <c r="B96" s="730" t="s">
        <v>577</v>
      </c>
      <c r="C96" s="731" t="s">
        <v>591</v>
      </c>
      <c r="D96" s="732" t="s">
        <v>592</v>
      </c>
      <c r="E96" s="733">
        <v>50113001</v>
      </c>
      <c r="F96" s="732" t="s">
        <v>611</v>
      </c>
      <c r="G96" s="731" t="s">
        <v>612</v>
      </c>
      <c r="H96" s="731">
        <v>178904</v>
      </c>
      <c r="I96" s="731">
        <v>78904</v>
      </c>
      <c r="J96" s="731" t="s">
        <v>768</v>
      </c>
      <c r="K96" s="731" t="s">
        <v>769</v>
      </c>
      <c r="L96" s="734">
        <v>74.239999999999995</v>
      </c>
      <c r="M96" s="734">
        <v>1</v>
      </c>
      <c r="N96" s="735">
        <v>74.239999999999995</v>
      </c>
    </row>
    <row r="97" spans="1:14" ht="14.45" customHeight="1" x14ac:dyDescent="0.2">
      <c r="A97" s="729" t="s">
        <v>576</v>
      </c>
      <c r="B97" s="730" t="s">
        <v>577</v>
      </c>
      <c r="C97" s="731" t="s">
        <v>591</v>
      </c>
      <c r="D97" s="732" t="s">
        <v>592</v>
      </c>
      <c r="E97" s="733">
        <v>50113001</v>
      </c>
      <c r="F97" s="732" t="s">
        <v>611</v>
      </c>
      <c r="G97" s="731" t="s">
        <v>612</v>
      </c>
      <c r="H97" s="731">
        <v>849990</v>
      </c>
      <c r="I97" s="731">
        <v>102596</v>
      </c>
      <c r="J97" s="731" t="s">
        <v>770</v>
      </c>
      <c r="K97" s="731" t="s">
        <v>771</v>
      </c>
      <c r="L97" s="734">
        <v>24.719999999999992</v>
      </c>
      <c r="M97" s="734">
        <v>1</v>
      </c>
      <c r="N97" s="735">
        <v>24.719999999999992</v>
      </c>
    </row>
    <row r="98" spans="1:14" ht="14.45" customHeight="1" x14ac:dyDescent="0.2">
      <c r="A98" s="729" t="s">
        <v>576</v>
      </c>
      <c r="B98" s="730" t="s">
        <v>577</v>
      </c>
      <c r="C98" s="731" t="s">
        <v>591</v>
      </c>
      <c r="D98" s="732" t="s">
        <v>592</v>
      </c>
      <c r="E98" s="733">
        <v>50113001</v>
      </c>
      <c r="F98" s="732" t="s">
        <v>611</v>
      </c>
      <c r="G98" s="731" t="s">
        <v>612</v>
      </c>
      <c r="H98" s="731">
        <v>207814</v>
      </c>
      <c r="I98" s="731">
        <v>207814</v>
      </c>
      <c r="J98" s="731" t="s">
        <v>772</v>
      </c>
      <c r="K98" s="731" t="s">
        <v>657</v>
      </c>
      <c r="L98" s="734">
        <v>45.56</v>
      </c>
      <c r="M98" s="734">
        <v>2</v>
      </c>
      <c r="N98" s="735">
        <v>91.12</v>
      </c>
    </row>
    <row r="99" spans="1:14" ht="14.45" customHeight="1" x14ac:dyDescent="0.2">
      <c r="A99" s="729" t="s">
        <v>576</v>
      </c>
      <c r="B99" s="730" t="s">
        <v>577</v>
      </c>
      <c r="C99" s="731" t="s">
        <v>591</v>
      </c>
      <c r="D99" s="732" t="s">
        <v>592</v>
      </c>
      <c r="E99" s="733">
        <v>50113001</v>
      </c>
      <c r="F99" s="732" t="s">
        <v>611</v>
      </c>
      <c r="G99" s="731" t="s">
        <v>612</v>
      </c>
      <c r="H99" s="731">
        <v>846446</v>
      </c>
      <c r="I99" s="731">
        <v>124343</v>
      </c>
      <c r="J99" s="731" t="s">
        <v>773</v>
      </c>
      <c r="K99" s="731" t="s">
        <v>774</v>
      </c>
      <c r="L99" s="734">
        <v>33.220000000000006</v>
      </c>
      <c r="M99" s="734">
        <v>5</v>
      </c>
      <c r="N99" s="735">
        <v>166.10000000000002</v>
      </c>
    </row>
    <row r="100" spans="1:14" ht="14.45" customHeight="1" x14ac:dyDescent="0.2">
      <c r="A100" s="729" t="s">
        <v>576</v>
      </c>
      <c r="B100" s="730" t="s">
        <v>577</v>
      </c>
      <c r="C100" s="731" t="s">
        <v>591</v>
      </c>
      <c r="D100" s="732" t="s">
        <v>592</v>
      </c>
      <c r="E100" s="733">
        <v>50113001</v>
      </c>
      <c r="F100" s="732" t="s">
        <v>611</v>
      </c>
      <c r="G100" s="731" t="s">
        <v>612</v>
      </c>
      <c r="H100" s="731">
        <v>99884</v>
      </c>
      <c r="I100" s="731">
        <v>99884</v>
      </c>
      <c r="J100" s="731" t="s">
        <v>775</v>
      </c>
      <c r="K100" s="731" t="s">
        <v>776</v>
      </c>
      <c r="L100" s="734">
        <v>107.82000000000002</v>
      </c>
      <c r="M100" s="734">
        <v>1</v>
      </c>
      <c r="N100" s="735">
        <v>107.82000000000002</v>
      </c>
    </row>
    <row r="101" spans="1:14" ht="14.45" customHeight="1" x14ac:dyDescent="0.2">
      <c r="A101" s="729" t="s">
        <v>576</v>
      </c>
      <c r="B101" s="730" t="s">
        <v>577</v>
      </c>
      <c r="C101" s="731" t="s">
        <v>591</v>
      </c>
      <c r="D101" s="732" t="s">
        <v>592</v>
      </c>
      <c r="E101" s="733">
        <v>50113001</v>
      </c>
      <c r="F101" s="732" t="s">
        <v>611</v>
      </c>
      <c r="G101" s="731" t="s">
        <v>612</v>
      </c>
      <c r="H101" s="731">
        <v>189992</v>
      </c>
      <c r="I101" s="731">
        <v>189992</v>
      </c>
      <c r="J101" s="731" t="s">
        <v>777</v>
      </c>
      <c r="K101" s="731" t="s">
        <v>778</v>
      </c>
      <c r="L101" s="734">
        <v>480.60792778427179</v>
      </c>
      <c r="M101" s="734">
        <v>97.341503799999998</v>
      </c>
      <c r="N101" s="735">
        <v>46783.09842872282</v>
      </c>
    </row>
    <row r="102" spans="1:14" ht="14.45" customHeight="1" x14ac:dyDescent="0.2">
      <c r="A102" s="729" t="s">
        <v>576</v>
      </c>
      <c r="B102" s="730" t="s">
        <v>577</v>
      </c>
      <c r="C102" s="731" t="s">
        <v>591</v>
      </c>
      <c r="D102" s="732" t="s">
        <v>592</v>
      </c>
      <c r="E102" s="733">
        <v>50113001</v>
      </c>
      <c r="F102" s="732" t="s">
        <v>611</v>
      </c>
      <c r="G102" s="731" t="s">
        <v>612</v>
      </c>
      <c r="H102" s="731">
        <v>230409</v>
      </c>
      <c r="I102" s="731">
        <v>230409</v>
      </c>
      <c r="J102" s="731" t="s">
        <v>779</v>
      </c>
      <c r="K102" s="731" t="s">
        <v>780</v>
      </c>
      <c r="L102" s="734">
        <v>19.82</v>
      </c>
      <c r="M102" s="734">
        <v>8</v>
      </c>
      <c r="N102" s="735">
        <v>158.56</v>
      </c>
    </row>
    <row r="103" spans="1:14" ht="14.45" customHeight="1" x14ac:dyDescent="0.2">
      <c r="A103" s="729" t="s">
        <v>576</v>
      </c>
      <c r="B103" s="730" t="s">
        <v>577</v>
      </c>
      <c r="C103" s="731" t="s">
        <v>591</v>
      </c>
      <c r="D103" s="732" t="s">
        <v>592</v>
      </c>
      <c r="E103" s="733">
        <v>50113001</v>
      </c>
      <c r="F103" s="732" t="s">
        <v>611</v>
      </c>
      <c r="G103" s="731" t="s">
        <v>612</v>
      </c>
      <c r="H103" s="731">
        <v>230415</v>
      </c>
      <c r="I103" s="731">
        <v>230415</v>
      </c>
      <c r="J103" s="731" t="s">
        <v>781</v>
      </c>
      <c r="K103" s="731" t="s">
        <v>782</v>
      </c>
      <c r="L103" s="734">
        <v>27.127500000000001</v>
      </c>
      <c r="M103" s="734">
        <v>4</v>
      </c>
      <c r="N103" s="735">
        <v>108.51</v>
      </c>
    </row>
    <row r="104" spans="1:14" ht="14.45" customHeight="1" x14ac:dyDescent="0.2">
      <c r="A104" s="729" t="s">
        <v>576</v>
      </c>
      <c r="B104" s="730" t="s">
        <v>577</v>
      </c>
      <c r="C104" s="731" t="s">
        <v>591</v>
      </c>
      <c r="D104" s="732" t="s">
        <v>592</v>
      </c>
      <c r="E104" s="733">
        <v>50113001</v>
      </c>
      <c r="F104" s="732" t="s">
        <v>611</v>
      </c>
      <c r="G104" s="731" t="s">
        <v>612</v>
      </c>
      <c r="H104" s="731">
        <v>848209</v>
      </c>
      <c r="I104" s="731">
        <v>115402</v>
      </c>
      <c r="J104" s="731" t="s">
        <v>783</v>
      </c>
      <c r="K104" s="731" t="s">
        <v>784</v>
      </c>
      <c r="L104" s="734">
        <v>762.86</v>
      </c>
      <c r="M104" s="734">
        <v>1</v>
      </c>
      <c r="N104" s="735">
        <v>762.86</v>
      </c>
    </row>
    <row r="105" spans="1:14" ht="14.45" customHeight="1" x14ac:dyDescent="0.2">
      <c r="A105" s="729" t="s">
        <v>576</v>
      </c>
      <c r="B105" s="730" t="s">
        <v>577</v>
      </c>
      <c r="C105" s="731" t="s">
        <v>591</v>
      </c>
      <c r="D105" s="732" t="s">
        <v>592</v>
      </c>
      <c r="E105" s="733">
        <v>50113001</v>
      </c>
      <c r="F105" s="732" t="s">
        <v>611</v>
      </c>
      <c r="G105" s="731" t="s">
        <v>612</v>
      </c>
      <c r="H105" s="731">
        <v>848965</v>
      </c>
      <c r="I105" s="731">
        <v>115404</v>
      </c>
      <c r="J105" s="731" t="s">
        <v>783</v>
      </c>
      <c r="K105" s="731" t="s">
        <v>785</v>
      </c>
      <c r="L105" s="734">
        <v>1237.8399999999999</v>
      </c>
      <c r="M105" s="734">
        <v>1</v>
      </c>
      <c r="N105" s="735">
        <v>1237.8399999999999</v>
      </c>
    </row>
    <row r="106" spans="1:14" ht="14.45" customHeight="1" x14ac:dyDescent="0.2">
      <c r="A106" s="729" t="s">
        <v>576</v>
      </c>
      <c r="B106" s="730" t="s">
        <v>577</v>
      </c>
      <c r="C106" s="731" t="s">
        <v>591</v>
      </c>
      <c r="D106" s="732" t="s">
        <v>592</v>
      </c>
      <c r="E106" s="733">
        <v>50113001</v>
      </c>
      <c r="F106" s="732" t="s">
        <v>611</v>
      </c>
      <c r="G106" s="731" t="s">
        <v>612</v>
      </c>
      <c r="H106" s="731">
        <v>158653</v>
      </c>
      <c r="I106" s="731">
        <v>58653</v>
      </c>
      <c r="J106" s="731" t="s">
        <v>786</v>
      </c>
      <c r="K106" s="731" t="s">
        <v>787</v>
      </c>
      <c r="L106" s="734">
        <v>73.949999999999989</v>
      </c>
      <c r="M106" s="734">
        <v>3</v>
      </c>
      <c r="N106" s="735">
        <v>221.84999999999997</v>
      </c>
    </row>
    <row r="107" spans="1:14" ht="14.45" customHeight="1" x14ac:dyDescent="0.2">
      <c r="A107" s="729" t="s">
        <v>576</v>
      </c>
      <c r="B107" s="730" t="s">
        <v>577</v>
      </c>
      <c r="C107" s="731" t="s">
        <v>591</v>
      </c>
      <c r="D107" s="732" t="s">
        <v>592</v>
      </c>
      <c r="E107" s="733">
        <v>50113001</v>
      </c>
      <c r="F107" s="732" t="s">
        <v>611</v>
      </c>
      <c r="G107" s="731" t="s">
        <v>612</v>
      </c>
      <c r="H107" s="731">
        <v>114808</v>
      </c>
      <c r="I107" s="731">
        <v>14808</v>
      </c>
      <c r="J107" s="731" t="s">
        <v>788</v>
      </c>
      <c r="K107" s="731" t="s">
        <v>789</v>
      </c>
      <c r="L107" s="734">
        <v>53.46</v>
      </c>
      <c r="M107" s="734">
        <v>1</v>
      </c>
      <c r="N107" s="735">
        <v>53.46</v>
      </c>
    </row>
    <row r="108" spans="1:14" ht="14.45" customHeight="1" x14ac:dyDescent="0.2">
      <c r="A108" s="729" t="s">
        <v>576</v>
      </c>
      <c r="B108" s="730" t="s">
        <v>577</v>
      </c>
      <c r="C108" s="731" t="s">
        <v>591</v>
      </c>
      <c r="D108" s="732" t="s">
        <v>592</v>
      </c>
      <c r="E108" s="733">
        <v>50113001</v>
      </c>
      <c r="F108" s="732" t="s">
        <v>611</v>
      </c>
      <c r="G108" s="731" t="s">
        <v>612</v>
      </c>
      <c r="H108" s="731">
        <v>207939</v>
      </c>
      <c r="I108" s="731">
        <v>207939</v>
      </c>
      <c r="J108" s="731" t="s">
        <v>790</v>
      </c>
      <c r="K108" s="731" t="s">
        <v>791</v>
      </c>
      <c r="L108" s="734">
        <v>61.099999999999994</v>
      </c>
      <c r="M108" s="734">
        <v>18</v>
      </c>
      <c r="N108" s="735">
        <v>1099.8</v>
      </c>
    </row>
    <row r="109" spans="1:14" ht="14.45" customHeight="1" x14ac:dyDescent="0.2">
      <c r="A109" s="729" t="s">
        <v>576</v>
      </c>
      <c r="B109" s="730" t="s">
        <v>577</v>
      </c>
      <c r="C109" s="731" t="s">
        <v>591</v>
      </c>
      <c r="D109" s="732" t="s">
        <v>592</v>
      </c>
      <c r="E109" s="733">
        <v>50113001</v>
      </c>
      <c r="F109" s="732" t="s">
        <v>611</v>
      </c>
      <c r="G109" s="731" t="s">
        <v>612</v>
      </c>
      <c r="H109" s="731">
        <v>207940</v>
      </c>
      <c r="I109" s="731">
        <v>207940</v>
      </c>
      <c r="J109" s="731" t="s">
        <v>792</v>
      </c>
      <c r="K109" s="731" t="s">
        <v>793</v>
      </c>
      <c r="L109" s="734">
        <v>72.905000000000015</v>
      </c>
      <c r="M109" s="734">
        <v>12</v>
      </c>
      <c r="N109" s="735">
        <v>874.86000000000013</v>
      </c>
    </row>
    <row r="110" spans="1:14" ht="14.45" customHeight="1" x14ac:dyDescent="0.2">
      <c r="A110" s="729" t="s">
        <v>576</v>
      </c>
      <c r="B110" s="730" t="s">
        <v>577</v>
      </c>
      <c r="C110" s="731" t="s">
        <v>591</v>
      </c>
      <c r="D110" s="732" t="s">
        <v>592</v>
      </c>
      <c r="E110" s="733">
        <v>50113001</v>
      </c>
      <c r="F110" s="732" t="s">
        <v>611</v>
      </c>
      <c r="G110" s="731" t="s">
        <v>643</v>
      </c>
      <c r="H110" s="731">
        <v>214433</v>
      </c>
      <c r="I110" s="731">
        <v>214433</v>
      </c>
      <c r="J110" s="731" t="s">
        <v>794</v>
      </c>
      <c r="K110" s="731" t="s">
        <v>795</v>
      </c>
      <c r="L110" s="734">
        <v>12.201250000000002</v>
      </c>
      <c r="M110" s="734">
        <v>16</v>
      </c>
      <c r="N110" s="735">
        <v>195.22000000000003</v>
      </c>
    </row>
    <row r="111" spans="1:14" ht="14.45" customHeight="1" x14ac:dyDescent="0.2">
      <c r="A111" s="729" t="s">
        <v>576</v>
      </c>
      <c r="B111" s="730" t="s">
        <v>577</v>
      </c>
      <c r="C111" s="731" t="s">
        <v>591</v>
      </c>
      <c r="D111" s="732" t="s">
        <v>592</v>
      </c>
      <c r="E111" s="733">
        <v>50113001</v>
      </c>
      <c r="F111" s="732" t="s">
        <v>611</v>
      </c>
      <c r="G111" s="731" t="s">
        <v>643</v>
      </c>
      <c r="H111" s="731">
        <v>214435</v>
      </c>
      <c r="I111" s="731">
        <v>214435</v>
      </c>
      <c r="J111" s="731" t="s">
        <v>794</v>
      </c>
      <c r="K111" s="731" t="s">
        <v>796</v>
      </c>
      <c r="L111" s="734">
        <v>42.870000000000005</v>
      </c>
      <c r="M111" s="734">
        <v>3</v>
      </c>
      <c r="N111" s="735">
        <v>128.61000000000001</v>
      </c>
    </row>
    <row r="112" spans="1:14" ht="14.45" customHeight="1" x14ac:dyDescent="0.2">
      <c r="A112" s="729" t="s">
        <v>576</v>
      </c>
      <c r="B112" s="730" t="s">
        <v>577</v>
      </c>
      <c r="C112" s="731" t="s">
        <v>591</v>
      </c>
      <c r="D112" s="732" t="s">
        <v>592</v>
      </c>
      <c r="E112" s="733">
        <v>50113001</v>
      </c>
      <c r="F112" s="732" t="s">
        <v>611</v>
      </c>
      <c r="G112" s="731" t="s">
        <v>612</v>
      </c>
      <c r="H112" s="731">
        <v>214525</v>
      </c>
      <c r="I112" s="731">
        <v>214525</v>
      </c>
      <c r="J112" s="731" t="s">
        <v>797</v>
      </c>
      <c r="K112" s="731" t="s">
        <v>798</v>
      </c>
      <c r="L112" s="734">
        <v>26.44846153846154</v>
      </c>
      <c r="M112" s="734">
        <v>26</v>
      </c>
      <c r="N112" s="735">
        <v>687.66000000000008</v>
      </c>
    </row>
    <row r="113" spans="1:14" ht="14.45" customHeight="1" x14ac:dyDescent="0.2">
      <c r="A113" s="729" t="s">
        <v>576</v>
      </c>
      <c r="B113" s="730" t="s">
        <v>577</v>
      </c>
      <c r="C113" s="731" t="s">
        <v>591</v>
      </c>
      <c r="D113" s="732" t="s">
        <v>592</v>
      </c>
      <c r="E113" s="733">
        <v>50113001</v>
      </c>
      <c r="F113" s="732" t="s">
        <v>611</v>
      </c>
      <c r="G113" s="731" t="s">
        <v>643</v>
      </c>
      <c r="H113" s="731">
        <v>214427</v>
      </c>
      <c r="I113" s="731">
        <v>214427</v>
      </c>
      <c r="J113" s="731" t="s">
        <v>799</v>
      </c>
      <c r="K113" s="731" t="s">
        <v>800</v>
      </c>
      <c r="L113" s="734">
        <v>16.570853242320826</v>
      </c>
      <c r="M113" s="734">
        <v>293</v>
      </c>
      <c r="N113" s="735">
        <v>4855.260000000002</v>
      </c>
    </row>
    <row r="114" spans="1:14" ht="14.45" customHeight="1" x14ac:dyDescent="0.2">
      <c r="A114" s="729" t="s">
        <v>576</v>
      </c>
      <c r="B114" s="730" t="s">
        <v>577</v>
      </c>
      <c r="C114" s="731" t="s">
        <v>591</v>
      </c>
      <c r="D114" s="732" t="s">
        <v>592</v>
      </c>
      <c r="E114" s="733">
        <v>50113001</v>
      </c>
      <c r="F114" s="732" t="s">
        <v>611</v>
      </c>
      <c r="G114" s="731" t="s">
        <v>643</v>
      </c>
      <c r="H114" s="731">
        <v>113767</v>
      </c>
      <c r="I114" s="731">
        <v>13767</v>
      </c>
      <c r="J114" s="731" t="s">
        <v>801</v>
      </c>
      <c r="K114" s="731" t="s">
        <v>802</v>
      </c>
      <c r="L114" s="734">
        <v>44.830000000000005</v>
      </c>
      <c r="M114" s="734">
        <v>1</v>
      </c>
      <c r="N114" s="735">
        <v>44.830000000000005</v>
      </c>
    </row>
    <row r="115" spans="1:14" ht="14.45" customHeight="1" x14ac:dyDescent="0.2">
      <c r="A115" s="729" t="s">
        <v>576</v>
      </c>
      <c r="B115" s="730" t="s">
        <v>577</v>
      </c>
      <c r="C115" s="731" t="s">
        <v>591</v>
      </c>
      <c r="D115" s="732" t="s">
        <v>592</v>
      </c>
      <c r="E115" s="733">
        <v>50113001</v>
      </c>
      <c r="F115" s="732" t="s">
        <v>611</v>
      </c>
      <c r="G115" s="731" t="s">
        <v>612</v>
      </c>
      <c r="H115" s="731">
        <v>213258</v>
      </c>
      <c r="I115" s="731">
        <v>213258</v>
      </c>
      <c r="J115" s="731" t="s">
        <v>803</v>
      </c>
      <c r="K115" s="731" t="s">
        <v>804</v>
      </c>
      <c r="L115" s="734">
        <v>161.57</v>
      </c>
      <c r="M115" s="734">
        <v>2</v>
      </c>
      <c r="N115" s="735">
        <v>323.14</v>
      </c>
    </row>
    <row r="116" spans="1:14" ht="14.45" customHeight="1" x14ac:dyDescent="0.2">
      <c r="A116" s="729" t="s">
        <v>576</v>
      </c>
      <c r="B116" s="730" t="s">
        <v>577</v>
      </c>
      <c r="C116" s="731" t="s">
        <v>591</v>
      </c>
      <c r="D116" s="732" t="s">
        <v>592</v>
      </c>
      <c r="E116" s="733">
        <v>50113001</v>
      </c>
      <c r="F116" s="732" t="s">
        <v>611</v>
      </c>
      <c r="G116" s="731" t="s">
        <v>612</v>
      </c>
      <c r="H116" s="731">
        <v>846761</v>
      </c>
      <c r="I116" s="731">
        <v>9999999</v>
      </c>
      <c r="J116" s="731" t="s">
        <v>805</v>
      </c>
      <c r="K116" s="731" t="s">
        <v>329</v>
      </c>
      <c r="L116" s="734">
        <v>12.748892830988101</v>
      </c>
      <c r="M116" s="734">
        <v>1</v>
      </c>
      <c r="N116" s="735">
        <v>12.748892830988101</v>
      </c>
    </row>
    <row r="117" spans="1:14" ht="14.45" customHeight="1" x14ac:dyDescent="0.2">
      <c r="A117" s="729" t="s">
        <v>576</v>
      </c>
      <c r="B117" s="730" t="s">
        <v>577</v>
      </c>
      <c r="C117" s="731" t="s">
        <v>591</v>
      </c>
      <c r="D117" s="732" t="s">
        <v>592</v>
      </c>
      <c r="E117" s="733">
        <v>50113001</v>
      </c>
      <c r="F117" s="732" t="s">
        <v>611</v>
      </c>
      <c r="G117" s="731" t="s">
        <v>612</v>
      </c>
      <c r="H117" s="731">
        <v>849053</v>
      </c>
      <c r="I117" s="731">
        <v>9999999</v>
      </c>
      <c r="J117" s="731" t="s">
        <v>806</v>
      </c>
      <c r="K117" s="731" t="s">
        <v>329</v>
      </c>
      <c r="L117" s="734">
        <v>2.5079942410250191</v>
      </c>
      <c r="M117" s="734">
        <v>9</v>
      </c>
      <c r="N117" s="735">
        <v>22.571948169225173</v>
      </c>
    </row>
    <row r="118" spans="1:14" ht="14.45" customHeight="1" x14ac:dyDescent="0.2">
      <c r="A118" s="729" t="s">
        <v>576</v>
      </c>
      <c r="B118" s="730" t="s">
        <v>577</v>
      </c>
      <c r="C118" s="731" t="s">
        <v>591</v>
      </c>
      <c r="D118" s="732" t="s">
        <v>592</v>
      </c>
      <c r="E118" s="733">
        <v>50113001</v>
      </c>
      <c r="F118" s="732" t="s">
        <v>611</v>
      </c>
      <c r="G118" s="731" t="s">
        <v>612</v>
      </c>
      <c r="H118" s="731">
        <v>193104</v>
      </c>
      <c r="I118" s="731">
        <v>93104</v>
      </c>
      <c r="J118" s="731" t="s">
        <v>807</v>
      </c>
      <c r="K118" s="731" t="s">
        <v>808</v>
      </c>
      <c r="L118" s="734">
        <v>51.246249999999996</v>
      </c>
      <c r="M118" s="734">
        <v>32</v>
      </c>
      <c r="N118" s="735">
        <v>1639.8799999999999</v>
      </c>
    </row>
    <row r="119" spans="1:14" ht="14.45" customHeight="1" x14ac:dyDescent="0.2">
      <c r="A119" s="729" t="s">
        <v>576</v>
      </c>
      <c r="B119" s="730" t="s">
        <v>577</v>
      </c>
      <c r="C119" s="731" t="s">
        <v>591</v>
      </c>
      <c r="D119" s="732" t="s">
        <v>592</v>
      </c>
      <c r="E119" s="733">
        <v>50113001</v>
      </c>
      <c r="F119" s="732" t="s">
        <v>611</v>
      </c>
      <c r="G119" s="731" t="s">
        <v>612</v>
      </c>
      <c r="H119" s="731">
        <v>193105</v>
      </c>
      <c r="I119" s="731">
        <v>93105</v>
      </c>
      <c r="J119" s="731" t="s">
        <v>807</v>
      </c>
      <c r="K119" s="731" t="s">
        <v>809</v>
      </c>
      <c r="L119" s="734">
        <v>208.33833333333328</v>
      </c>
      <c r="M119" s="734">
        <v>12</v>
      </c>
      <c r="N119" s="735">
        <v>2500.0599999999995</v>
      </c>
    </row>
    <row r="120" spans="1:14" ht="14.45" customHeight="1" x14ac:dyDescent="0.2">
      <c r="A120" s="729" t="s">
        <v>576</v>
      </c>
      <c r="B120" s="730" t="s">
        <v>577</v>
      </c>
      <c r="C120" s="731" t="s">
        <v>591</v>
      </c>
      <c r="D120" s="732" t="s">
        <v>592</v>
      </c>
      <c r="E120" s="733">
        <v>50113001</v>
      </c>
      <c r="F120" s="732" t="s">
        <v>611</v>
      </c>
      <c r="G120" s="731" t="s">
        <v>643</v>
      </c>
      <c r="H120" s="731">
        <v>192034</v>
      </c>
      <c r="I120" s="731">
        <v>92034</v>
      </c>
      <c r="J120" s="731" t="s">
        <v>810</v>
      </c>
      <c r="K120" s="731" t="s">
        <v>811</v>
      </c>
      <c r="L120" s="734">
        <v>125.86</v>
      </c>
      <c r="M120" s="734">
        <v>1</v>
      </c>
      <c r="N120" s="735">
        <v>125.86</v>
      </c>
    </row>
    <row r="121" spans="1:14" ht="14.45" customHeight="1" x14ac:dyDescent="0.2">
      <c r="A121" s="729" t="s">
        <v>576</v>
      </c>
      <c r="B121" s="730" t="s">
        <v>577</v>
      </c>
      <c r="C121" s="731" t="s">
        <v>591</v>
      </c>
      <c r="D121" s="732" t="s">
        <v>592</v>
      </c>
      <c r="E121" s="733">
        <v>50113001</v>
      </c>
      <c r="F121" s="732" t="s">
        <v>611</v>
      </c>
      <c r="G121" s="731" t="s">
        <v>643</v>
      </c>
      <c r="H121" s="731">
        <v>144997</v>
      </c>
      <c r="I121" s="731">
        <v>44997</v>
      </c>
      <c r="J121" s="731" t="s">
        <v>812</v>
      </c>
      <c r="K121" s="731" t="s">
        <v>813</v>
      </c>
      <c r="L121" s="734">
        <v>238.14</v>
      </c>
      <c r="M121" s="734">
        <v>1</v>
      </c>
      <c r="N121" s="735">
        <v>238.14</v>
      </c>
    </row>
    <row r="122" spans="1:14" ht="14.45" customHeight="1" x14ac:dyDescent="0.2">
      <c r="A122" s="729" t="s">
        <v>576</v>
      </c>
      <c r="B122" s="730" t="s">
        <v>577</v>
      </c>
      <c r="C122" s="731" t="s">
        <v>591</v>
      </c>
      <c r="D122" s="732" t="s">
        <v>592</v>
      </c>
      <c r="E122" s="733">
        <v>50113001</v>
      </c>
      <c r="F122" s="732" t="s">
        <v>611</v>
      </c>
      <c r="G122" s="731" t="s">
        <v>612</v>
      </c>
      <c r="H122" s="731">
        <v>114075</v>
      </c>
      <c r="I122" s="731">
        <v>14075</v>
      </c>
      <c r="J122" s="731" t="s">
        <v>814</v>
      </c>
      <c r="K122" s="731" t="s">
        <v>815</v>
      </c>
      <c r="L122" s="734">
        <v>294.66085714285714</v>
      </c>
      <c r="M122" s="734">
        <v>35</v>
      </c>
      <c r="N122" s="735">
        <v>10313.129999999999</v>
      </c>
    </row>
    <row r="123" spans="1:14" ht="14.45" customHeight="1" x14ac:dyDescent="0.2">
      <c r="A123" s="729" t="s">
        <v>576</v>
      </c>
      <c r="B123" s="730" t="s">
        <v>577</v>
      </c>
      <c r="C123" s="731" t="s">
        <v>591</v>
      </c>
      <c r="D123" s="732" t="s">
        <v>592</v>
      </c>
      <c r="E123" s="733">
        <v>50113001</v>
      </c>
      <c r="F123" s="732" t="s">
        <v>611</v>
      </c>
      <c r="G123" s="731" t="s">
        <v>612</v>
      </c>
      <c r="H123" s="731">
        <v>184090</v>
      </c>
      <c r="I123" s="731">
        <v>84090</v>
      </c>
      <c r="J123" s="731" t="s">
        <v>816</v>
      </c>
      <c r="K123" s="731" t="s">
        <v>817</v>
      </c>
      <c r="L123" s="734">
        <v>59.843146853146848</v>
      </c>
      <c r="M123" s="734">
        <v>143</v>
      </c>
      <c r="N123" s="735">
        <v>8557.57</v>
      </c>
    </row>
    <row r="124" spans="1:14" ht="14.45" customHeight="1" x14ac:dyDescent="0.2">
      <c r="A124" s="729" t="s">
        <v>576</v>
      </c>
      <c r="B124" s="730" t="s">
        <v>577</v>
      </c>
      <c r="C124" s="731" t="s">
        <v>591</v>
      </c>
      <c r="D124" s="732" t="s">
        <v>592</v>
      </c>
      <c r="E124" s="733">
        <v>50113001</v>
      </c>
      <c r="F124" s="732" t="s">
        <v>611</v>
      </c>
      <c r="G124" s="731" t="s">
        <v>612</v>
      </c>
      <c r="H124" s="731">
        <v>221074</v>
      </c>
      <c r="I124" s="731">
        <v>221074</v>
      </c>
      <c r="J124" s="731" t="s">
        <v>818</v>
      </c>
      <c r="K124" s="731" t="s">
        <v>819</v>
      </c>
      <c r="L124" s="734">
        <v>76.33</v>
      </c>
      <c r="M124" s="734">
        <v>4</v>
      </c>
      <c r="N124" s="735">
        <v>305.32</v>
      </c>
    </row>
    <row r="125" spans="1:14" ht="14.45" customHeight="1" x14ac:dyDescent="0.2">
      <c r="A125" s="729" t="s">
        <v>576</v>
      </c>
      <c r="B125" s="730" t="s">
        <v>577</v>
      </c>
      <c r="C125" s="731" t="s">
        <v>591</v>
      </c>
      <c r="D125" s="732" t="s">
        <v>592</v>
      </c>
      <c r="E125" s="733">
        <v>50113001</v>
      </c>
      <c r="F125" s="732" t="s">
        <v>611</v>
      </c>
      <c r="G125" s="731" t="s">
        <v>612</v>
      </c>
      <c r="H125" s="731">
        <v>230423</v>
      </c>
      <c r="I125" s="731">
        <v>230423</v>
      </c>
      <c r="J125" s="731" t="s">
        <v>818</v>
      </c>
      <c r="K125" s="731" t="s">
        <v>820</v>
      </c>
      <c r="L125" s="734">
        <v>39.793333333333329</v>
      </c>
      <c r="M125" s="734">
        <v>12</v>
      </c>
      <c r="N125" s="735">
        <v>477.52</v>
      </c>
    </row>
    <row r="126" spans="1:14" ht="14.45" customHeight="1" x14ac:dyDescent="0.2">
      <c r="A126" s="729" t="s">
        <v>576</v>
      </c>
      <c r="B126" s="730" t="s">
        <v>577</v>
      </c>
      <c r="C126" s="731" t="s">
        <v>591</v>
      </c>
      <c r="D126" s="732" t="s">
        <v>592</v>
      </c>
      <c r="E126" s="733">
        <v>50113001</v>
      </c>
      <c r="F126" s="732" t="s">
        <v>611</v>
      </c>
      <c r="G126" s="731" t="s">
        <v>612</v>
      </c>
      <c r="H126" s="731">
        <v>230421</v>
      </c>
      <c r="I126" s="731">
        <v>230421</v>
      </c>
      <c r="J126" s="731" t="s">
        <v>818</v>
      </c>
      <c r="K126" s="731" t="s">
        <v>819</v>
      </c>
      <c r="L126" s="734">
        <v>76.97999999999999</v>
      </c>
      <c r="M126" s="734">
        <v>2</v>
      </c>
      <c r="N126" s="735">
        <v>153.95999999999998</v>
      </c>
    </row>
    <row r="127" spans="1:14" ht="14.45" customHeight="1" x14ac:dyDescent="0.2">
      <c r="A127" s="729" t="s">
        <v>576</v>
      </c>
      <c r="B127" s="730" t="s">
        <v>577</v>
      </c>
      <c r="C127" s="731" t="s">
        <v>591</v>
      </c>
      <c r="D127" s="732" t="s">
        <v>592</v>
      </c>
      <c r="E127" s="733">
        <v>50113001</v>
      </c>
      <c r="F127" s="732" t="s">
        <v>611</v>
      </c>
      <c r="G127" s="731" t="s">
        <v>612</v>
      </c>
      <c r="H127" s="731">
        <v>175631</v>
      </c>
      <c r="I127" s="731">
        <v>75631</v>
      </c>
      <c r="J127" s="731" t="s">
        <v>821</v>
      </c>
      <c r="K127" s="731" t="s">
        <v>822</v>
      </c>
      <c r="L127" s="734">
        <v>34.880000000000003</v>
      </c>
      <c r="M127" s="734">
        <v>5</v>
      </c>
      <c r="N127" s="735">
        <v>174.4</v>
      </c>
    </row>
    <row r="128" spans="1:14" ht="14.45" customHeight="1" x14ac:dyDescent="0.2">
      <c r="A128" s="729" t="s">
        <v>576</v>
      </c>
      <c r="B128" s="730" t="s">
        <v>577</v>
      </c>
      <c r="C128" s="731" t="s">
        <v>591</v>
      </c>
      <c r="D128" s="732" t="s">
        <v>592</v>
      </c>
      <c r="E128" s="733">
        <v>50113001</v>
      </c>
      <c r="F128" s="732" t="s">
        <v>611</v>
      </c>
      <c r="G128" s="731" t="s">
        <v>612</v>
      </c>
      <c r="H128" s="731">
        <v>846346</v>
      </c>
      <c r="I128" s="731">
        <v>119672</v>
      </c>
      <c r="J128" s="731" t="s">
        <v>823</v>
      </c>
      <c r="K128" s="731" t="s">
        <v>824</v>
      </c>
      <c r="L128" s="734">
        <v>91.19</v>
      </c>
      <c r="M128" s="734">
        <v>3</v>
      </c>
      <c r="N128" s="735">
        <v>273.57</v>
      </c>
    </row>
    <row r="129" spans="1:14" ht="14.45" customHeight="1" x14ac:dyDescent="0.2">
      <c r="A129" s="729" t="s">
        <v>576</v>
      </c>
      <c r="B129" s="730" t="s">
        <v>577</v>
      </c>
      <c r="C129" s="731" t="s">
        <v>591</v>
      </c>
      <c r="D129" s="732" t="s">
        <v>592</v>
      </c>
      <c r="E129" s="733">
        <v>50113001</v>
      </c>
      <c r="F129" s="732" t="s">
        <v>611</v>
      </c>
      <c r="G129" s="731" t="s">
        <v>612</v>
      </c>
      <c r="H129" s="731">
        <v>101807</v>
      </c>
      <c r="I129" s="731">
        <v>40538</v>
      </c>
      <c r="J129" s="731" t="s">
        <v>825</v>
      </c>
      <c r="K129" s="731" t="s">
        <v>826</v>
      </c>
      <c r="L129" s="734">
        <v>781.38999999999987</v>
      </c>
      <c r="M129" s="734">
        <v>2</v>
      </c>
      <c r="N129" s="735">
        <v>1562.7799999999997</v>
      </c>
    </row>
    <row r="130" spans="1:14" ht="14.45" customHeight="1" x14ac:dyDescent="0.2">
      <c r="A130" s="729" t="s">
        <v>576</v>
      </c>
      <c r="B130" s="730" t="s">
        <v>577</v>
      </c>
      <c r="C130" s="731" t="s">
        <v>591</v>
      </c>
      <c r="D130" s="732" t="s">
        <v>592</v>
      </c>
      <c r="E130" s="733">
        <v>50113001</v>
      </c>
      <c r="F130" s="732" t="s">
        <v>611</v>
      </c>
      <c r="G130" s="731" t="s">
        <v>612</v>
      </c>
      <c r="H130" s="731">
        <v>117011</v>
      </c>
      <c r="I130" s="731">
        <v>17011</v>
      </c>
      <c r="J130" s="731" t="s">
        <v>827</v>
      </c>
      <c r="K130" s="731" t="s">
        <v>828</v>
      </c>
      <c r="L130" s="734">
        <v>145.01576271186437</v>
      </c>
      <c r="M130" s="734">
        <v>59</v>
      </c>
      <c r="N130" s="735">
        <v>8555.9299999999985</v>
      </c>
    </row>
    <row r="131" spans="1:14" ht="14.45" customHeight="1" x14ac:dyDescent="0.2">
      <c r="A131" s="729" t="s">
        <v>576</v>
      </c>
      <c r="B131" s="730" t="s">
        <v>577</v>
      </c>
      <c r="C131" s="731" t="s">
        <v>591</v>
      </c>
      <c r="D131" s="732" t="s">
        <v>592</v>
      </c>
      <c r="E131" s="733">
        <v>50113001</v>
      </c>
      <c r="F131" s="732" t="s">
        <v>611</v>
      </c>
      <c r="G131" s="731" t="s">
        <v>612</v>
      </c>
      <c r="H131" s="731">
        <v>102479</v>
      </c>
      <c r="I131" s="731">
        <v>2479</v>
      </c>
      <c r="J131" s="731" t="s">
        <v>829</v>
      </c>
      <c r="K131" s="731" t="s">
        <v>830</v>
      </c>
      <c r="L131" s="734">
        <v>65.200625000000002</v>
      </c>
      <c r="M131" s="734">
        <v>16</v>
      </c>
      <c r="N131" s="735">
        <v>1043.21</v>
      </c>
    </row>
    <row r="132" spans="1:14" ht="14.45" customHeight="1" x14ac:dyDescent="0.2">
      <c r="A132" s="729" t="s">
        <v>576</v>
      </c>
      <c r="B132" s="730" t="s">
        <v>577</v>
      </c>
      <c r="C132" s="731" t="s">
        <v>591</v>
      </c>
      <c r="D132" s="732" t="s">
        <v>592</v>
      </c>
      <c r="E132" s="733">
        <v>50113001</v>
      </c>
      <c r="F132" s="732" t="s">
        <v>611</v>
      </c>
      <c r="G132" s="731" t="s">
        <v>612</v>
      </c>
      <c r="H132" s="731">
        <v>104071</v>
      </c>
      <c r="I132" s="731">
        <v>4071</v>
      </c>
      <c r="J132" s="731" t="s">
        <v>829</v>
      </c>
      <c r="K132" s="731" t="s">
        <v>831</v>
      </c>
      <c r="L132" s="734">
        <v>223.91899999999995</v>
      </c>
      <c r="M132" s="734">
        <v>10</v>
      </c>
      <c r="N132" s="735">
        <v>2239.1899999999996</v>
      </c>
    </row>
    <row r="133" spans="1:14" ht="14.45" customHeight="1" x14ac:dyDescent="0.2">
      <c r="A133" s="729" t="s">
        <v>576</v>
      </c>
      <c r="B133" s="730" t="s">
        <v>577</v>
      </c>
      <c r="C133" s="731" t="s">
        <v>591</v>
      </c>
      <c r="D133" s="732" t="s">
        <v>592</v>
      </c>
      <c r="E133" s="733">
        <v>50113001</v>
      </c>
      <c r="F133" s="732" t="s">
        <v>611</v>
      </c>
      <c r="G133" s="731" t="s">
        <v>612</v>
      </c>
      <c r="H133" s="731">
        <v>209939</v>
      </c>
      <c r="I133" s="731">
        <v>209939</v>
      </c>
      <c r="J133" s="731" t="s">
        <v>832</v>
      </c>
      <c r="K133" s="731" t="s">
        <v>833</v>
      </c>
      <c r="L133" s="734">
        <v>72.139999999999986</v>
      </c>
      <c r="M133" s="734">
        <v>3</v>
      </c>
      <c r="N133" s="735">
        <v>216.41999999999996</v>
      </c>
    </row>
    <row r="134" spans="1:14" ht="14.45" customHeight="1" x14ac:dyDescent="0.2">
      <c r="A134" s="729" t="s">
        <v>576</v>
      </c>
      <c r="B134" s="730" t="s">
        <v>577</v>
      </c>
      <c r="C134" s="731" t="s">
        <v>591</v>
      </c>
      <c r="D134" s="732" t="s">
        <v>592</v>
      </c>
      <c r="E134" s="733">
        <v>50113001</v>
      </c>
      <c r="F134" s="732" t="s">
        <v>611</v>
      </c>
      <c r="G134" s="731" t="s">
        <v>612</v>
      </c>
      <c r="H134" s="731">
        <v>193325</v>
      </c>
      <c r="I134" s="731">
        <v>193325</v>
      </c>
      <c r="J134" s="731" t="s">
        <v>834</v>
      </c>
      <c r="K134" s="731" t="s">
        <v>835</v>
      </c>
      <c r="L134" s="734">
        <v>89.749801445390517</v>
      </c>
      <c r="M134" s="734">
        <v>7.83</v>
      </c>
      <c r="N134" s="735">
        <v>702.74094531740775</v>
      </c>
    </row>
    <row r="135" spans="1:14" ht="14.45" customHeight="1" x14ac:dyDescent="0.2">
      <c r="A135" s="729" t="s">
        <v>576</v>
      </c>
      <c r="B135" s="730" t="s">
        <v>577</v>
      </c>
      <c r="C135" s="731" t="s">
        <v>591</v>
      </c>
      <c r="D135" s="732" t="s">
        <v>592</v>
      </c>
      <c r="E135" s="733">
        <v>50113001</v>
      </c>
      <c r="F135" s="732" t="s">
        <v>611</v>
      </c>
      <c r="G135" s="731" t="s">
        <v>612</v>
      </c>
      <c r="H135" s="731">
        <v>193326</v>
      </c>
      <c r="I135" s="731">
        <v>193326</v>
      </c>
      <c r="J135" s="731" t="s">
        <v>836</v>
      </c>
      <c r="K135" s="731" t="s">
        <v>837</v>
      </c>
      <c r="L135" s="734">
        <v>336.21265001856909</v>
      </c>
      <c r="M135" s="734">
        <v>9</v>
      </c>
      <c r="N135" s="735">
        <v>3025.9138501671218</v>
      </c>
    </row>
    <row r="136" spans="1:14" ht="14.45" customHeight="1" x14ac:dyDescent="0.2">
      <c r="A136" s="729" t="s">
        <v>576</v>
      </c>
      <c r="B136" s="730" t="s">
        <v>577</v>
      </c>
      <c r="C136" s="731" t="s">
        <v>591</v>
      </c>
      <c r="D136" s="732" t="s">
        <v>592</v>
      </c>
      <c r="E136" s="733">
        <v>50113001</v>
      </c>
      <c r="F136" s="732" t="s">
        <v>611</v>
      </c>
      <c r="G136" s="731" t="s">
        <v>612</v>
      </c>
      <c r="H136" s="731">
        <v>158425</v>
      </c>
      <c r="I136" s="731">
        <v>58425</v>
      </c>
      <c r="J136" s="731" t="s">
        <v>838</v>
      </c>
      <c r="K136" s="731" t="s">
        <v>839</v>
      </c>
      <c r="L136" s="734">
        <v>60.944285714285719</v>
      </c>
      <c r="M136" s="734">
        <v>7</v>
      </c>
      <c r="N136" s="735">
        <v>426.61</v>
      </c>
    </row>
    <row r="137" spans="1:14" ht="14.45" customHeight="1" x14ac:dyDescent="0.2">
      <c r="A137" s="729" t="s">
        <v>576</v>
      </c>
      <c r="B137" s="730" t="s">
        <v>577</v>
      </c>
      <c r="C137" s="731" t="s">
        <v>591</v>
      </c>
      <c r="D137" s="732" t="s">
        <v>592</v>
      </c>
      <c r="E137" s="733">
        <v>50113001</v>
      </c>
      <c r="F137" s="732" t="s">
        <v>611</v>
      </c>
      <c r="G137" s="731" t="s">
        <v>612</v>
      </c>
      <c r="H137" s="731">
        <v>154539</v>
      </c>
      <c r="I137" s="731">
        <v>54539</v>
      </c>
      <c r="J137" s="731" t="s">
        <v>840</v>
      </c>
      <c r="K137" s="731" t="s">
        <v>841</v>
      </c>
      <c r="L137" s="734">
        <v>60.10250000000002</v>
      </c>
      <c r="M137" s="734">
        <v>24</v>
      </c>
      <c r="N137" s="735">
        <v>1442.4600000000005</v>
      </c>
    </row>
    <row r="138" spans="1:14" ht="14.45" customHeight="1" x14ac:dyDescent="0.2">
      <c r="A138" s="729" t="s">
        <v>576</v>
      </c>
      <c r="B138" s="730" t="s">
        <v>577</v>
      </c>
      <c r="C138" s="731" t="s">
        <v>591</v>
      </c>
      <c r="D138" s="732" t="s">
        <v>592</v>
      </c>
      <c r="E138" s="733">
        <v>50113001</v>
      </c>
      <c r="F138" s="732" t="s">
        <v>611</v>
      </c>
      <c r="G138" s="731" t="s">
        <v>612</v>
      </c>
      <c r="H138" s="731">
        <v>179333</v>
      </c>
      <c r="I138" s="731">
        <v>179333</v>
      </c>
      <c r="J138" s="731" t="s">
        <v>842</v>
      </c>
      <c r="K138" s="731" t="s">
        <v>843</v>
      </c>
      <c r="L138" s="734">
        <v>224.61000000000004</v>
      </c>
      <c r="M138" s="734">
        <v>1</v>
      </c>
      <c r="N138" s="735">
        <v>224.61000000000004</v>
      </c>
    </row>
    <row r="139" spans="1:14" ht="14.45" customHeight="1" x14ac:dyDescent="0.2">
      <c r="A139" s="729" t="s">
        <v>576</v>
      </c>
      <c r="B139" s="730" t="s">
        <v>577</v>
      </c>
      <c r="C139" s="731" t="s">
        <v>591</v>
      </c>
      <c r="D139" s="732" t="s">
        <v>592</v>
      </c>
      <c r="E139" s="733">
        <v>50113001</v>
      </c>
      <c r="F139" s="732" t="s">
        <v>611</v>
      </c>
      <c r="G139" s="731" t="s">
        <v>612</v>
      </c>
      <c r="H139" s="731">
        <v>179327</v>
      </c>
      <c r="I139" s="731">
        <v>179327</v>
      </c>
      <c r="J139" s="731" t="s">
        <v>842</v>
      </c>
      <c r="K139" s="731" t="s">
        <v>844</v>
      </c>
      <c r="L139" s="734">
        <v>74.320000000000007</v>
      </c>
      <c r="M139" s="734">
        <v>1</v>
      </c>
      <c r="N139" s="735">
        <v>74.320000000000007</v>
      </c>
    </row>
    <row r="140" spans="1:14" ht="14.45" customHeight="1" x14ac:dyDescent="0.2">
      <c r="A140" s="729" t="s">
        <v>576</v>
      </c>
      <c r="B140" s="730" t="s">
        <v>577</v>
      </c>
      <c r="C140" s="731" t="s">
        <v>591</v>
      </c>
      <c r="D140" s="732" t="s">
        <v>592</v>
      </c>
      <c r="E140" s="733">
        <v>50113001</v>
      </c>
      <c r="F140" s="732" t="s">
        <v>611</v>
      </c>
      <c r="G140" s="731" t="s">
        <v>643</v>
      </c>
      <c r="H140" s="731">
        <v>204626</v>
      </c>
      <c r="I140" s="731">
        <v>204626</v>
      </c>
      <c r="J140" s="731" t="s">
        <v>845</v>
      </c>
      <c r="K140" s="731" t="s">
        <v>846</v>
      </c>
      <c r="L140" s="734">
        <v>213.15878871443198</v>
      </c>
      <c r="M140" s="734">
        <v>14.405147099999999</v>
      </c>
      <c r="N140" s="735">
        <v>3070.5837070892121</v>
      </c>
    </row>
    <row r="141" spans="1:14" ht="14.45" customHeight="1" x14ac:dyDescent="0.2">
      <c r="A141" s="729" t="s">
        <v>576</v>
      </c>
      <c r="B141" s="730" t="s">
        <v>577</v>
      </c>
      <c r="C141" s="731" t="s">
        <v>591</v>
      </c>
      <c r="D141" s="732" t="s">
        <v>592</v>
      </c>
      <c r="E141" s="733">
        <v>50113001</v>
      </c>
      <c r="F141" s="732" t="s">
        <v>611</v>
      </c>
      <c r="G141" s="731" t="s">
        <v>643</v>
      </c>
      <c r="H141" s="731">
        <v>204622</v>
      </c>
      <c r="I141" s="731">
        <v>204622</v>
      </c>
      <c r="J141" s="731" t="s">
        <v>845</v>
      </c>
      <c r="K141" s="731" t="s">
        <v>847</v>
      </c>
      <c r="L141" s="734">
        <v>72.919131010038029</v>
      </c>
      <c r="M141" s="734">
        <v>3.5540000000000003</v>
      </c>
      <c r="N141" s="735">
        <v>259.15459160967515</v>
      </c>
    </row>
    <row r="142" spans="1:14" ht="14.45" customHeight="1" x14ac:dyDescent="0.2">
      <c r="A142" s="729" t="s">
        <v>576</v>
      </c>
      <c r="B142" s="730" t="s">
        <v>577</v>
      </c>
      <c r="C142" s="731" t="s">
        <v>591</v>
      </c>
      <c r="D142" s="732" t="s">
        <v>592</v>
      </c>
      <c r="E142" s="733">
        <v>50113001</v>
      </c>
      <c r="F142" s="732" t="s">
        <v>611</v>
      </c>
      <c r="G142" s="731" t="s">
        <v>329</v>
      </c>
      <c r="H142" s="731">
        <v>204627</v>
      </c>
      <c r="I142" s="731">
        <v>204627</v>
      </c>
      <c r="J142" s="731" t="s">
        <v>845</v>
      </c>
      <c r="K142" s="731" t="s">
        <v>848</v>
      </c>
      <c r="L142" s="734">
        <v>415.095472502088</v>
      </c>
      <c r="M142" s="734">
        <v>3.077</v>
      </c>
      <c r="N142" s="735">
        <v>1277.2487688889248</v>
      </c>
    </row>
    <row r="143" spans="1:14" ht="14.45" customHeight="1" x14ac:dyDescent="0.2">
      <c r="A143" s="729" t="s">
        <v>576</v>
      </c>
      <c r="B143" s="730" t="s">
        <v>577</v>
      </c>
      <c r="C143" s="731" t="s">
        <v>591</v>
      </c>
      <c r="D143" s="732" t="s">
        <v>592</v>
      </c>
      <c r="E143" s="733">
        <v>50113001</v>
      </c>
      <c r="F143" s="732" t="s">
        <v>611</v>
      </c>
      <c r="G143" s="731" t="s">
        <v>612</v>
      </c>
      <c r="H143" s="731">
        <v>840312</v>
      </c>
      <c r="I143" s="731">
        <v>0</v>
      </c>
      <c r="J143" s="731" t="s">
        <v>849</v>
      </c>
      <c r="K143" s="731" t="s">
        <v>329</v>
      </c>
      <c r="L143" s="734">
        <v>33.52000000000001</v>
      </c>
      <c r="M143" s="734">
        <v>2</v>
      </c>
      <c r="N143" s="735">
        <v>67.04000000000002</v>
      </c>
    </row>
    <row r="144" spans="1:14" ht="14.45" customHeight="1" x14ac:dyDescent="0.2">
      <c r="A144" s="729" t="s">
        <v>576</v>
      </c>
      <c r="B144" s="730" t="s">
        <v>577</v>
      </c>
      <c r="C144" s="731" t="s">
        <v>591</v>
      </c>
      <c r="D144" s="732" t="s">
        <v>592</v>
      </c>
      <c r="E144" s="733">
        <v>50113001</v>
      </c>
      <c r="F144" s="732" t="s">
        <v>611</v>
      </c>
      <c r="G144" s="731" t="s">
        <v>612</v>
      </c>
      <c r="H144" s="731">
        <v>226523</v>
      </c>
      <c r="I144" s="731">
        <v>226523</v>
      </c>
      <c r="J144" s="731" t="s">
        <v>850</v>
      </c>
      <c r="K144" s="731" t="s">
        <v>851</v>
      </c>
      <c r="L144" s="734">
        <v>51.960000000000015</v>
      </c>
      <c r="M144" s="734">
        <v>37</v>
      </c>
      <c r="N144" s="735">
        <v>1922.5200000000007</v>
      </c>
    </row>
    <row r="145" spans="1:14" ht="14.45" customHeight="1" x14ac:dyDescent="0.2">
      <c r="A145" s="729" t="s">
        <v>576</v>
      </c>
      <c r="B145" s="730" t="s">
        <v>577</v>
      </c>
      <c r="C145" s="731" t="s">
        <v>591</v>
      </c>
      <c r="D145" s="732" t="s">
        <v>592</v>
      </c>
      <c r="E145" s="733">
        <v>50113001</v>
      </c>
      <c r="F145" s="732" t="s">
        <v>611</v>
      </c>
      <c r="G145" s="731" t="s">
        <v>643</v>
      </c>
      <c r="H145" s="731">
        <v>146929</v>
      </c>
      <c r="I145" s="731">
        <v>46929</v>
      </c>
      <c r="J145" s="731" t="s">
        <v>852</v>
      </c>
      <c r="K145" s="731" t="s">
        <v>853</v>
      </c>
      <c r="L145" s="734">
        <v>1430.2380000000001</v>
      </c>
      <c r="M145" s="734">
        <v>10</v>
      </c>
      <c r="N145" s="735">
        <v>14302.380000000001</v>
      </c>
    </row>
    <row r="146" spans="1:14" ht="14.45" customHeight="1" x14ac:dyDescent="0.2">
      <c r="A146" s="729" t="s">
        <v>576</v>
      </c>
      <c r="B146" s="730" t="s">
        <v>577</v>
      </c>
      <c r="C146" s="731" t="s">
        <v>591</v>
      </c>
      <c r="D146" s="732" t="s">
        <v>592</v>
      </c>
      <c r="E146" s="733">
        <v>50113001</v>
      </c>
      <c r="F146" s="732" t="s">
        <v>611</v>
      </c>
      <c r="G146" s="731" t="s">
        <v>643</v>
      </c>
      <c r="H146" s="731">
        <v>159448</v>
      </c>
      <c r="I146" s="731">
        <v>59448</v>
      </c>
      <c r="J146" s="731" t="s">
        <v>854</v>
      </c>
      <c r="K146" s="731" t="s">
        <v>855</v>
      </c>
      <c r="L146" s="734">
        <v>284.06090909090915</v>
      </c>
      <c r="M146" s="734">
        <v>33</v>
      </c>
      <c r="N146" s="735">
        <v>9374.010000000002</v>
      </c>
    </row>
    <row r="147" spans="1:14" ht="14.45" customHeight="1" x14ac:dyDescent="0.2">
      <c r="A147" s="729" t="s">
        <v>576</v>
      </c>
      <c r="B147" s="730" t="s">
        <v>577</v>
      </c>
      <c r="C147" s="731" t="s">
        <v>591</v>
      </c>
      <c r="D147" s="732" t="s">
        <v>592</v>
      </c>
      <c r="E147" s="733">
        <v>50113001</v>
      </c>
      <c r="F147" s="732" t="s">
        <v>611</v>
      </c>
      <c r="G147" s="731" t="s">
        <v>643</v>
      </c>
      <c r="H147" s="731">
        <v>159449</v>
      </c>
      <c r="I147" s="731">
        <v>59449</v>
      </c>
      <c r="J147" s="731" t="s">
        <v>856</v>
      </c>
      <c r="K147" s="731" t="s">
        <v>857</v>
      </c>
      <c r="L147" s="734">
        <v>625.64266666666663</v>
      </c>
      <c r="M147" s="734">
        <v>15</v>
      </c>
      <c r="N147" s="735">
        <v>9384.64</v>
      </c>
    </row>
    <row r="148" spans="1:14" ht="14.45" customHeight="1" x14ac:dyDescent="0.2">
      <c r="A148" s="729" t="s">
        <v>576</v>
      </c>
      <c r="B148" s="730" t="s">
        <v>577</v>
      </c>
      <c r="C148" s="731" t="s">
        <v>591</v>
      </c>
      <c r="D148" s="732" t="s">
        <v>592</v>
      </c>
      <c r="E148" s="733">
        <v>50113001</v>
      </c>
      <c r="F148" s="732" t="s">
        <v>611</v>
      </c>
      <c r="G148" s="731" t="s">
        <v>643</v>
      </c>
      <c r="H148" s="731">
        <v>147285</v>
      </c>
      <c r="I148" s="731">
        <v>47285</v>
      </c>
      <c r="J148" s="731" t="s">
        <v>858</v>
      </c>
      <c r="K148" s="731" t="s">
        <v>859</v>
      </c>
      <c r="L148" s="734">
        <v>1084.8184615384614</v>
      </c>
      <c r="M148" s="734">
        <v>13</v>
      </c>
      <c r="N148" s="735">
        <v>14102.64</v>
      </c>
    </row>
    <row r="149" spans="1:14" ht="14.45" customHeight="1" x14ac:dyDescent="0.2">
      <c r="A149" s="729" t="s">
        <v>576</v>
      </c>
      <c r="B149" s="730" t="s">
        <v>577</v>
      </c>
      <c r="C149" s="731" t="s">
        <v>591</v>
      </c>
      <c r="D149" s="732" t="s">
        <v>592</v>
      </c>
      <c r="E149" s="733">
        <v>50113001</v>
      </c>
      <c r="F149" s="732" t="s">
        <v>611</v>
      </c>
      <c r="G149" s="731" t="s">
        <v>612</v>
      </c>
      <c r="H149" s="731">
        <v>54150</v>
      </c>
      <c r="I149" s="731">
        <v>54150</v>
      </c>
      <c r="J149" s="731" t="s">
        <v>860</v>
      </c>
      <c r="K149" s="731" t="s">
        <v>861</v>
      </c>
      <c r="L149" s="734">
        <v>98.809999999999974</v>
      </c>
      <c r="M149" s="734">
        <v>1</v>
      </c>
      <c r="N149" s="735">
        <v>98.809999999999974</v>
      </c>
    </row>
    <row r="150" spans="1:14" ht="14.45" customHeight="1" x14ac:dyDescent="0.2">
      <c r="A150" s="729" t="s">
        <v>576</v>
      </c>
      <c r="B150" s="730" t="s">
        <v>577</v>
      </c>
      <c r="C150" s="731" t="s">
        <v>591</v>
      </c>
      <c r="D150" s="732" t="s">
        <v>592</v>
      </c>
      <c r="E150" s="733">
        <v>50113001</v>
      </c>
      <c r="F150" s="732" t="s">
        <v>611</v>
      </c>
      <c r="G150" s="731" t="s">
        <v>612</v>
      </c>
      <c r="H150" s="731">
        <v>159643</v>
      </c>
      <c r="I150" s="731">
        <v>59643</v>
      </c>
      <c r="J150" s="731" t="s">
        <v>862</v>
      </c>
      <c r="K150" s="731" t="s">
        <v>863</v>
      </c>
      <c r="L150" s="734">
        <v>108.57000000000001</v>
      </c>
      <c r="M150" s="734">
        <v>1</v>
      </c>
      <c r="N150" s="735">
        <v>108.57000000000001</v>
      </c>
    </row>
    <row r="151" spans="1:14" ht="14.45" customHeight="1" x14ac:dyDescent="0.2">
      <c r="A151" s="729" t="s">
        <v>576</v>
      </c>
      <c r="B151" s="730" t="s">
        <v>577</v>
      </c>
      <c r="C151" s="731" t="s">
        <v>591</v>
      </c>
      <c r="D151" s="732" t="s">
        <v>592</v>
      </c>
      <c r="E151" s="733">
        <v>50113001</v>
      </c>
      <c r="F151" s="732" t="s">
        <v>611</v>
      </c>
      <c r="G151" s="731" t="s">
        <v>612</v>
      </c>
      <c r="H151" s="731">
        <v>229191</v>
      </c>
      <c r="I151" s="731">
        <v>229191</v>
      </c>
      <c r="J151" s="731" t="s">
        <v>864</v>
      </c>
      <c r="K151" s="731" t="s">
        <v>865</v>
      </c>
      <c r="L151" s="734">
        <v>141.21</v>
      </c>
      <c r="M151" s="734">
        <v>19</v>
      </c>
      <c r="N151" s="735">
        <v>2682.9900000000002</v>
      </c>
    </row>
    <row r="152" spans="1:14" ht="14.45" customHeight="1" x14ac:dyDescent="0.2">
      <c r="A152" s="729" t="s">
        <v>576</v>
      </c>
      <c r="B152" s="730" t="s">
        <v>577</v>
      </c>
      <c r="C152" s="731" t="s">
        <v>591</v>
      </c>
      <c r="D152" s="732" t="s">
        <v>592</v>
      </c>
      <c r="E152" s="733">
        <v>50113001</v>
      </c>
      <c r="F152" s="732" t="s">
        <v>611</v>
      </c>
      <c r="G152" s="731" t="s">
        <v>612</v>
      </c>
      <c r="H152" s="731">
        <v>197026</v>
      </c>
      <c r="I152" s="731">
        <v>97026</v>
      </c>
      <c r="J152" s="731" t="s">
        <v>866</v>
      </c>
      <c r="K152" s="731" t="s">
        <v>867</v>
      </c>
      <c r="L152" s="734">
        <v>45.069999999999993</v>
      </c>
      <c r="M152" s="734">
        <v>1</v>
      </c>
      <c r="N152" s="735">
        <v>45.069999999999993</v>
      </c>
    </row>
    <row r="153" spans="1:14" ht="14.45" customHeight="1" x14ac:dyDescent="0.2">
      <c r="A153" s="729" t="s">
        <v>576</v>
      </c>
      <c r="B153" s="730" t="s">
        <v>577</v>
      </c>
      <c r="C153" s="731" t="s">
        <v>591</v>
      </c>
      <c r="D153" s="732" t="s">
        <v>592</v>
      </c>
      <c r="E153" s="733">
        <v>50113001</v>
      </c>
      <c r="F153" s="732" t="s">
        <v>611</v>
      </c>
      <c r="G153" s="731" t="s">
        <v>612</v>
      </c>
      <c r="H153" s="731">
        <v>850053</v>
      </c>
      <c r="I153" s="731">
        <v>162694</v>
      </c>
      <c r="J153" s="731" t="s">
        <v>868</v>
      </c>
      <c r="K153" s="731" t="s">
        <v>869</v>
      </c>
      <c r="L153" s="734">
        <v>56.56</v>
      </c>
      <c r="M153" s="734">
        <v>1</v>
      </c>
      <c r="N153" s="735">
        <v>56.56</v>
      </c>
    </row>
    <row r="154" spans="1:14" ht="14.45" customHeight="1" x14ac:dyDescent="0.2">
      <c r="A154" s="729" t="s">
        <v>576</v>
      </c>
      <c r="B154" s="730" t="s">
        <v>577</v>
      </c>
      <c r="C154" s="731" t="s">
        <v>591</v>
      </c>
      <c r="D154" s="732" t="s">
        <v>592</v>
      </c>
      <c r="E154" s="733">
        <v>50113001</v>
      </c>
      <c r="F154" s="732" t="s">
        <v>611</v>
      </c>
      <c r="G154" s="731" t="s">
        <v>612</v>
      </c>
      <c r="H154" s="731">
        <v>187073</v>
      </c>
      <c r="I154" s="731">
        <v>87073</v>
      </c>
      <c r="J154" s="731" t="s">
        <v>870</v>
      </c>
      <c r="K154" s="731" t="s">
        <v>871</v>
      </c>
      <c r="L154" s="734">
        <v>186.44</v>
      </c>
      <c r="M154" s="734">
        <v>1</v>
      </c>
      <c r="N154" s="735">
        <v>186.44</v>
      </c>
    </row>
    <row r="155" spans="1:14" ht="14.45" customHeight="1" x14ac:dyDescent="0.2">
      <c r="A155" s="729" t="s">
        <v>576</v>
      </c>
      <c r="B155" s="730" t="s">
        <v>577</v>
      </c>
      <c r="C155" s="731" t="s">
        <v>591</v>
      </c>
      <c r="D155" s="732" t="s">
        <v>592</v>
      </c>
      <c r="E155" s="733">
        <v>50113001</v>
      </c>
      <c r="F155" s="732" t="s">
        <v>611</v>
      </c>
      <c r="G155" s="731" t="s">
        <v>612</v>
      </c>
      <c r="H155" s="731">
        <v>147033</v>
      </c>
      <c r="I155" s="731">
        <v>47033</v>
      </c>
      <c r="J155" s="731" t="s">
        <v>870</v>
      </c>
      <c r="K155" s="731" t="s">
        <v>872</v>
      </c>
      <c r="L155" s="734">
        <v>107.58000000000003</v>
      </c>
      <c r="M155" s="734">
        <v>1</v>
      </c>
      <c r="N155" s="735">
        <v>107.58000000000003</v>
      </c>
    </row>
    <row r="156" spans="1:14" ht="14.45" customHeight="1" x14ac:dyDescent="0.2">
      <c r="A156" s="729" t="s">
        <v>576</v>
      </c>
      <c r="B156" s="730" t="s">
        <v>577</v>
      </c>
      <c r="C156" s="731" t="s">
        <v>591</v>
      </c>
      <c r="D156" s="732" t="s">
        <v>592</v>
      </c>
      <c r="E156" s="733">
        <v>50113001</v>
      </c>
      <c r="F156" s="732" t="s">
        <v>611</v>
      </c>
      <c r="G156" s="731" t="s">
        <v>612</v>
      </c>
      <c r="H156" s="731">
        <v>187076</v>
      </c>
      <c r="I156" s="731">
        <v>87076</v>
      </c>
      <c r="J156" s="731" t="s">
        <v>873</v>
      </c>
      <c r="K156" s="731" t="s">
        <v>874</v>
      </c>
      <c r="L156" s="734">
        <v>135.26999999999998</v>
      </c>
      <c r="M156" s="734">
        <v>14</v>
      </c>
      <c r="N156" s="735">
        <v>1893.7799999999997</v>
      </c>
    </row>
    <row r="157" spans="1:14" ht="14.45" customHeight="1" x14ac:dyDescent="0.2">
      <c r="A157" s="729" t="s">
        <v>576</v>
      </c>
      <c r="B157" s="730" t="s">
        <v>577</v>
      </c>
      <c r="C157" s="731" t="s">
        <v>591</v>
      </c>
      <c r="D157" s="732" t="s">
        <v>592</v>
      </c>
      <c r="E157" s="733">
        <v>50113001</v>
      </c>
      <c r="F157" s="732" t="s">
        <v>611</v>
      </c>
      <c r="G157" s="731" t="s">
        <v>612</v>
      </c>
      <c r="H157" s="731">
        <v>192757</v>
      </c>
      <c r="I157" s="731">
        <v>92757</v>
      </c>
      <c r="J157" s="731" t="s">
        <v>873</v>
      </c>
      <c r="K157" s="731" t="s">
        <v>875</v>
      </c>
      <c r="L157" s="734">
        <v>74.249999999999986</v>
      </c>
      <c r="M157" s="734">
        <v>7</v>
      </c>
      <c r="N157" s="735">
        <v>519.74999999999989</v>
      </c>
    </row>
    <row r="158" spans="1:14" ht="14.45" customHeight="1" x14ac:dyDescent="0.2">
      <c r="A158" s="729" t="s">
        <v>576</v>
      </c>
      <c r="B158" s="730" t="s">
        <v>577</v>
      </c>
      <c r="C158" s="731" t="s">
        <v>591</v>
      </c>
      <c r="D158" s="732" t="s">
        <v>592</v>
      </c>
      <c r="E158" s="733">
        <v>50113001</v>
      </c>
      <c r="F158" s="732" t="s">
        <v>611</v>
      </c>
      <c r="G158" s="731" t="s">
        <v>612</v>
      </c>
      <c r="H158" s="731">
        <v>157586</v>
      </c>
      <c r="I158" s="731">
        <v>57586</v>
      </c>
      <c r="J158" s="731" t="s">
        <v>876</v>
      </c>
      <c r="K158" s="731" t="s">
        <v>877</v>
      </c>
      <c r="L158" s="734">
        <v>73.61999999999999</v>
      </c>
      <c r="M158" s="734">
        <v>6</v>
      </c>
      <c r="N158" s="735">
        <v>441.71999999999997</v>
      </c>
    </row>
    <row r="159" spans="1:14" ht="14.45" customHeight="1" x14ac:dyDescent="0.2">
      <c r="A159" s="729" t="s">
        <v>576</v>
      </c>
      <c r="B159" s="730" t="s">
        <v>577</v>
      </c>
      <c r="C159" s="731" t="s">
        <v>591</v>
      </c>
      <c r="D159" s="732" t="s">
        <v>592</v>
      </c>
      <c r="E159" s="733">
        <v>50113001</v>
      </c>
      <c r="F159" s="732" t="s">
        <v>611</v>
      </c>
      <c r="G159" s="731" t="s">
        <v>612</v>
      </c>
      <c r="H159" s="731">
        <v>846413</v>
      </c>
      <c r="I159" s="731">
        <v>57585</v>
      </c>
      <c r="J159" s="731" t="s">
        <v>878</v>
      </c>
      <c r="K159" s="731" t="s">
        <v>879</v>
      </c>
      <c r="L159" s="734">
        <v>133.12</v>
      </c>
      <c r="M159" s="734">
        <v>5</v>
      </c>
      <c r="N159" s="735">
        <v>665.6</v>
      </c>
    </row>
    <row r="160" spans="1:14" ht="14.45" customHeight="1" x14ac:dyDescent="0.2">
      <c r="A160" s="729" t="s">
        <v>576</v>
      </c>
      <c r="B160" s="730" t="s">
        <v>577</v>
      </c>
      <c r="C160" s="731" t="s">
        <v>591</v>
      </c>
      <c r="D160" s="732" t="s">
        <v>592</v>
      </c>
      <c r="E160" s="733">
        <v>50113001</v>
      </c>
      <c r="F160" s="732" t="s">
        <v>611</v>
      </c>
      <c r="G160" s="731" t="s">
        <v>612</v>
      </c>
      <c r="H160" s="731">
        <v>848560</v>
      </c>
      <c r="I160" s="731">
        <v>125752</v>
      </c>
      <c r="J160" s="731" t="s">
        <v>880</v>
      </c>
      <c r="K160" s="731" t="s">
        <v>881</v>
      </c>
      <c r="L160" s="734">
        <v>222.98999999999998</v>
      </c>
      <c r="M160" s="734">
        <v>2</v>
      </c>
      <c r="N160" s="735">
        <v>445.97999999999996</v>
      </c>
    </row>
    <row r="161" spans="1:14" ht="14.45" customHeight="1" x14ac:dyDescent="0.2">
      <c r="A161" s="729" t="s">
        <v>576</v>
      </c>
      <c r="B161" s="730" t="s">
        <v>577</v>
      </c>
      <c r="C161" s="731" t="s">
        <v>591</v>
      </c>
      <c r="D161" s="732" t="s">
        <v>592</v>
      </c>
      <c r="E161" s="733">
        <v>50113001</v>
      </c>
      <c r="F161" s="732" t="s">
        <v>611</v>
      </c>
      <c r="G161" s="731" t="s">
        <v>612</v>
      </c>
      <c r="H161" s="731">
        <v>181293</v>
      </c>
      <c r="I161" s="731">
        <v>181293</v>
      </c>
      <c r="J161" s="731" t="s">
        <v>882</v>
      </c>
      <c r="K161" s="731" t="s">
        <v>883</v>
      </c>
      <c r="L161" s="734">
        <v>226.56499999999997</v>
      </c>
      <c r="M161" s="734">
        <v>2</v>
      </c>
      <c r="N161" s="735">
        <v>453.12999999999994</v>
      </c>
    </row>
    <row r="162" spans="1:14" ht="14.45" customHeight="1" x14ac:dyDescent="0.2">
      <c r="A162" s="729" t="s">
        <v>576</v>
      </c>
      <c r="B162" s="730" t="s">
        <v>577</v>
      </c>
      <c r="C162" s="731" t="s">
        <v>591</v>
      </c>
      <c r="D162" s="732" t="s">
        <v>592</v>
      </c>
      <c r="E162" s="733">
        <v>50113001</v>
      </c>
      <c r="F162" s="732" t="s">
        <v>611</v>
      </c>
      <c r="G162" s="731" t="s">
        <v>643</v>
      </c>
      <c r="H162" s="731">
        <v>112669</v>
      </c>
      <c r="I162" s="731">
        <v>12669</v>
      </c>
      <c r="J162" s="731" t="s">
        <v>884</v>
      </c>
      <c r="K162" s="731" t="s">
        <v>885</v>
      </c>
      <c r="L162" s="734">
        <v>109.74943428477141</v>
      </c>
      <c r="M162" s="734">
        <v>12.0682355</v>
      </c>
      <c r="N162" s="735">
        <v>1324.4820189403954</v>
      </c>
    </row>
    <row r="163" spans="1:14" ht="14.45" customHeight="1" x14ac:dyDescent="0.2">
      <c r="A163" s="729" t="s">
        <v>576</v>
      </c>
      <c r="B163" s="730" t="s">
        <v>577</v>
      </c>
      <c r="C163" s="731" t="s">
        <v>591</v>
      </c>
      <c r="D163" s="732" t="s">
        <v>592</v>
      </c>
      <c r="E163" s="733">
        <v>50113001</v>
      </c>
      <c r="F163" s="732" t="s">
        <v>611</v>
      </c>
      <c r="G163" s="731" t="s">
        <v>643</v>
      </c>
      <c r="H163" s="731">
        <v>112671</v>
      </c>
      <c r="I163" s="731">
        <v>12671</v>
      </c>
      <c r="J163" s="731" t="s">
        <v>884</v>
      </c>
      <c r="K163" s="731" t="s">
        <v>886</v>
      </c>
      <c r="L163" s="734">
        <v>324.50015113084913</v>
      </c>
      <c r="M163" s="734">
        <v>10.245996999999999</v>
      </c>
      <c r="N163" s="735">
        <v>3324.8275749862264</v>
      </c>
    </row>
    <row r="164" spans="1:14" ht="14.45" customHeight="1" x14ac:dyDescent="0.2">
      <c r="A164" s="729" t="s">
        <v>576</v>
      </c>
      <c r="B164" s="730" t="s">
        <v>577</v>
      </c>
      <c r="C164" s="731" t="s">
        <v>591</v>
      </c>
      <c r="D164" s="732" t="s">
        <v>592</v>
      </c>
      <c r="E164" s="733">
        <v>50113001</v>
      </c>
      <c r="F164" s="732" t="s">
        <v>611</v>
      </c>
      <c r="G164" s="731" t="s">
        <v>643</v>
      </c>
      <c r="H164" s="731">
        <v>12670</v>
      </c>
      <c r="I164" s="731">
        <v>12670</v>
      </c>
      <c r="J164" s="731" t="s">
        <v>884</v>
      </c>
      <c r="K164" s="731" t="s">
        <v>887</v>
      </c>
      <c r="L164" s="734">
        <v>193.25179996087653</v>
      </c>
      <c r="M164" s="734">
        <v>16.689000000000004</v>
      </c>
      <c r="N164" s="735">
        <v>3225.1792895470689</v>
      </c>
    </row>
    <row r="165" spans="1:14" ht="14.45" customHeight="1" x14ac:dyDescent="0.2">
      <c r="A165" s="729" t="s">
        <v>576</v>
      </c>
      <c r="B165" s="730" t="s">
        <v>577</v>
      </c>
      <c r="C165" s="731" t="s">
        <v>591</v>
      </c>
      <c r="D165" s="732" t="s">
        <v>592</v>
      </c>
      <c r="E165" s="733">
        <v>50113001</v>
      </c>
      <c r="F165" s="732" t="s">
        <v>611</v>
      </c>
      <c r="G165" s="731" t="s">
        <v>612</v>
      </c>
      <c r="H165" s="731">
        <v>129734</v>
      </c>
      <c r="I165" s="731">
        <v>29734</v>
      </c>
      <c r="J165" s="731" t="s">
        <v>888</v>
      </c>
      <c r="K165" s="731" t="s">
        <v>815</v>
      </c>
      <c r="L165" s="734">
        <v>806.3</v>
      </c>
      <c r="M165" s="734">
        <v>1</v>
      </c>
      <c r="N165" s="735">
        <v>806.3</v>
      </c>
    </row>
    <row r="166" spans="1:14" ht="14.45" customHeight="1" x14ac:dyDescent="0.2">
      <c r="A166" s="729" t="s">
        <v>576</v>
      </c>
      <c r="B166" s="730" t="s">
        <v>577</v>
      </c>
      <c r="C166" s="731" t="s">
        <v>591</v>
      </c>
      <c r="D166" s="732" t="s">
        <v>592</v>
      </c>
      <c r="E166" s="733">
        <v>50113001</v>
      </c>
      <c r="F166" s="732" t="s">
        <v>611</v>
      </c>
      <c r="G166" s="731" t="s">
        <v>612</v>
      </c>
      <c r="H166" s="731">
        <v>225510</v>
      </c>
      <c r="I166" s="731">
        <v>225510</v>
      </c>
      <c r="J166" s="731" t="s">
        <v>889</v>
      </c>
      <c r="K166" s="731" t="s">
        <v>890</v>
      </c>
      <c r="L166" s="734">
        <v>64.72</v>
      </c>
      <c r="M166" s="734">
        <v>2</v>
      </c>
      <c r="N166" s="735">
        <v>129.44</v>
      </c>
    </row>
    <row r="167" spans="1:14" ht="14.45" customHeight="1" x14ac:dyDescent="0.2">
      <c r="A167" s="729" t="s">
        <v>576</v>
      </c>
      <c r="B167" s="730" t="s">
        <v>577</v>
      </c>
      <c r="C167" s="731" t="s">
        <v>591</v>
      </c>
      <c r="D167" s="732" t="s">
        <v>592</v>
      </c>
      <c r="E167" s="733">
        <v>50113001</v>
      </c>
      <c r="F167" s="732" t="s">
        <v>611</v>
      </c>
      <c r="G167" s="731" t="s">
        <v>643</v>
      </c>
      <c r="H167" s="731">
        <v>243130</v>
      </c>
      <c r="I167" s="731">
        <v>243130</v>
      </c>
      <c r="J167" s="731" t="s">
        <v>891</v>
      </c>
      <c r="K167" s="731" t="s">
        <v>892</v>
      </c>
      <c r="L167" s="734">
        <v>78.67</v>
      </c>
      <c r="M167" s="734">
        <v>1</v>
      </c>
      <c r="N167" s="735">
        <v>78.67</v>
      </c>
    </row>
    <row r="168" spans="1:14" ht="14.45" customHeight="1" x14ac:dyDescent="0.2">
      <c r="A168" s="729" t="s">
        <v>576</v>
      </c>
      <c r="B168" s="730" t="s">
        <v>577</v>
      </c>
      <c r="C168" s="731" t="s">
        <v>591</v>
      </c>
      <c r="D168" s="732" t="s">
        <v>592</v>
      </c>
      <c r="E168" s="733">
        <v>50113001</v>
      </c>
      <c r="F168" s="732" t="s">
        <v>611</v>
      </c>
      <c r="G168" s="731" t="s">
        <v>643</v>
      </c>
      <c r="H168" s="731">
        <v>243138</v>
      </c>
      <c r="I168" s="731">
        <v>243138</v>
      </c>
      <c r="J168" s="731" t="s">
        <v>893</v>
      </c>
      <c r="K168" s="731" t="s">
        <v>894</v>
      </c>
      <c r="L168" s="734">
        <v>61.04</v>
      </c>
      <c r="M168" s="734">
        <v>1</v>
      </c>
      <c r="N168" s="735">
        <v>61.04</v>
      </c>
    </row>
    <row r="169" spans="1:14" ht="14.45" customHeight="1" x14ac:dyDescent="0.2">
      <c r="A169" s="729" t="s">
        <v>576</v>
      </c>
      <c r="B169" s="730" t="s">
        <v>577</v>
      </c>
      <c r="C169" s="731" t="s">
        <v>591</v>
      </c>
      <c r="D169" s="732" t="s">
        <v>592</v>
      </c>
      <c r="E169" s="733">
        <v>50113001</v>
      </c>
      <c r="F169" s="732" t="s">
        <v>611</v>
      </c>
      <c r="G169" s="731" t="s">
        <v>612</v>
      </c>
      <c r="H169" s="731">
        <v>149990</v>
      </c>
      <c r="I169" s="731">
        <v>49990</v>
      </c>
      <c r="J169" s="731" t="s">
        <v>895</v>
      </c>
      <c r="K169" s="731" t="s">
        <v>896</v>
      </c>
      <c r="L169" s="734">
        <v>169.99</v>
      </c>
      <c r="M169" s="734">
        <v>1</v>
      </c>
      <c r="N169" s="735">
        <v>169.99</v>
      </c>
    </row>
    <row r="170" spans="1:14" ht="14.45" customHeight="1" x14ac:dyDescent="0.2">
      <c r="A170" s="729" t="s">
        <v>576</v>
      </c>
      <c r="B170" s="730" t="s">
        <v>577</v>
      </c>
      <c r="C170" s="731" t="s">
        <v>591</v>
      </c>
      <c r="D170" s="732" t="s">
        <v>592</v>
      </c>
      <c r="E170" s="733">
        <v>50113001</v>
      </c>
      <c r="F170" s="732" t="s">
        <v>611</v>
      </c>
      <c r="G170" s="731" t="s">
        <v>612</v>
      </c>
      <c r="H170" s="731">
        <v>214595</v>
      </c>
      <c r="I170" s="731">
        <v>214595</v>
      </c>
      <c r="J170" s="731" t="s">
        <v>897</v>
      </c>
      <c r="K170" s="731" t="s">
        <v>898</v>
      </c>
      <c r="L170" s="734">
        <v>130.76636363636365</v>
      </c>
      <c r="M170" s="734">
        <v>11</v>
      </c>
      <c r="N170" s="735">
        <v>1438.43</v>
      </c>
    </row>
    <row r="171" spans="1:14" ht="14.45" customHeight="1" x14ac:dyDescent="0.2">
      <c r="A171" s="729" t="s">
        <v>576</v>
      </c>
      <c r="B171" s="730" t="s">
        <v>577</v>
      </c>
      <c r="C171" s="731" t="s">
        <v>591</v>
      </c>
      <c r="D171" s="732" t="s">
        <v>592</v>
      </c>
      <c r="E171" s="733">
        <v>50113001</v>
      </c>
      <c r="F171" s="732" t="s">
        <v>611</v>
      </c>
      <c r="G171" s="731" t="s">
        <v>612</v>
      </c>
      <c r="H171" s="731">
        <v>214596</v>
      </c>
      <c r="I171" s="731">
        <v>214596</v>
      </c>
      <c r="J171" s="731" t="s">
        <v>899</v>
      </c>
      <c r="K171" s="731" t="s">
        <v>900</v>
      </c>
      <c r="L171" s="734">
        <v>90.300000000000011</v>
      </c>
      <c r="M171" s="734">
        <v>6</v>
      </c>
      <c r="N171" s="735">
        <v>541.80000000000007</v>
      </c>
    </row>
    <row r="172" spans="1:14" ht="14.45" customHeight="1" x14ac:dyDescent="0.2">
      <c r="A172" s="729" t="s">
        <v>576</v>
      </c>
      <c r="B172" s="730" t="s">
        <v>577</v>
      </c>
      <c r="C172" s="731" t="s">
        <v>591</v>
      </c>
      <c r="D172" s="732" t="s">
        <v>592</v>
      </c>
      <c r="E172" s="733">
        <v>50113001</v>
      </c>
      <c r="F172" s="732" t="s">
        <v>611</v>
      </c>
      <c r="G172" s="731" t="s">
        <v>612</v>
      </c>
      <c r="H172" s="731">
        <v>173498</v>
      </c>
      <c r="I172" s="731">
        <v>173498</v>
      </c>
      <c r="J172" s="731" t="s">
        <v>901</v>
      </c>
      <c r="K172" s="731" t="s">
        <v>902</v>
      </c>
      <c r="L172" s="734">
        <v>219.77</v>
      </c>
      <c r="M172" s="734">
        <v>3</v>
      </c>
      <c r="N172" s="735">
        <v>659.31000000000006</v>
      </c>
    </row>
    <row r="173" spans="1:14" ht="14.45" customHeight="1" x14ac:dyDescent="0.2">
      <c r="A173" s="729" t="s">
        <v>576</v>
      </c>
      <c r="B173" s="730" t="s">
        <v>577</v>
      </c>
      <c r="C173" s="731" t="s">
        <v>591</v>
      </c>
      <c r="D173" s="732" t="s">
        <v>592</v>
      </c>
      <c r="E173" s="733">
        <v>50113001</v>
      </c>
      <c r="F173" s="732" t="s">
        <v>611</v>
      </c>
      <c r="G173" s="731" t="s">
        <v>612</v>
      </c>
      <c r="H173" s="731">
        <v>173500</v>
      </c>
      <c r="I173" s="731">
        <v>173500</v>
      </c>
      <c r="J173" s="731" t="s">
        <v>901</v>
      </c>
      <c r="K173" s="731" t="s">
        <v>903</v>
      </c>
      <c r="L173" s="734">
        <v>143.07</v>
      </c>
      <c r="M173" s="734">
        <v>1</v>
      </c>
      <c r="N173" s="735">
        <v>143.07</v>
      </c>
    </row>
    <row r="174" spans="1:14" ht="14.45" customHeight="1" x14ac:dyDescent="0.2">
      <c r="A174" s="729" t="s">
        <v>576</v>
      </c>
      <c r="B174" s="730" t="s">
        <v>577</v>
      </c>
      <c r="C174" s="731" t="s">
        <v>591</v>
      </c>
      <c r="D174" s="732" t="s">
        <v>592</v>
      </c>
      <c r="E174" s="733">
        <v>50113001</v>
      </c>
      <c r="F174" s="732" t="s">
        <v>611</v>
      </c>
      <c r="G174" s="731" t="s">
        <v>643</v>
      </c>
      <c r="H174" s="731">
        <v>848610</v>
      </c>
      <c r="I174" s="731">
        <v>122572</v>
      </c>
      <c r="J174" s="731" t="s">
        <v>904</v>
      </c>
      <c r="K174" s="731" t="s">
        <v>905</v>
      </c>
      <c r="L174" s="734">
        <v>1609.2100000000003</v>
      </c>
      <c r="M174" s="734">
        <v>4</v>
      </c>
      <c r="N174" s="735">
        <v>6436.8400000000011</v>
      </c>
    </row>
    <row r="175" spans="1:14" ht="14.45" customHeight="1" x14ac:dyDescent="0.2">
      <c r="A175" s="729" t="s">
        <v>576</v>
      </c>
      <c r="B175" s="730" t="s">
        <v>577</v>
      </c>
      <c r="C175" s="731" t="s">
        <v>591</v>
      </c>
      <c r="D175" s="732" t="s">
        <v>592</v>
      </c>
      <c r="E175" s="733">
        <v>50113001</v>
      </c>
      <c r="F175" s="732" t="s">
        <v>611</v>
      </c>
      <c r="G175" s="731" t="s">
        <v>643</v>
      </c>
      <c r="H175" s="731">
        <v>848697</v>
      </c>
      <c r="I175" s="731">
        <v>122593</v>
      </c>
      <c r="J175" s="731" t="s">
        <v>906</v>
      </c>
      <c r="K175" s="731" t="s">
        <v>907</v>
      </c>
      <c r="L175" s="734">
        <v>368.52000000000004</v>
      </c>
      <c r="M175" s="734">
        <v>7</v>
      </c>
      <c r="N175" s="735">
        <v>2579.6400000000003</v>
      </c>
    </row>
    <row r="176" spans="1:14" ht="14.45" customHeight="1" x14ac:dyDescent="0.2">
      <c r="A176" s="729" t="s">
        <v>576</v>
      </c>
      <c r="B176" s="730" t="s">
        <v>577</v>
      </c>
      <c r="C176" s="731" t="s">
        <v>591</v>
      </c>
      <c r="D176" s="732" t="s">
        <v>592</v>
      </c>
      <c r="E176" s="733">
        <v>50113001</v>
      </c>
      <c r="F176" s="732" t="s">
        <v>611</v>
      </c>
      <c r="G176" s="731" t="s">
        <v>643</v>
      </c>
      <c r="H176" s="731">
        <v>848612</v>
      </c>
      <c r="I176" s="731">
        <v>122600</v>
      </c>
      <c r="J176" s="731" t="s">
        <v>908</v>
      </c>
      <c r="K176" s="731" t="s">
        <v>909</v>
      </c>
      <c r="L176" s="734">
        <v>773.59666666666669</v>
      </c>
      <c r="M176" s="734">
        <v>3</v>
      </c>
      <c r="N176" s="735">
        <v>2320.79</v>
      </c>
    </row>
    <row r="177" spans="1:14" ht="14.45" customHeight="1" x14ac:dyDescent="0.2">
      <c r="A177" s="729" t="s">
        <v>576</v>
      </c>
      <c r="B177" s="730" t="s">
        <v>577</v>
      </c>
      <c r="C177" s="731" t="s">
        <v>591</v>
      </c>
      <c r="D177" s="732" t="s">
        <v>592</v>
      </c>
      <c r="E177" s="733">
        <v>50113001</v>
      </c>
      <c r="F177" s="732" t="s">
        <v>611</v>
      </c>
      <c r="G177" s="731" t="s">
        <v>612</v>
      </c>
      <c r="H177" s="731">
        <v>229132</v>
      </c>
      <c r="I177" s="731">
        <v>229132</v>
      </c>
      <c r="J177" s="731" t="s">
        <v>910</v>
      </c>
      <c r="K177" s="731" t="s">
        <v>911</v>
      </c>
      <c r="L177" s="734">
        <v>89.001999999999995</v>
      </c>
      <c r="M177" s="734">
        <v>15</v>
      </c>
      <c r="N177" s="735">
        <v>1335.03</v>
      </c>
    </row>
    <row r="178" spans="1:14" ht="14.45" customHeight="1" x14ac:dyDescent="0.2">
      <c r="A178" s="729" t="s">
        <v>576</v>
      </c>
      <c r="B178" s="730" t="s">
        <v>577</v>
      </c>
      <c r="C178" s="731" t="s">
        <v>591</v>
      </c>
      <c r="D178" s="732" t="s">
        <v>592</v>
      </c>
      <c r="E178" s="733">
        <v>50113001</v>
      </c>
      <c r="F178" s="732" t="s">
        <v>611</v>
      </c>
      <c r="G178" s="731" t="s">
        <v>612</v>
      </c>
      <c r="H178" s="731">
        <v>242252</v>
      </c>
      <c r="I178" s="731">
        <v>242252</v>
      </c>
      <c r="J178" s="731" t="s">
        <v>912</v>
      </c>
      <c r="K178" s="731" t="s">
        <v>913</v>
      </c>
      <c r="L178" s="734">
        <v>145.42974700638752</v>
      </c>
      <c r="M178" s="734">
        <v>128.24594479999999</v>
      </c>
      <c r="N178" s="735">
        <v>18650.775306859137</v>
      </c>
    </row>
    <row r="179" spans="1:14" ht="14.45" customHeight="1" x14ac:dyDescent="0.2">
      <c r="A179" s="729" t="s">
        <v>576</v>
      </c>
      <c r="B179" s="730" t="s">
        <v>577</v>
      </c>
      <c r="C179" s="731" t="s">
        <v>591</v>
      </c>
      <c r="D179" s="732" t="s">
        <v>592</v>
      </c>
      <c r="E179" s="733">
        <v>50113001</v>
      </c>
      <c r="F179" s="732" t="s">
        <v>611</v>
      </c>
      <c r="G179" s="731" t="s">
        <v>612</v>
      </c>
      <c r="H179" s="731">
        <v>989676</v>
      </c>
      <c r="I179" s="731">
        <v>126913</v>
      </c>
      <c r="J179" s="731" t="s">
        <v>914</v>
      </c>
      <c r="K179" s="731" t="s">
        <v>915</v>
      </c>
      <c r="L179" s="734">
        <v>145.43047080365102</v>
      </c>
      <c r="M179" s="734">
        <v>195.9645778000002</v>
      </c>
      <c r="N179" s="735">
        <v>28499.220810292729</v>
      </c>
    </row>
    <row r="180" spans="1:14" ht="14.45" customHeight="1" x14ac:dyDescent="0.2">
      <c r="A180" s="729" t="s">
        <v>576</v>
      </c>
      <c r="B180" s="730" t="s">
        <v>577</v>
      </c>
      <c r="C180" s="731" t="s">
        <v>591</v>
      </c>
      <c r="D180" s="732" t="s">
        <v>592</v>
      </c>
      <c r="E180" s="733">
        <v>50113001</v>
      </c>
      <c r="F180" s="732" t="s">
        <v>611</v>
      </c>
      <c r="G180" s="731" t="s">
        <v>643</v>
      </c>
      <c r="H180" s="731">
        <v>114439</v>
      </c>
      <c r="I180" s="731">
        <v>14439</v>
      </c>
      <c r="J180" s="731" t="s">
        <v>916</v>
      </c>
      <c r="K180" s="731" t="s">
        <v>917</v>
      </c>
      <c r="L180" s="734">
        <v>74.27000000000001</v>
      </c>
      <c r="M180" s="734">
        <v>8</v>
      </c>
      <c r="N180" s="735">
        <v>594.16000000000008</v>
      </c>
    </row>
    <row r="181" spans="1:14" ht="14.45" customHeight="1" x14ac:dyDescent="0.2">
      <c r="A181" s="729" t="s">
        <v>576</v>
      </c>
      <c r="B181" s="730" t="s">
        <v>577</v>
      </c>
      <c r="C181" s="731" t="s">
        <v>591</v>
      </c>
      <c r="D181" s="732" t="s">
        <v>592</v>
      </c>
      <c r="E181" s="733">
        <v>50113001</v>
      </c>
      <c r="F181" s="732" t="s">
        <v>611</v>
      </c>
      <c r="G181" s="731" t="s">
        <v>643</v>
      </c>
      <c r="H181" s="731">
        <v>149195</v>
      </c>
      <c r="I181" s="731">
        <v>49195</v>
      </c>
      <c r="J181" s="731" t="s">
        <v>916</v>
      </c>
      <c r="K181" s="731" t="s">
        <v>918</v>
      </c>
      <c r="L181" s="734">
        <v>224.32333333333338</v>
      </c>
      <c r="M181" s="734">
        <v>3</v>
      </c>
      <c r="N181" s="735">
        <v>672.97000000000014</v>
      </c>
    </row>
    <row r="182" spans="1:14" ht="14.45" customHeight="1" x14ac:dyDescent="0.2">
      <c r="A182" s="729" t="s">
        <v>576</v>
      </c>
      <c r="B182" s="730" t="s">
        <v>577</v>
      </c>
      <c r="C182" s="731" t="s">
        <v>591</v>
      </c>
      <c r="D182" s="732" t="s">
        <v>592</v>
      </c>
      <c r="E182" s="733">
        <v>50113001</v>
      </c>
      <c r="F182" s="732" t="s">
        <v>611</v>
      </c>
      <c r="G182" s="731" t="s">
        <v>612</v>
      </c>
      <c r="H182" s="731">
        <v>184039</v>
      </c>
      <c r="I182" s="731">
        <v>184039</v>
      </c>
      <c r="J182" s="731" t="s">
        <v>919</v>
      </c>
      <c r="K182" s="731" t="s">
        <v>920</v>
      </c>
      <c r="L182" s="734">
        <v>102.82</v>
      </c>
      <c r="M182" s="734">
        <v>1</v>
      </c>
      <c r="N182" s="735">
        <v>102.82</v>
      </c>
    </row>
    <row r="183" spans="1:14" ht="14.45" customHeight="1" x14ac:dyDescent="0.2">
      <c r="A183" s="729" t="s">
        <v>576</v>
      </c>
      <c r="B183" s="730" t="s">
        <v>577</v>
      </c>
      <c r="C183" s="731" t="s">
        <v>591</v>
      </c>
      <c r="D183" s="732" t="s">
        <v>592</v>
      </c>
      <c r="E183" s="733">
        <v>50113001</v>
      </c>
      <c r="F183" s="732" t="s">
        <v>611</v>
      </c>
      <c r="G183" s="731" t="s">
        <v>612</v>
      </c>
      <c r="H183" s="731">
        <v>216978</v>
      </c>
      <c r="I183" s="731">
        <v>216978</v>
      </c>
      <c r="J183" s="731" t="s">
        <v>921</v>
      </c>
      <c r="K183" s="731" t="s">
        <v>922</v>
      </c>
      <c r="L183" s="734">
        <v>290.08000000000004</v>
      </c>
      <c r="M183" s="734">
        <v>2</v>
      </c>
      <c r="N183" s="735">
        <v>580.16000000000008</v>
      </c>
    </row>
    <row r="184" spans="1:14" ht="14.45" customHeight="1" x14ac:dyDescent="0.2">
      <c r="A184" s="729" t="s">
        <v>576</v>
      </c>
      <c r="B184" s="730" t="s">
        <v>577</v>
      </c>
      <c r="C184" s="731" t="s">
        <v>591</v>
      </c>
      <c r="D184" s="732" t="s">
        <v>592</v>
      </c>
      <c r="E184" s="733">
        <v>50113001</v>
      </c>
      <c r="F184" s="732" t="s">
        <v>611</v>
      </c>
      <c r="G184" s="731" t="s">
        <v>612</v>
      </c>
      <c r="H184" s="731">
        <v>152334</v>
      </c>
      <c r="I184" s="731">
        <v>52334</v>
      </c>
      <c r="J184" s="731" t="s">
        <v>923</v>
      </c>
      <c r="K184" s="731" t="s">
        <v>924</v>
      </c>
      <c r="L184" s="734">
        <v>197.92999999999998</v>
      </c>
      <c r="M184" s="734">
        <v>3</v>
      </c>
      <c r="N184" s="735">
        <v>593.79</v>
      </c>
    </row>
    <row r="185" spans="1:14" ht="14.45" customHeight="1" x14ac:dyDescent="0.2">
      <c r="A185" s="729" t="s">
        <v>576</v>
      </c>
      <c r="B185" s="730" t="s">
        <v>577</v>
      </c>
      <c r="C185" s="731" t="s">
        <v>591</v>
      </c>
      <c r="D185" s="732" t="s">
        <v>592</v>
      </c>
      <c r="E185" s="733">
        <v>50113001</v>
      </c>
      <c r="F185" s="732" t="s">
        <v>611</v>
      </c>
      <c r="G185" s="731" t="s">
        <v>612</v>
      </c>
      <c r="H185" s="731">
        <v>243142</v>
      </c>
      <c r="I185" s="731">
        <v>243142</v>
      </c>
      <c r="J185" s="731" t="s">
        <v>923</v>
      </c>
      <c r="K185" s="731" t="s">
        <v>924</v>
      </c>
      <c r="L185" s="734">
        <v>190.74999999999997</v>
      </c>
      <c r="M185" s="734">
        <v>11</v>
      </c>
      <c r="N185" s="735">
        <v>2098.2499999999995</v>
      </c>
    </row>
    <row r="186" spans="1:14" ht="14.45" customHeight="1" x14ac:dyDescent="0.2">
      <c r="A186" s="729" t="s">
        <v>576</v>
      </c>
      <c r="B186" s="730" t="s">
        <v>577</v>
      </c>
      <c r="C186" s="731" t="s">
        <v>591</v>
      </c>
      <c r="D186" s="732" t="s">
        <v>592</v>
      </c>
      <c r="E186" s="733">
        <v>50113001</v>
      </c>
      <c r="F186" s="732" t="s">
        <v>611</v>
      </c>
      <c r="G186" s="731" t="s">
        <v>612</v>
      </c>
      <c r="H186" s="731">
        <v>158827</v>
      </c>
      <c r="I186" s="731">
        <v>58827</v>
      </c>
      <c r="J186" s="731" t="s">
        <v>925</v>
      </c>
      <c r="K186" s="731" t="s">
        <v>926</v>
      </c>
      <c r="L186" s="734">
        <v>162.33000000000001</v>
      </c>
      <c r="M186" s="734">
        <v>2</v>
      </c>
      <c r="N186" s="735">
        <v>324.66000000000003</v>
      </c>
    </row>
    <row r="187" spans="1:14" ht="14.45" customHeight="1" x14ac:dyDescent="0.2">
      <c r="A187" s="729" t="s">
        <v>576</v>
      </c>
      <c r="B187" s="730" t="s">
        <v>577</v>
      </c>
      <c r="C187" s="731" t="s">
        <v>591</v>
      </c>
      <c r="D187" s="732" t="s">
        <v>592</v>
      </c>
      <c r="E187" s="733">
        <v>50113001</v>
      </c>
      <c r="F187" s="732" t="s">
        <v>611</v>
      </c>
      <c r="G187" s="731" t="s">
        <v>643</v>
      </c>
      <c r="H187" s="731">
        <v>213477</v>
      </c>
      <c r="I187" s="731">
        <v>213477</v>
      </c>
      <c r="J187" s="731" t="s">
        <v>927</v>
      </c>
      <c r="K187" s="731" t="s">
        <v>928</v>
      </c>
      <c r="L187" s="734">
        <v>3299.9587499999998</v>
      </c>
      <c r="M187" s="734">
        <v>8</v>
      </c>
      <c r="N187" s="735">
        <v>26399.67</v>
      </c>
    </row>
    <row r="188" spans="1:14" ht="14.45" customHeight="1" x14ac:dyDescent="0.2">
      <c r="A188" s="729" t="s">
        <v>576</v>
      </c>
      <c r="B188" s="730" t="s">
        <v>577</v>
      </c>
      <c r="C188" s="731" t="s">
        <v>591</v>
      </c>
      <c r="D188" s="732" t="s">
        <v>592</v>
      </c>
      <c r="E188" s="733">
        <v>50113001</v>
      </c>
      <c r="F188" s="732" t="s">
        <v>611</v>
      </c>
      <c r="G188" s="731" t="s">
        <v>643</v>
      </c>
      <c r="H188" s="731">
        <v>213485</v>
      </c>
      <c r="I188" s="731">
        <v>213485</v>
      </c>
      <c r="J188" s="731" t="s">
        <v>929</v>
      </c>
      <c r="K188" s="731" t="s">
        <v>930</v>
      </c>
      <c r="L188" s="734">
        <v>721.2</v>
      </c>
      <c r="M188" s="734">
        <v>1</v>
      </c>
      <c r="N188" s="735">
        <v>721.2</v>
      </c>
    </row>
    <row r="189" spans="1:14" ht="14.45" customHeight="1" x14ac:dyDescent="0.2">
      <c r="A189" s="729" t="s">
        <v>576</v>
      </c>
      <c r="B189" s="730" t="s">
        <v>577</v>
      </c>
      <c r="C189" s="731" t="s">
        <v>591</v>
      </c>
      <c r="D189" s="732" t="s">
        <v>592</v>
      </c>
      <c r="E189" s="733">
        <v>50113001</v>
      </c>
      <c r="F189" s="732" t="s">
        <v>611</v>
      </c>
      <c r="G189" s="731" t="s">
        <v>643</v>
      </c>
      <c r="H189" s="731">
        <v>213481</v>
      </c>
      <c r="I189" s="731">
        <v>213481</v>
      </c>
      <c r="J189" s="731" t="s">
        <v>931</v>
      </c>
      <c r="K189" s="731" t="s">
        <v>932</v>
      </c>
      <c r="L189" s="734">
        <v>272.86</v>
      </c>
      <c r="M189" s="734">
        <v>1</v>
      </c>
      <c r="N189" s="735">
        <v>272.86</v>
      </c>
    </row>
    <row r="190" spans="1:14" ht="14.45" customHeight="1" x14ac:dyDescent="0.2">
      <c r="A190" s="729" t="s">
        <v>576</v>
      </c>
      <c r="B190" s="730" t="s">
        <v>577</v>
      </c>
      <c r="C190" s="731" t="s">
        <v>591</v>
      </c>
      <c r="D190" s="732" t="s">
        <v>592</v>
      </c>
      <c r="E190" s="733">
        <v>50113001</v>
      </c>
      <c r="F190" s="732" t="s">
        <v>611</v>
      </c>
      <c r="G190" s="731" t="s">
        <v>643</v>
      </c>
      <c r="H190" s="731">
        <v>213484</v>
      </c>
      <c r="I190" s="731">
        <v>213484</v>
      </c>
      <c r="J190" s="731" t="s">
        <v>931</v>
      </c>
      <c r="K190" s="731" t="s">
        <v>933</v>
      </c>
      <c r="L190" s="734">
        <v>1895.77</v>
      </c>
      <c r="M190" s="734">
        <v>1</v>
      </c>
      <c r="N190" s="735">
        <v>1895.77</v>
      </c>
    </row>
    <row r="191" spans="1:14" ht="14.45" customHeight="1" x14ac:dyDescent="0.2">
      <c r="A191" s="729" t="s">
        <v>576</v>
      </c>
      <c r="B191" s="730" t="s">
        <v>577</v>
      </c>
      <c r="C191" s="731" t="s">
        <v>591</v>
      </c>
      <c r="D191" s="732" t="s">
        <v>592</v>
      </c>
      <c r="E191" s="733">
        <v>50113001</v>
      </c>
      <c r="F191" s="732" t="s">
        <v>611</v>
      </c>
      <c r="G191" s="731" t="s">
        <v>643</v>
      </c>
      <c r="H191" s="731">
        <v>213480</v>
      </c>
      <c r="I191" s="731">
        <v>213480</v>
      </c>
      <c r="J191" s="731" t="s">
        <v>931</v>
      </c>
      <c r="K191" s="731" t="s">
        <v>934</v>
      </c>
      <c r="L191" s="734">
        <v>1106.2266666666667</v>
      </c>
      <c r="M191" s="734">
        <v>3</v>
      </c>
      <c r="N191" s="735">
        <v>3318.6800000000003</v>
      </c>
    </row>
    <row r="192" spans="1:14" ht="14.45" customHeight="1" x14ac:dyDescent="0.2">
      <c r="A192" s="729" t="s">
        <v>576</v>
      </c>
      <c r="B192" s="730" t="s">
        <v>577</v>
      </c>
      <c r="C192" s="731" t="s">
        <v>591</v>
      </c>
      <c r="D192" s="732" t="s">
        <v>592</v>
      </c>
      <c r="E192" s="733">
        <v>50113001</v>
      </c>
      <c r="F192" s="732" t="s">
        <v>611</v>
      </c>
      <c r="G192" s="731" t="s">
        <v>643</v>
      </c>
      <c r="H192" s="731">
        <v>213482</v>
      </c>
      <c r="I192" s="731">
        <v>213482</v>
      </c>
      <c r="J192" s="731" t="s">
        <v>931</v>
      </c>
      <c r="K192" s="731" t="s">
        <v>935</v>
      </c>
      <c r="L192" s="734">
        <v>1500.9937500000001</v>
      </c>
      <c r="M192" s="734">
        <v>8</v>
      </c>
      <c r="N192" s="735">
        <v>12007.95</v>
      </c>
    </row>
    <row r="193" spans="1:14" ht="14.45" customHeight="1" x14ac:dyDescent="0.2">
      <c r="A193" s="729" t="s">
        <v>576</v>
      </c>
      <c r="B193" s="730" t="s">
        <v>577</v>
      </c>
      <c r="C193" s="731" t="s">
        <v>591</v>
      </c>
      <c r="D193" s="732" t="s">
        <v>592</v>
      </c>
      <c r="E193" s="733">
        <v>50113001</v>
      </c>
      <c r="F193" s="732" t="s">
        <v>611</v>
      </c>
      <c r="G193" s="731" t="s">
        <v>643</v>
      </c>
      <c r="H193" s="731">
        <v>156804</v>
      </c>
      <c r="I193" s="731">
        <v>56804</v>
      </c>
      <c r="J193" s="731" t="s">
        <v>936</v>
      </c>
      <c r="K193" s="731" t="s">
        <v>937</v>
      </c>
      <c r="L193" s="734">
        <v>31.737500000000004</v>
      </c>
      <c r="M193" s="734">
        <v>8</v>
      </c>
      <c r="N193" s="735">
        <v>253.90000000000003</v>
      </c>
    </row>
    <row r="194" spans="1:14" ht="14.45" customHeight="1" x14ac:dyDescent="0.2">
      <c r="A194" s="729" t="s">
        <v>576</v>
      </c>
      <c r="B194" s="730" t="s">
        <v>577</v>
      </c>
      <c r="C194" s="731" t="s">
        <v>591</v>
      </c>
      <c r="D194" s="732" t="s">
        <v>592</v>
      </c>
      <c r="E194" s="733">
        <v>50113001</v>
      </c>
      <c r="F194" s="732" t="s">
        <v>611</v>
      </c>
      <c r="G194" s="731" t="s">
        <v>643</v>
      </c>
      <c r="H194" s="731">
        <v>156805</v>
      </c>
      <c r="I194" s="731">
        <v>56805</v>
      </c>
      <c r="J194" s="731" t="s">
        <v>936</v>
      </c>
      <c r="K194" s="731" t="s">
        <v>938</v>
      </c>
      <c r="L194" s="734">
        <v>58.64</v>
      </c>
      <c r="M194" s="734">
        <v>1</v>
      </c>
      <c r="N194" s="735">
        <v>58.64</v>
      </c>
    </row>
    <row r="195" spans="1:14" ht="14.45" customHeight="1" x14ac:dyDescent="0.2">
      <c r="A195" s="729" t="s">
        <v>576</v>
      </c>
      <c r="B195" s="730" t="s">
        <v>577</v>
      </c>
      <c r="C195" s="731" t="s">
        <v>591</v>
      </c>
      <c r="D195" s="732" t="s">
        <v>592</v>
      </c>
      <c r="E195" s="733">
        <v>50113001</v>
      </c>
      <c r="F195" s="732" t="s">
        <v>611</v>
      </c>
      <c r="G195" s="731" t="s">
        <v>643</v>
      </c>
      <c r="H195" s="731">
        <v>214036</v>
      </c>
      <c r="I195" s="731">
        <v>214036</v>
      </c>
      <c r="J195" s="731" t="s">
        <v>939</v>
      </c>
      <c r="K195" s="731" t="s">
        <v>940</v>
      </c>
      <c r="L195" s="734">
        <v>40.353333333333325</v>
      </c>
      <c r="M195" s="734">
        <v>12</v>
      </c>
      <c r="N195" s="735">
        <v>484.2399999999999</v>
      </c>
    </row>
    <row r="196" spans="1:14" ht="14.45" customHeight="1" x14ac:dyDescent="0.2">
      <c r="A196" s="729" t="s">
        <v>576</v>
      </c>
      <c r="B196" s="730" t="s">
        <v>577</v>
      </c>
      <c r="C196" s="731" t="s">
        <v>591</v>
      </c>
      <c r="D196" s="732" t="s">
        <v>592</v>
      </c>
      <c r="E196" s="733">
        <v>50113001</v>
      </c>
      <c r="F196" s="732" t="s">
        <v>611</v>
      </c>
      <c r="G196" s="731" t="s">
        <v>643</v>
      </c>
      <c r="H196" s="731">
        <v>239807</v>
      </c>
      <c r="I196" s="731">
        <v>239807</v>
      </c>
      <c r="J196" s="731" t="s">
        <v>939</v>
      </c>
      <c r="K196" s="731" t="s">
        <v>940</v>
      </c>
      <c r="L196" s="734">
        <v>40.377368421052637</v>
      </c>
      <c r="M196" s="734">
        <v>19</v>
      </c>
      <c r="N196" s="735">
        <v>767.17000000000007</v>
      </c>
    </row>
    <row r="197" spans="1:14" ht="14.45" customHeight="1" x14ac:dyDescent="0.2">
      <c r="A197" s="729" t="s">
        <v>576</v>
      </c>
      <c r="B197" s="730" t="s">
        <v>577</v>
      </c>
      <c r="C197" s="731" t="s">
        <v>591</v>
      </c>
      <c r="D197" s="732" t="s">
        <v>592</v>
      </c>
      <c r="E197" s="733">
        <v>50113001</v>
      </c>
      <c r="F197" s="732" t="s">
        <v>611</v>
      </c>
      <c r="G197" s="731" t="s">
        <v>612</v>
      </c>
      <c r="H197" s="731">
        <v>199333</v>
      </c>
      <c r="I197" s="731">
        <v>99333</v>
      </c>
      <c r="J197" s="731" t="s">
        <v>941</v>
      </c>
      <c r="K197" s="731" t="s">
        <v>942</v>
      </c>
      <c r="L197" s="734">
        <v>246.81666666666672</v>
      </c>
      <c r="M197" s="734">
        <v>3</v>
      </c>
      <c r="N197" s="735">
        <v>740.45000000000016</v>
      </c>
    </row>
    <row r="198" spans="1:14" ht="14.45" customHeight="1" x14ac:dyDescent="0.2">
      <c r="A198" s="729" t="s">
        <v>576</v>
      </c>
      <c r="B198" s="730" t="s">
        <v>577</v>
      </c>
      <c r="C198" s="731" t="s">
        <v>591</v>
      </c>
      <c r="D198" s="732" t="s">
        <v>592</v>
      </c>
      <c r="E198" s="733">
        <v>50113001</v>
      </c>
      <c r="F198" s="732" t="s">
        <v>611</v>
      </c>
      <c r="G198" s="731" t="s">
        <v>612</v>
      </c>
      <c r="H198" s="731">
        <v>221744</v>
      </c>
      <c r="I198" s="731">
        <v>221744</v>
      </c>
      <c r="J198" s="731" t="s">
        <v>943</v>
      </c>
      <c r="K198" s="731" t="s">
        <v>944</v>
      </c>
      <c r="L198" s="734">
        <v>50.94</v>
      </c>
      <c r="M198" s="734">
        <v>2</v>
      </c>
      <c r="N198" s="735">
        <v>101.88</v>
      </c>
    </row>
    <row r="199" spans="1:14" ht="14.45" customHeight="1" x14ac:dyDescent="0.2">
      <c r="A199" s="729" t="s">
        <v>576</v>
      </c>
      <c r="B199" s="730" t="s">
        <v>577</v>
      </c>
      <c r="C199" s="731" t="s">
        <v>591</v>
      </c>
      <c r="D199" s="732" t="s">
        <v>592</v>
      </c>
      <c r="E199" s="733">
        <v>50113001</v>
      </c>
      <c r="F199" s="732" t="s">
        <v>611</v>
      </c>
      <c r="G199" s="731" t="s">
        <v>612</v>
      </c>
      <c r="H199" s="731">
        <v>199369</v>
      </c>
      <c r="I199" s="731">
        <v>199369</v>
      </c>
      <c r="J199" s="731" t="s">
        <v>945</v>
      </c>
      <c r="K199" s="731" t="s">
        <v>946</v>
      </c>
      <c r="L199" s="734">
        <v>12.76</v>
      </c>
      <c r="M199" s="734">
        <v>1</v>
      </c>
      <c r="N199" s="735">
        <v>12.76</v>
      </c>
    </row>
    <row r="200" spans="1:14" ht="14.45" customHeight="1" x14ac:dyDescent="0.2">
      <c r="A200" s="729" t="s">
        <v>576</v>
      </c>
      <c r="B200" s="730" t="s">
        <v>577</v>
      </c>
      <c r="C200" s="731" t="s">
        <v>591</v>
      </c>
      <c r="D200" s="732" t="s">
        <v>592</v>
      </c>
      <c r="E200" s="733">
        <v>50113001</v>
      </c>
      <c r="F200" s="732" t="s">
        <v>611</v>
      </c>
      <c r="G200" s="731" t="s">
        <v>643</v>
      </c>
      <c r="H200" s="731">
        <v>178172</v>
      </c>
      <c r="I200" s="731">
        <v>178172</v>
      </c>
      <c r="J200" s="731" t="s">
        <v>947</v>
      </c>
      <c r="K200" s="731" t="s">
        <v>948</v>
      </c>
      <c r="L200" s="734">
        <v>432.43208438461357</v>
      </c>
      <c r="M200" s="734">
        <v>1.4578997</v>
      </c>
      <c r="N200" s="735">
        <v>630.4426060947028</v>
      </c>
    </row>
    <row r="201" spans="1:14" ht="14.45" customHeight="1" x14ac:dyDescent="0.2">
      <c r="A201" s="729" t="s">
        <v>576</v>
      </c>
      <c r="B201" s="730" t="s">
        <v>577</v>
      </c>
      <c r="C201" s="731" t="s">
        <v>591</v>
      </c>
      <c r="D201" s="732" t="s">
        <v>592</v>
      </c>
      <c r="E201" s="733">
        <v>50113001</v>
      </c>
      <c r="F201" s="732" t="s">
        <v>611</v>
      </c>
      <c r="G201" s="731" t="s">
        <v>329</v>
      </c>
      <c r="H201" s="731">
        <v>242254</v>
      </c>
      <c r="I201" s="731">
        <v>242254</v>
      </c>
      <c r="J201" s="731" t="s">
        <v>947</v>
      </c>
      <c r="K201" s="731" t="s">
        <v>949</v>
      </c>
      <c r="L201" s="734">
        <v>76.506743759999608</v>
      </c>
      <c r="M201" s="734">
        <v>47.93080239999999</v>
      </c>
      <c r="N201" s="735">
        <v>3667.0296174279738</v>
      </c>
    </row>
    <row r="202" spans="1:14" ht="14.45" customHeight="1" x14ac:dyDescent="0.2">
      <c r="A202" s="729" t="s">
        <v>576</v>
      </c>
      <c r="B202" s="730" t="s">
        <v>577</v>
      </c>
      <c r="C202" s="731" t="s">
        <v>591</v>
      </c>
      <c r="D202" s="732" t="s">
        <v>592</v>
      </c>
      <c r="E202" s="733">
        <v>50113001</v>
      </c>
      <c r="F202" s="732" t="s">
        <v>611</v>
      </c>
      <c r="G202" s="731" t="s">
        <v>329</v>
      </c>
      <c r="H202" s="731">
        <v>242257</v>
      </c>
      <c r="I202" s="731">
        <v>242257</v>
      </c>
      <c r="J202" s="731" t="s">
        <v>947</v>
      </c>
      <c r="K202" s="731" t="s">
        <v>948</v>
      </c>
      <c r="L202" s="734">
        <v>432.42759757515762</v>
      </c>
      <c r="M202" s="734">
        <v>10.461</v>
      </c>
      <c r="N202" s="735">
        <v>4523.6250982337242</v>
      </c>
    </row>
    <row r="203" spans="1:14" ht="14.45" customHeight="1" x14ac:dyDescent="0.2">
      <c r="A203" s="729" t="s">
        <v>576</v>
      </c>
      <c r="B203" s="730" t="s">
        <v>577</v>
      </c>
      <c r="C203" s="731" t="s">
        <v>591</v>
      </c>
      <c r="D203" s="732" t="s">
        <v>592</v>
      </c>
      <c r="E203" s="733">
        <v>50113001</v>
      </c>
      <c r="F203" s="732" t="s">
        <v>611</v>
      </c>
      <c r="G203" s="731" t="s">
        <v>329</v>
      </c>
      <c r="H203" s="731">
        <v>242255</v>
      </c>
      <c r="I203" s="731">
        <v>242255</v>
      </c>
      <c r="J203" s="731" t="s">
        <v>947</v>
      </c>
      <c r="K203" s="731" t="s">
        <v>950</v>
      </c>
      <c r="L203" s="734">
        <v>243.93656705863518</v>
      </c>
      <c r="M203" s="734">
        <v>16.070999999999998</v>
      </c>
      <c r="N203" s="735">
        <v>3920.3045691993252</v>
      </c>
    </row>
    <row r="204" spans="1:14" ht="14.45" customHeight="1" x14ac:dyDescent="0.2">
      <c r="A204" s="729" t="s">
        <v>576</v>
      </c>
      <c r="B204" s="730" t="s">
        <v>577</v>
      </c>
      <c r="C204" s="731" t="s">
        <v>591</v>
      </c>
      <c r="D204" s="732" t="s">
        <v>592</v>
      </c>
      <c r="E204" s="733">
        <v>50113001</v>
      </c>
      <c r="F204" s="732" t="s">
        <v>611</v>
      </c>
      <c r="G204" s="731" t="s">
        <v>612</v>
      </c>
      <c r="H204" s="731">
        <v>113191</v>
      </c>
      <c r="I204" s="731">
        <v>13191</v>
      </c>
      <c r="J204" s="731" t="s">
        <v>951</v>
      </c>
      <c r="K204" s="731" t="s">
        <v>952</v>
      </c>
      <c r="L204" s="734">
        <v>317.67999999999995</v>
      </c>
      <c r="M204" s="734">
        <v>2</v>
      </c>
      <c r="N204" s="735">
        <v>635.3599999999999</v>
      </c>
    </row>
    <row r="205" spans="1:14" ht="14.45" customHeight="1" x14ac:dyDescent="0.2">
      <c r="A205" s="729" t="s">
        <v>576</v>
      </c>
      <c r="B205" s="730" t="s">
        <v>577</v>
      </c>
      <c r="C205" s="731" t="s">
        <v>591</v>
      </c>
      <c r="D205" s="732" t="s">
        <v>592</v>
      </c>
      <c r="E205" s="733">
        <v>50113001</v>
      </c>
      <c r="F205" s="732" t="s">
        <v>611</v>
      </c>
      <c r="G205" s="731" t="s">
        <v>612</v>
      </c>
      <c r="H205" s="731">
        <v>846743</v>
      </c>
      <c r="I205" s="731">
        <v>122188</v>
      </c>
      <c r="J205" s="731" t="s">
        <v>953</v>
      </c>
      <c r="K205" s="731" t="s">
        <v>954</v>
      </c>
      <c r="L205" s="734">
        <v>229.6</v>
      </c>
      <c r="M205" s="734">
        <v>1</v>
      </c>
      <c r="N205" s="735">
        <v>229.6</v>
      </c>
    </row>
    <row r="206" spans="1:14" ht="14.45" customHeight="1" x14ac:dyDescent="0.2">
      <c r="A206" s="729" t="s">
        <v>576</v>
      </c>
      <c r="B206" s="730" t="s">
        <v>577</v>
      </c>
      <c r="C206" s="731" t="s">
        <v>591</v>
      </c>
      <c r="D206" s="732" t="s">
        <v>592</v>
      </c>
      <c r="E206" s="733">
        <v>50113001</v>
      </c>
      <c r="F206" s="732" t="s">
        <v>611</v>
      </c>
      <c r="G206" s="731" t="s">
        <v>612</v>
      </c>
      <c r="H206" s="731">
        <v>846104</v>
      </c>
      <c r="I206" s="731">
        <v>122191</v>
      </c>
      <c r="J206" s="731" t="s">
        <v>953</v>
      </c>
      <c r="K206" s="731" t="s">
        <v>955</v>
      </c>
      <c r="L206" s="734">
        <v>208.65000000000003</v>
      </c>
      <c r="M206" s="734">
        <v>2</v>
      </c>
      <c r="N206" s="735">
        <v>417.30000000000007</v>
      </c>
    </row>
    <row r="207" spans="1:14" ht="14.45" customHeight="1" x14ac:dyDescent="0.2">
      <c r="A207" s="729" t="s">
        <v>576</v>
      </c>
      <c r="B207" s="730" t="s">
        <v>577</v>
      </c>
      <c r="C207" s="731" t="s">
        <v>591</v>
      </c>
      <c r="D207" s="732" t="s">
        <v>592</v>
      </c>
      <c r="E207" s="733">
        <v>50113001</v>
      </c>
      <c r="F207" s="732" t="s">
        <v>611</v>
      </c>
      <c r="G207" s="731" t="s">
        <v>612</v>
      </c>
      <c r="H207" s="731">
        <v>12026</v>
      </c>
      <c r="I207" s="731">
        <v>12026</v>
      </c>
      <c r="J207" s="731" t="s">
        <v>956</v>
      </c>
      <c r="K207" s="731" t="s">
        <v>957</v>
      </c>
      <c r="L207" s="734">
        <v>20.200000000000003</v>
      </c>
      <c r="M207" s="734">
        <v>1</v>
      </c>
      <c r="N207" s="735">
        <v>20.200000000000003</v>
      </c>
    </row>
    <row r="208" spans="1:14" ht="14.45" customHeight="1" x14ac:dyDescent="0.2">
      <c r="A208" s="729" t="s">
        <v>576</v>
      </c>
      <c r="B208" s="730" t="s">
        <v>577</v>
      </c>
      <c r="C208" s="731" t="s">
        <v>591</v>
      </c>
      <c r="D208" s="732" t="s">
        <v>592</v>
      </c>
      <c r="E208" s="733">
        <v>50113001</v>
      </c>
      <c r="F208" s="732" t="s">
        <v>611</v>
      </c>
      <c r="G208" s="731" t="s">
        <v>612</v>
      </c>
      <c r="H208" s="731">
        <v>152145</v>
      </c>
      <c r="I208" s="731">
        <v>152145</v>
      </c>
      <c r="J208" s="731" t="s">
        <v>958</v>
      </c>
      <c r="K208" s="731" t="s">
        <v>959</v>
      </c>
      <c r="L208" s="734">
        <v>131.34</v>
      </c>
      <c r="M208" s="734">
        <v>1</v>
      </c>
      <c r="N208" s="735">
        <v>131.34</v>
      </c>
    </row>
    <row r="209" spans="1:14" ht="14.45" customHeight="1" x14ac:dyDescent="0.2">
      <c r="A209" s="729" t="s">
        <v>576</v>
      </c>
      <c r="B209" s="730" t="s">
        <v>577</v>
      </c>
      <c r="C209" s="731" t="s">
        <v>591</v>
      </c>
      <c r="D209" s="732" t="s">
        <v>592</v>
      </c>
      <c r="E209" s="733">
        <v>50113001</v>
      </c>
      <c r="F209" s="732" t="s">
        <v>611</v>
      </c>
      <c r="G209" s="731" t="s">
        <v>612</v>
      </c>
      <c r="H209" s="731">
        <v>196873</v>
      </c>
      <c r="I209" s="731">
        <v>96873</v>
      </c>
      <c r="J209" s="731" t="s">
        <v>960</v>
      </c>
      <c r="K209" s="731" t="s">
        <v>961</v>
      </c>
      <c r="L209" s="734">
        <v>14.30000263546396</v>
      </c>
      <c r="M209" s="734">
        <v>200</v>
      </c>
      <c r="N209" s="735">
        <v>2860.0005270927918</v>
      </c>
    </row>
    <row r="210" spans="1:14" ht="14.45" customHeight="1" x14ac:dyDescent="0.2">
      <c r="A210" s="729" t="s">
        <v>576</v>
      </c>
      <c r="B210" s="730" t="s">
        <v>577</v>
      </c>
      <c r="C210" s="731" t="s">
        <v>591</v>
      </c>
      <c r="D210" s="732" t="s">
        <v>592</v>
      </c>
      <c r="E210" s="733">
        <v>50113001</v>
      </c>
      <c r="F210" s="732" t="s">
        <v>611</v>
      </c>
      <c r="G210" s="731" t="s">
        <v>612</v>
      </c>
      <c r="H210" s="731">
        <v>31915</v>
      </c>
      <c r="I210" s="731">
        <v>31915</v>
      </c>
      <c r="J210" s="731" t="s">
        <v>962</v>
      </c>
      <c r="K210" s="731" t="s">
        <v>963</v>
      </c>
      <c r="L210" s="734">
        <v>173.68999999999997</v>
      </c>
      <c r="M210" s="734">
        <v>43</v>
      </c>
      <c r="N210" s="735">
        <v>7468.6699999999983</v>
      </c>
    </row>
    <row r="211" spans="1:14" ht="14.45" customHeight="1" x14ac:dyDescent="0.2">
      <c r="A211" s="729" t="s">
        <v>576</v>
      </c>
      <c r="B211" s="730" t="s">
        <v>577</v>
      </c>
      <c r="C211" s="731" t="s">
        <v>591</v>
      </c>
      <c r="D211" s="732" t="s">
        <v>592</v>
      </c>
      <c r="E211" s="733">
        <v>50113001</v>
      </c>
      <c r="F211" s="732" t="s">
        <v>611</v>
      </c>
      <c r="G211" s="731" t="s">
        <v>612</v>
      </c>
      <c r="H211" s="731">
        <v>196874</v>
      </c>
      <c r="I211" s="731">
        <v>96874</v>
      </c>
      <c r="J211" s="731" t="s">
        <v>964</v>
      </c>
      <c r="K211" s="731" t="s">
        <v>965</v>
      </c>
      <c r="L211" s="734">
        <v>28.710592762609309</v>
      </c>
      <c r="M211" s="734">
        <v>3</v>
      </c>
      <c r="N211" s="735">
        <v>86.131778287827927</v>
      </c>
    </row>
    <row r="212" spans="1:14" ht="14.45" customHeight="1" x14ac:dyDescent="0.2">
      <c r="A212" s="729" t="s">
        <v>576</v>
      </c>
      <c r="B212" s="730" t="s">
        <v>577</v>
      </c>
      <c r="C212" s="731" t="s">
        <v>591</v>
      </c>
      <c r="D212" s="732" t="s">
        <v>592</v>
      </c>
      <c r="E212" s="733">
        <v>50113001</v>
      </c>
      <c r="F212" s="732" t="s">
        <v>611</v>
      </c>
      <c r="G212" s="731" t="s">
        <v>612</v>
      </c>
      <c r="H212" s="731">
        <v>47244</v>
      </c>
      <c r="I212" s="731">
        <v>47244</v>
      </c>
      <c r="J212" s="731" t="s">
        <v>964</v>
      </c>
      <c r="K212" s="731" t="s">
        <v>963</v>
      </c>
      <c r="L212" s="734">
        <v>143</v>
      </c>
      <c r="M212" s="734">
        <v>28</v>
      </c>
      <c r="N212" s="735">
        <v>4004</v>
      </c>
    </row>
    <row r="213" spans="1:14" ht="14.45" customHeight="1" x14ac:dyDescent="0.2">
      <c r="A213" s="729" t="s">
        <v>576</v>
      </c>
      <c r="B213" s="730" t="s">
        <v>577</v>
      </c>
      <c r="C213" s="731" t="s">
        <v>591</v>
      </c>
      <c r="D213" s="732" t="s">
        <v>592</v>
      </c>
      <c r="E213" s="733">
        <v>50113001</v>
      </c>
      <c r="F213" s="732" t="s">
        <v>611</v>
      </c>
      <c r="G213" s="731" t="s">
        <v>612</v>
      </c>
      <c r="H213" s="731">
        <v>196872</v>
      </c>
      <c r="I213" s="731">
        <v>96872</v>
      </c>
      <c r="J213" s="731" t="s">
        <v>966</v>
      </c>
      <c r="K213" s="731" t="s">
        <v>967</v>
      </c>
      <c r="L213" s="734">
        <v>12.650039462020022</v>
      </c>
      <c r="M213" s="734">
        <v>80</v>
      </c>
      <c r="N213" s="735">
        <v>1012.0031569616018</v>
      </c>
    </row>
    <row r="214" spans="1:14" ht="14.45" customHeight="1" x14ac:dyDescent="0.2">
      <c r="A214" s="729" t="s">
        <v>576</v>
      </c>
      <c r="B214" s="730" t="s">
        <v>577</v>
      </c>
      <c r="C214" s="731" t="s">
        <v>591</v>
      </c>
      <c r="D214" s="732" t="s">
        <v>592</v>
      </c>
      <c r="E214" s="733">
        <v>50113001</v>
      </c>
      <c r="F214" s="732" t="s">
        <v>611</v>
      </c>
      <c r="G214" s="731" t="s">
        <v>612</v>
      </c>
      <c r="H214" s="731">
        <v>848930</v>
      </c>
      <c r="I214" s="731">
        <v>155781</v>
      </c>
      <c r="J214" s="731" t="s">
        <v>968</v>
      </c>
      <c r="K214" s="731" t="s">
        <v>688</v>
      </c>
      <c r="L214" s="734">
        <v>33.17</v>
      </c>
      <c r="M214" s="734">
        <v>2</v>
      </c>
      <c r="N214" s="735">
        <v>66.34</v>
      </c>
    </row>
    <row r="215" spans="1:14" ht="14.45" customHeight="1" x14ac:dyDescent="0.2">
      <c r="A215" s="729" t="s">
        <v>576</v>
      </c>
      <c r="B215" s="730" t="s">
        <v>577</v>
      </c>
      <c r="C215" s="731" t="s">
        <v>591</v>
      </c>
      <c r="D215" s="732" t="s">
        <v>592</v>
      </c>
      <c r="E215" s="733">
        <v>50113001</v>
      </c>
      <c r="F215" s="732" t="s">
        <v>611</v>
      </c>
      <c r="G215" s="731" t="s">
        <v>612</v>
      </c>
      <c r="H215" s="731">
        <v>849254</v>
      </c>
      <c r="I215" s="731">
        <v>155780</v>
      </c>
      <c r="J215" s="731" t="s">
        <v>968</v>
      </c>
      <c r="K215" s="731" t="s">
        <v>689</v>
      </c>
      <c r="L215" s="734">
        <v>26.070000000000011</v>
      </c>
      <c r="M215" s="734">
        <v>1</v>
      </c>
      <c r="N215" s="735">
        <v>26.070000000000011</v>
      </c>
    </row>
    <row r="216" spans="1:14" ht="14.45" customHeight="1" x14ac:dyDescent="0.2">
      <c r="A216" s="729" t="s">
        <v>576</v>
      </c>
      <c r="B216" s="730" t="s">
        <v>577</v>
      </c>
      <c r="C216" s="731" t="s">
        <v>591</v>
      </c>
      <c r="D216" s="732" t="s">
        <v>592</v>
      </c>
      <c r="E216" s="733">
        <v>50113001</v>
      </c>
      <c r="F216" s="732" t="s">
        <v>611</v>
      </c>
      <c r="G216" s="731" t="s">
        <v>643</v>
      </c>
      <c r="H216" s="731">
        <v>183730</v>
      </c>
      <c r="I216" s="731">
        <v>215914</v>
      </c>
      <c r="J216" s="731" t="s">
        <v>969</v>
      </c>
      <c r="K216" s="731" t="s">
        <v>970</v>
      </c>
      <c r="L216" s="734">
        <v>60.95</v>
      </c>
      <c r="M216" s="734">
        <v>1</v>
      </c>
      <c r="N216" s="735">
        <v>60.95</v>
      </c>
    </row>
    <row r="217" spans="1:14" ht="14.45" customHeight="1" x14ac:dyDescent="0.2">
      <c r="A217" s="729" t="s">
        <v>576</v>
      </c>
      <c r="B217" s="730" t="s">
        <v>577</v>
      </c>
      <c r="C217" s="731" t="s">
        <v>591</v>
      </c>
      <c r="D217" s="732" t="s">
        <v>592</v>
      </c>
      <c r="E217" s="733">
        <v>50113001</v>
      </c>
      <c r="F217" s="732" t="s">
        <v>611</v>
      </c>
      <c r="G217" s="731" t="s">
        <v>643</v>
      </c>
      <c r="H217" s="731">
        <v>234726</v>
      </c>
      <c r="I217" s="731">
        <v>234726</v>
      </c>
      <c r="J217" s="731" t="s">
        <v>969</v>
      </c>
      <c r="K217" s="731" t="s">
        <v>971</v>
      </c>
      <c r="L217" s="734">
        <v>63.55</v>
      </c>
      <c r="M217" s="734">
        <v>2</v>
      </c>
      <c r="N217" s="735">
        <v>127.1</v>
      </c>
    </row>
    <row r="218" spans="1:14" ht="14.45" customHeight="1" x14ac:dyDescent="0.2">
      <c r="A218" s="729" t="s">
        <v>576</v>
      </c>
      <c r="B218" s="730" t="s">
        <v>577</v>
      </c>
      <c r="C218" s="731" t="s">
        <v>591</v>
      </c>
      <c r="D218" s="732" t="s">
        <v>592</v>
      </c>
      <c r="E218" s="733">
        <v>50113001</v>
      </c>
      <c r="F218" s="732" t="s">
        <v>611</v>
      </c>
      <c r="G218" s="731" t="s">
        <v>612</v>
      </c>
      <c r="H218" s="731">
        <v>158249</v>
      </c>
      <c r="I218" s="731">
        <v>58249</v>
      </c>
      <c r="J218" s="731" t="s">
        <v>972</v>
      </c>
      <c r="K218" s="731" t="s">
        <v>329</v>
      </c>
      <c r="L218" s="734">
        <v>248.34400000000005</v>
      </c>
      <c r="M218" s="734">
        <v>5</v>
      </c>
      <c r="N218" s="735">
        <v>1241.7200000000003</v>
      </c>
    </row>
    <row r="219" spans="1:14" ht="14.45" customHeight="1" x14ac:dyDescent="0.2">
      <c r="A219" s="729" t="s">
        <v>576</v>
      </c>
      <c r="B219" s="730" t="s">
        <v>577</v>
      </c>
      <c r="C219" s="731" t="s">
        <v>591</v>
      </c>
      <c r="D219" s="732" t="s">
        <v>592</v>
      </c>
      <c r="E219" s="733">
        <v>50113001</v>
      </c>
      <c r="F219" s="732" t="s">
        <v>611</v>
      </c>
      <c r="G219" s="731" t="s">
        <v>612</v>
      </c>
      <c r="H219" s="731">
        <v>102538</v>
      </c>
      <c r="I219" s="731">
        <v>2538</v>
      </c>
      <c r="J219" s="731" t="s">
        <v>973</v>
      </c>
      <c r="K219" s="731" t="s">
        <v>974</v>
      </c>
      <c r="L219" s="734">
        <v>55.440000000000012</v>
      </c>
      <c r="M219" s="734">
        <v>11</v>
      </c>
      <c r="N219" s="735">
        <v>609.84000000000015</v>
      </c>
    </row>
    <row r="220" spans="1:14" ht="14.45" customHeight="1" x14ac:dyDescent="0.2">
      <c r="A220" s="729" t="s">
        <v>576</v>
      </c>
      <c r="B220" s="730" t="s">
        <v>577</v>
      </c>
      <c r="C220" s="731" t="s">
        <v>591</v>
      </c>
      <c r="D220" s="732" t="s">
        <v>592</v>
      </c>
      <c r="E220" s="733">
        <v>50113001</v>
      </c>
      <c r="F220" s="732" t="s">
        <v>611</v>
      </c>
      <c r="G220" s="731" t="s">
        <v>612</v>
      </c>
      <c r="H220" s="731">
        <v>112061</v>
      </c>
      <c r="I220" s="731">
        <v>12061</v>
      </c>
      <c r="J220" s="731" t="s">
        <v>975</v>
      </c>
      <c r="K220" s="731" t="s">
        <v>976</v>
      </c>
      <c r="L220" s="734">
        <v>211.35</v>
      </c>
      <c r="M220" s="734">
        <v>1</v>
      </c>
      <c r="N220" s="735">
        <v>211.35</v>
      </c>
    </row>
    <row r="221" spans="1:14" ht="14.45" customHeight="1" x14ac:dyDescent="0.2">
      <c r="A221" s="729" t="s">
        <v>576</v>
      </c>
      <c r="B221" s="730" t="s">
        <v>577</v>
      </c>
      <c r="C221" s="731" t="s">
        <v>591</v>
      </c>
      <c r="D221" s="732" t="s">
        <v>592</v>
      </c>
      <c r="E221" s="733">
        <v>50113001</v>
      </c>
      <c r="F221" s="732" t="s">
        <v>611</v>
      </c>
      <c r="G221" s="731" t="s">
        <v>612</v>
      </c>
      <c r="H221" s="731">
        <v>215605</v>
      </c>
      <c r="I221" s="731">
        <v>215605</v>
      </c>
      <c r="J221" s="731" t="s">
        <v>977</v>
      </c>
      <c r="K221" s="731" t="s">
        <v>978</v>
      </c>
      <c r="L221" s="734">
        <v>25.859782608695642</v>
      </c>
      <c r="M221" s="734">
        <v>46</v>
      </c>
      <c r="N221" s="735">
        <v>1189.5499999999995</v>
      </c>
    </row>
    <row r="222" spans="1:14" ht="14.45" customHeight="1" x14ac:dyDescent="0.2">
      <c r="A222" s="729" t="s">
        <v>576</v>
      </c>
      <c r="B222" s="730" t="s">
        <v>577</v>
      </c>
      <c r="C222" s="731" t="s">
        <v>591</v>
      </c>
      <c r="D222" s="732" t="s">
        <v>592</v>
      </c>
      <c r="E222" s="733">
        <v>50113001</v>
      </c>
      <c r="F222" s="732" t="s">
        <v>611</v>
      </c>
      <c r="G222" s="731" t="s">
        <v>612</v>
      </c>
      <c r="H222" s="731">
        <v>125366</v>
      </c>
      <c r="I222" s="731">
        <v>25366</v>
      </c>
      <c r="J222" s="731" t="s">
        <v>977</v>
      </c>
      <c r="K222" s="731" t="s">
        <v>979</v>
      </c>
      <c r="L222" s="734">
        <v>68.550000000000011</v>
      </c>
      <c r="M222" s="734">
        <v>2</v>
      </c>
      <c r="N222" s="735">
        <v>137.10000000000002</v>
      </c>
    </row>
    <row r="223" spans="1:14" ht="14.45" customHeight="1" x14ac:dyDescent="0.2">
      <c r="A223" s="729" t="s">
        <v>576</v>
      </c>
      <c r="B223" s="730" t="s">
        <v>577</v>
      </c>
      <c r="C223" s="731" t="s">
        <v>591</v>
      </c>
      <c r="D223" s="732" t="s">
        <v>592</v>
      </c>
      <c r="E223" s="733">
        <v>50113001</v>
      </c>
      <c r="F223" s="732" t="s">
        <v>611</v>
      </c>
      <c r="G223" s="731" t="s">
        <v>612</v>
      </c>
      <c r="H223" s="731">
        <v>202873</v>
      </c>
      <c r="I223" s="731">
        <v>202873</v>
      </c>
      <c r="J223" s="731" t="s">
        <v>980</v>
      </c>
      <c r="K223" s="731" t="s">
        <v>981</v>
      </c>
      <c r="L223" s="734">
        <v>51.354999999999983</v>
      </c>
      <c r="M223" s="734">
        <v>2</v>
      </c>
      <c r="N223" s="735">
        <v>102.70999999999997</v>
      </c>
    </row>
    <row r="224" spans="1:14" ht="14.45" customHeight="1" x14ac:dyDescent="0.2">
      <c r="A224" s="729" t="s">
        <v>576</v>
      </c>
      <c r="B224" s="730" t="s">
        <v>577</v>
      </c>
      <c r="C224" s="731" t="s">
        <v>591</v>
      </c>
      <c r="D224" s="732" t="s">
        <v>592</v>
      </c>
      <c r="E224" s="733">
        <v>50113001</v>
      </c>
      <c r="F224" s="732" t="s">
        <v>611</v>
      </c>
      <c r="G224" s="731" t="s">
        <v>612</v>
      </c>
      <c r="H224" s="731">
        <v>193746</v>
      </c>
      <c r="I224" s="731">
        <v>93746</v>
      </c>
      <c r="J224" s="731" t="s">
        <v>982</v>
      </c>
      <c r="K224" s="731" t="s">
        <v>983</v>
      </c>
      <c r="L224" s="734">
        <v>379.9525000000001</v>
      </c>
      <c r="M224" s="734">
        <v>8</v>
      </c>
      <c r="N224" s="735">
        <v>3039.6200000000008</v>
      </c>
    </row>
    <row r="225" spans="1:14" ht="14.45" customHeight="1" x14ac:dyDescent="0.2">
      <c r="A225" s="729" t="s">
        <v>576</v>
      </c>
      <c r="B225" s="730" t="s">
        <v>577</v>
      </c>
      <c r="C225" s="731" t="s">
        <v>591</v>
      </c>
      <c r="D225" s="732" t="s">
        <v>592</v>
      </c>
      <c r="E225" s="733">
        <v>50113001</v>
      </c>
      <c r="F225" s="732" t="s">
        <v>611</v>
      </c>
      <c r="G225" s="731" t="s">
        <v>612</v>
      </c>
      <c r="H225" s="731">
        <v>849143</v>
      </c>
      <c r="I225" s="731">
        <v>155940</v>
      </c>
      <c r="J225" s="731" t="s">
        <v>984</v>
      </c>
      <c r="K225" s="731" t="s">
        <v>329</v>
      </c>
      <c r="L225" s="734">
        <v>110.94</v>
      </c>
      <c r="M225" s="734">
        <v>2</v>
      </c>
      <c r="N225" s="735">
        <v>221.88</v>
      </c>
    </row>
    <row r="226" spans="1:14" ht="14.45" customHeight="1" x14ac:dyDescent="0.2">
      <c r="A226" s="729" t="s">
        <v>576</v>
      </c>
      <c r="B226" s="730" t="s">
        <v>577</v>
      </c>
      <c r="C226" s="731" t="s">
        <v>591</v>
      </c>
      <c r="D226" s="732" t="s">
        <v>592</v>
      </c>
      <c r="E226" s="733">
        <v>50113001</v>
      </c>
      <c r="F226" s="732" t="s">
        <v>611</v>
      </c>
      <c r="G226" s="731" t="s">
        <v>612</v>
      </c>
      <c r="H226" s="731">
        <v>159746</v>
      </c>
      <c r="I226" s="731">
        <v>0</v>
      </c>
      <c r="J226" s="731" t="s">
        <v>985</v>
      </c>
      <c r="K226" s="731" t="s">
        <v>986</v>
      </c>
      <c r="L226" s="734">
        <v>27.410000000000004</v>
      </c>
      <c r="M226" s="734">
        <v>13</v>
      </c>
      <c r="N226" s="735">
        <v>356.33000000000004</v>
      </c>
    </row>
    <row r="227" spans="1:14" ht="14.45" customHeight="1" x14ac:dyDescent="0.2">
      <c r="A227" s="729" t="s">
        <v>576</v>
      </c>
      <c r="B227" s="730" t="s">
        <v>577</v>
      </c>
      <c r="C227" s="731" t="s">
        <v>591</v>
      </c>
      <c r="D227" s="732" t="s">
        <v>592</v>
      </c>
      <c r="E227" s="733">
        <v>50113001</v>
      </c>
      <c r="F227" s="732" t="s">
        <v>611</v>
      </c>
      <c r="G227" s="731" t="s">
        <v>643</v>
      </c>
      <c r="H227" s="731">
        <v>100308</v>
      </c>
      <c r="I227" s="731">
        <v>100308</v>
      </c>
      <c r="J227" s="731" t="s">
        <v>987</v>
      </c>
      <c r="K227" s="731" t="s">
        <v>988</v>
      </c>
      <c r="L227" s="734">
        <v>39.23702702702704</v>
      </c>
      <c r="M227" s="734">
        <v>37</v>
      </c>
      <c r="N227" s="735">
        <v>1451.7700000000004</v>
      </c>
    </row>
    <row r="228" spans="1:14" ht="14.45" customHeight="1" x14ac:dyDescent="0.2">
      <c r="A228" s="729" t="s">
        <v>576</v>
      </c>
      <c r="B228" s="730" t="s">
        <v>577</v>
      </c>
      <c r="C228" s="731" t="s">
        <v>591</v>
      </c>
      <c r="D228" s="732" t="s">
        <v>592</v>
      </c>
      <c r="E228" s="733">
        <v>50113001</v>
      </c>
      <c r="F228" s="732" t="s">
        <v>611</v>
      </c>
      <c r="G228" s="731" t="s">
        <v>643</v>
      </c>
      <c r="H228" s="731">
        <v>845593</v>
      </c>
      <c r="I228" s="731">
        <v>100304</v>
      </c>
      <c r="J228" s="731" t="s">
        <v>987</v>
      </c>
      <c r="K228" s="731" t="s">
        <v>989</v>
      </c>
      <c r="L228" s="734">
        <v>39.702380952380949</v>
      </c>
      <c r="M228" s="734">
        <v>21</v>
      </c>
      <c r="N228" s="735">
        <v>833.75</v>
      </c>
    </row>
    <row r="229" spans="1:14" ht="14.45" customHeight="1" x14ac:dyDescent="0.2">
      <c r="A229" s="729" t="s">
        <v>576</v>
      </c>
      <c r="B229" s="730" t="s">
        <v>577</v>
      </c>
      <c r="C229" s="731" t="s">
        <v>591</v>
      </c>
      <c r="D229" s="732" t="s">
        <v>592</v>
      </c>
      <c r="E229" s="733">
        <v>50113001</v>
      </c>
      <c r="F229" s="732" t="s">
        <v>611</v>
      </c>
      <c r="G229" s="731" t="s">
        <v>643</v>
      </c>
      <c r="H229" s="731">
        <v>100306</v>
      </c>
      <c r="I229" s="731">
        <v>100306</v>
      </c>
      <c r="J229" s="731" t="s">
        <v>990</v>
      </c>
      <c r="K229" s="731" t="s">
        <v>989</v>
      </c>
      <c r="L229" s="734">
        <v>63.250000000000007</v>
      </c>
      <c r="M229" s="734">
        <v>2</v>
      </c>
      <c r="N229" s="735">
        <v>126.50000000000001</v>
      </c>
    </row>
    <row r="230" spans="1:14" ht="14.45" customHeight="1" x14ac:dyDescent="0.2">
      <c r="A230" s="729" t="s">
        <v>576</v>
      </c>
      <c r="B230" s="730" t="s">
        <v>577</v>
      </c>
      <c r="C230" s="731" t="s">
        <v>591</v>
      </c>
      <c r="D230" s="732" t="s">
        <v>592</v>
      </c>
      <c r="E230" s="733">
        <v>50113001</v>
      </c>
      <c r="F230" s="732" t="s">
        <v>611</v>
      </c>
      <c r="G230" s="731" t="s">
        <v>643</v>
      </c>
      <c r="H230" s="731">
        <v>846694</v>
      </c>
      <c r="I230" s="731">
        <v>100311</v>
      </c>
      <c r="J230" s="731" t="s">
        <v>990</v>
      </c>
      <c r="K230" s="731" t="s">
        <v>988</v>
      </c>
      <c r="L230" s="734">
        <v>58.710000000000029</v>
      </c>
      <c r="M230" s="734">
        <v>1</v>
      </c>
      <c r="N230" s="735">
        <v>58.710000000000029</v>
      </c>
    </row>
    <row r="231" spans="1:14" ht="14.45" customHeight="1" x14ac:dyDescent="0.2">
      <c r="A231" s="729" t="s">
        <v>576</v>
      </c>
      <c r="B231" s="730" t="s">
        <v>577</v>
      </c>
      <c r="C231" s="731" t="s">
        <v>591</v>
      </c>
      <c r="D231" s="732" t="s">
        <v>592</v>
      </c>
      <c r="E231" s="733">
        <v>50113001</v>
      </c>
      <c r="F231" s="732" t="s">
        <v>611</v>
      </c>
      <c r="G231" s="731" t="s">
        <v>612</v>
      </c>
      <c r="H231" s="731">
        <v>225553</v>
      </c>
      <c r="I231" s="731">
        <v>225553</v>
      </c>
      <c r="J231" s="731" t="s">
        <v>991</v>
      </c>
      <c r="K231" s="731" t="s">
        <v>992</v>
      </c>
      <c r="L231" s="734">
        <v>7887.8262623729752</v>
      </c>
      <c r="M231" s="734">
        <v>4.9852419000000019</v>
      </c>
      <c r="N231" s="735">
        <v>39322.721983102165</v>
      </c>
    </row>
    <row r="232" spans="1:14" ht="14.45" customHeight="1" x14ac:dyDescent="0.2">
      <c r="A232" s="729" t="s">
        <v>576</v>
      </c>
      <c r="B232" s="730" t="s">
        <v>577</v>
      </c>
      <c r="C232" s="731" t="s">
        <v>591</v>
      </c>
      <c r="D232" s="732" t="s">
        <v>592</v>
      </c>
      <c r="E232" s="733">
        <v>50113001</v>
      </c>
      <c r="F232" s="732" t="s">
        <v>611</v>
      </c>
      <c r="G232" s="731" t="s">
        <v>612</v>
      </c>
      <c r="H232" s="731">
        <v>225555</v>
      </c>
      <c r="I232" s="731">
        <v>225555</v>
      </c>
      <c r="J232" s="731" t="s">
        <v>993</v>
      </c>
      <c r="K232" s="731" t="s">
        <v>994</v>
      </c>
      <c r="L232" s="734">
        <v>15209.315029808164</v>
      </c>
      <c r="M232" s="734">
        <v>12.853953399999998</v>
      </c>
      <c r="N232" s="735">
        <v>195499.82663907373</v>
      </c>
    </row>
    <row r="233" spans="1:14" ht="14.45" customHeight="1" x14ac:dyDescent="0.2">
      <c r="A233" s="729" t="s">
        <v>576</v>
      </c>
      <c r="B233" s="730" t="s">
        <v>577</v>
      </c>
      <c r="C233" s="731" t="s">
        <v>591</v>
      </c>
      <c r="D233" s="732" t="s">
        <v>592</v>
      </c>
      <c r="E233" s="733">
        <v>50113001</v>
      </c>
      <c r="F233" s="732" t="s">
        <v>611</v>
      </c>
      <c r="G233" s="731" t="s">
        <v>612</v>
      </c>
      <c r="H233" s="731">
        <v>214337</v>
      </c>
      <c r="I233" s="731">
        <v>214337</v>
      </c>
      <c r="J233" s="731" t="s">
        <v>995</v>
      </c>
      <c r="K233" s="731" t="s">
        <v>996</v>
      </c>
      <c r="L233" s="734">
        <v>246.99999999999991</v>
      </c>
      <c r="M233" s="734">
        <v>2</v>
      </c>
      <c r="N233" s="735">
        <v>493.99999999999983</v>
      </c>
    </row>
    <row r="234" spans="1:14" ht="14.45" customHeight="1" x14ac:dyDescent="0.2">
      <c r="A234" s="729" t="s">
        <v>576</v>
      </c>
      <c r="B234" s="730" t="s">
        <v>577</v>
      </c>
      <c r="C234" s="731" t="s">
        <v>591</v>
      </c>
      <c r="D234" s="732" t="s">
        <v>592</v>
      </c>
      <c r="E234" s="733">
        <v>50113001</v>
      </c>
      <c r="F234" s="732" t="s">
        <v>611</v>
      </c>
      <c r="G234" s="731" t="s">
        <v>612</v>
      </c>
      <c r="H234" s="731">
        <v>214355</v>
      </c>
      <c r="I234" s="731">
        <v>214355</v>
      </c>
      <c r="J234" s="731" t="s">
        <v>997</v>
      </c>
      <c r="K234" s="731" t="s">
        <v>996</v>
      </c>
      <c r="L234" s="734">
        <v>240.88200000000001</v>
      </c>
      <c r="M234" s="734">
        <v>5</v>
      </c>
      <c r="N234" s="735">
        <v>1204.4100000000001</v>
      </c>
    </row>
    <row r="235" spans="1:14" ht="14.45" customHeight="1" x14ac:dyDescent="0.2">
      <c r="A235" s="729" t="s">
        <v>576</v>
      </c>
      <c r="B235" s="730" t="s">
        <v>577</v>
      </c>
      <c r="C235" s="731" t="s">
        <v>591</v>
      </c>
      <c r="D235" s="732" t="s">
        <v>592</v>
      </c>
      <c r="E235" s="733">
        <v>50113001</v>
      </c>
      <c r="F235" s="732" t="s">
        <v>611</v>
      </c>
      <c r="G235" s="731" t="s">
        <v>612</v>
      </c>
      <c r="H235" s="731">
        <v>219877</v>
      </c>
      <c r="I235" s="731">
        <v>219877</v>
      </c>
      <c r="J235" s="731" t="s">
        <v>998</v>
      </c>
      <c r="K235" s="731" t="s">
        <v>999</v>
      </c>
      <c r="L235" s="734">
        <v>1119.8800000000003</v>
      </c>
      <c r="M235" s="734">
        <v>1</v>
      </c>
      <c r="N235" s="735">
        <v>1119.8800000000003</v>
      </c>
    </row>
    <row r="236" spans="1:14" ht="14.45" customHeight="1" x14ac:dyDescent="0.2">
      <c r="A236" s="729" t="s">
        <v>576</v>
      </c>
      <c r="B236" s="730" t="s">
        <v>577</v>
      </c>
      <c r="C236" s="731" t="s">
        <v>591</v>
      </c>
      <c r="D236" s="732" t="s">
        <v>592</v>
      </c>
      <c r="E236" s="733">
        <v>50113001</v>
      </c>
      <c r="F236" s="732" t="s">
        <v>611</v>
      </c>
      <c r="G236" s="731" t="s">
        <v>612</v>
      </c>
      <c r="H236" s="731">
        <v>176205</v>
      </c>
      <c r="I236" s="731">
        <v>180825</v>
      </c>
      <c r="J236" s="731" t="s">
        <v>1000</v>
      </c>
      <c r="K236" s="731" t="s">
        <v>1001</v>
      </c>
      <c r="L236" s="734">
        <v>104.64000000000004</v>
      </c>
      <c r="M236" s="734">
        <v>2</v>
      </c>
      <c r="N236" s="735">
        <v>209.28000000000009</v>
      </c>
    </row>
    <row r="237" spans="1:14" ht="14.45" customHeight="1" x14ac:dyDescent="0.2">
      <c r="A237" s="729" t="s">
        <v>576</v>
      </c>
      <c r="B237" s="730" t="s">
        <v>577</v>
      </c>
      <c r="C237" s="731" t="s">
        <v>591</v>
      </c>
      <c r="D237" s="732" t="s">
        <v>592</v>
      </c>
      <c r="E237" s="733">
        <v>50113001</v>
      </c>
      <c r="F237" s="732" t="s">
        <v>611</v>
      </c>
      <c r="G237" s="731" t="s">
        <v>612</v>
      </c>
      <c r="H237" s="731">
        <v>216572</v>
      </c>
      <c r="I237" s="731">
        <v>216572</v>
      </c>
      <c r="J237" s="731" t="s">
        <v>1002</v>
      </c>
      <c r="K237" s="731" t="s">
        <v>1003</v>
      </c>
      <c r="L237" s="734">
        <v>36.348848463380151</v>
      </c>
      <c r="M237" s="734">
        <v>190</v>
      </c>
      <c r="N237" s="735">
        <v>6906.2812080422282</v>
      </c>
    </row>
    <row r="238" spans="1:14" ht="14.45" customHeight="1" x14ac:dyDescent="0.2">
      <c r="A238" s="729" t="s">
        <v>576</v>
      </c>
      <c r="B238" s="730" t="s">
        <v>577</v>
      </c>
      <c r="C238" s="731" t="s">
        <v>591</v>
      </c>
      <c r="D238" s="732" t="s">
        <v>592</v>
      </c>
      <c r="E238" s="733">
        <v>50113001</v>
      </c>
      <c r="F238" s="732" t="s">
        <v>611</v>
      </c>
      <c r="G238" s="731" t="s">
        <v>612</v>
      </c>
      <c r="H238" s="731">
        <v>100168</v>
      </c>
      <c r="I238" s="731">
        <v>168</v>
      </c>
      <c r="J238" s="731" t="s">
        <v>1004</v>
      </c>
      <c r="K238" s="731" t="s">
        <v>1005</v>
      </c>
      <c r="L238" s="734">
        <v>43.090000000000011</v>
      </c>
      <c r="M238" s="734">
        <v>1</v>
      </c>
      <c r="N238" s="735">
        <v>43.090000000000011</v>
      </c>
    </row>
    <row r="239" spans="1:14" ht="14.45" customHeight="1" x14ac:dyDescent="0.2">
      <c r="A239" s="729" t="s">
        <v>576</v>
      </c>
      <c r="B239" s="730" t="s">
        <v>577</v>
      </c>
      <c r="C239" s="731" t="s">
        <v>591</v>
      </c>
      <c r="D239" s="732" t="s">
        <v>592</v>
      </c>
      <c r="E239" s="733">
        <v>50113001</v>
      </c>
      <c r="F239" s="732" t="s">
        <v>611</v>
      </c>
      <c r="G239" s="731" t="s">
        <v>612</v>
      </c>
      <c r="H239" s="731">
        <v>223200</v>
      </c>
      <c r="I239" s="731">
        <v>223200</v>
      </c>
      <c r="J239" s="731" t="s">
        <v>1006</v>
      </c>
      <c r="K239" s="731" t="s">
        <v>1007</v>
      </c>
      <c r="L239" s="734">
        <v>135.99083333333331</v>
      </c>
      <c r="M239" s="734">
        <v>3</v>
      </c>
      <c r="N239" s="735">
        <v>407.97249999999997</v>
      </c>
    </row>
    <row r="240" spans="1:14" ht="14.45" customHeight="1" x14ac:dyDescent="0.2">
      <c r="A240" s="729" t="s">
        <v>576</v>
      </c>
      <c r="B240" s="730" t="s">
        <v>577</v>
      </c>
      <c r="C240" s="731" t="s">
        <v>591</v>
      </c>
      <c r="D240" s="732" t="s">
        <v>592</v>
      </c>
      <c r="E240" s="733">
        <v>50113001</v>
      </c>
      <c r="F240" s="732" t="s">
        <v>611</v>
      </c>
      <c r="G240" s="731" t="s">
        <v>612</v>
      </c>
      <c r="H240" s="731">
        <v>51366</v>
      </c>
      <c r="I240" s="731">
        <v>51366</v>
      </c>
      <c r="J240" s="731" t="s">
        <v>1008</v>
      </c>
      <c r="K240" s="731" t="s">
        <v>1009</v>
      </c>
      <c r="L240" s="734">
        <v>171.59999999999997</v>
      </c>
      <c r="M240" s="734">
        <v>168</v>
      </c>
      <c r="N240" s="735">
        <v>28828.799999999992</v>
      </c>
    </row>
    <row r="241" spans="1:14" ht="14.45" customHeight="1" x14ac:dyDescent="0.2">
      <c r="A241" s="729" t="s">
        <v>576</v>
      </c>
      <c r="B241" s="730" t="s">
        <v>577</v>
      </c>
      <c r="C241" s="731" t="s">
        <v>591</v>
      </c>
      <c r="D241" s="732" t="s">
        <v>592</v>
      </c>
      <c r="E241" s="733">
        <v>50113001</v>
      </c>
      <c r="F241" s="732" t="s">
        <v>611</v>
      </c>
      <c r="G241" s="731" t="s">
        <v>612</v>
      </c>
      <c r="H241" s="731">
        <v>51384</v>
      </c>
      <c r="I241" s="731">
        <v>51384</v>
      </c>
      <c r="J241" s="731" t="s">
        <v>1008</v>
      </c>
      <c r="K241" s="731" t="s">
        <v>1010</v>
      </c>
      <c r="L241" s="734">
        <v>192.5</v>
      </c>
      <c r="M241" s="734">
        <v>54</v>
      </c>
      <c r="N241" s="735">
        <v>10395</v>
      </c>
    </row>
    <row r="242" spans="1:14" ht="14.45" customHeight="1" x14ac:dyDescent="0.2">
      <c r="A242" s="729" t="s">
        <v>576</v>
      </c>
      <c r="B242" s="730" t="s">
        <v>577</v>
      </c>
      <c r="C242" s="731" t="s">
        <v>591</v>
      </c>
      <c r="D242" s="732" t="s">
        <v>592</v>
      </c>
      <c r="E242" s="733">
        <v>50113001</v>
      </c>
      <c r="F242" s="732" t="s">
        <v>611</v>
      </c>
      <c r="G242" s="731" t="s">
        <v>612</v>
      </c>
      <c r="H242" s="731">
        <v>51367</v>
      </c>
      <c r="I242" s="731">
        <v>51367</v>
      </c>
      <c r="J242" s="731" t="s">
        <v>1008</v>
      </c>
      <c r="K242" s="731" t="s">
        <v>1011</v>
      </c>
      <c r="L242" s="734">
        <v>92.949999999999974</v>
      </c>
      <c r="M242" s="734">
        <v>79</v>
      </c>
      <c r="N242" s="735">
        <v>7343.0499999999984</v>
      </c>
    </row>
    <row r="243" spans="1:14" ht="14.45" customHeight="1" x14ac:dyDescent="0.2">
      <c r="A243" s="729" t="s">
        <v>576</v>
      </c>
      <c r="B243" s="730" t="s">
        <v>577</v>
      </c>
      <c r="C243" s="731" t="s">
        <v>591</v>
      </c>
      <c r="D243" s="732" t="s">
        <v>592</v>
      </c>
      <c r="E243" s="733">
        <v>50113001</v>
      </c>
      <c r="F243" s="732" t="s">
        <v>611</v>
      </c>
      <c r="G243" s="731" t="s">
        <v>612</v>
      </c>
      <c r="H243" s="731">
        <v>51383</v>
      </c>
      <c r="I243" s="731">
        <v>51383</v>
      </c>
      <c r="J243" s="731" t="s">
        <v>1008</v>
      </c>
      <c r="K243" s="731" t="s">
        <v>1012</v>
      </c>
      <c r="L243" s="734">
        <v>93.5</v>
      </c>
      <c r="M243" s="734">
        <v>65</v>
      </c>
      <c r="N243" s="735">
        <v>6077.5</v>
      </c>
    </row>
    <row r="244" spans="1:14" ht="14.45" customHeight="1" x14ac:dyDescent="0.2">
      <c r="A244" s="729" t="s">
        <v>576</v>
      </c>
      <c r="B244" s="730" t="s">
        <v>577</v>
      </c>
      <c r="C244" s="731" t="s">
        <v>591</v>
      </c>
      <c r="D244" s="732" t="s">
        <v>592</v>
      </c>
      <c r="E244" s="733">
        <v>50113001</v>
      </c>
      <c r="F244" s="732" t="s">
        <v>611</v>
      </c>
      <c r="G244" s="731" t="s">
        <v>612</v>
      </c>
      <c r="H244" s="731">
        <v>151365</v>
      </c>
      <c r="I244" s="731">
        <v>51365</v>
      </c>
      <c r="J244" s="731" t="s">
        <v>1013</v>
      </c>
      <c r="K244" s="731" t="s">
        <v>1014</v>
      </c>
      <c r="L244" s="734">
        <v>8.5799951563741441</v>
      </c>
      <c r="M244" s="734">
        <v>39</v>
      </c>
      <c r="N244" s="735">
        <v>334.61981109859164</v>
      </c>
    </row>
    <row r="245" spans="1:14" ht="14.45" customHeight="1" x14ac:dyDescent="0.2">
      <c r="A245" s="729" t="s">
        <v>576</v>
      </c>
      <c r="B245" s="730" t="s">
        <v>577</v>
      </c>
      <c r="C245" s="731" t="s">
        <v>591</v>
      </c>
      <c r="D245" s="732" t="s">
        <v>592</v>
      </c>
      <c r="E245" s="733">
        <v>50113001</v>
      </c>
      <c r="F245" s="732" t="s">
        <v>611</v>
      </c>
      <c r="G245" s="731" t="s">
        <v>612</v>
      </c>
      <c r="H245" s="731">
        <v>197682</v>
      </c>
      <c r="I245" s="731">
        <v>97682</v>
      </c>
      <c r="J245" s="731" t="s">
        <v>1015</v>
      </c>
      <c r="K245" s="731" t="s">
        <v>1016</v>
      </c>
      <c r="L245" s="734">
        <v>9.2949992900394616</v>
      </c>
      <c r="M245" s="734">
        <v>138</v>
      </c>
      <c r="N245" s="735">
        <v>1282.7099020254457</v>
      </c>
    </row>
    <row r="246" spans="1:14" ht="14.45" customHeight="1" x14ac:dyDescent="0.2">
      <c r="A246" s="729" t="s">
        <v>576</v>
      </c>
      <c r="B246" s="730" t="s">
        <v>577</v>
      </c>
      <c r="C246" s="731" t="s">
        <v>591</v>
      </c>
      <c r="D246" s="732" t="s">
        <v>592</v>
      </c>
      <c r="E246" s="733">
        <v>50113001</v>
      </c>
      <c r="F246" s="732" t="s">
        <v>611</v>
      </c>
      <c r="G246" s="731" t="s">
        <v>612</v>
      </c>
      <c r="H246" s="731">
        <v>229792</v>
      </c>
      <c r="I246" s="731">
        <v>229792</v>
      </c>
      <c r="J246" s="731" t="s">
        <v>1017</v>
      </c>
      <c r="K246" s="731" t="s">
        <v>1018</v>
      </c>
      <c r="L246" s="734">
        <v>81.769999999999968</v>
      </c>
      <c r="M246" s="734">
        <v>1</v>
      </c>
      <c r="N246" s="735">
        <v>81.769999999999968</v>
      </c>
    </row>
    <row r="247" spans="1:14" ht="14.45" customHeight="1" x14ac:dyDescent="0.2">
      <c r="A247" s="729" t="s">
        <v>576</v>
      </c>
      <c r="B247" s="730" t="s">
        <v>577</v>
      </c>
      <c r="C247" s="731" t="s">
        <v>591</v>
      </c>
      <c r="D247" s="732" t="s">
        <v>592</v>
      </c>
      <c r="E247" s="733">
        <v>50113001</v>
      </c>
      <c r="F247" s="732" t="s">
        <v>611</v>
      </c>
      <c r="G247" s="731" t="s">
        <v>612</v>
      </c>
      <c r="H247" s="731">
        <v>207899</v>
      </c>
      <c r="I247" s="731">
        <v>207899</v>
      </c>
      <c r="J247" s="731" t="s">
        <v>1019</v>
      </c>
      <c r="K247" s="731" t="s">
        <v>1020</v>
      </c>
      <c r="L247" s="734">
        <v>68.031052631578945</v>
      </c>
      <c r="M247" s="734">
        <v>19</v>
      </c>
      <c r="N247" s="735">
        <v>1292.5899999999999</v>
      </c>
    </row>
    <row r="248" spans="1:14" ht="14.45" customHeight="1" x14ac:dyDescent="0.2">
      <c r="A248" s="729" t="s">
        <v>576</v>
      </c>
      <c r="B248" s="730" t="s">
        <v>577</v>
      </c>
      <c r="C248" s="731" t="s">
        <v>591</v>
      </c>
      <c r="D248" s="732" t="s">
        <v>592</v>
      </c>
      <c r="E248" s="733">
        <v>50113001</v>
      </c>
      <c r="F248" s="732" t="s">
        <v>611</v>
      </c>
      <c r="G248" s="731" t="s">
        <v>612</v>
      </c>
      <c r="H248" s="731">
        <v>207898</v>
      </c>
      <c r="I248" s="731">
        <v>207898</v>
      </c>
      <c r="J248" s="731" t="s">
        <v>1019</v>
      </c>
      <c r="K248" s="731" t="s">
        <v>1021</v>
      </c>
      <c r="L248" s="734">
        <v>63.333548387096776</v>
      </c>
      <c r="M248" s="734">
        <v>31</v>
      </c>
      <c r="N248" s="735">
        <v>1963.3400000000001</v>
      </c>
    </row>
    <row r="249" spans="1:14" ht="14.45" customHeight="1" x14ac:dyDescent="0.2">
      <c r="A249" s="729" t="s">
        <v>576</v>
      </c>
      <c r="B249" s="730" t="s">
        <v>577</v>
      </c>
      <c r="C249" s="731" t="s">
        <v>591</v>
      </c>
      <c r="D249" s="732" t="s">
        <v>592</v>
      </c>
      <c r="E249" s="733">
        <v>50113001</v>
      </c>
      <c r="F249" s="732" t="s">
        <v>611</v>
      </c>
      <c r="G249" s="731" t="s">
        <v>612</v>
      </c>
      <c r="H249" s="731">
        <v>207897</v>
      </c>
      <c r="I249" s="731">
        <v>207897</v>
      </c>
      <c r="J249" s="731" t="s">
        <v>1019</v>
      </c>
      <c r="K249" s="731" t="s">
        <v>1022</v>
      </c>
      <c r="L249" s="734">
        <v>44.961999999999996</v>
      </c>
      <c r="M249" s="734">
        <v>10</v>
      </c>
      <c r="N249" s="735">
        <v>449.61999999999995</v>
      </c>
    </row>
    <row r="250" spans="1:14" ht="14.45" customHeight="1" x14ac:dyDescent="0.2">
      <c r="A250" s="729" t="s">
        <v>576</v>
      </c>
      <c r="B250" s="730" t="s">
        <v>577</v>
      </c>
      <c r="C250" s="731" t="s">
        <v>591</v>
      </c>
      <c r="D250" s="732" t="s">
        <v>592</v>
      </c>
      <c r="E250" s="733">
        <v>50113001</v>
      </c>
      <c r="F250" s="732" t="s">
        <v>611</v>
      </c>
      <c r="G250" s="731" t="s">
        <v>612</v>
      </c>
      <c r="H250" s="731">
        <v>157607</v>
      </c>
      <c r="I250" s="731">
        <v>57607</v>
      </c>
      <c r="J250" s="731" t="s">
        <v>1023</v>
      </c>
      <c r="K250" s="731" t="s">
        <v>1024</v>
      </c>
      <c r="L250" s="734">
        <v>44.830000000000005</v>
      </c>
      <c r="M250" s="734">
        <v>1</v>
      </c>
      <c r="N250" s="735">
        <v>44.830000000000005</v>
      </c>
    </row>
    <row r="251" spans="1:14" ht="14.45" customHeight="1" x14ac:dyDescent="0.2">
      <c r="A251" s="729" t="s">
        <v>576</v>
      </c>
      <c r="B251" s="730" t="s">
        <v>577</v>
      </c>
      <c r="C251" s="731" t="s">
        <v>591</v>
      </c>
      <c r="D251" s="732" t="s">
        <v>592</v>
      </c>
      <c r="E251" s="733">
        <v>50113001</v>
      </c>
      <c r="F251" s="732" t="s">
        <v>611</v>
      </c>
      <c r="G251" s="731" t="s">
        <v>612</v>
      </c>
      <c r="H251" s="731">
        <v>225166</v>
      </c>
      <c r="I251" s="731">
        <v>225166</v>
      </c>
      <c r="J251" s="731" t="s">
        <v>1025</v>
      </c>
      <c r="K251" s="731" t="s">
        <v>1026</v>
      </c>
      <c r="L251" s="734">
        <v>58.29</v>
      </c>
      <c r="M251" s="734">
        <v>1</v>
      </c>
      <c r="N251" s="735">
        <v>58.29</v>
      </c>
    </row>
    <row r="252" spans="1:14" ht="14.45" customHeight="1" x14ac:dyDescent="0.2">
      <c r="A252" s="729" t="s">
        <v>576</v>
      </c>
      <c r="B252" s="730" t="s">
        <v>577</v>
      </c>
      <c r="C252" s="731" t="s">
        <v>591</v>
      </c>
      <c r="D252" s="732" t="s">
        <v>592</v>
      </c>
      <c r="E252" s="733">
        <v>50113001</v>
      </c>
      <c r="F252" s="732" t="s">
        <v>611</v>
      </c>
      <c r="G252" s="731" t="s">
        <v>612</v>
      </c>
      <c r="H252" s="731">
        <v>224964</v>
      </c>
      <c r="I252" s="731">
        <v>224964</v>
      </c>
      <c r="J252" s="731" t="s">
        <v>1027</v>
      </c>
      <c r="K252" s="731" t="s">
        <v>1028</v>
      </c>
      <c r="L252" s="734">
        <v>107.75000000000003</v>
      </c>
      <c r="M252" s="734">
        <v>1</v>
      </c>
      <c r="N252" s="735">
        <v>107.75000000000003</v>
      </c>
    </row>
    <row r="253" spans="1:14" ht="14.45" customHeight="1" x14ac:dyDescent="0.2">
      <c r="A253" s="729" t="s">
        <v>576</v>
      </c>
      <c r="B253" s="730" t="s">
        <v>577</v>
      </c>
      <c r="C253" s="731" t="s">
        <v>591</v>
      </c>
      <c r="D253" s="732" t="s">
        <v>592</v>
      </c>
      <c r="E253" s="733">
        <v>50113001</v>
      </c>
      <c r="F253" s="732" t="s">
        <v>611</v>
      </c>
      <c r="G253" s="731" t="s">
        <v>612</v>
      </c>
      <c r="H253" s="731">
        <v>850724</v>
      </c>
      <c r="I253" s="731">
        <v>120325</v>
      </c>
      <c r="J253" s="731" t="s">
        <v>1029</v>
      </c>
      <c r="K253" s="731" t="s">
        <v>1030</v>
      </c>
      <c r="L253" s="734">
        <v>47.739999999999995</v>
      </c>
      <c r="M253" s="734">
        <v>2</v>
      </c>
      <c r="N253" s="735">
        <v>95.47999999999999</v>
      </c>
    </row>
    <row r="254" spans="1:14" ht="14.45" customHeight="1" x14ac:dyDescent="0.2">
      <c r="A254" s="729" t="s">
        <v>576</v>
      </c>
      <c r="B254" s="730" t="s">
        <v>577</v>
      </c>
      <c r="C254" s="731" t="s">
        <v>591</v>
      </c>
      <c r="D254" s="732" t="s">
        <v>592</v>
      </c>
      <c r="E254" s="733">
        <v>50113001</v>
      </c>
      <c r="F254" s="732" t="s">
        <v>611</v>
      </c>
      <c r="G254" s="731" t="s">
        <v>612</v>
      </c>
      <c r="H254" s="731">
        <v>193724</v>
      </c>
      <c r="I254" s="731">
        <v>93724</v>
      </c>
      <c r="J254" s="731" t="s">
        <v>1031</v>
      </c>
      <c r="K254" s="731" t="s">
        <v>1032</v>
      </c>
      <c r="L254" s="734">
        <v>68.239999999999981</v>
      </c>
      <c r="M254" s="734">
        <v>1</v>
      </c>
      <c r="N254" s="735">
        <v>68.239999999999981</v>
      </c>
    </row>
    <row r="255" spans="1:14" ht="14.45" customHeight="1" x14ac:dyDescent="0.2">
      <c r="A255" s="729" t="s">
        <v>576</v>
      </c>
      <c r="B255" s="730" t="s">
        <v>577</v>
      </c>
      <c r="C255" s="731" t="s">
        <v>591</v>
      </c>
      <c r="D255" s="732" t="s">
        <v>592</v>
      </c>
      <c r="E255" s="733">
        <v>50113001</v>
      </c>
      <c r="F255" s="732" t="s">
        <v>611</v>
      </c>
      <c r="G255" s="731" t="s">
        <v>612</v>
      </c>
      <c r="H255" s="731">
        <v>208466</v>
      </c>
      <c r="I255" s="731">
        <v>208466</v>
      </c>
      <c r="J255" s="731" t="s">
        <v>1033</v>
      </c>
      <c r="K255" s="731" t="s">
        <v>1034</v>
      </c>
      <c r="L255" s="734">
        <v>792.76999999999975</v>
      </c>
      <c r="M255" s="734">
        <v>0.99999999999999845</v>
      </c>
      <c r="N255" s="735">
        <v>792.7699999999985</v>
      </c>
    </row>
    <row r="256" spans="1:14" ht="14.45" customHeight="1" x14ac:dyDescent="0.2">
      <c r="A256" s="729" t="s">
        <v>576</v>
      </c>
      <c r="B256" s="730" t="s">
        <v>577</v>
      </c>
      <c r="C256" s="731" t="s">
        <v>591</v>
      </c>
      <c r="D256" s="732" t="s">
        <v>592</v>
      </c>
      <c r="E256" s="733">
        <v>50113001</v>
      </c>
      <c r="F256" s="732" t="s">
        <v>611</v>
      </c>
      <c r="G256" s="731" t="s">
        <v>612</v>
      </c>
      <c r="H256" s="731">
        <v>208465</v>
      </c>
      <c r="I256" s="731">
        <v>208465</v>
      </c>
      <c r="J256" s="731" t="s">
        <v>1035</v>
      </c>
      <c r="K256" s="731" t="s">
        <v>1036</v>
      </c>
      <c r="L256" s="734">
        <v>2234.6499999999996</v>
      </c>
      <c r="M256" s="734">
        <v>3</v>
      </c>
      <c r="N256" s="735">
        <v>6703.9499999999989</v>
      </c>
    </row>
    <row r="257" spans="1:14" ht="14.45" customHeight="1" x14ac:dyDescent="0.2">
      <c r="A257" s="729" t="s">
        <v>576</v>
      </c>
      <c r="B257" s="730" t="s">
        <v>577</v>
      </c>
      <c r="C257" s="731" t="s">
        <v>591</v>
      </c>
      <c r="D257" s="732" t="s">
        <v>592</v>
      </c>
      <c r="E257" s="733">
        <v>50113001</v>
      </c>
      <c r="F257" s="732" t="s">
        <v>611</v>
      </c>
      <c r="G257" s="731" t="s">
        <v>612</v>
      </c>
      <c r="H257" s="731">
        <v>127996</v>
      </c>
      <c r="I257" s="731">
        <v>27996</v>
      </c>
      <c r="J257" s="731" t="s">
        <v>1037</v>
      </c>
      <c r="K257" s="731" t="s">
        <v>1038</v>
      </c>
      <c r="L257" s="734">
        <v>1216.3699999999999</v>
      </c>
      <c r="M257" s="734">
        <v>1</v>
      </c>
      <c r="N257" s="735">
        <v>1216.3699999999999</v>
      </c>
    </row>
    <row r="258" spans="1:14" ht="14.45" customHeight="1" x14ac:dyDescent="0.2">
      <c r="A258" s="729" t="s">
        <v>576</v>
      </c>
      <c r="B258" s="730" t="s">
        <v>577</v>
      </c>
      <c r="C258" s="731" t="s">
        <v>591</v>
      </c>
      <c r="D258" s="732" t="s">
        <v>592</v>
      </c>
      <c r="E258" s="733">
        <v>50113001</v>
      </c>
      <c r="F258" s="732" t="s">
        <v>611</v>
      </c>
      <c r="G258" s="731" t="s">
        <v>329</v>
      </c>
      <c r="H258" s="731">
        <v>242262</v>
      </c>
      <c r="I258" s="731">
        <v>242262</v>
      </c>
      <c r="J258" s="731" t="s">
        <v>1039</v>
      </c>
      <c r="K258" s="731" t="s">
        <v>1040</v>
      </c>
      <c r="L258" s="734">
        <v>185.31795610683463</v>
      </c>
      <c r="M258" s="734">
        <v>20.332999999999998</v>
      </c>
      <c r="N258" s="735">
        <v>3768.0700015202683</v>
      </c>
    </row>
    <row r="259" spans="1:14" ht="14.45" customHeight="1" x14ac:dyDescent="0.2">
      <c r="A259" s="729" t="s">
        <v>576</v>
      </c>
      <c r="B259" s="730" t="s">
        <v>577</v>
      </c>
      <c r="C259" s="731" t="s">
        <v>591</v>
      </c>
      <c r="D259" s="732" t="s">
        <v>592</v>
      </c>
      <c r="E259" s="733">
        <v>50113001</v>
      </c>
      <c r="F259" s="732" t="s">
        <v>611</v>
      </c>
      <c r="G259" s="731" t="s">
        <v>329</v>
      </c>
      <c r="H259" s="731">
        <v>242263</v>
      </c>
      <c r="I259" s="731">
        <v>242263</v>
      </c>
      <c r="J259" s="731" t="s">
        <v>1039</v>
      </c>
      <c r="K259" s="731" t="s">
        <v>1041</v>
      </c>
      <c r="L259" s="734">
        <v>425.51282727393573</v>
      </c>
      <c r="M259" s="734">
        <v>33.970439900000009</v>
      </c>
      <c r="N259" s="735">
        <v>14454.857925588318</v>
      </c>
    </row>
    <row r="260" spans="1:14" ht="14.45" customHeight="1" x14ac:dyDescent="0.2">
      <c r="A260" s="729" t="s">
        <v>576</v>
      </c>
      <c r="B260" s="730" t="s">
        <v>577</v>
      </c>
      <c r="C260" s="731" t="s">
        <v>591</v>
      </c>
      <c r="D260" s="732" t="s">
        <v>592</v>
      </c>
      <c r="E260" s="733">
        <v>50113001</v>
      </c>
      <c r="F260" s="732" t="s">
        <v>611</v>
      </c>
      <c r="G260" s="731" t="s">
        <v>329</v>
      </c>
      <c r="H260" s="731">
        <v>115805</v>
      </c>
      <c r="I260" s="731">
        <v>115805</v>
      </c>
      <c r="J260" s="731" t="s">
        <v>1039</v>
      </c>
      <c r="K260" s="731" t="s">
        <v>1042</v>
      </c>
      <c r="L260" s="734">
        <v>98.474867074623418</v>
      </c>
      <c r="M260" s="734">
        <v>33.407393400000004</v>
      </c>
      <c r="N260" s="735">
        <v>3289.788624374652</v>
      </c>
    </row>
    <row r="261" spans="1:14" ht="14.45" customHeight="1" x14ac:dyDescent="0.2">
      <c r="A261" s="729" t="s">
        <v>576</v>
      </c>
      <c r="B261" s="730" t="s">
        <v>577</v>
      </c>
      <c r="C261" s="731" t="s">
        <v>591</v>
      </c>
      <c r="D261" s="732" t="s">
        <v>592</v>
      </c>
      <c r="E261" s="733">
        <v>50113001</v>
      </c>
      <c r="F261" s="732" t="s">
        <v>611</v>
      </c>
      <c r="G261" s="731" t="s">
        <v>329</v>
      </c>
      <c r="H261" s="731">
        <v>115806</v>
      </c>
      <c r="I261" s="731">
        <v>115806</v>
      </c>
      <c r="J261" s="731" t="s">
        <v>1039</v>
      </c>
      <c r="K261" s="731" t="s">
        <v>1040</v>
      </c>
      <c r="L261" s="734">
        <v>182.89818733015008</v>
      </c>
      <c r="M261" s="734">
        <v>18.457115099999999</v>
      </c>
      <c r="N261" s="735">
        <v>3375.7728951339413</v>
      </c>
    </row>
    <row r="262" spans="1:14" ht="14.45" customHeight="1" x14ac:dyDescent="0.2">
      <c r="A262" s="729" t="s">
        <v>576</v>
      </c>
      <c r="B262" s="730" t="s">
        <v>577</v>
      </c>
      <c r="C262" s="731" t="s">
        <v>591</v>
      </c>
      <c r="D262" s="732" t="s">
        <v>592</v>
      </c>
      <c r="E262" s="733">
        <v>50113001</v>
      </c>
      <c r="F262" s="732" t="s">
        <v>611</v>
      </c>
      <c r="G262" s="731" t="s">
        <v>643</v>
      </c>
      <c r="H262" s="731">
        <v>235101</v>
      </c>
      <c r="I262" s="731">
        <v>235101</v>
      </c>
      <c r="J262" s="731" t="s">
        <v>1043</v>
      </c>
      <c r="K262" s="731" t="s">
        <v>1041</v>
      </c>
      <c r="L262" s="734">
        <v>143</v>
      </c>
      <c r="M262" s="734">
        <v>19.566938099999998</v>
      </c>
      <c r="N262" s="735">
        <v>2798.0721482999998</v>
      </c>
    </row>
    <row r="263" spans="1:14" ht="14.45" customHeight="1" x14ac:dyDescent="0.2">
      <c r="A263" s="729" t="s">
        <v>576</v>
      </c>
      <c r="B263" s="730" t="s">
        <v>577</v>
      </c>
      <c r="C263" s="731" t="s">
        <v>591</v>
      </c>
      <c r="D263" s="732" t="s">
        <v>592</v>
      </c>
      <c r="E263" s="733">
        <v>50113001</v>
      </c>
      <c r="F263" s="732" t="s">
        <v>611</v>
      </c>
      <c r="G263" s="731" t="s">
        <v>612</v>
      </c>
      <c r="H263" s="731">
        <v>218183</v>
      </c>
      <c r="I263" s="731">
        <v>218183</v>
      </c>
      <c r="J263" s="731" t="s">
        <v>1044</v>
      </c>
      <c r="K263" s="731" t="s">
        <v>1045</v>
      </c>
      <c r="L263" s="734">
        <v>565.87999999999988</v>
      </c>
      <c r="M263" s="734">
        <v>1</v>
      </c>
      <c r="N263" s="735">
        <v>565.87999999999988</v>
      </c>
    </row>
    <row r="264" spans="1:14" ht="14.45" customHeight="1" x14ac:dyDescent="0.2">
      <c r="A264" s="729" t="s">
        <v>576</v>
      </c>
      <c r="B264" s="730" t="s">
        <v>577</v>
      </c>
      <c r="C264" s="731" t="s">
        <v>591</v>
      </c>
      <c r="D264" s="732" t="s">
        <v>592</v>
      </c>
      <c r="E264" s="733">
        <v>50113001</v>
      </c>
      <c r="F264" s="732" t="s">
        <v>611</v>
      </c>
      <c r="G264" s="731" t="s">
        <v>612</v>
      </c>
      <c r="H264" s="731">
        <v>134821</v>
      </c>
      <c r="I264" s="731">
        <v>134821</v>
      </c>
      <c r="J264" s="731" t="s">
        <v>1046</v>
      </c>
      <c r="K264" s="731" t="s">
        <v>1047</v>
      </c>
      <c r="L264" s="734">
        <v>375.43</v>
      </c>
      <c r="M264" s="734">
        <v>2</v>
      </c>
      <c r="N264" s="735">
        <v>750.86</v>
      </c>
    </row>
    <row r="265" spans="1:14" ht="14.45" customHeight="1" x14ac:dyDescent="0.2">
      <c r="A265" s="729" t="s">
        <v>576</v>
      </c>
      <c r="B265" s="730" t="s">
        <v>577</v>
      </c>
      <c r="C265" s="731" t="s">
        <v>591</v>
      </c>
      <c r="D265" s="732" t="s">
        <v>592</v>
      </c>
      <c r="E265" s="733">
        <v>50113001</v>
      </c>
      <c r="F265" s="732" t="s">
        <v>611</v>
      </c>
      <c r="G265" s="731" t="s">
        <v>612</v>
      </c>
      <c r="H265" s="731">
        <v>134824</v>
      </c>
      <c r="I265" s="731">
        <v>134824</v>
      </c>
      <c r="J265" s="731" t="s">
        <v>1048</v>
      </c>
      <c r="K265" s="731" t="s">
        <v>1049</v>
      </c>
      <c r="L265" s="734">
        <v>326.47237499999989</v>
      </c>
      <c r="M265" s="734">
        <v>80</v>
      </c>
      <c r="N265" s="735">
        <v>26117.78999999999</v>
      </c>
    </row>
    <row r="266" spans="1:14" ht="14.45" customHeight="1" x14ac:dyDescent="0.2">
      <c r="A266" s="729" t="s">
        <v>576</v>
      </c>
      <c r="B266" s="730" t="s">
        <v>577</v>
      </c>
      <c r="C266" s="731" t="s">
        <v>591</v>
      </c>
      <c r="D266" s="732" t="s">
        <v>592</v>
      </c>
      <c r="E266" s="733">
        <v>50113001</v>
      </c>
      <c r="F266" s="732" t="s">
        <v>611</v>
      </c>
      <c r="G266" s="731" t="s">
        <v>329</v>
      </c>
      <c r="H266" s="731">
        <v>233478</v>
      </c>
      <c r="I266" s="731">
        <v>233478</v>
      </c>
      <c r="J266" s="731" t="s">
        <v>1050</v>
      </c>
      <c r="K266" s="731" t="s">
        <v>1051</v>
      </c>
      <c r="L266" s="734">
        <v>130.57</v>
      </c>
      <c r="M266" s="734">
        <v>1</v>
      </c>
      <c r="N266" s="735">
        <v>130.57</v>
      </c>
    </row>
    <row r="267" spans="1:14" ht="14.45" customHeight="1" x14ac:dyDescent="0.2">
      <c r="A267" s="729" t="s">
        <v>576</v>
      </c>
      <c r="B267" s="730" t="s">
        <v>577</v>
      </c>
      <c r="C267" s="731" t="s">
        <v>591</v>
      </c>
      <c r="D267" s="732" t="s">
        <v>592</v>
      </c>
      <c r="E267" s="733">
        <v>50113001</v>
      </c>
      <c r="F267" s="732" t="s">
        <v>611</v>
      </c>
      <c r="G267" s="731" t="s">
        <v>612</v>
      </c>
      <c r="H267" s="731">
        <v>145570</v>
      </c>
      <c r="I267" s="731">
        <v>45570</v>
      </c>
      <c r="J267" s="731" t="s">
        <v>1052</v>
      </c>
      <c r="K267" s="731" t="s">
        <v>986</v>
      </c>
      <c r="L267" s="734">
        <v>33.840000000000011</v>
      </c>
      <c r="M267" s="734">
        <v>4</v>
      </c>
      <c r="N267" s="735">
        <v>135.36000000000004</v>
      </c>
    </row>
    <row r="268" spans="1:14" ht="14.45" customHeight="1" x14ac:dyDescent="0.2">
      <c r="A268" s="729" t="s">
        <v>576</v>
      </c>
      <c r="B268" s="730" t="s">
        <v>577</v>
      </c>
      <c r="C268" s="731" t="s">
        <v>591</v>
      </c>
      <c r="D268" s="732" t="s">
        <v>592</v>
      </c>
      <c r="E268" s="733">
        <v>50113001</v>
      </c>
      <c r="F268" s="732" t="s">
        <v>611</v>
      </c>
      <c r="G268" s="731" t="s">
        <v>612</v>
      </c>
      <c r="H268" s="731">
        <v>117189</v>
      </c>
      <c r="I268" s="731">
        <v>17189</v>
      </c>
      <c r="J268" s="731" t="s">
        <v>1053</v>
      </c>
      <c r="K268" s="731" t="s">
        <v>1054</v>
      </c>
      <c r="L268" s="734">
        <v>55.79999999999999</v>
      </c>
      <c r="M268" s="734">
        <v>1</v>
      </c>
      <c r="N268" s="735">
        <v>55.79999999999999</v>
      </c>
    </row>
    <row r="269" spans="1:14" ht="14.45" customHeight="1" x14ac:dyDescent="0.2">
      <c r="A269" s="729" t="s">
        <v>576</v>
      </c>
      <c r="B269" s="730" t="s">
        <v>577</v>
      </c>
      <c r="C269" s="731" t="s">
        <v>591</v>
      </c>
      <c r="D269" s="732" t="s">
        <v>592</v>
      </c>
      <c r="E269" s="733">
        <v>50113001</v>
      </c>
      <c r="F269" s="732" t="s">
        <v>611</v>
      </c>
      <c r="G269" s="731" t="s">
        <v>612</v>
      </c>
      <c r="H269" s="731">
        <v>848725</v>
      </c>
      <c r="I269" s="731">
        <v>107677</v>
      </c>
      <c r="J269" s="731" t="s">
        <v>1055</v>
      </c>
      <c r="K269" s="731" t="s">
        <v>1056</v>
      </c>
      <c r="L269" s="734">
        <v>382.10999999999996</v>
      </c>
      <c r="M269" s="734">
        <v>3</v>
      </c>
      <c r="N269" s="735">
        <v>1146.33</v>
      </c>
    </row>
    <row r="270" spans="1:14" ht="14.45" customHeight="1" x14ac:dyDescent="0.2">
      <c r="A270" s="729" t="s">
        <v>576</v>
      </c>
      <c r="B270" s="730" t="s">
        <v>577</v>
      </c>
      <c r="C270" s="731" t="s">
        <v>591</v>
      </c>
      <c r="D270" s="732" t="s">
        <v>592</v>
      </c>
      <c r="E270" s="733">
        <v>50113001</v>
      </c>
      <c r="F270" s="732" t="s">
        <v>611</v>
      </c>
      <c r="G270" s="731" t="s">
        <v>612</v>
      </c>
      <c r="H270" s="731">
        <v>845697</v>
      </c>
      <c r="I270" s="731">
        <v>200935</v>
      </c>
      <c r="J270" s="731" t="s">
        <v>1057</v>
      </c>
      <c r="K270" s="731" t="s">
        <v>1058</v>
      </c>
      <c r="L270" s="734">
        <v>44.79</v>
      </c>
      <c r="M270" s="734">
        <v>17</v>
      </c>
      <c r="N270" s="735">
        <v>761.43</v>
      </c>
    </row>
    <row r="271" spans="1:14" ht="14.45" customHeight="1" x14ac:dyDescent="0.2">
      <c r="A271" s="729" t="s">
        <v>576</v>
      </c>
      <c r="B271" s="730" t="s">
        <v>577</v>
      </c>
      <c r="C271" s="731" t="s">
        <v>591</v>
      </c>
      <c r="D271" s="732" t="s">
        <v>592</v>
      </c>
      <c r="E271" s="733">
        <v>50113001</v>
      </c>
      <c r="F271" s="732" t="s">
        <v>611</v>
      </c>
      <c r="G271" s="731" t="s">
        <v>612</v>
      </c>
      <c r="H271" s="731">
        <v>164758</v>
      </c>
      <c r="I271" s="731">
        <v>64758</v>
      </c>
      <c r="J271" s="731" t="s">
        <v>1059</v>
      </c>
      <c r="K271" s="731" t="s">
        <v>1060</v>
      </c>
      <c r="L271" s="734">
        <v>100.85000000000004</v>
      </c>
      <c r="M271" s="734">
        <v>2</v>
      </c>
      <c r="N271" s="735">
        <v>201.70000000000007</v>
      </c>
    </row>
    <row r="272" spans="1:14" ht="14.45" customHeight="1" x14ac:dyDescent="0.2">
      <c r="A272" s="729" t="s">
        <v>576</v>
      </c>
      <c r="B272" s="730" t="s">
        <v>577</v>
      </c>
      <c r="C272" s="731" t="s">
        <v>591</v>
      </c>
      <c r="D272" s="732" t="s">
        <v>592</v>
      </c>
      <c r="E272" s="733">
        <v>50113001</v>
      </c>
      <c r="F272" s="732" t="s">
        <v>611</v>
      </c>
      <c r="G272" s="731" t="s">
        <v>612</v>
      </c>
      <c r="H272" s="731">
        <v>100489</v>
      </c>
      <c r="I272" s="731">
        <v>489</v>
      </c>
      <c r="J272" s="731" t="s">
        <v>1061</v>
      </c>
      <c r="K272" s="731" t="s">
        <v>1062</v>
      </c>
      <c r="L272" s="734">
        <v>47.29</v>
      </c>
      <c r="M272" s="734">
        <v>2</v>
      </c>
      <c r="N272" s="735">
        <v>94.58</v>
      </c>
    </row>
    <row r="273" spans="1:14" ht="14.45" customHeight="1" x14ac:dyDescent="0.2">
      <c r="A273" s="729" t="s">
        <v>576</v>
      </c>
      <c r="B273" s="730" t="s">
        <v>577</v>
      </c>
      <c r="C273" s="731" t="s">
        <v>591</v>
      </c>
      <c r="D273" s="732" t="s">
        <v>592</v>
      </c>
      <c r="E273" s="733">
        <v>50113001</v>
      </c>
      <c r="F273" s="732" t="s">
        <v>611</v>
      </c>
      <c r="G273" s="731" t="s">
        <v>612</v>
      </c>
      <c r="H273" s="731">
        <v>230426</v>
      </c>
      <c r="I273" s="731">
        <v>230426</v>
      </c>
      <c r="J273" s="731" t="s">
        <v>1061</v>
      </c>
      <c r="K273" s="731" t="s">
        <v>1063</v>
      </c>
      <c r="L273" s="734">
        <v>78.540000000000006</v>
      </c>
      <c r="M273" s="734">
        <v>2</v>
      </c>
      <c r="N273" s="735">
        <v>157.08000000000001</v>
      </c>
    </row>
    <row r="274" spans="1:14" ht="14.45" customHeight="1" x14ac:dyDescent="0.2">
      <c r="A274" s="729" t="s">
        <v>576</v>
      </c>
      <c r="B274" s="730" t="s">
        <v>577</v>
      </c>
      <c r="C274" s="731" t="s">
        <v>591</v>
      </c>
      <c r="D274" s="732" t="s">
        <v>592</v>
      </c>
      <c r="E274" s="733">
        <v>50113001</v>
      </c>
      <c r="F274" s="732" t="s">
        <v>611</v>
      </c>
      <c r="G274" s="731" t="s">
        <v>612</v>
      </c>
      <c r="H274" s="731">
        <v>158746</v>
      </c>
      <c r="I274" s="731">
        <v>58746</v>
      </c>
      <c r="J274" s="731" t="s">
        <v>1064</v>
      </c>
      <c r="K274" s="731" t="s">
        <v>1065</v>
      </c>
      <c r="L274" s="734">
        <v>565.7299999999999</v>
      </c>
      <c r="M274" s="734">
        <v>1</v>
      </c>
      <c r="N274" s="735">
        <v>565.7299999999999</v>
      </c>
    </row>
    <row r="275" spans="1:14" ht="14.45" customHeight="1" x14ac:dyDescent="0.2">
      <c r="A275" s="729" t="s">
        <v>576</v>
      </c>
      <c r="B275" s="730" t="s">
        <v>577</v>
      </c>
      <c r="C275" s="731" t="s">
        <v>591</v>
      </c>
      <c r="D275" s="732" t="s">
        <v>592</v>
      </c>
      <c r="E275" s="733">
        <v>50113001</v>
      </c>
      <c r="F275" s="732" t="s">
        <v>611</v>
      </c>
      <c r="G275" s="731" t="s">
        <v>612</v>
      </c>
      <c r="H275" s="731">
        <v>117996</v>
      </c>
      <c r="I275" s="731">
        <v>17996</v>
      </c>
      <c r="J275" s="731" t="s">
        <v>1066</v>
      </c>
      <c r="K275" s="731" t="s">
        <v>1067</v>
      </c>
      <c r="L275" s="734">
        <v>81.899999999999991</v>
      </c>
      <c r="M275" s="734">
        <v>2</v>
      </c>
      <c r="N275" s="735">
        <v>163.79999999999998</v>
      </c>
    </row>
    <row r="276" spans="1:14" ht="14.45" customHeight="1" x14ac:dyDescent="0.2">
      <c r="A276" s="729" t="s">
        <v>576</v>
      </c>
      <c r="B276" s="730" t="s">
        <v>577</v>
      </c>
      <c r="C276" s="731" t="s">
        <v>591</v>
      </c>
      <c r="D276" s="732" t="s">
        <v>592</v>
      </c>
      <c r="E276" s="733">
        <v>50113001</v>
      </c>
      <c r="F276" s="732" t="s">
        <v>611</v>
      </c>
      <c r="G276" s="731" t="s">
        <v>643</v>
      </c>
      <c r="H276" s="731">
        <v>166759</v>
      </c>
      <c r="I276" s="731">
        <v>166759</v>
      </c>
      <c r="J276" s="731" t="s">
        <v>1068</v>
      </c>
      <c r="K276" s="731" t="s">
        <v>1069</v>
      </c>
      <c r="L276" s="734">
        <v>123.17</v>
      </c>
      <c r="M276" s="734">
        <v>1</v>
      </c>
      <c r="N276" s="735">
        <v>123.17</v>
      </c>
    </row>
    <row r="277" spans="1:14" ht="14.45" customHeight="1" x14ac:dyDescent="0.2">
      <c r="A277" s="729" t="s">
        <v>576</v>
      </c>
      <c r="B277" s="730" t="s">
        <v>577</v>
      </c>
      <c r="C277" s="731" t="s">
        <v>591</v>
      </c>
      <c r="D277" s="732" t="s">
        <v>592</v>
      </c>
      <c r="E277" s="733">
        <v>50113001</v>
      </c>
      <c r="F277" s="732" t="s">
        <v>611</v>
      </c>
      <c r="G277" s="731" t="s">
        <v>643</v>
      </c>
      <c r="H277" s="731">
        <v>237595</v>
      </c>
      <c r="I277" s="731">
        <v>237595</v>
      </c>
      <c r="J277" s="731" t="s">
        <v>1068</v>
      </c>
      <c r="K277" s="731" t="s">
        <v>1069</v>
      </c>
      <c r="L277" s="734">
        <v>123.17</v>
      </c>
      <c r="M277" s="734">
        <v>1</v>
      </c>
      <c r="N277" s="735">
        <v>123.17</v>
      </c>
    </row>
    <row r="278" spans="1:14" ht="14.45" customHeight="1" x14ac:dyDescent="0.2">
      <c r="A278" s="729" t="s">
        <v>576</v>
      </c>
      <c r="B278" s="730" t="s">
        <v>577</v>
      </c>
      <c r="C278" s="731" t="s">
        <v>591</v>
      </c>
      <c r="D278" s="732" t="s">
        <v>592</v>
      </c>
      <c r="E278" s="733">
        <v>50113001</v>
      </c>
      <c r="F278" s="732" t="s">
        <v>611</v>
      </c>
      <c r="G278" s="731" t="s">
        <v>612</v>
      </c>
      <c r="H278" s="731">
        <v>900497</v>
      </c>
      <c r="I278" s="731">
        <v>0</v>
      </c>
      <c r="J278" s="731" t="s">
        <v>1070</v>
      </c>
      <c r="K278" s="731" t="s">
        <v>329</v>
      </c>
      <c r="L278" s="734">
        <v>486.54920997758796</v>
      </c>
      <c r="M278" s="734">
        <v>4</v>
      </c>
      <c r="N278" s="735">
        <v>1946.1968399103519</v>
      </c>
    </row>
    <row r="279" spans="1:14" ht="14.45" customHeight="1" x14ac:dyDescent="0.2">
      <c r="A279" s="729" t="s">
        <v>576</v>
      </c>
      <c r="B279" s="730" t="s">
        <v>577</v>
      </c>
      <c r="C279" s="731" t="s">
        <v>591</v>
      </c>
      <c r="D279" s="732" t="s">
        <v>592</v>
      </c>
      <c r="E279" s="733">
        <v>50113001</v>
      </c>
      <c r="F279" s="732" t="s">
        <v>611</v>
      </c>
      <c r="G279" s="731" t="s">
        <v>612</v>
      </c>
      <c r="H279" s="731">
        <v>501725</v>
      </c>
      <c r="I279" s="731">
        <v>1000</v>
      </c>
      <c r="J279" s="731" t="s">
        <v>1071</v>
      </c>
      <c r="K279" s="731" t="s">
        <v>1072</v>
      </c>
      <c r="L279" s="734">
        <v>510.29863926612745</v>
      </c>
      <c r="M279" s="734">
        <v>2</v>
      </c>
      <c r="N279" s="735">
        <v>1020.5972785322549</v>
      </c>
    </row>
    <row r="280" spans="1:14" ht="14.45" customHeight="1" x14ac:dyDescent="0.2">
      <c r="A280" s="729" t="s">
        <v>576</v>
      </c>
      <c r="B280" s="730" t="s">
        <v>577</v>
      </c>
      <c r="C280" s="731" t="s">
        <v>591</v>
      </c>
      <c r="D280" s="732" t="s">
        <v>592</v>
      </c>
      <c r="E280" s="733">
        <v>50113001</v>
      </c>
      <c r="F280" s="732" t="s">
        <v>611</v>
      </c>
      <c r="G280" s="731" t="s">
        <v>612</v>
      </c>
      <c r="H280" s="731">
        <v>397238</v>
      </c>
      <c r="I280" s="731">
        <v>0</v>
      </c>
      <c r="J280" s="731" t="s">
        <v>1073</v>
      </c>
      <c r="K280" s="731" t="s">
        <v>329</v>
      </c>
      <c r="L280" s="734">
        <v>136.80248766127949</v>
      </c>
      <c r="M280" s="734">
        <v>1</v>
      </c>
      <c r="N280" s="735">
        <v>136.80248766127949</v>
      </c>
    </row>
    <row r="281" spans="1:14" ht="14.45" customHeight="1" x14ac:dyDescent="0.2">
      <c r="A281" s="729" t="s">
        <v>576</v>
      </c>
      <c r="B281" s="730" t="s">
        <v>577</v>
      </c>
      <c r="C281" s="731" t="s">
        <v>591</v>
      </c>
      <c r="D281" s="732" t="s">
        <v>592</v>
      </c>
      <c r="E281" s="733">
        <v>50113001</v>
      </c>
      <c r="F281" s="732" t="s">
        <v>611</v>
      </c>
      <c r="G281" s="731" t="s">
        <v>612</v>
      </c>
      <c r="H281" s="731">
        <v>849383</v>
      </c>
      <c r="I281" s="731">
        <v>0</v>
      </c>
      <c r="J281" s="731" t="s">
        <v>1074</v>
      </c>
      <c r="K281" s="731" t="s">
        <v>329</v>
      </c>
      <c r="L281" s="734">
        <v>343.55736814803561</v>
      </c>
      <c r="M281" s="734">
        <v>1</v>
      </c>
      <c r="N281" s="735">
        <v>343.55736814803561</v>
      </c>
    </row>
    <row r="282" spans="1:14" ht="14.45" customHeight="1" x14ac:dyDescent="0.2">
      <c r="A282" s="729" t="s">
        <v>576</v>
      </c>
      <c r="B282" s="730" t="s">
        <v>577</v>
      </c>
      <c r="C282" s="731" t="s">
        <v>591</v>
      </c>
      <c r="D282" s="732" t="s">
        <v>592</v>
      </c>
      <c r="E282" s="733">
        <v>50113001</v>
      </c>
      <c r="F282" s="732" t="s">
        <v>611</v>
      </c>
      <c r="G282" s="731" t="s">
        <v>612</v>
      </c>
      <c r="H282" s="731">
        <v>501803</v>
      </c>
      <c r="I282" s="731">
        <v>0</v>
      </c>
      <c r="J282" s="731" t="s">
        <v>1075</v>
      </c>
      <c r="K282" s="731" t="s">
        <v>329</v>
      </c>
      <c r="L282" s="734">
        <v>440.23888717581224</v>
      </c>
      <c r="M282" s="734">
        <v>1</v>
      </c>
      <c r="N282" s="735">
        <v>440.23888717581224</v>
      </c>
    </row>
    <row r="283" spans="1:14" ht="14.45" customHeight="1" x14ac:dyDescent="0.2">
      <c r="A283" s="729" t="s">
        <v>576</v>
      </c>
      <c r="B283" s="730" t="s">
        <v>577</v>
      </c>
      <c r="C283" s="731" t="s">
        <v>591</v>
      </c>
      <c r="D283" s="732" t="s">
        <v>592</v>
      </c>
      <c r="E283" s="733">
        <v>50113001</v>
      </c>
      <c r="F283" s="732" t="s">
        <v>611</v>
      </c>
      <c r="G283" s="731" t="s">
        <v>612</v>
      </c>
      <c r="H283" s="731">
        <v>501802</v>
      </c>
      <c r="I283" s="731">
        <v>0</v>
      </c>
      <c r="J283" s="731" t="s">
        <v>1076</v>
      </c>
      <c r="K283" s="731" t="s">
        <v>329</v>
      </c>
      <c r="L283" s="734">
        <v>512.66864353963183</v>
      </c>
      <c r="M283" s="734">
        <v>1</v>
      </c>
      <c r="N283" s="735">
        <v>512.66864353963183</v>
      </c>
    </row>
    <row r="284" spans="1:14" ht="14.45" customHeight="1" x14ac:dyDescent="0.2">
      <c r="A284" s="729" t="s">
        <v>576</v>
      </c>
      <c r="B284" s="730" t="s">
        <v>577</v>
      </c>
      <c r="C284" s="731" t="s">
        <v>591</v>
      </c>
      <c r="D284" s="732" t="s">
        <v>592</v>
      </c>
      <c r="E284" s="733">
        <v>50113001</v>
      </c>
      <c r="F284" s="732" t="s">
        <v>611</v>
      </c>
      <c r="G284" s="731" t="s">
        <v>612</v>
      </c>
      <c r="H284" s="731">
        <v>501804</v>
      </c>
      <c r="I284" s="731">
        <v>0</v>
      </c>
      <c r="J284" s="731" t="s">
        <v>1077</v>
      </c>
      <c r="K284" s="731" t="s">
        <v>329</v>
      </c>
      <c r="L284" s="734">
        <v>609.99520663365797</v>
      </c>
      <c r="M284" s="734">
        <v>1</v>
      </c>
      <c r="N284" s="735">
        <v>609.99520663365797</v>
      </c>
    </row>
    <row r="285" spans="1:14" ht="14.45" customHeight="1" x14ac:dyDescent="0.2">
      <c r="A285" s="729" t="s">
        <v>576</v>
      </c>
      <c r="B285" s="730" t="s">
        <v>577</v>
      </c>
      <c r="C285" s="731" t="s">
        <v>591</v>
      </c>
      <c r="D285" s="732" t="s">
        <v>592</v>
      </c>
      <c r="E285" s="733">
        <v>50113001</v>
      </c>
      <c r="F285" s="732" t="s">
        <v>611</v>
      </c>
      <c r="G285" s="731" t="s">
        <v>612</v>
      </c>
      <c r="H285" s="731">
        <v>920356</v>
      </c>
      <c r="I285" s="731">
        <v>0</v>
      </c>
      <c r="J285" s="731" t="s">
        <v>1078</v>
      </c>
      <c r="K285" s="731" t="s">
        <v>329</v>
      </c>
      <c r="L285" s="734">
        <v>108.60561458880264</v>
      </c>
      <c r="M285" s="734">
        <v>30</v>
      </c>
      <c r="N285" s="735">
        <v>3258.1684376640792</v>
      </c>
    </row>
    <row r="286" spans="1:14" ht="14.45" customHeight="1" x14ac:dyDescent="0.2">
      <c r="A286" s="729" t="s">
        <v>576</v>
      </c>
      <c r="B286" s="730" t="s">
        <v>577</v>
      </c>
      <c r="C286" s="731" t="s">
        <v>591</v>
      </c>
      <c r="D286" s="732" t="s">
        <v>592</v>
      </c>
      <c r="E286" s="733">
        <v>50113001</v>
      </c>
      <c r="F286" s="732" t="s">
        <v>611</v>
      </c>
      <c r="G286" s="731" t="s">
        <v>612</v>
      </c>
      <c r="H286" s="731">
        <v>920358</v>
      </c>
      <c r="I286" s="731">
        <v>0</v>
      </c>
      <c r="J286" s="731" t="s">
        <v>1079</v>
      </c>
      <c r="K286" s="731" t="s">
        <v>329</v>
      </c>
      <c r="L286" s="734">
        <v>170.46767396271295</v>
      </c>
      <c r="M286" s="734">
        <v>8</v>
      </c>
      <c r="N286" s="735">
        <v>1363.7413917017036</v>
      </c>
    </row>
    <row r="287" spans="1:14" ht="14.45" customHeight="1" x14ac:dyDescent="0.2">
      <c r="A287" s="729" t="s">
        <v>576</v>
      </c>
      <c r="B287" s="730" t="s">
        <v>577</v>
      </c>
      <c r="C287" s="731" t="s">
        <v>591</v>
      </c>
      <c r="D287" s="732" t="s">
        <v>592</v>
      </c>
      <c r="E287" s="733">
        <v>50113001</v>
      </c>
      <c r="F287" s="732" t="s">
        <v>611</v>
      </c>
      <c r="G287" s="731" t="s">
        <v>612</v>
      </c>
      <c r="H287" s="731">
        <v>498367</v>
      </c>
      <c r="I287" s="731">
        <v>0</v>
      </c>
      <c r="J287" s="731" t="s">
        <v>1080</v>
      </c>
      <c r="K287" s="731" t="s">
        <v>329</v>
      </c>
      <c r="L287" s="734">
        <v>207.8059041051865</v>
      </c>
      <c r="M287" s="734">
        <v>1</v>
      </c>
      <c r="N287" s="735">
        <v>207.8059041051865</v>
      </c>
    </row>
    <row r="288" spans="1:14" ht="14.45" customHeight="1" x14ac:dyDescent="0.2">
      <c r="A288" s="729" t="s">
        <v>576</v>
      </c>
      <c r="B288" s="730" t="s">
        <v>577</v>
      </c>
      <c r="C288" s="731" t="s">
        <v>591</v>
      </c>
      <c r="D288" s="732" t="s">
        <v>592</v>
      </c>
      <c r="E288" s="733">
        <v>50113001</v>
      </c>
      <c r="F288" s="732" t="s">
        <v>611</v>
      </c>
      <c r="G288" s="731" t="s">
        <v>612</v>
      </c>
      <c r="H288" s="731">
        <v>500829</v>
      </c>
      <c r="I288" s="731">
        <v>0</v>
      </c>
      <c r="J288" s="731" t="s">
        <v>1081</v>
      </c>
      <c r="K288" s="731" t="s">
        <v>1082</v>
      </c>
      <c r="L288" s="734">
        <v>221.366411693842</v>
      </c>
      <c r="M288" s="734">
        <v>2</v>
      </c>
      <c r="N288" s="735">
        <v>442.73282338768399</v>
      </c>
    </row>
    <row r="289" spans="1:14" ht="14.45" customHeight="1" x14ac:dyDescent="0.2">
      <c r="A289" s="729" t="s">
        <v>576</v>
      </c>
      <c r="B289" s="730" t="s">
        <v>577</v>
      </c>
      <c r="C289" s="731" t="s">
        <v>591</v>
      </c>
      <c r="D289" s="732" t="s">
        <v>592</v>
      </c>
      <c r="E289" s="733">
        <v>50113001</v>
      </c>
      <c r="F289" s="732" t="s">
        <v>611</v>
      </c>
      <c r="G289" s="731" t="s">
        <v>612</v>
      </c>
      <c r="H289" s="731">
        <v>235805</v>
      </c>
      <c r="I289" s="731">
        <v>235805</v>
      </c>
      <c r="J289" s="731" t="s">
        <v>1083</v>
      </c>
      <c r="K289" s="731" t="s">
        <v>1084</v>
      </c>
      <c r="L289" s="734">
        <v>69.960000000000008</v>
      </c>
      <c r="M289" s="734">
        <v>1</v>
      </c>
      <c r="N289" s="735">
        <v>69.960000000000008</v>
      </c>
    </row>
    <row r="290" spans="1:14" ht="14.45" customHeight="1" x14ac:dyDescent="0.2">
      <c r="A290" s="729" t="s">
        <v>576</v>
      </c>
      <c r="B290" s="730" t="s">
        <v>577</v>
      </c>
      <c r="C290" s="731" t="s">
        <v>591</v>
      </c>
      <c r="D290" s="732" t="s">
        <v>592</v>
      </c>
      <c r="E290" s="733">
        <v>50113001</v>
      </c>
      <c r="F290" s="732" t="s">
        <v>611</v>
      </c>
      <c r="G290" s="731" t="s">
        <v>612</v>
      </c>
      <c r="H290" s="731">
        <v>235808</v>
      </c>
      <c r="I290" s="731">
        <v>235808</v>
      </c>
      <c r="J290" s="731" t="s">
        <v>1085</v>
      </c>
      <c r="K290" s="731" t="s">
        <v>1086</v>
      </c>
      <c r="L290" s="734">
        <v>99.809999999999988</v>
      </c>
      <c r="M290" s="734">
        <v>3</v>
      </c>
      <c r="N290" s="735">
        <v>299.42999999999995</v>
      </c>
    </row>
    <row r="291" spans="1:14" ht="14.45" customHeight="1" x14ac:dyDescent="0.2">
      <c r="A291" s="729" t="s">
        <v>576</v>
      </c>
      <c r="B291" s="730" t="s">
        <v>577</v>
      </c>
      <c r="C291" s="731" t="s">
        <v>591</v>
      </c>
      <c r="D291" s="732" t="s">
        <v>592</v>
      </c>
      <c r="E291" s="733">
        <v>50113001</v>
      </c>
      <c r="F291" s="732" t="s">
        <v>611</v>
      </c>
      <c r="G291" s="731" t="s">
        <v>612</v>
      </c>
      <c r="H291" s="731">
        <v>990947</v>
      </c>
      <c r="I291" s="731">
        <v>0</v>
      </c>
      <c r="J291" s="731" t="s">
        <v>1087</v>
      </c>
      <c r="K291" s="731" t="s">
        <v>329</v>
      </c>
      <c r="L291" s="734">
        <v>1400.67</v>
      </c>
      <c r="M291" s="734">
        <v>5</v>
      </c>
      <c r="N291" s="735">
        <v>7003.35</v>
      </c>
    </row>
    <row r="292" spans="1:14" ht="14.45" customHeight="1" x14ac:dyDescent="0.2">
      <c r="A292" s="729" t="s">
        <v>576</v>
      </c>
      <c r="B292" s="730" t="s">
        <v>577</v>
      </c>
      <c r="C292" s="731" t="s">
        <v>591</v>
      </c>
      <c r="D292" s="732" t="s">
        <v>592</v>
      </c>
      <c r="E292" s="733">
        <v>50113001</v>
      </c>
      <c r="F292" s="732" t="s">
        <v>611</v>
      </c>
      <c r="G292" s="731" t="s">
        <v>612</v>
      </c>
      <c r="H292" s="731">
        <v>990927</v>
      </c>
      <c r="I292" s="731">
        <v>0</v>
      </c>
      <c r="J292" s="731" t="s">
        <v>1088</v>
      </c>
      <c r="K292" s="731" t="s">
        <v>329</v>
      </c>
      <c r="L292" s="734">
        <v>140.06999999999996</v>
      </c>
      <c r="M292" s="734">
        <v>2</v>
      </c>
      <c r="N292" s="735">
        <v>280.13999999999993</v>
      </c>
    </row>
    <row r="293" spans="1:14" ht="14.45" customHeight="1" x14ac:dyDescent="0.2">
      <c r="A293" s="729" t="s">
        <v>576</v>
      </c>
      <c r="B293" s="730" t="s">
        <v>577</v>
      </c>
      <c r="C293" s="731" t="s">
        <v>591</v>
      </c>
      <c r="D293" s="732" t="s">
        <v>592</v>
      </c>
      <c r="E293" s="733">
        <v>50113001</v>
      </c>
      <c r="F293" s="732" t="s">
        <v>611</v>
      </c>
      <c r="G293" s="731" t="s">
        <v>612</v>
      </c>
      <c r="H293" s="731">
        <v>230609</v>
      </c>
      <c r="I293" s="731">
        <v>230609</v>
      </c>
      <c r="J293" s="731" t="s">
        <v>1089</v>
      </c>
      <c r="K293" s="731" t="s">
        <v>1090</v>
      </c>
      <c r="L293" s="734">
        <v>161.22</v>
      </c>
      <c r="M293" s="734">
        <v>1</v>
      </c>
      <c r="N293" s="735">
        <v>161.22</v>
      </c>
    </row>
    <row r="294" spans="1:14" ht="14.45" customHeight="1" x14ac:dyDescent="0.2">
      <c r="A294" s="729" t="s">
        <v>576</v>
      </c>
      <c r="B294" s="730" t="s">
        <v>577</v>
      </c>
      <c r="C294" s="731" t="s">
        <v>591</v>
      </c>
      <c r="D294" s="732" t="s">
        <v>592</v>
      </c>
      <c r="E294" s="733">
        <v>50113001</v>
      </c>
      <c r="F294" s="732" t="s">
        <v>611</v>
      </c>
      <c r="G294" s="731" t="s">
        <v>612</v>
      </c>
      <c r="H294" s="731">
        <v>230614</v>
      </c>
      <c r="I294" s="731">
        <v>230614</v>
      </c>
      <c r="J294" s="731" t="s">
        <v>1091</v>
      </c>
      <c r="K294" s="731" t="s">
        <v>1092</v>
      </c>
      <c r="L294" s="734">
        <v>277.64</v>
      </c>
      <c r="M294" s="734">
        <v>4</v>
      </c>
      <c r="N294" s="735">
        <v>1110.56</v>
      </c>
    </row>
    <row r="295" spans="1:14" ht="14.45" customHeight="1" x14ac:dyDescent="0.2">
      <c r="A295" s="729" t="s">
        <v>576</v>
      </c>
      <c r="B295" s="730" t="s">
        <v>577</v>
      </c>
      <c r="C295" s="731" t="s">
        <v>591</v>
      </c>
      <c r="D295" s="732" t="s">
        <v>592</v>
      </c>
      <c r="E295" s="733">
        <v>50113001</v>
      </c>
      <c r="F295" s="732" t="s">
        <v>611</v>
      </c>
      <c r="G295" s="731" t="s">
        <v>612</v>
      </c>
      <c r="H295" s="731">
        <v>119571</v>
      </c>
      <c r="I295" s="731">
        <v>19571</v>
      </c>
      <c r="J295" s="731" t="s">
        <v>1093</v>
      </c>
      <c r="K295" s="731" t="s">
        <v>1094</v>
      </c>
      <c r="L295" s="734">
        <v>237.55</v>
      </c>
      <c r="M295" s="734">
        <v>5</v>
      </c>
      <c r="N295" s="735">
        <v>1187.75</v>
      </c>
    </row>
    <row r="296" spans="1:14" ht="14.45" customHeight="1" x14ac:dyDescent="0.2">
      <c r="A296" s="729" t="s">
        <v>576</v>
      </c>
      <c r="B296" s="730" t="s">
        <v>577</v>
      </c>
      <c r="C296" s="731" t="s">
        <v>591</v>
      </c>
      <c r="D296" s="732" t="s">
        <v>592</v>
      </c>
      <c r="E296" s="733">
        <v>50113001</v>
      </c>
      <c r="F296" s="732" t="s">
        <v>611</v>
      </c>
      <c r="G296" s="731" t="s">
        <v>643</v>
      </c>
      <c r="H296" s="731">
        <v>237787</v>
      </c>
      <c r="I296" s="731">
        <v>237787</v>
      </c>
      <c r="J296" s="731" t="s">
        <v>1095</v>
      </c>
      <c r="K296" s="731" t="s">
        <v>1096</v>
      </c>
      <c r="L296" s="734">
        <v>172.92</v>
      </c>
      <c r="M296" s="734">
        <v>1</v>
      </c>
      <c r="N296" s="735">
        <v>172.92</v>
      </c>
    </row>
    <row r="297" spans="1:14" ht="14.45" customHeight="1" x14ac:dyDescent="0.2">
      <c r="A297" s="729" t="s">
        <v>576</v>
      </c>
      <c r="B297" s="730" t="s">
        <v>577</v>
      </c>
      <c r="C297" s="731" t="s">
        <v>591</v>
      </c>
      <c r="D297" s="732" t="s">
        <v>592</v>
      </c>
      <c r="E297" s="733">
        <v>50113001</v>
      </c>
      <c r="F297" s="732" t="s">
        <v>611</v>
      </c>
      <c r="G297" s="731" t="s">
        <v>612</v>
      </c>
      <c r="H297" s="731">
        <v>127953</v>
      </c>
      <c r="I297" s="731">
        <v>27953</v>
      </c>
      <c r="J297" s="731" t="s">
        <v>1097</v>
      </c>
      <c r="K297" s="731" t="s">
        <v>1098</v>
      </c>
      <c r="L297" s="734">
        <v>1083.6399999999999</v>
      </c>
      <c r="M297" s="734">
        <v>1</v>
      </c>
      <c r="N297" s="735">
        <v>1083.6399999999999</v>
      </c>
    </row>
    <row r="298" spans="1:14" ht="14.45" customHeight="1" x14ac:dyDescent="0.2">
      <c r="A298" s="729" t="s">
        <v>576</v>
      </c>
      <c r="B298" s="730" t="s">
        <v>577</v>
      </c>
      <c r="C298" s="731" t="s">
        <v>591</v>
      </c>
      <c r="D298" s="732" t="s">
        <v>592</v>
      </c>
      <c r="E298" s="733">
        <v>50113001</v>
      </c>
      <c r="F298" s="732" t="s">
        <v>611</v>
      </c>
      <c r="G298" s="731" t="s">
        <v>643</v>
      </c>
      <c r="H298" s="731">
        <v>844410</v>
      </c>
      <c r="I298" s="731">
        <v>106344</v>
      </c>
      <c r="J298" s="731" t="s">
        <v>1099</v>
      </c>
      <c r="K298" s="731" t="s">
        <v>1100</v>
      </c>
      <c r="L298" s="734">
        <v>72.3</v>
      </c>
      <c r="M298" s="734">
        <v>5</v>
      </c>
      <c r="N298" s="735">
        <v>361.5</v>
      </c>
    </row>
    <row r="299" spans="1:14" ht="14.45" customHeight="1" x14ac:dyDescent="0.2">
      <c r="A299" s="729" t="s">
        <v>576</v>
      </c>
      <c r="B299" s="730" t="s">
        <v>577</v>
      </c>
      <c r="C299" s="731" t="s">
        <v>591</v>
      </c>
      <c r="D299" s="732" t="s">
        <v>592</v>
      </c>
      <c r="E299" s="733">
        <v>50113001</v>
      </c>
      <c r="F299" s="732" t="s">
        <v>611</v>
      </c>
      <c r="G299" s="731" t="s">
        <v>643</v>
      </c>
      <c r="H299" s="731">
        <v>187427</v>
      </c>
      <c r="I299" s="731">
        <v>187427</v>
      </c>
      <c r="J299" s="731" t="s">
        <v>1101</v>
      </c>
      <c r="K299" s="731" t="s">
        <v>1102</v>
      </c>
      <c r="L299" s="734">
        <v>62.636666666666677</v>
      </c>
      <c r="M299" s="734">
        <v>3</v>
      </c>
      <c r="N299" s="735">
        <v>187.91000000000003</v>
      </c>
    </row>
    <row r="300" spans="1:14" ht="14.45" customHeight="1" x14ac:dyDescent="0.2">
      <c r="A300" s="729" t="s">
        <v>576</v>
      </c>
      <c r="B300" s="730" t="s">
        <v>577</v>
      </c>
      <c r="C300" s="731" t="s">
        <v>591</v>
      </c>
      <c r="D300" s="732" t="s">
        <v>592</v>
      </c>
      <c r="E300" s="733">
        <v>50113001</v>
      </c>
      <c r="F300" s="732" t="s">
        <v>611</v>
      </c>
      <c r="G300" s="731" t="s">
        <v>643</v>
      </c>
      <c r="H300" s="731">
        <v>169714</v>
      </c>
      <c r="I300" s="731">
        <v>169714</v>
      </c>
      <c r="J300" s="731" t="s">
        <v>1103</v>
      </c>
      <c r="K300" s="731" t="s">
        <v>1104</v>
      </c>
      <c r="L300" s="734">
        <v>112.13000000000001</v>
      </c>
      <c r="M300" s="734">
        <v>2</v>
      </c>
      <c r="N300" s="735">
        <v>224.26000000000002</v>
      </c>
    </row>
    <row r="301" spans="1:14" ht="14.45" customHeight="1" x14ac:dyDescent="0.2">
      <c r="A301" s="729" t="s">
        <v>576</v>
      </c>
      <c r="B301" s="730" t="s">
        <v>577</v>
      </c>
      <c r="C301" s="731" t="s">
        <v>591</v>
      </c>
      <c r="D301" s="732" t="s">
        <v>592</v>
      </c>
      <c r="E301" s="733">
        <v>50113001</v>
      </c>
      <c r="F301" s="732" t="s">
        <v>611</v>
      </c>
      <c r="G301" s="731" t="s">
        <v>643</v>
      </c>
      <c r="H301" s="731">
        <v>187425</v>
      </c>
      <c r="I301" s="731">
        <v>187425</v>
      </c>
      <c r="J301" s="731" t="s">
        <v>1105</v>
      </c>
      <c r="K301" s="731" t="s">
        <v>1106</v>
      </c>
      <c r="L301" s="734">
        <v>49.339999999999996</v>
      </c>
      <c r="M301" s="734">
        <v>1</v>
      </c>
      <c r="N301" s="735">
        <v>49.339999999999996</v>
      </c>
    </row>
    <row r="302" spans="1:14" ht="14.45" customHeight="1" x14ac:dyDescent="0.2">
      <c r="A302" s="729" t="s">
        <v>576</v>
      </c>
      <c r="B302" s="730" t="s">
        <v>577</v>
      </c>
      <c r="C302" s="731" t="s">
        <v>591</v>
      </c>
      <c r="D302" s="732" t="s">
        <v>592</v>
      </c>
      <c r="E302" s="733">
        <v>50113001</v>
      </c>
      <c r="F302" s="732" t="s">
        <v>611</v>
      </c>
      <c r="G302" s="731" t="s">
        <v>643</v>
      </c>
      <c r="H302" s="731">
        <v>184245</v>
      </c>
      <c r="I302" s="731">
        <v>184245</v>
      </c>
      <c r="J302" s="731" t="s">
        <v>1107</v>
      </c>
      <c r="K302" s="731" t="s">
        <v>1108</v>
      </c>
      <c r="L302" s="734">
        <v>92.69</v>
      </c>
      <c r="M302" s="734">
        <v>1</v>
      </c>
      <c r="N302" s="735">
        <v>92.69</v>
      </c>
    </row>
    <row r="303" spans="1:14" ht="14.45" customHeight="1" x14ac:dyDescent="0.2">
      <c r="A303" s="729" t="s">
        <v>576</v>
      </c>
      <c r="B303" s="730" t="s">
        <v>577</v>
      </c>
      <c r="C303" s="731" t="s">
        <v>591</v>
      </c>
      <c r="D303" s="732" t="s">
        <v>592</v>
      </c>
      <c r="E303" s="733">
        <v>50113001</v>
      </c>
      <c r="F303" s="732" t="s">
        <v>611</v>
      </c>
      <c r="G303" s="731" t="s">
        <v>612</v>
      </c>
      <c r="H303" s="731">
        <v>188217</v>
      </c>
      <c r="I303" s="731">
        <v>88217</v>
      </c>
      <c r="J303" s="731" t="s">
        <v>1109</v>
      </c>
      <c r="K303" s="731" t="s">
        <v>1110</v>
      </c>
      <c r="L303" s="734">
        <v>126.49827586206894</v>
      </c>
      <c r="M303" s="734">
        <v>29</v>
      </c>
      <c r="N303" s="735">
        <v>3668.4499999999994</v>
      </c>
    </row>
    <row r="304" spans="1:14" ht="14.45" customHeight="1" x14ac:dyDescent="0.2">
      <c r="A304" s="729" t="s">
        <v>576</v>
      </c>
      <c r="B304" s="730" t="s">
        <v>577</v>
      </c>
      <c r="C304" s="731" t="s">
        <v>591</v>
      </c>
      <c r="D304" s="732" t="s">
        <v>592</v>
      </c>
      <c r="E304" s="733">
        <v>50113001</v>
      </c>
      <c r="F304" s="732" t="s">
        <v>611</v>
      </c>
      <c r="G304" s="731" t="s">
        <v>612</v>
      </c>
      <c r="H304" s="731">
        <v>216146</v>
      </c>
      <c r="I304" s="731">
        <v>216146</v>
      </c>
      <c r="J304" s="731" t="s">
        <v>1111</v>
      </c>
      <c r="K304" s="731" t="s">
        <v>1112</v>
      </c>
      <c r="L304" s="734">
        <v>137.108</v>
      </c>
      <c r="M304" s="734">
        <v>5</v>
      </c>
      <c r="N304" s="735">
        <v>685.54</v>
      </c>
    </row>
    <row r="305" spans="1:14" ht="14.45" customHeight="1" x14ac:dyDescent="0.2">
      <c r="A305" s="729" t="s">
        <v>576</v>
      </c>
      <c r="B305" s="730" t="s">
        <v>577</v>
      </c>
      <c r="C305" s="731" t="s">
        <v>591</v>
      </c>
      <c r="D305" s="732" t="s">
        <v>592</v>
      </c>
      <c r="E305" s="733">
        <v>50113001</v>
      </c>
      <c r="F305" s="732" t="s">
        <v>611</v>
      </c>
      <c r="G305" s="731" t="s">
        <v>612</v>
      </c>
      <c r="H305" s="731">
        <v>188219</v>
      </c>
      <c r="I305" s="731">
        <v>88219</v>
      </c>
      <c r="J305" s="731" t="s">
        <v>1111</v>
      </c>
      <c r="K305" s="731" t="s">
        <v>1113</v>
      </c>
      <c r="L305" s="734">
        <v>141.99500000000003</v>
      </c>
      <c r="M305" s="734">
        <v>14</v>
      </c>
      <c r="N305" s="735">
        <v>1987.9300000000003</v>
      </c>
    </row>
    <row r="306" spans="1:14" ht="14.45" customHeight="1" x14ac:dyDescent="0.2">
      <c r="A306" s="729" t="s">
        <v>576</v>
      </c>
      <c r="B306" s="730" t="s">
        <v>577</v>
      </c>
      <c r="C306" s="731" t="s">
        <v>591</v>
      </c>
      <c r="D306" s="732" t="s">
        <v>592</v>
      </c>
      <c r="E306" s="733">
        <v>50113001</v>
      </c>
      <c r="F306" s="732" t="s">
        <v>611</v>
      </c>
      <c r="G306" s="731" t="s">
        <v>612</v>
      </c>
      <c r="H306" s="731">
        <v>225971</v>
      </c>
      <c r="I306" s="731">
        <v>225971</v>
      </c>
      <c r="J306" s="731" t="s">
        <v>1114</v>
      </c>
      <c r="K306" s="731" t="s">
        <v>1115</v>
      </c>
      <c r="L306" s="734">
        <v>103.91000000000004</v>
      </c>
      <c r="M306" s="734">
        <v>2</v>
      </c>
      <c r="N306" s="735">
        <v>207.82000000000008</v>
      </c>
    </row>
    <row r="307" spans="1:14" ht="14.45" customHeight="1" x14ac:dyDescent="0.2">
      <c r="A307" s="729" t="s">
        <v>576</v>
      </c>
      <c r="B307" s="730" t="s">
        <v>577</v>
      </c>
      <c r="C307" s="731" t="s">
        <v>591</v>
      </c>
      <c r="D307" s="732" t="s">
        <v>592</v>
      </c>
      <c r="E307" s="733">
        <v>50113001</v>
      </c>
      <c r="F307" s="732" t="s">
        <v>611</v>
      </c>
      <c r="G307" s="731" t="s">
        <v>612</v>
      </c>
      <c r="H307" s="731">
        <v>159747</v>
      </c>
      <c r="I307" s="731">
        <v>0</v>
      </c>
      <c r="J307" s="731" t="s">
        <v>1116</v>
      </c>
      <c r="K307" s="731" t="s">
        <v>986</v>
      </c>
      <c r="L307" s="734">
        <v>35.83444448777589</v>
      </c>
      <c r="M307" s="734">
        <v>9</v>
      </c>
      <c r="N307" s="735">
        <v>322.51000038998302</v>
      </c>
    </row>
    <row r="308" spans="1:14" ht="14.45" customHeight="1" x14ac:dyDescent="0.2">
      <c r="A308" s="729" t="s">
        <v>576</v>
      </c>
      <c r="B308" s="730" t="s">
        <v>577</v>
      </c>
      <c r="C308" s="731" t="s">
        <v>591</v>
      </c>
      <c r="D308" s="732" t="s">
        <v>592</v>
      </c>
      <c r="E308" s="733">
        <v>50113001</v>
      </c>
      <c r="F308" s="732" t="s">
        <v>611</v>
      </c>
      <c r="G308" s="731" t="s">
        <v>612</v>
      </c>
      <c r="H308" s="731">
        <v>218236</v>
      </c>
      <c r="I308" s="731">
        <v>218236</v>
      </c>
      <c r="J308" s="731" t="s">
        <v>1117</v>
      </c>
      <c r="K308" s="731" t="s">
        <v>1118</v>
      </c>
      <c r="L308" s="734">
        <v>60.274000000000001</v>
      </c>
      <c r="M308" s="734">
        <v>5</v>
      </c>
      <c r="N308" s="735">
        <v>301.37</v>
      </c>
    </row>
    <row r="309" spans="1:14" ht="14.45" customHeight="1" x14ac:dyDescent="0.2">
      <c r="A309" s="729" t="s">
        <v>576</v>
      </c>
      <c r="B309" s="730" t="s">
        <v>577</v>
      </c>
      <c r="C309" s="731" t="s">
        <v>591</v>
      </c>
      <c r="D309" s="732" t="s">
        <v>592</v>
      </c>
      <c r="E309" s="733">
        <v>50113001</v>
      </c>
      <c r="F309" s="732" t="s">
        <v>611</v>
      </c>
      <c r="G309" s="731" t="s">
        <v>612</v>
      </c>
      <c r="H309" s="731">
        <v>218239</v>
      </c>
      <c r="I309" s="731">
        <v>218239</v>
      </c>
      <c r="J309" s="731" t="s">
        <v>1119</v>
      </c>
      <c r="K309" s="731" t="s">
        <v>1120</v>
      </c>
      <c r="L309" s="734">
        <v>59.832000000000015</v>
      </c>
      <c r="M309" s="734">
        <v>5</v>
      </c>
      <c r="N309" s="735">
        <v>299.16000000000008</v>
      </c>
    </row>
    <row r="310" spans="1:14" ht="14.45" customHeight="1" x14ac:dyDescent="0.2">
      <c r="A310" s="729" t="s">
        <v>576</v>
      </c>
      <c r="B310" s="730" t="s">
        <v>577</v>
      </c>
      <c r="C310" s="731" t="s">
        <v>591</v>
      </c>
      <c r="D310" s="732" t="s">
        <v>592</v>
      </c>
      <c r="E310" s="733">
        <v>50113001</v>
      </c>
      <c r="F310" s="732" t="s">
        <v>611</v>
      </c>
      <c r="G310" s="731" t="s">
        <v>612</v>
      </c>
      <c r="H310" s="731">
        <v>218233</v>
      </c>
      <c r="I310" s="731">
        <v>218233</v>
      </c>
      <c r="J310" s="731" t="s">
        <v>1121</v>
      </c>
      <c r="K310" s="731" t="s">
        <v>1122</v>
      </c>
      <c r="L310" s="734">
        <v>60.14</v>
      </c>
      <c r="M310" s="734">
        <v>2</v>
      </c>
      <c r="N310" s="735">
        <v>120.28</v>
      </c>
    </row>
    <row r="311" spans="1:14" ht="14.45" customHeight="1" x14ac:dyDescent="0.2">
      <c r="A311" s="729" t="s">
        <v>576</v>
      </c>
      <c r="B311" s="730" t="s">
        <v>577</v>
      </c>
      <c r="C311" s="731" t="s">
        <v>591</v>
      </c>
      <c r="D311" s="732" t="s">
        <v>592</v>
      </c>
      <c r="E311" s="733">
        <v>50113001</v>
      </c>
      <c r="F311" s="732" t="s">
        <v>611</v>
      </c>
      <c r="G311" s="731" t="s">
        <v>612</v>
      </c>
      <c r="H311" s="731">
        <v>218234</v>
      </c>
      <c r="I311" s="731">
        <v>218234</v>
      </c>
      <c r="J311" s="731" t="s">
        <v>1123</v>
      </c>
      <c r="K311" s="731" t="s">
        <v>1118</v>
      </c>
      <c r="L311" s="734">
        <v>60.57</v>
      </c>
      <c r="M311" s="734">
        <v>1</v>
      </c>
      <c r="N311" s="735">
        <v>60.57</v>
      </c>
    </row>
    <row r="312" spans="1:14" ht="14.45" customHeight="1" x14ac:dyDescent="0.2">
      <c r="A312" s="729" t="s">
        <v>576</v>
      </c>
      <c r="B312" s="730" t="s">
        <v>577</v>
      </c>
      <c r="C312" s="731" t="s">
        <v>591</v>
      </c>
      <c r="D312" s="732" t="s">
        <v>592</v>
      </c>
      <c r="E312" s="733">
        <v>50113001</v>
      </c>
      <c r="F312" s="732" t="s">
        <v>611</v>
      </c>
      <c r="G312" s="731" t="s">
        <v>643</v>
      </c>
      <c r="H312" s="731">
        <v>149909</v>
      </c>
      <c r="I312" s="731">
        <v>49909</v>
      </c>
      <c r="J312" s="731" t="s">
        <v>1124</v>
      </c>
      <c r="K312" s="731" t="s">
        <v>1125</v>
      </c>
      <c r="L312" s="734">
        <v>27.899999999999995</v>
      </c>
      <c r="M312" s="734">
        <v>5</v>
      </c>
      <c r="N312" s="735">
        <v>139.49999999999997</v>
      </c>
    </row>
    <row r="313" spans="1:14" ht="14.45" customHeight="1" x14ac:dyDescent="0.2">
      <c r="A313" s="729" t="s">
        <v>576</v>
      </c>
      <c r="B313" s="730" t="s">
        <v>577</v>
      </c>
      <c r="C313" s="731" t="s">
        <v>591</v>
      </c>
      <c r="D313" s="732" t="s">
        <v>592</v>
      </c>
      <c r="E313" s="733">
        <v>50113001</v>
      </c>
      <c r="F313" s="732" t="s">
        <v>611</v>
      </c>
      <c r="G313" s="731" t="s">
        <v>612</v>
      </c>
      <c r="H313" s="731">
        <v>110151</v>
      </c>
      <c r="I313" s="731">
        <v>10151</v>
      </c>
      <c r="J313" s="731" t="s">
        <v>1126</v>
      </c>
      <c r="K313" s="731" t="s">
        <v>1127</v>
      </c>
      <c r="L313" s="734">
        <v>66.117777777777789</v>
      </c>
      <c r="M313" s="734">
        <v>9</v>
      </c>
      <c r="N313" s="735">
        <v>595.06000000000006</v>
      </c>
    </row>
    <row r="314" spans="1:14" ht="14.45" customHeight="1" x14ac:dyDescent="0.2">
      <c r="A314" s="729" t="s">
        <v>576</v>
      </c>
      <c r="B314" s="730" t="s">
        <v>577</v>
      </c>
      <c r="C314" s="731" t="s">
        <v>591</v>
      </c>
      <c r="D314" s="732" t="s">
        <v>592</v>
      </c>
      <c r="E314" s="733">
        <v>50113001</v>
      </c>
      <c r="F314" s="732" t="s">
        <v>611</v>
      </c>
      <c r="G314" s="731" t="s">
        <v>612</v>
      </c>
      <c r="H314" s="731">
        <v>192853</v>
      </c>
      <c r="I314" s="731">
        <v>192853</v>
      </c>
      <c r="J314" s="731" t="s">
        <v>1126</v>
      </c>
      <c r="K314" s="731" t="s">
        <v>1128</v>
      </c>
      <c r="L314" s="734">
        <v>107.64749999999998</v>
      </c>
      <c r="M314" s="734">
        <v>16</v>
      </c>
      <c r="N314" s="735">
        <v>1722.3599999999997</v>
      </c>
    </row>
    <row r="315" spans="1:14" ht="14.45" customHeight="1" x14ac:dyDescent="0.2">
      <c r="A315" s="729" t="s">
        <v>576</v>
      </c>
      <c r="B315" s="730" t="s">
        <v>577</v>
      </c>
      <c r="C315" s="731" t="s">
        <v>591</v>
      </c>
      <c r="D315" s="732" t="s">
        <v>592</v>
      </c>
      <c r="E315" s="733">
        <v>50113001</v>
      </c>
      <c r="F315" s="732" t="s">
        <v>611</v>
      </c>
      <c r="G315" s="731" t="s">
        <v>612</v>
      </c>
      <c r="H315" s="731">
        <v>147478</v>
      </c>
      <c r="I315" s="731">
        <v>47478</v>
      </c>
      <c r="J315" s="731" t="s">
        <v>1129</v>
      </c>
      <c r="K315" s="731" t="s">
        <v>688</v>
      </c>
      <c r="L315" s="734">
        <v>85.320000000000007</v>
      </c>
      <c r="M315" s="734">
        <v>2</v>
      </c>
      <c r="N315" s="735">
        <v>170.64000000000001</v>
      </c>
    </row>
    <row r="316" spans="1:14" ht="14.45" customHeight="1" x14ac:dyDescent="0.2">
      <c r="A316" s="729" t="s">
        <v>576</v>
      </c>
      <c r="B316" s="730" t="s">
        <v>577</v>
      </c>
      <c r="C316" s="731" t="s">
        <v>591</v>
      </c>
      <c r="D316" s="732" t="s">
        <v>592</v>
      </c>
      <c r="E316" s="733">
        <v>50113001</v>
      </c>
      <c r="F316" s="732" t="s">
        <v>611</v>
      </c>
      <c r="G316" s="731" t="s">
        <v>643</v>
      </c>
      <c r="H316" s="731">
        <v>115316</v>
      </c>
      <c r="I316" s="731">
        <v>15316</v>
      </c>
      <c r="J316" s="731" t="s">
        <v>1130</v>
      </c>
      <c r="K316" s="731" t="s">
        <v>844</v>
      </c>
      <c r="L316" s="734">
        <v>19.005000000000003</v>
      </c>
      <c r="M316" s="734">
        <v>2</v>
      </c>
      <c r="N316" s="735">
        <v>38.010000000000005</v>
      </c>
    </row>
    <row r="317" spans="1:14" ht="14.45" customHeight="1" x14ac:dyDescent="0.2">
      <c r="A317" s="729" t="s">
        <v>576</v>
      </c>
      <c r="B317" s="730" t="s">
        <v>577</v>
      </c>
      <c r="C317" s="731" t="s">
        <v>591</v>
      </c>
      <c r="D317" s="732" t="s">
        <v>592</v>
      </c>
      <c r="E317" s="733">
        <v>50113001</v>
      </c>
      <c r="F317" s="732" t="s">
        <v>611</v>
      </c>
      <c r="G317" s="731" t="s">
        <v>643</v>
      </c>
      <c r="H317" s="731">
        <v>849935</v>
      </c>
      <c r="I317" s="731">
        <v>155383</v>
      </c>
      <c r="J317" s="731" t="s">
        <v>1131</v>
      </c>
      <c r="K317" s="731" t="s">
        <v>1132</v>
      </c>
      <c r="L317" s="734">
        <v>4504.9365566492279</v>
      </c>
      <c r="M317" s="734">
        <v>3</v>
      </c>
      <c r="N317" s="735">
        <v>13514.809669947685</v>
      </c>
    </row>
    <row r="318" spans="1:14" ht="14.45" customHeight="1" x14ac:dyDescent="0.2">
      <c r="A318" s="729" t="s">
        <v>576</v>
      </c>
      <c r="B318" s="730" t="s">
        <v>577</v>
      </c>
      <c r="C318" s="731" t="s">
        <v>591</v>
      </c>
      <c r="D318" s="732" t="s">
        <v>592</v>
      </c>
      <c r="E318" s="733">
        <v>50113001</v>
      </c>
      <c r="F318" s="732" t="s">
        <v>611</v>
      </c>
      <c r="G318" s="731" t="s">
        <v>612</v>
      </c>
      <c r="H318" s="731">
        <v>28213</v>
      </c>
      <c r="I318" s="731">
        <v>28213</v>
      </c>
      <c r="J318" s="731" t="s">
        <v>1133</v>
      </c>
      <c r="K318" s="731" t="s">
        <v>1134</v>
      </c>
      <c r="L318" s="734">
        <v>98.236666666666679</v>
      </c>
      <c r="M318" s="734">
        <v>3</v>
      </c>
      <c r="N318" s="735">
        <v>294.71000000000004</v>
      </c>
    </row>
    <row r="319" spans="1:14" ht="14.45" customHeight="1" x14ac:dyDescent="0.2">
      <c r="A319" s="729" t="s">
        <v>576</v>
      </c>
      <c r="B319" s="730" t="s">
        <v>577</v>
      </c>
      <c r="C319" s="731" t="s">
        <v>591</v>
      </c>
      <c r="D319" s="732" t="s">
        <v>592</v>
      </c>
      <c r="E319" s="733">
        <v>50113001</v>
      </c>
      <c r="F319" s="732" t="s">
        <v>611</v>
      </c>
      <c r="G319" s="731" t="s">
        <v>612</v>
      </c>
      <c r="H319" s="731">
        <v>128216</v>
      </c>
      <c r="I319" s="731">
        <v>28216</v>
      </c>
      <c r="J319" s="731" t="s">
        <v>1135</v>
      </c>
      <c r="K319" s="731" t="s">
        <v>1136</v>
      </c>
      <c r="L319" s="734">
        <v>41.169999999999995</v>
      </c>
      <c r="M319" s="734">
        <v>3</v>
      </c>
      <c r="N319" s="735">
        <v>123.50999999999999</v>
      </c>
    </row>
    <row r="320" spans="1:14" ht="14.45" customHeight="1" x14ac:dyDescent="0.2">
      <c r="A320" s="729" t="s">
        <v>576</v>
      </c>
      <c r="B320" s="730" t="s">
        <v>577</v>
      </c>
      <c r="C320" s="731" t="s">
        <v>591</v>
      </c>
      <c r="D320" s="732" t="s">
        <v>592</v>
      </c>
      <c r="E320" s="733">
        <v>50113001</v>
      </c>
      <c r="F320" s="732" t="s">
        <v>611</v>
      </c>
      <c r="G320" s="731" t="s">
        <v>612</v>
      </c>
      <c r="H320" s="731">
        <v>105693</v>
      </c>
      <c r="I320" s="731">
        <v>5693</v>
      </c>
      <c r="J320" s="731" t="s">
        <v>1137</v>
      </c>
      <c r="K320" s="731" t="s">
        <v>1138</v>
      </c>
      <c r="L320" s="734">
        <v>81.709999999999994</v>
      </c>
      <c r="M320" s="734">
        <v>3</v>
      </c>
      <c r="N320" s="735">
        <v>245.13</v>
      </c>
    </row>
    <row r="321" spans="1:14" ht="14.45" customHeight="1" x14ac:dyDescent="0.2">
      <c r="A321" s="729" t="s">
        <v>576</v>
      </c>
      <c r="B321" s="730" t="s">
        <v>577</v>
      </c>
      <c r="C321" s="731" t="s">
        <v>591</v>
      </c>
      <c r="D321" s="732" t="s">
        <v>592</v>
      </c>
      <c r="E321" s="733">
        <v>50113001</v>
      </c>
      <c r="F321" s="732" t="s">
        <v>611</v>
      </c>
      <c r="G321" s="731" t="s">
        <v>612</v>
      </c>
      <c r="H321" s="731">
        <v>185512</v>
      </c>
      <c r="I321" s="731">
        <v>185512</v>
      </c>
      <c r="J321" s="731" t="s">
        <v>1139</v>
      </c>
      <c r="K321" s="731" t="s">
        <v>1140</v>
      </c>
      <c r="L321" s="734">
        <v>73.730000000000018</v>
      </c>
      <c r="M321" s="734">
        <v>5</v>
      </c>
      <c r="N321" s="735">
        <v>368.65000000000009</v>
      </c>
    </row>
    <row r="322" spans="1:14" ht="14.45" customHeight="1" x14ac:dyDescent="0.2">
      <c r="A322" s="729" t="s">
        <v>576</v>
      </c>
      <c r="B322" s="730" t="s">
        <v>577</v>
      </c>
      <c r="C322" s="731" t="s">
        <v>591</v>
      </c>
      <c r="D322" s="732" t="s">
        <v>592</v>
      </c>
      <c r="E322" s="733">
        <v>50113001</v>
      </c>
      <c r="F322" s="732" t="s">
        <v>611</v>
      </c>
      <c r="G322" s="731" t="s">
        <v>612</v>
      </c>
      <c r="H322" s="731">
        <v>196635</v>
      </c>
      <c r="I322" s="731">
        <v>96635</v>
      </c>
      <c r="J322" s="731" t="s">
        <v>1141</v>
      </c>
      <c r="K322" s="731" t="s">
        <v>1142</v>
      </c>
      <c r="L322" s="734">
        <v>111.46000000000002</v>
      </c>
      <c r="M322" s="734">
        <v>22</v>
      </c>
      <c r="N322" s="735">
        <v>2452.1200000000003</v>
      </c>
    </row>
    <row r="323" spans="1:14" ht="14.45" customHeight="1" x14ac:dyDescent="0.2">
      <c r="A323" s="729" t="s">
        <v>576</v>
      </c>
      <c r="B323" s="730" t="s">
        <v>577</v>
      </c>
      <c r="C323" s="731" t="s">
        <v>591</v>
      </c>
      <c r="D323" s="732" t="s">
        <v>592</v>
      </c>
      <c r="E323" s="733">
        <v>50113001</v>
      </c>
      <c r="F323" s="732" t="s">
        <v>611</v>
      </c>
      <c r="G323" s="731" t="s">
        <v>612</v>
      </c>
      <c r="H323" s="731">
        <v>186393</v>
      </c>
      <c r="I323" s="731">
        <v>86393</v>
      </c>
      <c r="J323" s="731" t="s">
        <v>1143</v>
      </c>
      <c r="K323" s="731" t="s">
        <v>1144</v>
      </c>
      <c r="L323" s="734">
        <v>52.292500000000025</v>
      </c>
      <c r="M323" s="734">
        <v>16</v>
      </c>
      <c r="N323" s="735">
        <v>836.6800000000004</v>
      </c>
    </row>
    <row r="324" spans="1:14" ht="14.45" customHeight="1" x14ac:dyDescent="0.2">
      <c r="A324" s="729" t="s">
        <v>576</v>
      </c>
      <c r="B324" s="730" t="s">
        <v>577</v>
      </c>
      <c r="C324" s="731" t="s">
        <v>591</v>
      </c>
      <c r="D324" s="732" t="s">
        <v>592</v>
      </c>
      <c r="E324" s="733">
        <v>50113001</v>
      </c>
      <c r="F324" s="732" t="s">
        <v>611</v>
      </c>
      <c r="G324" s="731" t="s">
        <v>612</v>
      </c>
      <c r="H324" s="731">
        <v>231541</v>
      </c>
      <c r="I324" s="731">
        <v>231541</v>
      </c>
      <c r="J324" s="731" t="s">
        <v>1145</v>
      </c>
      <c r="K324" s="731" t="s">
        <v>1146</v>
      </c>
      <c r="L324" s="734">
        <v>80.692222222222227</v>
      </c>
      <c r="M324" s="734">
        <v>9</v>
      </c>
      <c r="N324" s="735">
        <v>726.23</v>
      </c>
    </row>
    <row r="325" spans="1:14" ht="14.45" customHeight="1" x14ac:dyDescent="0.2">
      <c r="A325" s="729" t="s">
        <v>576</v>
      </c>
      <c r="B325" s="730" t="s">
        <v>577</v>
      </c>
      <c r="C325" s="731" t="s">
        <v>591</v>
      </c>
      <c r="D325" s="732" t="s">
        <v>592</v>
      </c>
      <c r="E325" s="733">
        <v>50113001</v>
      </c>
      <c r="F325" s="732" t="s">
        <v>611</v>
      </c>
      <c r="G325" s="731" t="s">
        <v>612</v>
      </c>
      <c r="H325" s="731">
        <v>231544</v>
      </c>
      <c r="I325" s="731">
        <v>231544</v>
      </c>
      <c r="J325" s="731" t="s">
        <v>1145</v>
      </c>
      <c r="K325" s="731" t="s">
        <v>1147</v>
      </c>
      <c r="L325" s="734">
        <v>82.19083333333333</v>
      </c>
      <c r="M325" s="734">
        <v>24</v>
      </c>
      <c r="N325" s="735">
        <v>1972.58</v>
      </c>
    </row>
    <row r="326" spans="1:14" ht="14.45" customHeight="1" x14ac:dyDescent="0.2">
      <c r="A326" s="729" t="s">
        <v>576</v>
      </c>
      <c r="B326" s="730" t="s">
        <v>577</v>
      </c>
      <c r="C326" s="731" t="s">
        <v>591</v>
      </c>
      <c r="D326" s="732" t="s">
        <v>592</v>
      </c>
      <c r="E326" s="733">
        <v>50113001</v>
      </c>
      <c r="F326" s="732" t="s">
        <v>611</v>
      </c>
      <c r="G326" s="731" t="s">
        <v>612</v>
      </c>
      <c r="H326" s="731">
        <v>237329</v>
      </c>
      <c r="I326" s="731">
        <v>237329</v>
      </c>
      <c r="J326" s="731" t="s">
        <v>1148</v>
      </c>
      <c r="K326" s="731" t="s">
        <v>1149</v>
      </c>
      <c r="L326" s="734">
        <v>109.11500000000002</v>
      </c>
      <c r="M326" s="734">
        <v>38</v>
      </c>
      <c r="N326" s="735">
        <v>4146.3700000000008</v>
      </c>
    </row>
    <row r="327" spans="1:14" ht="14.45" customHeight="1" x14ac:dyDescent="0.2">
      <c r="A327" s="729" t="s">
        <v>576</v>
      </c>
      <c r="B327" s="730" t="s">
        <v>577</v>
      </c>
      <c r="C327" s="731" t="s">
        <v>591</v>
      </c>
      <c r="D327" s="732" t="s">
        <v>592</v>
      </c>
      <c r="E327" s="733">
        <v>50113001</v>
      </c>
      <c r="F327" s="732" t="s">
        <v>611</v>
      </c>
      <c r="G327" s="731" t="s">
        <v>612</v>
      </c>
      <c r="H327" s="731">
        <v>237330</v>
      </c>
      <c r="I327" s="731">
        <v>237330</v>
      </c>
      <c r="J327" s="731" t="s">
        <v>1150</v>
      </c>
      <c r="K327" s="731" t="s">
        <v>1151</v>
      </c>
      <c r="L327" s="734">
        <v>110.31052631578952</v>
      </c>
      <c r="M327" s="734">
        <v>95</v>
      </c>
      <c r="N327" s="735">
        <v>10479.500000000004</v>
      </c>
    </row>
    <row r="328" spans="1:14" ht="14.45" customHeight="1" x14ac:dyDescent="0.2">
      <c r="A328" s="729" t="s">
        <v>576</v>
      </c>
      <c r="B328" s="730" t="s">
        <v>577</v>
      </c>
      <c r="C328" s="731" t="s">
        <v>591</v>
      </c>
      <c r="D328" s="732" t="s">
        <v>592</v>
      </c>
      <c r="E328" s="733">
        <v>50113001</v>
      </c>
      <c r="F328" s="732" t="s">
        <v>611</v>
      </c>
      <c r="G328" s="731" t="s">
        <v>612</v>
      </c>
      <c r="H328" s="731">
        <v>234736</v>
      </c>
      <c r="I328" s="731">
        <v>234736</v>
      </c>
      <c r="J328" s="731" t="s">
        <v>1152</v>
      </c>
      <c r="K328" s="731" t="s">
        <v>1153</v>
      </c>
      <c r="L328" s="734">
        <v>120.53999999999998</v>
      </c>
      <c r="M328" s="734">
        <v>53</v>
      </c>
      <c r="N328" s="735">
        <v>6388.619999999999</v>
      </c>
    </row>
    <row r="329" spans="1:14" ht="14.45" customHeight="1" x14ac:dyDescent="0.2">
      <c r="A329" s="729" t="s">
        <v>576</v>
      </c>
      <c r="B329" s="730" t="s">
        <v>577</v>
      </c>
      <c r="C329" s="731" t="s">
        <v>591</v>
      </c>
      <c r="D329" s="732" t="s">
        <v>592</v>
      </c>
      <c r="E329" s="733">
        <v>50113001</v>
      </c>
      <c r="F329" s="732" t="s">
        <v>611</v>
      </c>
      <c r="G329" s="731" t="s">
        <v>612</v>
      </c>
      <c r="H329" s="731">
        <v>116594</v>
      </c>
      <c r="I329" s="731">
        <v>16594</v>
      </c>
      <c r="J329" s="731" t="s">
        <v>1154</v>
      </c>
      <c r="K329" s="731" t="s">
        <v>1155</v>
      </c>
      <c r="L329" s="734">
        <v>111.33</v>
      </c>
      <c r="M329" s="734">
        <v>3</v>
      </c>
      <c r="N329" s="735">
        <v>333.99</v>
      </c>
    </row>
    <row r="330" spans="1:14" ht="14.45" customHeight="1" x14ac:dyDescent="0.2">
      <c r="A330" s="729" t="s">
        <v>576</v>
      </c>
      <c r="B330" s="730" t="s">
        <v>577</v>
      </c>
      <c r="C330" s="731" t="s">
        <v>591</v>
      </c>
      <c r="D330" s="732" t="s">
        <v>592</v>
      </c>
      <c r="E330" s="733">
        <v>50113001</v>
      </c>
      <c r="F330" s="732" t="s">
        <v>611</v>
      </c>
      <c r="G330" s="731" t="s">
        <v>612</v>
      </c>
      <c r="H330" s="731">
        <v>159750</v>
      </c>
      <c r="I330" s="731">
        <v>0</v>
      </c>
      <c r="J330" s="731" t="s">
        <v>1156</v>
      </c>
      <c r="K330" s="731" t="s">
        <v>1157</v>
      </c>
      <c r="L330" s="734">
        <v>28.328461538461536</v>
      </c>
      <c r="M330" s="734">
        <v>13</v>
      </c>
      <c r="N330" s="735">
        <v>368.27</v>
      </c>
    </row>
    <row r="331" spans="1:14" ht="14.45" customHeight="1" x14ac:dyDescent="0.2">
      <c r="A331" s="729" t="s">
        <v>576</v>
      </c>
      <c r="B331" s="730" t="s">
        <v>577</v>
      </c>
      <c r="C331" s="731" t="s">
        <v>591</v>
      </c>
      <c r="D331" s="732" t="s">
        <v>592</v>
      </c>
      <c r="E331" s="733">
        <v>50113001</v>
      </c>
      <c r="F331" s="732" t="s">
        <v>611</v>
      </c>
      <c r="G331" s="731" t="s">
        <v>612</v>
      </c>
      <c r="H331" s="731">
        <v>199963</v>
      </c>
      <c r="I331" s="731">
        <v>199963</v>
      </c>
      <c r="J331" s="731" t="s">
        <v>1158</v>
      </c>
      <c r="K331" s="731" t="s">
        <v>1159</v>
      </c>
      <c r="L331" s="734">
        <v>567.69000000000005</v>
      </c>
      <c r="M331" s="734">
        <v>2</v>
      </c>
      <c r="N331" s="735">
        <v>1135.3800000000001</v>
      </c>
    </row>
    <row r="332" spans="1:14" ht="14.45" customHeight="1" x14ac:dyDescent="0.2">
      <c r="A332" s="729" t="s">
        <v>576</v>
      </c>
      <c r="B332" s="730" t="s">
        <v>577</v>
      </c>
      <c r="C332" s="731" t="s">
        <v>591</v>
      </c>
      <c r="D332" s="732" t="s">
        <v>592</v>
      </c>
      <c r="E332" s="733">
        <v>50113001</v>
      </c>
      <c r="F332" s="732" t="s">
        <v>611</v>
      </c>
      <c r="G332" s="731" t="s">
        <v>612</v>
      </c>
      <c r="H332" s="731">
        <v>132103</v>
      </c>
      <c r="I332" s="731">
        <v>32103</v>
      </c>
      <c r="J332" s="731" t="s">
        <v>1160</v>
      </c>
      <c r="K332" s="731" t="s">
        <v>1161</v>
      </c>
      <c r="L332" s="734">
        <v>567.68999999999994</v>
      </c>
      <c r="M332" s="734">
        <v>1</v>
      </c>
      <c r="N332" s="735">
        <v>567.68999999999994</v>
      </c>
    </row>
    <row r="333" spans="1:14" ht="14.45" customHeight="1" x14ac:dyDescent="0.2">
      <c r="A333" s="729" t="s">
        <v>576</v>
      </c>
      <c r="B333" s="730" t="s">
        <v>577</v>
      </c>
      <c r="C333" s="731" t="s">
        <v>591</v>
      </c>
      <c r="D333" s="732" t="s">
        <v>592</v>
      </c>
      <c r="E333" s="733">
        <v>50113001</v>
      </c>
      <c r="F333" s="732" t="s">
        <v>611</v>
      </c>
      <c r="G333" s="731" t="s">
        <v>612</v>
      </c>
      <c r="H333" s="731">
        <v>102684</v>
      </c>
      <c r="I333" s="731">
        <v>2684</v>
      </c>
      <c r="J333" s="731" t="s">
        <v>1162</v>
      </c>
      <c r="K333" s="731" t="s">
        <v>1163</v>
      </c>
      <c r="L333" s="734">
        <v>110.6864705882353</v>
      </c>
      <c r="M333" s="734">
        <v>17</v>
      </c>
      <c r="N333" s="735">
        <v>1881.67</v>
      </c>
    </row>
    <row r="334" spans="1:14" ht="14.45" customHeight="1" x14ac:dyDescent="0.2">
      <c r="A334" s="729" t="s">
        <v>576</v>
      </c>
      <c r="B334" s="730" t="s">
        <v>577</v>
      </c>
      <c r="C334" s="731" t="s">
        <v>591</v>
      </c>
      <c r="D334" s="732" t="s">
        <v>592</v>
      </c>
      <c r="E334" s="733">
        <v>50113001</v>
      </c>
      <c r="F334" s="732" t="s">
        <v>611</v>
      </c>
      <c r="G334" s="731" t="s">
        <v>612</v>
      </c>
      <c r="H334" s="731">
        <v>100502</v>
      </c>
      <c r="I334" s="731">
        <v>502</v>
      </c>
      <c r="J334" s="731" t="s">
        <v>1162</v>
      </c>
      <c r="K334" s="731" t="s">
        <v>1164</v>
      </c>
      <c r="L334" s="734">
        <v>268.39238095238096</v>
      </c>
      <c r="M334" s="734">
        <v>21</v>
      </c>
      <c r="N334" s="735">
        <v>5636.24</v>
      </c>
    </row>
    <row r="335" spans="1:14" ht="14.45" customHeight="1" x14ac:dyDescent="0.2">
      <c r="A335" s="729" t="s">
        <v>576</v>
      </c>
      <c r="B335" s="730" t="s">
        <v>577</v>
      </c>
      <c r="C335" s="731" t="s">
        <v>591</v>
      </c>
      <c r="D335" s="732" t="s">
        <v>592</v>
      </c>
      <c r="E335" s="733">
        <v>50113001</v>
      </c>
      <c r="F335" s="732" t="s">
        <v>611</v>
      </c>
      <c r="G335" s="731" t="s">
        <v>612</v>
      </c>
      <c r="H335" s="731">
        <v>218110</v>
      </c>
      <c r="I335" s="731">
        <v>218110</v>
      </c>
      <c r="J335" s="731" t="s">
        <v>1165</v>
      </c>
      <c r="K335" s="731" t="s">
        <v>1166</v>
      </c>
      <c r="L335" s="734">
        <v>174.33</v>
      </c>
      <c r="M335" s="734">
        <v>1</v>
      </c>
      <c r="N335" s="735">
        <v>174.33</v>
      </c>
    </row>
    <row r="336" spans="1:14" ht="14.45" customHeight="1" x14ac:dyDescent="0.2">
      <c r="A336" s="729" t="s">
        <v>576</v>
      </c>
      <c r="B336" s="730" t="s">
        <v>577</v>
      </c>
      <c r="C336" s="731" t="s">
        <v>591</v>
      </c>
      <c r="D336" s="732" t="s">
        <v>592</v>
      </c>
      <c r="E336" s="733">
        <v>50113001</v>
      </c>
      <c r="F336" s="732" t="s">
        <v>611</v>
      </c>
      <c r="G336" s="731" t="s">
        <v>612</v>
      </c>
      <c r="H336" s="731">
        <v>142476</v>
      </c>
      <c r="I336" s="731">
        <v>42476</v>
      </c>
      <c r="J336" s="731" t="s">
        <v>1167</v>
      </c>
      <c r="K336" s="731" t="s">
        <v>1168</v>
      </c>
      <c r="L336" s="734">
        <v>271.16000000000003</v>
      </c>
      <c r="M336" s="734">
        <v>1</v>
      </c>
      <c r="N336" s="735">
        <v>271.16000000000003</v>
      </c>
    </row>
    <row r="337" spans="1:14" ht="14.45" customHeight="1" x14ac:dyDescent="0.2">
      <c r="A337" s="729" t="s">
        <v>576</v>
      </c>
      <c r="B337" s="730" t="s">
        <v>577</v>
      </c>
      <c r="C337" s="731" t="s">
        <v>591</v>
      </c>
      <c r="D337" s="732" t="s">
        <v>592</v>
      </c>
      <c r="E337" s="733">
        <v>50113001</v>
      </c>
      <c r="F337" s="732" t="s">
        <v>611</v>
      </c>
      <c r="G337" s="731" t="s">
        <v>612</v>
      </c>
      <c r="H337" s="731">
        <v>845432</v>
      </c>
      <c r="I337" s="731">
        <v>107639</v>
      </c>
      <c r="J337" s="731" t="s">
        <v>1169</v>
      </c>
      <c r="K337" s="731" t="s">
        <v>1170</v>
      </c>
      <c r="L337" s="734">
        <v>59.910000000000011</v>
      </c>
      <c r="M337" s="734">
        <v>1</v>
      </c>
      <c r="N337" s="735">
        <v>59.910000000000011</v>
      </c>
    </row>
    <row r="338" spans="1:14" ht="14.45" customHeight="1" x14ac:dyDescent="0.2">
      <c r="A338" s="729" t="s">
        <v>576</v>
      </c>
      <c r="B338" s="730" t="s">
        <v>577</v>
      </c>
      <c r="C338" s="731" t="s">
        <v>591</v>
      </c>
      <c r="D338" s="732" t="s">
        <v>592</v>
      </c>
      <c r="E338" s="733">
        <v>50113001</v>
      </c>
      <c r="F338" s="732" t="s">
        <v>611</v>
      </c>
      <c r="G338" s="731" t="s">
        <v>612</v>
      </c>
      <c r="H338" s="731">
        <v>205208</v>
      </c>
      <c r="I338" s="731">
        <v>205208</v>
      </c>
      <c r="J338" s="731" t="s">
        <v>1171</v>
      </c>
      <c r="K338" s="731" t="s">
        <v>1172</v>
      </c>
      <c r="L338" s="734">
        <v>3436.8276281599537</v>
      </c>
      <c r="M338" s="734">
        <v>6</v>
      </c>
      <c r="N338" s="735">
        <v>20620.965768959722</v>
      </c>
    </row>
    <row r="339" spans="1:14" ht="14.45" customHeight="1" x14ac:dyDescent="0.2">
      <c r="A339" s="729" t="s">
        <v>576</v>
      </c>
      <c r="B339" s="730" t="s">
        <v>577</v>
      </c>
      <c r="C339" s="731" t="s">
        <v>591</v>
      </c>
      <c r="D339" s="732" t="s">
        <v>592</v>
      </c>
      <c r="E339" s="733">
        <v>50113001</v>
      </c>
      <c r="F339" s="732" t="s">
        <v>611</v>
      </c>
      <c r="G339" s="731" t="s">
        <v>612</v>
      </c>
      <c r="H339" s="731">
        <v>194804</v>
      </c>
      <c r="I339" s="731">
        <v>94804</v>
      </c>
      <c r="J339" s="731" t="s">
        <v>1173</v>
      </c>
      <c r="K339" s="731" t="s">
        <v>1174</v>
      </c>
      <c r="L339" s="734">
        <v>58.47000000000002</v>
      </c>
      <c r="M339" s="734">
        <v>3</v>
      </c>
      <c r="N339" s="735">
        <v>175.41000000000005</v>
      </c>
    </row>
    <row r="340" spans="1:14" ht="14.45" customHeight="1" x14ac:dyDescent="0.2">
      <c r="A340" s="729" t="s">
        <v>576</v>
      </c>
      <c r="B340" s="730" t="s">
        <v>577</v>
      </c>
      <c r="C340" s="731" t="s">
        <v>591</v>
      </c>
      <c r="D340" s="732" t="s">
        <v>592</v>
      </c>
      <c r="E340" s="733">
        <v>50113001</v>
      </c>
      <c r="F340" s="732" t="s">
        <v>611</v>
      </c>
      <c r="G340" s="731" t="s">
        <v>643</v>
      </c>
      <c r="H340" s="731">
        <v>170760</v>
      </c>
      <c r="I340" s="731">
        <v>170760</v>
      </c>
      <c r="J340" s="731" t="s">
        <v>1175</v>
      </c>
      <c r="K340" s="731" t="s">
        <v>1176</v>
      </c>
      <c r="L340" s="734">
        <v>104.80749999999999</v>
      </c>
      <c r="M340" s="734">
        <v>4</v>
      </c>
      <c r="N340" s="735">
        <v>419.22999999999996</v>
      </c>
    </row>
    <row r="341" spans="1:14" ht="14.45" customHeight="1" x14ac:dyDescent="0.2">
      <c r="A341" s="729" t="s">
        <v>576</v>
      </c>
      <c r="B341" s="730" t="s">
        <v>577</v>
      </c>
      <c r="C341" s="731" t="s">
        <v>591</v>
      </c>
      <c r="D341" s="732" t="s">
        <v>592</v>
      </c>
      <c r="E341" s="733">
        <v>50113001</v>
      </c>
      <c r="F341" s="732" t="s">
        <v>611</v>
      </c>
      <c r="G341" s="731" t="s">
        <v>612</v>
      </c>
      <c r="H341" s="731">
        <v>101125</v>
      </c>
      <c r="I341" s="731">
        <v>1125</v>
      </c>
      <c r="J341" s="731" t="s">
        <v>1177</v>
      </c>
      <c r="K341" s="731" t="s">
        <v>1178</v>
      </c>
      <c r="L341" s="734">
        <v>77.28</v>
      </c>
      <c r="M341" s="734">
        <v>51</v>
      </c>
      <c r="N341" s="735">
        <v>3941.2799999999997</v>
      </c>
    </row>
    <row r="342" spans="1:14" ht="14.45" customHeight="1" x14ac:dyDescent="0.2">
      <c r="A342" s="729" t="s">
        <v>576</v>
      </c>
      <c r="B342" s="730" t="s">
        <v>577</v>
      </c>
      <c r="C342" s="731" t="s">
        <v>591</v>
      </c>
      <c r="D342" s="732" t="s">
        <v>592</v>
      </c>
      <c r="E342" s="733">
        <v>50113001</v>
      </c>
      <c r="F342" s="732" t="s">
        <v>611</v>
      </c>
      <c r="G342" s="731" t="s">
        <v>612</v>
      </c>
      <c r="H342" s="731">
        <v>170243</v>
      </c>
      <c r="I342" s="731">
        <v>170243</v>
      </c>
      <c r="J342" s="731" t="s">
        <v>1179</v>
      </c>
      <c r="K342" s="731" t="s">
        <v>1180</v>
      </c>
      <c r="L342" s="734">
        <v>250.76</v>
      </c>
      <c r="M342" s="734">
        <v>1</v>
      </c>
      <c r="N342" s="735">
        <v>250.76</v>
      </c>
    </row>
    <row r="343" spans="1:14" ht="14.45" customHeight="1" x14ac:dyDescent="0.2">
      <c r="A343" s="729" t="s">
        <v>576</v>
      </c>
      <c r="B343" s="730" t="s">
        <v>577</v>
      </c>
      <c r="C343" s="731" t="s">
        <v>591</v>
      </c>
      <c r="D343" s="732" t="s">
        <v>592</v>
      </c>
      <c r="E343" s="733">
        <v>50113001</v>
      </c>
      <c r="F343" s="732" t="s">
        <v>611</v>
      </c>
      <c r="G343" s="731" t="s">
        <v>612</v>
      </c>
      <c r="H343" s="731">
        <v>237706</v>
      </c>
      <c r="I343" s="731">
        <v>237706</v>
      </c>
      <c r="J343" s="731" t="s">
        <v>1179</v>
      </c>
      <c r="K343" s="731" t="s">
        <v>1180</v>
      </c>
      <c r="L343" s="734">
        <v>250.71999999999997</v>
      </c>
      <c r="M343" s="734">
        <v>2</v>
      </c>
      <c r="N343" s="735">
        <v>501.43999999999994</v>
      </c>
    </row>
    <row r="344" spans="1:14" ht="14.45" customHeight="1" x14ac:dyDescent="0.2">
      <c r="A344" s="729" t="s">
        <v>576</v>
      </c>
      <c r="B344" s="730" t="s">
        <v>577</v>
      </c>
      <c r="C344" s="731" t="s">
        <v>591</v>
      </c>
      <c r="D344" s="732" t="s">
        <v>592</v>
      </c>
      <c r="E344" s="733">
        <v>50113001</v>
      </c>
      <c r="F344" s="732" t="s">
        <v>611</v>
      </c>
      <c r="G344" s="731" t="s">
        <v>612</v>
      </c>
      <c r="H344" s="731">
        <v>223159</v>
      </c>
      <c r="I344" s="731">
        <v>223159</v>
      </c>
      <c r="J344" s="731" t="s">
        <v>1181</v>
      </c>
      <c r="K344" s="731" t="s">
        <v>1182</v>
      </c>
      <c r="L344" s="734">
        <v>74.279999999999987</v>
      </c>
      <c r="M344" s="734">
        <v>9</v>
      </c>
      <c r="N344" s="735">
        <v>668.51999999999987</v>
      </c>
    </row>
    <row r="345" spans="1:14" ht="14.45" customHeight="1" x14ac:dyDescent="0.2">
      <c r="A345" s="729" t="s">
        <v>576</v>
      </c>
      <c r="B345" s="730" t="s">
        <v>577</v>
      </c>
      <c r="C345" s="731" t="s">
        <v>591</v>
      </c>
      <c r="D345" s="732" t="s">
        <v>592</v>
      </c>
      <c r="E345" s="733">
        <v>50113001</v>
      </c>
      <c r="F345" s="732" t="s">
        <v>611</v>
      </c>
      <c r="G345" s="731" t="s">
        <v>612</v>
      </c>
      <c r="H345" s="731">
        <v>848626</v>
      </c>
      <c r="I345" s="731">
        <v>107944</v>
      </c>
      <c r="J345" s="731" t="s">
        <v>1183</v>
      </c>
      <c r="K345" s="731" t="s">
        <v>1184</v>
      </c>
      <c r="L345" s="734">
        <v>122.8925</v>
      </c>
      <c r="M345" s="734">
        <v>4</v>
      </c>
      <c r="N345" s="735">
        <v>491.57</v>
      </c>
    </row>
    <row r="346" spans="1:14" ht="14.45" customHeight="1" x14ac:dyDescent="0.2">
      <c r="A346" s="729" t="s">
        <v>576</v>
      </c>
      <c r="B346" s="730" t="s">
        <v>577</v>
      </c>
      <c r="C346" s="731" t="s">
        <v>591</v>
      </c>
      <c r="D346" s="732" t="s">
        <v>592</v>
      </c>
      <c r="E346" s="733">
        <v>50113001</v>
      </c>
      <c r="F346" s="732" t="s">
        <v>611</v>
      </c>
      <c r="G346" s="731" t="s">
        <v>612</v>
      </c>
      <c r="H346" s="731">
        <v>994973</v>
      </c>
      <c r="I346" s="731">
        <v>55407</v>
      </c>
      <c r="J346" s="731" t="s">
        <v>1185</v>
      </c>
      <c r="K346" s="731" t="s">
        <v>1186</v>
      </c>
      <c r="L346" s="734">
        <v>6248.56</v>
      </c>
      <c r="M346" s="734">
        <v>3</v>
      </c>
      <c r="N346" s="735">
        <v>18745.68</v>
      </c>
    </row>
    <row r="347" spans="1:14" ht="14.45" customHeight="1" x14ac:dyDescent="0.2">
      <c r="A347" s="729" t="s">
        <v>576</v>
      </c>
      <c r="B347" s="730" t="s">
        <v>577</v>
      </c>
      <c r="C347" s="731" t="s">
        <v>591</v>
      </c>
      <c r="D347" s="732" t="s">
        <v>592</v>
      </c>
      <c r="E347" s="733">
        <v>50113001</v>
      </c>
      <c r="F347" s="732" t="s">
        <v>611</v>
      </c>
      <c r="G347" s="731" t="s">
        <v>612</v>
      </c>
      <c r="H347" s="731">
        <v>849253</v>
      </c>
      <c r="I347" s="731">
        <v>141763</v>
      </c>
      <c r="J347" s="731" t="s">
        <v>1187</v>
      </c>
      <c r="K347" s="731" t="s">
        <v>1188</v>
      </c>
      <c r="L347" s="734">
        <v>84.73</v>
      </c>
      <c r="M347" s="734">
        <v>2</v>
      </c>
      <c r="N347" s="735">
        <v>169.46</v>
      </c>
    </row>
    <row r="348" spans="1:14" ht="14.45" customHeight="1" x14ac:dyDescent="0.2">
      <c r="A348" s="729" t="s">
        <v>576</v>
      </c>
      <c r="B348" s="730" t="s">
        <v>577</v>
      </c>
      <c r="C348" s="731" t="s">
        <v>591</v>
      </c>
      <c r="D348" s="732" t="s">
        <v>592</v>
      </c>
      <c r="E348" s="733">
        <v>50113001</v>
      </c>
      <c r="F348" s="732" t="s">
        <v>611</v>
      </c>
      <c r="G348" s="731" t="s">
        <v>612</v>
      </c>
      <c r="H348" s="731">
        <v>100513</v>
      </c>
      <c r="I348" s="731">
        <v>513</v>
      </c>
      <c r="J348" s="731" t="s">
        <v>1189</v>
      </c>
      <c r="K348" s="731" t="s">
        <v>1149</v>
      </c>
      <c r="L348" s="734">
        <v>56.730000000000004</v>
      </c>
      <c r="M348" s="734">
        <v>15</v>
      </c>
      <c r="N348" s="735">
        <v>850.95</v>
      </c>
    </row>
    <row r="349" spans="1:14" ht="14.45" customHeight="1" x14ac:dyDescent="0.2">
      <c r="A349" s="729" t="s">
        <v>576</v>
      </c>
      <c r="B349" s="730" t="s">
        <v>577</v>
      </c>
      <c r="C349" s="731" t="s">
        <v>591</v>
      </c>
      <c r="D349" s="732" t="s">
        <v>592</v>
      </c>
      <c r="E349" s="733">
        <v>50113001</v>
      </c>
      <c r="F349" s="732" t="s">
        <v>611</v>
      </c>
      <c r="G349" s="731" t="s">
        <v>329</v>
      </c>
      <c r="H349" s="731">
        <v>229887</v>
      </c>
      <c r="I349" s="731">
        <v>229887</v>
      </c>
      <c r="J349" s="731" t="s">
        <v>1190</v>
      </c>
      <c r="K349" s="731" t="s">
        <v>1191</v>
      </c>
      <c r="L349" s="734">
        <v>64.78</v>
      </c>
      <c r="M349" s="734">
        <v>1</v>
      </c>
      <c r="N349" s="735">
        <v>64.78</v>
      </c>
    </row>
    <row r="350" spans="1:14" ht="14.45" customHeight="1" x14ac:dyDescent="0.2">
      <c r="A350" s="729" t="s">
        <v>576</v>
      </c>
      <c r="B350" s="730" t="s">
        <v>577</v>
      </c>
      <c r="C350" s="731" t="s">
        <v>591</v>
      </c>
      <c r="D350" s="732" t="s">
        <v>592</v>
      </c>
      <c r="E350" s="733">
        <v>50113001</v>
      </c>
      <c r="F350" s="732" t="s">
        <v>611</v>
      </c>
      <c r="G350" s="731" t="s">
        <v>612</v>
      </c>
      <c r="H350" s="731">
        <v>112572</v>
      </c>
      <c r="I350" s="731">
        <v>112572</v>
      </c>
      <c r="J350" s="731" t="s">
        <v>1192</v>
      </c>
      <c r="K350" s="731" t="s">
        <v>1193</v>
      </c>
      <c r="L350" s="734">
        <v>64.786666666666648</v>
      </c>
      <c r="M350" s="734">
        <v>3</v>
      </c>
      <c r="N350" s="735">
        <v>194.35999999999996</v>
      </c>
    </row>
    <row r="351" spans="1:14" ht="14.45" customHeight="1" x14ac:dyDescent="0.2">
      <c r="A351" s="729" t="s">
        <v>576</v>
      </c>
      <c r="B351" s="730" t="s">
        <v>577</v>
      </c>
      <c r="C351" s="731" t="s">
        <v>591</v>
      </c>
      <c r="D351" s="732" t="s">
        <v>592</v>
      </c>
      <c r="E351" s="733">
        <v>50113001</v>
      </c>
      <c r="F351" s="732" t="s">
        <v>611</v>
      </c>
      <c r="G351" s="731" t="s">
        <v>643</v>
      </c>
      <c r="H351" s="731">
        <v>191788</v>
      </c>
      <c r="I351" s="731">
        <v>91788</v>
      </c>
      <c r="J351" s="731" t="s">
        <v>1194</v>
      </c>
      <c r="K351" s="731" t="s">
        <v>1195</v>
      </c>
      <c r="L351" s="734">
        <v>9.1138461538461524</v>
      </c>
      <c r="M351" s="734">
        <v>13</v>
      </c>
      <c r="N351" s="735">
        <v>118.47999999999999</v>
      </c>
    </row>
    <row r="352" spans="1:14" ht="14.45" customHeight="1" x14ac:dyDescent="0.2">
      <c r="A352" s="729" t="s">
        <v>576</v>
      </c>
      <c r="B352" s="730" t="s">
        <v>577</v>
      </c>
      <c r="C352" s="731" t="s">
        <v>591</v>
      </c>
      <c r="D352" s="732" t="s">
        <v>592</v>
      </c>
      <c r="E352" s="733">
        <v>50113001</v>
      </c>
      <c r="F352" s="732" t="s">
        <v>611</v>
      </c>
      <c r="G352" s="731" t="s">
        <v>643</v>
      </c>
      <c r="H352" s="731">
        <v>106618</v>
      </c>
      <c r="I352" s="731">
        <v>6618</v>
      </c>
      <c r="J352" s="731" t="s">
        <v>1196</v>
      </c>
      <c r="K352" s="731" t="s">
        <v>1197</v>
      </c>
      <c r="L352" s="734">
        <v>19.583076923076923</v>
      </c>
      <c r="M352" s="734">
        <v>13</v>
      </c>
      <c r="N352" s="735">
        <v>254.57999999999998</v>
      </c>
    </row>
    <row r="353" spans="1:14" ht="14.45" customHeight="1" x14ac:dyDescent="0.2">
      <c r="A353" s="729" t="s">
        <v>576</v>
      </c>
      <c r="B353" s="730" t="s">
        <v>577</v>
      </c>
      <c r="C353" s="731" t="s">
        <v>591</v>
      </c>
      <c r="D353" s="732" t="s">
        <v>592</v>
      </c>
      <c r="E353" s="733">
        <v>50113001</v>
      </c>
      <c r="F353" s="732" t="s">
        <v>611</v>
      </c>
      <c r="G353" s="731" t="s">
        <v>643</v>
      </c>
      <c r="H353" s="731">
        <v>184398</v>
      </c>
      <c r="I353" s="731">
        <v>84398</v>
      </c>
      <c r="J353" s="731" t="s">
        <v>1198</v>
      </c>
      <c r="K353" s="731" t="s">
        <v>1199</v>
      </c>
      <c r="L353" s="734">
        <v>114.03000000000002</v>
      </c>
      <c r="M353" s="734">
        <v>3</v>
      </c>
      <c r="N353" s="735">
        <v>342.09000000000003</v>
      </c>
    </row>
    <row r="354" spans="1:14" ht="14.45" customHeight="1" x14ac:dyDescent="0.2">
      <c r="A354" s="729" t="s">
        <v>576</v>
      </c>
      <c r="B354" s="730" t="s">
        <v>577</v>
      </c>
      <c r="C354" s="731" t="s">
        <v>591</v>
      </c>
      <c r="D354" s="732" t="s">
        <v>592</v>
      </c>
      <c r="E354" s="733">
        <v>50113001</v>
      </c>
      <c r="F354" s="732" t="s">
        <v>611</v>
      </c>
      <c r="G354" s="731" t="s">
        <v>643</v>
      </c>
      <c r="H354" s="731">
        <v>184399</v>
      </c>
      <c r="I354" s="731">
        <v>84399</v>
      </c>
      <c r="J354" s="731" t="s">
        <v>1200</v>
      </c>
      <c r="K354" s="731" t="s">
        <v>1201</v>
      </c>
      <c r="L354" s="734">
        <v>126.20000000000002</v>
      </c>
      <c r="M354" s="734">
        <v>13</v>
      </c>
      <c r="N354" s="735">
        <v>1640.6000000000001</v>
      </c>
    </row>
    <row r="355" spans="1:14" ht="14.45" customHeight="1" x14ac:dyDescent="0.2">
      <c r="A355" s="729" t="s">
        <v>576</v>
      </c>
      <c r="B355" s="730" t="s">
        <v>577</v>
      </c>
      <c r="C355" s="731" t="s">
        <v>591</v>
      </c>
      <c r="D355" s="732" t="s">
        <v>592</v>
      </c>
      <c r="E355" s="733">
        <v>50113001</v>
      </c>
      <c r="F355" s="732" t="s">
        <v>611</v>
      </c>
      <c r="G355" s="731" t="s">
        <v>612</v>
      </c>
      <c r="H355" s="731">
        <v>117187</v>
      </c>
      <c r="I355" s="731">
        <v>17187</v>
      </c>
      <c r="J355" s="731" t="s">
        <v>1202</v>
      </c>
      <c r="K355" s="731" t="s">
        <v>1203</v>
      </c>
      <c r="L355" s="734">
        <v>88.980000000000018</v>
      </c>
      <c r="M355" s="734">
        <v>24</v>
      </c>
      <c r="N355" s="735">
        <v>2135.5200000000004</v>
      </c>
    </row>
    <row r="356" spans="1:14" ht="14.45" customHeight="1" x14ac:dyDescent="0.2">
      <c r="A356" s="729" t="s">
        <v>576</v>
      </c>
      <c r="B356" s="730" t="s">
        <v>577</v>
      </c>
      <c r="C356" s="731" t="s">
        <v>591</v>
      </c>
      <c r="D356" s="732" t="s">
        <v>592</v>
      </c>
      <c r="E356" s="733">
        <v>50113001</v>
      </c>
      <c r="F356" s="732" t="s">
        <v>611</v>
      </c>
      <c r="G356" s="731" t="s">
        <v>612</v>
      </c>
      <c r="H356" s="731">
        <v>207962</v>
      </c>
      <c r="I356" s="731">
        <v>207962</v>
      </c>
      <c r="J356" s="731" t="s">
        <v>1204</v>
      </c>
      <c r="K356" s="731" t="s">
        <v>1205</v>
      </c>
      <c r="L356" s="734">
        <v>32.860000000000007</v>
      </c>
      <c r="M356" s="734">
        <v>1</v>
      </c>
      <c r="N356" s="735">
        <v>32.860000000000007</v>
      </c>
    </row>
    <row r="357" spans="1:14" ht="14.45" customHeight="1" x14ac:dyDescent="0.2">
      <c r="A357" s="729" t="s">
        <v>576</v>
      </c>
      <c r="B357" s="730" t="s">
        <v>577</v>
      </c>
      <c r="C357" s="731" t="s">
        <v>591</v>
      </c>
      <c r="D357" s="732" t="s">
        <v>592</v>
      </c>
      <c r="E357" s="733">
        <v>50113001</v>
      </c>
      <c r="F357" s="732" t="s">
        <v>611</v>
      </c>
      <c r="G357" s="731" t="s">
        <v>612</v>
      </c>
      <c r="H357" s="731">
        <v>196669</v>
      </c>
      <c r="I357" s="731">
        <v>196669</v>
      </c>
      <c r="J357" s="731" t="s">
        <v>1206</v>
      </c>
      <c r="K357" s="731" t="s">
        <v>1207</v>
      </c>
      <c r="L357" s="734">
        <v>233.00000000000006</v>
      </c>
      <c r="M357" s="734">
        <v>1</v>
      </c>
      <c r="N357" s="735">
        <v>233.00000000000006</v>
      </c>
    </row>
    <row r="358" spans="1:14" ht="14.45" customHeight="1" x14ac:dyDescent="0.2">
      <c r="A358" s="729" t="s">
        <v>576</v>
      </c>
      <c r="B358" s="730" t="s">
        <v>577</v>
      </c>
      <c r="C358" s="731" t="s">
        <v>591</v>
      </c>
      <c r="D358" s="732" t="s">
        <v>592</v>
      </c>
      <c r="E358" s="733">
        <v>50113001</v>
      </c>
      <c r="F358" s="732" t="s">
        <v>611</v>
      </c>
      <c r="G358" s="731" t="s">
        <v>643</v>
      </c>
      <c r="H358" s="731">
        <v>100536</v>
      </c>
      <c r="I358" s="731">
        <v>536</v>
      </c>
      <c r="J358" s="731" t="s">
        <v>1208</v>
      </c>
      <c r="K358" s="731" t="s">
        <v>633</v>
      </c>
      <c r="L358" s="734">
        <v>49.319998579298783</v>
      </c>
      <c r="M358" s="734">
        <v>25</v>
      </c>
      <c r="N358" s="735">
        <v>1232.9999644824695</v>
      </c>
    </row>
    <row r="359" spans="1:14" ht="14.45" customHeight="1" x14ac:dyDescent="0.2">
      <c r="A359" s="729" t="s">
        <v>576</v>
      </c>
      <c r="B359" s="730" t="s">
        <v>577</v>
      </c>
      <c r="C359" s="731" t="s">
        <v>591</v>
      </c>
      <c r="D359" s="732" t="s">
        <v>592</v>
      </c>
      <c r="E359" s="733">
        <v>50113001</v>
      </c>
      <c r="F359" s="732" t="s">
        <v>611</v>
      </c>
      <c r="G359" s="731" t="s">
        <v>612</v>
      </c>
      <c r="H359" s="731">
        <v>988466</v>
      </c>
      <c r="I359" s="731">
        <v>192729</v>
      </c>
      <c r="J359" s="731" t="s">
        <v>1209</v>
      </c>
      <c r="K359" s="731" t="s">
        <v>1210</v>
      </c>
      <c r="L359" s="734">
        <v>54.029999999999987</v>
      </c>
      <c r="M359" s="734">
        <v>2</v>
      </c>
      <c r="N359" s="735">
        <v>108.05999999999997</v>
      </c>
    </row>
    <row r="360" spans="1:14" ht="14.45" customHeight="1" x14ac:dyDescent="0.2">
      <c r="A360" s="729" t="s">
        <v>576</v>
      </c>
      <c r="B360" s="730" t="s">
        <v>577</v>
      </c>
      <c r="C360" s="731" t="s">
        <v>591</v>
      </c>
      <c r="D360" s="732" t="s">
        <v>592</v>
      </c>
      <c r="E360" s="733">
        <v>50113001</v>
      </c>
      <c r="F360" s="732" t="s">
        <v>611</v>
      </c>
      <c r="G360" s="731" t="s">
        <v>643</v>
      </c>
      <c r="H360" s="731">
        <v>155823</v>
      </c>
      <c r="I360" s="731">
        <v>55823</v>
      </c>
      <c r="J360" s="731" t="s">
        <v>1211</v>
      </c>
      <c r="K360" s="731" t="s">
        <v>1212</v>
      </c>
      <c r="L360" s="734">
        <v>32.618970131923142</v>
      </c>
      <c r="M360" s="734">
        <v>67</v>
      </c>
      <c r="N360" s="735">
        <v>2185.4709988388504</v>
      </c>
    </row>
    <row r="361" spans="1:14" ht="14.45" customHeight="1" x14ac:dyDescent="0.2">
      <c r="A361" s="729" t="s">
        <v>576</v>
      </c>
      <c r="B361" s="730" t="s">
        <v>577</v>
      </c>
      <c r="C361" s="731" t="s">
        <v>591</v>
      </c>
      <c r="D361" s="732" t="s">
        <v>592</v>
      </c>
      <c r="E361" s="733">
        <v>50113001</v>
      </c>
      <c r="F361" s="732" t="s">
        <v>611</v>
      </c>
      <c r="G361" s="731" t="s">
        <v>643</v>
      </c>
      <c r="H361" s="731">
        <v>155824</v>
      </c>
      <c r="I361" s="731">
        <v>55824</v>
      </c>
      <c r="J361" s="731" t="s">
        <v>1211</v>
      </c>
      <c r="K361" s="731" t="s">
        <v>1213</v>
      </c>
      <c r="L361" s="734">
        <v>42.762105263157885</v>
      </c>
      <c r="M361" s="734">
        <v>19</v>
      </c>
      <c r="N361" s="735">
        <v>812.47999999999979</v>
      </c>
    </row>
    <row r="362" spans="1:14" ht="14.45" customHeight="1" x14ac:dyDescent="0.2">
      <c r="A362" s="729" t="s">
        <v>576</v>
      </c>
      <c r="B362" s="730" t="s">
        <v>577</v>
      </c>
      <c r="C362" s="731" t="s">
        <v>591</v>
      </c>
      <c r="D362" s="732" t="s">
        <v>592</v>
      </c>
      <c r="E362" s="733">
        <v>50113001</v>
      </c>
      <c r="F362" s="732" t="s">
        <v>611</v>
      </c>
      <c r="G362" s="731" t="s">
        <v>643</v>
      </c>
      <c r="H362" s="731">
        <v>107981</v>
      </c>
      <c r="I362" s="731">
        <v>7981</v>
      </c>
      <c r="J362" s="731" t="s">
        <v>1211</v>
      </c>
      <c r="K362" s="731" t="s">
        <v>1214</v>
      </c>
      <c r="L362" s="734">
        <v>42.502894736842102</v>
      </c>
      <c r="M362" s="734">
        <v>38</v>
      </c>
      <c r="N362" s="735">
        <v>1615.11</v>
      </c>
    </row>
    <row r="363" spans="1:14" ht="14.45" customHeight="1" x14ac:dyDescent="0.2">
      <c r="A363" s="729" t="s">
        <v>576</v>
      </c>
      <c r="B363" s="730" t="s">
        <v>577</v>
      </c>
      <c r="C363" s="731" t="s">
        <v>591</v>
      </c>
      <c r="D363" s="732" t="s">
        <v>592</v>
      </c>
      <c r="E363" s="733">
        <v>50113001</v>
      </c>
      <c r="F363" s="732" t="s">
        <v>611</v>
      </c>
      <c r="G363" s="731" t="s">
        <v>643</v>
      </c>
      <c r="H363" s="731">
        <v>185206</v>
      </c>
      <c r="I363" s="731">
        <v>185206</v>
      </c>
      <c r="J363" s="731" t="s">
        <v>1215</v>
      </c>
      <c r="K363" s="731" t="s">
        <v>1216</v>
      </c>
      <c r="L363" s="734">
        <v>342.48999999999995</v>
      </c>
      <c r="M363" s="734">
        <v>7</v>
      </c>
      <c r="N363" s="735">
        <v>2397.4299999999998</v>
      </c>
    </row>
    <row r="364" spans="1:14" ht="14.45" customHeight="1" x14ac:dyDescent="0.2">
      <c r="A364" s="729" t="s">
        <v>576</v>
      </c>
      <c r="B364" s="730" t="s">
        <v>577</v>
      </c>
      <c r="C364" s="731" t="s">
        <v>591</v>
      </c>
      <c r="D364" s="732" t="s">
        <v>592</v>
      </c>
      <c r="E364" s="733">
        <v>50113001</v>
      </c>
      <c r="F364" s="732" t="s">
        <v>611</v>
      </c>
      <c r="G364" s="731" t="s">
        <v>612</v>
      </c>
      <c r="H364" s="731">
        <v>186186</v>
      </c>
      <c r="I364" s="731">
        <v>186186</v>
      </c>
      <c r="J364" s="731" t="s">
        <v>1217</v>
      </c>
      <c r="K364" s="731" t="s">
        <v>1218</v>
      </c>
      <c r="L364" s="734">
        <v>73.860000000000014</v>
      </c>
      <c r="M364" s="734">
        <v>3</v>
      </c>
      <c r="N364" s="735">
        <v>221.58000000000004</v>
      </c>
    </row>
    <row r="365" spans="1:14" ht="14.45" customHeight="1" x14ac:dyDescent="0.2">
      <c r="A365" s="729" t="s">
        <v>576</v>
      </c>
      <c r="B365" s="730" t="s">
        <v>577</v>
      </c>
      <c r="C365" s="731" t="s">
        <v>591</v>
      </c>
      <c r="D365" s="732" t="s">
        <v>592</v>
      </c>
      <c r="E365" s="733">
        <v>50113001</v>
      </c>
      <c r="F365" s="732" t="s">
        <v>611</v>
      </c>
      <c r="G365" s="731" t="s">
        <v>612</v>
      </c>
      <c r="H365" s="731">
        <v>239776</v>
      </c>
      <c r="I365" s="731">
        <v>239776</v>
      </c>
      <c r="J365" s="731" t="s">
        <v>1219</v>
      </c>
      <c r="K365" s="731" t="s">
        <v>1220</v>
      </c>
      <c r="L365" s="734">
        <v>70.42</v>
      </c>
      <c r="M365" s="734">
        <v>1</v>
      </c>
      <c r="N365" s="735">
        <v>70.42</v>
      </c>
    </row>
    <row r="366" spans="1:14" ht="14.45" customHeight="1" x14ac:dyDescent="0.2">
      <c r="A366" s="729" t="s">
        <v>576</v>
      </c>
      <c r="B366" s="730" t="s">
        <v>577</v>
      </c>
      <c r="C366" s="731" t="s">
        <v>591</v>
      </c>
      <c r="D366" s="732" t="s">
        <v>592</v>
      </c>
      <c r="E366" s="733">
        <v>50113001</v>
      </c>
      <c r="F366" s="732" t="s">
        <v>611</v>
      </c>
      <c r="G366" s="731" t="s">
        <v>612</v>
      </c>
      <c r="H366" s="731">
        <v>845100</v>
      </c>
      <c r="I366" s="731">
        <v>40541</v>
      </c>
      <c r="J366" s="731" t="s">
        <v>1221</v>
      </c>
      <c r="K366" s="731" t="s">
        <v>329</v>
      </c>
      <c r="L366" s="734">
        <v>86.59999999999998</v>
      </c>
      <c r="M366" s="734">
        <v>1</v>
      </c>
      <c r="N366" s="735">
        <v>86.59999999999998</v>
      </c>
    </row>
    <row r="367" spans="1:14" ht="14.45" customHeight="1" x14ac:dyDescent="0.2">
      <c r="A367" s="729" t="s">
        <v>576</v>
      </c>
      <c r="B367" s="730" t="s">
        <v>577</v>
      </c>
      <c r="C367" s="731" t="s">
        <v>591</v>
      </c>
      <c r="D367" s="732" t="s">
        <v>592</v>
      </c>
      <c r="E367" s="733">
        <v>50113001</v>
      </c>
      <c r="F367" s="732" t="s">
        <v>611</v>
      </c>
      <c r="G367" s="731" t="s">
        <v>612</v>
      </c>
      <c r="H367" s="731">
        <v>162579</v>
      </c>
      <c r="I367" s="731">
        <v>162579</v>
      </c>
      <c r="J367" s="731" t="s">
        <v>1222</v>
      </c>
      <c r="K367" s="731" t="s">
        <v>1223</v>
      </c>
      <c r="L367" s="734">
        <v>44.858738738738737</v>
      </c>
      <c r="M367" s="734">
        <v>111</v>
      </c>
      <c r="N367" s="735">
        <v>4979.32</v>
      </c>
    </row>
    <row r="368" spans="1:14" ht="14.45" customHeight="1" x14ac:dyDescent="0.2">
      <c r="A368" s="729" t="s">
        <v>576</v>
      </c>
      <c r="B368" s="730" t="s">
        <v>577</v>
      </c>
      <c r="C368" s="731" t="s">
        <v>591</v>
      </c>
      <c r="D368" s="732" t="s">
        <v>592</v>
      </c>
      <c r="E368" s="733">
        <v>50113001</v>
      </c>
      <c r="F368" s="732" t="s">
        <v>611</v>
      </c>
      <c r="G368" s="731" t="s">
        <v>612</v>
      </c>
      <c r="H368" s="731">
        <v>111635</v>
      </c>
      <c r="I368" s="731">
        <v>11635</v>
      </c>
      <c r="J368" s="731" t="s">
        <v>1224</v>
      </c>
      <c r="K368" s="731" t="s">
        <v>1225</v>
      </c>
      <c r="L368" s="734">
        <v>316.67999999999995</v>
      </c>
      <c r="M368" s="734">
        <v>1</v>
      </c>
      <c r="N368" s="735">
        <v>316.67999999999995</v>
      </c>
    </row>
    <row r="369" spans="1:14" ht="14.45" customHeight="1" x14ac:dyDescent="0.2">
      <c r="A369" s="729" t="s">
        <v>576</v>
      </c>
      <c r="B369" s="730" t="s">
        <v>577</v>
      </c>
      <c r="C369" s="731" t="s">
        <v>591</v>
      </c>
      <c r="D369" s="732" t="s">
        <v>592</v>
      </c>
      <c r="E369" s="733">
        <v>50113001</v>
      </c>
      <c r="F369" s="732" t="s">
        <v>611</v>
      </c>
      <c r="G369" s="731" t="s">
        <v>612</v>
      </c>
      <c r="H369" s="731">
        <v>100874</v>
      </c>
      <c r="I369" s="731">
        <v>874</v>
      </c>
      <c r="J369" s="731" t="s">
        <v>1226</v>
      </c>
      <c r="K369" s="731" t="s">
        <v>1227</v>
      </c>
      <c r="L369" s="734">
        <v>81.05</v>
      </c>
      <c r="M369" s="734">
        <v>2</v>
      </c>
      <c r="N369" s="735">
        <v>162.1</v>
      </c>
    </row>
    <row r="370" spans="1:14" ht="14.45" customHeight="1" x14ac:dyDescent="0.2">
      <c r="A370" s="729" t="s">
        <v>576</v>
      </c>
      <c r="B370" s="730" t="s">
        <v>577</v>
      </c>
      <c r="C370" s="731" t="s">
        <v>591</v>
      </c>
      <c r="D370" s="732" t="s">
        <v>592</v>
      </c>
      <c r="E370" s="733">
        <v>50113001</v>
      </c>
      <c r="F370" s="732" t="s">
        <v>611</v>
      </c>
      <c r="G370" s="731" t="s">
        <v>612</v>
      </c>
      <c r="H370" s="731">
        <v>100876</v>
      </c>
      <c r="I370" s="731">
        <v>876</v>
      </c>
      <c r="J370" s="731" t="s">
        <v>1228</v>
      </c>
      <c r="K370" s="731" t="s">
        <v>1227</v>
      </c>
      <c r="L370" s="734">
        <v>73.403333333333322</v>
      </c>
      <c r="M370" s="734">
        <v>3</v>
      </c>
      <c r="N370" s="735">
        <v>220.20999999999998</v>
      </c>
    </row>
    <row r="371" spans="1:14" ht="14.45" customHeight="1" x14ac:dyDescent="0.2">
      <c r="A371" s="729" t="s">
        <v>576</v>
      </c>
      <c r="B371" s="730" t="s">
        <v>577</v>
      </c>
      <c r="C371" s="731" t="s">
        <v>591</v>
      </c>
      <c r="D371" s="732" t="s">
        <v>592</v>
      </c>
      <c r="E371" s="733">
        <v>50113001</v>
      </c>
      <c r="F371" s="732" t="s">
        <v>611</v>
      </c>
      <c r="G371" s="731" t="s">
        <v>612</v>
      </c>
      <c r="H371" s="731">
        <v>200863</v>
      </c>
      <c r="I371" s="731">
        <v>200863</v>
      </c>
      <c r="J371" s="731" t="s">
        <v>1228</v>
      </c>
      <c r="K371" s="731" t="s">
        <v>1229</v>
      </c>
      <c r="L371" s="734">
        <v>84.314000000000021</v>
      </c>
      <c r="M371" s="734">
        <v>15</v>
      </c>
      <c r="N371" s="735">
        <v>1264.7100000000003</v>
      </c>
    </row>
    <row r="372" spans="1:14" ht="14.45" customHeight="1" x14ac:dyDescent="0.2">
      <c r="A372" s="729" t="s">
        <v>576</v>
      </c>
      <c r="B372" s="730" t="s">
        <v>577</v>
      </c>
      <c r="C372" s="731" t="s">
        <v>591</v>
      </c>
      <c r="D372" s="732" t="s">
        <v>592</v>
      </c>
      <c r="E372" s="733">
        <v>50113001</v>
      </c>
      <c r="F372" s="732" t="s">
        <v>611</v>
      </c>
      <c r="G372" s="731" t="s">
        <v>612</v>
      </c>
      <c r="H372" s="731">
        <v>239968</v>
      </c>
      <c r="I372" s="731">
        <v>239968</v>
      </c>
      <c r="J372" s="731" t="s">
        <v>1230</v>
      </c>
      <c r="K372" s="731" t="s">
        <v>1231</v>
      </c>
      <c r="L372" s="734">
        <v>104.3415257713616</v>
      </c>
      <c r="M372" s="734">
        <v>113.71011059999999</v>
      </c>
      <c r="N372" s="735">
        <v>11864.686435634278</v>
      </c>
    </row>
    <row r="373" spans="1:14" ht="14.45" customHeight="1" x14ac:dyDescent="0.2">
      <c r="A373" s="729" t="s">
        <v>576</v>
      </c>
      <c r="B373" s="730" t="s">
        <v>577</v>
      </c>
      <c r="C373" s="731" t="s">
        <v>591</v>
      </c>
      <c r="D373" s="732" t="s">
        <v>592</v>
      </c>
      <c r="E373" s="733">
        <v>50113001</v>
      </c>
      <c r="F373" s="732" t="s">
        <v>611</v>
      </c>
      <c r="G373" s="731" t="s">
        <v>612</v>
      </c>
      <c r="H373" s="731">
        <v>239969</v>
      </c>
      <c r="I373" s="731">
        <v>239969</v>
      </c>
      <c r="J373" s="731" t="s">
        <v>1230</v>
      </c>
      <c r="K373" s="731" t="s">
        <v>1232</v>
      </c>
      <c r="L373" s="734">
        <v>179.49924204368133</v>
      </c>
      <c r="M373" s="734">
        <v>283.85090919999993</v>
      </c>
      <c r="N373" s="735">
        <v>50951.023054809804</v>
      </c>
    </row>
    <row r="374" spans="1:14" ht="14.45" customHeight="1" x14ac:dyDescent="0.2">
      <c r="A374" s="729" t="s">
        <v>576</v>
      </c>
      <c r="B374" s="730" t="s">
        <v>577</v>
      </c>
      <c r="C374" s="731" t="s">
        <v>591</v>
      </c>
      <c r="D374" s="732" t="s">
        <v>592</v>
      </c>
      <c r="E374" s="733">
        <v>50113001</v>
      </c>
      <c r="F374" s="732" t="s">
        <v>611</v>
      </c>
      <c r="G374" s="731" t="s">
        <v>612</v>
      </c>
      <c r="H374" s="731">
        <v>144562</v>
      </c>
      <c r="I374" s="731">
        <v>144562</v>
      </c>
      <c r="J374" s="731" t="s">
        <v>1233</v>
      </c>
      <c r="K374" s="731" t="s">
        <v>1234</v>
      </c>
      <c r="L374" s="734">
        <v>104.34</v>
      </c>
      <c r="M374" s="734">
        <v>19.40599999999996</v>
      </c>
      <c r="N374" s="735">
        <v>2024.8220399999959</v>
      </c>
    </row>
    <row r="375" spans="1:14" ht="14.45" customHeight="1" x14ac:dyDescent="0.2">
      <c r="A375" s="729" t="s">
        <v>576</v>
      </c>
      <c r="B375" s="730" t="s">
        <v>577</v>
      </c>
      <c r="C375" s="731" t="s">
        <v>591</v>
      </c>
      <c r="D375" s="732" t="s">
        <v>592</v>
      </c>
      <c r="E375" s="733">
        <v>50113001</v>
      </c>
      <c r="F375" s="732" t="s">
        <v>611</v>
      </c>
      <c r="G375" s="731" t="s">
        <v>612</v>
      </c>
      <c r="H375" s="731">
        <v>101940</v>
      </c>
      <c r="I375" s="731">
        <v>1940</v>
      </c>
      <c r="J375" s="731" t="s">
        <v>1235</v>
      </c>
      <c r="K375" s="731" t="s">
        <v>1236</v>
      </c>
      <c r="L375" s="734">
        <v>34.655000000000001</v>
      </c>
      <c r="M375" s="734">
        <v>4</v>
      </c>
      <c r="N375" s="735">
        <v>138.62</v>
      </c>
    </row>
    <row r="376" spans="1:14" ht="14.45" customHeight="1" x14ac:dyDescent="0.2">
      <c r="A376" s="729" t="s">
        <v>576</v>
      </c>
      <c r="B376" s="730" t="s">
        <v>577</v>
      </c>
      <c r="C376" s="731" t="s">
        <v>591</v>
      </c>
      <c r="D376" s="732" t="s">
        <v>592</v>
      </c>
      <c r="E376" s="733">
        <v>50113001</v>
      </c>
      <c r="F376" s="732" t="s">
        <v>611</v>
      </c>
      <c r="G376" s="731" t="s">
        <v>643</v>
      </c>
      <c r="H376" s="731">
        <v>180367</v>
      </c>
      <c r="I376" s="731">
        <v>180367</v>
      </c>
      <c r="J376" s="731" t="s">
        <v>1237</v>
      </c>
      <c r="K376" s="731" t="s">
        <v>1238</v>
      </c>
      <c r="L376" s="734">
        <v>396.78249999999997</v>
      </c>
      <c r="M376" s="734">
        <v>4</v>
      </c>
      <c r="N376" s="735">
        <v>1587.1299999999999</v>
      </c>
    </row>
    <row r="377" spans="1:14" ht="14.45" customHeight="1" x14ac:dyDescent="0.2">
      <c r="A377" s="729" t="s">
        <v>576</v>
      </c>
      <c r="B377" s="730" t="s">
        <v>577</v>
      </c>
      <c r="C377" s="731" t="s">
        <v>591</v>
      </c>
      <c r="D377" s="732" t="s">
        <v>592</v>
      </c>
      <c r="E377" s="733">
        <v>50113001</v>
      </c>
      <c r="F377" s="732" t="s">
        <v>611</v>
      </c>
      <c r="G377" s="731" t="s">
        <v>643</v>
      </c>
      <c r="H377" s="731">
        <v>180386</v>
      </c>
      <c r="I377" s="731">
        <v>180386</v>
      </c>
      <c r="J377" s="731" t="s">
        <v>1237</v>
      </c>
      <c r="K377" s="731" t="s">
        <v>1239</v>
      </c>
      <c r="L377" s="734">
        <v>814.548</v>
      </c>
      <c r="M377" s="734">
        <v>5</v>
      </c>
      <c r="N377" s="735">
        <v>4072.74</v>
      </c>
    </row>
    <row r="378" spans="1:14" ht="14.45" customHeight="1" x14ac:dyDescent="0.2">
      <c r="A378" s="729" t="s">
        <v>576</v>
      </c>
      <c r="B378" s="730" t="s">
        <v>577</v>
      </c>
      <c r="C378" s="731" t="s">
        <v>591</v>
      </c>
      <c r="D378" s="732" t="s">
        <v>592</v>
      </c>
      <c r="E378" s="733">
        <v>50113001</v>
      </c>
      <c r="F378" s="732" t="s">
        <v>611</v>
      </c>
      <c r="G378" s="731" t="s">
        <v>643</v>
      </c>
      <c r="H378" s="731">
        <v>180349</v>
      </c>
      <c r="I378" s="731">
        <v>180349</v>
      </c>
      <c r="J378" s="731" t="s">
        <v>1237</v>
      </c>
      <c r="K378" s="731" t="s">
        <v>1240</v>
      </c>
      <c r="L378" s="734">
        <v>189.44</v>
      </c>
      <c r="M378" s="734">
        <v>1</v>
      </c>
      <c r="N378" s="735">
        <v>189.44</v>
      </c>
    </row>
    <row r="379" spans="1:14" ht="14.45" customHeight="1" x14ac:dyDescent="0.2">
      <c r="A379" s="729" t="s">
        <v>576</v>
      </c>
      <c r="B379" s="730" t="s">
        <v>577</v>
      </c>
      <c r="C379" s="731" t="s">
        <v>591</v>
      </c>
      <c r="D379" s="732" t="s">
        <v>592</v>
      </c>
      <c r="E379" s="733">
        <v>50113001</v>
      </c>
      <c r="F379" s="732" t="s">
        <v>611</v>
      </c>
      <c r="G379" s="731" t="s">
        <v>612</v>
      </c>
      <c r="H379" s="731">
        <v>144420</v>
      </c>
      <c r="I379" s="731">
        <v>144420</v>
      </c>
      <c r="J379" s="731" t="s">
        <v>1241</v>
      </c>
      <c r="K379" s="731" t="s">
        <v>1242</v>
      </c>
      <c r="L379" s="734">
        <v>204.52127787622331</v>
      </c>
      <c r="M379" s="734">
        <v>28.926745700000001</v>
      </c>
      <c r="N379" s="735">
        <v>5916.1349953645476</v>
      </c>
    </row>
    <row r="380" spans="1:14" ht="14.45" customHeight="1" x14ac:dyDescent="0.2">
      <c r="A380" s="729" t="s">
        <v>576</v>
      </c>
      <c r="B380" s="730" t="s">
        <v>577</v>
      </c>
      <c r="C380" s="731" t="s">
        <v>591</v>
      </c>
      <c r="D380" s="732" t="s">
        <v>592</v>
      </c>
      <c r="E380" s="733">
        <v>50113001</v>
      </c>
      <c r="F380" s="732" t="s">
        <v>611</v>
      </c>
      <c r="G380" s="731" t="s">
        <v>612</v>
      </c>
      <c r="H380" s="731">
        <v>144418</v>
      </c>
      <c r="I380" s="731">
        <v>144418</v>
      </c>
      <c r="J380" s="731" t="s">
        <v>1241</v>
      </c>
      <c r="K380" s="731" t="s">
        <v>1243</v>
      </c>
      <c r="L380" s="734">
        <v>474.26828281639024</v>
      </c>
      <c r="M380" s="734">
        <v>17.615976900000003</v>
      </c>
      <c r="N380" s="735">
        <v>8354.6991144961994</v>
      </c>
    </row>
    <row r="381" spans="1:14" ht="14.45" customHeight="1" x14ac:dyDescent="0.2">
      <c r="A381" s="729" t="s">
        <v>576</v>
      </c>
      <c r="B381" s="730" t="s">
        <v>577</v>
      </c>
      <c r="C381" s="731" t="s">
        <v>591</v>
      </c>
      <c r="D381" s="732" t="s">
        <v>592</v>
      </c>
      <c r="E381" s="733">
        <v>50113001</v>
      </c>
      <c r="F381" s="732" t="s">
        <v>611</v>
      </c>
      <c r="G381" s="731" t="s">
        <v>643</v>
      </c>
      <c r="H381" s="731">
        <v>844415</v>
      </c>
      <c r="I381" s="731">
        <v>104239</v>
      </c>
      <c r="J381" s="731" t="s">
        <v>1244</v>
      </c>
      <c r="K381" s="731" t="s">
        <v>1245</v>
      </c>
      <c r="L381" s="734">
        <v>90.650173490662468</v>
      </c>
      <c r="M381" s="734">
        <v>27.431660099999995</v>
      </c>
      <c r="N381" s="735">
        <v>2486.6847472018831</v>
      </c>
    </row>
    <row r="382" spans="1:14" ht="14.45" customHeight="1" x14ac:dyDescent="0.2">
      <c r="A382" s="729" t="s">
        <v>576</v>
      </c>
      <c r="B382" s="730" t="s">
        <v>577</v>
      </c>
      <c r="C382" s="731" t="s">
        <v>591</v>
      </c>
      <c r="D382" s="732" t="s">
        <v>592</v>
      </c>
      <c r="E382" s="733">
        <v>50113001</v>
      </c>
      <c r="F382" s="732" t="s">
        <v>611</v>
      </c>
      <c r="G382" s="731" t="s">
        <v>612</v>
      </c>
      <c r="H382" s="731">
        <v>209360</v>
      </c>
      <c r="I382" s="731">
        <v>209360</v>
      </c>
      <c r="J382" s="731" t="s">
        <v>1246</v>
      </c>
      <c r="K382" s="731" t="s">
        <v>1247</v>
      </c>
      <c r="L382" s="734">
        <v>167.01000000000008</v>
      </c>
      <c r="M382" s="734">
        <v>79</v>
      </c>
      <c r="N382" s="735">
        <v>13193.790000000006</v>
      </c>
    </row>
    <row r="383" spans="1:14" ht="14.45" customHeight="1" x14ac:dyDescent="0.2">
      <c r="A383" s="729" t="s">
        <v>576</v>
      </c>
      <c r="B383" s="730" t="s">
        <v>577</v>
      </c>
      <c r="C383" s="731" t="s">
        <v>591</v>
      </c>
      <c r="D383" s="732" t="s">
        <v>592</v>
      </c>
      <c r="E383" s="733">
        <v>50113001</v>
      </c>
      <c r="F383" s="732" t="s">
        <v>611</v>
      </c>
      <c r="G383" s="731" t="s">
        <v>612</v>
      </c>
      <c r="H383" s="731">
        <v>214912</v>
      </c>
      <c r="I383" s="731">
        <v>214912</v>
      </c>
      <c r="J383" s="731" t="s">
        <v>1248</v>
      </c>
      <c r="K383" s="731" t="s">
        <v>1249</v>
      </c>
      <c r="L383" s="734">
        <v>130.05000000000001</v>
      </c>
      <c r="M383" s="734">
        <v>5</v>
      </c>
      <c r="N383" s="735">
        <v>650.25</v>
      </c>
    </row>
    <row r="384" spans="1:14" ht="14.45" customHeight="1" x14ac:dyDescent="0.2">
      <c r="A384" s="729" t="s">
        <v>576</v>
      </c>
      <c r="B384" s="730" t="s">
        <v>577</v>
      </c>
      <c r="C384" s="731" t="s">
        <v>591</v>
      </c>
      <c r="D384" s="732" t="s">
        <v>592</v>
      </c>
      <c r="E384" s="733">
        <v>50113001</v>
      </c>
      <c r="F384" s="732" t="s">
        <v>611</v>
      </c>
      <c r="G384" s="731" t="s">
        <v>612</v>
      </c>
      <c r="H384" s="731">
        <v>187406</v>
      </c>
      <c r="I384" s="731">
        <v>187406</v>
      </c>
      <c r="J384" s="731" t="s">
        <v>1250</v>
      </c>
      <c r="K384" s="731" t="s">
        <v>1251</v>
      </c>
      <c r="L384" s="734">
        <v>192.90000000000006</v>
      </c>
      <c r="M384" s="734">
        <v>1</v>
      </c>
      <c r="N384" s="735">
        <v>192.90000000000006</v>
      </c>
    </row>
    <row r="385" spans="1:14" ht="14.45" customHeight="1" x14ac:dyDescent="0.2">
      <c r="A385" s="729" t="s">
        <v>576</v>
      </c>
      <c r="B385" s="730" t="s">
        <v>577</v>
      </c>
      <c r="C385" s="731" t="s">
        <v>591</v>
      </c>
      <c r="D385" s="732" t="s">
        <v>592</v>
      </c>
      <c r="E385" s="733">
        <v>50113001</v>
      </c>
      <c r="F385" s="732" t="s">
        <v>611</v>
      </c>
      <c r="G385" s="731" t="s">
        <v>329</v>
      </c>
      <c r="H385" s="731">
        <v>232609</v>
      </c>
      <c r="I385" s="731">
        <v>232609</v>
      </c>
      <c r="J385" s="731" t="s">
        <v>1252</v>
      </c>
      <c r="K385" s="731" t="s">
        <v>1253</v>
      </c>
      <c r="L385" s="734">
        <v>25.080000000000002</v>
      </c>
      <c r="M385" s="734">
        <v>7</v>
      </c>
      <c r="N385" s="735">
        <v>175.56</v>
      </c>
    </row>
    <row r="386" spans="1:14" ht="14.45" customHeight="1" x14ac:dyDescent="0.2">
      <c r="A386" s="729" t="s">
        <v>576</v>
      </c>
      <c r="B386" s="730" t="s">
        <v>577</v>
      </c>
      <c r="C386" s="731" t="s">
        <v>591</v>
      </c>
      <c r="D386" s="732" t="s">
        <v>592</v>
      </c>
      <c r="E386" s="733">
        <v>50113001</v>
      </c>
      <c r="F386" s="732" t="s">
        <v>611</v>
      </c>
      <c r="G386" s="731" t="s">
        <v>643</v>
      </c>
      <c r="H386" s="731">
        <v>157871</v>
      </c>
      <c r="I386" s="731">
        <v>157871</v>
      </c>
      <c r="J386" s="731" t="s">
        <v>1254</v>
      </c>
      <c r="K386" s="731" t="s">
        <v>1255</v>
      </c>
      <c r="L386" s="734">
        <v>173.8</v>
      </c>
      <c r="M386" s="734">
        <v>2</v>
      </c>
      <c r="N386" s="735">
        <v>347.6</v>
      </c>
    </row>
    <row r="387" spans="1:14" ht="14.45" customHeight="1" x14ac:dyDescent="0.2">
      <c r="A387" s="729" t="s">
        <v>576</v>
      </c>
      <c r="B387" s="730" t="s">
        <v>577</v>
      </c>
      <c r="C387" s="731" t="s">
        <v>591</v>
      </c>
      <c r="D387" s="732" t="s">
        <v>592</v>
      </c>
      <c r="E387" s="733">
        <v>50113001</v>
      </c>
      <c r="F387" s="732" t="s">
        <v>611</v>
      </c>
      <c r="G387" s="731" t="s">
        <v>643</v>
      </c>
      <c r="H387" s="731">
        <v>850729</v>
      </c>
      <c r="I387" s="731">
        <v>157875</v>
      </c>
      <c r="J387" s="731" t="s">
        <v>1256</v>
      </c>
      <c r="K387" s="731" t="s">
        <v>1257</v>
      </c>
      <c r="L387" s="734">
        <v>154</v>
      </c>
      <c r="M387" s="734">
        <v>2</v>
      </c>
      <c r="N387" s="735">
        <v>308</v>
      </c>
    </row>
    <row r="388" spans="1:14" ht="14.45" customHeight="1" x14ac:dyDescent="0.2">
      <c r="A388" s="729" t="s">
        <v>576</v>
      </c>
      <c r="B388" s="730" t="s">
        <v>577</v>
      </c>
      <c r="C388" s="731" t="s">
        <v>591</v>
      </c>
      <c r="D388" s="732" t="s">
        <v>592</v>
      </c>
      <c r="E388" s="733">
        <v>50113001</v>
      </c>
      <c r="F388" s="732" t="s">
        <v>611</v>
      </c>
      <c r="G388" s="731" t="s">
        <v>612</v>
      </c>
      <c r="H388" s="731">
        <v>207820</v>
      </c>
      <c r="I388" s="731">
        <v>207820</v>
      </c>
      <c r="J388" s="731" t="s">
        <v>1258</v>
      </c>
      <c r="K388" s="731" t="s">
        <v>1259</v>
      </c>
      <c r="L388" s="734">
        <v>31.358979591836743</v>
      </c>
      <c r="M388" s="734">
        <v>49</v>
      </c>
      <c r="N388" s="735">
        <v>1536.5900000000004</v>
      </c>
    </row>
    <row r="389" spans="1:14" ht="14.45" customHeight="1" x14ac:dyDescent="0.2">
      <c r="A389" s="729" t="s">
        <v>576</v>
      </c>
      <c r="B389" s="730" t="s">
        <v>577</v>
      </c>
      <c r="C389" s="731" t="s">
        <v>591</v>
      </c>
      <c r="D389" s="732" t="s">
        <v>592</v>
      </c>
      <c r="E389" s="733">
        <v>50113001</v>
      </c>
      <c r="F389" s="732" t="s">
        <v>611</v>
      </c>
      <c r="G389" s="731" t="s">
        <v>612</v>
      </c>
      <c r="H389" s="731">
        <v>226434</v>
      </c>
      <c r="I389" s="731">
        <v>226434</v>
      </c>
      <c r="J389" s="731" t="s">
        <v>1260</v>
      </c>
      <c r="K389" s="731" t="s">
        <v>1261</v>
      </c>
      <c r="L389" s="734">
        <v>30.930000000000007</v>
      </c>
      <c r="M389" s="734">
        <v>2</v>
      </c>
      <c r="N389" s="735">
        <v>61.860000000000014</v>
      </c>
    </row>
    <row r="390" spans="1:14" ht="14.45" customHeight="1" x14ac:dyDescent="0.2">
      <c r="A390" s="729" t="s">
        <v>576</v>
      </c>
      <c r="B390" s="730" t="s">
        <v>577</v>
      </c>
      <c r="C390" s="731" t="s">
        <v>591</v>
      </c>
      <c r="D390" s="732" t="s">
        <v>592</v>
      </c>
      <c r="E390" s="733">
        <v>50113001</v>
      </c>
      <c r="F390" s="732" t="s">
        <v>611</v>
      </c>
      <c r="G390" s="731" t="s">
        <v>612</v>
      </c>
      <c r="H390" s="731">
        <v>207819</v>
      </c>
      <c r="I390" s="731">
        <v>207819</v>
      </c>
      <c r="J390" s="731" t="s">
        <v>1262</v>
      </c>
      <c r="K390" s="731" t="s">
        <v>1263</v>
      </c>
      <c r="L390" s="734">
        <v>22.53</v>
      </c>
      <c r="M390" s="734">
        <v>16</v>
      </c>
      <c r="N390" s="735">
        <v>360.48</v>
      </c>
    </row>
    <row r="391" spans="1:14" ht="14.45" customHeight="1" x14ac:dyDescent="0.2">
      <c r="A391" s="729" t="s">
        <v>576</v>
      </c>
      <c r="B391" s="730" t="s">
        <v>577</v>
      </c>
      <c r="C391" s="731" t="s">
        <v>591</v>
      </c>
      <c r="D391" s="732" t="s">
        <v>592</v>
      </c>
      <c r="E391" s="733">
        <v>50113001</v>
      </c>
      <c r="F391" s="732" t="s">
        <v>611</v>
      </c>
      <c r="G391" s="731" t="s">
        <v>612</v>
      </c>
      <c r="H391" s="731">
        <v>229128</v>
      </c>
      <c r="I391" s="731">
        <v>229128</v>
      </c>
      <c r="J391" s="731" t="s">
        <v>1264</v>
      </c>
      <c r="K391" s="731" t="s">
        <v>1265</v>
      </c>
      <c r="L391" s="734">
        <v>31.369999999999994</v>
      </c>
      <c r="M391" s="734">
        <v>3</v>
      </c>
      <c r="N391" s="735">
        <v>94.109999999999985</v>
      </c>
    </row>
    <row r="392" spans="1:14" ht="14.45" customHeight="1" x14ac:dyDescent="0.2">
      <c r="A392" s="729" t="s">
        <v>576</v>
      </c>
      <c r="B392" s="730" t="s">
        <v>577</v>
      </c>
      <c r="C392" s="731" t="s">
        <v>591</v>
      </c>
      <c r="D392" s="732" t="s">
        <v>592</v>
      </c>
      <c r="E392" s="733">
        <v>50113001</v>
      </c>
      <c r="F392" s="732" t="s">
        <v>611</v>
      </c>
      <c r="G392" s="731" t="s">
        <v>612</v>
      </c>
      <c r="H392" s="731">
        <v>229129</v>
      </c>
      <c r="I392" s="731">
        <v>229129</v>
      </c>
      <c r="J392" s="731" t="s">
        <v>1264</v>
      </c>
      <c r="K392" s="731" t="s">
        <v>1266</v>
      </c>
      <c r="L392" s="734">
        <v>52.110624999999999</v>
      </c>
      <c r="M392" s="734">
        <v>16</v>
      </c>
      <c r="N392" s="735">
        <v>833.77</v>
      </c>
    </row>
    <row r="393" spans="1:14" ht="14.45" customHeight="1" x14ac:dyDescent="0.2">
      <c r="A393" s="729" t="s">
        <v>576</v>
      </c>
      <c r="B393" s="730" t="s">
        <v>577</v>
      </c>
      <c r="C393" s="731" t="s">
        <v>591</v>
      </c>
      <c r="D393" s="732" t="s">
        <v>592</v>
      </c>
      <c r="E393" s="733">
        <v>50113001</v>
      </c>
      <c r="F393" s="732" t="s">
        <v>611</v>
      </c>
      <c r="G393" s="731" t="s">
        <v>612</v>
      </c>
      <c r="H393" s="731">
        <v>207972</v>
      </c>
      <c r="I393" s="731">
        <v>207972</v>
      </c>
      <c r="J393" s="731" t="s">
        <v>1267</v>
      </c>
      <c r="K393" s="731" t="s">
        <v>1268</v>
      </c>
      <c r="L393" s="734">
        <v>111.45999999999997</v>
      </c>
      <c r="M393" s="734">
        <v>1</v>
      </c>
      <c r="N393" s="735">
        <v>111.45999999999997</v>
      </c>
    </row>
    <row r="394" spans="1:14" ht="14.45" customHeight="1" x14ac:dyDescent="0.2">
      <c r="A394" s="729" t="s">
        <v>576</v>
      </c>
      <c r="B394" s="730" t="s">
        <v>577</v>
      </c>
      <c r="C394" s="731" t="s">
        <v>591</v>
      </c>
      <c r="D394" s="732" t="s">
        <v>592</v>
      </c>
      <c r="E394" s="733">
        <v>50113001</v>
      </c>
      <c r="F394" s="732" t="s">
        <v>611</v>
      </c>
      <c r="G394" s="731" t="s">
        <v>612</v>
      </c>
      <c r="H394" s="731">
        <v>207974</v>
      </c>
      <c r="I394" s="731">
        <v>207974</v>
      </c>
      <c r="J394" s="731" t="s">
        <v>1269</v>
      </c>
      <c r="K394" s="731" t="s">
        <v>1270</v>
      </c>
      <c r="L394" s="734">
        <v>111.46</v>
      </c>
      <c r="M394" s="734">
        <v>1</v>
      </c>
      <c r="N394" s="735">
        <v>111.46</v>
      </c>
    </row>
    <row r="395" spans="1:14" ht="14.45" customHeight="1" x14ac:dyDescent="0.2">
      <c r="A395" s="729" t="s">
        <v>576</v>
      </c>
      <c r="B395" s="730" t="s">
        <v>577</v>
      </c>
      <c r="C395" s="731" t="s">
        <v>591</v>
      </c>
      <c r="D395" s="732" t="s">
        <v>592</v>
      </c>
      <c r="E395" s="733">
        <v>50113001</v>
      </c>
      <c r="F395" s="732" t="s">
        <v>611</v>
      </c>
      <c r="G395" s="731" t="s">
        <v>612</v>
      </c>
      <c r="H395" s="731">
        <v>850235</v>
      </c>
      <c r="I395" s="731">
        <v>160806</v>
      </c>
      <c r="J395" s="731" t="s">
        <v>1271</v>
      </c>
      <c r="K395" s="731" t="s">
        <v>1272</v>
      </c>
      <c r="L395" s="734">
        <v>196.55333333333337</v>
      </c>
      <c r="M395" s="734">
        <v>3</v>
      </c>
      <c r="N395" s="735">
        <v>589.66000000000008</v>
      </c>
    </row>
    <row r="396" spans="1:14" ht="14.45" customHeight="1" x14ac:dyDescent="0.2">
      <c r="A396" s="729" t="s">
        <v>576</v>
      </c>
      <c r="B396" s="730" t="s">
        <v>577</v>
      </c>
      <c r="C396" s="731" t="s">
        <v>591</v>
      </c>
      <c r="D396" s="732" t="s">
        <v>592</v>
      </c>
      <c r="E396" s="733">
        <v>50113001</v>
      </c>
      <c r="F396" s="732" t="s">
        <v>611</v>
      </c>
      <c r="G396" s="731" t="s">
        <v>612</v>
      </c>
      <c r="H396" s="731">
        <v>29328</v>
      </c>
      <c r="I396" s="731">
        <v>29328</v>
      </c>
      <c r="J396" s="731" t="s">
        <v>1273</v>
      </c>
      <c r="K396" s="731" t="s">
        <v>1274</v>
      </c>
      <c r="L396" s="734">
        <v>1121.73</v>
      </c>
      <c r="M396" s="734">
        <v>1</v>
      </c>
      <c r="N396" s="735">
        <v>1121.73</v>
      </c>
    </row>
    <row r="397" spans="1:14" ht="14.45" customHeight="1" x14ac:dyDescent="0.2">
      <c r="A397" s="729" t="s">
        <v>576</v>
      </c>
      <c r="B397" s="730" t="s">
        <v>577</v>
      </c>
      <c r="C397" s="731" t="s">
        <v>591</v>
      </c>
      <c r="D397" s="732" t="s">
        <v>592</v>
      </c>
      <c r="E397" s="733">
        <v>50113001</v>
      </c>
      <c r="F397" s="732" t="s">
        <v>611</v>
      </c>
      <c r="G397" s="731" t="s">
        <v>612</v>
      </c>
      <c r="H397" s="731">
        <v>102963</v>
      </c>
      <c r="I397" s="731">
        <v>2963</v>
      </c>
      <c r="J397" s="731" t="s">
        <v>1275</v>
      </c>
      <c r="K397" s="731" t="s">
        <v>1276</v>
      </c>
      <c r="L397" s="734">
        <v>121.68142857142854</v>
      </c>
      <c r="M397" s="734">
        <v>7</v>
      </c>
      <c r="N397" s="735">
        <v>851.76999999999975</v>
      </c>
    </row>
    <row r="398" spans="1:14" ht="14.45" customHeight="1" x14ac:dyDescent="0.2">
      <c r="A398" s="729" t="s">
        <v>576</v>
      </c>
      <c r="B398" s="730" t="s">
        <v>577</v>
      </c>
      <c r="C398" s="731" t="s">
        <v>591</v>
      </c>
      <c r="D398" s="732" t="s">
        <v>592</v>
      </c>
      <c r="E398" s="733">
        <v>50113001</v>
      </c>
      <c r="F398" s="732" t="s">
        <v>611</v>
      </c>
      <c r="G398" s="731" t="s">
        <v>612</v>
      </c>
      <c r="H398" s="731">
        <v>100269</v>
      </c>
      <c r="I398" s="731">
        <v>269</v>
      </c>
      <c r="J398" s="731" t="s">
        <v>1277</v>
      </c>
      <c r="K398" s="731" t="s">
        <v>1278</v>
      </c>
      <c r="L398" s="734">
        <v>50.68</v>
      </c>
      <c r="M398" s="734">
        <v>2</v>
      </c>
      <c r="N398" s="735">
        <v>101.36</v>
      </c>
    </row>
    <row r="399" spans="1:14" ht="14.45" customHeight="1" x14ac:dyDescent="0.2">
      <c r="A399" s="729" t="s">
        <v>576</v>
      </c>
      <c r="B399" s="730" t="s">
        <v>577</v>
      </c>
      <c r="C399" s="731" t="s">
        <v>591</v>
      </c>
      <c r="D399" s="732" t="s">
        <v>592</v>
      </c>
      <c r="E399" s="733">
        <v>50113001</v>
      </c>
      <c r="F399" s="732" t="s">
        <v>611</v>
      </c>
      <c r="G399" s="731" t="s">
        <v>612</v>
      </c>
      <c r="H399" s="731">
        <v>132917</v>
      </c>
      <c r="I399" s="731">
        <v>32917</v>
      </c>
      <c r="J399" s="731" t="s">
        <v>1279</v>
      </c>
      <c r="K399" s="731" t="s">
        <v>1280</v>
      </c>
      <c r="L399" s="734">
        <v>160.47999999999999</v>
      </c>
      <c r="M399" s="734">
        <v>2</v>
      </c>
      <c r="N399" s="735">
        <v>320.95999999999998</v>
      </c>
    </row>
    <row r="400" spans="1:14" ht="14.45" customHeight="1" x14ac:dyDescent="0.2">
      <c r="A400" s="729" t="s">
        <v>576</v>
      </c>
      <c r="B400" s="730" t="s">
        <v>577</v>
      </c>
      <c r="C400" s="731" t="s">
        <v>591</v>
      </c>
      <c r="D400" s="732" t="s">
        <v>592</v>
      </c>
      <c r="E400" s="733">
        <v>50113001</v>
      </c>
      <c r="F400" s="732" t="s">
        <v>611</v>
      </c>
      <c r="G400" s="731" t="s">
        <v>643</v>
      </c>
      <c r="H400" s="731">
        <v>398010</v>
      </c>
      <c r="I400" s="731">
        <v>210546</v>
      </c>
      <c r="J400" s="731" t="s">
        <v>1281</v>
      </c>
      <c r="K400" s="731" t="s">
        <v>1282</v>
      </c>
      <c r="L400" s="734">
        <v>1038.3</v>
      </c>
      <c r="M400" s="734">
        <v>2</v>
      </c>
      <c r="N400" s="735">
        <v>2076.6</v>
      </c>
    </row>
    <row r="401" spans="1:14" ht="14.45" customHeight="1" x14ac:dyDescent="0.2">
      <c r="A401" s="729" t="s">
        <v>576</v>
      </c>
      <c r="B401" s="730" t="s">
        <v>577</v>
      </c>
      <c r="C401" s="731" t="s">
        <v>591</v>
      </c>
      <c r="D401" s="732" t="s">
        <v>592</v>
      </c>
      <c r="E401" s="733">
        <v>50113001</v>
      </c>
      <c r="F401" s="732" t="s">
        <v>611</v>
      </c>
      <c r="G401" s="731" t="s">
        <v>643</v>
      </c>
      <c r="H401" s="731">
        <v>210595</v>
      </c>
      <c r="I401" s="731">
        <v>210595</v>
      </c>
      <c r="J401" s="731" t="s">
        <v>1283</v>
      </c>
      <c r="K401" s="731" t="s">
        <v>1284</v>
      </c>
      <c r="L401" s="734">
        <v>522.0100000000001</v>
      </c>
      <c r="M401" s="734">
        <v>1</v>
      </c>
      <c r="N401" s="735">
        <v>522.0100000000001</v>
      </c>
    </row>
    <row r="402" spans="1:14" ht="14.45" customHeight="1" x14ac:dyDescent="0.2">
      <c r="A402" s="729" t="s">
        <v>576</v>
      </c>
      <c r="B402" s="730" t="s">
        <v>577</v>
      </c>
      <c r="C402" s="731" t="s">
        <v>591</v>
      </c>
      <c r="D402" s="732" t="s">
        <v>592</v>
      </c>
      <c r="E402" s="733">
        <v>50113001</v>
      </c>
      <c r="F402" s="732" t="s">
        <v>611</v>
      </c>
      <c r="G402" s="731" t="s">
        <v>643</v>
      </c>
      <c r="H402" s="731">
        <v>846979</v>
      </c>
      <c r="I402" s="731">
        <v>124133</v>
      </c>
      <c r="J402" s="731" t="s">
        <v>1285</v>
      </c>
      <c r="K402" s="731" t="s">
        <v>1286</v>
      </c>
      <c r="L402" s="734">
        <v>683.6099999999999</v>
      </c>
      <c r="M402" s="734">
        <v>2</v>
      </c>
      <c r="N402" s="735">
        <v>1367.2199999999998</v>
      </c>
    </row>
    <row r="403" spans="1:14" ht="14.45" customHeight="1" x14ac:dyDescent="0.2">
      <c r="A403" s="729" t="s">
        <v>576</v>
      </c>
      <c r="B403" s="730" t="s">
        <v>577</v>
      </c>
      <c r="C403" s="731" t="s">
        <v>591</v>
      </c>
      <c r="D403" s="732" t="s">
        <v>592</v>
      </c>
      <c r="E403" s="733">
        <v>50113001</v>
      </c>
      <c r="F403" s="732" t="s">
        <v>611</v>
      </c>
      <c r="G403" s="731" t="s">
        <v>643</v>
      </c>
      <c r="H403" s="731">
        <v>844651</v>
      </c>
      <c r="I403" s="731">
        <v>101205</v>
      </c>
      <c r="J403" s="731" t="s">
        <v>1287</v>
      </c>
      <c r="K403" s="731" t="s">
        <v>774</v>
      </c>
      <c r="L403" s="734">
        <v>76.45</v>
      </c>
      <c r="M403" s="734">
        <v>3</v>
      </c>
      <c r="N403" s="735">
        <v>229.35</v>
      </c>
    </row>
    <row r="404" spans="1:14" ht="14.45" customHeight="1" x14ac:dyDescent="0.2">
      <c r="A404" s="729" t="s">
        <v>576</v>
      </c>
      <c r="B404" s="730" t="s">
        <v>577</v>
      </c>
      <c r="C404" s="731" t="s">
        <v>591</v>
      </c>
      <c r="D404" s="732" t="s">
        <v>592</v>
      </c>
      <c r="E404" s="733">
        <v>50113001</v>
      </c>
      <c r="F404" s="732" t="s">
        <v>611</v>
      </c>
      <c r="G404" s="731" t="s">
        <v>612</v>
      </c>
      <c r="H404" s="731">
        <v>849831</v>
      </c>
      <c r="I404" s="731">
        <v>162008</v>
      </c>
      <c r="J404" s="731" t="s">
        <v>1288</v>
      </c>
      <c r="K404" s="731" t="s">
        <v>844</v>
      </c>
      <c r="L404" s="734">
        <v>170.62999999999997</v>
      </c>
      <c r="M404" s="734">
        <v>2</v>
      </c>
      <c r="N404" s="735">
        <v>341.25999999999993</v>
      </c>
    </row>
    <row r="405" spans="1:14" ht="14.45" customHeight="1" x14ac:dyDescent="0.2">
      <c r="A405" s="729" t="s">
        <v>576</v>
      </c>
      <c r="B405" s="730" t="s">
        <v>577</v>
      </c>
      <c r="C405" s="731" t="s">
        <v>591</v>
      </c>
      <c r="D405" s="732" t="s">
        <v>592</v>
      </c>
      <c r="E405" s="733">
        <v>50113001</v>
      </c>
      <c r="F405" s="732" t="s">
        <v>611</v>
      </c>
      <c r="G405" s="731" t="s">
        <v>643</v>
      </c>
      <c r="H405" s="731">
        <v>844738</v>
      </c>
      <c r="I405" s="731">
        <v>101227</v>
      </c>
      <c r="J405" s="731" t="s">
        <v>1289</v>
      </c>
      <c r="K405" s="731" t="s">
        <v>1290</v>
      </c>
      <c r="L405" s="734">
        <v>141.27999999999997</v>
      </c>
      <c r="M405" s="734">
        <v>3</v>
      </c>
      <c r="N405" s="735">
        <v>423.83999999999992</v>
      </c>
    </row>
    <row r="406" spans="1:14" ht="14.45" customHeight="1" x14ac:dyDescent="0.2">
      <c r="A406" s="729" t="s">
        <v>576</v>
      </c>
      <c r="B406" s="730" t="s">
        <v>577</v>
      </c>
      <c r="C406" s="731" t="s">
        <v>591</v>
      </c>
      <c r="D406" s="732" t="s">
        <v>592</v>
      </c>
      <c r="E406" s="733">
        <v>50113001</v>
      </c>
      <c r="F406" s="732" t="s">
        <v>611</v>
      </c>
      <c r="G406" s="731" t="s">
        <v>643</v>
      </c>
      <c r="H406" s="731">
        <v>178689</v>
      </c>
      <c r="I406" s="731">
        <v>178689</v>
      </c>
      <c r="J406" s="731" t="s">
        <v>1291</v>
      </c>
      <c r="K406" s="731" t="s">
        <v>1292</v>
      </c>
      <c r="L406" s="734">
        <v>97.649999999999991</v>
      </c>
      <c r="M406" s="734">
        <v>1</v>
      </c>
      <c r="N406" s="735">
        <v>97.649999999999991</v>
      </c>
    </row>
    <row r="407" spans="1:14" ht="14.45" customHeight="1" x14ac:dyDescent="0.2">
      <c r="A407" s="729" t="s">
        <v>576</v>
      </c>
      <c r="B407" s="730" t="s">
        <v>577</v>
      </c>
      <c r="C407" s="731" t="s">
        <v>591</v>
      </c>
      <c r="D407" s="732" t="s">
        <v>592</v>
      </c>
      <c r="E407" s="733">
        <v>50113001</v>
      </c>
      <c r="F407" s="732" t="s">
        <v>611</v>
      </c>
      <c r="G407" s="731" t="s">
        <v>612</v>
      </c>
      <c r="H407" s="731">
        <v>104207</v>
      </c>
      <c r="I407" s="731">
        <v>4207</v>
      </c>
      <c r="J407" s="731" t="s">
        <v>1293</v>
      </c>
      <c r="K407" s="731" t="s">
        <v>1294</v>
      </c>
      <c r="L407" s="734">
        <v>39.672000000000004</v>
      </c>
      <c r="M407" s="734">
        <v>5</v>
      </c>
      <c r="N407" s="735">
        <v>198.36</v>
      </c>
    </row>
    <row r="408" spans="1:14" ht="14.45" customHeight="1" x14ac:dyDescent="0.2">
      <c r="A408" s="729" t="s">
        <v>576</v>
      </c>
      <c r="B408" s="730" t="s">
        <v>577</v>
      </c>
      <c r="C408" s="731" t="s">
        <v>591</v>
      </c>
      <c r="D408" s="732" t="s">
        <v>592</v>
      </c>
      <c r="E408" s="733">
        <v>50113001</v>
      </c>
      <c r="F408" s="732" t="s">
        <v>611</v>
      </c>
      <c r="G408" s="731" t="s">
        <v>612</v>
      </c>
      <c r="H408" s="731">
        <v>177047</v>
      </c>
      <c r="I408" s="731">
        <v>77047</v>
      </c>
      <c r="J408" s="731" t="s">
        <v>1295</v>
      </c>
      <c r="K408" s="731" t="s">
        <v>1296</v>
      </c>
      <c r="L408" s="734">
        <v>117.83000000000003</v>
      </c>
      <c r="M408" s="734">
        <v>1</v>
      </c>
      <c r="N408" s="735">
        <v>117.83000000000003</v>
      </c>
    </row>
    <row r="409" spans="1:14" ht="14.45" customHeight="1" x14ac:dyDescent="0.2">
      <c r="A409" s="729" t="s">
        <v>576</v>
      </c>
      <c r="B409" s="730" t="s">
        <v>577</v>
      </c>
      <c r="C409" s="731" t="s">
        <v>591</v>
      </c>
      <c r="D409" s="732" t="s">
        <v>592</v>
      </c>
      <c r="E409" s="733">
        <v>50113001</v>
      </c>
      <c r="F409" s="732" t="s">
        <v>611</v>
      </c>
      <c r="G409" s="731" t="s">
        <v>612</v>
      </c>
      <c r="H409" s="731">
        <v>156351</v>
      </c>
      <c r="I409" s="731">
        <v>56351</v>
      </c>
      <c r="J409" s="731" t="s">
        <v>1297</v>
      </c>
      <c r="K409" s="731" t="s">
        <v>986</v>
      </c>
      <c r="L409" s="734">
        <v>42.580000000000013</v>
      </c>
      <c r="M409" s="734">
        <v>25</v>
      </c>
      <c r="N409" s="735">
        <v>1064.5000000000002</v>
      </c>
    </row>
    <row r="410" spans="1:14" ht="14.45" customHeight="1" x14ac:dyDescent="0.2">
      <c r="A410" s="729" t="s">
        <v>576</v>
      </c>
      <c r="B410" s="730" t="s">
        <v>577</v>
      </c>
      <c r="C410" s="731" t="s">
        <v>591</v>
      </c>
      <c r="D410" s="732" t="s">
        <v>592</v>
      </c>
      <c r="E410" s="733">
        <v>50113001</v>
      </c>
      <c r="F410" s="732" t="s">
        <v>611</v>
      </c>
      <c r="G410" s="731" t="s">
        <v>612</v>
      </c>
      <c r="H410" s="731">
        <v>182952</v>
      </c>
      <c r="I410" s="731">
        <v>82952</v>
      </c>
      <c r="J410" s="731" t="s">
        <v>1298</v>
      </c>
      <c r="K410" s="731" t="s">
        <v>1299</v>
      </c>
      <c r="L410" s="734">
        <v>175.22050847457621</v>
      </c>
      <c r="M410" s="734">
        <v>59</v>
      </c>
      <c r="N410" s="735">
        <v>10338.009999999997</v>
      </c>
    </row>
    <row r="411" spans="1:14" ht="14.45" customHeight="1" x14ac:dyDescent="0.2">
      <c r="A411" s="729" t="s">
        <v>576</v>
      </c>
      <c r="B411" s="730" t="s">
        <v>577</v>
      </c>
      <c r="C411" s="731" t="s">
        <v>591</v>
      </c>
      <c r="D411" s="732" t="s">
        <v>592</v>
      </c>
      <c r="E411" s="733">
        <v>50113001</v>
      </c>
      <c r="F411" s="732" t="s">
        <v>611</v>
      </c>
      <c r="G411" s="731" t="s">
        <v>612</v>
      </c>
      <c r="H411" s="731">
        <v>117679</v>
      </c>
      <c r="I411" s="731">
        <v>224840</v>
      </c>
      <c r="J411" s="731" t="s">
        <v>1300</v>
      </c>
      <c r="K411" s="731" t="s">
        <v>1301</v>
      </c>
      <c r="L411" s="734">
        <v>126.97</v>
      </c>
      <c r="M411" s="734">
        <v>1</v>
      </c>
      <c r="N411" s="735">
        <v>126.97</v>
      </c>
    </row>
    <row r="412" spans="1:14" ht="14.45" customHeight="1" x14ac:dyDescent="0.2">
      <c r="A412" s="729" t="s">
        <v>576</v>
      </c>
      <c r="B412" s="730" t="s">
        <v>577</v>
      </c>
      <c r="C412" s="731" t="s">
        <v>591</v>
      </c>
      <c r="D412" s="732" t="s">
        <v>592</v>
      </c>
      <c r="E412" s="733">
        <v>50113001</v>
      </c>
      <c r="F412" s="732" t="s">
        <v>611</v>
      </c>
      <c r="G412" s="731" t="s">
        <v>329</v>
      </c>
      <c r="H412" s="731">
        <v>992573</v>
      </c>
      <c r="I412" s="731">
        <v>203928</v>
      </c>
      <c r="J412" s="731" t="s">
        <v>1302</v>
      </c>
      <c r="K412" s="731" t="s">
        <v>1303</v>
      </c>
      <c r="L412" s="734">
        <v>490.72000000000014</v>
      </c>
      <c r="M412" s="734">
        <v>1</v>
      </c>
      <c r="N412" s="735">
        <v>490.72000000000014</v>
      </c>
    </row>
    <row r="413" spans="1:14" ht="14.45" customHeight="1" x14ac:dyDescent="0.2">
      <c r="A413" s="729" t="s">
        <v>576</v>
      </c>
      <c r="B413" s="730" t="s">
        <v>577</v>
      </c>
      <c r="C413" s="731" t="s">
        <v>591</v>
      </c>
      <c r="D413" s="732" t="s">
        <v>592</v>
      </c>
      <c r="E413" s="733">
        <v>50113001</v>
      </c>
      <c r="F413" s="732" t="s">
        <v>611</v>
      </c>
      <c r="G413" s="731" t="s">
        <v>643</v>
      </c>
      <c r="H413" s="731">
        <v>130652</v>
      </c>
      <c r="I413" s="731">
        <v>30652</v>
      </c>
      <c r="J413" s="731" t="s">
        <v>1304</v>
      </c>
      <c r="K413" s="731" t="s">
        <v>1305</v>
      </c>
      <c r="L413" s="734">
        <v>114.02000000000004</v>
      </c>
      <c r="M413" s="734">
        <v>1</v>
      </c>
      <c r="N413" s="735">
        <v>114.02000000000004</v>
      </c>
    </row>
    <row r="414" spans="1:14" ht="14.45" customHeight="1" x14ac:dyDescent="0.2">
      <c r="A414" s="729" t="s">
        <v>576</v>
      </c>
      <c r="B414" s="730" t="s">
        <v>577</v>
      </c>
      <c r="C414" s="731" t="s">
        <v>591</v>
      </c>
      <c r="D414" s="732" t="s">
        <v>592</v>
      </c>
      <c r="E414" s="733">
        <v>50113001</v>
      </c>
      <c r="F414" s="732" t="s">
        <v>611</v>
      </c>
      <c r="G414" s="731" t="s">
        <v>612</v>
      </c>
      <c r="H414" s="731">
        <v>142591</v>
      </c>
      <c r="I414" s="731">
        <v>42591</v>
      </c>
      <c r="J414" s="731" t="s">
        <v>1306</v>
      </c>
      <c r="K414" s="731" t="s">
        <v>1307</v>
      </c>
      <c r="L414" s="734">
        <v>162.37</v>
      </c>
      <c r="M414" s="734">
        <v>1</v>
      </c>
      <c r="N414" s="735">
        <v>162.37</v>
      </c>
    </row>
    <row r="415" spans="1:14" ht="14.45" customHeight="1" x14ac:dyDescent="0.2">
      <c r="A415" s="729" t="s">
        <v>576</v>
      </c>
      <c r="B415" s="730" t="s">
        <v>577</v>
      </c>
      <c r="C415" s="731" t="s">
        <v>591</v>
      </c>
      <c r="D415" s="732" t="s">
        <v>592</v>
      </c>
      <c r="E415" s="733">
        <v>50113001</v>
      </c>
      <c r="F415" s="732" t="s">
        <v>611</v>
      </c>
      <c r="G415" s="731" t="s">
        <v>612</v>
      </c>
      <c r="H415" s="731">
        <v>118305</v>
      </c>
      <c r="I415" s="731">
        <v>18305</v>
      </c>
      <c r="J415" s="731" t="s">
        <v>1308</v>
      </c>
      <c r="K415" s="731" t="s">
        <v>1309</v>
      </c>
      <c r="L415" s="734">
        <v>242</v>
      </c>
      <c r="M415" s="734">
        <v>1</v>
      </c>
      <c r="N415" s="735">
        <v>242</v>
      </c>
    </row>
    <row r="416" spans="1:14" ht="14.45" customHeight="1" x14ac:dyDescent="0.2">
      <c r="A416" s="729" t="s">
        <v>576</v>
      </c>
      <c r="B416" s="730" t="s">
        <v>577</v>
      </c>
      <c r="C416" s="731" t="s">
        <v>591</v>
      </c>
      <c r="D416" s="732" t="s">
        <v>592</v>
      </c>
      <c r="E416" s="733">
        <v>50113001</v>
      </c>
      <c r="F416" s="732" t="s">
        <v>611</v>
      </c>
      <c r="G416" s="731" t="s">
        <v>612</v>
      </c>
      <c r="H416" s="731">
        <v>118304</v>
      </c>
      <c r="I416" s="731">
        <v>18304</v>
      </c>
      <c r="J416" s="731" t="s">
        <v>1308</v>
      </c>
      <c r="K416" s="731" t="s">
        <v>1310</v>
      </c>
      <c r="L416" s="734">
        <v>185.60999999999999</v>
      </c>
      <c r="M416" s="734">
        <v>3</v>
      </c>
      <c r="N416" s="735">
        <v>556.82999999999993</v>
      </c>
    </row>
    <row r="417" spans="1:14" ht="14.45" customHeight="1" x14ac:dyDescent="0.2">
      <c r="A417" s="729" t="s">
        <v>576</v>
      </c>
      <c r="B417" s="730" t="s">
        <v>577</v>
      </c>
      <c r="C417" s="731" t="s">
        <v>591</v>
      </c>
      <c r="D417" s="732" t="s">
        <v>592</v>
      </c>
      <c r="E417" s="733">
        <v>50113001</v>
      </c>
      <c r="F417" s="732" t="s">
        <v>611</v>
      </c>
      <c r="G417" s="731" t="s">
        <v>612</v>
      </c>
      <c r="H417" s="731">
        <v>159358</v>
      </c>
      <c r="I417" s="731">
        <v>59358</v>
      </c>
      <c r="J417" s="731" t="s">
        <v>1311</v>
      </c>
      <c r="K417" s="731" t="s">
        <v>1312</v>
      </c>
      <c r="L417" s="734">
        <v>336.27</v>
      </c>
      <c r="M417" s="734">
        <v>16</v>
      </c>
      <c r="N417" s="735">
        <v>5380.32</v>
      </c>
    </row>
    <row r="418" spans="1:14" ht="14.45" customHeight="1" x14ac:dyDescent="0.2">
      <c r="A418" s="729" t="s">
        <v>576</v>
      </c>
      <c r="B418" s="730" t="s">
        <v>577</v>
      </c>
      <c r="C418" s="731" t="s">
        <v>591</v>
      </c>
      <c r="D418" s="732" t="s">
        <v>592</v>
      </c>
      <c r="E418" s="733">
        <v>50113001</v>
      </c>
      <c r="F418" s="732" t="s">
        <v>611</v>
      </c>
      <c r="G418" s="731" t="s">
        <v>612</v>
      </c>
      <c r="H418" s="731">
        <v>159357</v>
      </c>
      <c r="I418" s="731">
        <v>59357</v>
      </c>
      <c r="J418" s="731" t="s">
        <v>1311</v>
      </c>
      <c r="K418" s="731" t="s">
        <v>1313</v>
      </c>
      <c r="L418" s="734">
        <v>188.88000000000002</v>
      </c>
      <c r="M418" s="734">
        <v>19</v>
      </c>
      <c r="N418" s="735">
        <v>3588.7200000000003</v>
      </c>
    </row>
    <row r="419" spans="1:14" ht="14.45" customHeight="1" x14ac:dyDescent="0.2">
      <c r="A419" s="729" t="s">
        <v>576</v>
      </c>
      <c r="B419" s="730" t="s">
        <v>577</v>
      </c>
      <c r="C419" s="731" t="s">
        <v>591</v>
      </c>
      <c r="D419" s="732" t="s">
        <v>592</v>
      </c>
      <c r="E419" s="733">
        <v>50113001</v>
      </c>
      <c r="F419" s="732" t="s">
        <v>611</v>
      </c>
      <c r="G419" s="731" t="s">
        <v>612</v>
      </c>
      <c r="H419" s="731">
        <v>113441</v>
      </c>
      <c r="I419" s="731">
        <v>13441</v>
      </c>
      <c r="J419" s="731" t="s">
        <v>1314</v>
      </c>
      <c r="K419" s="731" t="s">
        <v>1315</v>
      </c>
      <c r="L419" s="734">
        <v>246.5</v>
      </c>
      <c r="M419" s="734">
        <v>2</v>
      </c>
      <c r="N419" s="735">
        <v>493</v>
      </c>
    </row>
    <row r="420" spans="1:14" ht="14.45" customHeight="1" x14ac:dyDescent="0.2">
      <c r="A420" s="729" t="s">
        <v>576</v>
      </c>
      <c r="B420" s="730" t="s">
        <v>577</v>
      </c>
      <c r="C420" s="731" t="s">
        <v>591</v>
      </c>
      <c r="D420" s="732" t="s">
        <v>592</v>
      </c>
      <c r="E420" s="733">
        <v>50113001</v>
      </c>
      <c r="F420" s="732" t="s">
        <v>611</v>
      </c>
      <c r="G420" s="731" t="s">
        <v>612</v>
      </c>
      <c r="H420" s="731">
        <v>114957</v>
      </c>
      <c r="I420" s="731">
        <v>14957</v>
      </c>
      <c r="J420" s="731" t="s">
        <v>1316</v>
      </c>
      <c r="K420" s="731" t="s">
        <v>1317</v>
      </c>
      <c r="L420" s="734">
        <v>40.030000000000008</v>
      </c>
      <c r="M420" s="734">
        <v>1</v>
      </c>
      <c r="N420" s="735">
        <v>40.030000000000008</v>
      </c>
    </row>
    <row r="421" spans="1:14" ht="14.45" customHeight="1" x14ac:dyDescent="0.2">
      <c r="A421" s="729" t="s">
        <v>576</v>
      </c>
      <c r="B421" s="730" t="s">
        <v>577</v>
      </c>
      <c r="C421" s="731" t="s">
        <v>591</v>
      </c>
      <c r="D421" s="732" t="s">
        <v>592</v>
      </c>
      <c r="E421" s="733">
        <v>50113001</v>
      </c>
      <c r="F421" s="732" t="s">
        <v>611</v>
      </c>
      <c r="G421" s="731" t="s">
        <v>612</v>
      </c>
      <c r="H421" s="731">
        <v>114958</v>
      </c>
      <c r="I421" s="731">
        <v>14958</v>
      </c>
      <c r="J421" s="731" t="s">
        <v>1318</v>
      </c>
      <c r="K421" s="731" t="s">
        <v>1319</v>
      </c>
      <c r="L421" s="734">
        <v>32.85</v>
      </c>
      <c r="M421" s="734">
        <v>1</v>
      </c>
      <c r="N421" s="735">
        <v>32.85</v>
      </c>
    </row>
    <row r="422" spans="1:14" ht="14.45" customHeight="1" x14ac:dyDescent="0.2">
      <c r="A422" s="729" t="s">
        <v>576</v>
      </c>
      <c r="B422" s="730" t="s">
        <v>577</v>
      </c>
      <c r="C422" s="731" t="s">
        <v>591</v>
      </c>
      <c r="D422" s="732" t="s">
        <v>592</v>
      </c>
      <c r="E422" s="733">
        <v>50113001</v>
      </c>
      <c r="F422" s="732" t="s">
        <v>611</v>
      </c>
      <c r="G422" s="731" t="s">
        <v>329</v>
      </c>
      <c r="H422" s="731">
        <v>237905</v>
      </c>
      <c r="I422" s="731">
        <v>237905</v>
      </c>
      <c r="J422" s="731" t="s">
        <v>1320</v>
      </c>
      <c r="K422" s="731" t="s">
        <v>1321</v>
      </c>
      <c r="L422" s="734">
        <v>230.89249999999998</v>
      </c>
      <c r="M422" s="734">
        <v>8</v>
      </c>
      <c r="N422" s="735">
        <v>1847.1399999999999</v>
      </c>
    </row>
    <row r="423" spans="1:14" ht="14.45" customHeight="1" x14ac:dyDescent="0.2">
      <c r="A423" s="729" t="s">
        <v>576</v>
      </c>
      <c r="B423" s="730" t="s">
        <v>577</v>
      </c>
      <c r="C423" s="731" t="s">
        <v>591</v>
      </c>
      <c r="D423" s="732" t="s">
        <v>592</v>
      </c>
      <c r="E423" s="733">
        <v>50113001</v>
      </c>
      <c r="F423" s="732" t="s">
        <v>611</v>
      </c>
      <c r="G423" s="731" t="s">
        <v>612</v>
      </c>
      <c r="H423" s="731">
        <v>145551</v>
      </c>
      <c r="I423" s="731">
        <v>145551</v>
      </c>
      <c r="J423" s="731" t="s">
        <v>1322</v>
      </c>
      <c r="K423" s="731" t="s">
        <v>1290</v>
      </c>
      <c r="L423" s="734">
        <v>48.525000000000006</v>
      </c>
      <c r="M423" s="734">
        <v>4</v>
      </c>
      <c r="N423" s="735">
        <v>194.10000000000002</v>
      </c>
    </row>
    <row r="424" spans="1:14" ht="14.45" customHeight="1" x14ac:dyDescent="0.2">
      <c r="A424" s="729" t="s">
        <v>576</v>
      </c>
      <c r="B424" s="730" t="s">
        <v>577</v>
      </c>
      <c r="C424" s="731" t="s">
        <v>591</v>
      </c>
      <c r="D424" s="732" t="s">
        <v>592</v>
      </c>
      <c r="E424" s="733">
        <v>50113001</v>
      </c>
      <c r="F424" s="732" t="s">
        <v>611</v>
      </c>
      <c r="G424" s="731" t="s">
        <v>612</v>
      </c>
      <c r="H424" s="731">
        <v>145583</v>
      </c>
      <c r="I424" s="731">
        <v>145583</v>
      </c>
      <c r="J424" s="731" t="s">
        <v>1323</v>
      </c>
      <c r="K424" s="731" t="s">
        <v>1324</v>
      </c>
      <c r="L424" s="734">
        <v>163.98999999999998</v>
      </c>
      <c r="M424" s="734">
        <v>1</v>
      </c>
      <c r="N424" s="735">
        <v>163.98999999999998</v>
      </c>
    </row>
    <row r="425" spans="1:14" ht="14.45" customHeight="1" x14ac:dyDescent="0.2">
      <c r="A425" s="729" t="s">
        <v>576</v>
      </c>
      <c r="B425" s="730" t="s">
        <v>577</v>
      </c>
      <c r="C425" s="731" t="s">
        <v>591</v>
      </c>
      <c r="D425" s="732" t="s">
        <v>592</v>
      </c>
      <c r="E425" s="733">
        <v>50113001</v>
      </c>
      <c r="F425" s="732" t="s">
        <v>611</v>
      </c>
      <c r="G425" s="731" t="s">
        <v>612</v>
      </c>
      <c r="H425" s="731">
        <v>192086</v>
      </c>
      <c r="I425" s="731">
        <v>92086</v>
      </c>
      <c r="J425" s="731" t="s">
        <v>1325</v>
      </c>
      <c r="K425" s="731" t="s">
        <v>1326</v>
      </c>
      <c r="L425" s="734">
        <v>138.67000000000002</v>
      </c>
      <c r="M425" s="734">
        <v>5</v>
      </c>
      <c r="N425" s="735">
        <v>693.35</v>
      </c>
    </row>
    <row r="426" spans="1:14" ht="14.45" customHeight="1" x14ac:dyDescent="0.2">
      <c r="A426" s="729" t="s">
        <v>576</v>
      </c>
      <c r="B426" s="730" t="s">
        <v>577</v>
      </c>
      <c r="C426" s="731" t="s">
        <v>591</v>
      </c>
      <c r="D426" s="732" t="s">
        <v>592</v>
      </c>
      <c r="E426" s="733">
        <v>50113001</v>
      </c>
      <c r="F426" s="732" t="s">
        <v>611</v>
      </c>
      <c r="G426" s="731" t="s">
        <v>612</v>
      </c>
      <c r="H426" s="731">
        <v>180058</v>
      </c>
      <c r="I426" s="731">
        <v>80058</v>
      </c>
      <c r="J426" s="731" t="s">
        <v>1327</v>
      </c>
      <c r="K426" s="731" t="s">
        <v>1328</v>
      </c>
      <c r="L426" s="734">
        <v>123.26999999999997</v>
      </c>
      <c r="M426" s="734">
        <v>1</v>
      </c>
      <c r="N426" s="735">
        <v>123.26999999999997</v>
      </c>
    </row>
    <row r="427" spans="1:14" ht="14.45" customHeight="1" x14ac:dyDescent="0.2">
      <c r="A427" s="729" t="s">
        <v>576</v>
      </c>
      <c r="B427" s="730" t="s">
        <v>577</v>
      </c>
      <c r="C427" s="731" t="s">
        <v>591</v>
      </c>
      <c r="D427" s="732" t="s">
        <v>592</v>
      </c>
      <c r="E427" s="733">
        <v>50113001</v>
      </c>
      <c r="F427" s="732" t="s">
        <v>611</v>
      </c>
      <c r="G427" s="731" t="s">
        <v>643</v>
      </c>
      <c r="H427" s="731">
        <v>195942</v>
      </c>
      <c r="I427" s="731">
        <v>195942</v>
      </c>
      <c r="J427" s="731" t="s">
        <v>1329</v>
      </c>
      <c r="K427" s="731" t="s">
        <v>1330</v>
      </c>
      <c r="L427" s="734">
        <v>199.14</v>
      </c>
      <c r="M427" s="734">
        <v>1</v>
      </c>
      <c r="N427" s="735">
        <v>199.14</v>
      </c>
    </row>
    <row r="428" spans="1:14" ht="14.45" customHeight="1" x14ac:dyDescent="0.2">
      <c r="A428" s="729" t="s">
        <v>576</v>
      </c>
      <c r="B428" s="730" t="s">
        <v>577</v>
      </c>
      <c r="C428" s="731" t="s">
        <v>591</v>
      </c>
      <c r="D428" s="732" t="s">
        <v>592</v>
      </c>
      <c r="E428" s="733">
        <v>50113001</v>
      </c>
      <c r="F428" s="732" t="s">
        <v>611</v>
      </c>
      <c r="G428" s="731" t="s">
        <v>612</v>
      </c>
      <c r="H428" s="731">
        <v>101147</v>
      </c>
      <c r="I428" s="731">
        <v>1147</v>
      </c>
      <c r="J428" s="731" t="s">
        <v>1331</v>
      </c>
      <c r="K428" s="731" t="s">
        <v>1332</v>
      </c>
      <c r="L428" s="734">
        <v>162.48000000000002</v>
      </c>
      <c r="M428" s="734">
        <v>1</v>
      </c>
      <c r="N428" s="735">
        <v>162.48000000000002</v>
      </c>
    </row>
    <row r="429" spans="1:14" ht="14.45" customHeight="1" x14ac:dyDescent="0.2">
      <c r="A429" s="729" t="s">
        <v>576</v>
      </c>
      <c r="B429" s="730" t="s">
        <v>577</v>
      </c>
      <c r="C429" s="731" t="s">
        <v>591</v>
      </c>
      <c r="D429" s="732" t="s">
        <v>592</v>
      </c>
      <c r="E429" s="733">
        <v>50113001</v>
      </c>
      <c r="F429" s="732" t="s">
        <v>611</v>
      </c>
      <c r="G429" s="731" t="s">
        <v>643</v>
      </c>
      <c r="H429" s="731">
        <v>191922</v>
      </c>
      <c r="I429" s="731">
        <v>191922</v>
      </c>
      <c r="J429" s="731" t="s">
        <v>1333</v>
      </c>
      <c r="K429" s="731" t="s">
        <v>1334</v>
      </c>
      <c r="L429" s="734">
        <v>70.394999999999996</v>
      </c>
      <c r="M429" s="734">
        <v>4</v>
      </c>
      <c r="N429" s="735">
        <v>281.58</v>
      </c>
    </row>
    <row r="430" spans="1:14" ht="14.45" customHeight="1" x14ac:dyDescent="0.2">
      <c r="A430" s="729" t="s">
        <v>576</v>
      </c>
      <c r="B430" s="730" t="s">
        <v>577</v>
      </c>
      <c r="C430" s="731" t="s">
        <v>591</v>
      </c>
      <c r="D430" s="732" t="s">
        <v>592</v>
      </c>
      <c r="E430" s="733">
        <v>50113001</v>
      </c>
      <c r="F430" s="732" t="s">
        <v>611</v>
      </c>
      <c r="G430" s="731" t="s">
        <v>643</v>
      </c>
      <c r="H430" s="731">
        <v>208204</v>
      </c>
      <c r="I430" s="731">
        <v>208204</v>
      </c>
      <c r="J430" s="731" t="s">
        <v>1335</v>
      </c>
      <c r="K430" s="731" t="s">
        <v>1336</v>
      </c>
      <c r="L430" s="734">
        <v>48.93</v>
      </c>
      <c r="M430" s="734">
        <v>6</v>
      </c>
      <c r="N430" s="735">
        <v>293.58</v>
      </c>
    </row>
    <row r="431" spans="1:14" ht="14.45" customHeight="1" x14ac:dyDescent="0.2">
      <c r="A431" s="729" t="s">
        <v>576</v>
      </c>
      <c r="B431" s="730" t="s">
        <v>577</v>
      </c>
      <c r="C431" s="731" t="s">
        <v>591</v>
      </c>
      <c r="D431" s="732" t="s">
        <v>592</v>
      </c>
      <c r="E431" s="733">
        <v>50113001</v>
      </c>
      <c r="F431" s="732" t="s">
        <v>611</v>
      </c>
      <c r="G431" s="731" t="s">
        <v>643</v>
      </c>
      <c r="H431" s="731">
        <v>208207</v>
      </c>
      <c r="I431" s="731">
        <v>208207</v>
      </c>
      <c r="J431" s="731" t="s">
        <v>1337</v>
      </c>
      <c r="K431" s="731" t="s">
        <v>1338</v>
      </c>
      <c r="L431" s="734">
        <v>80.989999999999981</v>
      </c>
      <c r="M431" s="734">
        <v>5</v>
      </c>
      <c r="N431" s="735">
        <v>404.94999999999993</v>
      </c>
    </row>
    <row r="432" spans="1:14" ht="14.45" customHeight="1" x14ac:dyDescent="0.2">
      <c r="A432" s="729" t="s">
        <v>576</v>
      </c>
      <c r="B432" s="730" t="s">
        <v>577</v>
      </c>
      <c r="C432" s="731" t="s">
        <v>591</v>
      </c>
      <c r="D432" s="732" t="s">
        <v>592</v>
      </c>
      <c r="E432" s="733">
        <v>50113001</v>
      </c>
      <c r="F432" s="732" t="s">
        <v>611</v>
      </c>
      <c r="G432" s="731" t="s">
        <v>329</v>
      </c>
      <c r="H432" s="731">
        <v>204027</v>
      </c>
      <c r="I432" s="731">
        <v>204027</v>
      </c>
      <c r="J432" s="731" t="s">
        <v>1339</v>
      </c>
      <c r="K432" s="731" t="s">
        <v>1340</v>
      </c>
      <c r="L432" s="734">
        <v>1160.5300000000002</v>
      </c>
      <c r="M432" s="734">
        <v>1</v>
      </c>
      <c r="N432" s="735">
        <v>1160.5300000000002</v>
      </c>
    </row>
    <row r="433" spans="1:14" ht="14.45" customHeight="1" x14ac:dyDescent="0.2">
      <c r="A433" s="729" t="s">
        <v>576</v>
      </c>
      <c r="B433" s="730" t="s">
        <v>577</v>
      </c>
      <c r="C433" s="731" t="s">
        <v>591</v>
      </c>
      <c r="D433" s="732" t="s">
        <v>592</v>
      </c>
      <c r="E433" s="733">
        <v>50113001</v>
      </c>
      <c r="F433" s="732" t="s">
        <v>611</v>
      </c>
      <c r="G433" s="731" t="s">
        <v>643</v>
      </c>
      <c r="H433" s="731">
        <v>109710</v>
      </c>
      <c r="I433" s="731">
        <v>9710</v>
      </c>
      <c r="J433" s="731" t="s">
        <v>1341</v>
      </c>
      <c r="K433" s="731" t="s">
        <v>1342</v>
      </c>
      <c r="L433" s="734">
        <v>70.329999999999984</v>
      </c>
      <c r="M433" s="734">
        <v>64</v>
      </c>
      <c r="N433" s="735">
        <v>4501.119999999999</v>
      </c>
    </row>
    <row r="434" spans="1:14" ht="14.45" customHeight="1" x14ac:dyDescent="0.2">
      <c r="A434" s="729" t="s">
        <v>576</v>
      </c>
      <c r="B434" s="730" t="s">
        <v>577</v>
      </c>
      <c r="C434" s="731" t="s">
        <v>591</v>
      </c>
      <c r="D434" s="732" t="s">
        <v>592</v>
      </c>
      <c r="E434" s="733">
        <v>50113001</v>
      </c>
      <c r="F434" s="732" t="s">
        <v>611</v>
      </c>
      <c r="G434" s="731" t="s">
        <v>643</v>
      </c>
      <c r="H434" s="731">
        <v>109709</v>
      </c>
      <c r="I434" s="731">
        <v>9709</v>
      </c>
      <c r="J434" s="731" t="s">
        <v>1341</v>
      </c>
      <c r="K434" s="731" t="s">
        <v>1343</v>
      </c>
      <c r="L434" s="734">
        <v>64.899999999999991</v>
      </c>
      <c r="M434" s="734">
        <v>171</v>
      </c>
      <c r="N434" s="735">
        <v>11097.9</v>
      </c>
    </row>
    <row r="435" spans="1:14" ht="14.45" customHeight="1" x14ac:dyDescent="0.2">
      <c r="A435" s="729" t="s">
        <v>576</v>
      </c>
      <c r="B435" s="730" t="s">
        <v>577</v>
      </c>
      <c r="C435" s="731" t="s">
        <v>591</v>
      </c>
      <c r="D435" s="732" t="s">
        <v>592</v>
      </c>
      <c r="E435" s="733">
        <v>50113001</v>
      </c>
      <c r="F435" s="732" t="s">
        <v>611</v>
      </c>
      <c r="G435" s="731" t="s">
        <v>612</v>
      </c>
      <c r="H435" s="731">
        <v>119653</v>
      </c>
      <c r="I435" s="731">
        <v>119653</v>
      </c>
      <c r="J435" s="731" t="s">
        <v>1344</v>
      </c>
      <c r="K435" s="731" t="s">
        <v>1345</v>
      </c>
      <c r="L435" s="734">
        <v>157.19</v>
      </c>
      <c r="M435" s="734">
        <v>1</v>
      </c>
      <c r="N435" s="735">
        <v>157.19</v>
      </c>
    </row>
    <row r="436" spans="1:14" ht="14.45" customHeight="1" x14ac:dyDescent="0.2">
      <c r="A436" s="729" t="s">
        <v>576</v>
      </c>
      <c r="B436" s="730" t="s">
        <v>577</v>
      </c>
      <c r="C436" s="731" t="s">
        <v>591</v>
      </c>
      <c r="D436" s="732" t="s">
        <v>592</v>
      </c>
      <c r="E436" s="733">
        <v>50113001</v>
      </c>
      <c r="F436" s="732" t="s">
        <v>611</v>
      </c>
      <c r="G436" s="731" t="s">
        <v>612</v>
      </c>
      <c r="H436" s="731">
        <v>119654</v>
      </c>
      <c r="I436" s="731">
        <v>119654</v>
      </c>
      <c r="J436" s="731" t="s">
        <v>1344</v>
      </c>
      <c r="K436" s="731" t="s">
        <v>1346</v>
      </c>
      <c r="L436" s="734">
        <v>255.17999999999998</v>
      </c>
      <c r="M436" s="734">
        <v>1</v>
      </c>
      <c r="N436" s="735">
        <v>255.17999999999998</v>
      </c>
    </row>
    <row r="437" spans="1:14" ht="14.45" customHeight="1" x14ac:dyDescent="0.2">
      <c r="A437" s="729" t="s">
        <v>576</v>
      </c>
      <c r="B437" s="730" t="s">
        <v>577</v>
      </c>
      <c r="C437" s="731" t="s">
        <v>591</v>
      </c>
      <c r="D437" s="732" t="s">
        <v>592</v>
      </c>
      <c r="E437" s="733">
        <v>50113001</v>
      </c>
      <c r="F437" s="732" t="s">
        <v>611</v>
      </c>
      <c r="G437" s="731" t="s">
        <v>643</v>
      </c>
      <c r="H437" s="731">
        <v>848251</v>
      </c>
      <c r="I437" s="731">
        <v>122632</v>
      </c>
      <c r="J437" s="731" t="s">
        <v>1347</v>
      </c>
      <c r="K437" s="731" t="s">
        <v>1348</v>
      </c>
      <c r="L437" s="734">
        <v>164.03</v>
      </c>
      <c r="M437" s="734">
        <v>1</v>
      </c>
      <c r="N437" s="735">
        <v>164.03</v>
      </c>
    </row>
    <row r="438" spans="1:14" ht="14.45" customHeight="1" x14ac:dyDescent="0.2">
      <c r="A438" s="729" t="s">
        <v>576</v>
      </c>
      <c r="B438" s="730" t="s">
        <v>577</v>
      </c>
      <c r="C438" s="731" t="s">
        <v>591</v>
      </c>
      <c r="D438" s="732" t="s">
        <v>592</v>
      </c>
      <c r="E438" s="733">
        <v>50113001</v>
      </c>
      <c r="F438" s="732" t="s">
        <v>611</v>
      </c>
      <c r="G438" s="731" t="s">
        <v>612</v>
      </c>
      <c r="H438" s="731">
        <v>844145</v>
      </c>
      <c r="I438" s="731">
        <v>56350</v>
      </c>
      <c r="J438" s="731" t="s">
        <v>1349</v>
      </c>
      <c r="K438" s="731" t="s">
        <v>986</v>
      </c>
      <c r="L438" s="734">
        <v>38.265000000000001</v>
      </c>
      <c r="M438" s="734">
        <v>18</v>
      </c>
      <c r="N438" s="735">
        <v>688.77</v>
      </c>
    </row>
    <row r="439" spans="1:14" ht="14.45" customHeight="1" x14ac:dyDescent="0.2">
      <c r="A439" s="729" t="s">
        <v>576</v>
      </c>
      <c r="B439" s="730" t="s">
        <v>577</v>
      </c>
      <c r="C439" s="731" t="s">
        <v>591</v>
      </c>
      <c r="D439" s="732" t="s">
        <v>592</v>
      </c>
      <c r="E439" s="733">
        <v>50113001</v>
      </c>
      <c r="F439" s="732" t="s">
        <v>611</v>
      </c>
      <c r="G439" s="731" t="s">
        <v>612</v>
      </c>
      <c r="H439" s="731">
        <v>206848</v>
      </c>
      <c r="I439" s="731">
        <v>206848</v>
      </c>
      <c r="J439" s="731" t="s">
        <v>1350</v>
      </c>
      <c r="K439" s="731" t="s">
        <v>1351</v>
      </c>
      <c r="L439" s="734">
        <v>1273.81</v>
      </c>
      <c r="M439" s="734">
        <v>1</v>
      </c>
      <c r="N439" s="735">
        <v>1273.81</v>
      </c>
    </row>
    <row r="440" spans="1:14" ht="14.45" customHeight="1" x14ac:dyDescent="0.2">
      <c r="A440" s="729" t="s">
        <v>576</v>
      </c>
      <c r="B440" s="730" t="s">
        <v>577</v>
      </c>
      <c r="C440" s="731" t="s">
        <v>591</v>
      </c>
      <c r="D440" s="732" t="s">
        <v>592</v>
      </c>
      <c r="E440" s="733">
        <v>50113001</v>
      </c>
      <c r="F440" s="732" t="s">
        <v>611</v>
      </c>
      <c r="G440" s="731" t="s">
        <v>612</v>
      </c>
      <c r="H440" s="731">
        <v>188900</v>
      </c>
      <c r="I440" s="731">
        <v>88900</v>
      </c>
      <c r="J440" s="731" t="s">
        <v>1352</v>
      </c>
      <c r="K440" s="731" t="s">
        <v>1353</v>
      </c>
      <c r="L440" s="734">
        <v>85.45</v>
      </c>
      <c r="M440" s="734">
        <v>6</v>
      </c>
      <c r="N440" s="735">
        <v>512.70000000000005</v>
      </c>
    </row>
    <row r="441" spans="1:14" ht="14.45" customHeight="1" x14ac:dyDescent="0.2">
      <c r="A441" s="729" t="s">
        <v>576</v>
      </c>
      <c r="B441" s="730" t="s">
        <v>577</v>
      </c>
      <c r="C441" s="731" t="s">
        <v>591</v>
      </c>
      <c r="D441" s="732" t="s">
        <v>592</v>
      </c>
      <c r="E441" s="733">
        <v>50113001</v>
      </c>
      <c r="F441" s="732" t="s">
        <v>611</v>
      </c>
      <c r="G441" s="731" t="s">
        <v>612</v>
      </c>
      <c r="H441" s="731">
        <v>162243</v>
      </c>
      <c r="I441" s="731">
        <v>162243</v>
      </c>
      <c r="J441" s="731" t="s">
        <v>1354</v>
      </c>
      <c r="K441" s="731" t="s">
        <v>1355</v>
      </c>
      <c r="L441" s="734">
        <v>118.05000000000001</v>
      </c>
      <c r="M441" s="734">
        <v>4</v>
      </c>
      <c r="N441" s="735">
        <v>472.20000000000005</v>
      </c>
    </row>
    <row r="442" spans="1:14" ht="14.45" customHeight="1" x14ac:dyDescent="0.2">
      <c r="A442" s="729" t="s">
        <v>576</v>
      </c>
      <c r="B442" s="730" t="s">
        <v>577</v>
      </c>
      <c r="C442" s="731" t="s">
        <v>591</v>
      </c>
      <c r="D442" s="732" t="s">
        <v>592</v>
      </c>
      <c r="E442" s="733">
        <v>50113001</v>
      </c>
      <c r="F442" s="732" t="s">
        <v>611</v>
      </c>
      <c r="G442" s="731" t="s">
        <v>612</v>
      </c>
      <c r="H442" s="731">
        <v>397057</v>
      </c>
      <c r="I442" s="731">
        <v>0</v>
      </c>
      <c r="J442" s="731" t="s">
        <v>1356</v>
      </c>
      <c r="K442" s="731" t="s">
        <v>329</v>
      </c>
      <c r="L442" s="734">
        <v>56.269999999999996</v>
      </c>
      <c r="M442" s="734">
        <v>2</v>
      </c>
      <c r="N442" s="735">
        <v>112.53999999999999</v>
      </c>
    </row>
    <row r="443" spans="1:14" ht="14.45" customHeight="1" x14ac:dyDescent="0.2">
      <c r="A443" s="729" t="s">
        <v>576</v>
      </c>
      <c r="B443" s="730" t="s">
        <v>577</v>
      </c>
      <c r="C443" s="731" t="s">
        <v>591</v>
      </c>
      <c r="D443" s="732" t="s">
        <v>592</v>
      </c>
      <c r="E443" s="733">
        <v>50113001</v>
      </c>
      <c r="F443" s="732" t="s">
        <v>611</v>
      </c>
      <c r="G443" s="731" t="s">
        <v>612</v>
      </c>
      <c r="H443" s="731">
        <v>225261</v>
      </c>
      <c r="I443" s="731">
        <v>225261</v>
      </c>
      <c r="J443" s="731" t="s">
        <v>1357</v>
      </c>
      <c r="K443" s="731" t="s">
        <v>1358</v>
      </c>
      <c r="L443" s="734">
        <v>57.777777777777793</v>
      </c>
      <c r="M443" s="734">
        <v>18</v>
      </c>
      <c r="N443" s="735">
        <v>1040.0000000000002</v>
      </c>
    </row>
    <row r="444" spans="1:14" ht="14.45" customHeight="1" x14ac:dyDescent="0.2">
      <c r="A444" s="729" t="s">
        <v>576</v>
      </c>
      <c r="B444" s="730" t="s">
        <v>577</v>
      </c>
      <c r="C444" s="731" t="s">
        <v>591</v>
      </c>
      <c r="D444" s="732" t="s">
        <v>592</v>
      </c>
      <c r="E444" s="733">
        <v>50113001</v>
      </c>
      <c r="F444" s="732" t="s">
        <v>611</v>
      </c>
      <c r="G444" s="731" t="s">
        <v>612</v>
      </c>
      <c r="H444" s="731">
        <v>100610</v>
      </c>
      <c r="I444" s="731">
        <v>610</v>
      </c>
      <c r="J444" s="731" t="s">
        <v>1359</v>
      </c>
      <c r="K444" s="731" t="s">
        <v>1360</v>
      </c>
      <c r="L444" s="734">
        <v>72.419999999999987</v>
      </c>
      <c r="M444" s="734">
        <v>7</v>
      </c>
      <c r="N444" s="735">
        <v>506.93999999999994</v>
      </c>
    </row>
    <row r="445" spans="1:14" ht="14.45" customHeight="1" x14ac:dyDescent="0.2">
      <c r="A445" s="729" t="s">
        <v>576</v>
      </c>
      <c r="B445" s="730" t="s">
        <v>577</v>
      </c>
      <c r="C445" s="731" t="s">
        <v>591</v>
      </c>
      <c r="D445" s="732" t="s">
        <v>592</v>
      </c>
      <c r="E445" s="733">
        <v>50113001</v>
      </c>
      <c r="F445" s="732" t="s">
        <v>611</v>
      </c>
      <c r="G445" s="731" t="s">
        <v>612</v>
      </c>
      <c r="H445" s="731">
        <v>621370</v>
      </c>
      <c r="I445" s="731">
        <v>0</v>
      </c>
      <c r="J445" s="731" t="s">
        <v>1361</v>
      </c>
      <c r="K445" s="731" t="s">
        <v>1362</v>
      </c>
      <c r="L445" s="734">
        <v>29.930000000000003</v>
      </c>
      <c r="M445" s="734">
        <v>11</v>
      </c>
      <c r="N445" s="735">
        <v>329.23</v>
      </c>
    </row>
    <row r="446" spans="1:14" ht="14.45" customHeight="1" x14ac:dyDescent="0.2">
      <c r="A446" s="729" t="s">
        <v>576</v>
      </c>
      <c r="B446" s="730" t="s">
        <v>577</v>
      </c>
      <c r="C446" s="731" t="s">
        <v>591</v>
      </c>
      <c r="D446" s="732" t="s">
        <v>592</v>
      </c>
      <c r="E446" s="733">
        <v>50113001</v>
      </c>
      <c r="F446" s="732" t="s">
        <v>611</v>
      </c>
      <c r="G446" s="731" t="s">
        <v>612</v>
      </c>
      <c r="H446" s="731">
        <v>234782</v>
      </c>
      <c r="I446" s="731">
        <v>234782</v>
      </c>
      <c r="J446" s="731" t="s">
        <v>1363</v>
      </c>
      <c r="K446" s="731" t="s">
        <v>1364</v>
      </c>
      <c r="L446" s="734">
        <v>112.3</v>
      </c>
      <c r="M446" s="734">
        <v>2</v>
      </c>
      <c r="N446" s="735">
        <v>224.6</v>
      </c>
    </row>
    <row r="447" spans="1:14" ht="14.45" customHeight="1" x14ac:dyDescent="0.2">
      <c r="A447" s="729" t="s">
        <v>576</v>
      </c>
      <c r="B447" s="730" t="s">
        <v>577</v>
      </c>
      <c r="C447" s="731" t="s">
        <v>591</v>
      </c>
      <c r="D447" s="732" t="s">
        <v>592</v>
      </c>
      <c r="E447" s="733">
        <v>50113001</v>
      </c>
      <c r="F447" s="732" t="s">
        <v>611</v>
      </c>
      <c r="G447" s="731" t="s">
        <v>612</v>
      </c>
      <c r="H447" s="731">
        <v>395293</v>
      </c>
      <c r="I447" s="731">
        <v>180305</v>
      </c>
      <c r="J447" s="731" t="s">
        <v>1365</v>
      </c>
      <c r="K447" s="731" t="s">
        <v>1366</v>
      </c>
      <c r="L447" s="734">
        <v>124.06666666666666</v>
      </c>
      <c r="M447" s="734">
        <v>6</v>
      </c>
      <c r="N447" s="735">
        <v>744.4</v>
      </c>
    </row>
    <row r="448" spans="1:14" ht="14.45" customHeight="1" x14ac:dyDescent="0.2">
      <c r="A448" s="729" t="s">
        <v>576</v>
      </c>
      <c r="B448" s="730" t="s">
        <v>577</v>
      </c>
      <c r="C448" s="731" t="s">
        <v>591</v>
      </c>
      <c r="D448" s="732" t="s">
        <v>592</v>
      </c>
      <c r="E448" s="733">
        <v>50113001</v>
      </c>
      <c r="F448" s="732" t="s">
        <v>611</v>
      </c>
      <c r="G448" s="731" t="s">
        <v>612</v>
      </c>
      <c r="H448" s="731">
        <v>395294</v>
      </c>
      <c r="I448" s="731">
        <v>180306</v>
      </c>
      <c r="J448" s="731" t="s">
        <v>1365</v>
      </c>
      <c r="K448" s="731" t="s">
        <v>1367</v>
      </c>
      <c r="L448" s="734">
        <v>206.7520689655172</v>
      </c>
      <c r="M448" s="734">
        <v>29</v>
      </c>
      <c r="N448" s="735">
        <v>5995.8099999999986</v>
      </c>
    </row>
    <row r="449" spans="1:14" ht="14.45" customHeight="1" x14ac:dyDescent="0.2">
      <c r="A449" s="729" t="s">
        <v>576</v>
      </c>
      <c r="B449" s="730" t="s">
        <v>577</v>
      </c>
      <c r="C449" s="731" t="s">
        <v>591</v>
      </c>
      <c r="D449" s="732" t="s">
        <v>592</v>
      </c>
      <c r="E449" s="733">
        <v>50113001</v>
      </c>
      <c r="F449" s="732" t="s">
        <v>611</v>
      </c>
      <c r="G449" s="731" t="s">
        <v>612</v>
      </c>
      <c r="H449" s="731">
        <v>114711</v>
      </c>
      <c r="I449" s="731">
        <v>14711</v>
      </c>
      <c r="J449" s="731" t="s">
        <v>1368</v>
      </c>
      <c r="K449" s="731" t="s">
        <v>1369</v>
      </c>
      <c r="L449" s="734">
        <v>54.349999999999987</v>
      </c>
      <c r="M449" s="734">
        <v>1</v>
      </c>
      <c r="N449" s="735">
        <v>54.349999999999987</v>
      </c>
    </row>
    <row r="450" spans="1:14" ht="14.45" customHeight="1" x14ac:dyDescent="0.2">
      <c r="A450" s="729" t="s">
        <v>576</v>
      </c>
      <c r="B450" s="730" t="s">
        <v>577</v>
      </c>
      <c r="C450" s="731" t="s">
        <v>591</v>
      </c>
      <c r="D450" s="732" t="s">
        <v>592</v>
      </c>
      <c r="E450" s="733">
        <v>50113001</v>
      </c>
      <c r="F450" s="732" t="s">
        <v>611</v>
      </c>
      <c r="G450" s="731" t="s">
        <v>612</v>
      </c>
      <c r="H450" s="731">
        <v>158198</v>
      </c>
      <c r="I450" s="731">
        <v>158198</v>
      </c>
      <c r="J450" s="731" t="s">
        <v>1370</v>
      </c>
      <c r="K450" s="731" t="s">
        <v>1371</v>
      </c>
      <c r="L450" s="734">
        <v>196.91</v>
      </c>
      <c r="M450" s="734">
        <v>1</v>
      </c>
      <c r="N450" s="735">
        <v>196.91</v>
      </c>
    </row>
    <row r="451" spans="1:14" ht="14.45" customHeight="1" x14ac:dyDescent="0.2">
      <c r="A451" s="729" t="s">
        <v>576</v>
      </c>
      <c r="B451" s="730" t="s">
        <v>577</v>
      </c>
      <c r="C451" s="731" t="s">
        <v>591</v>
      </c>
      <c r="D451" s="732" t="s">
        <v>592</v>
      </c>
      <c r="E451" s="733">
        <v>50113001</v>
      </c>
      <c r="F451" s="732" t="s">
        <v>611</v>
      </c>
      <c r="G451" s="731" t="s">
        <v>329</v>
      </c>
      <c r="H451" s="731">
        <v>221689</v>
      </c>
      <c r="I451" s="731">
        <v>221689</v>
      </c>
      <c r="J451" s="731" t="s">
        <v>1372</v>
      </c>
      <c r="K451" s="731" t="s">
        <v>1373</v>
      </c>
      <c r="L451" s="734">
        <v>192.84999999999994</v>
      </c>
      <c r="M451" s="734">
        <v>1</v>
      </c>
      <c r="N451" s="735">
        <v>192.84999999999994</v>
      </c>
    </row>
    <row r="452" spans="1:14" ht="14.45" customHeight="1" x14ac:dyDescent="0.2">
      <c r="A452" s="729" t="s">
        <v>576</v>
      </c>
      <c r="B452" s="730" t="s">
        <v>577</v>
      </c>
      <c r="C452" s="731" t="s">
        <v>591</v>
      </c>
      <c r="D452" s="732" t="s">
        <v>592</v>
      </c>
      <c r="E452" s="733">
        <v>50113001</v>
      </c>
      <c r="F452" s="732" t="s">
        <v>611</v>
      </c>
      <c r="G452" s="731" t="s">
        <v>329</v>
      </c>
      <c r="H452" s="731">
        <v>190082</v>
      </c>
      <c r="I452" s="731">
        <v>190082</v>
      </c>
      <c r="J452" s="731" t="s">
        <v>1374</v>
      </c>
      <c r="K452" s="731" t="s">
        <v>1375</v>
      </c>
      <c r="L452" s="734">
        <v>143.95000000000002</v>
      </c>
      <c r="M452" s="734">
        <v>2</v>
      </c>
      <c r="N452" s="735">
        <v>287.90000000000003</v>
      </c>
    </row>
    <row r="453" spans="1:14" ht="14.45" customHeight="1" x14ac:dyDescent="0.2">
      <c r="A453" s="729" t="s">
        <v>576</v>
      </c>
      <c r="B453" s="730" t="s">
        <v>577</v>
      </c>
      <c r="C453" s="731" t="s">
        <v>591</v>
      </c>
      <c r="D453" s="732" t="s">
        <v>592</v>
      </c>
      <c r="E453" s="733">
        <v>50113001</v>
      </c>
      <c r="F453" s="732" t="s">
        <v>611</v>
      </c>
      <c r="G453" s="731" t="s">
        <v>643</v>
      </c>
      <c r="H453" s="731">
        <v>183522</v>
      </c>
      <c r="I453" s="731">
        <v>183522</v>
      </c>
      <c r="J453" s="731" t="s">
        <v>1376</v>
      </c>
      <c r="K453" s="731" t="s">
        <v>1377</v>
      </c>
      <c r="L453" s="734">
        <v>3434.2800000000011</v>
      </c>
      <c r="M453" s="734">
        <v>1</v>
      </c>
      <c r="N453" s="735">
        <v>3434.2800000000011</v>
      </c>
    </row>
    <row r="454" spans="1:14" ht="14.45" customHeight="1" x14ac:dyDescent="0.2">
      <c r="A454" s="729" t="s">
        <v>576</v>
      </c>
      <c r="B454" s="730" t="s">
        <v>577</v>
      </c>
      <c r="C454" s="731" t="s">
        <v>591</v>
      </c>
      <c r="D454" s="732" t="s">
        <v>592</v>
      </c>
      <c r="E454" s="733">
        <v>50113001</v>
      </c>
      <c r="F454" s="732" t="s">
        <v>611</v>
      </c>
      <c r="G454" s="731" t="s">
        <v>643</v>
      </c>
      <c r="H454" s="731">
        <v>183519</v>
      </c>
      <c r="I454" s="731">
        <v>183519</v>
      </c>
      <c r="J454" s="731" t="s">
        <v>1376</v>
      </c>
      <c r="K454" s="731" t="s">
        <v>1378</v>
      </c>
      <c r="L454" s="734">
        <v>632.5200000000001</v>
      </c>
      <c r="M454" s="734">
        <v>1</v>
      </c>
      <c r="N454" s="735">
        <v>632.5200000000001</v>
      </c>
    </row>
    <row r="455" spans="1:14" ht="14.45" customHeight="1" x14ac:dyDescent="0.2">
      <c r="A455" s="729" t="s">
        <v>576</v>
      </c>
      <c r="B455" s="730" t="s">
        <v>577</v>
      </c>
      <c r="C455" s="731" t="s">
        <v>591</v>
      </c>
      <c r="D455" s="732" t="s">
        <v>592</v>
      </c>
      <c r="E455" s="733">
        <v>50113001</v>
      </c>
      <c r="F455" s="732" t="s">
        <v>611</v>
      </c>
      <c r="G455" s="731" t="s">
        <v>612</v>
      </c>
      <c r="H455" s="731">
        <v>131215</v>
      </c>
      <c r="I455" s="731">
        <v>31215</v>
      </c>
      <c r="J455" s="731" t="s">
        <v>1379</v>
      </c>
      <c r="K455" s="731" t="s">
        <v>1380</v>
      </c>
      <c r="L455" s="734">
        <v>54.79999999999999</v>
      </c>
      <c r="M455" s="734">
        <v>1</v>
      </c>
      <c r="N455" s="735">
        <v>54.79999999999999</v>
      </c>
    </row>
    <row r="456" spans="1:14" ht="14.45" customHeight="1" x14ac:dyDescent="0.2">
      <c r="A456" s="729" t="s">
        <v>576</v>
      </c>
      <c r="B456" s="730" t="s">
        <v>577</v>
      </c>
      <c r="C456" s="731" t="s">
        <v>591</v>
      </c>
      <c r="D456" s="732" t="s">
        <v>592</v>
      </c>
      <c r="E456" s="733">
        <v>50113001</v>
      </c>
      <c r="F456" s="732" t="s">
        <v>611</v>
      </c>
      <c r="G456" s="731" t="s">
        <v>612</v>
      </c>
      <c r="H456" s="731">
        <v>172034</v>
      </c>
      <c r="I456" s="731">
        <v>172034</v>
      </c>
      <c r="J456" s="731" t="s">
        <v>1381</v>
      </c>
      <c r="K456" s="731" t="s">
        <v>1382</v>
      </c>
      <c r="L456" s="734">
        <v>23.33</v>
      </c>
      <c r="M456" s="734">
        <v>1</v>
      </c>
      <c r="N456" s="735">
        <v>23.33</v>
      </c>
    </row>
    <row r="457" spans="1:14" ht="14.45" customHeight="1" x14ac:dyDescent="0.2">
      <c r="A457" s="729" t="s">
        <v>576</v>
      </c>
      <c r="B457" s="730" t="s">
        <v>577</v>
      </c>
      <c r="C457" s="731" t="s">
        <v>591</v>
      </c>
      <c r="D457" s="732" t="s">
        <v>592</v>
      </c>
      <c r="E457" s="733">
        <v>50113001</v>
      </c>
      <c r="F457" s="732" t="s">
        <v>611</v>
      </c>
      <c r="G457" s="731" t="s">
        <v>612</v>
      </c>
      <c r="H457" s="731">
        <v>100616</v>
      </c>
      <c r="I457" s="731">
        <v>616</v>
      </c>
      <c r="J457" s="731" t="s">
        <v>1383</v>
      </c>
      <c r="K457" s="731" t="s">
        <v>1384</v>
      </c>
      <c r="L457" s="734">
        <v>118.97999999999999</v>
      </c>
      <c r="M457" s="734">
        <v>2</v>
      </c>
      <c r="N457" s="735">
        <v>237.95999999999998</v>
      </c>
    </row>
    <row r="458" spans="1:14" ht="14.45" customHeight="1" x14ac:dyDescent="0.2">
      <c r="A458" s="729" t="s">
        <v>576</v>
      </c>
      <c r="B458" s="730" t="s">
        <v>577</v>
      </c>
      <c r="C458" s="731" t="s">
        <v>591</v>
      </c>
      <c r="D458" s="732" t="s">
        <v>592</v>
      </c>
      <c r="E458" s="733">
        <v>50113001</v>
      </c>
      <c r="F458" s="732" t="s">
        <v>611</v>
      </c>
      <c r="G458" s="731" t="s">
        <v>612</v>
      </c>
      <c r="H458" s="731">
        <v>232165</v>
      </c>
      <c r="I458" s="731">
        <v>232165</v>
      </c>
      <c r="J458" s="731" t="s">
        <v>1385</v>
      </c>
      <c r="K458" s="731" t="s">
        <v>1386</v>
      </c>
      <c r="L458" s="734">
        <v>143.785</v>
      </c>
      <c r="M458" s="734">
        <v>2</v>
      </c>
      <c r="N458" s="735">
        <v>287.57</v>
      </c>
    </row>
    <row r="459" spans="1:14" ht="14.45" customHeight="1" x14ac:dyDescent="0.2">
      <c r="A459" s="729" t="s">
        <v>576</v>
      </c>
      <c r="B459" s="730" t="s">
        <v>577</v>
      </c>
      <c r="C459" s="731" t="s">
        <v>591</v>
      </c>
      <c r="D459" s="732" t="s">
        <v>592</v>
      </c>
      <c r="E459" s="733">
        <v>50113001</v>
      </c>
      <c r="F459" s="732" t="s">
        <v>611</v>
      </c>
      <c r="G459" s="731" t="s">
        <v>612</v>
      </c>
      <c r="H459" s="731">
        <v>848632</v>
      </c>
      <c r="I459" s="731">
        <v>125315</v>
      </c>
      <c r="J459" s="731" t="s">
        <v>1387</v>
      </c>
      <c r="K459" s="731" t="s">
        <v>1388</v>
      </c>
      <c r="L459" s="734">
        <v>58.15</v>
      </c>
      <c r="M459" s="734">
        <v>3</v>
      </c>
      <c r="N459" s="735">
        <v>174.45</v>
      </c>
    </row>
    <row r="460" spans="1:14" ht="14.45" customHeight="1" x14ac:dyDescent="0.2">
      <c r="A460" s="729" t="s">
        <v>576</v>
      </c>
      <c r="B460" s="730" t="s">
        <v>577</v>
      </c>
      <c r="C460" s="731" t="s">
        <v>591</v>
      </c>
      <c r="D460" s="732" t="s">
        <v>592</v>
      </c>
      <c r="E460" s="733">
        <v>50113001</v>
      </c>
      <c r="F460" s="732" t="s">
        <v>611</v>
      </c>
      <c r="G460" s="731" t="s">
        <v>612</v>
      </c>
      <c r="H460" s="731">
        <v>148578</v>
      </c>
      <c r="I460" s="731">
        <v>48578</v>
      </c>
      <c r="J460" s="731" t="s">
        <v>1387</v>
      </c>
      <c r="K460" s="731" t="s">
        <v>1389</v>
      </c>
      <c r="L460" s="734">
        <v>54.98</v>
      </c>
      <c r="M460" s="734">
        <v>9</v>
      </c>
      <c r="N460" s="735">
        <v>494.82</v>
      </c>
    </row>
    <row r="461" spans="1:14" ht="14.45" customHeight="1" x14ac:dyDescent="0.2">
      <c r="A461" s="729" t="s">
        <v>576</v>
      </c>
      <c r="B461" s="730" t="s">
        <v>577</v>
      </c>
      <c r="C461" s="731" t="s">
        <v>591</v>
      </c>
      <c r="D461" s="732" t="s">
        <v>592</v>
      </c>
      <c r="E461" s="733">
        <v>50113001</v>
      </c>
      <c r="F461" s="732" t="s">
        <v>611</v>
      </c>
      <c r="G461" s="731" t="s">
        <v>612</v>
      </c>
      <c r="H461" s="731">
        <v>101845</v>
      </c>
      <c r="I461" s="731">
        <v>1845</v>
      </c>
      <c r="J461" s="731" t="s">
        <v>1390</v>
      </c>
      <c r="K461" s="731" t="s">
        <v>1391</v>
      </c>
      <c r="L461" s="734">
        <v>75.033333333333346</v>
      </c>
      <c r="M461" s="734">
        <v>3</v>
      </c>
      <c r="N461" s="735">
        <v>225.10000000000005</v>
      </c>
    </row>
    <row r="462" spans="1:14" ht="14.45" customHeight="1" x14ac:dyDescent="0.2">
      <c r="A462" s="729" t="s">
        <v>576</v>
      </c>
      <c r="B462" s="730" t="s">
        <v>577</v>
      </c>
      <c r="C462" s="731" t="s">
        <v>591</v>
      </c>
      <c r="D462" s="732" t="s">
        <v>592</v>
      </c>
      <c r="E462" s="733">
        <v>50113001</v>
      </c>
      <c r="F462" s="732" t="s">
        <v>611</v>
      </c>
      <c r="G462" s="731" t="s">
        <v>612</v>
      </c>
      <c r="H462" s="731">
        <v>191836</v>
      </c>
      <c r="I462" s="731">
        <v>91836</v>
      </c>
      <c r="J462" s="731" t="s">
        <v>1392</v>
      </c>
      <c r="K462" s="731" t="s">
        <v>1393</v>
      </c>
      <c r="L462" s="734">
        <v>44.572758620689655</v>
      </c>
      <c r="M462" s="734">
        <v>29</v>
      </c>
      <c r="N462" s="735">
        <v>1292.6099999999999</v>
      </c>
    </row>
    <row r="463" spans="1:14" ht="14.45" customHeight="1" x14ac:dyDescent="0.2">
      <c r="A463" s="729" t="s">
        <v>576</v>
      </c>
      <c r="B463" s="730" t="s">
        <v>577</v>
      </c>
      <c r="C463" s="731" t="s">
        <v>591</v>
      </c>
      <c r="D463" s="732" t="s">
        <v>592</v>
      </c>
      <c r="E463" s="733">
        <v>50113001</v>
      </c>
      <c r="F463" s="732" t="s">
        <v>611</v>
      </c>
      <c r="G463" s="731" t="s">
        <v>612</v>
      </c>
      <c r="H463" s="731">
        <v>109844</v>
      </c>
      <c r="I463" s="731">
        <v>9844</v>
      </c>
      <c r="J463" s="731" t="s">
        <v>1392</v>
      </c>
      <c r="K463" s="731" t="s">
        <v>1394</v>
      </c>
      <c r="L463" s="734">
        <v>73.02</v>
      </c>
      <c r="M463" s="734">
        <v>2</v>
      </c>
      <c r="N463" s="735">
        <v>146.04</v>
      </c>
    </row>
    <row r="464" spans="1:14" ht="14.45" customHeight="1" x14ac:dyDescent="0.2">
      <c r="A464" s="729" t="s">
        <v>576</v>
      </c>
      <c r="B464" s="730" t="s">
        <v>577</v>
      </c>
      <c r="C464" s="731" t="s">
        <v>591</v>
      </c>
      <c r="D464" s="732" t="s">
        <v>592</v>
      </c>
      <c r="E464" s="733">
        <v>50113001</v>
      </c>
      <c r="F464" s="732" t="s">
        <v>611</v>
      </c>
      <c r="G464" s="731" t="s">
        <v>612</v>
      </c>
      <c r="H464" s="731">
        <v>109847</v>
      </c>
      <c r="I464" s="731">
        <v>9847</v>
      </c>
      <c r="J464" s="731" t="s">
        <v>1395</v>
      </c>
      <c r="K464" s="731" t="s">
        <v>1396</v>
      </c>
      <c r="L464" s="734">
        <v>40.669999999999995</v>
      </c>
      <c r="M464" s="734">
        <v>1</v>
      </c>
      <c r="N464" s="735">
        <v>40.669999999999995</v>
      </c>
    </row>
    <row r="465" spans="1:14" ht="14.45" customHeight="1" x14ac:dyDescent="0.2">
      <c r="A465" s="729" t="s">
        <v>576</v>
      </c>
      <c r="B465" s="730" t="s">
        <v>577</v>
      </c>
      <c r="C465" s="731" t="s">
        <v>591</v>
      </c>
      <c r="D465" s="732" t="s">
        <v>592</v>
      </c>
      <c r="E465" s="733">
        <v>50113001</v>
      </c>
      <c r="F465" s="732" t="s">
        <v>611</v>
      </c>
      <c r="G465" s="731" t="s">
        <v>612</v>
      </c>
      <c r="H465" s="731">
        <v>204678</v>
      </c>
      <c r="I465" s="731">
        <v>204678</v>
      </c>
      <c r="J465" s="731" t="s">
        <v>1397</v>
      </c>
      <c r="K465" s="731" t="s">
        <v>640</v>
      </c>
      <c r="L465" s="734">
        <v>35.130000000000003</v>
      </c>
      <c r="M465" s="734">
        <v>1</v>
      </c>
      <c r="N465" s="735">
        <v>35.130000000000003</v>
      </c>
    </row>
    <row r="466" spans="1:14" ht="14.45" customHeight="1" x14ac:dyDescent="0.2">
      <c r="A466" s="729" t="s">
        <v>576</v>
      </c>
      <c r="B466" s="730" t="s">
        <v>577</v>
      </c>
      <c r="C466" s="731" t="s">
        <v>591</v>
      </c>
      <c r="D466" s="732" t="s">
        <v>592</v>
      </c>
      <c r="E466" s="733">
        <v>50113001</v>
      </c>
      <c r="F466" s="732" t="s">
        <v>611</v>
      </c>
      <c r="G466" s="731" t="s">
        <v>612</v>
      </c>
      <c r="H466" s="731">
        <v>132090</v>
      </c>
      <c r="I466" s="731">
        <v>32090</v>
      </c>
      <c r="J466" s="731" t="s">
        <v>1398</v>
      </c>
      <c r="K466" s="731" t="s">
        <v>1399</v>
      </c>
      <c r="L466" s="734">
        <v>27.359999999999996</v>
      </c>
      <c r="M466" s="734">
        <v>2</v>
      </c>
      <c r="N466" s="735">
        <v>54.719999999999992</v>
      </c>
    </row>
    <row r="467" spans="1:14" ht="14.45" customHeight="1" x14ac:dyDescent="0.2">
      <c r="A467" s="729" t="s">
        <v>576</v>
      </c>
      <c r="B467" s="730" t="s">
        <v>577</v>
      </c>
      <c r="C467" s="731" t="s">
        <v>591</v>
      </c>
      <c r="D467" s="732" t="s">
        <v>592</v>
      </c>
      <c r="E467" s="733">
        <v>50113001</v>
      </c>
      <c r="F467" s="732" t="s">
        <v>611</v>
      </c>
      <c r="G467" s="731" t="s">
        <v>612</v>
      </c>
      <c r="H467" s="731">
        <v>221998</v>
      </c>
      <c r="I467" s="731">
        <v>221998</v>
      </c>
      <c r="J467" s="731" t="s">
        <v>1400</v>
      </c>
      <c r="K467" s="731" t="s">
        <v>1401</v>
      </c>
      <c r="L467" s="734">
        <v>22.41</v>
      </c>
      <c r="M467" s="734">
        <v>15</v>
      </c>
      <c r="N467" s="735">
        <v>336.15</v>
      </c>
    </row>
    <row r="468" spans="1:14" ht="14.45" customHeight="1" x14ac:dyDescent="0.2">
      <c r="A468" s="729" t="s">
        <v>576</v>
      </c>
      <c r="B468" s="730" t="s">
        <v>577</v>
      </c>
      <c r="C468" s="731" t="s">
        <v>591</v>
      </c>
      <c r="D468" s="732" t="s">
        <v>592</v>
      </c>
      <c r="E468" s="733">
        <v>50113001</v>
      </c>
      <c r="F468" s="732" t="s">
        <v>611</v>
      </c>
      <c r="G468" s="731" t="s">
        <v>612</v>
      </c>
      <c r="H468" s="731">
        <v>201134</v>
      </c>
      <c r="I468" s="731">
        <v>201134</v>
      </c>
      <c r="J468" s="731" t="s">
        <v>1402</v>
      </c>
      <c r="K468" s="731" t="s">
        <v>1403</v>
      </c>
      <c r="L468" s="734">
        <v>68.489999999999995</v>
      </c>
      <c r="M468" s="734">
        <v>2</v>
      </c>
      <c r="N468" s="735">
        <v>136.97999999999999</v>
      </c>
    </row>
    <row r="469" spans="1:14" ht="14.45" customHeight="1" x14ac:dyDescent="0.2">
      <c r="A469" s="729" t="s">
        <v>576</v>
      </c>
      <c r="B469" s="730" t="s">
        <v>577</v>
      </c>
      <c r="C469" s="731" t="s">
        <v>591</v>
      </c>
      <c r="D469" s="732" t="s">
        <v>592</v>
      </c>
      <c r="E469" s="733">
        <v>50113001</v>
      </c>
      <c r="F469" s="732" t="s">
        <v>611</v>
      </c>
      <c r="G469" s="731" t="s">
        <v>612</v>
      </c>
      <c r="H469" s="731">
        <v>201133</v>
      </c>
      <c r="I469" s="731">
        <v>201133</v>
      </c>
      <c r="J469" s="731" t="s">
        <v>1402</v>
      </c>
      <c r="K469" s="731" t="s">
        <v>1404</v>
      </c>
      <c r="L469" s="734">
        <v>248.69000000000005</v>
      </c>
      <c r="M469" s="734">
        <v>1</v>
      </c>
      <c r="N469" s="735">
        <v>248.69000000000005</v>
      </c>
    </row>
    <row r="470" spans="1:14" ht="14.45" customHeight="1" x14ac:dyDescent="0.2">
      <c r="A470" s="729" t="s">
        <v>576</v>
      </c>
      <c r="B470" s="730" t="s">
        <v>577</v>
      </c>
      <c r="C470" s="731" t="s">
        <v>591</v>
      </c>
      <c r="D470" s="732" t="s">
        <v>592</v>
      </c>
      <c r="E470" s="733">
        <v>50113001</v>
      </c>
      <c r="F470" s="732" t="s">
        <v>611</v>
      </c>
      <c r="G470" s="731" t="s">
        <v>612</v>
      </c>
      <c r="H470" s="731">
        <v>201131</v>
      </c>
      <c r="I470" s="731">
        <v>201131</v>
      </c>
      <c r="J470" s="731" t="s">
        <v>1405</v>
      </c>
      <c r="K470" s="731" t="s">
        <v>1406</v>
      </c>
      <c r="L470" s="734">
        <v>24.326111111111111</v>
      </c>
      <c r="M470" s="734">
        <v>18</v>
      </c>
      <c r="N470" s="735">
        <v>437.87</v>
      </c>
    </row>
    <row r="471" spans="1:14" ht="14.45" customHeight="1" x14ac:dyDescent="0.2">
      <c r="A471" s="729" t="s">
        <v>576</v>
      </c>
      <c r="B471" s="730" t="s">
        <v>577</v>
      </c>
      <c r="C471" s="731" t="s">
        <v>591</v>
      </c>
      <c r="D471" s="732" t="s">
        <v>592</v>
      </c>
      <c r="E471" s="733">
        <v>50113001</v>
      </c>
      <c r="F471" s="732" t="s">
        <v>611</v>
      </c>
      <c r="G471" s="731" t="s">
        <v>612</v>
      </c>
      <c r="H471" s="731">
        <v>201137</v>
      </c>
      <c r="I471" s="731">
        <v>201137</v>
      </c>
      <c r="J471" s="731" t="s">
        <v>1407</v>
      </c>
      <c r="K471" s="731" t="s">
        <v>1408</v>
      </c>
      <c r="L471" s="734">
        <v>24.064999999999998</v>
      </c>
      <c r="M471" s="734">
        <v>4</v>
      </c>
      <c r="N471" s="735">
        <v>96.259999999999991</v>
      </c>
    </row>
    <row r="472" spans="1:14" ht="14.45" customHeight="1" x14ac:dyDescent="0.2">
      <c r="A472" s="729" t="s">
        <v>576</v>
      </c>
      <c r="B472" s="730" t="s">
        <v>577</v>
      </c>
      <c r="C472" s="731" t="s">
        <v>591</v>
      </c>
      <c r="D472" s="732" t="s">
        <v>592</v>
      </c>
      <c r="E472" s="733">
        <v>50113001</v>
      </c>
      <c r="F472" s="732" t="s">
        <v>611</v>
      </c>
      <c r="G472" s="731" t="s">
        <v>612</v>
      </c>
      <c r="H472" s="731">
        <v>190973</v>
      </c>
      <c r="I472" s="731">
        <v>190973</v>
      </c>
      <c r="J472" s="731" t="s">
        <v>1409</v>
      </c>
      <c r="K472" s="731" t="s">
        <v>844</v>
      </c>
      <c r="L472" s="734">
        <v>224.37</v>
      </c>
      <c r="M472" s="734">
        <v>3</v>
      </c>
      <c r="N472" s="735">
        <v>673.11</v>
      </c>
    </row>
    <row r="473" spans="1:14" ht="14.45" customHeight="1" x14ac:dyDescent="0.2">
      <c r="A473" s="729" t="s">
        <v>576</v>
      </c>
      <c r="B473" s="730" t="s">
        <v>577</v>
      </c>
      <c r="C473" s="731" t="s">
        <v>591</v>
      </c>
      <c r="D473" s="732" t="s">
        <v>592</v>
      </c>
      <c r="E473" s="733">
        <v>50113001</v>
      </c>
      <c r="F473" s="732" t="s">
        <v>611</v>
      </c>
      <c r="G473" s="731" t="s">
        <v>612</v>
      </c>
      <c r="H473" s="731">
        <v>190975</v>
      </c>
      <c r="I473" s="731">
        <v>190975</v>
      </c>
      <c r="J473" s="731" t="s">
        <v>1409</v>
      </c>
      <c r="K473" s="731" t="s">
        <v>843</v>
      </c>
      <c r="L473" s="734">
        <v>640.02</v>
      </c>
      <c r="M473" s="734">
        <v>3</v>
      </c>
      <c r="N473" s="735">
        <v>1920.06</v>
      </c>
    </row>
    <row r="474" spans="1:14" ht="14.45" customHeight="1" x14ac:dyDescent="0.2">
      <c r="A474" s="729" t="s">
        <v>576</v>
      </c>
      <c r="B474" s="730" t="s">
        <v>577</v>
      </c>
      <c r="C474" s="731" t="s">
        <v>591</v>
      </c>
      <c r="D474" s="732" t="s">
        <v>592</v>
      </c>
      <c r="E474" s="733">
        <v>50113001</v>
      </c>
      <c r="F474" s="732" t="s">
        <v>611</v>
      </c>
      <c r="G474" s="731" t="s">
        <v>612</v>
      </c>
      <c r="H474" s="731">
        <v>190963</v>
      </c>
      <c r="I474" s="731">
        <v>190963</v>
      </c>
      <c r="J474" s="731" t="s">
        <v>1410</v>
      </c>
      <c r="K474" s="731" t="s">
        <v>844</v>
      </c>
      <c r="L474" s="734">
        <v>168.44</v>
      </c>
      <c r="M474" s="734">
        <v>2</v>
      </c>
      <c r="N474" s="735">
        <v>336.88</v>
      </c>
    </row>
    <row r="475" spans="1:14" ht="14.45" customHeight="1" x14ac:dyDescent="0.2">
      <c r="A475" s="729" t="s">
        <v>576</v>
      </c>
      <c r="B475" s="730" t="s">
        <v>577</v>
      </c>
      <c r="C475" s="731" t="s">
        <v>591</v>
      </c>
      <c r="D475" s="732" t="s">
        <v>592</v>
      </c>
      <c r="E475" s="733">
        <v>50113001</v>
      </c>
      <c r="F475" s="732" t="s">
        <v>611</v>
      </c>
      <c r="G475" s="731" t="s">
        <v>612</v>
      </c>
      <c r="H475" s="731">
        <v>190960</v>
      </c>
      <c r="I475" s="731">
        <v>190960</v>
      </c>
      <c r="J475" s="731" t="s">
        <v>1411</v>
      </c>
      <c r="K475" s="731" t="s">
        <v>843</v>
      </c>
      <c r="L475" s="734">
        <v>365.64</v>
      </c>
      <c r="M475" s="734">
        <v>1</v>
      </c>
      <c r="N475" s="735">
        <v>365.64</v>
      </c>
    </row>
    <row r="476" spans="1:14" ht="14.45" customHeight="1" x14ac:dyDescent="0.2">
      <c r="A476" s="729" t="s">
        <v>576</v>
      </c>
      <c r="B476" s="730" t="s">
        <v>577</v>
      </c>
      <c r="C476" s="731" t="s">
        <v>591</v>
      </c>
      <c r="D476" s="732" t="s">
        <v>592</v>
      </c>
      <c r="E476" s="733">
        <v>50113001</v>
      </c>
      <c r="F476" s="732" t="s">
        <v>611</v>
      </c>
      <c r="G476" s="731" t="s">
        <v>612</v>
      </c>
      <c r="H476" s="731">
        <v>190958</v>
      </c>
      <c r="I476" s="731">
        <v>190958</v>
      </c>
      <c r="J476" s="731" t="s">
        <v>1411</v>
      </c>
      <c r="K476" s="731" t="s">
        <v>844</v>
      </c>
      <c r="L476" s="734">
        <v>140.71999999999997</v>
      </c>
      <c r="M476" s="734">
        <v>5</v>
      </c>
      <c r="N476" s="735">
        <v>703.59999999999991</v>
      </c>
    </row>
    <row r="477" spans="1:14" ht="14.45" customHeight="1" x14ac:dyDescent="0.2">
      <c r="A477" s="729" t="s">
        <v>576</v>
      </c>
      <c r="B477" s="730" t="s">
        <v>577</v>
      </c>
      <c r="C477" s="731" t="s">
        <v>591</v>
      </c>
      <c r="D477" s="732" t="s">
        <v>592</v>
      </c>
      <c r="E477" s="733">
        <v>50113001</v>
      </c>
      <c r="F477" s="732" t="s">
        <v>611</v>
      </c>
      <c r="G477" s="731" t="s">
        <v>643</v>
      </c>
      <c r="H477" s="731">
        <v>56972</v>
      </c>
      <c r="I477" s="731">
        <v>56972</v>
      </c>
      <c r="J477" s="731" t="s">
        <v>1412</v>
      </c>
      <c r="K477" s="731" t="s">
        <v>1413</v>
      </c>
      <c r="L477" s="734">
        <v>15.253333333333332</v>
      </c>
      <c r="M477" s="734">
        <v>3</v>
      </c>
      <c r="N477" s="735">
        <v>45.76</v>
      </c>
    </row>
    <row r="478" spans="1:14" ht="14.45" customHeight="1" x14ac:dyDescent="0.2">
      <c r="A478" s="729" t="s">
        <v>576</v>
      </c>
      <c r="B478" s="730" t="s">
        <v>577</v>
      </c>
      <c r="C478" s="731" t="s">
        <v>591</v>
      </c>
      <c r="D478" s="732" t="s">
        <v>592</v>
      </c>
      <c r="E478" s="733">
        <v>50113001</v>
      </c>
      <c r="F478" s="732" t="s">
        <v>611</v>
      </c>
      <c r="G478" s="731" t="s">
        <v>643</v>
      </c>
      <c r="H478" s="731">
        <v>156981</v>
      </c>
      <c r="I478" s="731">
        <v>56981</v>
      </c>
      <c r="J478" s="731" t="s">
        <v>1414</v>
      </c>
      <c r="K478" s="731" t="s">
        <v>1415</v>
      </c>
      <c r="L478" s="734">
        <v>30.14</v>
      </c>
      <c r="M478" s="734">
        <v>1</v>
      </c>
      <c r="N478" s="735">
        <v>30.14</v>
      </c>
    </row>
    <row r="479" spans="1:14" ht="14.45" customHeight="1" x14ac:dyDescent="0.2">
      <c r="A479" s="729" t="s">
        <v>576</v>
      </c>
      <c r="B479" s="730" t="s">
        <v>577</v>
      </c>
      <c r="C479" s="731" t="s">
        <v>591</v>
      </c>
      <c r="D479" s="732" t="s">
        <v>592</v>
      </c>
      <c r="E479" s="733">
        <v>50113001</v>
      </c>
      <c r="F479" s="732" t="s">
        <v>611</v>
      </c>
      <c r="G479" s="731" t="s">
        <v>612</v>
      </c>
      <c r="H479" s="731">
        <v>146444</v>
      </c>
      <c r="I479" s="731">
        <v>46444</v>
      </c>
      <c r="J479" s="731" t="s">
        <v>1416</v>
      </c>
      <c r="K479" s="731" t="s">
        <v>1417</v>
      </c>
      <c r="L479" s="734">
        <v>298.35999999999984</v>
      </c>
      <c r="M479" s="734">
        <v>1</v>
      </c>
      <c r="N479" s="735">
        <v>298.35999999999984</v>
      </c>
    </row>
    <row r="480" spans="1:14" ht="14.45" customHeight="1" x14ac:dyDescent="0.2">
      <c r="A480" s="729" t="s">
        <v>576</v>
      </c>
      <c r="B480" s="730" t="s">
        <v>577</v>
      </c>
      <c r="C480" s="731" t="s">
        <v>591</v>
      </c>
      <c r="D480" s="732" t="s">
        <v>592</v>
      </c>
      <c r="E480" s="733">
        <v>50113001</v>
      </c>
      <c r="F480" s="732" t="s">
        <v>611</v>
      </c>
      <c r="G480" s="731" t="s">
        <v>643</v>
      </c>
      <c r="H480" s="731">
        <v>150309</v>
      </c>
      <c r="I480" s="731">
        <v>50309</v>
      </c>
      <c r="J480" s="731" t="s">
        <v>1418</v>
      </c>
      <c r="K480" s="731" t="s">
        <v>1290</v>
      </c>
      <c r="L480" s="734">
        <v>20.490000000000002</v>
      </c>
      <c r="M480" s="734">
        <v>1</v>
      </c>
      <c r="N480" s="735">
        <v>20.490000000000002</v>
      </c>
    </row>
    <row r="481" spans="1:14" ht="14.45" customHeight="1" x14ac:dyDescent="0.2">
      <c r="A481" s="729" t="s">
        <v>576</v>
      </c>
      <c r="B481" s="730" t="s">
        <v>577</v>
      </c>
      <c r="C481" s="731" t="s">
        <v>591</v>
      </c>
      <c r="D481" s="732" t="s">
        <v>592</v>
      </c>
      <c r="E481" s="733">
        <v>50113001</v>
      </c>
      <c r="F481" s="732" t="s">
        <v>611</v>
      </c>
      <c r="G481" s="731" t="s">
        <v>643</v>
      </c>
      <c r="H481" s="731">
        <v>150316</v>
      </c>
      <c r="I481" s="731">
        <v>50316</v>
      </c>
      <c r="J481" s="731" t="s">
        <v>1419</v>
      </c>
      <c r="K481" s="731" t="s">
        <v>640</v>
      </c>
      <c r="L481" s="734">
        <v>62.143750000000011</v>
      </c>
      <c r="M481" s="734">
        <v>8</v>
      </c>
      <c r="N481" s="735">
        <v>497.15000000000009</v>
      </c>
    </row>
    <row r="482" spans="1:14" ht="14.45" customHeight="1" x14ac:dyDescent="0.2">
      <c r="A482" s="729" t="s">
        <v>576</v>
      </c>
      <c r="B482" s="730" t="s">
        <v>577</v>
      </c>
      <c r="C482" s="731" t="s">
        <v>591</v>
      </c>
      <c r="D482" s="732" t="s">
        <v>592</v>
      </c>
      <c r="E482" s="733">
        <v>50113001</v>
      </c>
      <c r="F482" s="732" t="s">
        <v>611</v>
      </c>
      <c r="G482" s="731" t="s">
        <v>612</v>
      </c>
      <c r="H482" s="731">
        <v>148306</v>
      </c>
      <c r="I482" s="731">
        <v>148306</v>
      </c>
      <c r="J482" s="731" t="s">
        <v>1420</v>
      </c>
      <c r="K482" s="731" t="s">
        <v>804</v>
      </c>
      <c r="L482" s="734">
        <v>106.58999999999997</v>
      </c>
      <c r="M482" s="734">
        <v>1</v>
      </c>
      <c r="N482" s="735">
        <v>106.58999999999997</v>
      </c>
    </row>
    <row r="483" spans="1:14" ht="14.45" customHeight="1" x14ac:dyDescent="0.2">
      <c r="A483" s="729" t="s">
        <v>576</v>
      </c>
      <c r="B483" s="730" t="s">
        <v>577</v>
      </c>
      <c r="C483" s="731" t="s">
        <v>591</v>
      </c>
      <c r="D483" s="732" t="s">
        <v>592</v>
      </c>
      <c r="E483" s="733">
        <v>50113001</v>
      </c>
      <c r="F483" s="732" t="s">
        <v>611</v>
      </c>
      <c r="G483" s="731" t="s">
        <v>612</v>
      </c>
      <c r="H483" s="731">
        <v>205392</v>
      </c>
      <c r="I483" s="731">
        <v>205392</v>
      </c>
      <c r="J483" s="731" t="s">
        <v>1421</v>
      </c>
      <c r="K483" s="731" t="s">
        <v>1422</v>
      </c>
      <c r="L483" s="734">
        <v>122.18</v>
      </c>
      <c r="M483" s="734">
        <v>1</v>
      </c>
      <c r="N483" s="735">
        <v>122.18</v>
      </c>
    </row>
    <row r="484" spans="1:14" ht="14.45" customHeight="1" x14ac:dyDescent="0.2">
      <c r="A484" s="729" t="s">
        <v>576</v>
      </c>
      <c r="B484" s="730" t="s">
        <v>577</v>
      </c>
      <c r="C484" s="731" t="s">
        <v>591</v>
      </c>
      <c r="D484" s="732" t="s">
        <v>592</v>
      </c>
      <c r="E484" s="733">
        <v>50113001</v>
      </c>
      <c r="F484" s="732" t="s">
        <v>611</v>
      </c>
      <c r="G484" s="731" t="s">
        <v>612</v>
      </c>
      <c r="H484" s="731">
        <v>197782</v>
      </c>
      <c r="I484" s="731">
        <v>197782</v>
      </c>
      <c r="J484" s="731" t="s">
        <v>1423</v>
      </c>
      <c r="K484" s="731" t="s">
        <v>1424</v>
      </c>
      <c r="L484" s="734">
        <v>424.82</v>
      </c>
      <c r="M484" s="734">
        <v>2</v>
      </c>
      <c r="N484" s="735">
        <v>849.64</v>
      </c>
    </row>
    <row r="485" spans="1:14" ht="14.45" customHeight="1" x14ac:dyDescent="0.2">
      <c r="A485" s="729" t="s">
        <v>576</v>
      </c>
      <c r="B485" s="730" t="s">
        <v>577</v>
      </c>
      <c r="C485" s="731" t="s">
        <v>591</v>
      </c>
      <c r="D485" s="732" t="s">
        <v>592</v>
      </c>
      <c r="E485" s="733">
        <v>50113001</v>
      </c>
      <c r="F485" s="732" t="s">
        <v>611</v>
      </c>
      <c r="G485" s="731" t="s">
        <v>612</v>
      </c>
      <c r="H485" s="731">
        <v>105954</v>
      </c>
      <c r="I485" s="731">
        <v>5954</v>
      </c>
      <c r="J485" s="731" t="s">
        <v>1425</v>
      </c>
      <c r="K485" s="731" t="s">
        <v>1426</v>
      </c>
      <c r="L485" s="734">
        <v>3166.4824166666676</v>
      </c>
      <c r="M485" s="734">
        <v>18</v>
      </c>
      <c r="N485" s="735">
        <v>56996.683500000014</v>
      </c>
    </row>
    <row r="486" spans="1:14" ht="14.45" customHeight="1" x14ac:dyDescent="0.2">
      <c r="A486" s="729" t="s">
        <v>576</v>
      </c>
      <c r="B486" s="730" t="s">
        <v>577</v>
      </c>
      <c r="C486" s="731" t="s">
        <v>591</v>
      </c>
      <c r="D486" s="732" t="s">
        <v>592</v>
      </c>
      <c r="E486" s="733">
        <v>50113001</v>
      </c>
      <c r="F486" s="732" t="s">
        <v>611</v>
      </c>
      <c r="G486" s="731" t="s">
        <v>612</v>
      </c>
      <c r="H486" s="731">
        <v>989814</v>
      </c>
      <c r="I486" s="731">
        <v>145124</v>
      </c>
      <c r="J486" s="731" t="s">
        <v>1427</v>
      </c>
      <c r="K486" s="731" t="s">
        <v>1428</v>
      </c>
      <c r="L486" s="734">
        <v>399.55000000000013</v>
      </c>
      <c r="M486" s="734">
        <v>1</v>
      </c>
      <c r="N486" s="735">
        <v>399.55000000000013</v>
      </c>
    </row>
    <row r="487" spans="1:14" ht="14.45" customHeight="1" x14ac:dyDescent="0.2">
      <c r="A487" s="729" t="s">
        <v>576</v>
      </c>
      <c r="B487" s="730" t="s">
        <v>577</v>
      </c>
      <c r="C487" s="731" t="s">
        <v>591</v>
      </c>
      <c r="D487" s="732" t="s">
        <v>592</v>
      </c>
      <c r="E487" s="733">
        <v>50113001</v>
      </c>
      <c r="F487" s="732" t="s">
        <v>611</v>
      </c>
      <c r="G487" s="731" t="s">
        <v>612</v>
      </c>
      <c r="H487" s="731">
        <v>186198</v>
      </c>
      <c r="I487" s="731">
        <v>186198</v>
      </c>
      <c r="J487" s="731" t="s">
        <v>1429</v>
      </c>
      <c r="K487" s="731" t="s">
        <v>1430</v>
      </c>
      <c r="L487" s="734">
        <v>44.441428571428574</v>
      </c>
      <c r="M487" s="734">
        <v>7</v>
      </c>
      <c r="N487" s="735">
        <v>311.09000000000003</v>
      </c>
    </row>
    <row r="488" spans="1:14" ht="14.45" customHeight="1" x14ac:dyDescent="0.2">
      <c r="A488" s="729" t="s">
        <v>576</v>
      </c>
      <c r="B488" s="730" t="s">
        <v>577</v>
      </c>
      <c r="C488" s="731" t="s">
        <v>591</v>
      </c>
      <c r="D488" s="732" t="s">
        <v>592</v>
      </c>
      <c r="E488" s="733">
        <v>50113001</v>
      </c>
      <c r="F488" s="732" t="s">
        <v>611</v>
      </c>
      <c r="G488" s="731" t="s">
        <v>612</v>
      </c>
      <c r="H488" s="731">
        <v>845237</v>
      </c>
      <c r="I488" s="731">
        <v>125589</v>
      </c>
      <c r="J488" s="731" t="s">
        <v>1431</v>
      </c>
      <c r="K488" s="731" t="s">
        <v>1432</v>
      </c>
      <c r="L488" s="734">
        <v>94.359999999999985</v>
      </c>
      <c r="M488" s="734">
        <v>1</v>
      </c>
      <c r="N488" s="735">
        <v>94.359999999999985</v>
      </c>
    </row>
    <row r="489" spans="1:14" ht="14.45" customHeight="1" x14ac:dyDescent="0.2">
      <c r="A489" s="729" t="s">
        <v>576</v>
      </c>
      <c r="B489" s="730" t="s">
        <v>577</v>
      </c>
      <c r="C489" s="731" t="s">
        <v>591</v>
      </c>
      <c r="D489" s="732" t="s">
        <v>592</v>
      </c>
      <c r="E489" s="733">
        <v>50113001</v>
      </c>
      <c r="F489" s="732" t="s">
        <v>611</v>
      </c>
      <c r="G489" s="731" t="s">
        <v>643</v>
      </c>
      <c r="H489" s="731">
        <v>237705</v>
      </c>
      <c r="I489" s="731">
        <v>237705</v>
      </c>
      <c r="J489" s="731" t="s">
        <v>1433</v>
      </c>
      <c r="K489" s="731" t="s">
        <v>1434</v>
      </c>
      <c r="L489" s="734">
        <v>81.099999999999994</v>
      </c>
      <c r="M489" s="734">
        <v>3</v>
      </c>
      <c r="N489" s="735">
        <v>243.29999999999998</v>
      </c>
    </row>
    <row r="490" spans="1:14" ht="14.45" customHeight="1" x14ac:dyDescent="0.2">
      <c r="A490" s="729" t="s">
        <v>576</v>
      </c>
      <c r="B490" s="730" t="s">
        <v>577</v>
      </c>
      <c r="C490" s="731" t="s">
        <v>591</v>
      </c>
      <c r="D490" s="732" t="s">
        <v>592</v>
      </c>
      <c r="E490" s="733">
        <v>50113001</v>
      </c>
      <c r="F490" s="732" t="s">
        <v>611</v>
      </c>
      <c r="G490" s="731" t="s">
        <v>643</v>
      </c>
      <c r="H490" s="731">
        <v>231956</v>
      </c>
      <c r="I490" s="731">
        <v>231956</v>
      </c>
      <c r="J490" s="731" t="s">
        <v>1435</v>
      </c>
      <c r="K490" s="731" t="s">
        <v>1436</v>
      </c>
      <c r="L490" s="734">
        <v>49.943333333333335</v>
      </c>
      <c r="M490" s="734">
        <v>3</v>
      </c>
      <c r="N490" s="735">
        <v>149.83000000000001</v>
      </c>
    </row>
    <row r="491" spans="1:14" ht="14.45" customHeight="1" x14ac:dyDescent="0.2">
      <c r="A491" s="729" t="s">
        <v>576</v>
      </c>
      <c r="B491" s="730" t="s">
        <v>577</v>
      </c>
      <c r="C491" s="731" t="s">
        <v>591</v>
      </c>
      <c r="D491" s="732" t="s">
        <v>592</v>
      </c>
      <c r="E491" s="733">
        <v>50113001</v>
      </c>
      <c r="F491" s="732" t="s">
        <v>611</v>
      </c>
      <c r="G491" s="731" t="s">
        <v>612</v>
      </c>
      <c r="H491" s="731">
        <v>103550</v>
      </c>
      <c r="I491" s="731">
        <v>3550</v>
      </c>
      <c r="J491" s="731" t="s">
        <v>1437</v>
      </c>
      <c r="K491" s="731" t="s">
        <v>1005</v>
      </c>
      <c r="L491" s="734">
        <v>39.81</v>
      </c>
      <c r="M491" s="734">
        <v>3</v>
      </c>
      <c r="N491" s="735">
        <v>119.43</v>
      </c>
    </row>
    <row r="492" spans="1:14" ht="14.45" customHeight="1" x14ac:dyDescent="0.2">
      <c r="A492" s="729" t="s">
        <v>576</v>
      </c>
      <c r="B492" s="730" t="s">
        <v>577</v>
      </c>
      <c r="C492" s="731" t="s">
        <v>591</v>
      </c>
      <c r="D492" s="732" t="s">
        <v>592</v>
      </c>
      <c r="E492" s="733">
        <v>50113001</v>
      </c>
      <c r="F492" s="732" t="s">
        <v>611</v>
      </c>
      <c r="G492" s="731" t="s">
        <v>612</v>
      </c>
      <c r="H492" s="731">
        <v>130434</v>
      </c>
      <c r="I492" s="731">
        <v>30434</v>
      </c>
      <c r="J492" s="731" t="s">
        <v>1437</v>
      </c>
      <c r="K492" s="731" t="s">
        <v>1438</v>
      </c>
      <c r="L492" s="734">
        <v>156.43000000000006</v>
      </c>
      <c r="M492" s="734">
        <v>2</v>
      </c>
      <c r="N492" s="735">
        <v>312.86000000000013</v>
      </c>
    </row>
    <row r="493" spans="1:14" ht="14.45" customHeight="1" x14ac:dyDescent="0.2">
      <c r="A493" s="729" t="s">
        <v>576</v>
      </c>
      <c r="B493" s="730" t="s">
        <v>577</v>
      </c>
      <c r="C493" s="731" t="s">
        <v>591</v>
      </c>
      <c r="D493" s="732" t="s">
        <v>592</v>
      </c>
      <c r="E493" s="733">
        <v>50113001</v>
      </c>
      <c r="F493" s="732" t="s">
        <v>611</v>
      </c>
      <c r="G493" s="731" t="s">
        <v>612</v>
      </c>
      <c r="H493" s="731">
        <v>225452</v>
      </c>
      <c r="I493" s="731">
        <v>225452</v>
      </c>
      <c r="J493" s="731" t="s">
        <v>1439</v>
      </c>
      <c r="K493" s="731" t="s">
        <v>1440</v>
      </c>
      <c r="L493" s="734">
        <v>510.47999999999996</v>
      </c>
      <c r="M493" s="734">
        <v>1</v>
      </c>
      <c r="N493" s="735">
        <v>510.47999999999996</v>
      </c>
    </row>
    <row r="494" spans="1:14" ht="14.45" customHeight="1" x14ac:dyDescent="0.2">
      <c r="A494" s="729" t="s">
        <v>576</v>
      </c>
      <c r="B494" s="730" t="s">
        <v>577</v>
      </c>
      <c r="C494" s="731" t="s">
        <v>591</v>
      </c>
      <c r="D494" s="732" t="s">
        <v>592</v>
      </c>
      <c r="E494" s="733">
        <v>50113001</v>
      </c>
      <c r="F494" s="732" t="s">
        <v>611</v>
      </c>
      <c r="G494" s="731" t="s">
        <v>612</v>
      </c>
      <c r="H494" s="731">
        <v>100641</v>
      </c>
      <c r="I494" s="731">
        <v>641</v>
      </c>
      <c r="J494" s="731" t="s">
        <v>1441</v>
      </c>
      <c r="K494" s="731" t="s">
        <v>1442</v>
      </c>
      <c r="L494" s="734">
        <v>31.20999999999999</v>
      </c>
      <c r="M494" s="734">
        <v>2</v>
      </c>
      <c r="N494" s="735">
        <v>62.41999999999998</v>
      </c>
    </row>
    <row r="495" spans="1:14" ht="14.45" customHeight="1" x14ac:dyDescent="0.2">
      <c r="A495" s="729" t="s">
        <v>576</v>
      </c>
      <c r="B495" s="730" t="s">
        <v>577</v>
      </c>
      <c r="C495" s="731" t="s">
        <v>591</v>
      </c>
      <c r="D495" s="732" t="s">
        <v>592</v>
      </c>
      <c r="E495" s="733">
        <v>50113001</v>
      </c>
      <c r="F495" s="732" t="s">
        <v>611</v>
      </c>
      <c r="G495" s="731" t="s">
        <v>612</v>
      </c>
      <c r="H495" s="731">
        <v>158127</v>
      </c>
      <c r="I495" s="731">
        <v>10432</v>
      </c>
      <c r="J495" s="731" t="s">
        <v>1443</v>
      </c>
      <c r="K495" s="731" t="s">
        <v>1444</v>
      </c>
      <c r="L495" s="734">
        <v>126.7</v>
      </c>
      <c r="M495" s="734">
        <v>1</v>
      </c>
      <c r="N495" s="735">
        <v>126.7</v>
      </c>
    </row>
    <row r="496" spans="1:14" ht="14.45" customHeight="1" x14ac:dyDescent="0.2">
      <c r="A496" s="729" t="s">
        <v>576</v>
      </c>
      <c r="B496" s="730" t="s">
        <v>577</v>
      </c>
      <c r="C496" s="731" t="s">
        <v>591</v>
      </c>
      <c r="D496" s="732" t="s">
        <v>592</v>
      </c>
      <c r="E496" s="733">
        <v>50113001</v>
      </c>
      <c r="F496" s="732" t="s">
        <v>611</v>
      </c>
      <c r="G496" s="731" t="s">
        <v>612</v>
      </c>
      <c r="H496" s="731">
        <v>840464</v>
      </c>
      <c r="I496" s="731">
        <v>0</v>
      </c>
      <c r="J496" s="731" t="s">
        <v>1445</v>
      </c>
      <c r="K496" s="731" t="s">
        <v>1446</v>
      </c>
      <c r="L496" s="734">
        <v>45.49</v>
      </c>
      <c r="M496" s="734">
        <v>3</v>
      </c>
      <c r="N496" s="735">
        <v>136.47</v>
      </c>
    </row>
    <row r="497" spans="1:14" ht="14.45" customHeight="1" x14ac:dyDescent="0.2">
      <c r="A497" s="729" t="s">
        <v>576</v>
      </c>
      <c r="B497" s="730" t="s">
        <v>577</v>
      </c>
      <c r="C497" s="731" t="s">
        <v>591</v>
      </c>
      <c r="D497" s="732" t="s">
        <v>592</v>
      </c>
      <c r="E497" s="733">
        <v>50113001</v>
      </c>
      <c r="F497" s="732" t="s">
        <v>611</v>
      </c>
      <c r="G497" s="731" t="s">
        <v>612</v>
      </c>
      <c r="H497" s="731">
        <v>148673</v>
      </c>
      <c r="I497" s="731">
        <v>148673</v>
      </c>
      <c r="J497" s="731" t="s">
        <v>1447</v>
      </c>
      <c r="K497" s="731" t="s">
        <v>1448</v>
      </c>
      <c r="L497" s="734">
        <v>146.11999999999998</v>
      </c>
      <c r="M497" s="734">
        <v>1</v>
      </c>
      <c r="N497" s="735">
        <v>146.11999999999998</v>
      </c>
    </row>
    <row r="498" spans="1:14" ht="14.45" customHeight="1" x14ac:dyDescent="0.2">
      <c r="A498" s="729" t="s">
        <v>576</v>
      </c>
      <c r="B498" s="730" t="s">
        <v>577</v>
      </c>
      <c r="C498" s="731" t="s">
        <v>591</v>
      </c>
      <c r="D498" s="732" t="s">
        <v>592</v>
      </c>
      <c r="E498" s="733">
        <v>50113001</v>
      </c>
      <c r="F498" s="732" t="s">
        <v>611</v>
      </c>
      <c r="G498" s="731" t="s">
        <v>612</v>
      </c>
      <c r="H498" s="731">
        <v>142953</v>
      </c>
      <c r="I498" s="731">
        <v>42953</v>
      </c>
      <c r="J498" s="731" t="s">
        <v>1449</v>
      </c>
      <c r="K498" s="731" t="s">
        <v>1450</v>
      </c>
      <c r="L498" s="734">
        <v>78.879999999999967</v>
      </c>
      <c r="M498" s="734">
        <v>1</v>
      </c>
      <c r="N498" s="735">
        <v>78.879999999999967</v>
      </c>
    </row>
    <row r="499" spans="1:14" ht="14.45" customHeight="1" x14ac:dyDescent="0.2">
      <c r="A499" s="729" t="s">
        <v>576</v>
      </c>
      <c r="B499" s="730" t="s">
        <v>577</v>
      </c>
      <c r="C499" s="731" t="s">
        <v>591</v>
      </c>
      <c r="D499" s="732" t="s">
        <v>592</v>
      </c>
      <c r="E499" s="733">
        <v>50113001</v>
      </c>
      <c r="F499" s="732" t="s">
        <v>611</v>
      </c>
      <c r="G499" s="731" t="s">
        <v>612</v>
      </c>
      <c r="H499" s="731">
        <v>117926</v>
      </c>
      <c r="I499" s="731">
        <v>201609</v>
      </c>
      <c r="J499" s="731" t="s">
        <v>1451</v>
      </c>
      <c r="K499" s="731" t="s">
        <v>1452</v>
      </c>
      <c r="L499" s="734">
        <v>44.850769230769224</v>
      </c>
      <c r="M499" s="734">
        <v>13</v>
      </c>
      <c r="N499" s="735">
        <v>583.05999999999995</v>
      </c>
    </row>
    <row r="500" spans="1:14" ht="14.45" customHeight="1" x14ac:dyDescent="0.2">
      <c r="A500" s="729" t="s">
        <v>576</v>
      </c>
      <c r="B500" s="730" t="s">
        <v>577</v>
      </c>
      <c r="C500" s="731" t="s">
        <v>591</v>
      </c>
      <c r="D500" s="732" t="s">
        <v>592</v>
      </c>
      <c r="E500" s="733">
        <v>50113001</v>
      </c>
      <c r="F500" s="732" t="s">
        <v>611</v>
      </c>
      <c r="G500" s="731" t="s">
        <v>612</v>
      </c>
      <c r="H500" s="731">
        <v>201608</v>
      </c>
      <c r="I500" s="731">
        <v>201608</v>
      </c>
      <c r="J500" s="731" t="s">
        <v>1451</v>
      </c>
      <c r="K500" s="731" t="s">
        <v>1453</v>
      </c>
      <c r="L500" s="734">
        <v>36.099999999999994</v>
      </c>
      <c r="M500" s="734">
        <v>3</v>
      </c>
      <c r="N500" s="735">
        <v>108.29999999999998</v>
      </c>
    </row>
    <row r="501" spans="1:14" ht="14.45" customHeight="1" x14ac:dyDescent="0.2">
      <c r="A501" s="729" t="s">
        <v>576</v>
      </c>
      <c r="B501" s="730" t="s">
        <v>577</v>
      </c>
      <c r="C501" s="731" t="s">
        <v>591</v>
      </c>
      <c r="D501" s="732" t="s">
        <v>592</v>
      </c>
      <c r="E501" s="733">
        <v>50113001</v>
      </c>
      <c r="F501" s="732" t="s">
        <v>611</v>
      </c>
      <c r="G501" s="731" t="s">
        <v>643</v>
      </c>
      <c r="H501" s="731">
        <v>199600</v>
      </c>
      <c r="I501" s="731">
        <v>99600</v>
      </c>
      <c r="J501" s="731" t="s">
        <v>1454</v>
      </c>
      <c r="K501" s="731" t="s">
        <v>1455</v>
      </c>
      <c r="L501" s="734">
        <v>99.89</v>
      </c>
      <c r="M501" s="734">
        <v>1</v>
      </c>
      <c r="N501" s="735">
        <v>99.89</v>
      </c>
    </row>
    <row r="502" spans="1:14" ht="14.45" customHeight="1" x14ac:dyDescent="0.2">
      <c r="A502" s="729" t="s">
        <v>576</v>
      </c>
      <c r="B502" s="730" t="s">
        <v>577</v>
      </c>
      <c r="C502" s="731" t="s">
        <v>591</v>
      </c>
      <c r="D502" s="732" t="s">
        <v>592</v>
      </c>
      <c r="E502" s="733">
        <v>50113001</v>
      </c>
      <c r="F502" s="732" t="s">
        <v>611</v>
      </c>
      <c r="G502" s="731" t="s">
        <v>643</v>
      </c>
      <c r="H502" s="731">
        <v>166030</v>
      </c>
      <c r="I502" s="731">
        <v>66030</v>
      </c>
      <c r="J502" s="731" t="s">
        <v>1454</v>
      </c>
      <c r="K502" s="731" t="s">
        <v>1456</v>
      </c>
      <c r="L502" s="734">
        <v>29.869999999999997</v>
      </c>
      <c r="M502" s="734">
        <v>9</v>
      </c>
      <c r="N502" s="735">
        <v>268.83</v>
      </c>
    </row>
    <row r="503" spans="1:14" ht="14.45" customHeight="1" x14ac:dyDescent="0.2">
      <c r="A503" s="729" t="s">
        <v>576</v>
      </c>
      <c r="B503" s="730" t="s">
        <v>577</v>
      </c>
      <c r="C503" s="731" t="s">
        <v>591</v>
      </c>
      <c r="D503" s="732" t="s">
        <v>592</v>
      </c>
      <c r="E503" s="733">
        <v>50113001</v>
      </c>
      <c r="F503" s="732" t="s">
        <v>611</v>
      </c>
      <c r="G503" s="731" t="s">
        <v>643</v>
      </c>
      <c r="H503" s="731">
        <v>105496</v>
      </c>
      <c r="I503" s="731">
        <v>5496</v>
      </c>
      <c r="J503" s="731" t="s">
        <v>1454</v>
      </c>
      <c r="K503" s="731" t="s">
        <v>1457</v>
      </c>
      <c r="L503" s="734">
        <v>75.339999999999989</v>
      </c>
      <c r="M503" s="734">
        <v>1</v>
      </c>
      <c r="N503" s="735">
        <v>75.339999999999989</v>
      </c>
    </row>
    <row r="504" spans="1:14" ht="14.45" customHeight="1" x14ac:dyDescent="0.2">
      <c r="A504" s="729" t="s">
        <v>576</v>
      </c>
      <c r="B504" s="730" t="s">
        <v>577</v>
      </c>
      <c r="C504" s="731" t="s">
        <v>591</v>
      </c>
      <c r="D504" s="732" t="s">
        <v>592</v>
      </c>
      <c r="E504" s="733">
        <v>50113001</v>
      </c>
      <c r="F504" s="732" t="s">
        <v>611</v>
      </c>
      <c r="G504" s="731" t="s">
        <v>643</v>
      </c>
      <c r="H504" s="731">
        <v>193478</v>
      </c>
      <c r="I504" s="731">
        <v>193478</v>
      </c>
      <c r="J504" s="731" t="s">
        <v>1458</v>
      </c>
      <c r="K504" s="731" t="s">
        <v>1459</v>
      </c>
      <c r="L504" s="734">
        <v>81.81</v>
      </c>
      <c r="M504" s="734">
        <v>5</v>
      </c>
      <c r="N504" s="735">
        <v>409.05</v>
      </c>
    </row>
    <row r="505" spans="1:14" ht="14.45" customHeight="1" x14ac:dyDescent="0.2">
      <c r="A505" s="729" t="s">
        <v>576</v>
      </c>
      <c r="B505" s="730" t="s">
        <v>577</v>
      </c>
      <c r="C505" s="731" t="s">
        <v>591</v>
      </c>
      <c r="D505" s="732" t="s">
        <v>592</v>
      </c>
      <c r="E505" s="733">
        <v>50113001</v>
      </c>
      <c r="F505" s="732" t="s">
        <v>611</v>
      </c>
      <c r="G505" s="731" t="s">
        <v>643</v>
      </c>
      <c r="H505" s="731">
        <v>233360</v>
      </c>
      <c r="I505" s="731">
        <v>233360</v>
      </c>
      <c r="J505" s="731" t="s">
        <v>1460</v>
      </c>
      <c r="K505" s="731" t="s">
        <v>1461</v>
      </c>
      <c r="L505" s="734">
        <v>21.96</v>
      </c>
      <c r="M505" s="734">
        <v>65</v>
      </c>
      <c r="N505" s="735">
        <v>1427.4</v>
      </c>
    </row>
    <row r="506" spans="1:14" ht="14.45" customHeight="1" x14ac:dyDescent="0.2">
      <c r="A506" s="729" t="s">
        <v>576</v>
      </c>
      <c r="B506" s="730" t="s">
        <v>577</v>
      </c>
      <c r="C506" s="731" t="s">
        <v>591</v>
      </c>
      <c r="D506" s="732" t="s">
        <v>592</v>
      </c>
      <c r="E506" s="733">
        <v>50113001</v>
      </c>
      <c r="F506" s="732" t="s">
        <v>611</v>
      </c>
      <c r="G506" s="731" t="s">
        <v>643</v>
      </c>
      <c r="H506" s="731">
        <v>233366</v>
      </c>
      <c r="I506" s="731">
        <v>233366</v>
      </c>
      <c r="J506" s="731" t="s">
        <v>1460</v>
      </c>
      <c r="K506" s="731" t="s">
        <v>1462</v>
      </c>
      <c r="L506" s="734">
        <v>45.374285714285712</v>
      </c>
      <c r="M506" s="734">
        <v>14</v>
      </c>
      <c r="N506" s="735">
        <v>635.24</v>
      </c>
    </row>
    <row r="507" spans="1:14" ht="14.45" customHeight="1" x14ac:dyDescent="0.2">
      <c r="A507" s="729" t="s">
        <v>576</v>
      </c>
      <c r="B507" s="730" t="s">
        <v>577</v>
      </c>
      <c r="C507" s="731" t="s">
        <v>591</v>
      </c>
      <c r="D507" s="732" t="s">
        <v>592</v>
      </c>
      <c r="E507" s="733">
        <v>50113001</v>
      </c>
      <c r="F507" s="732" t="s">
        <v>611</v>
      </c>
      <c r="G507" s="731" t="s">
        <v>612</v>
      </c>
      <c r="H507" s="731">
        <v>128804</v>
      </c>
      <c r="I507" s="731">
        <v>28804</v>
      </c>
      <c r="J507" s="731" t="s">
        <v>1463</v>
      </c>
      <c r="K507" s="731" t="s">
        <v>1464</v>
      </c>
      <c r="L507" s="734">
        <v>2071.4200000000005</v>
      </c>
      <c r="M507" s="734">
        <v>1</v>
      </c>
      <c r="N507" s="735">
        <v>2071.4200000000005</v>
      </c>
    </row>
    <row r="508" spans="1:14" ht="14.45" customHeight="1" x14ac:dyDescent="0.2">
      <c r="A508" s="729" t="s">
        <v>576</v>
      </c>
      <c r="B508" s="730" t="s">
        <v>577</v>
      </c>
      <c r="C508" s="731" t="s">
        <v>591</v>
      </c>
      <c r="D508" s="732" t="s">
        <v>592</v>
      </c>
      <c r="E508" s="733">
        <v>50113001</v>
      </c>
      <c r="F508" s="732" t="s">
        <v>611</v>
      </c>
      <c r="G508" s="731" t="s">
        <v>612</v>
      </c>
      <c r="H508" s="731">
        <v>208357</v>
      </c>
      <c r="I508" s="731">
        <v>208357</v>
      </c>
      <c r="J508" s="731" t="s">
        <v>1465</v>
      </c>
      <c r="K508" s="731" t="s">
        <v>1466</v>
      </c>
      <c r="L508" s="734">
        <v>181.91500000000002</v>
      </c>
      <c r="M508" s="734">
        <v>2</v>
      </c>
      <c r="N508" s="735">
        <v>363.83000000000004</v>
      </c>
    </row>
    <row r="509" spans="1:14" ht="14.45" customHeight="1" x14ac:dyDescent="0.2">
      <c r="A509" s="729" t="s">
        <v>576</v>
      </c>
      <c r="B509" s="730" t="s">
        <v>577</v>
      </c>
      <c r="C509" s="731" t="s">
        <v>591</v>
      </c>
      <c r="D509" s="732" t="s">
        <v>592</v>
      </c>
      <c r="E509" s="733">
        <v>50113001</v>
      </c>
      <c r="F509" s="732" t="s">
        <v>611</v>
      </c>
      <c r="G509" s="731" t="s">
        <v>612</v>
      </c>
      <c r="H509" s="731">
        <v>242527</v>
      </c>
      <c r="I509" s="731">
        <v>242527</v>
      </c>
      <c r="J509" s="731" t="s">
        <v>1467</v>
      </c>
      <c r="K509" s="731" t="s">
        <v>1468</v>
      </c>
      <c r="L509" s="734">
        <v>248.46000000000004</v>
      </c>
      <c r="M509" s="734">
        <v>2</v>
      </c>
      <c r="N509" s="735">
        <v>496.92000000000007</v>
      </c>
    </row>
    <row r="510" spans="1:14" ht="14.45" customHeight="1" x14ac:dyDescent="0.2">
      <c r="A510" s="729" t="s">
        <v>576</v>
      </c>
      <c r="B510" s="730" t="s">
        <v>577</v>
      </c>
      <c r="C510" s="731" t="s">
        <v>591</v>
      </c>
      <c r="D510" s="732" t="s">
        <v>592</v>
      </c>
      <c r="E510" s="733">
        <v>50113001</v>
      </c>
      <c r="F510" s="732" t="s">
        <v>611</v>
      </c>
      <c r="G510" s="731" t="s">
        <v>329</v>
      </c>
      <c r="H510" s="731">
        <v>237622</v>
      </c>
      <c r="I510" s="731">
        <v>237622</v>
      </c>
      <c r="J510" s="731" t="s">
        <v>1469</v>
      </c>
      <c r="K510" s="731" t="s">
        <v>1470</v>
      </c>
      <c r="L510" s="734">
        <v>759.89</v>
      </c>
      <c r="M510" s="734">
        <v>1</v>
      </c>
      <c r="N510" s="735">
        <v>759.89</v>
      </c>
    </row>
    <row r="511" spans="1:14" ht="14.45" customHeight="1" x14ac:dyDescent="0.2">
      <c r="A511" s="729" t="s">
        <v>576</v>
      </c>
      <c r="B511" s="730" t="s">
        <v>577</v>
      </c>
      <c r="C511" s="731" t="s">
        <v>591</v>
      </c>
      <c r="D511" s="732" t="s">
        <v>592</v>
      </c>
      <c r="E511" s="733">
        <v>50113001</v>
      </c>
      <c r="F511" s="732" t="s">
        <v>611</v>
      </c>
      <c r="G511" s="731" t="s">
        <v>643</v>
      </c>
      <c r="H511" s="731">
        <v>846141</v>
      </c>
      <c r="I511" s="731">
        <v>107794</v>
      </c>
      <c r="J511" s="731" t="s">
        <v>1471</v>
      </c>
      <c r="K511" s="731" t="s">
        <v>1472</v>
      </c>
      <c r="L511" s="734">
        <v>288.94</v>
      </c>
      <c r="M511" s="734">
        <v>1</v>
      </c>
      <c r="N511" s="735">
        <v>288.94</v>
      </c>
    </row>
    <row r="512" spans="1:14" ht="14.45" customHeight="1" x14ac:dyDescent="0.2">
      <c r="A512" s="729" t="s">
        <v>576</v>
      </c>
      <c r="B512" s="730" t="s">
        <v>577</v>
      </c>
      <c r="C512" s="731" t="s">
        <v>591</v>
      </c>
      <c r="D512" s="732" t="s">
        <v>592</v>
      </c>
      <c r="E512" s="733">
        <v>50113001</v>
      </c>
      <c r="F512" s="732" t="s">
        <v>611</v>
      </c>
      <c r="G512" s="731" t="s">
        <v>643</v>
      </c>
      <c r="H512" s="731">
        <v>149483</v>
      </c>
      <c r="I512" s="731">
        <v>149483</v>
      </c>
      <c r="J512" s="731" t="s">
        <v>1473</v>
      </c>
      <c r="K512" s="731" t="s">
        <v>1474</v>
      </c>
      <c r="L512" s="734">
        <v>138.95000000000002</v>
      </c>
      <c r="M512" s="734">
        <v>1</v>
      </c>
      <c r="N512" s="735">
        <v>138.95000000000002</v>
      </c>
    </row>
    <row r="513" spans="1:14" ht="14.45" customHeight="1" x14ac:dyDescent="0.2">
      <c r="A513" s="729" t="s">
        <v>576</v>
      </c>
      <c r="B513" s="730" t="s">
        <v>577</v>
      </c>
      <c r="C513" s="731" t="s">
        <v>591</v>
      </c>
      <c r="D513" s="732" t="s">
        <v>592</v>
      </c>
      <c r="E513" s="733">
        <v>50113001</v>
      </c>
      <c r="F513" s="732" t="s">
        <v>611</v>
      </c>
      <c r="G513" s="731" t="s">
        <v>643</v>
      </c>
      <c r="H513" s="731">
        <v>849578</v>
      </c>
      <c r="I513" s="731">
        <v>149480</v>
      </c>
      <c r="J513" s="731" t="s">
        <v>1473</v>
      </c>
      <c r="K513" s="731" t="s">
        <v>1475</v>
      </c>
      <c r="L513" s="734">
        <v>58.609999999999992</v>
      </c>
      <c r="M513" s="734">
        <v>1</v>
      </c>
      <c r="N513" s="735">
        <v>58.609999999999992</v>
      </c>
    </row>
    <row r="514" spans="1:14" ht="14.45" customHeight="1" x14ac:dyDescent="0.2">
      <c r="A514" s="729" t="s">
        <v>576</v>
      </c>
      <c r="B514" s="730" t="s">
        <v>577</v>
      </c>
      <c r="C514" s="731" t="s">
        <v>591</v>
      </c>
      <c r="D514" s="732" t="s">
        <v>592</v>
      </c>
      <c r="E514" s="733">
        <v>50113001</v>
      </c>
      <c r="F514" s="732" t="s">
        <v>611</v>
      </c>
      <c r="G514" s="731" t="s">
        <v>612</v>
      </c>
      <c r="H514" s="731">
        <v>125918</v>
      </c>
      <c r="I514" s="731">
        <v>25918</v>
      </c>
      <c r="J514" s="731" t="s">
        <v>1476</v>
      </c>
      <c r="K514" s="731" t="s">
        <v>1477</v>
      </c>
      <c r="L514" s="734">
        <v>194.26000000000005</v>
      </c>
      <c r="M514" s="734">
        <v>1</v>
      </c>
      <c r="N514" s="735">
        <v>194.26000000000005</v>
      </c>
    </row>
    <row r="515" spans="1:14" ht="14.45" customHeight="1" x14ac:dyDescent="0.2">
      <c r="A515" s="729" t="s">
        <v>576</v>
      </c>
      <c r="B515" s="730" t="s">
        <v>577</v>
      </c>
      <c r="C515" s="731" t="s">
        <v>591</v>
      </c>
      <c r="D515" s="732" t="s">
        <v>592</v>
      </c>
      <c r="E515" s="733">
        <v>50113001</v>
      </c>
      <c r="F515" s="732" t="s">
        <v>611</v>
      </c>
      <c r="G515" s="731" t="s">
        <v>612</v>
      </c>
      <c r="H515" s="731">
        <v>848770</v>
      </c>
      <c r="I515" s="731">
        <v>155685</v>
      </c>
      <c r="J515" s="731" t="s">
        <v>1478</v>
      </c>
      <c r="K515" s="731" t="s">
        <v>1462</v>
      </c>
      <c r="L515" s="734">
        <v>140.86000000000001</v>
      </c>
      <c r="M515" s="734">
        <v>2</v>
      </c>
      <c r="N515" s="735">
        <v>281.72000000000003</v>
      </c>
    </row>
    <row r="516" spans="1:14" ht="14.45" customHeight="1" x14ac:dyDescent="0.2">
      <c r="A516" s="729" t="s">
        <v>576</v>
      </c>
      <c r="B516" s="730" t="s">
        <v>577</v>
      </c>
      <c r="C516" s="731" t="s">
        <v>591</v>
      </c>
      <c r="D516" s="732" t="s">
        <v>592</v>
      </c>
      <c r="E516" s="733">
        <v>50113002</v>
      </c>
      <c r="F516" s="732" t="s">
        <v>1479</v>
      </c>
      <c r="G516" s="731" t="s">
        <v>612</v>
      </c>
      <c r="H516" s="731">
        <v>195939</v>
      </c>
      <c r="I516" s="731">
        <v>95939</v>
      </c>
      <c r="J516" s="731" t="s">
        <v>1480</v>
      </c>
      <c r="K516" s="731" t="s">
        <v>1481</v>
      </c>
      <c r="L516" s="734">
        <v>1854.2000000000005</v>
      </c>
      <c r="M516" s="734">
        <v>1</v>
      </c>
      <c r="N516" s="735">
        <v>1854.2000000000005</v>
      </c>
    </row>
    <row r="517" spans="1:14" ht="14.45" customHeight="1" x14ac:dyDescent="0.2">
      <c r="A517" s="729" t="s">
        <v>576</v>
      </c>
      <c r="B517" s="730" t="s">
        <v>577</v>
      </c>
      <c r="C517" s="731" t="s">
        <v>591</v>
      </c>
      <c r="D517" s="732" t="s">
        <v>592</v>
      </c>
      <c r="E517" s="733">
        <v>50113002</v>
      </c>
      <c r="F517" s="732" t="s">
        <v>1479</v>
      </c>
      <c r="G517" s="731" t="s">
        <v>612</v>
      </c>
      <c r="H517" s="731">
        <v>149415</v>
      </c>
      <c r="I517" s="731">
        <v>49415</v>
      </c>
      <c r="J517" s="731" t="s">
        <v>1482</v>
      </c>
      <c r="K517" s="731" t="s">
        <v>1483</v>
      </c>
      <c r="L517" s="734">
        <v>1728.25</v>
      </c>
      <c r="M517" s="734">
        <v>2</v>
      </c>
      <c r="N517" s="735">
        <v>3456.5</v>
      </c>
    </row>
    <row r="518" spans="1:14" ht="14.45" customHeight="1" x14ac:dyDescent="0.2">
      <c r="A518" s="729" t="s">
        <v>576</v>
      </c>
      <c r="B518" s="730" t="s">
        <v>577</v>
      </c>
      <c r="C518" s="731" t="s">
        <v>591</v>
      </c>
      <c r="D518" s="732" t="s">
        <v>592</v>
      </c>
      <c r="E518" s="733">
        <v>50113002</v>
      </c>
      <c r="F518" s="732" t="s">
        <v>1479</v>
      </c>
      <c r="G518" s="731" t="s">
        <v>612</v>
      </c>
      <c r="H518" s="731">
        <v>149409</v>
      </c>
      <c r="I518" s="731">
        <v>49409</v>
      </c>
      <c r="J518" s="731" t="s">
        <v>1484</v>
      </c>
      <c r="K518" s="731" t="s">
        <v>1483</v>
      </c>
      <c r="L518" s="734">
        <v>1366.6100000000001</v>
      </c>
      <c r="M518" s="734">
        <v>2</v>
      </c>
      <c r="N518" s="735">
        <v>2733.2200000000003</v>
      </c>
    </row>
    <row r="519" spans="1:14" ht="14.45" customHeight="1" x14ac:dyDescent="0.2">
      <c r="A519" s="729" t="s">
        <v>576</v>
      </c>
      <c r="B519" s="730" t="s">
        <v>577</v>
      </c>
      <c r="C519" s="731" t="s">
        <v>591</v>
      </c>
      <c r="D519" s="732" t="s">
        <v>592</v>
      </c>
      <c r="E519" s="733">
        <v>50113002</v>
      </c>
      <c r="F519" s="732" t="s">
        <v>1479</v>
      </c>
      <c r="G519" s="731" t="s">
        <v>612</v>
      </c>
      <c r="H519" s="731">
        <v>103513</v>
      </c>
      <c r="I519" s="731">
        <v>3513</v>
      </c>
      <c r="J519" s="731" t="s">
        <v>1485</v>
      </c>
      <c r="K519" s="731" t="s">
        <v>1486</v>
      </c>
      <c r="L519" s="734">
        <v>2000</v>
      </c>
      <c r="M519" s="734">
        <v>6</v>
      </c>
      <c r="N519" s="735">
        <v>12000</v>
      </c>
    </row>
    <row r="520" spans="1:14" ht="14.45" customHeight="1" x14ac:dyDescent="0.2">
      <c r="A520" s="729" t="s">
        <v>576</v>
      </c>
      <c r="B520" s="730" t="s">
        <v>577</v>
      </c>
      <c r="C520" s="731" t="s">
        <v>591</v>
      </c>
      <c r="D520" s="732" t="s">
        <v>592</v>
      </c>
      <c r="E520" s="733">
        <v>50113002</v>
      </c>
      <c r="F520" s="732" t="s">
        <v>1479</v>
      </c>
      <c r="G520" s="731" t="s">
        <v>612</v>
      </c>
      <c r="H520" s="731">
        <v>103414</v>
      </c>
      <c r="I520" s="731">
        <v>3414</v>
      </c>
      <c r="J520" s="731" t="s">
        <v>1487</v>
      </c>
      <c r="K520" s="731" t="s">
        <v>1486</v>
      </c>
      <c r="L520" s="734">
        <v>2513.7400000000002</v>
      </c>
      <c r="M520" s="734">
        <v>5</v>
      </c>
      <c r="N520" s="735">
        <v>12568.7</v>
      </c>
    </row>
    <row r="521" spans="1:14" ht="14.45" customHeight="1" x14ac:dyDescent="0.2">
      <c r="A521" s="729" t="s">
        <v>576</v>
      </c>
      <c r="B521" s="730" t="s">
        <v>577</v>
      </c>
      <c r="C521" s="731" t="s">
        <v>591</v>
      </c>
      <c r="D521" s="732" t="s">
        <v>592</v>
      </c>
      <c r="E521" s="733">
        <v>50113002</v>
      </c>
      <c r="F521" s="732" t="s">
        <v>1479</v>
      </c>
      <c r="G521" s="731" t="s">
        <v>612</v>
      </c>
      <c r="H521" s="731">
        <v>397302</v>
      </c>
      <c r="I521" s="731">
        <v>3290</v>
      </c>
      <c r="J521" s="731" t="s">
        <v>1487</v>
      </c>
      <c r="K521" s="731" t="s">
        <v>1488</v>
      </c>
      <c r="L521" s="734">
        <v>1322.7299999999998</v>
      </c>
      <c r="M521" s="734">
        <v>11</v>
      </c>
      <c r="N521" s="735">
        <v>14550.029999999997</v>
      </c>
    </row>
    <row r="522" spans="1:14" ht="14.45" customHeight="1" x14ac:dyDescent="0.2">
      <c r="A522" s="729" t="s">
        <v>576</v>
      </c>
      <c r="B522" s="730" t="s">
        <v>577</v>
      </c>
      <c r="C522" s="731" t="s">
        <v>591</v>
      </c>
      <c r="D522" s="732" t="s">
        <v>592</v>
      </c>
      <c r="E522" s="733">
        <v>50113002</v>
      </c>
      <c r="F522" s="732" t="s">
        <v>1479</v>
      </c>
      <c r="G522" s="731" t="s">
        <v>612</v>
      </c>
      <c r="H522" s="731">
        <v>500716</v>
      </c>
      <c r="I522" s="731">
        <v>157112</v>
      </c>
      <c r="J522" s="731" t="s">
        <v>1489</v>
      </c>
      <c r="K522" s="731" t="s">
        <v>1490</v>
      </c>
      <c r="L522" s="734">
        <v>3624.1333333333337</v>
      </c>
      <c r="M522" s="734">
        <v>3</v>
      </c>
      <c r="N522" s="735">
        <v>10872.400000000001</v>
      </c>
    </row>
    <row r="523" spans="1:14" ht="14.45" customHeight="1" x14ac:dyDescent="0.2">
      <c r="A523" s="729" t="s">
        <v>576</v>
      </c>
      <c r="B523" s="730" t="s">
        <v>577</v>
      </c>
      <c r="C523" s="731" t="s">
        <v>591</v>
      </c>
      <c r="D523" s="732" t="s">
        <v>592</v>
      </c>
      <c r="E523" s="733">
        <v>50113006</v>
      </c>
      <c r="F523" s="732" t="s">
        <v>1491</v>
      </c>
      <c r="G523" s="731" t="s">
        <v>643</v>
      </c>
      <c r="H523" s="731">
        <v>33833</v>
      </c>
      <c r="I523" s="731">
        <v>33833</v>
      </c>
      <c r="J523" s="731" t="s">
        <v>1492</v>
      </c>
      <c r="K523" s="731" t="s">
        <v>1493</v>
      </c>
      <c r="L523" s="734">
        <v>167.22</v>
      </c>
      <c r="M523" s="734">
        <v>11</v>
      </c>
      <c r="N523" s="735">
        <v>1839.42</v>
      </c>
    </row>
    <row r="524" spans="1:14" ht="14.45" customHeight="1" x14ac:dyDescent="0.2">
      <c r="A524" s="729" t="s">
        <v>576</v>
      </c>
      <c r="B524" s="730" t="s">
        <v>577</v>
      </c>
      <c r="C524" s="731" t="s">
        <v>591</v>
      </c>
      <c r="D524" s="732" t="s">
        <v>592</v>
      </c>
      <c r="E524" s="733">
        <v>50113006</v>
      </c>
      <c r="F524" s="732" t="s">
        <v>1491</v>
      </c>
      <c r="G524" s="731" t="s">
        <v>612</v>
      </c>
      <c r="H524" s="731">
        <v>217087</v>
      </c>
      <c r="I524" s="731">
        <v>217087</v>
      </c>
      <c r="J524" s="731" t="s">
        <v>1494</v>
      </c>
      <c r="K524" s="731" t="s">
        <v>1493</v>
      </c>
      <c r="L524" s="734">
        <v>165.4666666666667</v>
      </c>
      <c r="M524" s="734">
        <v>3</v>
      </c>
      <c r="N524" s="735">
        <v>496.40000000000009</v>
      </c>
    </row>
    <row r="525" spans="1:14" ht="14.45" customHeight="1" x14ac:dyDescent="0.2">
      <c r="A525" s="729" t="s">
        <v>576</v>
      </c>
      <c r="B525" s="730" t="s">
        <v>577</v>
      </c>
      <c r="C525" s="731" t="s">
        <v>591</v>
      </c>
      <c r="D525" s="732" t="s">
        <v>592</v>
      </c>
      <c r="E525" s="733">
        <v>50113006</v>
      </c>
      <c r="F525" s="732" t="s">
        <v>1491</v>
      </c>
      <c r="G525" s="731" t="s">
        <v>643</v>
      </c>
      <c r="H525" s="731">
        <v>133339</v>
      </c>
      <c r="I525" s="731">
        <v>33339</v>
      </c>
      <c r="J525" s="731" t="s">
        <v>1494</v>
      </c>
      <c r="K525" s="731" t="s">
        <v>1495</v>
      </c>
      <c r="L525" s="734">
        <v>41.8</v>
      </c>
      <c r="M525" s="734">
        <v>10</v>
      </c>
      <c r="N525" s="735">
        <v>418</v>
      </c>
    </row>
    <row r="526" spans="1:14" ht="14.45" customHeight="1" x14ac:dyDescent="0.2">
      <c r="A526" s="729" t="s">
        <v>576</v>
      </c>
      <c r="B526" s="730" t="s">
        <v>577</v>
      </c>
      <c r="C526" s="731" t="s">
        <v>591</v>
      </c>
      <c r="D526" s="732" t="s">
        <v>592</v>
      </c>
      <c r="E526" s="733">
        <v>50113006</v>
      </c>
      <c r="F526" s="732" t="s">
        <v>1491</v>
      </c>
      <c r="G526" s="731" t="s">
        <v>612</v>
      </c>
      <c r="H526" s="731">
        <v>217088</v>
      </c>
      <c r="I526" s="731">
        <v>217088</v>
      </c>
      <c r="J526" s="731" t="s">
        <v>1496</v>
      </c>
      <c r="K526" s="731" t="s">
        <v>1493</v>
      </c>
      <c r="L526" s="734">
        <v>164.59000000000003</v>
      </c>
      <c r="M526" s="734">
        <v>3</v>
      </c>
      <c r="N526" s="735">
        <v>493.7700000000001</v>
      </c>
    </row>
    <row r="527" spans="1:14" ht="14.45" customHeight="1" x14ac:dyDescent="0.2">
      <c r="A527" s="729" t="s">
        <v>576</v>
      </c>
      <c r="B527" s="730" t="s">
        <v>577</v>
      </c>
      <c r="C527" s="731" t="s">
        <v>591</v>
      </c>
      <c r="D527" s="732" t="s">
        <v>592</v>
      </c>
      <c r="E527" s="733">
        <v>50113006</v>
      </c>
      <c r="F527" s="732" t="s">
        <v>1491</v>
      </c>
      <c r="G527" s="731" t="s">
        <v>643</v>
      </c>
      <c r="H527" s="731">
        <v>133340</v>
      </c>
      <c r="I527" s="731">
        <v>33340</v>
      </c>
      <c r="J527" s="731" t="s">
        <v>1496</v>
      </c>
      <c r="K527" s="731" t="s">
        <v>1495</v>
      </c>
      <c r="L527" s="734">
        <v>41.599999999999987</v>
      </c>
      <c r="M527" s="734">
        <v>26</v>
      </c>
      <c r="N527" s="735">
        <v>1081.5999999999997</v>
      </c>
    </row>
    <row r="528" spans="1:14" ht="14.45" customHeight="1" x14ac:dyDescent="0.2">
      <c r="A528" s="729" t="s">
        <v>576</v>
      </c>
      <c r="B528" s="730" t="s">
        <v>577</v>
      </c>
      <c r="C528" s="731" t="s">
        <v>591</v>
      </c>
      <c r="D528" s="732" t="s">
        <v>592</v>
      </c>
      <c r="E528" s="733">
        <v>50113006</v>
      </c>
      <c r="F528" s="732" t="s">
        <v>1491</v>
      </c>
      <c r="G528" s="731" t="s">
        <v>612</v>
      </c>
      <c r="H528" s="731">
        <v>217042</v>
      </c>
      <c r="I528" s="731">
        <v>217042</v>
      </c>
      <c r="J528" s="731" t="s">
        <v>1497</v>
      </c>
      <c r="K528" s="731" t="s">
        <v>1493</v>
      </c>
      <c r="L528" s="734">
        <v>124.2</v>
      </c>
      <c r="M528" s="734">
        <v>1</v>
      </c>
      <c r="N528" s="735">
        <v>124.2</v>
      </c>
    </row>
    <row r="529" spans="1:14" ht="14.45" customHeight="1" x14ac:dyDescent="0.2">
      <c r="A529" s="729" t="s">
        <v>576</v>
      </c>
      <c r="B529" s="730" t="s">
        <v>577</v>
      </c>
      <c r="C529" s="731" t="s">
        <v>591</v>
      </c>
      <c r="D529" s="732" t="s">
        <v>592</v>
      </c>
      <c r="E529" s="733">
        <v>50113006</v>
      </c>
      <c r="F529" s="732" t="s">
        <v>1491</v>
      </c>
      <c r="G529" s="731" t="s">
        <v>643</v>
      </c>
      <c r="H529" s="731">
        <v>987792</v>
      </c>
      <c r="I529" s="731">
        <v>33749</v>
      </c>
      <c r="J529" s="731" t="s">
        <v>1498</v>
      </c>
      <c r="K529" s="731" t="s">
        <v>1499</v>
      </c>
      <c r="L529" s="734">
        <v>96.550000000000011</v>
      </c>
      <c r="M529" s="734">
        <v>9</v>
      </c>
      <c r="N529" s="735">
        <v>868.95000000000016</v>
      </c>
    </row>
    <row r="530" spans="1:14" ht="14.45" customHeight="1" x14ac:dyDescent="0.2">
      <c r="A530" s="729" t="s">
        <v>576</v>
      </c>
      <c r="B530" s="730" t="s">
        <v>577</v>
      </c>
      <c r="C530" s="731" t="s">
        <v>591</v>
      </c>
      <c r="D530" s="732" t="s">
        <v>592</v>
      </c>
      <c r="E530" s="733">
        <v>50113006</v>
      </c>
      <c r="F530" s="732" t="s">
        <v>1491</v>
      </c>
      <c r="G530" s="731" t="s">
        <v>643</v>
      </c>
      <c r="H530" s="731">
        <v>33751</v>
      </c>
      <c r="I530" s="731">
        <v>33751</v>
      </c>
      <c r="J530" s="731" t="s">
        <v>1500</v>
      </c>
      <c r="K530" s="731" t="s">
        <v>1499</v>
      </c>
      <c r="L530" s="734">
        <v>96.549999999999983</v>
      </c>
      <c r="M530" s="734">
        <v>14</v>
      </c>
      <c r="N530" s="735">
        <v>1351.6999999999998</v>
      </c>
    </row>
    <row r="531" spans="1:14" ht="14.45" customHeight="1" x14ac:dyDescent="0.2">
      <c r="A531" s="729" t="s">
        <v>576</v>
      </c>
      <c r="B531" s="730" t="s">
        <v>577</v>
      </c>
      <c r="C531" s="731" t="s">
        <v>591</v>
      </c>
      <c r="D531" s="732" t="s">
        <v>592</v>
      </c>
      <c r="E531" s="733">
        <v>50113006</v>
      </c>
      <c r="F531" s="732" t="s">
        <v>1491</v>
      </c>
      <c r="G531" s="731" t="s">
        <v>643</v>
      </c>
      <c r="H531" s="731">
        <v>395579</v>
      </c>
      <c r="I531" s="731">
        <v>33752</v>
      </c>
      <c r="J531" s="731" t="s">
        <v>1501</v>
      </c>
      <c r="K531" s="731" t="s">
        <v>1502</v>
      </c>
      <c r="L531" s="734">
        <v>96.55</v>
      </c>
      <c r="M531" s="734">
        <v>9</v>
      </c>
      <c r="N531" s="735">
        <v>868.94999999999993</v>
      </c>
    </row>
    <row r="532" spans="1:14" ht="14.45" customHeight="1" x14ac:dyDescent="0.2">
      <c r="A532" s="729" t="s">
        <v>576</v>
      </c>
      <c r="B532" s="730" t="s">
        <v>577</v>
      </c>
      <c r="C532" s="731" t="s">
        <v>591</v>
      </c>
      <c r="D532" s="732" t="s">
        <v>592</v>
      </c>
      <c r="E532" s="733">
        <v>50113006</v>
      </c>
      <c r="F532" s="732" t="s">
        <v>1491</v>
      </c>
      <c r="G532" s="731" t="s">
        <v>643</v>
      </c>
      <c r="H532" s="731">
        <v>33750</v>
      </c>
      <c r="I532" s="731">
        <v>33750</v>
      </c>
      <c r="J532" s="731" t="s">
        <v>1503</v>
      </c>
      <c r="K532" s="731" t="s">
        <v>1499</v>
      </c>
      <c r="L532" s="734">
        <v>96.55</v>
      </c>
      <c r="M532" s="734">
        <v>5</v>
      </c>
      <c r="N532" s="735">
        <v>482.75</v>
      </c>
    </row>
    <row r="533" spans="1:14" ht="14.45" customHeight="1" x14ac:dyDescent="0.2">
      <c r="A533" s="729" t="s">
        <v>576</v>
      </c>
      <c r="B533" s="730" t="s">
        <v>577</v>
      </c>
      <c r="C533" s="731" t="s">
        <v>591</v>
      </c>
      <c r="D533" s="732" t="s">
        <v>592</v>
      </c>
      <c r="E533" s="733">
        <v>50113006</v>
      </c>
      <c r="F533" s="732" t="s">
        <v>1491</v>
      </c>
      <c r="G533" s="731" t="s">
        <v>643</v>
      </c>
      <c r="H533" s="731">
        <v>33859</v>
      </c>
      <c r="I533" s="731">
        <v>33859</v>
      </c>
      <c r="J533" s="731" t="s">
        <v>1504</v>
      </c>
      <c r="K533" s="731" t="s">
        <v>1493</v>
      </c>
      <c r="L533" s="734">
        <v>141.41999999999999</v>
      </c>
      <c r="M533" s="734">
        <v>8</v>
      </c>
      <c r="N533" s="735">
        <v>1131.3599999999999</v>
      </c>
    </row>
    <row r="534" spans="1:14" ht="14.45" customHeight="1" x14ac:dyDescent="0.2">
      <c r="A534" s="729" t="s">
        <v>576</v>
      </c>
      <c r="B534" s="730" t="s">
        <v>577</v>
      </c>
      <c r="C534" s="731" t="s">
        <v>591</v>
      </c>
      <c r="D534" s="732" t="s">
        <v>592</v>
      </c>
      <c r="E534" s="733">
        <v>50113006</v>
      </c>
      <c r="F534" s="732" t="s">
        <v>1491</v>
      </c>
      <c r="G534" s="731" t="s">
        <v>643</v>
      </c>
      <c r="H534" s="731">
        <v>33858</v>
      </c>
      <c r="I534" s="731">
        <v>33858</v>
      </c>
      <c r="J534" s="731" t="s">
        <v>1505</v>
      </c>
      <c r="K534" s="731" t="s">
        <v>1493</v>
      </c>
      <c r="L534" s="734">
        <v>141.41999999999999</v>
      </c>
      <c r="M534" s="734">
        <v>8</v>
      </c>
      <c r="N534" s="735">
        <v>1131.3599999999999</v>
      </c>
    </row>
    <row r="535" spans="1:14" ht="14.45" customHeight="1" x14ac:dyDescent="0.2">
      <c r="A535" s="729" t="s">
        <v>576</v>
      </c>
      <c r="B535" s="730" t="s">
        <v>577</v>
      </c>
      <c r="C535" s="731" t="s">
        <v>591</v>
      </c>
      <c r="D535" s="732" t="s">
        <v>592</v>
      </c>
      <c r="E535" s="733">
        <v>50113006</v>
      </c>
      <c r="F535" s="732" t="s">
        <v>1491</v>
      </c>
      <c r="G535" s="731" t="s">
        <v>643</v>
      </c>
      <c r="H535" s="731">
        <v>33851</v>
      </c>
      <c r="I535" s="731">
        <v>33851</v>
      </c>
      <c r="J535" s="731" t="s">
        <v>1506</v>
      </c>
      <c r="K535" s="731" t="s">
        <v>1493</v>
      </c>
      <c r="L535" s="734">
        <v>149.47</v>
      </c>
      <c r="M535" s="734">
        <v>2</v>
      </c>
      <c r="N535" s="735">
        <v>298.94</v>
      </c>
    </row>
    <row r="536" spans="1:14" ht="14.45" customHeight="1" x14ac:dyDescent="0.2">
      <c r="A536" s="729" t="s">
        <v>576</v>
      </c>
      <c r="B536" s="730" t="s">
        <v>577</v>
      </c>
      <c r="C536" s="731" t="s">
        <v>591</v>
      </c>
      <c r="D536" s="732" t="s">
        <v>592</v>
      </c>
      <c r="E536" s="733">
        <v>50113006</v>
      </c>
      <c r="F536" s="732" t="s">
        <v>1491</v>
      </c>
      <c r="G536" s="731" t="s">
        <v>643</v>
      </c>
      <c r="H536" s="731">
        <v>33936</v>
      </c>
      <c r="I536" s="731">
        <v>33936</v>
      </c>
      <c r="J536" s="731" t="s">
        <v>1507</v>
      </c>
      <c r="K536" s="731" t="s">
        <v>1495</v>
      </c>
      <c r="L536" s="734">
        <v>31.350000000000012</v>
      </c>
      <c r="M536" s="734">
        <v>116</v>
      </c>
      <c r="N536" s="735">
        <v>3636.6000000000013</v>
      </c>
    </row>
    <row r="537" spans="1:14" ht="14.45" customHeight="1" x14ac:dyDescent="0.2">
      <c r="A537" s="729" t="s">
        <v>576</v>
      </c>
      <c r="B537" s="730" t="s">
        <v>577</v>
      </c>
      <c r="C537" s="731" t="s">
        <v>591</v>
      </c>
      <c r="D537" s="732" t="s">
        <v>592</v>
      </c>
      <c r="E537" s="733">
        <v>50113006</v>
      </c>
      <c r="F537" s="732" t="s">
        <v>1491</v>
      </c>
      <c r="G537" s="731" t="s">
        <v>643</v>
      </c>
      <c r="H537" s="731">
        <v>33848</v>
      </c>
      <c r="I537" s="731">
        <v>33848</v>
      </c>
      <c r="J537" s="731" t="s">
        <v>1508</v>
      </c>
      <c r="K537" s="731" t="s">
        <v>1493</v>
      </c>
      <c r="L537" s="734">
        <v>125.36000000000003</v>
      </c>
      <c r="M537" s="734">
        <v>22</v>
      </c>
      <c r="N537" s="735">
        <v>2757.9200000000005</v>
      </c>
    </row>
    <row r="538" spans="1:14" ht="14.45" customHeight="1" x14ac:dyDescent="0.2">
      <c r="A538" s="729" t="s">
        <v>576</v>
      </c>
      <c r="B538" s="730" t="s">
        <v>577</v>
      </c>
      <c r="C538" s="731" t="s">
        <v>591</v>
      </c>
      <c r="D538" s="732" t="s">
        <v>592</v>
      </c>
      <c r="E538" s="733">
        <v>50113006</v>
      </c>
      <c r="F538" s="732" t="s">
        <v>1491</v>
      </c>
      <c r="G538" s="731" t="s">
        <v>643</v>
      </c>
      <c r="H538" s="731">
        <v>990352</v>
      </c>
      <c r="I538" s="731">
        <v>33935</v>
      </c>
      <c r="J538" s="731" t="s">
        <v>1509</v>
      </c>
      <c r="K538" s="731" t="s">
        <v>1495</v>
      </c>
      <c r="L538" s="734">
        <v>31.35</v>
      </c>
      <c r="M538" s="734">
        <v>112</v>
      </c>
      <c r="N538" s="735">
        <v>3511.2000000000003</v>
      </c>
    </row>
    <row r="539" spans="1:14" ht="14.45" customHeight="1" x14ac:dyDescent="0.2">
      <c r="A539" s="729" t="s">
        <v>576</v>
      </c>
      <c r="B539" s="730" t="s">
        <v>577</v>
      </c>
      <c r="C539" s="731" t="s">
        <v>591</v>
      </c>
      <c r="D539" s="732" t="s">
        <v>592</v>
      </c>
      <c r="E539" s="733">
        <v>50113006</v>
      </c>
      <c r="F539" s="732" t="s">
        <v>1491</v>
      </c>
      <c r="G539" s="731" t="s">
        <v>643</v>
      </c>
      <c r="H539" s="731">
        <v>33847</v>
      </c>
      <c r="I539" s="731">
        <v>33847</v>
      </c>
      <c r="J539" s="731" t="s">
        <v>1510</v>
      </c>
      <c r="K539" s="731" t="s">
        <v>1493</v>
      </c>
      <c r="L539" s="734">
        <v>125.3600006913591</v>
      </c>
      <c r="M539" s="734">
        <v>23</v>
      </c>
      <c r="N539" s="735">
        <v>2883.2800159012595</v>
      </c>
    </row>
    <row r="540" spans="1:14" ht="14.45" customHeight="1" x14ac:dyDescent="0.2">
      <c r="A540" s="729" t="s">
        <v>576</v>
      </c>
      <c r="B540" s="730" t="s">
        <v>577</v>
      </c>
      <c r="C540" s="731" t="s">
        <v>591</v>
      </c>
      <c r="D540" s="732" t="s">
        <v>592</v>
      </c>
      <c r="E540" s="733">
        <v>50113006</v>
      </c>
      <c r="F540" s="732" t="s">
        <v>1491</v>
      </c>
      <c r="G540" s="731" t="s">
        <v>612</v>
      </c>
      <c r="H540" s="731">
        <v>988740</v>
      </c>
      <c r="I540" s="731">
        <v>0</v>
      </c>
      <c r="J540" s="731" t="s">
        <v>1511</v>
      </c>
      <c r="K540" s="731" t="s">
        <v>329</v>
      </c>
      <c r="L540" s="734">
        <v>177.63</v>
      </c>
      <c r="M540" s="734">
        <v>8</v>
      </c>
      <c r="N540" s="735">
        <v>1421.04</v>
      </c>
    </row>
    <row r="541" spans="1:14" ht="14.45" customHeight="1" x14ac:dyDescent="0.2">
      <c r="A541" s="729" t="s">
        <v>576</v>
      </c>
      <c r="B541" s="730" t="s">
        <v>577</v>
      </c>
      <c r="C541" s="731" t="s">
        <v>591</v>
      </c>
      <c r="D541" s="732" t="s">
        <v>592</v>
      </c>
      <c r="E541" s="733">
        <v>50113006</v>
      </c>
      <c r="F541" s="732" t="s">
        <v>1491</v>
      </c>
      <c r="G541" s="731" t="s">
        <v>643</v>
      </c>
      <c r="H541" s="731">
        <v>848207</v>
      </c>
      <c r="I541" s="731">
        <v>33422</v>
      </c>
      <c r="J541" s="731" t="s">
        <v>1512</v>
      </c>
      <c r="K541" s="731" t="s">
        <v>1513</v>
      </c>
      <c r="L541" s="734">
        <v>128.88</v>
      </c>
      <c r="M541" s="734">
        <v>35</v>
      </c>
      <c r="N541" s="735">
        <v>4510.8</v>
      </c>
    </row>
    <row r="542" spans="1:14" ht="14.45" customHeight="1" x14ac:dyDescent="0.2">
      <c r="A542" s="729" t="s">
        <v>576</v>
      </c>
      <c r="B542" s="730" t="s">
        <v>577</v>
      </c>
      <c r="C542" s="731" t="s">
        <v>591</v>
      </c>
      <c r="D542" s="732" t="s">
        <v>592</v>
      </c>
      <c r="E542" s="733">
        <v>50113006</v>
      </c>
      <c r="F542" s="732" t="s">
        <v>1491</v>
      </c>
      <c r="G542" s="731" t="s">
        <v>643</v>
      </c>
      <c r="H542" s="731">
        <v>217052</v>
      </c>
      <c r="I542" s="731">
        <v>217052</v>
      </c>
      <c r="J542" s="731" t="s">
        <v>1514</v>
      </c>
      <c r="K542" s="731" t="s">
        <v>1515</v>
      </c>
      <c r="L542" s="734">
        <v>1502.2700022017925</v>
      </c>
      <c r="M542" s="734">
        <v>32</v>
      </c>
      <c r="N542" s="735">
        <v>48072.640070457361</v>
      </c>
    </row>
    <row r="543" spans="1:14" ht="14.45" customHeight="1" x14ac:dyDescent="0.2">
      <c r="A543" s="729" t="s">
        <v>576</v>
      </c>
      <c r="B543" s="730" t="s">
        <v>577</v>
      </c>
      <c r="C543" s="731" t="s">
        <v>591</v>
      </c>
      <c r="D543" s="732" t="s">
        <v>592</v>
      </c>
      <c r="E543" s="733">
        <v>50113006</v>
      </c>
      <c r="F543" s="732" t="s">
        <v>1491</v>
      </c>
      <c r="G543" s="731" t="s">
        <v>643</v>
      </c>
      <c r="H543" s="731">
        <v>133220</v>
      </c>
      <c r="I543" s="731">
        <v>33220</v>
      </c>
      <c r="J543" s="731" t="s">
        <v>1516</v>
      </c>
      <c r="K543" s="731" t="s">
        <v>1517</v>
      </c>
      <c r="L543" s="734">
        <v>195.75</v>
      </c>
      <c r="M543" s="734">
        <v>4</v>
      </c>
      <c r="N543" s="735">
        <v>783</v>
      </c>
    </row>
    <row r="544" spans="1:14" ht="14.45" customHeight="1" x14ac:dyDescent="0.2">
      <c r="A544" s="729" t="s">
        <v>576</v>
      </c>
      <c r="B544" s="730" t="s">
        <v>577</v>
      </c>
      <c r="C544" s="731" t="s">
        <v>591</v>
      </c>
      <c r="D544" s="732" t="s">
        <v>592</v>
      </c>
      <c r="E544" s="733">
        <v>50113008</v>
      </c>
      <c r="F544" s="732" t="s">
        <v>1518</v>
      </c>
      <c r="G544" s="731"/>
      <c r="H544" s="731"/>
      <c r="I544" s="731">
        <v>230458</v>
      </c>
      <c r="J544" s="731" t="s">
        <v>1519</v>
      </c>
      <c r="K544" s="731" t="s">
        <v>1520</v>
      </c>
      <c r="L544" s="734">
        <v>2168.56005859375</v>
      </c>
      <c r="M544" s="734">
        <v>11</v>
      </c>
      <c r="N544" s="735">
        <v>23854.16064453125</v>
      </c>
    </row>
    <row r="545" spans="1:14" ht="14.45" customHeight="1" x14ac:dyDescent="0.2">
      <c r="A545" s="729" t="s">
        <v>576</v>
      </c>
      <c r="B545" s="730" t="s">
        <v>577</v>
      </c>
      <c r="C545" s="731" t="s">
        <v>591</v>
      </c>
      <c r="D545" s="732" t="s">
        <v>592</v>
      </c>
      <c r="E545" s="733">
        <v>50113008</v>
      </c>
      <c r="F545" s="732" t="s">
        <v>1518</v>
      </c>
      <c r="G545" s="731"/>
      <c r="H545" s="731"/>
      <c r="I545" s="731">
        <v>230459</v>
      </c>
      <c r="J545" s="731" t="s">
        <v>1519</v>
      </c>
      <c r="K545" s="731" t="s">
        <v>1521</v>
      </c>
      <c r="L545" s="734">
        <v>4337.1201171875</v>
      </c>
      <c r="M545" s="734">
        <v>15</v>
      </c>
      <c r="N545" s="735">
        <v>65056.8017578125</v>
      </c>
    </row>
    <row r="546" spans="1:14" ht="14.45" customHeight="1" x14ac:dyDescent="0.2">
      <c r="A546" s="729" t="s">
        <v>576</v>
      </c>
      <c r="B546" s="730" t="s">
        <v>577</v>
      </c>
      <c r="C546" s="731" t="s">
        <v>591</v>
      </c>
      <c r="D546" s="732" t="s">
        <v>592</v>
      </c>
      <c r="E546" s="733">
        <v>50113008</v>
      </c>
      <c r="F546" s="732" t="s">
        <v>1518</v>
      </c>
      <c r="G546" s="731"/>
      <c r="H546" s="731"/>
      <c r="I546" s="731">
        <v>230687</v>
      </c>
      <c r="J546" s="731" t="s">
        <v>1522</v>
      </c>
      <c r="K546" s="731" t="s">
        <v>1523</v>
      </c>
      <c r="L546" s="734">
        <v>4305.400065104167</v>
      </c>
      <c r="M546" s="734">
        <v>3</v>
      </c>
      <c r="N546" s="735">
        <v>12916.2001953125</v>
      </c>
    </row>
    <row r="547" spans="1:14" ht="14.45" customHeight="1" x14ac:dyDescent="0.2">
      <c r="A547" s="729" t="s">
        <v>576</v>
      </c>
      <c r="B547" s="730" t="s">
        <v>577</v>
      </c>
      <c r="C547" s="731" t="s">
        <v>591</v>
      </c>
      <c r="D547" s="732" t="s">
        <v>592</v>
      </c>
      <c r="E547" s="733">
        <v>50113013</v>
      </c>
      <c r="F547" s="732" t="s">
        <v>1524</v>
      </c>
      <c r="G547" s="731" t="s">
        <v>643</v>
      </c>
      <c r="H547" s="731">
        <v>195147</v>
      </c>
      <c r="I547" s="731">
        <v>195147</v>
      </c>
      <c r="J547" s="731" t="s">
        <v>1525</v>
      </c>
      <c r="K547" s="731" t="s">
        <v>1526</v>
      </c>
      <c r="L547" s="734">
        <v>544.39</v>
      </c>
      <c r="M547" s="734">
        <v>4</v>
      </c>
      <c r="N547" s="735">
        <v>2177.56</v>
      </c>
    </row>
    <row r="548" spans="1:14" ht="14.45" customHeight="1" x14ac:dyDescent="0.2">
      <c r="A548" s="729" t="s">
        <v>576</v>
      </c>
      <c r="B548" s="730" t="s">
        <v>577</v>
      </c>
      <c r="C548" s="731" t="s">
        <v>591</v>
      </c>
      <c r="D548" s="732" t="s">
        <v>592</v>
      </c>
      <c r="E548" s="733">
        <v>50113013</v>
      </c>
      <c r="F548" s="732" t="s">
        <v>1524</v>
      </c>
      <c r="G548" s="731" t="s">
        <v>643</v>
      </c>
      <c r="H548" s="731">
        <v>185525</v>
      </c>
      <c r="I548" s="731">
        <v>85525</v>
      </c>
      <c r="J548" s="731" t="s">
        <v>1527</v>
      </c>
      <c r="K548" s="731" t="s">
        <v>1528</v>
      </c>
      <c r="L548" s="734">
        <v>110.19</v>
      </c>
      <c r="M548" s="734">
        <v>3</v>
      </c>
      <c r="N548" s="735">
        <v>330.57</v>
      </c>
    </row>
    <row r="549" spans="1:14" ht="14.45" customHeight="1" x14ac:dyDescent="0.2">
      <c r="A549" s="729" t="s">
        <v>576</v>
      </c>
      <c r="B549" s="730" t="s">
        <v>577</v>
      </c>
      <c r="C549" s="731" t="s">
        <v>591</v>
      </c>
      <c r="D549" s="732" t="s">
        <v>592</v>
      </c>
      <c r="E549" s="733">
        <v>50113013</v>
      </c>
      <c r="F549" s="732" t="s">
        <v>1524</v>
      </c>
      <c r="G549" s="731" t="s">
        <v>612</v>
      </c>
      <c r="H549" s="731">
        <v>203097</v>
      </c>
      <c r="I549" s="731">
        <v>203097</v>
      </c>
      <c r="J549" s="731" t="s">
        <v>1529</v>
      </c>
      <c r="K549" s="731" t="s">
        <v>1530</v>
      </c>
      <c r="L549" s="734">
        <v>167.47857142857146</v>
      </c>
      <c r="M549" s="734">
        <v>14</v>
      </c>
      <c r="N549" s="735">
        <v>2344.7000000000003</v>
      </c>
    </row>
    <row r="550" spans="1:14" ht="14.45" customHeight="1" x14ac:dyDescent="0.2">
      <c r="A550" s="729" t="s">
        <v>576</v>
      </c>
      <c r="B550" s="730" t="s">
        <v>577</v>
      </c>
      <c r="C550" s="731" t="s">
        <v>591</v>
      </c>
      <c r="D550" s="732" t="s">
        <v>592</v>
      </c>
      <c r="E550" s="733">
        <v>50113013</v>
      </c>
      <c r="F550" s="732" t="s">
        <v>1524</v>
      </c>
      <c r="G550" s="731" t="s">
        <v>612</v>
      </c>
      <c r="H550" s="731">
        <v>172972</v>
      </c>
      <c r="I550" s="731">
        <v>72972</v>
      </c>
      <c r="J550" s="731" t="s">
        <v>1531</v>
      </c>
      <c r="K550" s="731" t="s">
        <v>1532</v>
      </c>
      <c r="L550" s="734">
        <v>203.72</v>
      </c>
      <c r="M550" s="734">
        <v>97</v>
      </c>
      <c r="N550" s="735">
        <v>19760.84</v>
      </c>
    </row>
    <row r="551" spans="1:14" ht="14.45" customHeight="1" x14ac:dyDescent="0.2">
      <c r="A551" s="729" t="s">
        <v>576</v>
      </c>
      <c r="B551" s="730" t="s">
        <v>577</v>
      </c>
      <c r="C551" s="731" t="s">
        <v>591</v>
      </c>
      <c r="D551" s="732" t="s">
        <v>592</v>
      </c>
      <c r="E551" s="733">
        <v>50113013</v>
      </c>
      <c r="F551" s="732" t="s">
        <v>1524</v>
      </c>
      <c r="G551" s="731" t="s">
        <v>643</v>
      </c>
      <c r="H551" s="731">
        <v>105951</v>
      </c>
      <c r="I551" s="731">
        <v>5951</v>
      </c>
      <c r="J551" s="731" t="s">
        <v>1533</v>
      </c>
      <c r="K551" s="731" t="s">
        <v>1534</v>
      </c>
      <c r="L551" s="734">
        <v>113.75</v>
      </c>
      <c r="M551" s="734">
        <v>1</v>
      </c>
      <c r="N551" s="735">
        <v>113.75</v>
      </c>
    </row>
    <row r="552" spans="1:14" ht="14.45" customHeight="1" x14ac:dyDescent="0.2">
      <c r="A552" s="729" t="s">
        <v>576</v>
      </c>
      <c r="B552" s="730" t="s">
        <v>577</v>
      </c>
      <c r="C552" s="731" t="s">
        <v>591</v>
      </c>
      <c r="D552" s="732" t="s">
        <v>592</v>
      </c>
      <c r="E552" s="733">
        <v>50113013</v>
      </c>
      <c r="F552" s="732" t="s">
        <v>1524</v>
      </c>
      <c r="G552" s="731" t="s">
        <v>612</v>
      </c>
      <c r="H552" s="731">
        <v>136083</v>
      </c>
      <c r="I552" s="731">
        <v>136083</v>
      </c>
      <c r="J552" s="731" t="s">
        <v>1535</v>
      </c>
      <c r="K552" s="731" t="s">
        <v>1536</v>
      </c>
      <c r="L552" s="734">
        <v>459.77</v>
      </c>
      <c r="M552" s="734">
        <v>1.5</v>
      </c>
      <c r="N552" s="735">
        <v>689.65499999999997</v>
      </c>
    </row>
    <row r="553" spans="1:14" ht="14.45" customHeight="1" x14ac:dyDescent="0.2">
      <c r="A553" s="729" t="s">
        <v>576</v>
      </c>
      <c r="B553" s="730" t="s">
        <v>577</v>
      </c>
      <c r="C553" s="731" t="s">
        <v>591</v>
      </c>
      <c r="D553" s="732" t="s">
        <v>592</v>
      </c>
      <c r="E553" s="733">
        <v>50113013</v>
      </c>
      <c r="F553" s="732" t="s">
        <v>1524</v>
      </c>
      <c r="G553" s="731" t="s">
        <v>612</v>
      </c>
      <c r="H553" s="731">
        <v>498791</v>
      </c>
      <c r="I553" s="731">
        <v>9999999</v>
      </c>
      <c r="J553" s="731" t="s">
        <v>1537</v>
      </c>
      <c r="K553" s="731" t="s">
        <v>1538</v>
      </c>
      <c r="L553" s="734">
        <v>1316.865</v>
      </c>
      <c r="M553" s="734">
        <v>1.2</v>
      </c>
      <c r="N553" s="735">
        <v>1580.2380000000001</v>
      </c>
    </row>
    <row r="554" spans="1:14" ht="14.45" customHeight="1" x14ac:dyDescent="0.2">
      <c r="A554" s="729" t="s">
        <v>576</v>
      </c>
      <c r="B554" s="730" t="s">
        <v>577</v>
      </c>
      <c r="C554" s="731" t="s">
        <v>591</v>
      </c>
      <c r="D554" s="732" t="s">
        <v>592</v>
      </c>
      <c r="E554" s="733">
        <v>50113013</v>
      </c>
      <c r="F554" s="732" t="s">
        <v>1524</v>
      </c>
      <c r="G554" s="731" t="s">
        <v>612</v>
      </c>
      <c r="H554" s="731">
        <v>117170</v>
      </c>
      <c r="I554" s="731">
        <v>17170</v>
      </c>
      <c r="J554" s="731" t="s">
        <v>1539</v>
      </c>
      <c r="K554" s="731" t="s">
        <v>1540</v>
      </c>
      <c r="L554" s="734">
        <v>72.839999999999989</v>
      </c>
      <c r="M554" s="734">
        <v>6</v>
      </c>
      <c r="N554" s="735">
        <v>437.03999999999996</v>
      </c>
    </row>
    <row r="555" spans="1:14" ht="14.45" customHeight="1" x14ac:dyDescent="0.2">
      <c r="A555" s="729" t="s">
        <v>576</v>
      </c>
      <c r="B555" s="730" t="s">
        <v>577</v>
      </c>
      <c r="C555" s="731" t="s">
        <v>591</v>
      </c>
      <c r="D555" s="732" t="s">
        <v>592</v>
      </c>
      <c r="E555" s="733">
        <v>50113013</v>
      </c>
      <c r="F555" s="732" t="s">
        <v>1524</v>
      </c>
      <c r="G555" s="731" t="s">
        <v>612</v>
      </c>
      <c r="H555" s="731">
        <v>117171</v>
      </c>
      <c r="I555" s="731">
        <v>17171</v>
      </c>
      <c r="J555" s="731" t="s">
        <v>1541</v>
      </c>
      <c r="K555" s="731" t="s">
        <v>1542</v>
      </c>
      <c r="L555" s="734">
        <v>72.840000000000018</v>
      </c>
      <c r="M555" s="734">
        <v>3</v>
      </c>
      <c r="N555" s="735">
        <v>218.52000000000004</v>
      </c>
    </row>
    <row r="556" spans="1:14" ht="14.45" customHeight="1" x14ac:dyDescent="0.2">
      <c r="A556" s="729" t="s">
        <v>576</v>
      </c>
      <c r="B556" s="730" t="s">
        <v>577</v>
      </c>
      <c r="C556" s="731" t="s">
        <v>591</v>
      </c>
      <c r="D556" s="732" t="s">
        <v>592</v>
      </c>
      <c r="E556" s="733">
        <v>50113013</v>
      </c>
      <c r="F556" s="732" t="s">
        <v>1524</v>
      </c>
      <c r="G556" s="731" t="s">
        <v>612</v>
      </c>
      <c r="H556" s="731">
        <v>111706</v>
      </c>
      <c r="I556" s="731">
        <v>11706</v>
      </c>
      <c r="J556" s="731" t="s">
        <v>1543</v>
      </c>
      <c r="K556" s="731" t="s">
        <v>1544</v>
      </c>
      <c r="L556" s="734">
        <v>531.39</v>
      </c>
      <c r="M556" s="734">
        <v>6</v>
      </c>
      <c r="N556" s="735">
        <v>3188.34</v>
      </c>
    </row>
    <row r="557" spans="1:14" ht="14.45" customHeight="1" x14ac:dyDescent="0.2">
      <c r="A557" s="729" t="s">
        <v>576</v>
      </c>
      <c r="B557" s="730" t="s">
        <v>577</v>
      </c>
      <c r="C557" s="731" t="s">
        <v>591</v>
      </c>
      <c r="D557" s="732" t="s">
        <v>592</v>
      </c>
      <c r="E557" s="733">
        <v>50113013</v>
      </c>
      <c r="F557" s="732" t="s">
        <v>1524</v>
      </c>
      <c r="G557" s="731" t="s">
        <v>612</v>
      </c>
      <c r="H557" s="731">
        <v>131654</v>
      </c>
      <c r="I557" s="731">
        <v>131654</v>
      </c>
      <c r="J557" s="731" t="s">
        <v>1545</v>
      </c>
      <c r="K557" s="731" t="s">
        <v>1546</v>
      </c>
      <c r="L557" s="734">
        <v>264</v>
      </c>
      <c r="M557" s="734">
        <v>1.5</v>
      </c>
      <c r="N557" s="735">
        <v>396</v>
      </c>
    </row>
    <row r="558" spans="1:14" ht="14.45" customHeight="1" x14ac:dyDescent="0.2">
      <c r="A558" s="729" t="s">
        <v>576</v>
      </c>
      <c r="B558" s="730" t="s">
        <v>577</v>
      </c>
      <c r="C558" s="731" t="s">
        <v>591</v>
      </c>
      <c r="D558" s="732" t="s">
        <v>592</v>
      </c>
      <c r="E558" s="733">
        <v>50113013</v>
      </c>
      <c r="F558" s="732" t="s">
        <v>1524</v>
      </c>
      <c r="G558" s="731" t="s">
        <v>612</v>
      </c>
      <c r="H558" s="731">
        <v>131656</v>
      </c>
      <c r="I558" s="731">
        <v>131656</v>
      </c>
      <c r="J558" s="731" t="s">
        <v>1547</v>
      </c>
      <c r="K558" s="731" t="s">
        <v>1548</v>
      </c>
      <c r="L558" s="734">
        <v>517</v>
      </c>
      <c r="M558" s="734">
        <v>6.5</v>
      </c>
      <c r="N558" s="735">
        <v>3360.5</v>
      </c>
    </row>
    <row r="559" spans="1:14" ht="14.45" customHeight="1" x14ac:dyDescent="0.2">
      <c r="A559" s="729" t="s">
        <v>576</v>
      </c>
      <c r="B559" s="730" t="s">
        <v>577</v>
      </c>
      <c r="C559" s="731" t="s">
        <v>591</v>
      </c>
      <c r="D559" s="732" t="s">
        <v>592</v>
      </c>
      <c r="E559" s="733">
        <v>50113013</v>
      </c>
      <c r="F559" s="732" t="s">
        <v>1524</v>
      </c>
      <c r="G559" s="731" t="s">
        <v>643</v>
      </c>
      <c r="H559" s="731">
        <v>206609</v>
      </c>
      <c r="I559" s="731">
        <v>206609</v>
      </c>
      <c r="J559" s="731" t="s">
        <v>1549</v>
      </c>
      <c r="K559" s="731" t="s">
        <v>1550</v>
      </c>
      <c r="L559" s="734">
        <v>246.6</v>
      </c>
      <c r="M559" s="734">
        <v>1</v>
      </c>
      <c r="N559" s="735">
        <v>246.6</v>
      </c>
    </row>
    <row r="560" spans="1:14" ht="14.45" customHeight="1" x14ac:dyDescent="0.2">
      <c r="A560" s="729" t="s">
        <v>576</v>
      </c>
      <c r="B560" s="730" t="s">
        <v>577</v>
      </c>
      <c r="C560" s="731" t="s">
        <v>591</v>
      </c>
      <c r="D560" s="732" t="s">
        <v>592</v>
      </c>
      <c r="E560" s="733">
        <v>50113013</v>
      </c>
      <c r="F560" s="732" t="s">
        <v>1524</v>
      </c>
      <c r="G560" s="731" t="s">
        <v>612</v>
      </c>
      <c r="H560" s="731">
        <v>162187</v>
      </c>
      <c r="I560" s="731">
        <v>162187</v>
      </c>
      <c r="J560" s="731" t="s">
        <v>1551</v>
      </c>
      <c r="K560" s="731" t="s">
        <v>1552</v>
      </c>
      <c r="L560" s="734">
        <v>717.04571428571421</v>
      </c>
      <c r="M560" s="734">
        <v>3.5</v>
      </c>
      <c r="N560" s="735">
        <v>2509.66</v>
      </c>
    </row>
    <row r="561" spans="1:14" ht="14.45" customHeight="1" x14ac:dyDescent="0.2">
      <c r="A561" s="729" t="s">
        <v>576</v>
      </c>
      <c r="B561" s="730" t="s">
        <v>577</v>
      </c>
      <c r="C561" s="731" t="s">
        <v>591</v>
      </c>
      <c r="D561" s="732" t="s">
        <v>592</v>
      </c>
      <c r="E561" s="733">
        <v>50113013</v>
      </c>
      <c r="F561" s="732" t="s">
        <v>1524</v>
      </c>
      <c r="G561" s="731" t="s">
        <v>643</v>
      </c>
      <c r="H561" s="731">
        <v>849655</v>
      </c>
      <c r="I561" s="731">
        <v>129836</v>
      </c>
      <c r="J561" s="731" t="s">
        <v>1553</v>
      </c>
      <c r="K561" s="731" t="s">
        <v>1554</v>
      </c>
      <c r="L561" s="734">
        <v>264</v>
      </c>
      <c r="M561" s="734">
        <v>2</v>
      </c>
      <c r="N561" s="735">
        <v>528</v>
      </c>
    </row>
    <row r="562" spans="1:14" ht="14.45" customHeight="1" x14ac:dyDescent="0.2">
      <c r="A562" s="729" t="s">
        <v>576</v>
      </c>
      <c r="B562" s="730" t="s">
        <v>577</v>
      </c>
      <c r="C562" s="731" t="s">
        <v>591</v>
      </c>
      <c r="D562" s="732" t="s">
        <v>592</v>
      </c>
      <c r="E562" s="733">
        <v>50113013</v>
      </c>
      <c r="F562" s="732" t="s">
        <v>1524</v>
      </c>
      <c r="G562" s="731" t="s">
        <v>612</v>
      </c>
      <c r="H562" s="731">
        <v>218400</v>
      </c>
      <c r="I562" s="731">
        <v>218400</v>
      </c>
      <c r="J562" s="731" t="s">
        <v>1555</v>
      </c>
      <c r="K562" s="731" t="s">
        <v>1556</v>
      </c>
      <c r="L562" s="734">
        <v>687.86</v>
      </c>
      <c r="M562" s="734">
        <v>7.5</v>
      </c>
      <c r="N562" s="735">
        <v>5158.95</v>
      </c>
    </row>
    <row r="563" spans="1:14" ht="14.45" customHeight="1" x14ac:dyDescent="0.2">
      <c r="A563" s="729" t="s">
        <v>576</v>
      </c>
      <c r="B563" s="730" t="s">
        <v>577</v>
      </c>
      <c r="C563" s="731" t="s">
        <v>591</v>
      </c>
      <c r="D563" s="732" t="s">
        <v>592</v>
      </c>
      <c r="E563" s="733">
        <v>50113013</v>
      </c>
      <c r="F563" s="732" t="s">
        <v>1524</v>
      </c>
      <c r="G563" s="731" t="s">
        <v>612</v>
      </c>
      <c r="H563" s="731">
        <v>844576</v>
      </c>
      <c r="I563" s="731">
        <v>100339</v>
      </c>
      <c r="J563" s="731" t="s">
        <v>1557</v>
      </c>
      <c r="K563" s="731" t="s">
        <v>1558</v>
      </c>
      <c r="L563" s="734">
        <v>96.449999999999989</v>
      </c>
      <c r="M563" s="734">
        <v>4</v>
      </c>
      <c r="N563" s="735">
        <v>385.79999999999995</v>
      </c>
    </row>
    <row r="564" spans="1:14" ht="14.45" customHeight="1" x14ac:dyDescent="0.2">
      <c r="A564" s="729" t="s">
        <v>576</v>
      </c>
      <c r="B564" s="730" t="s">
        <v>577</v>
      </c>
      <c r="C564" s="731" t="s">
        <v>591</v>
      </c>
      <c r="D564" s="732" t="s">
        <v>592</v>
      </c>
      <c r="E564" s="733">
        <v>50113013</v>
      </c>
      <c r="F564" s="732" t="s">
        <v>1524</v>
      </c>
      <c r="G564" s="731" t="s">
        <v>612</v>
      </c>
      <c r="H564" s="731">
        <v>104013</v>
      </c>
      <c r="I564" s="731">
        <v>4013</v>
      </c>
      <c r="J564" s="731" t="s">
        <v>1559</v>
      </c>
      <c r="K564" s="731" t="s">
        <v>1560</v>
      </c>
      <c r="L564" s="734">
        <v>84.4</v>
      </c>
      <c r="M564" s="734">
        <v>2</v>
      </c>
      <c r="N564" s="735">
        <v>168.8</v>
      </c>
    </row>
    <row r="565" spans="1:14" ht="14.45" customHeight="1" x14ac:dyDescent="0.2">
      <c r="A565" s="729" t="s">
        <v>576</v>
      </c>
      <c r="B565" s="730" t="s">
        <v>577</v>
      </c>
      <c r="C565" s="731" t="s">
        <v>591</v>
      </c>
      <c r="D565" s="732" t="s">
        <v>592</v>
      </c>
      <c r="E565" s="733">
        <v>50113013</v>
      </c>
      <c r="F565" s="732" t="s">
        <v>1524</v>
      </c>
      <c r="G565" s="731" t="s">
        <v>612</v>
      </c>
      <c r="H565" s="731">
        <v>112737</v>
      </c>
      <c r="I565" s="731">
        <v>12737</v>
      </c>
      <c r="J565" s="731" t="s">
        <v>1561</v>
      </c>
      <c r="K565" s="731" t="s">
        <v>1562</v>
      </c>
      <c r="L565" s="734">
        <v>83.67</v>
      </c>
      <c r="M565" s="734">
        <v>1</v>
      </c>
      <c r="N565" s="735">
        <v>83.67</v>
      </c>
    </row>
    <row r="566" spans="1:14" ht="14.45" customHeight="1" x14ac:dyDescent="0.2">
      <c r="A566" s="729" t="s">
        <v>576</v>
      </c>
      <c r="B566" s="730" t="s">
        <v>577</v>
      </c>
      <c r="C566" s="731" t="s">
        <v>591</v>
      </c>
      <c r="D566" s="732" t="s">
        <v>592</v>
      </c>
      <c r="E566" s="733">
        <v>50113013</v>
      </c>
      <c r="F566" s="732" t="s">
        <v>1524</v>
      </c>
      <c r="G566" s="731" t="s">
        <v>612</v>
      </c>
      <c r="H566" s="731">
        <v>102427</v>
      </c>
      <c r="I566" s="731">
        <v>2427</v>
      </c>
      <c r="J566" s="731" t="s">
        <v>1563</v>
      </c>
      <c r="K566" s="731" t="s">
        <v>1564</v>
      </c>
      <c r="L566" s="734">
        <v>103.53000000000002</v>
      </c>
      <c r="M566" s="734">
        <v>2</v>
      </c>
      <c r="N566" s="735">
        <v>207.06000000000003</v>
      </c>
    </row>
    <row r="567" spans="1:14" ht="14.45" customHeight="1" x14ac:dyDescent="0.2">
      <c r="A567" s="729" t="s">
        <v>576</v>
      </c>
      <c r="B567" s="730" t="s">
        <v>577</v>
      </c>
      <c r="C567" s="731" t="s">
        <v>591</v>
      </c>
      <c r="D567" s="732" t="s">
        <v>592</v>
      </c>
      <c r="E567" s="733">
        <v>50113013</v>
      </c>
      <c r="F567" s="732" t="s">
        <v>1524</v>
      </c>
      <c r="G567" s="731" t="s">
        <v>612</v>
      </c>
      <c r="H567" s="731">
        <v>101066</v>
      </c>
      <c r="I567" s="731">
        <v>1066</v>
      </c>
      <c r="J567" s="731" t="s">
        <v>1565</v>
      </c>
      <c r="K567" s="731" t="s">
        <v>1566</v>
      </c>
      <c r="L567" s="734">
        <v>56.860000000000014</v>
      </c>
      <c r="M567" s="734">
        <v>3</v>
      </c>
      <c r="N567" s="735">
        <v>170.58000000000004</v>
      </c>
    </row>
    <row r="568" spans="1:14" ht="14.45" customHeight="1" x14ac:dyDescent="0.2">
      <c r="A568" s="729" t="s">
        <v>576</v>
      </c>
      <c r="B568" s="730" t="s">
        <v>577</v>
      </c>
      <c r="C568" s="731" t="s">
        <v>591</v>
      </c>
      <c r="D568" s="732" t="s">
        <v>592</v>
      </c>
      <c r="E568" s="733">
        <v>50113013</v>
      </c>
      <c r="F568" s="732" t="s">
        <v>1524</v>
      </c>
      <c r="G568" s="731" t="s">
        <v>612</v>
      </c>
      <c r="H568" s="731">
        <v>207280</v>
      </c>
      <c r="I568" s="731">
        <v>207280</v>
      </c>
      <c r="J568" s="731" t="s">
        <v>1567</v>
      </c>
      <c r="K568" s="731" t="s">
        <v>700</v>
      </c>
      <c r="L568" s="734">
        <v>129.81999999999996</v>
      </c>
      <c r="M568" s="734">
        <v>3</v>
      </c>
      <c r="N568" s="735">
        <v>389.45999999999992</v>
      </c>
    </row>
    <row r="569" spans="1:14" ht="14.45" customHeight="1" x14ac:dyDescent="0.2">
      <c r="A569" s="729" t="s">
        <v>576</v>
      </c>
      <c r="B569" s="730" t="s">
        <v>577</v>
      </c>
      <c r="C569" s="731" t="s">
        <v>591</v>
      </c>
      <c r="D569" s="732" t="s">
        <v>592</v>
      </c>
      <c r="E569" s="733">
        <v>50113013</v>
      </c>
      <c r="F569" s="732" t="s">
        <v>1524</v>
      </c>
      <c r="G569" s="731" t="s">
        <v>612</v>
      </c>
      <c r="H569" s="731">
        <v>847476</v>
      </c>
      <c r="I569" s="731">
        <v>112782</v>
      </c>
      <c r="J569" s="731" t="s">
        <v>1568</v>
      </c>
      <c r="K569" s="731" t="s">
        <v>1569</v>
      </c>
      <c r="L569" s="734">
        <v>712.62599999999998</v>
      </c>
      <c r="M569" s="734">
        <v>2.5</v>
      </c>
      <c r="N569" s="735">
        <v>1781.5650000000001</v>
      </c>
    </row>
    <row r="570" spans="1:14" ht="14.45" customHeight="1" x14ac:dyDescent="0.2">
      <c r="A570" s="729" t="s">
        <v>576</v>
      </c>
      <c r="B570" s="730" t="s">
        <v>577</v>
      </c>
      <c r="C570" s="731" t="s">
        <v>591</v>
      </c>
      <c r="D570" s="732" t="s">
        <v>592</v>
      </c>
      <c r="E570" s="733">
        <v>50113013</v>
      </c>
      <c r="F570" s="732" t="s">
        <v>1524</v>
      </c>
      <c r="G570" s="731" t="s">
        <v>612</v>
      </c>
      <c r="H570" s="731">
        <v>394618</v>
      </c>
      <c r="I570" s="731">
        <v>112786</v>
      </c>
      <c r="J570" s="731" t="s">
        <v>1570</v>
      </c>
      <c r="K570" s="731" t="s">
        <v>1571</v>
      </c>
      <c r="L570" s="734">
        <v>335.02999999999992</v>
      </c>
      <c r="M570" s="734">
        <v>0.5</v>
      </c>
      <c r="N570" s="735">
        <v>167.51499999999996</v>
      </c>
    </row>
    <row r="571" spans="1:14" ht="14.45" customHeight="1" x14ac:dyDescent="0.2">
      <c r="A571" s="729" t="s">
        <v>576</v>
      </c>
      <c r="B571" s="730" t="s">
        <v>577</v>
      </c>
      <c r="C571" s="731" t="s">
        <v>591</v>
      </c>
      <c r="D571" s="732" t="s">
        <v>592</v>
      </c>
      <c r="E571" s="733">
        <v>50113013</v>
      </c>
      <c r="F571" s="732" t="s">
        <v>1524</v>
      </c>
      <c r="G571" s="731" t="s">
        <v>612</v>
      </c>
      <c r="H571" s="731">
        <v>96414</v>
      </c>
      <c r="I571" s="731">
        <v>96414</v>
      </c>
      <c r="J571" s="731" t="s">
        <v>1572</v>
      </c>
      <c r="K571" s="731" t="s">
        <v>1573</v>
      </c>
      <c r="L571" s="734">
        <v>58.609999999999992</v>
      </c>
      <c r="M571" s="734">
        <v>4</v>
      </c>
      <c r="N571" s="735">
        <v>234.43999999999997</v>
      </c>
    </row>
    <row r="572" spans="1:14" ht="14.45" customHeight="1" x14ac:dyDescent="0.2">
      <c r="A572" s="729" t="s">
        <v>576</v>
      </c>
      <c r="B572" s="730" t="s">
        <v>577</v>
      </c>
      <c r="C572" s="731" t="s">
        <v>591</v>
      </c>
      <c r="D572" s="732" t="s">
        <v>592</v>
      </c>
      <c r="E572" s="733">
        <v>50113013</v>
      </c>
      <c r="F572" s="732" t="s">
        <v>1524</v>
      </c>
      <c r="G572" s="731" t="s">
        <v>612</v>
      </c>
      <c r="H572" s="731">
        <v>216199</v>
      </c>
      <c r="I572" s="731">
        <v>216199</v>
      </c>
      <c r="J572" s="731" t="s">
        <v>1085</v>
      </c>
      <c r="K572" s="731" t="s">
        <v>1086</v>
      </c>
      <c r="L572" s="734">
        <v>86.66</v>
      </c>
      <c r="M572" s="734">
        <v>2</v>
      </c>
      <c r="N572" s="735">
        <v>173.32</v>
      </c>
    </row>
    <row r="573" spans="1:14" ht="14.45" customHeight="1" x14ac:dyDescent="0.2">
      <c r="A573" s="729" t="s">
        <v>576</v>
      </c>
      <c r="B573" s="730" t="s">
        <v>577</v>
      </c>
      <c r="C573" s="731" t="s">
        <v>591</v>
      </c>
      <c r="D573" s="732" t="s">
        <v>592</v>
      </c>
      <c r="E573" s="733">
        <v>50113013</v>
      </c>
      <c r="F573" s="732" t="s">
        <v>1524</v>
      </c>
      <c r="G573" s="731" t="s">
        <v>295</v>
      </c>
      <c r="H573" s="731">
        <v>134595</v>
      </c>
      <c r="I573" s="731">
        <v>134595</v>
      </c>
      <c r="J573" s="731" t="s">
        <v>1574</v>
      </c>
      <c r="K573" s="731" t="s">
        <v>1575</v>
      </c>
      <c r="L573" s="734">
        <v>416.78</v>
      </c>
      <c r="M573" s="734">
        <v>13</v>
      </c>
      <c r="N573" s="735">
        <v>5418.1399999999994</v>
      </c>
    </row>
    <row r="574" spans="1:14" ht="14.45" customHeight="1" x14ac:dyDescent="0.2">
      <c r="A574" s="729" t="s">
        <v>576</v>
      </c>
      <c r="B574" s="730" t="s">
        <v>577</v>
      </c>
      <c r="C574" s="731" t="s">
        <v>591</v>
      </c>
      <c r="D574" s="732" t="s">
        <v>592</v>
      </c>
      <c r="E574" s="733">
        <v>50113013</v>
      </c>
      <c r="F574" s="732" t="s">
        <v>1524</v>
      </c>
      <c r="G574" s="731" t="s">
        <v>643</v>
      </c>
      <c r="H574" s="731">
        <v>173750</v>
      </c>
      <c r="I574" s="731">
        <v>173750</v>
      </c>
      <c r="J574" s="731" t="s">
        <v>1576</v>
      </c>
      <c r="K574" s="731" t="s">
        <v>1577</v>
      </c>
      <c r="L574" s="734">
        <v>825.07999999999993</v>
      </c>
      <c r="M574" s="734">
        <v>2</v>
      </c>
      <c r="N574" s="735">
        <v>1650.1599999999999</v>
      </c>
    </row>
    <row r="575" spans="1:14" ht="14.45" customHeight="1" x14ac:dyDescent="0.2">
      <c r="A575" s="729" t="s">
        <v>576</v>
      </c>
      <c r="B575" s="730" t="s">
        <v>577</v>
      </c>
      <c r="C575" s="731" t="s">
        <v>591</v>
      </c>
      <c r="D575" s="732" t="s">
        <v>592</v>
      </c>
      <c r="E575" s="733">
        <v>50113013</v>
      </c>
      <c r="F575" s="732" t="s">
        <v>1524</v>
      </c>
      <c r="G575" s="731" t="s">
        <v>643</v>
      </c>
      <c r="H575" s="731">
        <v>242332</v>
      </c>
      <c r="I575" s="731">
        <v>242332</v>
      </c>
      <c r="J575" s="731" t="s">
        <v>1578</v>
      </c>
      <c r="K575" s="731" t="s">
        <v>1579</v>
      </c>
      <c r="L575" s="734">
        <v>376.91999999999996</v>
      </c>
      <c r="M575" s="734">
        <v>1</v>
      </c>
      <c r="N575" s="735">
        <v>376.91999999999996</v>
      </c>
    </row>
    <row r="576" spans="1:14" ht="14.45" customHeight="1" x14ac:dyDescent="0.2">
      <c r="A576" s="729" t="s">
        <v>576</v>
      </c>
      <c r="B576" s="730" t="s">
        <v>577</v>
      </c>
      <c r="C576" s="731" t="s">
        <v>591</v>
      </c>
      <c r="D576" s="732" t="s">
        <v>592</v>
      </c>
      <c r="E576" s="733">
        <v>50113013</v>
      </c>
      <c r="F576" s="732" t="s">
        <v>1524</v>
      </c>
      <c r="G576" s="731" t="s">
        <v>329</v>
      </c>
      <c r="H576" s="731">
        <v>224407</v>
      </c>
      <c r="I576" s="731">
        <v>224407</v>
      </c>
      <c r="J576" s="731" t="s">
        <v>1578</v>
      </c>
      <c r="K576" s="731" t="s">
        <v>1580</v>
      </c>
      <c r="L576" s="734">
        <v>188.46</v>
      </c>
      <c r="M576" s="734">
        <v>10.1</v>
      </c>
      <c r="N576" s="735">
        <v>1903.4459999999999</v>
      </c>
    </row>
    <row r="577" spans="1:14" ht="14.45" customHeight="1" x14ac:dyDescent="0.2">
      <c r="A577" s="729" t="s">
        <v>576</v>
      </c>
      <c r="B577" s="730" t="s">
        <v>577</v>
      </c>
      <c r="C577" s="731" t="s">
        <v>591</v>
      </c>
      <c r="D577" s="732" t="s">
        <v>592</v>
      </c>
      <c r="E577" s="733">
        <v>50113013</v>
      </c>
      <c r="F577" s="732" t="s">
        <v>1524</v>
      </c>
      <c r="G577" s="731" t="s">
        <v>612</v>
      </c>
      <c r="H577" s="731">
        <v>225543</v>
      </c>
      <c r="I577" s="731">
        <v>225543</v>
      </c>
      <c r="J577" s="731" t="s">
        <v>1581</v>
      </c>
      <c r="K577" s="731" t="s">
        <v>1582</v>
      </c>
      <c r="L577" s="734">
        <v>390.64</v>
      </c>
      <c r="M577" s="734">
        <v>4</v>
      </c>
      <c r="N577" s="735">
        <v>1562.56</v>
      </c>
    </row>
    <row r="578" spans="1:14" ht="14.45" customHeight="1" x14ac:dyDescent="0.2">
      <c r="A578" s="729" t="s">
        <v>576</v>
      </c>
      <c r="B578" s="730" t="s">
        <v>577</v>
      </c>
      <c r="C578" s="731" t="s">
        <v>591</v>
      </c>
      <c r="D578" s="732" t="s">
        <v>592</v>
      </c>
      <c r="E578" s="733">
        <v>50113013</v>
      </c>
      <c r="F578" s="732" t="s">
        <v>1524</v>
      </c>
      <c r="G578" s="731" t="s">
        <v>612</v>
      </c>
      <c r="H578" s="731">
        <v>155636</v>
      </c>
      <c r="I578" s="731">
        <v>55636</v>
      </c>
      <c r="J578" s="731" t="s">
        <v>1583</v>
      </c>
      <c r="K578" s="731" t="s">
        <v>1584</v>
      </c>
      <c r="L578" s="734">
        <v>52.610000000000007</v>
      </c>
      <c r="M578" s="734">
        <v>3</v>
      </c>
      <c r="N578" s="735">
        <v>157.83000000000001</v>
      </c>
    </row>
    <row r="579" spans="1:14" ht="14.45" customHeight="1" x14ac:dyDescent="0.2">
      <c r="A579" s="729" t="s">
        <v>576</v>
      </c>
      <c r="B579" s="730" t="s">
        <v>577</v>
      </c>
      <c r="C579" s="731" t="s">
        <v>591</v>
      </c>
      <c r="D579" s="732" t="s">
        <v>592</v>
      </c>
      <c r="E579" s="733">
        <v>50113013</v>
      </c>
      <c r="F579" s="732" t="s">
        <v>1524</v>
      </c>
      <c r="G579" s="731" t="s">
        <v>612</v>
      </c>
      <c r="H579" s="731">
        <v>207116</v>
      </c>
      <c r="I579" s="731">
        <v>207116</v>
      </c>
      <c r="J579" s="731" t="s">
        <v>1585</v>
      </c>
      <c r="K579" s="731" t="s">
        <v>1586</v>
      </c>
      <c r="L579" s="734">
        <v>419.1</v>
      </c>
      <c r="M579" s="734">
        <v>4</v>
      </c>
      <c r="N579" s="735">
        <v>1676.4</v>
      </c>
    </row>
    <row r="580" spans="1:14" ht="14.45" customHeight="1" x14ac:dyDescent="0.2">
      <c r="A580" s="729" t="s">
        <v>576</v>
      </c>
      <c r="B580" s="730" t="s">
        <v>577</v>
      </c>
      <c r="C580" s="731" t="s">
        <v>591</v>
      </c>
      <c r="D580" s="732" t="s">
        <v>592</v>
      </c>
      <c r="E580" s="733">
        <v>50113013</v>
      </c>
      <c r="F580" s="732" t="s">
        <v>1524</v>
      </c>
      <c r="G580" s="731" t="s">
        <v>612</v>
      </c>
      <c r="H580" s="731">
        <v>101076</v>
      </c>
      <c r="I580" s="731">
        <v>1076</v>
      </c>
      <c r="J580" s="731" t="s">
        <v>1587</v>
      </c>
      <c r="K580" s="731" t="s">
        <v>1227</v>
      </c>
      <c r="L580" s="734">
        <v>77.851428571428571</v>
      </c>
      <c r="M580" s="734">
        <v>7</v>
      </c>
      <c r="N580" s="735">
        <v>544.96</v>
      </c>
    </row>
    <row r="581" spans="1:14" ht="14.45" customHeight="1" x14ac:dyDescent="0.2">
      <c r="A581" s="729" t="s">
        <v>576</v>
      </c>
      <c r="B581" s="730" t="s">
        <v>577</v>
      </c>
      <c r="C581" s="731" t="s">
        <v>591</v>
      </c>
      <c r="D581" s="732" t="s">
        <v>592</v>
      </c>
      <c r="E581" s="733">
        <v>50113013</v>
      </c>
      <c r="F581" s="732" t="s">
        <v>1524</v>
      </c>
      <c r="G581" s="731" t="s">
        <v>612</v>
      </c>
      <c r="H581" s="731">
        <v>498890</v>
      </c>
      <c r="I581" s="731">
        <v>9999999</v>
      </c>
      <c r="J581" s="731" t="s">
        <v>1588</v>
      </c>
      <c r="K581" s="731" t="s">
        <v>1589</v>
      </c>
      <c r="L581" s="734">
        <v>2112</v>
      </c>
      <c r="M581" s="734">
        <v>12.91</v>
      </c>
      <c r="N581" s="735">
        <v>27265.920000000002</v>
      </c>
    </row>
    <row r="582" spans="1:14" ht="14.45" customHeight="1" x14ac:dyDescent="0.2">
      <c r="A582" s="729" t="s">
        <v>576</v>
      </c>
      <c r="B582" s="730" t="s">
        <v>577</v>
      </c>
      <c r="C582" s="731" t="s">
        <v>591</v>
      </c>
      <c r="D582" s="732" t="s">
        <v>592</v>
      </c>
      <c r="E582" s="733">
        <v>50113013</v>
      </c>
      <c r="F582" s="732" t="s">
        <v>1524</v>
      </c>
      <c r="G582" s="731" t="s">
        <v>612</v>
      </c>
      <c r="H582" s="731">
        <v>113424</v>
      </c>
      <c r="I582" s="731">
        <v>9999999</v>
      </c>
      <c r="J582" s="731" t="s">
        <v>1590</v>
      </c>
      <c r="K582" s="731" t="s">
        <v>1591</v>
      </c>
      <c r="L582" s="734">
        <v>2356.6167999999998</v>
      </c>
      <c r="M582" s="734">
        <v>12.5</v>
      </c>
      <c r="N582" s="735">
        <v>29457.71</v>
      </c>
    </row>
    <row r="583" spans="1:14" ht="14.45" customHeight="1" x14ac:dyDescent="0.2">
      <c r="A583" s="729" t="s">
        <v>576</v>
      </c>
      <c r="B583" s="730" t="s">
        <v>577</v>
      </c>
      <c r="C583" s="731" t="s">
        <v>591</v>
      </c>
      <c r="D583" s="732" t="s">
        <v>592</v>
      </c>
      <c r="E583" s="733">
        <v>50113013</v>
      </c>
      <c r="F583" s="732" t="s">
        <v>1524</v>
      </c>
      <c r="G583" s="731" t="s">
        <v>643</v>
      </c>
      <c r="H583" s="731">
        <v>113453</v>
      </c>
      <c r="I583" s="731">
        <v>113453</v>
      </c>
      <c r="J583" s="731" t="s">
        <v>1592</v>
      </c>
      <c r="K583" s="731" t="s">
        <v>1593</v>
      </c>
      <c r="L583" s="734">
        <v>2124.7655670103095</v>
      </c>
      <c r="M583" s="734">
        <v>9.6999999999999993</v>
      </c>
      <c r="N583" s="735">
        <v>20610.225999999999</v>
      </c>
    </row>
    <row r="584" spans="1:14" ht="14.45" customHeight="1" x14ac:dyDescent="0.2">
      <c r="A584" s="729" t="s">
        <v>576</v>
      </c>
      <c r="B584" s="730" t="s">
        <v>577</v>
      </c>
      <c r="C584" s="731" t="s">
        <v>591</v>
      </c>
      <c r="D584" s="732" t="s">
        <v>592</v>
      </c>
      <c r="E584" s="733">
        <v>50113013</v>
      </c>
      <c r="F584" s="732" t="s">
        <v>1524</v>
      </c>
      <c r="G584" s="731" t="s">
        <v>612</v>
      </c>
      <c r="H584" s="731">
        <v>502239</v>
      </c>
      <c r="I584" s="731">
        <v>9999999</v>
      </c>
      <c r="J584" s="731" t="s">
        <v>1594</v>
      </c>
      <c r="K584" s="731" t="s">
        <v>1591</v>
      </c>
      <c r="L584" s="734">
        <v>2090</v>
      </c>
      <c r="M584" s="734">
        <v>13.6</v>
      </c>
      <c r="N584" s="735">
        <v>28424</v>
      </c>
    </row>
    <row r="585" spans="1:14" ht="14.45" customHeight="1" x14ac:dyDescent="0.2">
      <c r="A585" s="729" t="s">
        <v>576</v>
      </c>
      <c r="B585" s="730" t="s">
        <v>577</v>
      </c>
      <c r="C585" s="731" t="s">
        <v>591</v>
      </c>
      <c r="D585" s="732" t="s">
        <v>592</v>
      </c>
      <c r="E585" s="733">
        <v>50113013</v>
      </c>
      <c r="F585" s="732" t="s">
        <v>1524</v>
      </c>
      <c r="G585" s="731" t="s">
        <v>329</v>
      </c>
      <c r="H585" s="731">
        <v>201030</v>
      </c>
      <c r="I585" s="731">
        <v>201030</v>
      </c>
      <c r="J585" s="731" t="s">
        <v>1595</v>
      </c>
      <c r="K585" s="731" t="s">
        <v>1596</v>
      </c>
      <c r="L585" s="734">
        <v>33.4</v>
      </c>
      <c r="M585" s="734">
        <v>50</v>
      </c>
      <c r="N585" s="735">
        <v>1670</v>
      </c>
    </row>
    <row r="586" spans="1:14" ht="14.45" customHeight="1" x14ac:dyDescent="0.2">
      <c r="A586" s="729" t="s">
        <v>576</v>
      </c>
      <c r="B586" s="730" t="s">
        <v>577</v>
      </c>
      <c r="C586" s="731" t="s">
        <v>591</v>
      </c>
      <c r="D586" s="732" t="s">
        <v>592</v>
      </c>
      <c r="E586" s="733">
        <v>50113013</v>
      </c>
      <c r="F586" s="732" t="s">
        <v>1524</v>
      </c>
      <c r="G586" s="731" t="s">
        <v>643</v>
      </c>
      <c r="H586" s="731">
        <v>166269</v>
      </c>
      <c r="I586" s="731">
        <v>166269</v>
      </c>
      <c r="J586" s="731" t="s">
        <v>1597</v>
      </c>
      <c r="K586" s="731" t="s">
        <v>1598</v>
      </c>
      <c r="L586" s="734">
        <v>52.88</v>
      </c>
      <c r="M586" s="734">
        <v>25</v>
      </c>
      <c r="N586" s="735">
        <v>1322</v>
      </c>
    </row>
    <row r="587" spans="1:14" ht="14.45" customHeight="1" x14ac:dyDescent="0.2">
      <c r="A587" s="729" t="s">
        <v>576</v>
      </c>
      <c r="B587" s="730" t="s">
        <v>577</v>
      </c>
      <c r="C587" s="731" t="s">
        <v>591</v>
      </c>
      <c r="D587" s="732" t="s">
        <v>592</v>
      </c>
      <c r="E587" s="733">
        <v>50113013</v>
      </c>
      <c r="F587" s="732" t="s">
        <v>1524</v>
      </c>
      <c r="G587" s="731" t="s">
        <v>643</v>
      </c>
      <c r="H587" s="731">
        <v>166265</v>
      </c>
      <c r="I587" s="731">
        <v>166265</v>
      </c>
      <c r="J587" s="731" t="s">
        <v>1599</v>
      </c>
      <c r="K587" s="731" t="s">
        <v>1600</v>
      </c>
      <c r="L587" s="734">
        <v>33.39</v>
      </c>
      <c r="M587" s="734">
        <v>8</v>
      </c>
      <c r="N587" s="735">
        <v>267.12</v>
      </c>
    </row>
    <row r="588" spans="1:14" ht="14.45" customHeight="1" x14ac:dyDescent="0.2">
      <c r="A588" s="729" t="s">
        <v>576</v>
      </c>
      <c r="B588" s="730" t="s">
        <v>577</v>
      </c>
      <c r="C588" s="731" t="s">
        <v>591</v>
      </c>
      <c r="D588" s="732" t="s">
        <v>592</v>
      </c>
      <c r="E588" s="733">
        <v>50113013</v>
      </c>
      <c r="F588" s="732" t="s">
        <v>1524</v>
      </c>
      <c r="G588" s="731" t="s">
        <v>643</v>
      </c>
      <c r="H588" s="731">
        <v>118547</v>
      </c>
      <c r="I588" s="731">
        <v>18547</v>
      </c>
      <c r="J588" s="731" t="s">
        <v>1601</v>
      </c>
      <c r="K588" s="731" t="s">
        <v>1602</v>
      </c>
      <c r="L588" s="734">
        <v>92.18</v>
      </c>
      <c r="M588" s="734">
        <v>1</v>
      </c>
      <c r="N588" s="735">
        <v>92.18</v>
      </c>
    </row>
    <row r="589" spans="1:14" ht="14.45" customHeight="1" x14ac:dyDescent="0.2">
      <c r="A589" s="729" t="s">
        <v>576</v>
      </c>
      <c r="B589" s="730" t="s">
        <v>577</v>
      </c>
      <c r="C589" s="731" t="s">
        <v>591</v>
      </c>
      <c r="D589" s="732" t="s">
        <v>592</v>
      </c>
      <c r="E589" s="733">
        <v>50113014</v>
      </c>
      <c r="F589" s="732" t="s">
        <v>1603</v>
      </c>
      <c r="G589" s="731" t="s">
        <v>612</v>
      </c>
      <c r="H589" s="731">
        <v>176152</v>
      </c>
      <c r="I589" s="731">
        <v>76152</v>
      </c>
      <c r="J589" s="731" t="s">
        <v>1604</v>
      </c>
      <c r="K589" s="731" t="s">
        <v>1605</v>
      </c>
      <c r="L589" s="734">
        <v>134.32</v>
      </c>
      <c r="M589" s="734">
        <v>1</v>
      </c>
      <c r="N589" s="735">
        <v>134.32</v>
      </c>
    </row>
    <row r="590" spans="1:14" ht="14.45" customHeight="1" x14ac:dyDescent="0.2">
      <c r="A590" s="729" t="s">
        <v>576</v>
      </c>
      <c r="B590" s="730" t="s">
        <v>577</v>
      </c>
      <c r="C590" s="731" t="s">
        <v>591</v>
      </c>
      <c r="D590" s="732" t="s">
        <v>592</v>
      </c>
      <c r="E590" s="733">
        <v>50113014</v>
      </c>
      <c r="F590" s="732" t="s">
        <v>1603</v>
      </c>
      <c r="G590" s="731" t="s">
        <v>612</v>
      </c>
      <c r="H590" s="731">
        <v>113798</v>
      </c>
      <c r="I590" s="731">
        <v>13798</v>
      </c>
      <c r="J590" s="731" t="s">
        <v>1606</v>
      </c>
      <c r="K590" s="731" t="s">
        <v>1607</v>
      </c>
      <c r="L590" s="734">
        <v>112.94000000000001</v>
      </c>
      <c r="M590" s="734">
        <v>1</v>
      </c>
      <c r="N590" s="735">
        <v>112.94000000000001</v>
      </c>
    </row>
    <row r="591" spans="1:14" ht="14.45" customHeight="1" x14ac:dyDescent="0.2">
      <c r="A591" s="729" t="s">
        <v>576</v>
      </c>
      <c r="B591" s="730" t="s">
        <v>577</v>
      </c>
      <c r="C591" s="731" t="s">
        <v>591</v>
      </c>
      <c r="D591" s="732" t="s">
        <v>592</v>
      </c>
      <c r="E591" s="733">
        <v>50113014</v>
      </c>
      <c r="F591" s="732" t="s">
        <v>1603</v>
      </c>
      <c r="G591" s="731" t="s">
        <v>643</v>
      </c>
      <c r="H591" s="731">
        <v>164941</v>
      </c>
      <c r="I591" s="731">
        <v>64941</v>
      </c>
      <c r="J591" s="731" t="s">
        <v>1608</v>
      </c>
      <c r="K591" s="731" t="s">
        <v>1609</v>
      </c>
      <c r="L591" s="734">
        <v>58.97999999999999</v>
      </c>
      <c r="M591" s="734">
        <v>2</v>
      </c>
      <c r="N591" s="735">
        <v>117.95999999999998</v>
      </c>
    </row>
    <row r="592" spans="1:14" ht="14.45" customHeight="1" x14ac:dyDescent="0.2">
      <c r="A592" s="729" t="s">
        <v>576</v>
      </c>
      <c r="B592" s="730" t="s">
        <v>577</v>
      </c>
      <c r="C592" s="731" t="s">
        <v>591</v>
      </c>
      <c r="D592" s="732" t="s">
        <v>592</v>
      </c>
      <c r="E592" s="733">
        <v>50113014</v>
      </c>
      <c r="F592" s="732" t="s">
        <v>1603</v>
      </c>
      <c r="G592" s="731" t="s">
        <v>643</v>
      </c>
      <c r="H592" s="731">
        <v>64942</v>
      </c>
      <c r="I592" s="731">
        <v>64942</v>
      </c>
      <c r="J592" s="731" t="s">
        <v>1610</v>
      </c>
      <c r="K592" s="731" t="s">
        <v>1611</v>
      </c>
      <c r="L592" s="734">
        <v>669.09999999999991</v>
      </c>
      <c r="M592" s="734">
        <v>2</v>
      </c>
      <c r="N592" s="735">
        <v>1338.1999999999998</v>
      </c>
    </row>
    <row r="593" spans="1:14" ht="14.45" customHeight="1" x14ac:dyDescent="0.2">
      <c r="A593" s="729" t="s">
        <v>576</v>
      </c>
      <c r="B593" s="730" t="s">
        <v>577</v>
      </c>
      <c r="C593" s="731" t="s">
        <v>591</v>
      </c>
      <c r="D593" s="732" t="s">
        <v>592</v>
      </c>
      <c r="E593" s="733">
        <v>50113014</v>
      </c>
      <c r="F593" s="732" t="s">
        <v>1603</v>
      </c>
      <c r="G593" s="731" t="s">
        <v>643</v>
      </c>
      <c r="H593" s="731">
        <v>164401</v>
      </c>
      <c r="I593" s="731">
        <v>164401</v>
      </c>
      <c r="J593" s="731" t="s">
        <v>1612</v>
      </c>
      <c r="K593" s="731" t="s">
        <v>1613</v>
      </c>
      <c r="L593" s="734">
        <v>319</v>
      </c>
      <c r="M593" s="734">
        <v>4</v>
      </c>
      <c r="N593" s="735">
        <v>1276</v>
      </c>
    </row>
    <row r="594" spans="1:14" ht="14.45" customHeight="1" x14ac:dyDescent="0.2">
      <c r="A594" s="729" t="s">
        <v>576</v>
      </c>
      <c r="B594" s="730" t="s">
        <v>577</v>
      </c>
      <c r="C594" s="731" t="s">
        <v>591</v>
      </c>
      <c r="D594" s="732" t="s">
        <v>592</v>
      </c>
      <c r="E594" s="733">
        <v>50113014</v>
      </c>
      <c r="F594" s="732" t="s">
        <v>1603</v>
      </c>
      <c r="G594" s="731" t="s">
        <v>612</v>
      </c>
      <c r="H594" s="731">
        <v>129428</v>
      </c>
      <c r="I594" s="731">
        <v>500720</v>
      </c>
      <c r="J594" s="731" t="s">
        <v>1614</v>
      </c>
      <c r="K594" s="731" t="s">
        <v>1615</v>
      </c>
      <c r="L594" s="734">
        <v>3630</v>
      </c>
      <c r="M594" s="734">
        <v>15</v>
      </c>
      <c r="N594" s="735">
        <v>54450</v>
      </c>
    </row>
    <row r="595" spans="1:14" ht="14.45" customHeight="1" x14ac:dyDescent="0.2">
      <c r="A595" s="729" t="s">
        <v>576</v>
      </c>
      <c r="B595" s="730" t="s">
        <v>577</v>
      </c>
      <c r="C595" s="731" t="s">
        <v>596</v>
      </c>
      <c r="D595" s="732" t="s">
        <v>597</v>
      </c>
      <c r="E595" s="733">
        <v>50113001</v>
      </c>
      <c r="F595" s="732" t="s">
        <v>611</v>
      </c>
      <c r="G595" s="731" t="s">
        <v>612</v>
      </c>
      <c r="H595" s="731">
        <v>196885</v>
      </c>
      <c r="I595" s="731">
        <v>96885</v>
      </c>
      <c r="J595" s="731" t="s">
        <v>613</v>
      </c>
      <c r="K595" s="731" t="s">
        <v>614</v>
      </c>
      <c r="L595" s="734">
        <v>19.249948742659079</v>
      </c>
      <c r="M595" s="734">
        <v>1522</v>
      </c>
      <c r="N595" s="735">
        <v>29298.421986327117</v>
      </c>
    </row>
    <row r="596" spans="1:14" ht="14.45" customHeight="1" x14ac:dyDescent="0.2">
      <c r="A596" s="729" t="s">
        <v>576</v>
      </c>
      <c r="B596" s="730" t="s">
        <v>577</v>
      </c>
      <c r="C596" s="731" t="s">
        <v>596</v>
      </c>
      <c r="D596" s="732" t="s">
        <v>597</v>
      </c>
      <c r="E596" s="733">
        <v>50113001</v>
      </c>
      <c r="F596" s="732" t="s">
        <v>611</v>
      </c>
      <c r="G596" s="731" t="s">
        <v>612</v>
      </c>
      <c r="H596" s="731">
        <v>196884</v>
      </c>
      <c r="I596" s="731">
        <v>96884</v>
      </c>
      <c r="J596" s="731" t="s">
        <v>615</v>
      </c>
      <c r="K596" s="731" t="s">
        <v>616</v>
      </c>
      <c r="L596" s="734">
        <v>9.4686330490289716</v>
      </c>
      <c r="M596" s="734">
        <v>451</v>
      </c>
      <c r="N596" s="735">
        <v>4270.3535051120662</v>
      </c>
    </row>
    <row r="597" spans="1:14" ht="14.45" customHeight="1" x14ac:dyDescent="0.2">
      <c r="A597" s="729" t="s">
        <v>576</v>
      </c>
      <c r="B597" s="730" t="s">
        <v>577</v>
      </c>
      <c r="C597" s="731" t="s">
        <v>596</v>
      </c>
      <c r="D597" s="732" t="s">
        <v>597</v>
      </c>
      <c r="E597" s="733">
        <v>50113001</v>
      </c>
      <c r="F597" s="732" t="s">
        <v>611</v>
      </c>
      <c r="G597" s="731" t="s">
        <v>612</v>
      </c>
      <c r="H597" s="731">
        <v>29631</v>
      </c>
      <c r="I597" s="731">
        <v>29631</v>
      </c>
      <c r="J597" s="731" t="s">
        <v>1616</v>
      </c>
      <c r="K597" s="731" t="s">
        <v>1617</v>
      </c>
      <c r="L597" s="734">
        <v>6235.2473333333337</v>
      </c>
      <c r="M597" s="734">
        <v>2.496</v>
      </c>
      <c r="N597" s="735">
        <v>15563.177344000002</v>
      </c>
    </row>
    <row r="598" spans="1:14" ht="14.45" customHeight="1" x14ac:dyDescent="0.2">
      <c r="A598" s="729" t="s">
        <v>576</v>
      </c>
      <c r="B598" s="730" t="s">
        <v>577</v>
      </c>
      <c r="C598" s="731" t="s">
        <v>596</v>
      </c>
      <c r="D598" s="732" t="s">
        <v>597</v>
      </c>
      <c r="E598" s="733">
        <v>50113001</v>
      </c>
      <c r="F598" s="732" t="s">
        <v>611</v>
      </c>
      <c r="G598" s="731" t="s">
        <v>612</v>
      </c>
      <c r="H598" s="731">
        <v>846758</v>
      </c>
      <c r="I598" s="731">
        <v>103387</v>
      </c>
      <c r="J598" s="731" t="s">
        <v>619</v>
      </c>
      <c r="K598" s="731" t="s">
        <v>620</v>
      </c>
      <c r="L598" s="734">
        <v>76.542258064516133</v>
      </c>
      <c r="M598" s="734">
        <v>62</v>
      </c>
      <c r="N598" s="735">
        <v>4745.62</v>
      </c>
    </row>
    <row r="599" spans="1:14" ht="14.45" customHeight="1" x14ac:dyDescent="0.2">
      <c r="A599" s="729" t="s">
        <v>576</v>
      </c>
      <c r="B599" s="730" t="s">
        <v>577</v>
      </c>
      <c r="C599" s="731" t="s">
        <v>596</v>
      </c>
      <c r="D599" s="732" t="s">
        <v>597</v>
      </c>
      <c r="E599" s="733">
        <v>50113001</v>
      </c>
      <c r="F599" s="732" t="s">
        <v>611</v>
      </c>
      <c r="G599" s="731" t="s">
        <v>612</v>
      </c>
      <c r="H599" s="731">
        <v>176064</v>
      </c>
      <c r="I599" s="731">
        <v>76064</v>
      </c>
      <c r="J599" s="731" t="s">
        <v>626</v>
      </c>
      <c r="K599" s="731" t="s">
        <v>627</v>
      </c>
      <c r="L599" s="734">
        <v>83.849999999999966</v>
      </c>
      <c r="M599" s="734">
        <v>2</v>
      </c>
      <c r="N599" s="735">
        <v>167.69999999999993</v>
      </c>
    </row>
    <row r="600" spans="1:14" ht="14.45" customHeight="1" x14ac:dyDescent="0.2">
      <c r="A600" s="729" t="s">
        <v>576</v>
      </c>
      <c r="B600" s="730" t="s">
        <v>577</v>
      </c>
      <c r="C600" s="731" t="s">
        <v>596</v>
      </c>
      <c r="D600" s="732" t="s">
        <v>597</v>
      </c>
      <c r="E600" s="733">
        <v>50113001</v>
      </c>
      <c r="F600" s="732" t="s">
        <v>611</v>
      </c>
      <c r="G600" s="731" t="s">
        <v>612</v>
      </c>
      <c r="H600" s="731">
        <v>197323</v>
      </c>
      <c r="I600" s="731">
        <v>197323</v>
      </c>
      <c r="J600" s="731" t="s">
        <v>628</v>
      </c>
      <c r="K600" s="731" t="s">
        <v>629</v>
      </c>
      <c r="L600" s="734">
        <v>1333.64</v>
      </c>
      <c r="M600" s="734">
        <v>1</v>
      </c>
      <c r="N600" s="735">
        <v>1333.64</v>
      </c>
    </row>
    <row r="601" spans="1:14" ht="14.45" customHeight="1" x14ac:dyDescent="0.2">
      <c r="A601" s="729" t="s">
        <v>576</v>
      </c>
      <c r="B601" s="730" t="s">
        <v>577</v>
      </c>
      <c r="C601" s="731" t="s">
        <v>596</v>
      </c>
      <c r="D601" s="732" t="s">
        <v>597</v>
      </c>
      <c r="E601" s="733">
        <v>50113001</v>
      </c>
      <c r="F601" s="732" t="s">
        <v>611</v>
      </c>
      <c r="G601" s="731" t="s">
        <v>612</v>
      </c>
      <c r="H601" s="731">
        <v>100362</v>
      </c>
      <c r="I601" s="731">
        <v>362</v>
      </c>
      <c r="J601" s="731" t="s">
        <v>632</v>
      </c>
      <c r="K601" s="731" t="s">
        <v>633</v>
      </c>
      <c r="L601" s="734">
        <v>72.569999999999993</v>
      </c>
      <c r="M601" s="734">
        <v>13</v>
      </c>
      <c r="N601" s="735">
        <v>943.40999999999985</v>
      </c>
    </row>
    <row r="602" spans="1:14" ht="14.45" customHeight="1" x14ac:dyDescent="0.2">
      <c r="A602" s="729" t="s">
        <v>576</v>
      </c>
      <c r="B602" s="730" t="s">
        <v>577</v>
      </c>
      <c r="C602" s="731" t="s">
        <v>596</v>
      </c>
      <c r="D602" s="732" t="s">
        <v>597</v>
      </c>
      <c r="E602" s="733">
        <v>50113001</v>
      </c>
      <c r="F602" s="732" t="s">
        <v>611</v>
      </c>
      <c r="G602" s="731" t="s">
        <v>612</v>
      </c>
      <c r="H602" s="731">
        <v>128831</v>
      </c>
      <c r="I602" s="731">
        <v>28831</v>
      </c>
      <c r="J602" s="731" t="s">
        <v>636</v>
      </c>
      <c r="K602" s="731" t="s">
        <v>637</v>
      </c>
      <c r="L602" s="734">
        <v>162.73999999999998</v>
      </c>
      <c r="M602" s="734">
        <v>10</v>
      </c>
      <c r="N602" s="735">
        <v>1627.3999999999999</v>
      </c>
    </row>
    <row r="603" spans="1:14" ht="14.45" customHeight="1" x14ac:dyDescent="0.2">
      <c r="A603" s="729" t="s">
        <v>576</v>
      </c>
      <c r="B603" s="730" t="s">
        <v>577</v>
      </c>
      <c r="C603" s="731" t="s">
        <v>596</v>
      </c>
      <c r="D603" s="732" t="s">
        <v>597</v>
      </c>
      <c r="E603" s="733">
        <v>50113001</v>
      </c>
      <c r="F603" s="732" t="s">
        <v>611</v>
      </c>
      <c r="G603" s="731" t="s">
        <v>612</v>
      </c>
      <c r="H603" s="731">
        <v>202701</v>
      </c>
      <c r="I603" s="731">
        <v>202701</v>
      </c>
      <c r="J603" s="731" t="s">
        <v>638</v>
      </c>
      <c r="K603" s="731" t="s">
        <v>639</v>
      </c>
      <c r="L603" s="734">
        <v>132.99360000000001</v>
      </c>
      <c r="M603" s="734">
        <v>25</v>
      </c>
      <c r="N603" s="735">
        <v>3324.84</v>
      </c>
    </row>
    <row r="604" spans="1:14" ht="14.45" customHeight="1" x14ac:dyDescent="0.2">
      <c r="A604" s="729" t="s">
        <v>576</v>
      </c>
      <c r="B604" s="730" t="s">
        <v>577</v>
      </c>
      <c r="C604" s="731" t="s">
        <v>596</v>
      </c>
      <c r="D604" s="732" t="s">
        <v>597</v>
      </c>
      <c r="E604" s="733">
        <v>50113001</v>
      </c>
      <c r="F604" s="732" t="s">
        <v>611</v>
      </c>
      <c r="G604" s="731" t="s">
        <v>612</v>
      </c>
      <c r="H604" s="731">
        <v>845008</v>
      </c>
      <c r="I604" s="731">
        <v>107806</v>
      </c>
      <c r="J604" s="731" t="s">
        <v>638</v>
      </c>
      <c r="K604" s="731" t="s">
        <v>640</v>
      </c>
      <c r="L604" s="734">
        <v>66.850000000000009</v>
      </c>
      <c r="M604" s="734">
        <v>3</v>
      </c>
      <c r="N604" s="735">
        <v>200.55</v>
      </c>
    </row>
    <row r="605" spans="1:14" ht="14.45" customHeight="1" x14ac:dyDescent="0.2">
      <c r="A605" s="729" t="s">
        <v>576</v>
      </c>
      <c r="B605" s="730" t="s">
        <v>577</v>
      </c>
      <c r="C605" s="731" t="s">
        <v>596</v>
      </c>
      <c r="D605" s="732" t="s">
        <v>597</v>
      </c>
      <c r="E605" s="733">
        <v>50113001</v>
      </c>
      <c r="F605" s="732" t="s">
        <v>611</v>
      </c>
      <c r="G605" s="731" t="s">
        <v>612</v>
      </c>
      <c r="H605" s="731">
        <v>230398</v>
      </c>
      <c r="I605" s="731">
        <v>230398</v>
      </c>
      <c r="J605" s="731" t="s">
        <v>641</v>
      </c>
      <c r="K605" s="731" t="s">
        <v>642</v>
      </c>
      <c r="L605" s="734">
        <v>142.21999999999997</v>
      </c>
      <c r="M605" s="734">
        <v>2</v>
      </c>
      <c r="N605" s="735">
        <v>284.43999999999994</v>
      </c>
    </row>
    <row r="606" spans="1:14" ht="14.45" customHeight="1" x14ac:dyDescent="0.2">
      <c r="A606" s="729" t="s">
        <v>576</v>
      </c>
      <c r="B606" s="730" t="s">
        <v>577</v>
      </c>
      <c r="C606" s="731" t="s">
        <v>596</v>
      </c>
      <c r="D606" s="732" t="s">
        <v>597</v>
      </c>
      <c r="E606" s="733">
        <v>50113001</v>
      </c>
      <c r="F606" s="732" t="s">
        <v>611</v>
      </c>
      <c r="G606" s="731" t="s">
        <v>643</v>
      </c>
      <c r="H606" s="731">
        <v>102954</v>
      </c>
      <c r="I606" s="731">
        <v>2954</v>
      </c>
      <c r="J606" s="731" t="s">
        <v>644</v>
      </c>
      <c r="K606" s="731" t="s">
        <v>645</v>
      </c>
      <c r="L606" s="734">
        <v>15</v>
      </c>
      <c r="M606" s="734">
        <v>1</v>
      </c>
      <c r="N606" s="735">
        <v>15</v>
      </c>
    </row>
    <row r="607" spans="1:14" ht="14.45" customHeight="1" x14ac:dyDescent="0.2">
      <c r="A607" s="729" t="s">
        <v>576</v>
      </c>
      <c r="B607" s="730" t="s">
        <v>577</v>
      </c>
      <c r="C607" s="731" t="s">
        <v>596</v>
      </c>
      <c r="D607" s="732" t="s">
        <v>597</v>
      </c>
      <c r="E607" s="733">
        <v>50113001</v>
      </c>
      <c r="F607" s="732" t="s">
        <v>611</v>
      </c>
      <c r="G607" s="731" t="s">
        <v>643</v>
      </c>
      <c r="H607" s="731">
        <v>102945</v>
      </c>
      <c r="I607" s="731">
        <v>2945</v>
      </c>
      <c r="J607" s="731" t="s">
        <v>647</v>
      </c>
      <c r="K607" s="731" t="s">
        <v>649</v>
      </c>
      <c r="L607" s="734">
        <v>8.67</v>
      </c>
      <c r="M607" s="734">
        <v>3</v>
      </c>
      <c r="N607" s="735">
        <v>26.009999999999998</v>
      </c>
    </row>
    <row r="608" spans="1:14" ht="14.45" customHeight="1" x14ac:dyDescent="0.2">
      <c r="A608" s="729" t="s">
        <v>576</v>
      </c>
      <c r="B608" s="730" t="s">
        <v>577</v>
      </c>
      <c r="C608" s="731" t="s">
        <v>596</v>
      </c>
      <c r="D608" s="732" t="s">
        <v>597</v>
      </c>
      <c r="E608" s="733">
        <v>50113001</v>
      </c>
      <c r="F608" s="732" t="s">
        <v>611</v>
      </c>
      <c r="G608" s="731" t="s">
        <v>612</v>
      </c>
      <c r="H608" s="731">
        <v>210492</v>
      </c>
      <c r="I608" s="731">
        <v>210492</v>
      </c>
      <c r="J608" s="731" t="s">
        <v>650</v>
      </c>
      <c r="K608" s="731" t="s">
        <v>651</v>
      </c>
      <c r="L608" s="734">
        <v>1455.01</v>
      </c>
      <c r="M608" s="734">
        <v>35</v>
      </c>
      <c r="N608" s="735">
        <v>50925.35</v>
      </c>
    </row>
    <row r="609" spans="1:14" ht="14.45" customHeight="1" x14ac:dyDescent="0.2">
      <c r="A609" s="729" t="s">
        <v>576</v>
      </c>
      <c r="B609" s="730" t="s">
        <v>577</v>
      </c>
      <c r="C609" s="731" t="s">
        <v>596</v>
      </c>
      <c r="D609" s="732" t="s">
        <v>597</v>
      </c>
      <c r="E609" s="733">
        <v>50113001</v>
      </c>
      <c r="F609" s="732" t="s">
        <v>611</v>
      </c>
      <c r="G609" s="731" t="s">
        <v>612</v>
      </c>
      <c r="H609" s="731">
        <v>201384</v>
      </c>
      <c r="I609" s="731">
        <v>201384</v>
      </c>
      <c r="J609" s="731" t="s">
        <v>1618</v>
      </c>
      <c r="K609" s="731" t="s">
        <v>1619</v>
      </c>
      <c r="L609" s="734">
        <v>1191.97</v>
      </c>
      <c r="M609" s="734">
        <v>1</v>
      </c>
      <c r="N609" s="735">
        <v>1191.97</v>
      </c>
    </row>
    <row r="610" spans="1:14" ht="14.45" customHeight="1" x14ac:dyDescent="0.2">
      <c r="A610" s="729" t="s">
        <v>576</v>
      </c>
      <c r="B610" s="730" t="s">
        <v>577</v>
      </c>
      <c r="C610" s="731" t="s">
        <v>596</v>
      </c>
      <c r="D610" s="732" t="s">
        <v>597</v>
      </c>
      <c r="E610" s="733">
        <v>50113001</v>
      </c>
      <c r="F610" s="732" t="s">
        <v>611</v>
      </c>
      <c r="G610" s="731" t="s">
        <v>612</v>
      </c>
      <c r="H610" s="731">
        <v>176954</v>
      </c>
      <c r="I610" s="731">
        <v>176954</v>
      </c>
      <c r="J610" s="731" t="s">
        <v>652</v>
      </c>
      <c r="K610" s="731" t="s">
        <v>653</v>
      </c>
      <c r="L610" s="734">
        <v>94.846666666666678</v>
      </c>
      <c r="M610" s="734">
        <v>45</v>
      </c>
      <c r="N610" s="735">
        <v>4268.1000000000004</v>
      </c>
    </row>
    <row r="611" spans="1:14" ht="14.45" customHeight="1" x14ac:dyDescent="0.2">
      <c r="A611" s="729" t="s">
        <v>576</v>
      </c>
      <c r="B611" s="730" t="s">
        <v>577</v>
      </c>
      <c r="C611" s="731" t="s">
        <v>596</v>
      </c>
      <c r="D611" s="732" t="s">
        <v>597</v>
      </c>
      <c r="E611" s="733">
        <v>50113001</v>
      </c>
      <c r="F611" s="732" t="s">
        <v>611</v>
      </c>
      <c r="G611" s="731" t="s">
        <v>612</v>
      </c>
      <c r="H611" s="731">
        <v>136505</v>
      </c>
      <c r="I611" s="731">
        <v>136505</v>
      </c>
      <c r="J611" s="731" t="s">
        <v>1620</v>
      </c>
      <c r="K611" s="731" t="s">
        <v>658</v>
      </c>
      <c r="L611" s="734">
        <v>51.150000000000006</v>
      </c>
      <c r="M611" s="734">
        <v>3</v>
      </c>
      <c r="N611" s="735">
        <v>153.45000000000002</v>
      </c>
    </row>
    <row r="612" spans="1:14" ht="14.45" customHeight="1" x14ac:dyDescent="0.2">
      <c r="A612" s="729" t="s">
        <v>576</v>
      </c>
      <c r="B612" s="730" t="s">
        <v>577</v>
      </c>
      <c r="C612" s="731" t="s">
        <v>596</v>
      </c>
      <c r="D612" s="732" t="s">
        <v>597</v>
      </c>
      <c r="E612" s="733">
        <v>50113001</v>
      </c>
      <c r="F612" s="732" t="s">
        <v>611</v>
      </c>
      <c r="G612" s="731" t="s">
        <v>643</v>
      </c>
      <c r="H612" s="731">
        <v>127260</v>
      </c>
      <c r="I612" s="731">
        <v>127260</v>
      </c>
      <c r="J612" s="731" t="s">
        <v>656</v>
      </c>
      <c r="K612" s="731" t="s">
        <v>657</v>
      </c>
      <c r="L612" s="734">
        <v>16.179999999999996</v>
      </c>
      <c r="M612" s="734">
        <v>3</v>
      </c>
      <c r="N612" s="735">
        <v>48.539999999999992</v>
      </c>
    </row>
    <row r="613" spans="1:14" ht="14.45" customHeight="1" x14ac:dyDescent="0.2">
      <c r="A613" s="729" t="s">
        <v>576</v>
      </c>
      <c r="B613" s="730" t="s">
        <v>577</v>
      </c>
      <c r="C613" s="731" t="s">
        <v>596</v>
      </c>
      <c r="D613" s="732" t="s">
        <v>597</v>
      </c>
      <c r="E613" s="733">
        <v>50113001</v>
      </c>
      <c r="F613" s="732" t="s">
        <v>611</v>
      </c>
      <c r="G613" s="731" t="s">
        <v>643</v>
      </c>
      <c r="H613" s="731">
        <v>127263</v>
      </c>
      <c r="I613" s="731">
        <v>127263</v>
      </c>
      <c r="J613" s="731" t="s">
        <v>656</v>
      </c>
      <c r="K613" s="731" t="s">
        <v>658</v>
      </c>
      <c r="L613" s="734">
        <v>53.939999999999991</v>
      </c>
      <c r="M613" s="734">
        <v>6</v>
      </c>
      <c r="N613" s="735">
        <v>323.63999999999993</v>
      </c>
    </row>
    <row r="614" spans="1:14" ht="14.45" customHeight="1" x14ac:dyDescent="0.2">
      <c r="A614" s="729" t="s">
        <v>576</v>
      </c>
      <c r="B614" s="730" t="s">
        <v>577</v>
      </c>
      <c r="C614" s="731" t="s">
        <v>596</v>
      </c>
      <c r="D614" s="732" t="s">
        <v>597</v>
      </c>
      <c r="E614" s="733">
        <v>50113001</v>
      </c>
      <c r="F614" s="732" t="s">
        <v>611</v>
      </c>
      <c r="G614" s="731" t="s">
        <v>643</v>
      </c>
      <c r="H614" s="731">
        <v>127272</v>
      </c>
      <c r="I614" s="731">
        <v>127272</v>
      </c>
      <c r="J614" s="731" t="s">
        <v>656</v>
      </c>
      <c r="K614" s="731" t="s">
        <v>659</v>
      </c>
      <c r="L614" s="734">
        <v>48.540000000000006</v>
      </c>
      <c r="M614" s="734">
        <v>11</v>
      </c>
      <c r="N614" s="735">
        <v>533.94000000000005</v>
      </c>
    </row>
    <row r="615" spans="1:14" ht="14.45" customHeight="1" x14ac:dyDescent="0.2">
      <c r="A615" s="729" t="s">
        <v>576</v>
      </c>
      <c r="B615" s="730" t="s">
        <v>577</v>
      </c>
      <c r="C615" s="731" t="s">
        <v>596</v>
      </c>
      <c r="D615" s="732" t="s">
        <v>597</v>
      </c>
      <c r="E615" s="733">
        <v>50113001</v>
      </c>
      <c r="F615" s="732" t="s">
        <v>611</v>
      </c>
      <c r="G615" s="731" t="s">
        <v>643</v>
      </c>
      <c r="H615" s="731">
        <v>849453</v>
      </c>
      <c r="I615" s="731">
        <v>163077</v>
      </c>
      <c r="J615" s="731" t="s">
        <v>664</v>
      </c>
      <c r="K615" s="731" t="s">
        <v>665</v>
      </c>
      <c r="L615" s="734">
        <v>15.49</v>
      </c>
      <c r="M615" s="734">
        <v>1</v>
      </c>
      <c r="N615" s="735">
        <v>15.49</v>
      </c>
    </row>
    <row r="616" spans="1:14" ht="14.45" customHeight="1" x14ac:dyDescent="0.2">
      <c r="A616" s="729" t="s">
        <v>576</v>
      </c>
      <c r="B616" s="730" t="s">
        <v>577</v>
      </c>
      <c r="C616" s="731" t="s">
        <v>596</v>
      </c>
      <c r="D616" s="732" t="s">
        <v>597</v>
      </c>
      <c r="E616" s="733">
        <v>50113001</v>
      </c>
      <c r="F616" s="732" t="s">
        <v>611</v>
      </c>
      <c r="G616" s="731" t="s">
        <v>612</v>
      </c>
      <c r="H616" s="731">
        <v>194919</v>
      </c>
      <c r="I616" s="731">
        <v>94919</v>
      </c>
      <c r="J616" s="731" t="s">
        <v>668</v>
      </c>
      <c r="K616" s="731" t="s">
        <v>669</v>
      </c>
      <c r="L616" s="734">
        <v>51.980000000000004</v>
      </c>
      <c r="M616" s="734">
        <v>10</v>
      </c>
      <c r="N616" s="735">
        <v>519.80000000000007</v>
      </c>
    </row>
    <row r="617" spans="1:14" ht="14.45" customHeight="1" x14ac:dyDescent="0.2">
      <c r="A617" s="729" t="s">
        <v>576</v>
      </c>
      <c r="B617" s="730" t="s">
        <v>577</v>
      </c>
      <c r="C617" s="731" t="s">
        <v>596</v>
      </c>
      <c r="D617" s="732" t="s">
        <v>597</v>
      </c>
      <c r="E617" s="733">
        <v>50113001</v>
      </c>
      <c r="F617" s="732" t="s">
        <v>611</v>
      </c>
      <c r="G617" s="731" t="s">
        <v>612</v>
      </c>
      <c r="H617" s="731">
        <v>177395</v>
      </c>
      <c r="I617" s="731">
        <v>177395</v>
      </c>
      <c r="J617" s="731" t="s">
        <v>1621</v>
      </c>
      <c r="K617" s="731" t="s">
        <v>1286</v>
      </c>
      <c r="L617" s="734">
        <v>175.99</v>
      </c>
      <c r="M617" s="734">
        <v>1</v>
      </c>
      <c r="N617" s="735">
        <v>175.99</v>
      </c>
    </row>
    <row r="618" spans="1:14" ht="14.45" customHeight="1" x14ac:dyDescent="0.2">
      <c r="A618" s="729" t="s">
        <v>576</v>
      </c>
      <c r="B618" s="730" t="s">
        <v>577</v>
      </c>
      <c r="C618" s="731" t="s">
        <v>596</v>
      </c>
      <c r="D618" s="732" t="s">
        <v>597</v>
      </c>
      <c r="E618" s="733">
        <v>50113001</v>
      </c>
      <c r="F618" s="732" t="s">
        <v>611</v>
      </c>
      <c r="G618" s="731" t="s">
        <v>612</v>
      </c>
      <c r="H618" s="731">
        <v>845369</v>
      </c>
      <c r="I618" s="731">
        <v>107987</v>
      </c>
      <c r="J618" s="731" t="s">
        <v>671</v>
      </c>
      <c r="K618" s="731" t="s">
        <v>672</v>
      </c>
      <c r="L618" s="734">
        <v>112.16999999999999</v>
      </c>
      <c r="M618" s="734">
        <v>21</v>
      </c>
      <c r="N618" s="735">
        <v>2355.5699999999997</v>
      </c>
    </row>
    <row r="619" spans="1:14" ht="14.45" customHeight="1" x14ac:dyDescent="0.2">
      <c r="A619" s="729" t="s">
        <v>576</v>
      </c>
      <c r="B619" s="730" t="s">
        <v>577</v>
      </c>
      <c r="C619" s="731" t="s">
        <v>596</v>
      </c>
      <c r="D619" s="732" t="s">
        <v>597</v>
      </c>
      <c r="E619" s="733">
        <v>50113001</v>
      </c>
      <c r="F619" s="732" t="s">
        <v>611</v>
      </c>
      <c r="G619" s="731" t="s">
        <v>612</v>
      </c>
      <c r="H619" s="731">
        <v>235897</v>
      </c>
      <c r="I619" s="731">
        <v>235897</v>
      </c>
      <c r="J619" s="731" t="s">
        <v>673</v>
      </c>
      <c r="K619" s="731" t="s">
        <v>674</v>
      </c>
      <c r="L619" s="734">
        <v>67.84999999999998</v>
      </c>
      <c r="M619" s="734">
        <v>2</v>
      </c>
      <c r="N619" s="735">
        <v>135.69999999999996</v>
      </c>
    </row>
    <row r="620" spans="1:14" ht="14.45" customHeight="1" x14ac:dyDescent="0.2">
      <c r="A620" s="729" t="s">
        <v>576</v>
      </c>
      <c r="B620" s="730" t="s">
        <v>577</v>
      </c>
      <c r="C620" s="731" t="s">
        <v>596</v>
      </c>
      <c r="D620" s="732" t="s">
        <v>597</v>
      </c>
      <c r="E620" s="733">
        <v>50113001</v>
      </c>
      <c r="F620" s="732" t="s">
        <v>611</v>
      </c>
      <c r="G620" s="731" t="s">
        <v>612</v>
      </c>
      <c r="H620" s="731">
        <v>196610</v>
      </c>
      <c r="I620" s="731">
        <v>96610</v>
      </c>
      <c r="J620" s="731" t="s">
        <v>677</v>
      </c>
      <c r="K620" s="731" t="s">
        <v>678</v>
      </c>
      <c r="L620" s="734">
        <v>51.739999999999995</v>
      </c>
      <c r="M620" s="734">
        <v>5</v>
      </c>
      <c r="N620" s="735">
        <v>258.7</v>
      </c>
    </row>
    <row r="621" spans="1:14" ht="14.45" customHeight="1" x14ac:dyDescent="0.2">
      <c r="A621" s="729" t="s">
        <v>576</v>
      </c>
      <c r="B621" s="730" t="s">
        <v>577</v>
      </c>
      <c r="C621" s="731" t="s">
        <v>596</v>
      </c>
      <c r="D621" s="732" t="s">
        <v>597</v>
      </c>
      <c r="E621" s="733">
        <v>50113001</v>
      </c>
      <c r="F621" s="732" t="s">
        <v>611</v>
      </c>
      <c r="G621" s="731" t="s">
        <v>612</v>
      </c>
      <c r="H621" s="731">
        <v>847974</v>
      </c>
      <c r="I621" s="731">
        <v>125525</v>
      </c>
      <c r="J621" s="731" t="s">
        <v>1622</v>
      </c>
      <c r="K621" s="731" t="s">
        <v>1623</v>
      </c>
      <c r="L621" s="734">
        <v>47.375</v>
      </c>
      <c r="M621" s="734">
        <v>6</v>
      </c>
      <c r="N621" s="735">
        <v>284.25</v>
      </c>
    </row>
    <row r="622" spans="1:14" ht="14.45" customHeight="1" x14ac:dyDescent="0.2">
      <c r="A622" s="729" t="s">
        <v>576</v>
      </c>
      <c r="B622" s="730" t="s">
        <v>577</v>
      </c>
      <c r="C622" s="731" t="s">
        <v>596</v>
      </c>
      <c r="D622" s="732" t="s">
        <v>597</v>
      </c>
      <c r="E622" s="733">
        <v>50113001</v>
      </c>
      <c r="F622" s="732" t="s">
        <v>611</v>
      </c>
      <c r="G622" s="731" t="s">
        <v>612</v>
      </c>
      <c r="H622" s="731">
        <v>189244</v>
      </c>
      <c r="I622" s="731">
        <v>89244</v>
      </c>
      <c r="J622" s="731" t="s">
        <v>681</v>
      </c>
      <c r="K622" s="731" t="s">
        <v>682</v>
      </c>
      <c r="L622" s="734">
        <v>20.759999999999998</v>
      </c>
      <c r="M622" s="734">
        <v>10</v>
      </c>
      <c r="N622" s="735">
        <v>207.6</v>
      </c>
    </row>
    <row r="623" spans="1:14" ht="14.45" customHeight="1" x14ac:dyDescent="0.2">
      <c r="A623" s="729" t="s">
        <v>576</v>
      </c>
      <c r="B623" s="730" t="s">
        <v>577</v>
      </c>
      <c r="C623" s="731" t="s">
        <v>596</v>
      </c>
      <c r="D623" s="732" t="s">
        <v>597</v>
      </c>
      <c r="E623" s="733">
        <v>50113001</v>
      </c>
      <c r="F623" s="732" t="s">
        <v>611</v>
      </c>
      <c r="G623" s="731" t="s">
        <v>612</v>
      </c>
      <c r="H623" s="731">
        <v>156926</v>
      </c>
      <c r="I623" s="731">
        <v>56926</v>
      </c>
      <c r="J623" s="731" t="s">
        <v>683</v>
      </c>
      <c r="K623" s="731" t="s">
        <v>684</v>
      </c>
      <c r="L623" s="734">
        <v>48.4</v>
      </c>
      <c r="M623" s="734">
        <v>15</v>
      </c>
      <c r="N623" s="735">
        <v>726</v>
      </c>
    </row>
    <row r="624" spans="1:14" ht="14.45" customHeight="1" x14ac:dyDescent="0.2">
      <c r="A624" s="729" t="s">
        <v>576</v>
      </c>
      <c r="B624" s="730" t="s">
        <v>577</v>
      </c>
      <c r="C624" s="731" t="s">
        <v>596</v>
      </c>
      <c r="D624" s="732" t="s">
        <v>597</v>
      </c>
      <c r="E624" s="733">
        <v>50113001</v>
      </c>
      <c r="F624" s="732" t="s">
        <v>611</v>
      </c>
      <c r="G624" s="731" t="s">
        <v>612</v>
      </c>
      <c r="H624" s="731">
        <v>173322</v>
      </c>
      <c r="I624" s="731">
        <v>173322</v>
      </c>
      <c r="J624" s="731" t="s">
        <v>1624</v>
      </c>
      <c r="K624" s="731" t="s">
        <v>1625</v>
      </c>
      <c r="L624" s="734">
        <v>803.66</v>
      </c>
      <c r="M624" s="734">
        <v>1</v>
      </c>
      <c r="N624" s="735">
        <v>803.66</v>
      </c>
    </row>
    <row r="625" spans="1:14" ht="14.45" customHeight="1" x14ac:dyDescent="0.2">
      <c r="A625" s="729" t="s">
        <v>576</v>
      </c>
      <c r="B625" s="730" t="s">
        <v>577</v>
      </c>
      <c r="C625" s="731" t="s">
        <v>596</v>
      </c>
      <c r="D625" s="732" t="s">
        <v>597</v>
      </c>
      <c r="E625" s="733">
        <v>50113001</v>
      </c>
      <c r="F625" s="732" t="s">
        <v>611</v>
      </c>
      <c r="G625" s="731" t="s">
        <v>612</v>
      </c>
      <c r="H625" s="731">
        <v>173390</v>
      </c>
      <c r="I625" s="731">
        <v>173390</v>
      </c>
      <c r="J625" s="731" t="s">
        <v>685</v>
      </c>
      <c r="K625" s="731" t="s">
        <v>686</v>
      </c>
      <c r="L625" s="734">
        <v>411.94999999999993</v>
      </c>
      <c r="M625" s="734">
        <v>34</v>
      </c>
      <c r="N625" s="735">
        <v>14006.299999999997</v>
      </c>
    </row>
    <row r="626" spans="1:14" ht="14.45" customHeight="1" x14ac:dyDescent="0.2">
      <c r="A626" s="729" t="s">
        <v>576</v>
      </c>
      <c r="B626" s="730" t="s">
        <v>577</v>
      </c>
      <c r="C626" s="731" t="s">
        <v>596</v>
      </c>
      <c r="D626" s="732" t="s">
        <v>597</v>
      </c>
      <c r="E626" s="733">
        <v>50113001</v>
      </c>
      <c r="F626" s="732" t="s">
        <v>611</v>
      </c>
      <c r="G626" s="731" t="s">
        <v>612</v>
      </c>
      <c r="H626" s="731">
        <v>230402</v>
      </c>
      <c r="I626" s="731">
        <v>230402</v>
      </c>
      <c r="J626" s="731" t="s">
        <v>1626</v>
      </c>
      <c r="K626" s="731" t="s">
        <v>1627</v>
      </c>
      <c r="L626" s="734">
        <v>119.76</v>
      </c>
      <c r="M626" s="734">
        <v>1</v>
      </c>
      <c r="N626" s="735">
        <v>119.76</v>
      </c>
    </row>
    <row r="627" spans="1:14" ht="14.45" customHeight="1" x14ac:dyDescent="0.2">
      <c r="A627" s="729" t="s">
        <v>576</v>
      </c>
      <c r="B627" s="730" t="s">
        <v>577</v>
      </c>
      <c r="C627" s="731" t="s">
        <v>596</v>
      </c>
      <c r="D627" s="732" t="s">
        <v>597</v>
      </c>
      <c r="E627" s="733">
        <v>50113001</v>
      </c>
      <c r="F627" s="732" t="s">
        <v>611</v>
      </c>
      <c r="G627" s="731" t="s">
        <v>612</v>
      </c>
      <c r="H627" s="731">
        <v>196303</v>
      </c>
      <c r="I627" s="731">
        <v>96303</v>
      </c>
      <c r="J627" s="731" t="s">
        <v>1628</v>
      </c>
      <c r="K627" s="731" t="s">
        <v>1629</v>
      </c>
      <c r="L627" s="734">
        <v>63.200000000000017</v>
      </c>
      <c r="M627" s="734">
        <v>2</v>
      </c>
      <c r="N627" s="735">
        <v>126.40000000000003</v>
      </c>
    </row>
    <row r="628" spans="1:14" ht="14.45" customHeight="1" x14ac:dyDescent="0.2">
      <c r="A628" s="729" t="s">
        <v>576</v>
      </c>
      <c r="B628" s="730" t="s">
        <v>577</v>
      </c>
      <c r="C628" s="731" t="s">
        <v>596</v>
      </c>
      <c r="D628" s="732" t="s">
        <v>597</v>
      </c>
      <c r="E628" s="733">
        <v>50113001</v>
      </c>
      <c r="F628" s="732" t="s">
        <v>611</v>
      </c>
      <c r="G628" s="731" t="s">
        <v>612</v>
      </c>
      <c r="H628" s="731">
        <v>192351</v>
      </c>
      <c r="I628" s="731">
        <v>92351</v>
      </c>
      <c r="J628" s="731" t="s">
        <v>696</v>
      </c>
      <c r="K628" s="731" t="s">
        <v>697</v>
      </c>
      <c r="L628" s="734">
        <v>86.219999999999985</v>
      </c>
      <c r="M628" s="734">
        <v>9</v>
      </c>
      <c r="N628" s="735">
        <v>775.9799999999999</v>
      </c>
    </row>
    <row r="629" spans="1:14" ht="14.45" customHeight="1" x14ac:dyDescent="0.2">
      <c r="A629" s="729" t="s">
        <v>576</v>
      </c>
      <c r="B629" s="730" t="s">
        <v>577</v>
      </c>
      <c r="C629" s="731" t="s">
        <v>596</v>
      </c>
      <c r="D629" s="732" t="s">
        <v>597</v>
      </c>
      <c r="E629" s="733">
        <v>50113001</v>
      </c>
      <c r="F629" s="732" t="s">
        <v>611</v>
      </c>
      <c r="G629" s="731" t="s">
        <v>612</v>
      </c>
      <c r="H629" s="731">
        <v>132992</v>
      </c>
      <c r="I629" s="731">
        <v>32992</v>
      </c>
      <c r="J629" s="731" t="s">
        <v>1630</v>
      </c>
      <c r="K629" s="731" t="s">
        <v>1631</v>
      </c>
      <c r="L629" s="734">
        <v>108.39</v>
      </c>
      <c r="M629" s="734">
        <v>2</v>
      </c>
      <c r="N629" s="735">
        <v>216.78</v>
      </c>
    </row>
    <row r="630" spans="1:14" ht="14.45" customHeight="1" x14ac:dyDescent="0.2">
      <c r="A630" s="729" t="s">
        <v>576</v>
      </c>
      <c r="B630" s="730" t="s">
        <v>577</v>
      </c>
      <c r="C630" s="731" t="s">
        <v>596</v>
      </c>
      <c r="D630" s="732" t="s">
        <v>597</v>
      </c>
      <c r="E630" s="733">
        <v>50113001</v>
      </c>
      <c r="F630" s="732" t="s">
        <v>611</v>
      </c>
      <c r="G630" s="731" t="s">
        <v>612</v>
      </c>
      <c r="H630" s="731">
        <v>112892</v>
      </c>
      <c r="I630" s="731">
        <v>12892</v>
      </c>
      <c r="J630" s="731" t="s">
        <v>698</v>
      </c>
      <c r="K630" s="731" t="s">
        <v>700</v>
      </c>
      <c r="L630" s="734">
        <v>104.20999999999997</v>
      </c>
      <c r="M630" s="734">
        <v>1</v>
      </c>
      <c r="N630" s="735">
        <v>104.20999999999997</v>
      </c>
    </row>
    <row r="631" spans="1:14" ht="14.45" customHeight="1" x14ac:dyDescent="0.2">
      <c r="A631" s="729" t="s">
        <v>576</v>
      </c>
      <c r="B631" s="730" t="s">
        <v>577</v>
      </c>
      <c r="C631" s="731" t="s">
        <v>596</v>
      </c>
      <c r="D631" s="732" t="s">
        <v>597</v>
      </c>
      <c r="E631" s="733">
        <v>50113001</v>
      </c>
      <c r="F631" s="732" t="s">
        <v>611</v>
      </c>
      <c r="G631" s="731" t="s">
        <v>612</v>
      </c>
      <c r="H631" s="731">
        <v>132853</v>
      </c>
      <c r="I631" s="731">
        <v>132853</v>
      </c>
      <c r="J631" s="731" t="s">
        <v>698</v>
      </c>
      <c r="K631" s="731" t="s">
        <v>700</v>
      </c>
      <c r="L631" s="734">
        <v>103.32</v>
      </c>
      <c r="M631" s="734">
        <v>2</v>
      </c>
      <c r="N631" s="735">
        <v>206.64</v>
      </c>
    </row>
    <row r="632" spans="1:14" ht="14.45" customHeight="1" x14ac:dyDescent="0.2">
      <c r="A632" s="729" t="s">
        <v>576</v>
      </c>
      <c r="B632" s="730" t="s">
        <v>577</v>
      </c>
      <c r="C632" s="731" t="s">
        <v>596</v>
      </c>
      <c r="D632" s="732" t="s">
        <v>597</v>
      </c>
      <c r="E632" s="733">
        <v>50113001</v>
      </c>
      <c r="F632" s="732" t="s">
        <v>611</v>
      </c>
      <c r="G632" s="731" t="s">
        <v>612</v>
      </c>
      <c r="H632" s="731">
        <v>112891</v>
      </c>
      <c r="I632" s="731">
        <v>12891</v>
      </c>
      <c r="J632" s="731" t="s">
        <v>698</v>
      </c>
      <c r="K632" s="731" t="s">
        <v>699</v>
      </c>
      <c r="L632" s="734">
        <v>58.27</v>
      </c>
      <c r="M632" s="734">
        <v>2</v>
      </c>
      <c r="N632" s="735">
        <v>116.54</v>
      </c>
    </row>
    <row r="633" spans="1:14" ht="14.45" customHeight="1" x14ac:dyDescent="0.2">
      <c r="A633" s="729" t="s">
        <v>576</v>
      </c>
      <c r="B633" s="730" t="s">
        <v>577</v>
      </c>
      <c r="C633" s="731" t="s">
        <v>596</v>
      </c>
      <c r="D633" s="732" t="s">
        <v>597</v>
      </c>
      <c r="E633" s="733">
        <v>50113001</v>
      </c>
      <c r="F633" s="732" t="s">
        <v>611</v>
      </c>
      <c r="G633" s="731" t="s">
        <v>612</v>
      </c>
      <c r="H633" s="731">
        <v>112894</v>
      </c>
      <c r="I633" s="731">
        <v>12894</v>
      </c>
      <c r="J633" s="731" t="s">
        <v>698</v>
      </c>
      <c r="K633" s="731" t="s">
        <v>1632</v>
      </c>
      <c r="L633" s="734">
        <v>60.509999999999984</v>
      </c>
      <c r="M633" s="734">
        <v>4</v>
      </c>
      <c r="N633" s="735">
        <v>242.03999999999994</v>
      </c>
    </row>
    <row r="634" spans="1:14" ht="14.45" customHeight="1" x14ac:dyDescent="0.2">
      <c r="A634" s="729" t="s">
        <v>576</v>
      </c>
      <c r="B634" s="730" t="s">
        <v>577</v>
      </c>
      <c r="C634" s="731" t="s">
        <v>596</v>
      </c>
      <c r="D634" s="732" t="s">
        <v>597</v>
      </c>
      <c r="E634" s="733">
        <v>50113001</v>
      </c>
      <c r="F634" s="732" t="s">
        <v>611</v>
      </c>
      <c r="G634" s="731" t="s">
        <v>612</v>
      </c>
      <c r="H634" s="731">
        <v>140274</v>
      </c>
      <c r="I634" s="731">
        <v>40274</v>
      </c>
      <c r="J634" s="731" t="s">
        <v>703</v>
      </c>
      <c r="K634" s="731" t="s">
        <v>704</v>
      </c>
      <c r="L634" s="734">
        <v>87.469999999999985</v>
      </c>
      <c r="M634" s="734">
        <v>4</v>
      </c>
      <c r="N634" s="735">
        <v>349.87999999999994</v>
      </c>
    </row>
    <row r="635" spans="1:14" ht="14.45" customHeight="1" x14ac:dyDescent="0.2">
      <c r="A635" s="729" t="s">
        <v>576</v>
      </c>
      <c r="B635" s="730" t="s">
        <v>577</v>
      </c>
      <c r="C635" s="731" t="s">
        <v>596</v>
      </c>
      <c r="D635" s="732" t="s">
        <v>597</v>
      </c>
      <c r="E635" s="733">
        <v>50113001</v>
      </c>
      <c r="F635" s="732" t="s">
        <v>611</v>
      </c>
      <c r="G635" s="731" t="s">
        <v>612</v>
      </c>
      <c r="H635" s="731">
        <v>176496</v>
      </c>
      <c r="I635" s="731">
        <v>76496</v>
      </c>
      <c r="J635" s="731" t="s">
        <v>707</v>
      </c>
      <c r="K635" s="731" t="s">
        <v>708</v>
      </c>
      <c r="L635" s="734">
        <v>125.42999999999999</v>
      </c>
      <c r="M635" s="734">
        <v>9</v>
      </c>
      <c r="N635" s="735">
        <v>1128.8699999999999</v>
      </c>
    </row>
    <row r="636" spans="1:14" ht="14.45" customHeight="1" x14ac:dyDescent="0.2">
      <c r="A636" s="729" t="s">
        <v>576</v>
      </c>
      <c r="B636" s="730" t="s">
        <v>577</v>
      </c>
      <c r="C636" s="731" t="s">
        <v>596</v>
      </c>
      <c r="D636" s="732" t="s">
        <v>597</v>
      </c>
      <c r="E636" s="733">
        <v>50113001</v>
      </c>
      <c r="F636" s="732" t="s">
        <v>611</v>
      </c>
      <c r="G636" s="731" t="s">
        <v>612</v>
      </c>
      <c r="H636" s="731">
        <v>102679</v>
      </c>
      <c r="I636" s="731">
        <v>2679</v>
      </c>
      <c r="J636" s="731" t="s">
        <v>709</v>
      </c>
      <c r="K636" s="731" t="s">
        <v>710</v>
      </c>
      <c r="L636" s="734">
        <v>164.48</v>
      </c>
      <c r="M636" s="734">
        <v>8</v>
      </c>
      <c r="N636" s="735">
        <v>1315.84</v>
      </c>
    </row>
    <row r="637" spans="1:14" ht="14.45" customHeight="1" x14ac:dyDescent="0.2">
      <c r="A637" s="729" t="s">
        <v>576</v>
      </c>
      <c r="B637" s="730" t="s">
        <v>577</v>
      </c>
      <c r="C637" s="731" t="s">
        <v>596</v>
      </c>
      <c r="D637" s="732" t="s">
        <v>597</v>
      </c>
      <c r="E637" s="733">
        <v>50113001</v>
      </c>
      <c r="F637" s="732" t="s">
        <v>611</v>
      </c>
      <c r="G637" s="731" t="s">
        <v>612</v>
      </c>
      <c r="H637" s="731">
        <v>203323</v>
      </c>
      <c r="I637" s="731">
        <v>203323</v>
      </c>
      <c r="J637" s="731" t="s">
        <v>1633</v>
      </c>
      <c r="K637" s="731" t="s">
        <v>1634</v>
      </c>
      <c r="L637" s="734">
        <v>255.83333333333334</v>
      </c>
      <c r="M637" s="734">
        <v>3</v>
      </c>
      <c r="N637" s="735">
        <v>767.5</v>
      </c>
    </row>
    <row r="638" spans="1:14" ht="14.45" customHeight="1" x14ac:dyDescent="0.2">
      <c r="A638" s="729" t="s">
        <v>576</v>
      </c>
      <c r="B638" s="730" t="s">
        <v>577</v>
      </c>
      <c r="C638" s="731" t="s">
        <v>596</v>
      </c>
      <c r="D638" s="732" t="s">
        <v>597</v>
      </c>
      <c r="E638" s="733">
        <v>50113001</v>
      </c>
      <c r="F638" s="732" t="s">
        <v>611</v>
      </c>
      <c r="G638" s="731" t="s">
        <v>612</v>
      </c>
      <c r="H638" s="731">
        <v>162316</v>
      </c>
      <c r="I638" s="731">
        <v>62316</v>
      </c>
      <c r="J638" s="731" t="s">
        <v>711</v>
      </c>
      <c r="K638" s="731" t="s">
        <v>712</v>
      </c>
      <c r="L638" s="734">
        <v>151.61500000000001</v>
      </c>
      <c r="M638" s="734">
        <v>2</v>
      </c>
      <c r="N638" s="735">
        <v>303.23</v>
      </c>
    </row>
    <row r="639" spans="1:14" ht="14.45" customHeight="1" x14ac:dyDescent="0.2">
      <c r="A639" s="729" t="s">
        <v>576</v>
      </c>
      <c r="B639" s="730" t="s">
        <v>577</v>
      </c>
      <c r="C639" s="731" t="s">
        <v>596</v>
      </c>
      <c r="D639" s="732" t="s">
        <v>597</v>
      </c>
      <c r="E639" s="733">
        <v>50113001</v>
      </c>
      <c r="F639" s="732" t="s">
        <v>611</v>
      </c>
      <c r="G639" s="731" t="s">
        <v>612</v>
      </c>
      <c r="H639" s="731">
        <v>162318</v>
      </c>
      <c r="I639" s="731">
        <v>62318</v>
      </c>
      <c r="J639" s="731" t="s">
        <v>1635</v>
      </c>
      <c r="K639" s="731" t="s">
        <v>712</v>
      </c>
      <c r="L639" s="734">
        <v>88.65</v>
      </c>
      <c r="M639" s="734">
        <v>2</v>
      </c>
      <c r="N639" s="735">
        <v>177.3</v>
      </c>
    </row>
    <row r="640" spans="1:14" ht="14.45" customHeight="1" x14ac:dyDescent="0.2">
      <c r="A640" s="729" t="s">
        <v>576</v>
      </c>
      <c r="B640" s="730" t="s">
        <v>577</v>
      </c>
      <c r="C640" s="731" t="s">
        <v>596</v>
      </c>
      <c r="D640" s="732" t="s">
        <v>597</v>
      </c>
      <c r="E640" s="733">
        <v>50113001</v>
      </c>
      <c r="F640" s="732" t="s">
        <v>611</v>
      </c>
      <c r="G640" s="731" t="s">
        <v>643</v>
      </c>
      <c r="H640" s="731">
        <v>231688</v>
      </c>
      <c r="I640" s="731">
        <v>231688</v>
      </c>
      <c r="J640" s="731" t="s">
        <v>714</v>
      </c>
      <c r="K640" s="731" t="s">
        <v>715</v>
      </c>
      <c r="L640" s="734">
        <v>97.390000000000029</v>
      </c>
      <c r="M640" s="734">
        <v>1</v>
      </c>
      <c r="N640" s="735">
        <v>97.390000000000029</v>
      </c>
    </row>
    <row r="641" spans="1:14" ht="14.45" customHeight="1" x14ac:dyDescent="0.2">
      <c r="A641" s="729" t="s">
        <v>576</v>
      </c>
      <c r="B641" s="730" t="s">
        <v>577</v>
      </c>
      <c r="C641" s="731" t="s">
        <v>596</v>
      </c>
      <c r="D641" s="732" t="s">
        <v>597</v>
      </c>
      <c r="E641" s="733">
        <v>50113001</v>
      </c>
      <c r="F641" s="732" t="s">
        <v>611</v>
      </c>
      <c r="G641" s="731" t="s">
        <v>643</v>
      </c>
      <c r="H641" s="731">
        <v>231687</v>
      </c>
      <c r="I641" s="731">
        <v>231687</v>
      </c>
      <c r="J641" s="731" t="s">
        <v>714</v>
      </c>
      <c r="K641" s="731" t="s">
        <v>716</v>
      </c>
      <c r="L641" s="734">
        <v>204.69</v>
      </c>
      <c r="M641" s="734">
        <v>1</v>
      </c>
      <c r="N641" s="735">
        <v>204.69</v>
      </c>
    </row>
    <row r="642" spans="1:14" ht="14.45" customHeight="1" x14ac:dyDescent="0.2">
      <c r="A642" s="729" t="s">
        <v>576</v>
      </c>
      <c r="B642" s="730" t="s">
        <v>577</v>
      </c>
      <c r="C642" s="731" t="s">
        <v>596</v>
      </c>
      <c r="D642" s="732" t="s">
        <v>597</v>
      </c>
      <c r="E642" s="733">
        <v>50113001</v>
      </c>
      <c r="F642" s="732" t="s">
        <v>611</v>
      </c>
      <c r="G642" s="731" t="s">
        <v>643</v>
      </c>
      <c r="H642" s="731">
        <v>231695</v>
      </c>
      <c r="I642" s="731">
        <v>231695</v>
      </c>
      <c r="J642" s="731" t="s">
        <v>717</v>
      </c>
      <c r="K642" s="731" t="s">
        <v>715</v>
      </c>
      <c r="L642" s="734">
        <v>125.73</v>
      </c>
      <c r="M642" s="734">
        <v>2</v>
      </c>
      <c r="N642" s="735">
        <v>251.46</v>
      </c>
    </row>
    <row r="643" spans="1:14" ht="14.45" customHeight="1" x14ac:dyDescent="0.2">
      <c r="A643" s="729" t="s">
        <v>576</v>
      </c>
      <c r="B643" s="730" t="s">
        <v>577</v>
      </c>
      <c r="C643" s="731" t="s">
        <v>596</v>
      </c>
      <c r="D643" s="732" t="s">
        <v>597</v>
      </c>
      <c r="E643" s="733">
        <v>50113001</v>
      </c>
      <c r="F643" s="732" t="s">
        <v>611</v>
      </c>
      <c r="G643" s="731" t="s">
        <v>643</v>
      </c>
      <c r="H643" s="731">
        <v>231696</v>
      </c>
      <c r="I643" s="731">
        <v>231696</v>
      </c>
      <c r="J643" s="731" t="s">
        <v>717</v>
      </c>
      <c r="K643" s="731" t="s">
        <v>718</v>
      </c>
      <c r="L643" s="734">
        <v>207.23</v>
      </c>
      <c r="M643" s="734">
        <v>2</v>
      </c>
      <c r="N643" s="735">
        <v>414.46</v>
      </c>
    </row>
    <row r="644" spans="1:14" ht="14.45" customHeight="1" x14ac:dyDescent="0.2">
      <c r="A644" s="729" t="s">
        <v>576</v>
      </c>
      <c r="B644" s="730" t="s">
        <v>577</v>
      </c>
      <c r="C644" s="731" t="s">
        <v>596</v>
      </c>
      <c r="D644" s="732" t="s">
        <v>597</v>
      </c>
      <c r="E644" s="733">
        <v>50113001</v>
      </c>
      <c r="F644" s="732" t="s">
        <v>611</v>
      </c>
      <c r="G644" s="731" t="s">
        <v>643</v>
      </c>
      <c r="H644" s="731">
        <v>231702</v>
      </c>
      <c r="I644" s="731">
        <v>231702</v>
      </c>
      <c r="J644" s="731" t="s">
        <v>717</v>
      </c>
      <c r="K644" s="731" t="s">
        <v>720</v>
      </c>
      <c r="L644" s="734">
        <v>265.44000000000005</v>
      </c>
      <c r="M644" s="734">
        <v>2</v>
      </c>
      <c r="N644" s="735">
        <v>530.88000000000011</v>
      </c>
    </row>
    <row r="645" spans="1:14" ht="14.45" customHeight="1" x14ac:dyDescent="0.2">
      <c r="A645" s="729" t="s">
        <v>576</v>
      </c>
      <c r="B645" s="730" t="s">
        <v>577</v>
      </c>
      <c r="C645" s="731" t="s">
        <v>596</v>
      </c>
      <c r="D645" s="732" t="s">
        <v>597</v>
      </c>
      <c r="E645" s="733">
        <v>50113001</v>
      </c>
      <c r="F645" s="732" t="s">
        <v>611</v>
      </c>
      <c r="G645" s="731" t="s">
        <v>643</v>
      </c>
      <c r="H645" s="731">
        <v>229646</v>
      </c>
      <c r="I645" s="731">
        <v>229646</v>
      </c>
      <c r="J645" s="731" t="s">
        <v>1636</v>
      </c>
      <c r="K645" s="731" t="s">
        <v>1637</v>
      </c>
      <c r="L645" s="734">
        <v>77.12</v>
      </c>
      <c r="M645" s="734">
        <v>1</v>
      </c>
      <c r="N645" s="735">
        <v>77.12</v>
      </c>
    </row>
    <row r="646" spans="1:14" ht="14.45" customHeight="1" x14ac:dyDescent="0.2">
      <c r="A646" s="729" t="s">
        <v>576</v>
      </c>
      <c r="B646" s="730" t="s">
        <v>577</v>
      </c>
      <c r="C646" s="731" t="s">
        <v>596</v>
      </c>
      <c r="D646" s="732" t="s">
        <v>597</v>
      </c>
      <c r="E646" s="733">
        <v>50113001</v>
      </c>
      <c r="F646" s="732" t="s">
        <v>611</v>
      </c>
      <c r="G646" s="731" t="s">
        <v>643</v>
      </c>
      <c r="H646" s="731">
        <v>229648</v>
      </c>
      <c r="I646" s="731">
        <v>229648</v>
      </c>
      <c r="J646" s="731" t="s">
        <v>722</v>
      </c>
      <c r="K646" s="731" t="s">
        <v>723</v>
      </c>
      <c r="L646" s="734">
        <v>95.13</v>
      </c>
      <c r="M646" s="734">
        <v>3</v>
      </c>
      <c r="N646" s="735">
        <v>285.39</v>
      </c>
    </row>
    <row r="647" spans="1:14" ht="14.45" customHeight="1" x14ac:dyDescent="0.2">
      <c r="A647" s="729" t="s">
        <v>576</v>
      </c>
      <c r="B647" s="730" t="s">
        <v>577</v>
      </c>
      <c r="C647" s="731" t="s">
        <v>596</v>
      </c>
      <c r="D647" s="732" t="s">
        <v>597</v>
      </c>
      <c r="E647" s="733">
        <v>50113001</v>
      </c>
      <c r="F647" s="732" t="s">
        <v>611</v>
      </c>
      <c r="G647" s="731" t="s">
        <v>329</v>
      </c>
      <c r="H647" s="731">
        <v>229644</v>
      </c>
      <c r="I647" s="731">
        <v>229644</v>
      </c>
      <c r="J647" s="731" t="s">
        <v>1638</v>
      </c>
      <c r="K647" s="731" t="s">
        <v>1639</v>
      </c>
      <c r="L647" s="734">
        <v>69.769999999999982</v>
      </c>
      <c r="M647" s="734">
        <v>2</v>
      </c>
      <c r="N647" s="735">
        <v>139.53999999999996</v>
      </c>
    </row>
    <row r="648" spans="1:14" ht="14.45" customHeight="1" x14ac:dyDescent="0.2">
      <c r="A648" s="729" t="s">
        <v>576</v>
      </c>
      <c r="B648" s="730" t="s">
        <v>577</v>
      </c>
      <c r="C648" s="731" t="s">
        <v>596</v>
      </c>
      <c r="D648" s="732" t="s">
        <v>597</v>
      </c>
      <c r="E648" s="733">
        <v>50113001</v>
      </c>
      <c r="F648" s="732" t="s">
        <v>611</v>
      </c>
      <c r="G648" s="731" t="s">
        <v>643</v>
      </c>
      <c r="H648" s="731">
        <v>215559</v>
      </c>
      <c r="I648" s="731">
        <v>215559</v>
      </c>
      <c r="J648" s="731" t="s">
        <v>1638</v>
      </c>
      <c r="K648" s="731" t="s">
        <v>1639</v>
      </c>
      <c r="L648" s="734">
        <v>69.780000000000015</v>
      </c>
      <c r="M648" s="734">
        <v>1</v>
      </c>
      <c r="N648" s="735">
        <v>69.780000000000015</v>
      </c>
    </row>
    <row r="649" spans="1:14" ht="14.45" customHeight="1" x14ac:dyDescent="0.2">
      <c r="A649" s="729" t="s">
        <v>576</v>
      </c>
      <c r="B649" s="730" t="s">
        <v>577</v>
      </c>
      <c r="C649" s="731" t="s">
        <v>596</v>
      </c>
      <c r="D649" s="732" t="s">
        <v>597</v>
      </c>
      <c r="E649" s="733">
        <v>50113001</v>
      </c>
      <c r="F649" s="732" t="s">
        <v>611</v>
      </c>
      <c r="G649" s="731" t="s">
        <v>612</v>
      </c>
      <c r="H649" s="731">
        <v>191729</v>
      </c>
      <c r="I649" s="731">
        <v>191729</v>
      </c>
      <c r="J649" s="731" t="s">
        <v>726</v>
      </c>
      <c r="K649" s="731" t="s">
        <v>728</v>
      </c>
      <c r="L649" s="734">
        <v>91.84</v>
      </c>
      <c r="M649" s="734">
        <v>41</v>
      </c>
      <c r="N649" s="735">
        <v>3765.44</v>
      </c>
    </row>
    <row r="650" spans="1:14" ht="14.45" customHeight="1" x14ac:dyDescent="0.2">
      <c r="A650" s="729" t="s">
        <v>576</v>
      </c>
      <c r="B650" s="730" t="s">
        <v>577</v>
      </c>
      <c r="C650" s="731" t="s">
        <v>596</v>
      </c>
      <c r="D650" s="732" t="s">
        <v>597</v>
      </c>
      <c r="E650" s="733">
        <v>50113001</v>
      </c>
      <c r="F650" s="732" t="s">
        <v>611</v>
      </c>
      <c r="G650" s="731" t="s">
        <v>612</v>
      </c>
      <c r="H650" s="731">
        <v>191730</v>
      </c>
      <c r="I650" s="731">
        <v>191730</v>
      </c>
      <c r="J650" s="731" t="s">
        <v>726</v>
      </c>
      <c r="K650" s="731" t="s">
        <v>727</v>
      </c>
      <c r="L650" s="734">
        <v>227.7</v>
      </c>
      <c r="M650" s="734">
        <v>2</v>
      </c>
      <c r="N650" s="735">
        <v>455.4</v>
      </c>
    </row>
    <row r="651" spans="1:14" ht="14.45" customHeight="1" x14ac:dyDescent="0.2">
      <c r="A651" s="729" t="s">
        <v>576</v>
      </c>
      <c r="B651" s="730" t="s">
        <v>577</v>
      </c>
      <c r="C651" s="731" t="s">
        <v>596</v>
      </c>
      <c r="D651" s="732" t="s">
        <v>597</v>
      </c>
      <c r="E651" s="733">
        <v>50113001</v>
      </c>
      <c r="F651" s="732" t="s">
        <v>611</v>
      </c>
      <c r="G651" s="731" t="s">
        <v>612</v>
      </c>
      <c r="H651" s="731">
        <v>993603</v>
      </c>
      <c r="I651" s="731">
        <v>0</v>
      </c>
      <c r="J651" s="731" t="s">
        <v>730</v>
      </c>
      <c r="K651" s="731" t="s">
        <v>329</v>
      </c>
      <c r="L651" s="734">
        <v>227.0258333333334</v>
      </c>
      <c r="M651" s="734">
        <v>24</v>
      </c>
      <c r="N651" s="735">
        <v>5448.6200000000017</v>
      </c>
    </row>
    <row r="652" spans="1:14" ht="14.45" customHeight="1" x14ac:dyDescent="0.2">
      <c r="A652" s="729" t="s">
        <v>576</v>
      </c>
      <c r="B652" s="730" t="s">
        <v>577</v>
      </c>
      <c r="C652" s="731" t="s">
        <v>596</v>
      </c>
      <c r="D652" s="732" t="s">
        <v>597</v>
      </c>
      <c r="E652" s="733">
        <v>50113001</v>
      </c>
      <c r="F652" s="732" t="s">
        <v>611</v>
      </c>
      <c r="G652" s="731" t="s">
        <v>329</v>
      </c>
      <c r="H652" s="731">
        <v>241307</v>
      </c>
      <c r="I652" s="731">
        <v>241307</v>
      </c>
      <c r="J652" s="731" t="s">
        <v>731</v>
      </c>
      <c r="K652" s="731" t="s">
        <v>732</v>
      </c>
      <c r="L652" s="734">
        <v>102.87176470588236</v>
      </c>
      <c r="M652" s="734">
        <v>17</v>
      </c>
      <c r="N652" s="735">
        <v>1748.82</v>
      </c>
    </row>
    <row r="653" spans="1:14" ht="14.45" customHeight="1" x14ac:dyDescent="0.2">
      <c r="A653" s="729" t="s">
        <v>576</v>
      </c>
      <c r="B653" s="730" t="s">
        <v>577</v>
      </c>
      <c r="C653" s="731" t="s">
        <v>596</v>
      </c>
      <c r="D653" s="732" t="s">
        <v>597</v>
      </c>
      <c r="E653" s="733">
        <v>50113001</v>
      </c>
      <c r="F653" s="732" t="s">
        <v>611</v>
      </c>
      <c r="G653" s="731" t="s">
        <v>643</v>
      </c>
      <c r="H653" s="731">
        <v>233600</v>
      </c>
      <c r="I653" s="731">
        <v>233600</v>
      </c>
      <c r="J653" s="731" t="s">
        <v>1640</v>
      </c>
      <c r="K653" s="731" t="s">
        <v>780</v>
      </c>
      <c r="L653" s="734">
        <v>52.227999999999994</v>
      </c>
      <c r="M653" s="734">
        <v>5</v>
      </c>
      <c r="N653" s="735">
        <v>261.14</v>
      </c>
    </row>
    <row r="654" spans="1:14" ht="14.45" customHeight="1" x14ac:dyDescent="0.2">
      <c r="A654" s="729" t="s">
        <v>576</v>
      </c>
      <c r="B654" s="730" t="s">
        <v>577</v>
      </c>
      <c r="C654" s="731" t="s">
        <v>596</v>
      </c>
      <c r="D654" s="732" t="s">
        <v>597</v>
      </c>
      <c r="E654" s="733">
        <v>50113001</v>
      </c>
      <c r="F654" s="732" t="s">
        <v>611</v>
      </c>
      <c r="G654" s="731" t="s">
        <v>643</v>
      </c>
      <c r="H654" s="731">
        <v>233559</v>
      </c>
      <c r="I654" s="731">
        <v>233559</v>
      </c>
      <c r="J654" s="731" t="s">
        <v>733</v>
      </c>
      <c r="K654" s="731" t="s">
        <v>734</v>
      </c>
      <c r="L654" s="734">
        <v>26.429999999999996</v>
      </c>
      <c r="M654" s="734">
        <v>6</v>
      </c>
      <c r="N654" s="735">
        <v>158.57999999999998</v>
      </c>
    </row>
    <row r="655" spans="1:14" ht="14.45" customHeight="1" x14ac:dyDescent="0.2">
      <c r="A655" s="729" t="s">
        <v>576</v>
      </c>
      <c r="B655" s="730" t="s">
        <v>577</v>
      </c>
      <c r="C655" s="731" t="s">
        <v>596</v>
      </c>
      <c r="D655" s="732" t="s">
        <v>597</v>
      </c>
      <c r="E655" s="733">
        <v>50113001</v>
      </c>
      <c r="F655" s="732" t="s">
        <v>611</v>
      </c>
      <c r="G655" s="731" t="s">
        <v>643</v>
      </c>
      <c r="H655" s="731">
        <v>233579</v>
      </c>
      <c r="I655" s="731">
        <v>233579</v>
      </c>
      <c r="J655" s="731" t="s">
        <v>735</v>
      </c>
      <c r="K655" s="731" t="s">
        <v>736</v>
      </c>
      <c r="L655" s="734">
        <v>26.110000000000003</v>
      </c>
      <c r="M655" s="734">
        <v>2</v>
      </c>
      <c r="N655" s="735">
        <v>52.220000000000006</v>
      </c>
    </row>
    <row r="656" spans="1:14" ht="14.45" customHeight="1" x14ac:dyDescent="0.2">
      <c r="A656" s="729" t="s">
        <v>576</v>
      </c>
      <c r="B656" s="730" t="s">
        <v>577</v>
      </c>
      <c r="C656" s="731" t="s">
        <v>596</v>
      </c>
      <c r="D656" s="732" t="s">
        <v>597</v>
      </c>
      <c r="E656" s="733">
        <v>50113001</v>
      </c>
      <c r="F656" s="732" t="s">
        <v>611</v>
      </c>
      <c r="G656" s="731" t="s">
        <v>643</v>
      </c>
      <c r="H656" s="731">
        <v>233584</v>
      </c>
      <c r="I656" s="731">
        <v>233584</v>
      </c>
      <c r="J656" s="731" t="s">
        <v>735</v>
      </c>
      <c r="K656" s="731" t="s">
        <v>737</v>
      </c>
      <c r="L656" s="734">
        <v>87.02</v>
      </c>
      <c r="M656" s="734">
        <v>1</v>
      </c>
      <c r="N656" s="735">
        <v>87.02</v>
      </c>
    </row>
    <row r="657" spans="1:14" ht="14.45" customHeight="1" x14ac:dyDescent="0.2">
      <c r="A657" s="729" t="s">
        <v>576</v>
      </c>
      <c r="B657" s="730" t="s">
        <v>577</v>
      </c>
      <c r="C657" s="731" t="s">
        <v>596</v>
      </c>
      <c r="D657" s="732" t="s">
        <v>597</v>
      </c>
      <c r="E657" s="733">
        <v>50113001</v>
      </c>
      <c r="F657" s="732" t="s">
        <v>611</v>
      </c>
      <c r="G657" s="731" t="s">
        <v>612</v>
      </c>
      <c r="H657" s="731">
        <v>215611</v>
      </c>
      <c r="I657" s="731">
        <v>215611</v>
      </c>
      <c r="J657" s="731" t="s">
        <v>1641</v>
      </c>
      <c r="K657" s="731" t="s">
        <v>1642</v>
      </c>
      <c r="L657" s="734">
        <v>1242.5600057224706</v>
      </c>
      <c r="M657" s="734">
        <v>33</v>
      </c>
      <c r="N657" s="735">
        <v>41004.480188841531</v>
      </c>
    </row>
    <row r="658" spans="1:14" ht="14.45" customHeight="1" x14ac:dyDescent="0.2">
      <c r="A658" s="729" t="s">
        <v>576</v>
      </c>
      <c r="B658" s="730" t="s">
        <v>577</v>
      </c>
      <c r="C658" s="731" t="s">
        <v>596</v>
      </c>
      <c r="D658" s="732" t="s">
        <v>597</v>
      </c>
      <c r="E658" s="733">
        <v>50113001</v>
      </c>
      <c r="F658" s="732" t="s">
        <v>611</v>
      </c>
      <c r="G658" s="731" t="s">
        <v>612</v>
      </c>
      <c r="H658" s="731">
        <v>191565</v>
      </c>
      <c r="I658" s="731">
        <v>191565</v>
      </c>
      <c r="J658" s="731" t="s">
        <v>1643</v>
      </c>
      <c r="K658" s="731" t="s">
        <v>1644</v>
      </c>
      <c r="L658" s="734">
        <v>621.48396175678056</v>
      </c>
      <c r="M658" s="734">
        <v>42.393568300000005</v>
      </c>
      <c r="N658" s="735">
        <v>26346.92278009067</v>
      </c>
    </row>
    <row r="659" spans="1:14" ht="14.45" customHeight="1" x14ac:dyDescent="0.2">
      <c r="A659" s="729" t="s">
        <v>576</v>
      </c>
      <c r="B659" s="730" t="s">
        <v>577</v>
      </c>
      <c r="C659" s="731" t="s">
        <v>596</v>
      </c>
      <c r="D659" s="732" t="s">
        <v>597</v>
      </c>
      <c r="E659" s="733">
        <v>50113001</v>
      </c>
      <c r="F659" s="732" t="s">
        <v>611</v>
      </c>
      <c r="G659" s="731" t="s">
        <v>612</v>
      </c>
      <c r="H659" s="731">
        <v>498958</v>
      </c>
      <c r="I659" s="731">
        <v>9999999</v>
      </c>
      <c r="J659" s="731" t="s">
        <v>1645</v>
      </c>
      <c r="K659" s="731" t="s">
        <v>1644</v>
      </c>
      <c r="L659" s="734">
        <v>2601.6982051282048</v>
      </c>
      <c r="M659" s="734">
        <v>16</v>
      </c>
      <c r="N659" s="735">
        <v>41627.171282051277</v>
      </c>
    </row>
    <row r="660" spans="1:14" ht="14.45" customHeight="1" x14ac:dyDescent="0.2">
      <c r="A660" s="729" t="s">
        <v>576</v>
      </c>
      <c r="B660" s="730" t="s">
        <v>577</v>
      </c>
      <c r="C660" s="731" t="s">
        <v>596</v>
      </c>
      <c r="D660" s="732" t="s">
        <v>597</v>
      </c>
      <c r="E660" s="733">
        <v>50113001</v>
      </c>
      <c r="F660" s="732" t="s">
        <v>611</v>
      </c>
      <c r="G660" s="731" t="s">
        <v>612</v>
      </c>
      <c r="H660" s="731">
        <v>167939</v>
      </c>
      <c r="I660" s="731">
        <v>167939</v>
      </c>
      <c r="J660" s="731" t="s">
        <v>1646</v>
      </c>
      <c r="K660" s="731" t="s">
        <v>1647</v>
      </c>
      <c r="L660" s="734">
        <v>1625</v>
      </c>
      <c r="M660" s="734">
        <v>1</v>
      </c>
      <c r="N660" s="735">
        <v>1625</v>
      </c>
    </row>
    <row r="661" spans="1:14" ht="14.45" customHeight="1" x14ac:dyDescent="0.2">
      <c r="A661" s="729" t="s">
        <v>576</v>
      </c>
      <c r="B661" s="730" t="s">
        <v>577</v>
      </c>
      <c r="C661" s="731" t="s">
        <v>596</v>
      </c>
      <c r="D661" s="732" t="s">
        <v>597</v>
      </c>
      <c r="E661" s="733">
        <v>50113001</v>
      </c>
      <c r="F661" s="732" t="s">
        <v>611</v>
      </c>
      <c r="G661" s="731" t="s">
        <v>612</v>
      </c>
      <c r="H661" s="731">
        <v>194726</v>
      </c>
      <c r="I661" s="731">
        <v>194726</v>
      </c>
      <c r="J661" s="731" t="s">
        <v>1648</v>
      </c>
      <c r="K661" s="731" t="s">
        <v>1649</v>
      </c>
      <c r="L661" s="734">
        <v>567.4</v>
      </c>
      <c r="M661" s="734">
        <v>1</v>
      </c>
      <c r="N661" s="735">
        <v>567.4</v>
      </c>
    </row>
    <row r="662" spans="1:14" ht="14.45" customHeight="1" x14ac:dyDescent="0.2">
      <c r="A662" s="729" t="s">
        <v>576</v>
      </c>
      <c r="B662" s="730" t="s">
        <v>577</v>
      </c>
      <c r="C662" s="731" t="s">
        <v>596</v>
      </c>
      <c r="D662" s="732" t="s">
        <v>597</v>
      </c>
      <c r="E662" s="733">
        <v>50113001</v>
      </c>
      <c r="F662" s="732" t="s">
        <v>611</v>
      </c>
      <c r="G662" s="731" t="s">
        <v>612</v>
      </c>
      <c r="H662" s="731">
        <v>190991</v>
      </c>
      <c r="I662" s="731">
        <v>90991</v>
      </c>
      <c r="J662" s="731" t="s">
        <v>744</v>
      </c>
      <c r="K662" s="731" t="s">
        <v>745</v>
      </c>
      <c r="L662" s="734">
        <v>48.740000000000023</v>
      </c>
      <c r="M662" s="734">
        <v>5</v>
      </c>
      <c r="N662" s="735">
        <v>243.7000000000001</v>
      </c>
    </row>
    <row r="663" spans="1:14" ht="14.45" customHeight="1" x14ac:dyDescent="0.2">
      <c r="A663" s="729" t="s">
        <v>576</v>
      </c>
      <c r="B663" s="730" t="s">
        <v>577</v>
      </c>
      <c r="C663" s="731" t="s">
        <v>596</v>
      </c>
      <c r="D663" s="732" t="s">
        <v>597</v>
      </c>
      <c r="E663" s="733">
        <v>50113001</v>
      </c>
      <c r="F663" s="732" t="s">
        <v>611</v>
      </c>
      <c r="G663" s="731" t="s">
        <v>612</v>
      </c>
      <c r="H663" s="731">
        <v>225146</v>
      </c>
      <c r="I663" s="731">
        <v>225146</v>
      </c>
      <c r="J663" s="731" t="s">
        <v>1650</v>
      </c>
      <c r="K663" s="731" t="s">
        <v>1651</v>
      </c>
      <c r="L663" s="734">
        <v>75.61</v>
      </c>
      <c r="M663" s="734">
        <v>1</v>
      </c>
      <c r="N663" s="735">
        <v>75.61</v>
      </c>
    </row>
    <row r="664" spans="1:14" ht="14.45" customHeight="1" x14ac:dyDescent="0.2">
      <c r="A664" s="729" t="s">
        <v>576</v>
      </c>
      <c r="B664" s="730" t="s">
        <v>577</v>
      </c>
      <c r="C664" s="731" t="s">
        <v>596</v>
      </c>
      <c r="D664" s="732" t="s">
        <v>597</v>
      </c>
      <c r="E664" s="733">
        <v>50113001</v>
      </c>
      <c r="F664" s="732" t="s">
        <v>611</v>
      </c>
      <c r="G664" s="731" t="s">
        <v>612</v>
      </c>
      <c r="H664" s="731">
        <v>147515</v>
      </c>
      <c r="I664" s="731">
        <v>47515</v>
      </c>
      <c r="J664" s="731" t="s">
        <v>748</v>
      </c>
      <c r="K664" s="731" t="s">
        <v>749</v>
      </c>
      <c r="L664" s="734">
        <v>148.87</v>
      </c>
      <c r="M664" s="734">
        <v>2</v>
      </c>
      <c r="N664" s="735">
        <v>297.74</v>
      </c>
    </row>
    <row r="665" spans="1:14" ht="14.45" customHeight="1" x14ac:dyDescent="0.2">
      <c r="A665" s="729" t="s">
        <v>576</v>
      </c>
      <c r="B665" s="730" t="s">
        <v>577</v>
      </c>
      <c r="C665" s="731" t="s">
        <v>596</v>
      </c>
      <c r="D665" s="732" t="s">
        <v>597</v>
      </c>
      <c r="E665" s="733">
        <v>50113001</v>
      </c>
      <c r="F665" s="732" t="s">
        <v>611</v>
      </c>
      <c r="G665" s="731" t="s">
        <v>612</v>
      </c>
      <c r="H665" s="731">
        <v>206529</v>
      </c>
      <c r="I665" s="731">
        <v>206529</v>
      </c>
      <c r="J665" s="731" t="s">
        <v>750</v>
      </c>
      <c r="K665" s="731" t="s">
        <v>751</v>
      </c>
      <c r="L665" s="734">
        <v>132.23000000000002</v>
      </c>
      <c r="M665" s="734">
        <v>1</v>
      </c>
      <c r="N665" s="735">
        <v>132.23000000000002</v>
      </c>
    </row>
    <row r="666" spans="1:14" ht="14.45" customHeight="1" x14ac:dyDescent="0.2">
      <c r="A666" s="729" t="s">
        <v>576</v>
      </c>
      <c r="B666" s="730" t="s">
        <v>577</v>
      </c>
      <c r="C666" s="731" t="s">
        <v>596</v>
      </c>
      <c r="D666" s="732" t="s">
        <v>597</v>
      </c>
      <c r="E666" s="733">
        <v>50113001</v>
      </c>
      <c r="F666" s="732" t="s">
        <v>611</v>
      </c>
      <c r="G666" s="731" t="s">
        <v>612</v>
      </c>
      <c r="H666" s="731">
        <v>132105</v>
      </c>
      <c r="I666" s="731">
        <v>132105</v>
      </c>
      <c r="J666" s="731" t="s">
        <v>752</v>
      </c>
      <c r="K666" s="731" t="s">
        <v>753</v>
      </c>
      <c r="L666" s="734">
        <v>288.1005963734587</v>
      </c>
      <c r="M666" s="734">
        <v>60.657475500000047</v>
      </c>
      <c r="N666" s="735">
        <v>17475.454866058473</v>
      </c>
    </row>
    <row r="667" spans="1:14" ht="14.45" customHeight="1" x14ac:dyDescent="0.2">
      <c r="A667" s="729" t="s">
        <v>576</v>
      </c>
      <c r="B667" s="730" t="s">
        <v>577</v>
      </c>
      <c r="C667" s="731" t="s">
        <v>596</v>
      </c>
      <c r="D667" s="732" t="s">
        <v>597</v>
      </c>
      <c r="E667" s="733">
        <v>50113001</v>
      </c>
      <c r="F667" s="732" t="s">
        <v>611</v>
      </c>
      <c r="G667" s="731" t="s">
        <v>612</v>
      </c>
      <c r="H667" s="731">
        <v>132101</v>
      </c>
      <c r="I667" s="731">
        <v>132101</v>
      </c>
      <c r="J667" s="731" t="s">
        <v>754</v>
      </c>
      <c r="K667" s="731" t="s">
        <v>755</v>
      </c>
      <c r="L667" s="734">
        <v>111.00019067745231</v>
      </c>
      <c r="M667" s="734">
        <v>81.739765200000008</v>
      </c>
      <c r="N667" s="735">
        <v>9073.129523130181</v>
      </c>
    </row>
    <row r="668" spans="1:14" ht="14.45" customHeight="1" x14ac:dyDescent="0.2">
      <c r="A668" s="729" t="s">
        <v>576</v>
      </c>
      <c r="B668" s="730" t="s">
        <v>577</v>
      </c>
      <c r="C668" s="731" t="s">
        <v>596</v>
      </c>
      <c r="D668" s="732" t="s">
        <v>597</v>
      </c>
      <c r="E668" s="733">
        <v>50113001</v>
      </c>
      <c r="F668" s="732" t="s">
        <v>611</v>
      </c>
      <c r="G668" s="731" t="s">
        <v>612</v>
      </c>
      <c r="H668" s="731">
        <v>149317</v>
      </c>
      <c r="I668" s="731">
        <v>49317</v>
      </c>
      <c r="J668" s="731" t="s">
        <v>756</v>
      </c>
      <c r="K668" s="731" t="s">
        <v>757</v>
      </c>
      <c r="L668" s="734">
        <v>299.00176865642584</v>
      </c>
      <c r="M668" s="734">
        <v>27</v>
      </c>
      <c r="N668" s="735">
        <v>8073.0477537234983</v>
      </c>
    </row>
    <row r="669" spans="1:14" ht="14.45" customHeight="1" x14ac:dyDescent="0.2">
      <c r="A669" s="729" t="s">
        <v>576</v>
      </c>
      <c r="B669" s="730" t="s">
        <v>577</v>
      </c>
      <c r="C669" s="731" t="s">
        <v>596</v>
      </c>
      <c r="D669" s="732" t="s">
        <v>597</v>
      </c>
      <c r="E669" s="733">
        <v>50113001</v>
      </c>
      <c r="F669" s="732" t="s">
        <v>611</v>
      </c>
      <c r="G669" s="731" t="s">
        <v>612</v>
      </c>
      <c r="H669" s="731">
        <v>164888</v>
      </c>
      <c r="I669" s="731">
        <v>164888</v>
      </c>
      <c r="J669" s="731" t="s">
        <v>1652</v>
      </c>
      <c r="K669" s="731" t="s">
        <v>843</v>
      </c>
      <c r="L669" s="734">
        <v>238.96</v>
      </c>
      <c r="M669" s="734">
        <v>2</v>
      </c>
      <c r="N669" s="735">
        <v>477.92</v>
      </c>
    </row>
    <row r="670" spans="1:14" ht="14.45" customHeight="1" x14ac:dyDescent="0.2">
      <c r="A670" s="729" t="s">
        <v>576</v>
      </c>
      <c r="B670" s="730" t="s">
        <v>577</v>
      </c>
      <c r="C670" s="731" t="s">
        <v>596</v>
      </c>
      <c r="D670" s="732" t="s">
        <v>597</v>
      </c>
      <c r="E670" s="733">
        <v>50113001</v>
      </c>
      <c r="F670" s="732" t="s">
        <v>611</v>
      </c>
      <c r="G670" s="731" t="s">
        <v>612</v>
      </c>
      <c r="H670" s="731">
        <v>850642</v>
      </c>
      <c r="I670" s="731">
        <v>169673</v>
      </c>
      <c r="J670" s="731" t="s">
        <v>1653</v>
      </c>
      <c r="K670" s="731" t="s">
        <v>844</v>
      </c>
      <c r="L670" s="734">
        <v>138.95000000000002</v>
      </c>
      <c r="M670" s="734">
        <v>1</v>
      </c>
      <c r="N670" s="735">
        <v>138.95000000000002</v>
      </c>
    </row>
    <row r="671" spans="1:14" ht="14.45" customHeight="1" x14ac:dyDescent="0.2">
      <c r="A671" s="729" t="s">
        <v>576</v>
      </c>
      <c r="B671" s="730" t="s">
        <v>577</v>
      </c>
      <c r="C671" s="731" t="s">
        <v>596</v>
      </c>
      <c r="D671" s="732" t="s">
        <v>597</v>
      </c>
      <c r="E671" s="733">
        <v>50113001</v>
      </c>
      <c r="F671" s="732" t="s">
        <v>611</v>
      </c>
      <c r="G671" s="731" t="s">
        <v>612</v>
      </c>
      <c r="H671" s="731">
        <v>500629</v>
      </c>
      <c r="I671" s="731">
        <v>180173</v>
      </c>
      <c r="J671" s="731" t="s">
        <v>1654</v>
      </c>
      <c r="K671" s="731" t="s">
        <v>1655</v>
      </c>
      <c r="L671" s="734">
        <v>187.53</v>
      </c>
      <c r="M671" s="734">
        <v>8</v>
      </c>
      <c r="N671" s="735">
        <v>1500.24</v>
      </c>
    </row>
    <row r="672" spans="1:14" ht="14.45" customHeight="1" x14ac:dyDescent="0.2">
      <c r="A672" s="729" t="s">
        <v>576</v>
      </c>
      <c r="B672" s="730" t="s">
        <v>577</v>
      </c>
      <c r="C672" s="731" t="s">
        <v>596</v>
      </c>
      <c r="D672" s="732" t="s">
        <v>597</v>
      </c>
      <c r="E672" s="733">
        <v>50113001</v>
      </c>
      <c r="F672" s="732" t="s">
        <v>611</v>
      </c>
      <c r="G672" s="731" t="s">
        <v>612</v>
      </c>
      <c r="H672" s="731">
        <v>235085</v>
      </c>
      <c r="I672" s="731">
        <v>235085</v>
      </c>
      <c r="J672" s="731" t="s">
        <v>758</v>
      </c>
      <c r="K672" s="731" t="s">
        <v>759</v>
      </c>
      <c r="L672" s="734">
        <v>79.19999999999996</v>
      </c>
      <c r="M672" s="734">
        <v>56.365125700000007</v>
      </c>
      <c r="N672" s="735">
        <v>4464.1179554399987</v>
      </c>
    </row>
    <row r="673" spans="1:14" ht="14.45" customHeight="1" x14ac:dyDescent="0.2">
      <c r="A673" s="729" t="s">
        <v>576</v>
      </c>
      <c r="B673" s="730" t="s">
        <v>577</v>
      </c>
      <c r="C673" s="731" t="s">
        <v>596</v>
      </c>
      <c r="D673" s="732" t="s">
        <v>597</v>
      </c>
      <c r="E673" s="733">
        <v>50113001</v>
      </c>
      <c r="F673" s="732" t="s">
        <v>611</v>
      </c>
      <c r="G673" s="731" t="s">
        <v>612</v>
      </c>
      <c r="H673" s="731">
        <v>235086</v>
      </c>
      <c r="I673" s="731">
        <v>235086</v>
      </c>
      <c r="J673" s="731" t="s">
        <v>758</v>
      </c>
      <c r="K673" s="731" t="s">
        <v>760</v>
      </c>
      <c r="L673" s="734">
        <v>218.89999999999992</v>
      </c>
      <c r="M673" s="734">
        <v>74.581208099999998</v>
      </c>
      <c r="N673" s="735">
        <v>16325.826453089994</v>
      </c>
    </row>
    <row r="674" spans="1:14" ht="14.45" customHeight="1" x14ac:dyDescent="0.2">
      <c r="A674" s="729" t="s">
        <v>576</v>
      </c>
      <c r="B674" s="730" t="s">
        <v>577</v>
      </c>
      <c r="C674" s="731" t="s">
        <v>596</v>
      </c>
      <c r="D674" s="732" t="s">
        <v>597</v>
      </c>
      <c r="E674" s="733">
        <v>50113001</v>
      </c>
      <c r="F674" s="732" t="s">
        <v>611</v>
      </c>
      <c r="G674" s="731" t="s">
        <v>612</v>
      </c>
      <c r="H674" s="731">
        <v>235087</v>
      </c>
      <c r="I674" s="731">
        <v>235087</v>
      </c>
      <c r="J674" s="731" t="s">
        <v>758</v>
      </c>
      <c r="K674" s="731" t="s">
        <v>761</v>
      </c>
      <c r="L674" s="734">
        <v>734.80000000000007</v>
      </c>
      <c r="M674" s="734">
        <v>2.7784300999999996</v>
      </c>
      <c r="N674" s="735">
        <v>2041.5904374799998</v>
      </c>
    </row>
    <row r="675" spans="1:14" ht="14.45" customHeight="1" x14ac:dyDescent="0.2">
      <c r="A675" s="729" t="s">
        <v>576</v>
      </c>
      <c r="B675" s="730" t="s">
        <v>577</v>
      </c>
      <c r="C675" s="731" t="s">
        <v>596</v>
      </c>
      <c r="D675" s="732" t="s">
        <v>597</v>
      </c>
      <c r="E675" s="733">
        <v>50113001</v>
      </c>
      <c r="F675" s="732" t="s">
        <v>611</v>
      </c>
      <c r="G675" s="731" t="s">
        <v>612</v>
      </c>
      <c r="H675" s="731">
        <v>177657</v>
      </c>
      <c r="I675" s="731">
        <v>177657</v>
      </c>
      <c r="J675" s="731" t="s">
        <v>762</v>
      </c>
      <c r="K675" s="731" t="s">
        <v>763</v>
      </c>
      <c r="L675" s="734">
        <v>79.199999999999989</v>
      </c>
      <c r="M675" s="734">
        <v>10.168000000000001</v>
      </c>
      <c r="N675" s="735">
        <v>805.30560000000003</v>
      </c>
    </row>
    <row r="676" spans="1:14" ht="14.45" customHeight="1" x14ac:dyDescent="0.2">
      <c r="A676" s="729" t="s">
        <v>576</v>
      </c>
      <c r="B676" s="730" t="s">
        <v>577</v>
      </c>
      <c r="C676" s="731" t="s">
        <v>596</v>
      </c>
      <c r="D676" s="732" t="s">
        <v>597</v>
      </c>
      <c r="E676" s="733">
        <v>50113001</v>
      </c>
      <c r="F676" s="732" t="s">
        <v>611</v>
      </c>
      <c r="G676" s="731" t="s">
        <v>612</v>
      </c>
      <c r="H676" s="731">
        <v>177658</v>
      </c>
      <c r="I676" s="731">
        <v>177658</v>
      </c>
      <c r="J676" s="731" t="s">
        <v>762</v>
      </c>
      <c r="K676" s="731" t="s">
        <v>764</v>
      </c>
      <c r="L676" s="734">
        <v>218.9</v>
      </c>
      <c r="M676" s="734">
        <v>3</v>
      </c>
      <c r="N676" s="735">
        <v>656.7</v>
      </c>
    </row>
    <row r="677" spans="1:14" ht="14.45" customHeight="1" x14ac:dyDescent="0.2">
      <c r="A677" s="729" t="s">
        <v>576</v>
      </c>
      <c r="B677" s="730" t="s">
        <v>577</v>
      </c>
      <c r="C677" s="731" t="s">
        <v>596</v>
      </c>
      <c r="D677" s="732" t="s">
        <v>597</v>
      </c>
      <c r="E677" s="733">
        <v>50113001</v>
      </c>
      <c r="F677" s="732" t="s">
        <v>611</v>
      </c>
      <c r="G677" s="731" t="s">
        <v>612</v>
      </c>
      <c r="H677" s="731">
        <v>177659</v>
      </c>
      <c r="I677" s="731">
        <v>177659</v>
      </c>
      <c r="J677" s="731" t="s">
        <v>762</v>
      </c>
      <c r="K677" s="731" t="s">
        <v>765</v>
      </c>
      <c r="L677" s="734">
        <v>525.80000000000007</v>
      </c>
      <c r="M677" s="734">
        <v>13.571999999999999</v>
      </c>
      <c r="N677" s="735">
        <v>7136.1576000000005</v>
      </c>
    </row>
    <row r="678" spans="1:14" ht="14.45" customHeight="1" x14ac:dyDescent="0.2">
      <c r="A678" s="729" t="s">
        <v>576</v>
      </c>
      <c r="B678" s="730" t="s">
        <v>577</v>
      </c>
      <c r="C678" s="731" t="s">
        <v>596</v>
      </c>
      <c r="D678" s="732" t="s">
        <v>597</v>
      </c>
      <c r="E678" s="733">
        <v>50113001</v>
      </c>
      <c r="F678" s="732" t="s">
        <v>611</v>
      </c>
      <c r="G678" s="731" t="s">
        <v>612</v>
      </c>
      <c r="H678" s="731">
        <v>171547</v>
      </c>
      <c r="I678" s="731">
        <v>171547</v>
      </c>
      <c r="J678" s="731" t="s">
        <v>1656</v>
      </c>
      <c r="K678" s="731" t="s">
        <v>1657</v>
      </c>
      <c r="L678" s="734">
        <v>54.665000000000006</v>
      </c>
      <c r="M678" s="734">
        <v>2</v>
      </c>
      <c r="N678" s="735">
        <v>109.33000000000001</v>
      </c>
    </row>
    <row r="679" spans="1:14" ht="14.45" customHeight="1" x14ac:dyDescent="0.2">
      <c r="A679" s="729" t="s">
        <v>576</v>
      </c>
      <c r="B679" s="730" t="s">
        <v>577</v>
      </c>
      <c r="C679" s="731" t="s">
        <v>596</v>
      </c>
      <c r="D679" s="732" t="s">
        <v>597</v>
      </c>
      <c r="E679" s="733">
        <v>50113001</v>
      </c>
      <c r="F679" s="732" t="s">
        <v>611</v>
      </c>
      <c r="G679" s="731" t="s">
        <v>612</v>
      </c>
      <c r="H679" s="731">
        <v>171539</v>
      </c>
      <c r="I679" s="731">
        <v>171539</v>
      </c>
      <c r="J679" s="731" t="s">
        <v>1658</v>
      </c>
      <c r="K679" s="731" t="s">
        <v>1659</v>
      </c>
      <c r="L679" s="734">
        <v>27.450000000000006</v>
      </c>
      <c r="M679" s="734">
        <v>1</v>
      </c>
      <c r="N679" s="735">
        <v>27.450000000000006</v>
      </c>
    </row>
    <row r="680" spans="1:14" ht="14.45" customHeight="1" x14ac:dyDescent="0.2">
      <c r="A680" s="729" t="s">
        <v>576</v>
      </c>
      <c r="B680" s="730" t="s">
        <v>577</v>
      </c>
      <c r="C680" s="731" t="s">
        <v>596</v>
      </c>
      <c r="D680" s="732" t="s">
        <v>597</v>
      </c>
      <c r="E680" s="733">
        <v>50113001</v>
      </c>
      <c r="F680" s="732" t="s">
        <v>611</v>
      </c>
      <c r="G680" s="731" t="s">
        <v>612</v>
      </c>
      <c r="H680" s="731">
        <v>171571</v>
      </c>
      <c r="I680" s="731">
        <v>171571</v>
      </c>
      <c r="J680" s="731" t="s">
        <v>1660</v>
      </c>
      <c r="K680" s="731" t="s">
        <v>1661</v>
      </c>
      <c r="L680" s="734">
        <v>73.809999999999988</v>
      </c>
      <c r="M680" s="734">
        <v>1</v>
      </c>
      <c r="N680" s="735">
        <v>73.809999999999988</v>
      </c>
    </row>
    <row r="681" spans="1:14" ht="14.45" customHeight="1" x14ac:dyDescent="0.2">
      <c r="A681" s="729" t="s">
        <v>576</v>
      </c>
      <c r="B681" s="730" t="s">
        <v>577</v>
      </c>
      <c r="C681" s="731" t="s">
        <v>596</v>
      </c>
      <c r="D681" s="732" t="s">
        <v>597</v>
      </c>
      <c r="E681" s="733">
        <v>50113001</v>
      </c>
      <c r="F681" s="732" t="s">
        <v>611</v>
      </c>
      <c r="G681" s="731" t="s">
        <v>643</v>
      </c>
      <c r="H681" s="731">
        <v>104063</v>
      </c>
      <c r="I681" s="731">
        <v>4063</v>
      </c>
      <c r="J681" s="731" t="s">
        <v>1662</v>
      </c>
      <c r="K681" s="731" t="s">
        <v>1663</v>
      </c>
      <c r="L681" s="734">
        <v>79.22</v>
      </c>
      <c r="M681" s="734">
        <v>1</v>
      </c>
      <c r="N681" s="735">
        <v>79.22</v>
      </c>
    </row>
    <row r="682" spans="1:14" ht="14.45" customHeight="1" x14ac:dyDescent="0.2">
      <c r="A682" s="729" t="s">
        <v>576</v>
      </c>
      <c r="B682" s="730" t="s">
        <v>577</v>
      </c>
      <c r="C682" s="731" t="s">
        <v>596</v>
      </c>
      <c r="D682" s="732" t="s">
        <v>597</v>
      </c>
      <c r="E682" s="733">
        <v>50113001</v>
      </c>
      <c r="F682" s="732" t="s">
        <v>611</v>
      </c>
      <c r="G682" s="731" t="s">
        <v>612</v>
      </c>
      <c r="H682" s="731">
        <v>145981</v>
      </c>
      <c r="I682" s="731">
        <v>45981</v>
      </c>
      <c r="J682" s="731" t="s">
        <v>1664</v>
      </c>
      <c r="K682" s="731" t="s">
        <v>1665</v>
      </c>
      <c r="L682" s="734">
        <v>1704.56</v>
      </c>
      <c r="M682" s="734">
        <v>1</v>
      </c>
      <c r="N682" s="735">
        <v>1704.56</v>
      </c>
    </row>
    <row r="683" spans="1:14" ht="14.45" customHeight="1" x14ac:dyDescent="0.2">
      <c r="A683" s="729" t="s">
        <v>576</v>
      </c>
      <c r="B683" s="730" t="s">
        <v>577</v>
      </c>
      <c r="C683" s="731" t="s">
        <v>596</v>
      </c>
      <c r="D683" s="732" t="s">
        <v>597</v>
      </c>
      <c r="E683" s="733">
        <v>50113001</v>
      </c>
      <c r="F683" s="732" t="s">
        <v>611</v>
      </c>
      <c r="G683" s="731" t="s">
        <v>612</v>
      </c>
      <c r="H683" s="731">
        <v>846446</v>
      </c>
      <c r="I683" s="731">
        <v>124343</v>
      </c>
      <c r="J683" s="731" t="s">
        <v>773</v>
      </c>
      <c r="K683" s="731" t="s">
        <v>774</v>
      </c>
      <c r="L683" s="734">
        <v>30.600000000000005</v>
      </c>
      <c r="M683" s="734">
        <v>2</v>
      </c>
      <c r="N683" s="735">
        <v>61.20000000000001</v>
      </c>
    </row>
    <row r="684" spans="1:14" ht="14.45" customHeight="1" x14ac:dyDescent="0.2">
      <c r="A684" s="729" t="s">
        <v>576</v>
      </c>
      <c r="B684" s="730" t="s">
        <v>577</v>
      </c>
      <c r="C684" s="731" t="s">
        <v>596</v>
      </c>
      <c r="D684" s="732" t="s">
        <v>597</v>
      </c>
      <c r="E684" s="733">
        <v>50113001</v>
      </c>
      <c r="F684" s="732" t="s">
        <v>611</v>
      </c>
      <c r="G684" s="731" t="s">
        <v>612</v>
      </c>
      <c r="H684" s="731">
        <v>99884</v>
      </c>
      <c r="I684" s="731">
        <v>99884</v>
      </c>
      <c r="J684" s="731" t="s">
        <v>775</v>
      </c>
      <c r="K684" s="731" t="s">
        <v>776</v>
      </c>
      <c r="L684" s="734">
        <v>133.84000000000003</v>
      </c>
      <c r="M684" s="734">
        <v>1</v>
      </c>
      <c r="N684" s="735">
        <v>133.84000000000003</v>
      </c>
    </row>
    <row r="685" spans="1:14" ht="14.45" customHeight="1" x14ac:dyDescent="0.2">
      <c r="A685" s="729" t="s">
        <v>576</v>
      </c>
      <c r="B685" s="730" t="s">
        <v>577</v>
      </c>
      <c r="C685" s="731" t="s">
        <v>596</v>
      </c>
      <c r="D685" s="732" t="s">
        <v>597</v>
      </c>
      <c r="E685" s="733">
        <v>50113001</v>
      </c>
      <c r="F685" s="732" t="s">
        <v>611</v>
      </c>
      <c r="G685" s="731" t="s">
        <v>612</v>
      </c>
      <c r="H685" s="731">
        <v>238137</v>
      </c>
      <c r="I685" s="731">
        <v>238137</v>
      </c>
      <c r="J685" s="731" t="s">
        <v>1666</v>
      </c>
      <c r="K685" s="731" t="s">
        <v>1667</v>
      </c>
      <c r="L685" s="734">
        <v>37.269999999999996</v>
      </c>
      <c r="M685" s="734">
        <v>1</v>
      </c>
      <c r="N685" s="735">
        <v>37.269999999999996</v>
      </c>
    </row>
    <row r="686" spans="1:14" ht="14.45" customHeight="1" x14ac:dyDescent="0.2">
      <c r="A686" s="729" t="s">
        <v>576</v>
      </c>
      <c r="B686" s="730" t="s">
        <v>577</v>
      </c>
      <c r="C686" s="731" t="s">
        <v>596</v>
      </c>
      <c r="D686" s="732" t="s">
        <v>597</v>
      </c>
      <c r="E686" s="733">
        <v>50113001</v>
      </c>
      <c r="F686" s="732" t="s">
        <v>611</v>
      </c>
      <c r="G686" s="731" t="s">
        <v>612</v>
      </c>
      <c r="H686" s="731">
        <v>238142</v>
      </c>
      <c r="I686" s="731">
        <v>238142</v>
      </c>
      <c r="J686" s="731" t="s">
        <v>1668</v>
      </c>
      <c r="K686" s="731" t="s">
        <v>1669</v>
      </c>
      <c r="L686" s="734">
        <v>58.840000000000011</v>
      </c>
      <c r="M686" s="734">
        <v>3</v>
      </c>
      <c r="N686" s="735">
        <v>176.52000000000004</v>
      </c>
    </row>
    <row r="687" spans="1:14" ht="14.45" customHeight="1" x14ac:dyDescent="0.2">
      <c r="A687" s="729" t="s">
        <v>576</v>
      </c>
      <c r="B687" s="730" t="s">
        <v>577</v>
      </c>
      <c r="C687" s="731" t="s">
        <v>596</v>
      </c>
      <c r="D687" s="732" t="s">
        <v>597</v>
      </c>
      <c r="E687" s="733">
        <v>50113001</v>
      </c>
      <c r="F687" s="732" t="s">
        <v>611</v>
      </c>
      <c r="G687" s="731" t="s">
        <v>612</v>
      </c>
      <c r="H687" s="731">
        <v>189992</v>
      </c>
      <c r="I687" s="731">
        <v>189992</v>
      </c>
      <c r="J687" s="731" t="s">
        <v>777</v>
      </c>
      <c r="K687" s="731" t="s">
        <v>778</v>
      </c>
      <c r="L687" s="734">
        <v>472.41985024192172</v>
      </c>
      <c r="M687" s="734">
        <v>224.73353039999998</v>
      </c>
      <c r="N687" s="735">
        <v>106168.58077590635</v>
      </c>
    </row>
    <row r="688" spans="1:14" ht="14.45" customHeight="1" x14ac:dyDescent="0.2">
      <c r="A688" s="729" t="s">
        <v>576</v>
      </c>
      <c r="B688" s="730" t="s">
        <v>577</v>
      </c>
      <c r="C688" s="731" t="s">
        <v>596</v>
      </c>
      <c r="D688" s="732" t="s">
        <v>597</v>
      </c>
      <c r="E688" s="733">
        <v>50113001</v>
      </c>
      <c r="F688" s="732" t="s">
        <v>611</v>
      </c>
      <c r="G688" s="731" t="s">
        <v>612</v>
      </c>
      <c r="H688" s="731">
        <v>230417</v>
      </c>
      <c r="I688" s="731">
        <v>230417</v>
      </c>
      <c r="J688" s="731" t="s">
        <v>1670</v>
      </c>
      <c r="K688" s="731" t="s">
        <v>1671</v>
      </c>
      <c r="L688" s="734">
        <v>53.930000000000014</v>
      </c>
      <c r="M688" s="734">
        <v>1</v>
      </c>
      <c r="N688" s="735">
        <v>53.930000000000014</v>
      </c>
    </row>
    <row r="689" spans="1:14" ht="14.45" customHeight="1" x14ac:dyDescent="0.2">
      <c r="A689" s="729" t="s">
        <v>576</v>
      </c>
      <c r="B689" s="730" t="s">
        <v>577</v>
      </c>
      <c r="C689" s="731" t="s">
        <v>596</v>
      </c>
      <c r="D689" s="732" t="s">
        <v>597</v>
      </c>
      <c r="E689" s="733">
        <v>50113001</v>
      </c>
      <c r="F689" s="732" t="s">
        <v>611</v>
      </c>
      <c r="G689" s="731" t="s">
        <v>612</v>
      </c>
      <c r="H689" s="731">
        <v>230409</v>
      </c>
      <c r="I689" s="731">
        <v>230409</v>
      </c>
      <c r="J689" s="731" t="s">
        <v>779</v>
      </c>
      <c r="K689" s="731" t="s">
        <v>780</v>
      </c>
      <c r="L689" s="734">
        <v>19.825000000000003</v>
      </c>
      <c r="M689" s="734">
        <v>18</v>
      </c>
      <c r="N689" s="735">
        <v>356.85</v>
      </c>
    </row>
    <row r="690" spans="1:14" ht="14.45" customHeight="1" x14ac:dyDescent="0.2">
      <c r="A690" s="729" t="s">
        <v>576</v>
      </c>
      <c r="B690" s="730" t="s">
        <v>577</v>
      </c>
      <c r="C690" s="731" t="s">
        <v>596</v>
      </c>
      <c r="D690" s="732" t="s">
        <v>597</v>
      </c>
      <c r="E690" s="733">
        <v>50113001</v>
      </c>
      <c r="F690" s="732" t="s">
        <v>611</v>
      </c>
      <c r="G690" s="731" t="s">
        <v>612</v>
      </c>
      <c r="H690" s="731">
        <v>230415</v>
      </c>
      <c r="I690" s="731">
        <v>230415</v>
      </c>
      <c r="J690" s="731" t="s">
        <v>781</v>
      </c>
      <c r="K690" s="731" t="s">
        <v>782</v>
      </c>
      <c r="L690" s="734">
        <v>27.107777777777777</v>
      </c>
      <c r="M690" s="734">
        <v>9</v>
      </c>
      <c r="N690" s="735">
        <v>243.97</v>
      </c>
    </row>
    <row r="691" spans="1:14" ht="14.45" customHeight="1" x14ac:dyDescent="0.2">
      <c r="A691" s="729" t="s">
        <v>576</v>
      </c>
      <c r="B691" s="730" t="s">
        <v>577</v>
      </c>
      <c r="C691" s="731" t="s">
        <v>596</v>
      </c>
      <c r="D691" s="732" t="s">
        <v>597</v>
      </c>
      <c r="E691" s="733">
        <v>50113001</v>
      </c>
      <c r="F691" s="732" t="s">
        <v>611</v>
      </c>
      <c r="G691" s="731" t="s">
        <v>612</v>
      </c>
      <c r="H691" s="731">
        <v>848209</v>
      </c>
      <c r="I691" s="731">
        <v>115402</v>
      </c>
      <c r="J691" s="731" t="s">
        <v>783</v>
      </c>
      <c r="K691" s="731" t="s">
        <v>784</v>
      </c>
      <c r="L691" s="734">
        <v>762.8599999999999</v>
      </c>
      <c r="M691" s="734">
        <v>1</v>
      </c>
      <c r="N691" s="735">
        <v>762.8599999999999</v>
      </c>
    </row>
    <row r="692" spans="1:14" ht="14.45" customHeight="1" x14ac:dyDescent="0.2">
      <c r="A692" s="729" t="s">
        <v>576</v>
      </c>
      <c r="B692" s="730" t="s">
        <v>577</v>
      </c>
      <c r="C692" s="731" t="s">
        <v>596</v>
      </c>
      <c r="D692" s="732" t="s">
        <v>597</v>
      </c>
      <c r="E692" s="733">
        <v>50113001</v>
      </c>
      <c r="F692" s="732" t="s">
        <v>611</v>
      </c>
      <c r="G692" s="731" t="s">
        <v>612</v>
      </c>
      <c r="H692" s="731">
        <v>850147</v>
      </c>
      <c r="I692" s="731">
        <v>107950</v>
      </c>
      <c r="J692" s="731" t="s">
        <v>1672</v>
      </c>
      <c r="K692" s="731" t="s">
        <v>1673</v>
      </c>
      <c r="L692" s="734">
        <v>1557.9900060462296</v>
      </c>
      <c r="M692" s="734">
        <v>3</v>
      </c>
      <c r="N692" s="735">
        <v>4673.9700181386888</v>
      </c>
    </row>
    <row r="693" spans="1:14" ht="14.45" customHeight="1" x14ac:dyDescent="0.2">
      <c r="A693" s="729" t="s">
        <v>576</v>
      </c>
      <c r="B693" s="730" t="s">
        <v>577</v>
      </c>
      <c r="C693" s="731" t="s">
        <v>596</v>
      </c>
      <c r="D693" s="732" t="s">
        <v>597</v>
      </c>
      <c r="E693" s="733">
        <v>50113001</v>
      </c>
      <c r="F693" s="732" t="s">
        <v>611</v>
      </c>
      <c r="G693" s="731" t="s">
        <v>612</v>
      </c>
      <c r="H693" s="731">
        <v>207939</v>
      </c>
      <c r="I693" s="731">
        <v>207939</v>
      </c>
      <c r="J693" s="731" t="s">
        <v>790</v>
      </c>
      <c r="K693" s="731" t="s">
        <v>791</v>
      </c>
      <c r="L693" s="734">
        <v>61.211428571428556</v>
      </c>
      <c r="M693" s="734">
        <v>14</v>
      </c>
      <c r="N693" s="735">
        <v>856.95999999999981</v>
      </c>
    </row>
    <row r="694" spans="1:14" ht="14.45" customHeight="1" x14ac:dyDescent="0.2">
      <c r="A694" s="729" t="s">
        <v>576</v>
      </c>
      <c r="B694" s="730" t="s">
        <v>577</v>
      </c>
      <c r="C694" s="731" t="s">
        <v>596</v>
      </c>
      <c r="D694" s="732" t="s">
        <v>597</v>
      </c>
      <c r="E694" s="733">
        <v>50113001</v>
      </c>
      <c r="F694" s="732" t="s">
        <v>611</v>
      </c>
      <c r="G694" s="731" t="s">
        <v>612</v>
      </c>
      <c r="H694" s="731">
        <v>207940</v>
      </c>
      <c r="I694" s="731">
        <v>207940</v>
      </c>
      <c r="J694" s="731" t="s">
        <v>792</v>
      </c>
      <c r="K694" s="731" t="s">
        <v>793</v>
      </c>
      <c r="L694" s="734">
        <v>73.06</v>
      </c>
      <c r="M694" s="734">
        <v>16</v>
      </c>
      <c r="N694" s="735">
        <v>1168.96</v>
      </c>
    </row>
    <row r="695" spans="1:14" ht="14.45" customHeight="1" x14ac:dyDescent="0.2">
      <c r="A695" s="729" t="s">
        <v>576</v>
      </c>
      <c r="B695" s="730" t="s">
        <v>577</v>
      </c>
      <c r="C695" s="731" t="s">
        <v>596</v>
      </c>
      <c r="D695" s="732" t="s">
        <v>597</v>
      </c>
      <c r="E695" s="733">
        <v>50113001</v>
      </c>
      <c r="F695" s="732" t="s">
        <v>611</v>
      </c>
      <c r="G695" s="731" t="s">
        <v>612</v>
      </c>
      <c r="H695" s="731">
        <v>214526</v>
      </c>
      <c r="I695" s="731">
        <v>214526</v>
      </c>
      <c r="J695" s="731" t="s">
        <v>1674</v>
      </c>
      <c r="K695" s="731" t="s">
        <v>1675</v>
      </c>
      <c r="L695" s="734">
        <v>85.75</v>
      </c>
      <c r="M695" s="734">
        <v>1</v>
      </c>
      <c r="N695" s="735">
        <v>85.75</v>
      </c>
    </row>
    <row r="696" spans="1:14" ht="14.45" customHeight="1" x14ac:dyDescent="0.2">
      <c r="A696" s="729" t="s">
        <v>576</v>
      </c>
      <c r="B696" s="730" t="s">
        <v>577</v>
      </c>
      <c r="C696" s="731" t="s">
        <v>596</v>
      </c>
      <c r="D696" s="732" t="s">
        <v>597</v>
      </c>
      <c r="E696" s="733">
        <v>50113001</v>
      </c>
      <c r="F696" s="732" t="s">
        <v>611</v>
      </c>
      <c r="G696" s="731" t="s">
        <v>643</v>
      </c>
      <c r="H696" s="731">
        <v>214435</v>
      </c>
      <c r="I696" s="731">
        <v>214435</v>
      </c>
      <c r="J696" s="731" t="s">
        <v>794</v>
      </c>
      <c r="K696" s="731" t="s">
        <v>796</v>
      </c>
      <c r="L696" s="734">
        <v>42.860000000000014</v>
      </c>
      <c r="M696" s="734">
        <v>3</v>
      </c>
      <c r="N696" s="735">
        <v>128.58000000000004</v>
      </c>
    </row>
    <row r="697" spans="1:14" ht="14.45" customHeight="1" x14ac:dyDescent="0.2">
      <c r="A697" s="729" t="s">
        <v>576</v>
      </c>
      <c r="B697" s="730" t="s">
        <v>577</v>
      </c>
      <c r="C697" s="731" t="s">
        <v>596</v>
      </c>
      <c r="D697" s="732" t="s">
        <v>597</v>
      </c>
      <c r="E697" s="733">
        <v>50113001</v>
      </c>
      <c r="F697" s="732" t="s">
        <v>611</v>
      </c>
      <c r="G697" s="731" t="s">
        <v>643</v>
      </c>
      <c r="H697" s="731">
        <v>214433</v>
      </c>
      <c r="I697" s="731">
        <v>214433</v>
      </c>
      <c r="J697" s="731" t="s">
        <v>794</v>
      </c>
      <c r="K697" s="731" t="s">
        <v>795</v>
      </c>
      <c r="L697" s="734">
        <v>12.20857142857143</v>
      </c>
      <c r="M697" s="734">
        <v>14</v>
      </c>
      <c r="N697" s="735">
        <v>170.92000000000002</v>
      </c>
    </row>
    <row r="698" spans="1:14" ht="14.45" customHeight="1" x14ac:dyDescent="0.2">
      <c r="A698" s="729" t="s">
        <v>576</v>
      </c>
      <c r="B698" s="730" t="s">
        <v>577</v>
      </c>
      <c r="C698" s="731" t="s">
        <v>596</v>
      </c>
      <c r="D698" s="732" t="s">
        <v>597</v>
      </c>
      <c r="E698" s="733">
        <v>50113001</v>
      </c>
      <c r="F698" s="732" t="s">
        <v>611</v>
      </c>
      <c r="G698" s="731" t="s">
        <v>612</v>
      </c>
      <c r="H698" s="731">
        <v>214525</v>
      </c>
      <c r="I698" s="731">
        <v>214525</v>
      </c>
      <c r="J698" s="731" t="s">
        <v>797</v>
      </c>
      <c r="K698" s="731" t="s">
        <v>798</v>
      </c>
      <c r="L698" s="734">
        <v>26.443125000000002</v>
      </c>
      <c r="M698" s="734">
        <v>16</v>
      </c>
      <c r="N698" s="735">
        <v>423.09000000000003</v>
      </c>
    </row>
    <row r="699" spans="1:14" ht="14.45" customHeight="1" x14ac:dyDescent="0.2">
      <c r="A699" s="729" t="s">
        <v>576</v>
      </c>
      <c r="B699" s="730" t="s">
        <v>577</v>
      </c>
      <c r="C699" s="731" t="s">
        <v>596</v>
      </c>
      <c r="D699" s="732" t="s">
        <v>597</v>
      </c>
      <c r="E699" s="733">
        <v>50113001</v>
      </c>
      <c r="F699" s="732" t="s">
        <v>611</v>
      </c>
      <c r="G699" s="731" t="s">
        <v>643</v>
      </c>
      <c r="H699" s="731">
        <v>214427</v>
      </c>
      <c r="I699" s="731">
        <v>214427</v>
      </c>
      <c r="J699" s="731" t="s">
        <v>799</v>
      </c>
      <c r="K699" s="731" t="s">
        <v>800</v>
      </c>
      <c r="L699" s="734">
        <v>16.578166969147002</v>
      </c>
      <c r="M699" s="734">
        <v>551</v>
      </c>
      <c r="N699" s="735">
        <v>9134.5699999999979</v>
      </c>
    </row>
    <row r="700" spans="1:14" ht="14.45" customHeight="1" x14ac:dyDescent="0.2">
      <c r="A700" s="729" t="s">
        <v>576</v>
      </c>
      <c r="B700" s="730" t="s">
        <v>577</v>
      </c>
      <c r="C700" s="731" t="s">
        <v>596</v>
      </c>
      <c r="D700" s="732" t="s">
        <v>597</v>
      </c>
      <c r="E700" s="733">
        <v>50113001</v>
      </c>
      <c r="F700" s="732" t="s">
        <v>611</v>
      </c>
      <c r="G700" s="731" t="s">
        <v>643</v>
      </c>
      <c r="H700" s="731">
        <v>113767</v>
      </c>
      <c r="I700" s="731">
        <v>13767</v>
      </c>
      <c r="J700" s="731" t="s">
        <v>801</v>
      </c>
      <c r="K700" s="731" t="s">
        <v>802</v>
      </c>
      <c r="L700" s="734">
        <v>44.66</v>
      </c>
      <c r="M700" s="734">
        <v>4</v>
      </c>
      <c r="N700" s="735">
        <v>178.64</v>
      </c>
    </row>
    <row r="701" spans="1:14" ht="14.45" customHeight="1" x14ac:dyDescent="0.2">
      <c r="A701" s="729" t="s">
        <v>576</v>
      </c>
      <c r="B701" s="730" t="s">
        <v>577</v>
      </c>
      <c r="C701" s="731" t="s">
        <v>596</v>
      </c>
      <c r="D701" s="732" t="s">
        <v>597</v>
      </c>
      <c r="E701" s="733">
        <v>50113001</v>
      </c>
      <c r="F701" s="732" t="s">
        <v>611</v>
      </c>
      <c r="G701" s="731" t="s">
        <v>612</v>
      </c>
      <c r="H701" s="731">
        <v>213258</v>
      </c>
      <c r="I701" s="731">
        <v>213258</v>
      </c>
      <c r="J701" s="731" t="s">
        <v>803</v>
      </c>
      <c r="K701" s="731" t="s">
        <v>804</v>
      </c>
      <c r="L701" s="734">
        <v>161.56999999999994</v>
      </c>
      <c r="M701" s="734">
        <v>2</v>
      </c>
      <c r="N701" s="735">
        <v>323.13999999999987</v>
      </c>
    </row>
    <row r="702" spans="1:14" ht="14.45" customHeight="1" x14ac:dyDescent="0.2">
      <c r="A702" s="729" t="s">
        <v>576</v>
      </c>
      <c r="B702" s="730" t="s">
        <v>577</v>
      </c>
      <c r="C702" s="731" t="s">
        <v>596</v>
      </c>
      <c r="D702" s="732" t="s">
        <v>597</v>
      </c>
      <c r="E702" s="733">
        <v>50113001</v>
      </c>
      <c r="F702" s="732" t="s">
        <v>611</v>
      </c>
      <c r="G702" s="731" t="s">
        <v>612</v>
      </c>
      <c r="H702" s="731">
        <v>846761</v>
      </c>
      <c r="I702" s="731">
        <v>9999999</v>
      </c>
      <c r="J702" s="731" t="s">
        <v>805</v>
      </c>
      <c r="K702" s="731" t="s">
        <v>329</v>
      </c>
      <c r="L702" s="734">
        <v>12.748868118253483</v>
      </c>
      <c r="M702" s="734">
        <v>84</v>
      </c>
      <c r="N702" s="735">
        <v>1070.9049219332926</v>
      </c>
    </row>
    <row r="703" spans="1:14" ht="14.45" customHeight="1" x14ac:dyDescent="0.2">
      <c r="A703" s="729" t="s">
        <v>576</v>
      </c>
      <c r="B703" s="730" t="s">
        <v>577</v>
      </c>
      <c r="C703" s="731" t="s">
        <v>596</v>
      </c>
      <c r="D703" s="732" t="s">
        <v>597</v>
      </c>
      <c r="E703" s="733">
        <v>50113001</v>
      </c>
      <c r="F703" s="732" t="s">
        <v>611</v>
      </c>
      <c r="G703" s="731" t="s">
        <v>612</v>
      </c>
      <c r="H703" s="731">
        <v>902077</v>
      </c>
      <c r="I703" s="731">
        <v>9999999</v>
      </c>
      <c r="J703" s="731" t="s">
        <v>1676</v>
      </c>
      <c r="K703" s="731" t="s">
        <v>329</v>
      </c>
      <c r="L703" s="734">
        <v>2.42029145681806</v>
      </c>
      <c r="M703" s="734">
        <v>52</v>
      </c>
      <c r="N703" s="735">
        <v>125.85515575453911</v>
      </c>
    </row>
    <row r="704" spans="1:14" ht="14.45" customHeight="1" x14ac:dyDescent="0.2">
      <c r="A704" s="729" t="s">
        <v>576</v>
      </c>
      <c r="B704" s="730" t="s">
        <v>577</v>
      </c>
      <c r="C704" s="731" t="s">
        <v>596</v>
      </c>
      <c r="D704" s="732" t="s">
        <v>597</v>
      </c>
      <c r="E704" s="733">
        <v>50113001</v>
      </c>
      <c r="F704" s="732" t="s">
        <v>611</v>
      </c>
      <c r="G704" s="731" t="s">
        <v>612</v>
      </c>
      <c r="H704" s="731">
        <v>849053</v>
      </c>
      <c r="I704" s="731">
        <v>9999999</v>
      </c>
      <c r="J704" s="731" t="s">
        <v>806</v>
      </c>
      <c r="K704" s="731" t="s">
        <v>329</v>
      </c>
      <c r="L704" s="734">
        <v>2.507996349748757</v>
      </c>
      <c r="M704" s="734">
        <v>41</v>
      </c>
      <c r="N704" s="735">
        <v>102.82785033969904</v>
      </c>
    </row>
    <row r="705" spans="1:14" ht="14.45" customHeight="1" x14ac:dyDescent="0.2">
      <c r="A705" s="729" t="s">
        <v>576</v>
      </c>
      <c r="B705" s="730" t="s">
        <v>577</v>
      </c>
      <c r="C705" s="731" t="s">
        <v>596</v>
      </c>
      <c r="D705" s="732" t="s">
        <v>597</v>
      </c>
      <c r="E705" s="733">
        <v>50113001</v>
      </c>
      <c r="F705" s="732" t="s">
        <v>611</v>
      </c>
      <c r="G705" s="731" t="s">
        <v>612</v>
      </c>
      <c r="H705" s="731">
        <v>193105</v>
      </c>
      <c r="I705" s="731">
        <v>93105</v>
      </c>
      <c r="J705" s="731" t="s">
        <v>807</v>
      </c>
      <c r="K705" s="731" t="s">
        <v>809</v>
      </c>
      <c r="L705" s="734">
        <v>208.33892857142857</v>
      </c>
      <c r="M705" s="734">
        <v>28</v>
      </c>
      <c r="N705" s="735">
        <v>5833.49</v>
      </c>
    </row>
    <row r="706" spans="1:14" ht="14.45" customHeight="1" x14ac:dyDescent="0.2">
      <c r="A706" s="729" t="s">
        <v>576</v>
      </c>
      <c r="B706" s="730" t="s">
        <v>577</v>
      </c>
      <c r="C706" s="731" t="s">
        <v>596</v>
      </c>
      <c r="D706" s="732" t="s">
        <v>597</v>
      </c>
      <c r="E706" s="733">
        <v>50113001</v>
      </c>
      <c r="F706" s="732" t="s">
        <v>611</v>
      </c>
      <c r="G706" s="731" t="s">
        <v>612</v>
      </c>
      <c r="H706" s="731">
        <v>193104</v>
      </c>
      <c r="I706" s="731">
        <v>93104</v>
      </c>
      <c r="J706" s="731" t="s">
        <v>807</v>
      </c>
      <c r="K706" s="731" t="s">
        <v>808</v>
      </c>
      <c r="L706" s="734">
        <v>50.772222222222211</v>
      </c>
      <c r="M706" s="734">
        <v>36</v>
      </c>
      <c r="N706" s="735">
        <v>1827.7999999999997</v>
      </c>
    </row>
    <row r="707" spans="1:14" ht="14.45" customHeight="1" x14ac:dyDescent="0.2">
      <c r="A707" s="729" t="s">
        <v>576</v>
      </c>
      <c r="B707" s="730" t="s">
        <v>577</v>
      </c>
      <c r="C707" s="731" t="s">
        <v>596</v>
      </c>
      <c r="D707" s="732" t="s">
        <v>597</v>
      </c>
      <c r="E707" s="733">
        <v>50113001</v>
      </c>
      <c r="F707" s="732" t="s">
        <v>611</v>
      </c>
      <c r="G707" s="731" t="s">
        <v>643</v>
      </c>
      <c r="H707" s="731">
        <v>192034</v>
      </c>
      <c r="I707" s="731">
        <v>92034</v>
      </c>
      <c r="J707" s="731" t="s">
        <v>810</v>
      </c>
      <c r="K707" s="731" t="s">
        <v>811</v>
      </c>
      <c r="L707" s="734">
        <v>125.85999999999996</v>
      </c>
      <c r="M707" s="734">
        <v>1</v>
      </c>
      <c r="N707" s="735">
        <v>125.85999999999996</v>
      </c>
    </row>
    <row r="708" spans="1:14" ht="14.45" customHeight="1" x14ac:dyDescent="0.2">
      <c r="A708" s="729" t="s">
        <v>576</v>
      </c>
      <c r="B708" s="730" t="s">
        <v>577</v>
      </c>
      <c r="C708" s="731" t="s">
        <v>596</v>
      </c>
      <c r="D708" s="732" t="s">
        <v>597</v>
      </c>
      <c r="E708" s="733">
        <v>50113001</v>
      </c>
      <c r="F708" s="732" t="s">
        <v>611</v>
      </c>
      <c r="G708" s="731" t="s">
        <v>643</v>
      </c>
      <c r="H708" s="731">
        <v>144997</v>
      </c>
      <c r="I708" s="731">
        <v>44997</v>
      </c>
      <c r="J708" s="731" t="s">
        <v>812</v>
      </c>
      <c r="K708" s="731" t="s">
        <v>813</v>
      </c>
      <c r="L708" s="734">
        <v>238.21999999999997</v>
      </c>
      <c r="M708" s="734">
        <v>1</v>
      </c>
      <c r="N708" s="735">
        <v>238.21999999999997</v>
      </c>
    </row>
    <row r="709" spans="1:14" ht="14.45" customHeight="1" x14ac:dyDescent="0.2">
      <c r="A709" s="729" t="s">
        <v>576</v>
      </c>
      <c r="B709" s="730" t="s">
        <v>577</v>
      </c>
      <c r="C709" s="731" t="s">
        <v>596</v>
      </c>
      <c r="D709" s="732" t="s">
        <v>597</v>
      </c>
      <c r="E709" s="733">
        <v>50113001</v>
      </c>
      <c r="F709" s="732" t="s">
        <v>611</v>
      </c>
      <c r="G709" s="731" t="s">
        <v>612</v>
      </c>
      <c r="H709" s="731">
        <v>114075</v>
      </c>
      <c r="I709" s="731">
        <v>14075</v>
      </c>
      <c r="J709" s="731" t="s">
        <v>814</v>
      </c>
      <c r="K709" s="731" t="s">
        <v>815</v>
      </c>
      <c r="L709" s="734">
        <v>294.67137931034483</v>
      </c>
      <c r="M709" s="734">
        <v>29</v>
      </c>
      <c r="N709" s="735">
        <v>8545.4699999999993</v>
      </c>
    </row>
    <row r="710" spans="1:14" ht="14.45" customHeight="1" x14ac:dyDescent="0.2">
      <c r="A710" s="729" t="s">
        <v>576</v>
      </c>
      <c r="B710" s="730" t="s">
        <v>577</v>
      </c>
      <c r="C710" s="731" t="s">
        <v>596</v>
      </c>
      <c r="D710" s="732" t="s">
        <v>597</v>
      </c>
      <c r="E710" s="733">
        <v>50113001</v>
      </c>
      <c r="F710" s="732" t="s">
        <v>611</v>
      </c>
      <c r="G710" s="731" t="s">
        <v>612</v>
      </c>
      <c r="H710" s="731">
        <v>184090</v>
      </c>
      <c r="I710" s="731">
        <v>84090</v>
      </c>
      <c r="J710" s="731" t="s">
        <v>816</v>
      </c>
      <c r="K710" s="731" t="s">
        <v>817</v>
      </c>
      <c r="L710" s="734">
        <v>59.67526595744679</v>
      </c>
      <c r="M710" s="734">
        <v>188</v>
      </c>
      <c r="N710" s="735">
        <v>11218.949999999997</v>
      </c>
    </row>
    <row r="711" spans="1:14" ht="14.45" customHeight="1" x14ac:dyDescent="0.2">
      <c r="A711" s="729" t="s">
        <v>576</v>
      </c>
      <c r="B711" s="730" t="s">
        <v>577</v>
      </c>
      <c r="C711" s="731" t="s">
        <v>596</v>
      </c>
      <c r="D711" s="732" t="s">
        <v>597</v>
      </c>
      <c r="E711" s="733">
        <v>50113001</v>
      </c>
      <c r="F711" s="732" t="s">
        <v>611</v>
      </c>
      <c r="G711" s="731" t="s">
        <v>612</v>
      </c>
      <c r="H711" s="731">
        <v>221074</v>
      </c>
      <c r="I711" s="731">
        <v>221074</v>
      </c>
      <c r="J711" s="731" t="s">
        <v>818</v>
      </c>
      <c r="K711" s="731" t="s">
        <v>819</v>
      </c>
      <c r="L711" s="734">
        <v>75.569999999999993</v>
      </c>
      <c r="M711" s="734">
        <v>2</v>
      </c>
      <c r="N711" s="735">
        <v>151.13999999999999</v>
      </c>
    </row>
    <row r="712" spans="1:14" ht="14.45" customHeight="1" x14ac:dyDescent="0.2">
      <c r="A712" s="729" t="s">
        <v>576</v>
      </c>
      <c r="B712" s="730" t="s">
        <v>577</v>
      </c>
      <c r="C712" s="731" t="s">
        <v>596</v>
      </c>
      <c r="D712" s="732" t="s">
        <v>597</v>
      </c>
      <c r="E712" s="733">
        <v>50113001</v>
      </c>
      <c r="F712" s="732" t="s">
        <v>611</v>
      </c>
      <c r="G712" s="731" t="s">
        <v>612</v>
      </c>
      <c r="H712" s="731">
        <v>230423</v>
      </c>
      <c r="I712" s="731">
        <v>230423</v>
      </c>
      <c r="J712" s="731" t="s">
        <v>818</v>
      </c>
      <c r="K712" s="731" t="s">
        <v>820</v>
      </c>
      <c r="L712" s="734">
        <v>39.680000000000007</v>
      </c>
      <c r="M712" s="734">
        <v>4</v>
      </c>
      <c r="N712" s="735">
        <v>158.72000000000003</v>
      </c>
    </row>
    <row r="713" spans="1:14" ht="14.45" customHeight="1" x14ac:dyDescent="0.2">
      <c r="A713" s="729" t="s">
        <v>576</v>
      </c>
      <c r="B713" s="730" t="s">
        <v>577</v>
      </c>
      <c r="C713" s="731" t="s">
        <v>596</v>
      </c>
      <c r="D713" s="732" t="s">
        <v>597</v>
      </c>
      <c r="E713" s="733">
        <v>50113001</v>
      </c>
      <c r="F713" s="732" t="s">
        <v>611</v>
      </c>
      <c r="G713" s="731" t="s">
        <v>612</v>
      </c>
      <c r="H713" s="731">
        <v>230422</v>
      </c>
      <c r="I713" s="731">
        <v>230422</v>
      </c>
      <c r="J713" s="731" t="s">
        <v>818</v>
      </c>
      <c r="K713" s="731" t="s">
        <v>820</v>
      </c>
      <c r="L713" s="734">
        <v>39.86</v>
      </c>
      <c r="M713" s="734">
        <v>2</v>
      </c>
      <c r="N713" s="735">
        <v>79.72</v>
      </c>
    </row>
    <row r="714" spans="1:14" ht="14.45" customHeight="1" x14ac:dyDescent="0.2">
      <c r="A714" s="729" t="s">
        <v>576</v>
      </c>
      <c r="B714" s="730" t="s">
        <v>577</v>
      </c>
      <c r="C714" s="731" t="s">
        <v>596</v>
      </c>
      <c r="D714" s="732" t="s">
        <v>597</v>
      </c>
      <c r="E714" s="733">
        <v>50113001</v>
      </c>
      <c r="F714" s="732" t="s">
        <v>611</v>
      </c>
      <c r="G714" s="731" t="s">
        <v>612</v>
      </c>
      <c r="H714" s="731">
        <v>230421</v>
      </c>
      <c r="I714" s="731">
        <v>230421</v>
      </c>
      <c r="J714" s="731" t="s">
        <v>818</v>
      </c>
      <c r="K714" s="731" t="s">
        <v>819</v>
      </c>
      <c r="L714" s="734">
        <v>76.98</v>
      </c>
      <c r="M714" s="734">
        <v>2</v>
      </c>
      <c r="N714" s="735">
        <v>153.96</v>
      </c>
    </row>
    <row r="715" spans="1:14" ht="14.45" customHeight="1" x14ac:dyDescent="0.2">
      <c r="A715" s="729" t="s">
        <v>576</v>
      </c>
      <c r="B715" s="730" t="s">
        <v>577</v>
      </c>
      <c r="C715" s="731" t="s">
        <v>596</v>
      </c>
      <c r="D715" s="732" t="s">
        <v>597</v>
      </c>
      <c r="E715" s="733">
        <v>50113001</v>
      </c>
      <c r="F715" s="732" t="s">
        <v>611</v>
      </c>
      <c r="G715" s="731" t="s">
        <v>612</v>
      </c>
      <c r="H715" s="731">
        <v>101807</v>
      </c>
      <c r="I715" s="731">
        <v>40538</v>
      </c>
      <c r="J715" s="731" t="s">
        <v>825</v>
      </c>
      <c r="K715" s="731" t="s">
        <v>826</v>
      </c>
      <c r="L715" s="734">
        <v>754.81999999999994</v>
      </c>
      <c r="M715" s="734">
        <v>2</v>
      </c>
      <c r="N715" s="735">
        <v>1509.6399999999999</v>
      </c>
    </row>
    <row r="716" spans="1:14" ht="14.45" customHeight="1" x14ac:dyDescent="0.2">
      <c r="A716" s="729" t="s">
        <v>576</v>
      </c>
      <c r="B716" s="730" t="s">
        <v>577</v>
      </c>
      <c r="C716" s="731" t="s">
        <v>596</v>
      </c>
      <c r="D716" s="732" t="s">
        <v>597</v>
      </c>
      <c r="E716" s="733">
        <v>50113001</v>
      </c>
      <c r="F716" s="732" t="s">
        <v>611</v>
      </c>
      <c r="G716" s="731" t="s">
        <v>612</v>
      </c>
      <c r="H716" s="731">
        <v>117011</v>
      </c>
      <c r="I716" s="731">
        <v>17011</v>
      </c>
      <c r="J716" s="731" t="s">
        <v>827</v>
      </c>
      <c r="K716" s="731" t="s">
        <v>828</v>
      </c>
      <c r="L716" s="734">
        <v>144.96924050632913</v>
      </c>
      <c r="M716" s="734">
        <v>158</v>
      </c>
      <c r="N716" s="735">
        <v>22905.140000000003</v>
      </c>
    </row>
    <row r="717" spans="1:14" ht="14.45" customHeight="1" x14ac:dyDescent="0.2">
      <c r="A717" s="729" t="s">
        <v>576</v>
      </c>
      <c r="B717" s="730" t="s">
        <v>577</v>
      </c>
      <c r="C717" s="731" t="s">
        <v>596</v>
      </c>
      <c r="D717" s="732" t="s">
        <v>597</v>
      </c>
      <c r="E717" s="733">
        <v>50113001</v>
      </c>
      <c r="F717" s="732" t="s">
        <v>611</v>
      </c>
      <c r="G717" s="731" t="s">
        <v>612</v>
      </c>
      <c r="H717" s="731">
        <v>183318</v>
      </c>
      <c r="I717" s="731">
        <v>83318</v>
      </c>
      <c r="J717" s="731" t="s">
        <v>1677</v>
      </c>
      <c r="K717" s="731" t="s">
        <v>1678</v>
      </c>
      <c r="L717" s="734">
        <v>31.770000000000003</v>
      </c>
      <c r="M717" s="734">
        <v>4</v>
      </c>
      <c r="N717" s="735">
        <v>127.08000000000001</v>
      </c>
    </row>
    <row r="718" spans="1:14" ht="14.45" customHeight="1" x14ac:dyDescent="0.2">
      <c r="A718" s="729" t="s">
        <v>576</v>
      </c>
      <c r="B718" s="730" t="s">
        <v>577</v>
      </c>
      <c r="C718" s="731" t="s">
        <v>596</v>
      </c>
      <c r="D718" s="732" t="s">
        <v>597</v>
      </c>
      <c r="E718" s="733">
        <v>50113001</v>
      </c>
      <c r="F718" s="732" t="s">
        <v>611</v>
      </c>
      <c r="G718" s="731" t="s">
        <v>612</v>
      </c>
      <c r="H718" s="731">
        <v>100113</v>
      </c>
      <c r="I718" s="731">
        <v>113</v>
      </c>
      <c r="J718" s="731" t="s">
        <v>1679</v>
      </c>
      <c r="K718" s="731" t="s">
        <v>1564</v>
      </c>
      <c r="L718" s="734">
        <v>45.990000000000009</v>
      </c>
      <c r="M718" s="734">
        <v>1</v>
      </c>
      <c r="N718" s="735">
        <v>45.990000000000009</v>
      </c>
    </row>
    <row r="719" spans="1:14" ht="14.45" customHeight="1" x14ac:dyDescent="0.2">
      <c r="A719" s="729" t="s">
        <v>576</v>
      </c>
      <c r="B719" s="730" t="s">
        <v>577</v>
      </c>
      <c r="C719" s="731" t="s">
        <v>596</v>
      </c>
      <c r="D719" s="732" t="s">
        <v>597</v>
      </c>
      <c r="E719" s="733">
        <v>50113001</v>
      </c>
      <c r="F719" s="732" t="s">
        <v>611</v>
      </c>
      <c r="G719" s="731" t="s">
        <v>612</v>
      </c>
      <c r="H719" s="731">
        <v>104071</v>
      </c>
      <c r="I719" s="731">
        <v>4071</v>
      </c>
      <c r="J719" s="731" t="s">
        <v>829</v>
      </c>
      <c r="K719" s="731" t="s">
        <v>831</v>
      </c>
      <c r="L719" s="734">
        <v>223.67565217391308</v>
      </c>
      <c r="M719" s="734">
        <v>23</v>
      </c>
      <c r="N719" s="735">
        <v>5144.5400000000009</v>
      </c>
    </row>
    <row r="720" spans="1:14" ht="14.45" customHeight="1" x14ac:dyDescent="0.2">
      <c r="A720" s="729" t="s">
        <v>576</v>
      </c>
      <c r="B720" s="730" t="s">
        <v>577</v>
      </c>
      <c r="C720" s="731" t="s">
        <v>596</v>
      </c>
      <c r="D720" s="732" t="s">
        <v>597</v>
      </c>
      <c r="E720" s="733">
        <v>50113001</v>
      </c>
      <c r="F720" s="732" t="s">
        <v>611</v>
      </c>
      <c r="G720" s="731" t="s">
        <v>612</v>
      </c>
      <c r="H720" s="731">
        <v>102479</v>
      </c>
      <c r="I720" s="731">
        <v>2479</v>
      </c>
      <c r="J720" s="731" t="s">
        <v>829</v>
      </c>
      <c r="K720" s="731" t="s">
        <v>830</v>
      </c>
      <c r="L720" s="734">
        <v>65.490000000000009</v>
      </c>
      <c r="M720" s="734">
        <v>10</v>
      </c>
      <c r="N720" s="735">
        <v>654.90000000000009</v>
      </c>
    </row>
    <row r="721" spans="1:14" ht="14.45" customHeight="1" x14ac:dyDescent="0.2">
      <c r="A721" s="729" t="s">
        <v>576</v>
      </c>
      <c r="B721" s="730" t="s">
        <v>577</v>
      </c>
      <c r="C721" s="731" t="s">
        <v>596</v>
      </c>
      <c r="D721" s="732" t="s">
        <v>597</v>
      </c>
      <c r="E721" s="733">
        <v>50113001</v>
      </c>
      <c r="F721" s="732" t="s">
        <v>611</v>
      </c>
      <c r="G721" s="731" t="s">
        <v>612</v>
      </c>
      <c r="H721" s="731">
        <v>193325</v>
      </c>
      <c r="I721" s="731">
        <v>193325</v>
      </c>
      <c r="J721" s="731" t="s">
        <v>834</v>
      </c>
      <c r="K721" s="731" t="s">
        <v>835</v>
      </c>
      <c r="L721" s="734">
        <v>89.75</v>
      </c>
      <c r="M721" s="734">
        <v>1</v>
      </c>
      <c r="N721" s="735">
        <v>89.75</v>
      </c>
    </row>
    <row r="722" spans="1:14" ht="14.45" customHeight="1" x14ac:dyDescent="0.2">
      <c r="A722" s="729" t="s">
        <v>576</v>
      </c>
      <c r="B722" s="730" t="s">
        <v>577</v>
      </c>
      <c r="C722" s="731" t="s">
        <v>596</v>
      </c>
      <c r="D722" s="732" t="s">
        <v>597</v>
      </c>
      <c r="E722" s="733">
        <v>50113001</v>
      </c>
      <c r="F722" s="732" t="s">
        <v>611</v>
      </c>
      <c r="G722" s="731" t="s">
        <v>612</v>
      </c>
      <c r="H722" s="731">
        <v>193326</v>
      </c>
      <c r="I722" s="731">
        <v>193326</v>
      </c>
      <c r="J722" s="731" t="s">
        <v>836</v>
      </c>
      <c r="K722" s="731" t="s">
        <v>837</v>
      </c>
      <c r="L722" s="734">
        <v>342.08314321140728</v>
      </c>
      <c r="M722" s="734">
        <v>3.226</v>
      </c>
      <c r="N722" s="735">
        <v>1103.5602199999998</v>
      </c>
    </row>
    <row r="723" spans="1:14" ht="14.45" customHeight="1" x14ac:dyDescent="0.2">
      <c r="A723" s="729" t="s">
        <v>576</v>
      </c>
      <c r="B723" s="730" t="s">
        <v>577</v>
      </c>
      <c r="C723" s="731" t="s">
        <v>596</v>
      </c>
      <c r="D723" s="732" t="s">
        <v>597</v>
      </c>
      <c r="E723" s="733">
        <v>50113001</v>
      </c>
      <c r="F723" s="732" t="s">
        <v>611</v>
      </c>
      <c r="G723" s="731" t="s">
        <v>612</v>
      </c>
      <c r="H723" s="731">
        <v>158425</v>
      </c>
      <c r="I723" s="731">
        <v>58425</v>
      </c>
      <c r="J723" s="731" t="s">
        <v>838</v>
      </c>
      <c r="K723" s="731" t="s">
        <v>839</v>
      </c>
      <c r="L723" s="734">
        <v>62.659999999999989</v>
      </c>
      <c r="M723" s="734">
        <v>2</v>
      </c>
      <c r="N723" s="735">
        <v>125.31999999999998</v>
      </c>
    </row>
    <row r="724" spans="1:14" ht="14.45" customHeight="1" x14ac:dyDescent="0.2">
      <c r="A724" s="729" t="s">
        <v>576</v>
      </c>
      <c r="B724" s="730" t="s">
        <v>577</v>
      </c>
      <c r="C724" s="731" t="s">
        <v>596</v>
      </c>
      <c r="D724" s="732" t="s">
        <v>597</v>
      </c>
      <c r="E724" s="733">
        <v>50113001</v>
      </c>
      <c r="F724" s="732" t="s">
        <v>611</v>
      </c>
      <c r="G724" s="731" t="s">
        <v>612</v>
      </c>
      <c r="H724" s="731">
        <v>154539</v>
      </c>
      <c r="I724" s="731">
        <v>54539</v>
      </c>
      <c r="J724" s="731" t="s">
        <v>840</v>
      </c>
      <c r="K724" s="731" t="s">
        <v>841</v>
      </c>
      <c r="L724" s="734">
        <v>60.149230769230776</v>
      </c>
      <c r="M724" s="734">
        <v>26</v>
      </c>
      <c r="N724" s="735">
        <v>1563.88</v>
      </c>
    </row>
    <row r="725" spans="1:14" ht="14.45" customHeight="1" x14ac:dyDescent="0.2">
      <c r="A725" s="729" t="s">
        <v>576</v>
      </c>
      <c r="B725" s="730" t="s">
        <v>577</v>
      </c>
      <c r="C725" s="731" t="s">
        <v>596</v>
      </c>
      <c r="D725" s="732" t="s">
        <v>597</v>
      </c>
      <c r="E725" s="733">
        <v>50113001</v>
      </c>
      <c r="F725" s="732" t="s">
        <v>611</v>
      </c>
      <c r="G725" s="731" t="s">
        <v>643</v>
      </c>
      <c r="H725" s="731">
        <v>204626</v>
      </c>
      <c r="I725" s="731">
        <v>204626</v>
      </c>
      <c r="J725" s="731" t="s">
        <v>845</v>
      </c>
      <c r="K725" s="731" t="s">
        <v>846</v>
      </c>
      <c r="L725" s="734">
        <v>213.15831310068538</v>
      </c>
      <c r="M725" s="734">
        <v>13.827322599999999</v>
      </c>
      <c r="N725" s="735">
        <v>2947.4087601149827</v>
      </c>
    </row>
    <row r="726" spans="1:14" ht="14.45" customHeight="1" x14ac:dyDescent="0.2">
      <c r="A726" s="729" t="s">
        <v>576</v>
      </c>
      <c r="B726" s="730" t="s">
        <v>577</v>
      </c>
      <c r="C726" s="731" t="s">
        <v>596</v>
      </c>
      <c r="D726" s="732" t="s">
        <v>597</v>
      </c>
      <c r="E726" s="733">
        <v>50113001</v>
      </c>
      <c r="F726" s="732" t="s">
        <v>611</v>
      </c>
      <c r="G726" s="731" t="s">
        <v>329</v>
      </c>
      <c r="H726" s="731">
        <v>204627</v>
      </c>
      <c r="I726" s="731">
        <v>204627</v>
      </c>
      <c r="J726" s="731" t="s">
        <v>845</v>
      </c>
      <c r="K726" s="731" t="s">
        <v>848</v>
      </c>
      <c r="L726" s="734">
        <v>415.09674552986957</v>
      </c>
      <c r="M726" s="734">
        <v>7.1690000000000005</v>
      </c>
      <c r="N726" s="735">
        <v>2975.828568703635</v>
      </c>
    </row>
    <row r="727" spans="1:14" ht="14.45" customHeight="1" x14ac:dyDescent="0.2">
      <c r="A727" s="729" t="s">
        <v>576</v>
      </c>
      <c r="B727" s="730" t="s">
        <v>577</v>
      </c>
      <c r="C727" s="731" t="s">
        <v>596</v>
      </c>
      <c r="D727" s="732" t="s">
        <v>597</v>
      </c>
      <c r="E727" s="733">
        <v>50113001</v>
      </c>
      <c r="F727" s="732" t="s">
        <v>611</v>
      </c>
      <c r="G727" s="731" t="s">
        <v>643</v>
      </c>
      <c r="H727" s="731">
        <v>204622</v>
      </c>
      <c r="I727" s="731">
        <v>204622</v>
      </c>
      <c r="J727" s="731" t="s">
        <v>845</v>
      </c>
      <c r="K727" s="731" t="s">
        <v>847</v>
      </c>
      <c r="L727" s="734">
        <v>72.919273521785911</v>
      </c>
      <c r="M727" s="734">
        <v>58.364220799999998</v>
      </c>
      <c r="N727" s="735">
        <v>4255.8765804011064</v>
      </c>
    </row>
    <row r="728" spans="1:14" ht="14.45" customHeight="1" x14ac:dyDescent="0.2">
      <c r="A728" s="729" t="s">
        <v>576</v>
      </c>
      <c r="B728" s="730" t="s">
        <v>577</v>
      </c>
      <c r="C728" s="731" t="s">
        <v>596</v>
      </c>
      <c r="D728" s="732" t="s">
        <v>597</v>
      </c>
      <c r="E728" s="733">
        <v>50113001</v>
      </c>
      <c r="F728" s="732" t="s">
        <v>611</v>
      </c>
      <c r="G728" s="731" t="s">
        <v>612</v>
      </c>
      <c r="H728" s="731">
        <v>226523</v>
      </c>
      <c r="I728" s="731">
        <v>226523</v>
      </c>
      <c r="J728" s="731" t="s">
        <v>850</v>
      </c>
      <c r="K728" s="731" t="s">
        <v>851</v>
      </c>
      <c r="L728" s="734">
        <v>51.960000000000015</v>
      </c>
      <c r="M728" s="734">
        <v>37</v>
      </c>
      <c r="N728" s="735">
        <v>1922.5200000000004</v>
      </c>
    </row>
    <row r="729" spans="1:14" ht="14.45" customHeight="1" x14ac:dyDescent="0.2">
      <c r="A729" s="729" t="s">
        <v>576</v>
      </c>
      <c r="B729" s="730" t="s">
        <v>577</v>
      </c>
      <c r="C729" s="731" t="s">
        <v>596</v>
      </c>
      <c r="D729" s="732" t="s">
        <v>597</v>
      </c>
      <c r="E729" s="733">
        <v>50113001</v>
      </c>
      <c r="F729" s="732" t="s">
        <v>611</v>
      </c>
      <c r="G729" s="731" t="s">
        <v>643</v>
      </c>
      <c r="H729" s="731">
        <v>146929</v>
      </c>
      <c r="I729" s="731">
        <v>46929</v>
      </c>
      <c r="J729" s="731" t="s">
        <v>852</v>
      </c>
      <c r="K729" s="731" t="s">
        <v>853</v>
      </c>
      <c r="L729" s="734">
        <v>1595.01</v>
      </c>
      <c r="M729" s="734">
        <v>8</v>
      </c>
      <c r="N729" s="735">
        <v>12760.08</v>
      </c>
    </row>
    <row r="730" spans="1:14" ht="14.45" customHeight="1" x14ac:dyDescent="0.2">
      <c r="A730" s="729" t="s">
        <v>576</v>
      </c>
      <c r="B730" s="730" t="s">
        <v>577</v>
      </c>
      <c r="C730" s="731" t="s">
        <v>596</v>
      </c>
      <c r="D730" s="732" t="s">
        <v>597</v>
      </c>
      <c r="E730" s="733">
        <v>50113001</v>
      </c>
      <c r="F730" s="732" t="s">
        <v>611</v>
      </c>
      <c r="G730" s="731" t="s">
        <v>643</v>
      </c>
      <c r="H730" s="731">
        <v>159448</v>
      </c>
      <c r="I730" s="731">
        <v>59448</v>
      </c>
      <c r="J730" s="731" t="s">
        <v>854</v>
      </c>
      <c r="K730" s="731" t="s">
        <v>855</v>
      </c>
      <c r="L730" s="734">
        <v>330.95642857142855</v>
      </c>
      <c r="M730" s="734">
        <v>14</v>
      </c>
      <c r="N730" s="735">
        <v>4633.3899999999994</v>
      </c>
    </row>
    <row r="731" spans="1:14" ht="14.45" customHeight="1" x14ac:dyDescent="0.2">
      <c r="A731" s="729" t="s">
        <v>576</v>
      </c>
      <c r="B731" s="730" t="s">
        <v>577</v>
      </c>
      <c r="C731" s="731" t="s">
        <v>596</v>
      </c>
      <c r="D731" s="732" t="s">
        <v>597</v>
      </c>
      <c r="E731" s="733">
        <v>50113001</v>
      </c>
      <c r="F731" s="732" t="s">
        <v>611</v>
      </c>
      <c r="G731" s="731" t="s">
        <v>643</v>
      </c>
      <c r="H731" s="731">
        <v>159449</v>
      </c>
      <c r="I731" s="731">
        <v>59449</v>
      </c>
      <c r="J731" s="731" t="s">
        <v>856</v>
      </c>
      <c r="K731" s="731" t="s">
        <v>857</v>
      </c>
      <c r="L731" s="734">
        <v>772.68200000000002</v>
      </c>
      <c r="M731" s="734">
        <v>5</v>
      </c>
      <c r="N731" s="735">
        <v>3863.41</v>
      </c>
    </row>
    <row r="732" spans="1:14" ht="14.45" customHeight="1" x14ac:dyDescent="0.2">
      <c r="A732" s="729" t="s">
        <v>576</v>
      </c>
      <c r="B732" s="730" t="s">
        <v>577</v>
      </c>
      <c r="C732" s="731" t="s">
        <v>596</v>
      </c>
      <c r="D732" s="732" t="s">
        <v>597</v>
      </c>
      <c r="E732" s="733">
        <v>50113001</v>
      </c>
      <c r="F732" s="732" t="s">
        <v>611</v>
      </c>
      <c r="G732" s="731" t="s">
        <v>643</v>
      </c>
      <c r="H732" s="731">
        <v>147285</v>
      </c>
      <c r="I732" s="731">
        <v>47285</v>
      </c>
      <c r="J732" s="731" t="s">
        <v>858</v>
      </c>
      <c r="K732" s="731" t="s">
        <v>859</v>
      </c>
      <c r="L732" s="734">
        <v>1176.55</v>
      </c>
      <c r="M732" s="734">
        <v>1</v>
      </c>
      <c r="N732" s="735">
        <v>1176.55</v>
      </c>
    </row>
    <row r="733" spans="1:14" ht="14.45" customHeight="1" x14ac:dyDescent="0.2">
      <c r="A733" s="729" t="s">
        <v>576</v>
      </c>
      <c r="B733" s="730" t="s">
        <v>577</v>
      </c>
      <c r="C733" s="731" t="s">
        <v>596</v>
      </c>
      <c r="D733" s="732" t="s">
        <v>597</v>
      </c>
      <c r="E733" s="733">
        <v>50113001</v>
      </c>
      <c r="F733" s="732" t="s">
        <v>611</v>
      </c>
      <c r="G733" s="731" t="s">
        <v>612</v>
      </c>
      <c r="H733" s="731">
        <v>905097</v>
      </c>
      <c r="I733" s="731">
        <v>158767</v>
      </c>
      <c r="J733" s="731" t="s">
        <v>1680</v>
      </c>
      <c r="K733" s="731" t="s">
        <v>1681</v>
      </c>
      <c r="L733" s="734">
        <v>167.4199484854168</v>
      </c>
      <c r="M733" s="734">
        <v>2</v>
      </c>
      <c r="N733" s="735">
        <v>334.83989697083359</v>
      </c>
    </row>
    <row r="734" spans="1:14" ht="14.45" customHeight="1" x14ac:dyDescent="0.2">
      <c r="A734" s="729" t="s">
        <v>576</v>
      </c>
      <c r="B734" s="730" t="s">
        <v>577</v>
      </c>
      <c r="C734" s="731" t="s">
        <v>596</v>
      </c>
      <c r="D734" s="732" t="s">
        <v>597</v>
      </c>
      <c r="E734" s="733">
        <v>50113001</v>
      </c>
      <c r="F734" s="732" t="s">
        <v>611</v>
      </c>
      <c r="G734" s="731" t="s">
        <v>612</v>
      </c>
      <c r="H734" s="731">
        <v>23987</v>
      </c>
      <c r="I734" s="731">
        <v>23987</v>
      </c>
      <c r="J734" s="731" t="s">
        <v>1682</v>
      </c>
      <c r="K734" s="731" t="s">
        <v>1683</v>
      </c>
      <c r="L734" s="734">
        <v>167.42</v>
      </c>
      <c r="M734" s="734">
        <v>10</v>
      </c>
      <c r="N734" s="735">
        <v>1674.1999999999998</v>
      </c>
    </row>
    <row r="735" spans="1:14" ht="14.45" customHeight="1" x14ac:dyDescent="0.2">
      <c r="A735" s="729" t="s">
        <v>576</v>
      </c>
      <c r="B735" s="730" t="s">
        <v>577</v>
      </c>
      <c r="C735" s="731" t="s">
        <v>596</v>
      </c>
      <c r="D735" s="732" t="s">
        <v>597</v>
      </c>
      <c r="E735" s="733">
        <v>50113001</v>
      </c>
      <c r="F735" s="732" t="s">
        <v>611</v>
      </c>
      <c r="G735" s="731" t="s">
        <v>612</v>
      </c>
      <c r="H735" s="731">
        <v>215476</v>
      </c>
      <c r="I735" s="731">
        <v>215476</v>
      </c>
      <c r="J735" s="731" t="s">
        <v>1684</v>
      </c>
      <c r="K735" s="731" t="s">
        <v>1685</v>
      </c>
      <c r="L735" s="734">
        <v>122.97499999999997</v>
      </c>
      <c r="M735" s="734">
        <v>2</v>
      </c>
      <c r="N735" s="735">
        <v>245.94999999999993</v>
      </c>
    </row>
    <row r="736" spans="1:14" ht="14.45" customHeight="1" x14ac:dyDescent="0.2">
      <c r="A736" s="729" t="s">
        <v>576</v>
      </c>
      <c r="B736" s="730" t="s">
        <v>577</v>
      </c>
      <c r="C736" s="731" t="s">
        <v>596</v>
      </c>
      <c r="D736" s="732" t="s">
        <v>597</v>
      </c>
      <c r="E736" s="733">
        <v>50113001</v>
      </c>
      <c r="F736" s="732" t="s">
        <v>611</v>
      </c>
      <c r="G736" s="731" t="s">
        <v>612</v>
      </c>
      <c r="H736" s="731">
        <v>498449</v>
      </c>
      <c r="I736" s="731">
        <v>0</v>
      </c>
      <c r="J736" s="731" t="s">
        <v>1686</v>
      </c>
      <c r="K736" s="731" t="s">
        <v>1687</v>
      </c>
      <c r="L736" s="734">
        <v>17.099999999999998</v>
      </c>
      <c r="M736" s="734">
        <v>2</v>
      </c>
      <c r="N736" s="735">
        <v>34.199999999999996</v>
      </c>
    </row>
    <row r="737" spans="1:14" ht="14.45" customHeight="1" x14ac:dyDescent="0.2">
      <c r="A737" s="729" t="s">
        <v>576</v>
      </c>
      <c r="B737" s="730" t="s">
        <v>577</v>
      </c>
      <c r="C737" s="731" t="s">
        <v>596</v>
      </c>
      <c r="D737" s="732" t="s">
        <v>597</v>
      </c>
      <c r="E737" s="733">
        <v>50113001</v>
      </c>
      <c r="F737" s="732" t="s">
        <v>611</v>
      </c>
      <c r="G737" s="731" t="s">
        <v>612</v>
      </c>
      <c r="H737" s="731">
        <v>501596</v>
      </c>
      <c r="I737" s="731">
        <v>0</v>
      </c>
      <c r="J737" s="731" t="s">
        <v>1688</v>
      </c>
      <c r="K737" s="731" t="s">
        <v>1687</v>
      </c>
      <c r="L737" s="734">
        <v>113.26000000000003</v>
      </c>
      <c r="M737" s="734">
        <v>1</v>
      </c>
      <c r="N737" s="735">
        <v>113.26000000000003</v>
      </c>
    </row>
    <row r="738" spans="1:14" ht="14.45" customHeight="1" x14ac:dyDescent="0.2">
      <c r="A738" s="729" t="s">
        <v>576</v>
      </c>
      <c r="B738" s="730" t="s">
        <v>577</v>
      </c>
      <c r="C738" s="731" t="s">
        <v>596</v>
      </c>
      <c r="D738" s="732" t="s">
        <v>597</v>
      </c>
      <c r="E738" s="733">
        <v>50113001</v>
      </c>
      <c r="F738" s="732" t="s">
        <v>611</v>
      </c>
      <c r="G738" s="731" t="s">
        <v>643</v>
      </c>
      <c r="H738" s="731">
        <v>168326</v>
      </c>
      <c r="I738" s="731">
        <v>168326</v>
      </c>
      <c r="J738" s="731" t="s">
        <v>1689</v>
      </c>
      <c r="K738" s="731" t="s">
        <v>1690</v>
      </c>
      <c r="L738" s="734">
        <v>394.1</v>
      </c>
      <c r="M738" s="734">
        <v>2</v>
      </c>
      <c r="N738" s="735">
        <v>788.2</v>
      </c>
    </row>
    <row r="739" spans="1:14" ht="14.45" customHeight="1" x14ac:dyDescent="0.2">
      <c r="A739" s="729" t="s">
        <v>576</v>
      </c>
      <c r="B739" s="730" t="s">
        <v>577</v>
      </c>
      <c r="C739" s="731" t="s">
        <v>596</v>
      </c>
      <c r="D739" s="732" t="s">
        <v>597</v>
      </c>
      <c r="E739" s="733">
        <v>50113001</v>
      </c>
      <c r="F739" s="732" t="s">
        <v>611</v>
      </c>
      <c r="G739" s="731" t="s">
        <v>643</v>
      </c>
      <c r="H739" s="731">
        <v>193745</v>
      </c>
      <c r="I739" s="731">
        <v>193745</v>
      </c>
      <c r="J739" s="731" t="s">
        <v>1691</v>
      </c>
      <c r="K739" s="731" t="s">
        <v>1692</v>
      </c>
      <c r="L739" s="734">
        <v>1520.6324999999997</v>
      </c>
      <c r="M739" s="734">
        <v>8</v>
      </c>
      <c r="N739" s="735">
        <v>12165.059999999998</v>
      </c>
    </row>
    <row r="740" spans="1:14" ht="14.45" customHeight="1" x14ac:dyDescent="0.2">
      <c r="A740" s="729" t="s">
        <v>576</v>
      </c>
      <c r="B740" s="730" t="s">
        <v>577</v>
      </c>
      <c r="C740" s="731" t="s">
        <v>596</v>
      </c>
      <c r="D740" s="732" t="s">
        <v>597</v>
      </c>
      <c r="E740" s="733">
        <v>50113001</v>
      </c>
      <c r="F740" s="732" t="s">
        <v>611</v>
      </c>
      <c r="G740" s="731" t="s">
        <v>612</v>
      </c>
      <c r="H740" s="731">
        <v>159642</v>
      </c>
      <c r="I740" s="731">
        <v>59642</v>
      </c>
      <c r="J740" s="731" t="s">
        <v>1693</v>
      </c>
      <c r="K740" s="731" t="s">
        <v>1694</v>
      </c>
      <c r="L740" s="734">
        <v>132.42000000000002</v>
      </c>
      <c r="M740" s="734">
        <v>1</v>
      </c>
      <c r="N740" s="735">
        <v>132.42000000000002</v>
      </c>
    </row>
    <row r="741" spans="1:14" ht="14.45" customHeight="1" x14ac:dyDescent="0.2">
      <c r="A741" s="729" t="s">
        <v>576</v>
      </c>
      <c r="B741" s="730" t="s">
        <v>577</v>
      </c>
      <c r="C741" s="731" t="s">
        <v>596</v>
      </c>
      <c r="D741" s="732" t="s">
        <v>597</v>
      </c>
      <c r="E741" s="733">
        <v>50113001</v>
      </c>
      <c r="F741" s="732" t="s">
        <v>611</v>
      </c>
      <c r="G741" s="731" t="s">
        <v>612</v>
      </c>
      <c r="H741" s="731">
        <v>145275</v>
      </c>
      <c r="I741" s="731">
        <v>45275</v>
      </c>
      <c r="J741" s="731" t="s">
        <v>1695</v>
      </c>
      <c r="K741" s="731" t="s">
        <v>1696</v>
      </c>
      <c r="L741" s="734">
        <v>67.77</v>
      </c>
      <c r="M741" s="734">
        <v>2</v>
      </c>
      <c r="N741" s="735">
        <v>135.54</v>
      </c>
    </row>
    <row r="742" spans="1:14" ht="14.45" customHeight="1" x14ac:dyDescent="0.2">
      <c r="A742" s="729" t="s">
        <v>576</v>
      </c>
      <c r="B742" s="730" t="s">
        <v>577</v>
      </c>
      <c r="C742" s="731" t="s">
        <v>596</v>
      </c>
      <c r="D742" s="732" t="s">
        <v>597</v>
      </c>
      <c r="E742" s="733">
        <v>50113001</v>
      </c>
      <c r="F742" s="732" t="s">
        <v>611</v>
      </c>
      <c r="G742" s="731" t="s">
        <v>612</v>
      </c>
      <c r="H742" s="731">
        <v>229191</v>
      </c>
      <c r="I742" s="731">
        <v>229191</v>
      </c>
      <c r="J742" s="731" t="s">
        <v>864</v>
      </c>
      <c r="K742" s="731" t="s">
        <v>865</v>
      </c>
      <c r="L742" s="734">
        <v>141.21</v>
      </c>
      <c r="M742" s="734">
        <v>2</v>
      </c>
      <c r="N742" s="735">
        <v>282.42</v>
      </c>
    </row>
    <row r="743" spans="1:14" ht="14.45" customHeight="1" x14ac:dyDescent="0.2">
      <c r="A743" s="729" t="s">
        <v>576</v>
      </c>
      <c r="B743" s="730" t="s">
        <v>577</v>
      </c>
      <c r="C743" s="731" t="s">
        <v>596</v>
      </c>
      <c r="D743" s="732" t="s">
        <v>597</v>
      </c>
      <c r="E743" s="733">
        <v>50113001</v>
      </c>
      <c r="F743" s="732" t="s">
        <v>611</v>
      </c>
      <c r="G743" s="731" t="s">
        <v>612</v>
      </c>
      <c r="H743" s="731">
        <v>184231</v>
      </c>
      <c r="I743" s="731">
        <v>84231</v>
      </c>
      <c r="J743" s="731" t="s">
        <v>1697</v>
      </c>
      <c r="K743" s="731" t="s">
        <v>1596</v>
      </c>
      <c r="L743" s="734">
        <v>373.29598197297867</v>
      </c>
      <c r="M743" s="734">
        <v>8.8713771999999995</v>
      </c>
      <c r="N743" s="735">
        <v>3311.6494633266939</v>
      </c>
    </row>
    <row r="744" spans="1:14" ht="14.45" customHeight="1" x14ac:dyDescent="0.2">
      <c r="A744" s="729" t="s">
        <v>576</v>
      </c>
      <c r="B744" s="730" t="s">
        <v>577</v>
      </c>
      <c r="C744" s="731" t="s">
        <v>596</v>
      </c>
      <c r="D744" s="732" t="s">
        <v>597</v>
      </c>
      <c r="E744" s="733">
        <v>50113001</v>
      </c>
      <c r="F744" s="732" t="s">
        <v>611</v>
      </c>
      <c r="G744" s="731" t="s">
        <v>612</v>
      </c>
      <c r="H744" s="731">
        <v>184229</v>
      </c>
      <c r="I744" s="731">
        <v>84229</v>
      </c>
      <c r="J744" s="731" t="s">
        <v>1698</v>
      </c>
      <c r="K744" s="731" t="s">
        <v>1699</v>
      </c>
      <c r="L744" s="734">
        <v>887.27135436777337</v>
      </c>
      <c r="M744" s="734">
        <v>1.2977915000000002</v>
      </c>
      <c r="N744" s="735">
        <v>1151.4932218919844</v>
      </c>
    </row>
    <row r="745" spans="1:14" ht="14.45" customHeight="1" x14ac:dyDescent="0.2">
      <c r="A745" s="729" t="s">
        <v>576</v>
      </c>
      <c r="B745" s="730" t="s">
        <v>577</v>
      </c>
      <c r="C745" s="731" t="s">
        <v>596</v>
      </c>
      <c r="D745" s="732" t="s">
        <v>597</v>
      </c>
      <c r="E745" s="733">
        <v>50113001</v>
      </c>
      <c r="F745" s="732" t="s">
        <v>611</v>
      </c>
      <c r="G745" s="731" t="s">
        <v>612</v>
      </c>
      <c r="H745" s="731">
        <v>184230</v>
      </c>
      <c r="I745" s="731">
        <v>84230</v>
      </c>
      <c r="J745" s="731" t="s">
        <v>1700</v>
      </c>
      <c r="K745" s="731" t="s">
        <v>1701</v>
      </c>
      <c r="L745" s="734">
        <v>196.06400518754302</v>
      </c>
      <c r="M745" s="734">
        <v>4</v>
      </c>
      <c r="N745" s="735">
        <v>784.25602075017207</v>
      </c>
    </row>
    <row r="746" spans="1:14" ht="14.45" customHeight="1" x14ac:dyDescent="0.2">
      <c r="A746" s="729" t="s">
        <v>576</v>
      </c>
      <c r="B746" s="730" t="s">
        <v>577</v>
      </c>
      <c r="C746" s="731" t="s">
        <v>596</v>
      </c>
      <c r="D746" s="732" t="s">
        <v>597</v>
      </c>
      <c r="E746" s="733">
        <v>50113001</v>
      </c>
      <c r="F746" s="732" t="s">
        <v>611</v>
      </c>
      <c r="G746" s="731" t="s">
        <v>612</v>
      </c>
      <c r="H746" s="731">
        <v>202796</v>
      </c>
      <c r="I746" s="731">
        <v>202796</v>
      </c>
      <c r="J746" s="731" t="s">
        <v>1702</v>
      </c>
      <c r="K746" s="731" t="s">
        <v>1703</v>
      </c>
      <c r="L746" s="734">
        <v>331.2</v>
      </c>
      <c r="M746" s="734">
        <v>3</v>
      </c>
      <c r="N746" s="735">
        <v>993.6</v>
      </c>
    </row>
    <row r="747" spans="1:14" ht="14.45" customHeight="1" x14ac:dyDescent="0.2">
      <c r="A747" s="729" t="s">
        <v>576</v>
      </c>
      <c r="B747" s="730" t="s">
        <v>577</v>
      </c>
      <c r="C747" s="731" t="s">
        <v>596</v>
      </c>
      <c r="D747" s="732" t="s">
        <v>597</v>
      </c>
      <c r="E747" s="733">
        <v>50113001</v>
      </c>
      <c r="F747" s="732" t="s">
        <v>611</v>
      </c>
      <c r="G747" s="731" t="s">
        <v>612</v>
      </c>
      <c r="H747" s="731">
        <v>199680</v>
      </c>
      <c r="I747" s="731">
        <v>199680</v>
      </c>
      <c r="J747" s="731" t="s">
        <v>870</v>
      </c>
      <c r="K747" s="731" t="s">
        <v>1704</v>
      </c>
      <c r="L747" s="734">
        <v>362.46</v>
      </c>
      <c r="M747" s="734">
        <v>5</v>
      </c>
      <c r="N747" s="735">
        <v>1812.3</v>
      </c>
    </row>
    <row r="748" spans="1:14" ht="14.45" customHeight="1" x14ac:dyDescent="0.2">
      <c r="A748" s="729" t="s">
        <v>576</v>
      </c>
      <c r="B748" s="730" t="s">
        <v>577</v>
      </c>
      <c r="C748" s="731" t="s">
        <v>596</v>
      </c>
      <c r="D748" s="732" t="s">
        <v>597</v>
      </c>
      <c r="E748" s="733">
        <v>50113001</v>
      </c>
      <c r="F748" s="732" t="s">
        <v>611</v>
      </c>
      <c r="G748" s="731" t="s">
        <v>612</v>
      </c>
      <c r="H748" s="731">
        <v>187076</v>
      </c>
      <c r="I748" s="731">
        <v>87076</v>
      </c>
      <c r="J748" s="731" t="s">
        <v>873</v>
      </c>
      <c r="K748" s="731" t="s">
        <v>874</v>
      </c>
      <c r="L748" s="734">
        <v>135.03</v>
      </c>
      <c r="M748" s="734">
        <v>24</v>
      </c>
      <c r="N748" s="735">
        <v>3240.72</v>
      </c>
    </row>
    <row r="749" spans="1:14" ht="14.45" customHeight="1" x14ac:dyDescent="0.2">
      <c r="A749" s="729" t="s">
        <v>576</v>
      </c>
      <c r="B749" s="730" t="s">
        <v>577</v>
      </c>
      <c r="C749" s="731" t="s">
        <v>596</v>
      </c>
      <c r="D749" s="732" t="s">
        <v>597</v>
      </c>
      <c r="E749" s="733">
        <v>50113001</v>
      </c>
      <c r="F749" s="732" t="s">
        <v>611</v>
      </c>
      <c r="G749" s="731" t="s">
        <v>612</v>
      </c>
      <c r="H749" s="731">
        <v>192757</v>
      </c>
      <c r="I749" s="731">
        <v>92757</v>
      </c>
      <c r="J749" s="731" t="s">
        <v>873</v>
      </c>
      <c r="K749" s="731" t="s">
        <v>875</v>
      </c>
      <c r="L749" s="734">
        <v>74.249999999999972</v>
      </c>
      <c r="M749" s="734">
        <v>5</v>
      </c>
      <c r="N749" s="735">
        <v>371.24999999999989</v>
      </c>
    </row>
    <row r="750" spans="1:14" ht="14.45" customHeight="1" x14ac:dyDescent="0.2">
      <c r="A750" s="729" t="s">
        <v>576</v>
      </c>
      <c r="B750" s="730" t="s">
        <v>577</v>
      </c>
      <c r="C750" s="731" t="s">
        <v>596</v>
      </c>
      <c r="D750" s="732" t="s">
        <v>597</v>
      </c>
      <c r="E750" s="733">
        <v>50113001</v>
      </c>
      <c r="F750" s="732" t="s">
        <v>611</v>
      </c>
      <c r="G750" s="731" t="s">
        <v>612</v>
      </c>
      <c r="H750" s="731">
        <v>846413</v>
      </c>
      <c r="I750" s="731">
        <v>57585</v>
      </c>
      <c r="J750" s="731" t="s">
        <v>878</v>
      </c>
      <c r="K750" s="731" t="s">
        <v>879</v>
      </c>
      <c r="L750" s="734">
        <v>133.11999999999998</v>
      </c>
      <c r="M750" s="734">
        <v>13</v>
      </c>
      <c r="N750" s="735">
        <v>1730.5599999999997</v>
      </c>
    </row>
    <row r="751" spans="1:14" ht="14.45" customHeight="1" x14ac:dyDescent="0.2">
      <c r="A751" s="729" t="s">
        <v>576</v>
      </c>
      <c r="B751" s="730" t="s">
        <v>577</v>
      </c>
      <c r="C751" s="731" t="s">
        <v>596</v>
      </c>
      <c r="D751" s="732" t="s">
        <v>597</v>
      </c>
      <c r="E751" s="733">
        <v>50113001</v>
      </c>
      <c r="F751" s="732" t="s">
        <v>611</v>
      </c>
      <c r="G751" s="731" t="s">
        <v>612</v>
      </c>
      <c r="H751" s="731">
        <v>500618</v>
      </c>
      <c r="I751" s="731">
        <v>125753</v>
      </c>
      <c r="J751" s="731" t="s">
        <v>1705</v>
      </c>
      <c r="K751" s="731" t="s">
        <v>1706</v>
      </c>
      <c r="L751" s="734">
        <v>300.54000000000008</v>
      </c>
      <c r="M751" s="734">
        <v>2</v>
      </c>
      <c r="N751" s="735">
        <v>601.08000000000015</v>
      </c>
    </row>
    <row r="752" spans="1:14" ht="14.45" customHeight="1" x14ac:dyDescent="0.2">
      <c r="A752" s="729" t="s">
        <v>576</v>
      </c>
      <c r="B752" s="730" t="s">
        <v>577</v>
      </c>
      <c r="C752" s="731" t="s">
        <v>596</v>
      </c>
      <c r="D752" s="732" t="s">
        <v>597</v>
      </c>
      <c r="E752" s="733">
        <v>50113001</v>
      </c>
      <c r="F752" s="732" t="s">
        <v>611</v>
      </c>
      <c r="G752" s="731" t="s">
        <v>612</v>
      </c>
      <c r="H752" s="731">
        <v>848560</v>
      </c>
      <c r="I752" s="731">
        <v>125752</v>
      </c>
      <c r="J752" s="731" t="s">
        <v>880</v>
      </c>
      <c r="K752" s="731" t="s">
        <v>881</v>
      </c>
      <c r="L752" s="734">
        <v>222.99</v>
      </c>
      <c r="M752" s="734">
        <v>2</v>
      </c>
      <c r="N752" s="735">
        <v>445.98</v>
      </c>
    </row>
    <row r="753" spans="1:14" ht="14.45" customHeight="1" x14ac:dyDescent="0.2">
      <c r="A753" s="729" t="s">
        <v>576</v>
      </c>
      <c r="B753" s="730" t="s">
        <v>577</v>
      </c>
      <c r="C753" s="731" t="s">
        <v>596</v>
      </c>
      <c r="D753" s="732" t="s">
        <v>597</v>
      </c>
      <c r="E753" s="733">
        <v>50113001</v>
      </c>
      <c r="F753" s="732" t="s">
        <v>611</v>
      </c>
      <c r="G753" s="731" t="s">
        <v>643</v>
      </c>
      <c r="H753" s="731">
        <v>12670</v>
      </c>
      <c r="I753" s="731">
        <v>12670</v>
      </c>
      <c r="J753" s="731" t="s">
        <v>884</v>
      </c>
      <c r="K753" s="731" t="s">
        <v>887</v>
      </c>
      <c r="L753" s="734">
        <v>205.65771866443629</v>
      </c>
      <c r="M753" s="734">
        <v>79.022794399999995</v>
      </c>
      <c r="N753" s="735">
        <v>16251.647618792791</v>
      </c>
    </row>
    <row r="754" spans="1:14" ht="14.45" customHeight="1" x14ac:dyDescent="0.2">
      <c r="A754" s="729" t="s">
        <v>576</v>
      </c>
      <c r="B754" s="730" t="s">
        <v>577</v>
      </c>
      <c r="C754" s="731" t="s">
        <v>596</v>
      </c>
      <c r="D754" s="732" t="s">
        <v>597</v>
      </c>
      <c r="E754" s="733">
        <v>50113001</v>
      </c>
      <c r="F754" s="732" t="s">
        <v>611</v>
      </c>
      <c r="G754" s="731" t="s">
        <v>643</v>
      </c>
      <c r="H754" s="731">
        <v>112669</v>
      </c>
      <c r="I754" s="731">
        <v>12669</v>
      </c>
      <c r="J754" s="731" t="s">
        <v>884</v>
      </c>
      <c r="K754" s="731" t="s">
        <v>885</v>
      </c>
      <c r="L754" s="734">
        <v>107.66038414894527</v>
      </c>
      <c r="M754" s="734">
        <v>36.123789800000004</v>
      </c>
      <c r="N754" s="735">
        <v>3889.1010867837513</v>
      </c>
    </row>
    <row r="755" spans="1:14" ht="14.45" customHeight="1" x14ac:dyDescent="0.2">
      <c r="A755" s="729" t="s">
        <v>576</v>
      </c>
      <c r="B755" s="730" t="s">
        <v>577</v>
      </c>
      <c r="C755" s="731" t="s">
        <v>596</v>
      </c>
      <c r="D755" s="732" t="s">
        <v>597</v>
      </c>
      <c r="E755" s="733">
        <v>50113001</v>
      </c>
      <c r="F755" s="732" t="s">
        <v>611</v>
      </c>
      <c r="G755" s="731" t="s">
        <v>643</v>
      </c>
      <c r="H755" s="731">
        <v>112671</v>
      </c>
      <c r="I755" s="731">
        <v>12671</v>
      </c>
      <c r="J755" s="731" t="s">
        <v>884</v>
      </c>
      <c r="K755" s="731" t="s">
        <v>886</v>
      </c>
      <c r="L755" s="734">
        <v>324.50017363583686</v>
      </c>
      <c r="M755" s="734">
        <v>46.65022219999998</v>
      </c>
      <c r="N755" s="735">
        <v>15138.005204050365</v>
      </c>
    </row>
    <row r="756" spans="1:14" ht="14.45" customHeight="1" x14ac:dyDescent="0.2">
      <c r="A756" s="729" t="s">
        <v>576</v>
      </c>
      <c r="B756" s="730" t="s">
        <v>577</v>
      </c>
      <c r="C756" s="731" t="s">
        <v>596</v>
      </c>
      <c r="D756" s="732" t="s">
        <v>597</v>
      </c>
      <c r="E756" s="733">
        <v>50113001</v>
      </c>
      <c r="F756" s="732" t="s">
        <v>611</v>
      </c>
      <c r="G756" s="731" t="s">
        <v>612</v>
      </c>
      <c r="H756" s="731">
        <v>225510</v>
      </c>
      <c r="I756" s="731">
        <v>225510</v>
      </c>
      <c r="J756" s="731" t="s">
        <v>889</v>
      </c>
      <c r="K756" s="731" t="s">
        <v>890</v>
      </c>
      <c r="L756" s="734">
        <v>64.72</v>
      </c>
      <c r="M756" s="734">
        <v>1</v>
      </c>
      <c r="N756" s="735">
        <v>64.72</v>
      </c>
    </row>
    <row r="757" spans="1:14" ht="14.45" customHeight="1" x14ac:dyDescent="0.2">
      <c r="A757" s="729" t="s">
        <v>576</v>
      </c>
      <c r="B757" s="730" t="s">
        <v>577</v>
      </c>
      <c r="C757" s="731" t="s">
        <v>596</v>
      </c>
      <c r="D757" s="732" t="s">
        <v>597</v>
      </c>
      <c r="E757" s="733">
        <v>50113001</v>
      </c>
      <c r="F757" s="732" t="s">
        <v>611</v>
      </c>
      <c r="G757" s="731" t="s">
        <v>643</v>
      </c>
      <c r="H757" s="731">
        <v>243130</v>
      </c>
      <c r="I757" s="731">
        <v>243130</v>
      </c>
      <c r="J757" s="731" t="s">
        <v>891</v>
      </c>
      <c r="K757" s="731" t="s">
        <v>892</v>
      </c>
      <c r="L757" s="734">
        <v>78.67</v>
      </c>
      <c r="M757" s="734">
        <v>1</v>
      </c>
      <c r="N757" s="735">
        <v>78.67</v>
      </c>
    </row>
    <row r="758" spans="1:14" ht="14.45" customHeight="1" x14ac:dyDescent="0.2">
      <c r="A758" s="729" t="s">
        <v>576</v>
      </c>
      <c r="B758" s="730" t="s">
        <v>577</v>
      </c>
      <c r="C758" s="731" t="s">
        <v>596</v>
      </c>
      <c r="D758" s="732" t="s">
        <v>597</v>
      </c>
      <c r="E758" s="733">
        <v>50113001</v>
      </c>
      <c r="F758" s="732" t="s">
        <v>611</v>
      </c>
      <c r="G758" s="731" t="s">
        <v>643</v>
      </c>
      <c r="H758" s="731">
        <v>243135</v>
      </c>
      <c r="I758" s="731">
        <v>243135</v>
      </c>
      <c r="J758" s="731" t="s">
        <v>1707</v>
      </c>
      <c r="K758" s="731" t="s">
        <v>1708</v>
      </c>
      <c r="L758" s="734">
        <v>99.259999999999977</v>
      </c>
      <c r="M758" s="734">
        <v>1</v>
      </c>
      <c r="N758" s="735">
        <v>99.259999999999977</v>
      </c>
    </row>
    <row r="759" spans="1:14" ht="14.45" customHeight="1" x14ac:dyDescent="0.2">
      <c r="A759" s="729" t="s">
        <v>576</v>
      </c>
      <c r="B759" s="730" t="s">
        <v>577</v>
      </c>
      <c r="C759" s="731" t="s">
        <v>596</v>
      </c>
      <c r="D759" s="732" t="s">
        <v>597</v>
      </c>
      <c r="E759" s="733">
        <v>50113001</v>
      </c>
      <c r="F759" s="732" t="s">
        <v>611</v>
      </c>
      <c r="G759" s="731" t="s">
        <v>643</v>
      </c>
      <c r="H759" s="731">
        <v>243138</v>
      </c>
      <c r="I759" s="731">
        <v>243138</v>
      </c>
      <c r="J759" s="731" t="s">
        <v>893</v>
      </c>
      <c r="K759" s="731" t="s">
        <v>894</v>
      </c>
      <c r="L759" s="734">
        <v>61.105000000000004</v>
      </c>
      <c r="M759" s="734">
        <v>2</v>
      </c>
      <c r="N759" s="735">
        <v>122.21000000000001</v>
      </c>
    </row>
    <row r="760" spans="1:14" ht="14.45" customHeight="1" x14ac:dyDescent="0.2">
      <c r="A760" s="729" t="s">
        <v>576</v>
      </c>
      <c r="B760" s="730" t="s">
        <v>577</v>
      </c>
      <c r="C760" s="731" t="s">
        <v>596</v>
      </c>
      <c r="D760" s="732" t="s">
        <v>597</v>
      </c>
      <c r="E760" s="733">
        <v>50113001</v>
      </c>
      <c r="F760" s="732" t="s">
        <v>611</v>
      </c>
      <c r="G760" s="731" t="s">
        <v>643</v>
      </c>
      <c r="H760" s="731">
        <v>243134</v>
      </c>
      <c r="I760" s="731">
        <v>243134</v>
      </c>
      <c r="J760" s="731" t="s">
        <v>1709</v>
      </c>
      <c r="K760" s="731" t="s">
        <v>1710</v>
      </c>
      <c r="L760" s="734">
        <v>92.11</v>
      </c>
      <c r="M760" s="734">
        <v>1</v>
      </c>
      <c r="N760" s="735">
        <v>92.11</v>
      </c>
    </row>
    <row r="761" spans="1:14" ht="14.45" customHeight="1" x14ac:dyDescent="0.2">
      <c r="A761" s="729" t="s">
        <v>576</v>
      </c>
      <c r="B761" s="730" t="s">
        <v>577</v>
      </c>
      <c r="C761" s="731" t="s">
        <v>596</v>
      </c>
      <c r="D761" s="732" t="s">
        <v>597</v>
      </c>
      <c r="E761" s="733">
        <v>50113001</v>
      </c>
      <c r="F761" s="732" t="s">
        <v>611</v>
      </c>
      <c r="G761" s="731" t="s">
        <v>612</v>
      </c>
      <c r="H761" s="731">
        <v>189178</v>
      </c>
      <c r="I761" s="731">
        <v>189178</v>
      </c>
      <c r="J761" s="731" t="s">
        <v>1711</v>
      </c>
      <c r="K761" s="731" t="s">
        <v>1712</v>
      </c>
      <c r="L761" s="734">
        <v>91.780000000000015</v>
      </c>
      <c r="M761" s="734">
        <v>1</v>
      </c>
      <c r="N761" s="735">
        <v>91.780000000000015</v>
      </c>
    </row>
    <row r="762" spans="1:14" ht="14.45" customHeight="1" x14ac:dyDescent="0.2">
      <c r="A762" s="729" t="s">
        <v>576</v>
      </c>
      <c r="B762" s="730" t="s">
        <v>577</v>
      </c>
      <c r="C762" s="731" t="s">
        <v>596</v>
      </c>
      <c r="D762" s="732" t="s">
        <v>597</v>
      </c>
      <c r="E762" s="733">
        <v>50113001</v>
      </c>
      <c r="F762" s="732" t="s">
        <v>611</v>
      </c>
      <c r="G762" s="731" t="s">
        <v>612</v>
      </c>
      <c r="H762" s="731">
        <v>214596</v>
      </c>
      <c r="I762" s="731">
        <v>214596</v>
      </c>
      <c r="J762" s="731" t="s">
        <v>899</v>
      </c>
      <c r="K762" s="731" t="s">
        <v>900</v>
      </c>
      <c r="L762" s="734">
        <v>88.53</v>
      </c>
      <c r="M762" s="734">
        <v>8</v>
      </c>
      <c r="N762" s="735">
        <v>708.24</v>
      </c>
    </row>
    <row r="763" spans="1:14" ht="14.45" customHeight="1" x14ac:dyDescent="0.2">
      <c r="A763" s="729" t="s">
        <v>576</v>
      </c>
      <c r="B763" s="730" t="s">
        <v>577</v>
      </c>
      <c r="C763" s="731" t="s">
        <v>596</v>
      </c>
      <c r="D763" s="732" t="s">
        <v>597</v>
      </c>
      <c r="E763" s="733">
        <v>50113001</v>
      </c>
      <c r="F763" s="732" t="s">
        <v>611</v>
      </c>
      <c r="G763" s="731" t="s">
        <v>612</v>
      </c>
      <c r="H763" s="731">
        <v>125489</v>
      </c>
      <c r="I763" s="731">
        <v>25489</v>
      </c>
      <c r="J763" s="731" t="s">
        <v>1713</v>
      </c>
      <c r="K763" s="731" t="s">
        <v>1714</v>
      </c>
      <c r="L763" s="734">
        <v>4567.8379999999997</v>
      </c>
      <c r="M763" s="734">
        <v>3</v>
      </c>
      <c r="N763" s="735">
        <v>13703.513999999999</v>
      </c>
    </row>
    <row r="764" spans="1:14" ht="14.45" customHeight="1" x14ac:dyDescent="0.2">
      <c r="A764" s="729" t="s">
        <v>576</v>
      </c>
      <c r="B764" s="730" t="s">
        <v>577</v>
      </c>
      <c r="C764" s="731" t="s">
        <v>596</v>
      </c>
      <c r="D764" s="732" t="s">
        <v>597</v>
      </c>
      <c r="E764" s="733">
        <v>50113001</v>
      </c>
      <c r="F764" s="732" t="s">
        <v>611</v>
      </c>
      <c r="G764" s="731" t="s">
        <v>612</v>
      </c>
      <c r="H764" s="731">
        <v>848992</v>
      </c>
      <c r="I764" s="731">
        <v>119658</v>
      </c>
      <c r="J764" s="731" t="s">
        <v>1715</v>
      </c>
      <c r="K764" s="731" t="s">
        <v>1716</v>
      </c>
      <c r="L764" s="734">
        <v>81.5</v>
      </c>
      <c r="M764" s="734">
        <v>1</v>
      </c>
      <c r="N764" s="735">
        <v>81.5</v>
      </c>
    </row>
    <row r="765" spans="1:14" ht="14.45" customHeight="1" x14ac:dyDescent="0.2">
      <c r="A765" s="729" t="s">
        <v>576</v>
      </c>
      <c r="B765" s="730" t="s">
        <v>577</v>
      </c>
      <c r="C765" s="731" t="s">
        <v>596</v>
      </c>
      <c r="D765" s="732" t="s">
        <v>597</v>
      </c>
      <c r="E765" s="733">
        <v>50113001</v>
      </c>
      <c r="F765" s="732" t="s">
        <v>611</v>
      </c>
      <c r="G765" s="731" t="s">
        <v>643</v>
      </c>
      <c r="H765" s="731">
        <v>848610</v>
      </c>
      <c r="I765" s="731">
        <v>122572</v>
      </c>
      <c r="J765" s="731" t="s">
        <v>904</v>
      </c>
      <c r="K765" s="731" t="s">
        <v>905</v>
      </c>
      <c r="L765" s="734">
        <v>1609.21</v>
      </c>
      <c r="M765" s="734">
        <v>1</v>
      </c>
      <c r="N765" s="735">
        <v>1609.21</v>
      </c>
    </row>
    <row r="766" spans="1:14" ht="14.45" customHeight="1" x14ac:dyDescent="0.2">
      <c r="A766" s="729" t="s">
        <v>576</v>
      </c>
      <c r="B766" s="730" t="s">
        <v>577</v>
      </c>
      <c r="C766" s="731" t="s">
        <v>596</v>
      </c>
      <c r="D766" s="732" t="s">
        <v>597</v>
      </c>
      <c r="E766" s="733">
        <v>50113001</v>
      </c>
      <c r="F766" s="732" t="s">
        <v>611</v>
      </c>
      <c r="G766" s="731" t="s">
        <v>643</v>
      </c>
      <c r="H766" s="731">
        <v>848697</v>
      </c>
      <c r="I766" s="731">
        <v>122593</v>
      </c>
      <c r="J766" s="731" t="s">
        <v>906</v>
      </c>
      <c r="K766" s="731" t="s">
        <v>907</v>
      </c>
      <c r="L766" s="734">
        <v>368.52</v>
      </c>
      <c r="M766" s="734">
        <v>4</v>
      </c>
      <c r="N766" s="735">
        <v>1474.08</v>
      </c>
    </row>
    <row r="767" spans="1:14" ht="14.45" customHeight="1" x14ac:dyDescent="0.2">
      <c r="A767" s="729" t="s">
        <v>576</v>
      </c>
      <c r="B767" s="730" t="s">
        <v>577</v>
      </c>
      <c r="C767" s="731" t="s">
        <v>596</v>
      </c>
      <c r="D767" s="732" t="s">
        <v>597</v>
      </c>
      <c r="E767" s="733">
        <v>50113001</v>
      </c>
      <c r="F767" s="732" t="s">
        <v>611</v>
      </c>
      <c r="G767" s="731" t="s">
        <v>643</v>
      </c>
      <c r="H767" s="731">
        <v>848612</v>
      </c>
      <c r="I767" s="731">
        <v>122600</v>
      </c>
      <c r="J767" s="731" t="s">
        <v>908</v>
      </c>
      <c r="K767" s="731" t="s">
        <v>909</v>
      </c>
      <c r="L767" s="734">
        <v>773.75</v>
      </c>
      <c r="M767" s="734">
        <v>5</v>
      </c>
      <c r="N767" s="735">
        <v>3868.75</v>
      </c>
    </row>
    <row r="768" spans="1:14" ht="14.45" customHeight="1" x14ac:dyDescent="0.2">
      <c r="A768" s="729" t="s">
        <v>576</v>
      </c>
      <c r="B768" s="730" t="s">
        <v>577</v>
      </c>
      <c r="C768" s="731" t="s">
        <v>596</v>
      </c>
      <c r="D768" s="732" t="s">
        <v>597</v>
      </c>
      <c r="E768" s="733">
        <v>50113001</v>
      </c>
      <c r="F768" s="732" t="s">
        <v>611</v>
      </c>
      <c r="G768" s="731" t="s">
        <v>643</v>
      </c>
      <c r="H768" s="731">
        <v>848611</v>
      </c>
      <c r="I768" s="731">
        <v>122580</v>
      </c>
      <c r="J768" s="731" t="s">
        <v>1717</v>
      </c>
      <c r="K768" s="731" t="s">
        <v>1718</v>
      </c>
      <c r="L768" s="734">
        <v>1186.9133333333332</v>
      </c>
      <c r="M768" s="734">
        <v>3</v>
      </c>
      <c r="N768" s="735">
        <v>3560.74</v>
      </c>
    </row>
    <row r="769" spans="1:14" ht="14.45" customHeight="1" x14ac:dyDescent="0.2">
      <c r="A769" s="729" t="s">
        <v>576</v>
      </c>
      <c r="B769" s="730" t="s">
        <v>577</v>
      </c>
      <c r="C769" s="731" t="s">
        <v>596</v>
      </c>
      <c r="D769" s="732" t="s">
        <v>597</v>
      </c>
      <c r="E769" s="733">
        <v>50113001</v>
      </c>
      <c r="F769" s="732" t="s">
        <v>611</v>
      </c>
      <c r="G769" s="731" t="s">
        <v>643</v>
      </c>
      <c r="H769" s="731">
        <v>153639</v>
      </c>
      <c r="I769" s="731">
        <v>53639</v>
      </c>
      <c r="J769" s="731" t="s">
        <v>1719</v>
      </c>
      <c r="K769" s="731" t="s">
        <v>1720</v>
      </c>
      <c r="L769" s="734">
        <v>80.773846153846151</v>
      </c>
      <c r="M769" s="734">
        <v>13</v>
      </c>
      <c r="N769" s="735">
        <v>1050.06</v>
      </c>
    </row>
    <row r="770" spans="1:14" ht="14.45" customHeight="1" x14ac:dyDescent="0.2">
      <c r="A770" s="729" t="s">
        <v>576</v>
      </c>
      <c r="B770" s="730" t="s">
        <v>577</v>
      </c>
      <c r="C770" s="731" t="s">
        <v>596</v>
      </c>
      <c r="D770" s="732" t="s">
        <v>597</v>
      </c>
      <c r="E770" s="733">
        <v>50113001</v>
      </c>
      <c r="F770" s="732" t="s">
        <v>611</v>
      </c>
      <c r="G770" s="731" t="s">
        <v>612</v>
      </c>
      <c r="H770" s="731">
        <v>183397</v>
      </c>
      <c r="I770" s="731">
        <v>83397</v>
      </c>
      <c r="J770" s="731" t="s">
        <v>1721</v>
      </c>
      <c r="K770" s="731" t="s">
        <v>1722</v>
      </c>
      <c r="L770" s="734">
        <v>80.534999999999997</v>
      </c>
      <c r="M770" s="734">
        <v>2</v>
      </c>
      <c r="N770" s="735">
        <v>161.07</v>
      </c>
    </row>
    <row r="771" spans="1:14" ht="14.45" customHeight="1" x14ac:dyDescent="0.2">
      <c r="A771" s="729" t="s">
        <v>576</v>
      </c>
      <c r="B771" s="730" t="s">
        <v>577</v>
      </c>
      <c r="C771" s="731" t="s">
        <v>596</v>
      </c>
      <c r="D771" s="732" t="s">
        <v>597</v>
      </c>
      <c r="E771" s="733">
        <v>50113001</v>
      </c>
      <c r="F771" s="732" t="s">
        <v>611</v>
      </c>
      <c r="G771" s="731" t="s">
        <v>612</v>
      </c>
      <c r="H771" s="731">
        <v>229132</v>
      </c>
      <c r="I771" s="731">
        <v>229132</v>
      </c>
      <c r="J771" s="731" t="s">
        <v>910</v>
      </c>
      <c r="K771" s="731" t="s">
        <v>911</v>
      </c>
      <c r="L771" s="734">
        <v>88.909285714285716</v>
      </c>
      <c r="M771" s="734">
        <v>14</v>
      </c>
      <c r="N771" s="735">
        <v>1244.73</v>
      </c>
    </row>
    <row r="772" spans="1:14" ht="14.45" customHeight="1" x14ac:dyDescent="0.2">
      <c r="A772" s="729" t="s">
        <v>576</v>
      </c>
      <c r="B772" s="730" t="s">
        <v>577</v>
      </c>
      <c r="C772" s="731" t="s">
        <v>596</v>
      </c>
      <c r="D772" s="732" t="s">
        <v>597</v>
      </c>
      <c r="E772" s="733">
        <v>50113001</v>
      </c>
      <c r="F772" s="732" t="s">
        <v>611</v>
      </c>
      <c r="G772" s="731" t="s">
        <v>612</v>
      </c>
      <c r="H772" s="731">
        <v>242252</v>
      </c>
      <c r="I772" s="731">
        <v>242252</v>
      </c>
      <c r="J772" s="731" t="s">
        <v>912</v>
      </c>
      <c r="K772" s="731" t="s">
        <v>913</v>
      </c>
      <c r="L772" s="734">
        <v>145.42966378458146</v>
      </c>
      <c r="M772" s="734">
        <v>79.299774500000012</v>
      </c>
      <c r="N772" s="735">
        <v>11532.539543728128</v>
      </c>
    </row>
    <row r="773" spans="1:14" ht="14.45" customHeight="1" x14ac:dyDescent="0.2">
      <c r="A773" s="729" t="s">
        <v>576</v>
      </c>
      <c r="B773" s="730" t="s">
        <v>577</v>
      </c>
      <c r="C773" s="731" t="s">
        <v>596</v>
      </c>
      <c r="D773" s="732" t="s">
        <v>597</v>
      </c>
      <c r="E773" s="733">
        <v>50113001</v>
      </c>
      <c r="F773" s="732" t="s">
        <v>611</v>
      </c>
      <c r="G773" s="731" t="s">
        <v>612</v>
      </c>
      <c r="H773" s="731">
        <v>989676</v>
      </c>
      <c r="I773" s="731">
        <v>126913</v>
      </c>
      <c r="J773" s="731" t="s">
        <v>914</v>
      </c>
      <c r="K773" s="731" t="s">
        <v>915</v>
      </c>
      <c r="L773" s="734">
        <v>145.43043776483822</v>
      </c>
      <c r="M773" s="734">
        <v>139.98032579999995</v>
      </c>
      <c r="N773" s="735">
        <v>20357.400059558669</v>
      </c>
    </row>
    <row r="774" spans="1:14" ht="14.45" customHeight="1" x14ac:dyDescent="0.2">
      <c r="A774" s="729" t="s">
        <v>576</v>
      </c>
      <c r="B774" s="730" t="s">
        <v>577</v>
      </c>
      <c r="C774" s="731" t="s">
        <v>596</v>
      </c>
      <c r="D774" s="732" t="s">
        <v>597</v>
      </c>
      <c r="E774" s="733">
        <v>50113001</v>
      </c>
      <c r="F774" s="732" t="s">
        <v>611</v>
      </c>
      <c r="G774" s="731" t="s">
        <v>612</v>
      </c>
      <c r="H774" s="731">
        <v>133360</v>
      </c>
      <c r="I774" s="731">
        <v>133360</v>
      </c>
      <c r="J774" s="731" t="s">
        <v>1723</v>
      </c>
      <c r="K774" s="731" t="s">
        <v>1724</v>
      </c>
      <c r="L774" s="734">
        <v>512.29999999999995</v>
      </c>
      <c r="M774" s="734">
        <v>1</v>
      </c>
      <c r="N774" s="735">
        <v>512.29999999999995</v>
      </c>
    </row>
    <row r="775" spans="1:14" ht="14.45" customHeight="1" x14ac:dyDescent="0.2">
      <c r="A775" s="729" t="s">
        <v>576</v>
      </c>
      <c r="B775" s="730" t="s">
        <v>577</v>
      </c>
      <c r="C775" s="731" t="s">
        <v>596</v>
      </c>
      <c r="D775" s="732" t="s">
        <v>597</v>
      </c>
      <c r="E775" s="733">
        <v>50113001</v>
      </c>
      <c r="F775" s="732" t="s">
        <v>611</v>
      </c>
      <c r="G775" s="731" t="s">
        <v>643</v>
      </c>
      <c r="H775" s="731">
        <v>149195</v>
      </c>
      <c r="I775" s="731">
        <v>49195</v>
      </c>
      <c r="J775" s="731" t="s">
        <v>916</v>
      </c>
      <c r="K775" s="731" t="s">
        <v>918</v>
      </c>
      <c r="L775" s="734">
        <v>224.96000000000006</v>
      </c>
      <c r="M775" s="734">
        <v>3</v>
      </c>
      <c r="N775" s="735">
        <v>674.88000000000022</v>
      </c>
    </row>
    <row r="776" spans="1:14" ht="14.45" customHeight="1" x14ac:dyDescent="0.2">
      <c r="A776" s="729" t="s">
        <v>576</v>
      </c>
      <c r="B776" s="730" t="s">
        <v>577</v>
      </c>
      <c r="C776" s="731" t="s">
        <v>596</v>
      </c>
      <c r="D776" s="732" t="s">
        <v>597</v>
      </c>
      <c r="E776" s="733">
        <v>50113001</v>
      </c>
      <c r="F776" s="732" t="s">
        <v>611</v>
      </c>
      <c r="G776" s="731" t="s">
        <v>643</v>
      </c>
      <c r="H776" s="731">
        <v>114439</v>
      </c>
      <c r="I776" s="731">
        <v>14439</v>
      </c>
      <c r="J776" s="731" t="s">
        <v>916</v>
      </c>
      <c r="K776" s="731" t="s">
        <v>917</v>
      </c>
      <c r="L776" s="734">
        <v>74.109999999999985</v>
      </c>
      <c r="M776" s="734">
        <v>2</v>
      </c>
      <c r="N776" s="735">
        <v>148.21999999999997</v>
      </c>
    </row>
    <row r="777" spans="1:14" ht="14.45" customHeight="1" x14ac:dyDescent="0.2">
      <c r="A777" s="729" t="s">
        <v>576</v>
      </c>
      <c r="B777" s="730" t="s">
        <v>577</v>
      </c>
      <c r="C777" s="731" t="s">
        <v>596</v>
      </c>
      <c r="D777" s="732" t="s">
        <v>597</v>
      </c>
      <c r="E777" s="733">
        <v>50113001</v>
      </c>
      <c r="F777" s="732" t="s">
        <v>611</v>
      </c>
      <c r="G777" s="731" t="s">
        <v>612</v>
      </c>
      <c r="H777" s="731">
        <v>243142</v>
      </c>
      <c r="I777" s="731">
        <v>243142</v>
      </c>
      <c r="J777" s="731" t="s">
        <v>923</v>
      </c>
      <c r="K777" s="731" t="s">
        <v>924</v>
      </c>
      <c r="L777" s="734">
        <v>194.75096774193551</v>
      </c>
      <c r="M777" s="734">
        <v>31</v>
      </c>
      <c r="N777" s="735">
        <v>6037.2800000000007</v>
      </c>
    </row>
    <row r="778" spans="1:14" ht="14.45" customHeight="1" x14ac:dyDescent="0.2">
      <c r="A778" s="729" t="s">
        <v>576</v>
      </c>
      <c r="B778" s="730" t="s">
        <v>577</v>
      </c>
      <c r="C778" s="731" t="s">
        <v>596</v>
      </c>
      <c r="D778" s="732" t="s">
        <v>597</v>
      </c>
      <c r="E778" s="733">
        <v>50113001</v>
      </c>
      <c r="F778" s="732" t="s">
        <v>611</v>
      </c>
      <c r="G778" s="731" t="s">
        <v>612</v>
      </c>
      <c r="H778" s="731">
        <v>152334</v>
      </c>
      <c r="I778" s="731">
        <v>52334</v>
      </c>
      <c r="J778" s="731" t="s">
        <v>923</v>
      </c>
      <c r="K778" s="731" t="s">
        <v>924</v>
      </c>
      <c r="L778" s="734">
        <v>197.92999999999998</v>
      </c>
      <c r="M778" s="734">
        <v>7</v>
      </c>
      <c r="N778" s="735">
        <v>1385.5099999999998</v>
      </c>
    </row>
    <row r="779" spans="1:14" ht="14.45" customHeight="1" x14ac:dyDescent="0.2">
      <c r="A779" s="729" t="s">
        <v>576</v>
      </c>
      <c r="B779" s="730" t="s">
        <v>577</v>
      </c>
      <c r="C779" s="731" t="s">
        <v>596</v>
      </c>
      <c r="D779" s="732" t="s">
        <v>597</v>
      </c>
      <c r="E779" s="733">
        <v>50113001</v>
      </c>
      <c r="F779" s="732" t="s">
        <v>611</v>
      </c>
      <c r="G779" s="731" t="s">
        <v>643</v>
      </c>
      <c r="H779" s="731">
        <v>213477</v>
      </c>
      <c r="I779" s="731">
        <v>213477</v>
      </c>
      <c r="J779" s="731" t="s">
        <v>927</v>
      </c>
      <c r="K779" s="731" t="s">
        <v>928</v>
      </c>
      <c r="L779" s="734">
        <v>3299.9780000000001</v>
      </c>
      <c r="M779" s="734">
        <v>15</v>
      </c>
      <c r="N779" s="735">
        <v>49499.67</v>
      </c>
    </row>
    <row r="780" spans="1:14" ht="14.45" customHeight="1" x14ac:dyDescent="0.2">
      <c r="A780" s="729" t="s">
        <v>576</v>
      </c>
      <c r="B780" s="730" t="s">
        <v>577</v>
      </c>
      <c r="C780" s="731" t="s">
        <v>596</v>
      </c>
      <c r="D780" s="732" t="s">
        <v>597</v>
      </c>
      <c r="E780" s="733">
        <v>50113001</v>
      </c>
      <c r="F780" s="732" t="s">
        <v>611</v>
      </c>
      <c r="G780" s="731" t="s">
        <v>643</v>
      </c>
      <c r="H780" s="731">
        <v>213489</v>
      </c>
      <c r="I780" s="731">
        <v>213489</v>
      </c>
      <c r="J780" s="731" t="s">
        <v>929</v>
      </c>
      <c r="K780" s="731" t="s">
        <v>934</v>
      </c>
      <c r="L780" s="734">
        <v>630.66</v>
      </c>
      <c r="M780" s="734">
        <v>1</v>
      </c>
      <c r="N780" s="735">
        <v>630.66</v>
      </c>
    </row>
    <row r="781" spans="1:14" ht="14.45" customHeight="1" x14ac:dyDescent="0.2">
      <c r="A781" s="729" t="s">
        <v>576</v>
      </c>
      <c r="B781" s="730" t="s">
        <v>577</v>
      </c>
      <c r="C781" s="731" t="s">
        <v>596</v>
      </c>
      <c r="D781" s="732" t="s">
        <v>597</v>
      </c>
      <c r="E781" s="733">
        <v>50113001</v>
      </c>
      <c r="F781" s="732" t="s">
        <v>611</v>
      </c>
      <c r="G781" s="731" t="s">
        <v>643</v>
      </c>
      <c r="H781" s="731">
        <v>213485</v>
      </c>
      <c r="I781" s="731">
        <v>213485</v>
      </c>
      <c r="J781" s="731" t="s">
        <v>929</v>
      </c>
      <c r="K781" s="731" t="s">
        <v>930</v>
      </c>
      <c r="L781" s="734">
        <v>721.2</v>
      </c>
      <c r="M781" s="734">
        <v>2</v>
      </c>
      <c r="N781" s="735">
        <v>1442.4</v>
      </c>
    </row>
    <row r="782" spans="1:14" ht="14.45" customHeight="1" x14ac:dyDescent="0.2">
      <c r="A782" s="729" t="s">
        <v>576</v>
      </c>
      <c r="B782" s="730" t="s">
        <v>577</v>
      </c>
      <c r="C782" s="731" t="s">
        <v>596</v>
      </c>
      <c r="D782" s="732" t="s">
        <v>597</v>
      </c>
      <c r="E782" s="733">
        <v>50113001</v>
      </c>
      <c r="F782" s="732" t="s">
        <v>611</v>
      </c>
      <c r="G782" s="731" t="s">
        <v>643</v>
      </c>
      <c r="H782" s="731">
        <v>213484</v>
      </c>
      <c r="I782" s="731">
        <v>213484</v>
      </c>
      <c r="J782" s="731" t="s">
        <v>931</v>
      </c>
      <c r="K782" s="731" t="s">
        <v>933</v>
      </c>
      <c r="L782" s="734">
        <v>1895.7700000000002</v>
      </c>
      <c r="M782" s="734">
        <v>7</v>
      </c>
      <c r="N782" s="735">
        <v>13270.390000000001</v>
      </c>
    </row>
    <row r="783" spans="1:14" ht="14.45" customHeight="1" x14ac:dyDescent="0.2">
      <c r="A783" s="729" t="s">
        <v>576</v>
      </c>
      <c r="B783" s="730" t="s">
        <v>577</v>
      </c>
      <c r="C783" s="731" t="s">
        <v>596</v>
      </c>
      <c r="D783" s="732" t="s">
        <v>597</v>
      </c>
      <c r="E783" s="733">
        <v>50113001</v>
      </c>
      <c r="F783" s="732" t="s">
        <v>611</v>
      </c>
      <c r="G783" s="731" t="s">
        <v>643</v>
      </c>
      <c r="H783" s="731">
        <v>213482</v>
      </c>
      <c r="I783" s="731">
        <v>213482</v>
      </c>
      <c r="J783" s="731" t="s">
        <v>931</v>
      </c>
      <c r="K783" s="731" t="s">
        <v>935</v>
      </c>
      <c r="L783" s="734">
        <v>1501.0199999999998</v>
      </c>
      <c r="M783" s="734">
        <v>3</v>
      </c>
      <c r="N783" s="735">
        <v>4503.0599999999995</v>
      </c>
    </row>
    <row r="784" spans="1:14" ht="14.45" customHeight="1" x14ac:dyDescent="0.2">
      <c r="A784" s="729" t="s">
        <v>576</v>
      </c>
      <c r="B784" s="730" t="s">
        <v>577</v>
      </c>
      <c r="C784" s="731" t="s">
        <v>596</v>
      </c>
      <c r="D784" s="732" t="s">
        <v>597</v>
      </c>
      <c r="E784" s="733">
        <v>50113001</v>
      </c>
      <c r="F784" s="732" t="s">
        <v>611</v>
      </c>
      <c r="G784" s="731" t="s">
        <v>643</v>
      </c>
      <c r="H784" s="731">
        <v>213481</v>
      </c>
      <c r="I784" s="731">
        <v>213481</v>
      </c>
      <c r="J784" s="731" t="s">
        <v>931</v>
      </c>
      <c r="K784" s="731" t="s">
        <v>932</v>
      </c>
      <c r="L784" s="734">
        <v>272.86</v>
      </c>
      <c r="M784" s="734">
        <v>5</v>
      </c>
      <c r="N784" s="735">
        <v>1364.3000000000002</v>
      </c>
    </row>
    <row r="785" spans="1:14" ht="14.45" customHeight="1" x14ac:dyDescent="0.2">
      <c r="A785" s="729" t="s">
        <v>576</v>
      </c>
      <c r="B785" s="730" t="s">
        <v>577</v>
      </c>
      <c r="C785" s="731" t="s">
        <v>596</v>
      </c>
      <c r="D785" s="732" t="s">
        <v>597</v>
      </c>
      <c r="E785" s="733">
        <v>50113001</v>
      </c>
      <c r="F785" s="732" t="s">
        <v>611</v>
      </c>
      <c r="G785" s="731" t="s">
        <v>643</v>
      </c>
      <c r="H785" s="731">
        <v>213480</v>
      </c>
      <c r="I785" s="731">
        <v>213480</v>
      </c>
      <c r="J785" s="731" t="s">
        <v>931</v>
      </c>
      <c r="K785" s="731" t="s">
        <v>934</v>
      </c>
      <c r="L785" s="734">
        <v>1106.26</v>
      </c>
      <c r="M785" s="734">
        <v>7</v>
      </c>
      <c r="N785" s="735">
        <v>7743.82</v>
      </c>
    </row>
    <row r="786" spans="1:14" ht="14.45" customHeight="1" x14ac:dyDescent="0.2">
      <c r="A786" s="729" t="s">
        <v>576</v>
      </c>
      <c r="B786" s="730" t="s">
        <v>577</v>
      </c>
      <c r="C786" s="731" t="s">
        <v>596</v>
      </c>
      <c r="D786" s="732" t="s">
        <v>597</v>
      </c>
      <c r="E786" s="733">
        <v>50113001</v>
      </c>
      <c r="F786" s="732" t="s">
        <v>611</v>
      </c>
      <c r="G786" s="731" t="s">
        <v>643</v>
      </c>
      <c r="H786" s="731">
        <v>156809</v>
      </c>
      <c r="I786" s="731">
        <v>56809</v>
      </c>
      <c r="J786" s="731" t="s">
        <v>1725</v>
      </c>
      <c r="K786" s="731" t="s">
        <v>1726</v>
      </c>
      <c r="L786" s="734">
        <v>161.77999999999997</v>
      </c>
      <c r="M786" s="734">
        <v>2</v>
      </c>
      <c r="N786" s="735">
        <v>323.55999999999995</v>
      </c>
    </row>
    <row r="787" spans="1:14" ht="14.45" customHeight="1" x14ac:dyDescent="0.2">
      <c r="A787" s="729" t="s">
        <v>576</v>
      </c>
      <c r="B787" s="730" t="s">
        <v>577</v>
      </c>
      <c r="C787" s="731" t="s">
        <v>596</v>
      </c>
      <c r="D787" s="732" t="s">
        <v>597</v>
      </c>
      <c r="E787" s="733">
        <v>50113001</v>
      </c>
      <c r="F787" s="732" t="s">
        <v>611</v>
      </c>
      <c r="G787" s="731" t="s">
        <v>643</v>
      </c>
      <c r="H787" s="731">
        <v>156805</v>
      </c>
      <c r="I787" s="731">
        <v>56805</v>
      </c>
      <c r="J787" s="731" t="s">
        <v>936</v>
      </c>
      <c r="K787" s="731" t="s">
        <v>938</v>
      </c>
      <c r="L787" s="734">
        <v>58.452500000000001</v>
      </c>
      <c r="M787" s="734">
        <v>8</v>
      </c>
      <c r="N787" s="735">
        <v>467.62</v>
      </c>
    </row>
    <row r="788" spans="1:14" ht="14.45" customHeight="1" x14ac:dyDescent="0.2">
      <c r="A788" s="729" t="s">
        <v>576</v>
      </c>
      <c r="B788" s="730" t="s">
        <v>577</v>
      </c>
      <c r="C788" s="731" t="s">
        <v>596</v>
      </c>
      <c r="D788" s="732" t="s">
        <v>597</v>
      </c>
      <c r="E788" s="733">
        <v>50113001</v>
      </c>
      <c r="F788" s="732" t="s">
        <v>611</v>
      </c>
      <c r="G788" s="731" t="s">
        <v>643</v>
      </c>
      <c r="H788" s="731">
        <v>156804</v>
      </c>
      <c r="I788" s="731">
        <v>56804</v>
      </c>
      <c r="J788" s="731" t="s">
        <v>936</v>
      </c>
      <c r="K788" s="731" t="s">
        <v>937</v>
      </c>
      <c r="L788" s="734">
        <v>31.929999999999996</v>
      </c>
      <c r="M788" s="734">
        <v>5</v>
      </c>
      <c r="N788" s="735">
        <v>159.64999999999998</v>
      </c>
    </row>
    <row r="789" spans="1:14" ht="14.45" customHeight="1" x14ac:dyDescent="0.2">
      <c r="A789" s="729" t="s">
        <v>576</v>
      </c>
      <c r="B789" s="730" t="s">
        <v>577</v>
      </c>
      <c r="C789" s="731" t="s">
        <v>596</v>
      </c>
      <c r="D789" s="732" t="s">
        <v>597</v>
      </c>
      <c r="E789" s="733">
        <v>50113001</v>
      </c>
      <c r="F789" s="732" t="s">
        <v>611</v>
      </c>
      <c r="G789" s="731" t="s">
        <v>643</v>
      </c>
      <c r="H789" s="731">
        <v>239807</v>
      </c>
      <c r="I789" s="731">
        <v>239807</v>
      </c>
      <c r="J789" s="731" t="s">
        <v>939</v>
      </c>
      <c r="K789" s="731" t="s">
        <v>940</v>
      </c>
      <c r="L789" s="734">
        <v>40.363793103448273</v>
      </c>
      <c r="M789" s="734">
        <v>29</v>
      </c>
      <c r="N789" s="735">
        <v>1170.55</v>
      </c>
    </row>
    <row r="790" spans="1:14" ht="14.45" customHeight="1" x14ac:dyDescent="0.2">
      <c r="A790" s="729" t="s">
        <v>576</v>
      </c>
      <c r="B790" s="730" t="s">
        <v>577</v>
      </c>
      <c r="C790" s="731" t="s">
        <v>596</v>
      </c>
      <c r="D790" s="732" t="s">
        <v>597</v>
      </c>
      <c r="E790" s="733">
        <v>50113001</v>
      </c>
      <c r="F790" s="732" t="s">
        <v>611</v>
      </c>
      <c r="G790" s="731" t="s">
        <v>643</v>
      </c>
      <c r="H790" s="731">
        <v>214036</v>
      </c>
      <c r="I790" s="731">
        <v>214036</v>
      </c>
      <c r="J790" s="731" t="s">
        <v>939</v>
      </c>
      <c r="K790" s="731" t="s">
        <v>940</v>
      </c>
      <c r="L790" s="734">
        <v>40.35</v>
      </c>
      <c r="M790" s="734">
        <v>25</v>
      </c>
      <c r="N790" s="735">
        <v>1008.75</v>
      </c>
    </row>
    <row r="791" spans="1:14" ht="14.45" customHeight="1" x14ac:dyDescent="0.2">
      <c r="A791" s="729" t="s">
        <v>576</v>
      </c>
      <c r="B791" s="730" t="s">
        <v>577</v>
      </c>
      <c r="C791" s="731" t="s">
        <v>596</v>
      </c>
      <c r="D791" s="732" t="s">
        <v>597</v>
      </c>
      <c r="E791" s="733">
        <v>50113001</v>
      </c>
      <c r="F791" s="732" t="s">
        <v>611</v>
      </c>
      <c r="G791" s="731" t="s">
        <v>612</v>
      </c>
      <c r="H791" s="731">
        <v>199333</v>
      </c>
      <c r="I791" s="731">
        <v>99333</v>
      </c>
      <c r="J791" s="731" t="s">
        <v>941</v>
      </c>
      <c r="K791" s="731" t="s">
        <v>942</v>
      </c>
      <c r="L791" s="734">
        <v>246.76999999999998</v>
      </c>
      <c r="M791" s="734">
        <v>8</v>
      </c>
      <c r="N791" s="735">
        <v>1974.1599999999999</v>
      </c>
    </row>
    <row r="792" spans="1:14" ht="14.45" customHeight="1" x14ac:dyDescent="0.2">
      <c r="A792" s="729" t="s">
        <v>576</v>
      </c>
      <c r="B792" s="730" t="s">
        <v>577</v>
      </c>
      <c r="C792" s="731" t="s">
        <v>596</v>
      </c>
      <c r="D792" s="732" t="s">
        <v>597</v>
      </c>
      <c r="E792" s="733">
        <v>50113001</v>
      </c>
      <c r="F792" s="732" t="s">
        <v>611</v>
      </c>
      <c r="G792" s="731" t="s">
        <v>612</v>
      </c>
      <c r="H792" s="731">
        <v>221744</v>
      </c>
      <c r="I792" s="731">
        <v>221744</v>
      </c>
      <c r="J792" s="731" t="s">
        <v>943</v>
      </c>
      <c r="K792" s="731" t="s">
        <v>944</v>
      </c>
      <c r="L792" s="734">
        <v>50.94</v>
      </c>
      <c r="M792" s="734">
        <v>10</v>
      </c>
      <c r="N792" s="735">
        <v>509.4</v>
      </c>
    </row>
    <row r="793" spans="1:14" ht="14.45" customHeight="1" x14ac:dyDescent="0.2">
      <c r="A793" s="729" t="s">
        <v>576</v>
      </c>
      <c r="B793" s="730" t="s">
        <v>577</v>
      </c>
      <c r="C793" s="731" t="s">
        <v>596</v>
      </c>
      <c r="D793" s="732" t="s">
        <v>597</v>
      </c>
      <c r="E793" s="733">
        <v>50113001</v>
      </c>
      <c r="F793" s="732" t="s">
        <v>611</v>
      </c>
      <c r="G793" s="731" t="s">
        <v>612</v>
      </c>
      <c r="H793" s="731">
        <v>198876</v>
      </c>
      <c r="I793" s="731">
        <v>98876</v>
      </c>
      <c r="J793" s="731" t="s">
        <v>945</v>
      </c>
      <c r="K793" s="731" t="s">
        <v>1727</v>
      </c>
      <c r="L793" s="734">
        <v>255.2</v>
      </c>
      <c r="M793" s="734">
        <v>4</v>
      </c>
      <c r="N793" s="735">
        <v>1020.8</v>
      </c>
    </row>
    <row r="794" spans="1:14" ht="14.45" customHeight="1" x14ac:dyDescent="0.2">
      <c r="A794" s="729" t="s">
        <v>576</v>
      </c>
      <c r="B794" s="730" t="s">
        <v>577</v>
      </c>
      <c r="C794" s="731" t="s">
        <v>596</v>
      </c>
      <c r="D794" s="732" t="s">
        <v>597</v>
      </c>
      <c r="E794" s="733">
        <v>50113001</v>
      </c>
      <c r="F794" s="732" t="s">
        <v>611</v>
      </c>
      <c r="G794" s="731" t="s">
        <v>612</v>
      </c>
      <c r="H794" s="731">
        <v>198880</v>
      </c>
      <c r="I794" s="731">
        <v>98880</v>
      </c>
      <c r="J794" s="731" t="s">
        <v>945</v>
      </c>
      <c r="K794" s="731" t="s">
        <v>1315</v>
      </c>
      <c r="L794" s="734">
        <v>201.30000000000007</v>
      </c>
      <c r="M794" s="734">
        <v>2</v>
      </c>
      <c r="N794" s="735">
        <v>402.60000000000014</v>
      </c>
    </row>
    <row r="795" spans="1:14" ht="14.45" customHeight="1" x14ac:dyDescent="0.2">
      <c r="A795" s="729" t="s">
        <v>576</v>
      </c>
      <c r="B795" s="730" t="s">
        <v>577</v>
      </c>
      <c r="C795" s="731" t="s">
        <v>596</v>
      </c>
      <c r="D795" s="732" t="s">
        <v>597</v>
      </c>
      <c r="E795" s="733">
        <v>50113001</v>
      </c>
      <c r="F795" s="732" t="s">
        <v>611</v>
      </c>
      <c r="G795" s="731" t="s">
        <v>612</v>
      </c>
      <c r="H795" s="731">
        <v>198864</v>
      </c>
      <c r="I795" s="731">
        <v>98864</v>
      </c>
      <c r="J795" s="731" t="s">
        <v>945</v>
      </c>
      <c r="K795" s="731" t="s">
        <v>1728</v>
      </c>
      <c r="L795" s="734">
        <v>537.87000000000012</v>
      </c>
      <c r="M795" s="734">
        <v>11</v>
      </c>
      <c r="N795" s="735">
        <v>5916.5700000000015</v>
      </c>
    </row>
    <row r="796" spans="1:14" ht="14.45" customHeight="1" x14ac:dyDescent="0.2">
      <c r="A796" s="729" t="s">
        <v>576</v>
      </c>
      <c r="B796" s="730" t="s">
        <v>577</v>
      </c>
      <c r="C796" s="731" t="s">
        <v>596</v>
      </c>
      <c r="D796" s="732" t="s">
        <v>597</v>
      </c>
      <c r="E796" s="733">
        <v>50113001</v>
      </c>
      <c r="F796" s="732" t="s">
        <v>611</v>
      </c>
      <c r="G796" s="731" t="s">
        <v>612</v>
      </c>
      <c r="H796" s="731">
        <v>198872</v>
      </c>
      <c r="I796" s="731">
        <v>98872</v>
      </c>
      <c r="J796" s="731" t="s">
        <v>945</v>
      </c>
      <c r="K796" s="731" t="s">
        <v>1729</v>
      </c>
      <c r="L796" s="734">
        <v>312.84000000000003</v>
      </c>
      <c r="M796" s="734">
        <v>6</v>
      </c>
      <c r="N796" s="735">
        <v>1877.0400000000002</v>
      </c>
    </row>
    <row r="797" spans="1:14" ht="14.45" customHeight="1" x14ac:dyDescent="0.2">
      <c r="A797" s="729" t="s">
        <v>576</v>
      </c>
      <c r="B797" s="730" t="s">
        <v>577</v>
      </c>
      <c r="C797" s="731" t="s">
        <v>596</v>
      </c>
      <c r="D797" s="732" t="s">
        <v>597</v>
      </c>
      <c r="E797" s="733">
        <v>50113001</v>
      </c>
      <c r="F797" s="732" t="s">
        <v>611</v>
      </c>
      <c r="G797" s="731" t="s">
        <v>329</v>
      </c>
      <c r="H797" s="731">
        <v>242254</v>
      </c>
      <c r="I797" s="731">
        <v>242254</v>
      </c>
      <c r="J797" s="731" t="s">
        <v>947</v>
      </c>
      <c r="K797" s="731" t="s">
        <v>949</v>
      </c>
      <c r="L797" s="734">
        <v>76.508499737720058</v>
      </c>
      <c r="M797" s="734">
        <v>61.591000000000001</v>
      </c>
      <c r="N797" s="735">
        <v>4712.2350073459165</v>
      </c>
    </row>
    <row r="798" spans="1:14" ht="14.45" customHeight="1" x14ac:dyDescent="0.2">
      <c r="A798" s="729" t="s">
        <v>576</v>
      </c>
      <c r="B798" s="730" t="s">
        <v>577</v>
      </c>
      <c r="C798" s="731" t="s">
        <v>596</v>
      </c>
      <c r="D798" s="732" t="s">
        <v>597</v>
      </c>
      <c r="E798" s="733">
        <v>50113001</v>
      </c>
      <c r="F798" s="732" t="s">
        <v>611</v>
      </c>
      <c r="G798" s="731" t="s">
        <v>643</v>
      </c>
      <c r="H798" s="731">
        <v>178172</v>
      </c>
      <c r="I798" s="731">
        <v>178172</v>
      </c>
      <c r="J798" s="731" t="s">
        <v>947</v>
      </c>
      <c r="K798" s="731" t="s">
        <v>948</v>
      </c>
      <c r="L798" s="734">
        <v>432.43212030440003</v>
      </c>
      <c r="M798" s="734">
        <v>8.2970000000000006</v>
      </c>
      <c r="N798" s="735">
        <v>3587.8893021656072</v>
      </c>
    </row>
    <row r="799" spans="1:14" ht="14.45" customHeight="1" x14ac:dyDescent="0.2">
      <c r="A799" s="729" t="s">
        <v>576</v>
      </c>
      <c r="B799" s="730" t="s">
        <v>577</v>
      </c>
      <c r="C799" s="731" t="s">
        <v>596</v>
      </c>
      <c r="D799" s="732" t="s">
        <v>597</v>
      </c>
      <c r="E799" s="733">
        <v>50113001</v>
      </c>
      <c r="F799" s="732" t="s">
        <v>611</v>
      </c>
      <c r="G799" s="731" t="s">
        <v>329</v>
      </c>
      <c r="H799" s="731">
        <v>242255</v>
      </c>
      <c r="I799" s="731">
        <v>242255</v>
      </c>
      <c r="J799" s="731" t="s">
        <v>947</v>
      </c>
      <c r="K799" s="731" t="s">
        <v>950</v>
      </c>
      <c r="L799" s="734">
        <v>243.93801947882537</v>
      </c>
      <c r="M799" s="734">
        <v>26.513999999999996</v>
      </c>
      <c r="N799" s="735">
        <v>6467.772648461575</v>
      </c>
    </row>
    <row r="800" spans="1:14" ht="14.45" customHeight="1" x14ac:dyDescent="0.2">
      <c r="A800" s="729" t="s">
        <v>576</v>
      </c>
      <c r="B800" s="730" t="s">
        <v>577</v>
      </c>
      <c r="C800" s="731" t="s">
        <v>596</v>
      </c>
      <c r="D800" s="732" t="s">
        <v>597</v>
      </c>
      <c r="E800" s="733">
        <v>50113001</v>
      </c>
      <c r="F800" s="732" t="s">
        <v>611</v>
      </c>
      <c r="G800" s="731" t="s">
        <v>329</v>
      </c>
      <c r="H800" s="731">
        <v>242257</v>
      </c>
      <c r="I800" s="731">
        <v>242257</v>
      </c>
      <c r="J800" s="731" t="s">
        <v>947</v>
      </c>
      <c r="K800" s="731" t="s">
        <v>948</v>
      </c>
      <c r="L800" s="734">
        <v>432.42802970078651</v>
      </c>
      <c r="M800" s="734">
        <v>10.742235800000003</v>
      </c>
      <c r="N800" s="735">
        <v>4645.2438615752535</v>
      </c>
    </row>
    <row r="801" spans="1:14" ht="14.45" customHeight="1" x14ac:dyDescent="0.2">
      <c r="A801" s="729" t="s">
        <v>576</v>
      </c>
      <c r="B801" s="730" t="s">
        <v>577</v>
      </c>
      <c r="C801" s="731" t="s">
        <v>596</v>
      </c>
      <c r="D801" s="732" t="s">
        <v>597</v>
      </c>
      <c r="E801" s="733">
        <v>50113001</v>
      </c>
      <c r="F801" s="732" t="s">
        <v>611</v>
      </c>
      <c r="G801" s="731" t="s">
        <v>612</v>
      </c>
      <c r="H801" s="731">
        <v>12026</v>
      </c>
      <c r="I801" s="731">
        <v>12026</v>
      </c>
      <c r="J801" s="731" t="s">
        <v>956</v>
      </c>
      <c r="K801" s="731" t="s">
        <v>957</v>
      </c>
      <c r="L801" s="734">
        <v>20.200000000000003</v>
      </c>
      <c r="M801" s="734">
        <v>2</v>
      </c>
      <c r="N801" s="735">
        <v>40.400000000000006</v>
      </c>
    </row>
    <row r="802" spans="1:14" ht="14.45" customHeight="1" x14ac:dyDescent="0.2">
      <c r="A802" s="729" t="s">
        <v>576</v>
      </c>
      <c r="B802" s="730" t="s">
        <v>577</v>
      </c>
      <c r="C802" s="731" t="s">
        <v>596</v>
      </c>
      <c r="D802" s="732" t="s">
        <v>597</v>
      </c>
      <c r="E802" s="733">
        <v>50113001</v>
      </c>
      <c r="F802" s="732" t="s">
        <v>611</v>
      </c>
      <c r="G802" s="731" t="s">
        <v>612</v>
      </c>
      <c r="H802" s="731">
        <v>196873</v>
      </c>
      <c r="I802" s="731">
        <v>96873</v>
      </c>
      <c r="J802" s="731" t="s">
        <v>960</v>
      </c>
      <c r="K802" s="731" t="s">
        <v>961</v>
      </c>
      <c r="L802" s="734">
        <v>14.300002772315086</v>
      </c>
      <c r="M802" s="734">
        <v>72</v>
      </c>
      <c r="N802" s="735">
        <v>1029.6001996066861</v>
      </c>
    </row>
    <row r="803" spans="1:14" ht="14.45" customHeight="1" x14ac:dyDescent="0.2">
      <c r="A803" s="729" t="s">
        <v>576</v>
      </c>
      <c r="B803" s="730" t="s">
        <v>577</v>
      </c>
      <c r="C803" s="731" t="s">
        <v>596</v>
      </c>
      <c r="D803" s="732" t="s">
        <v>597</v>
      </c>
      <c r="E803" s="733">
        <v>50113001</v>
      </c>
      <c r="F803" s="732" t="s">
        <v>611</v>
      </c>
      <c r="G803" s="731" t="s">
        <v>612</v>
      </c>
      <c r="H803" s="731">
        <v>31915</v>
      </c>
      <c r="I803" s="731">
        <v>31915</v>
      </c>
      <c r="J803" s="731" t="s">
        <v>962</v>
      </c>
      <c r="K803" s="731" t="s">
        <v>963</v>
      </c>
      <c r="L803" s="734">
        <v>173.68999999999997</v>
      </c>
      <c r="M803" s="734">
        <v>9</v>
      </c>
      <c r="N803" s="735">
        <v>1563.2099999999998</v>
      </c>
    </row>
    <row r="804" spans="1:14" ht="14.45" customHeight="1" x14ac:dyDescent="0.2">
      <c r="A804" s="729" t="s">
        <v>576</v>
      </c>
      <c r="B804" s="730" t="s">
        <v>577</v>
      </c>
      <c r="C804" s="731" t="s">
        <v>596</v>
      </c>
      <c r="D804" s="732" t="s">
        <v>597</v>
      </c>
      <c r="E804" s="733">
        <v>50113001</v>
      </c>
      <c r="F804" s="732" t="s">
        <v>611</v>
      </c>
      <c r="G804" s="731" t="s">
        <v>612</v>
      </c>
      <c r="H804" s="731">
        <v>47244</v>
      </c>
      <c r="I804" s="731">
        <v>47244</v>
      </c>
      <c r="J804" s="731" t="s">
        <v>964</v>
      </c>
      <c r="K804" s="731" t="s">
        <v>963</v>
      </c>
      <c r="L804" s="734">
        <v>143</v>
      </c>
      <c r="M804" s="734">
        <v>36</v>
      </c>
      <c r="N804" s="735">
        <v>5148</v>
      </c>
    </row>
    <row r="805" spans="1:14" ht="14.45" customHeight="1" x14ac:dyDescent="0.2">
      <c r="A805" s="729" t="s">
        <v>576</v>
      </c>
      <c r="B805" s="730" t="s">
        <v>577</v>
      </c>
      <c r="C805" s="731" t="s">
        <v>596</v>
      </c>
      <c r="D805" s="732" t="s">
        <v>597</v>
      </c>
      <c r="E805" s="733">
        <v>50113001</v>
      </c>
      <c r="F805" s="732" t="s">
        <v>611</v>
      </c>
      <c r="G805" s="731" t="s">
        <v>612</v>
      </c>
      <c r="H805" s="731">
        <v>196874</v>
      </c>
      <c r="I805" s="731">
        <v>96874</v>
      </c>
      <c r="J805" s="731" t="s">
        <v>964</v>
      </c>
      <c r="K805" s="731" t="s">
        <v>965</v>
      </c>
      <c r="L805" s="734">
        <v>28.710499879524498</v>
      </c>
      <c r="M805" s="734">
        <v>4</v>
      </c>
      <c r="N805" s="735">
        <v>114.84199951809799</v>
      </c>
    </row>
    <row r="806" spans="1:14" ht="14.45" customHeight="1" x14ac:dyDescent="0.2">
      <c r="A806" s="729" t="s">
        <v>576</v>
      </c>
      <c r="B806" s="730" t="s">
        <v>577</v>
      </c>
      <c r="C806" s="731" t="s">
        <v>596</v>
      </c>
      <c r="D806" s="732" t="s">
        <v>597</v>
      </c>
      <c r="E806" s="733">
        <v>50113001</v>
      </c>
      <c r="F806" s="732" t="s">
        <v>611</v>
      </c>
      <c r="G806" s="731" t="s">
        <v>612</v>
      </c>
      <c r="H806" s="731">
        <v>47249</v>
      </c>
      <c r="I806" s="731">
        <v>47249</v>
      </c>
      <c r="J806" s="731" t="s">
        <v>964</v>
      </c>
      <c r="K806" s="731" t="s">
        <v>1730</v>
      </c>
      <c r="L806" s="734">
        <v>126.5</v>
      </c>
      <c r="M806" s="734">
        <v>2</v>
      </c>
      <c r="N806" s="735">
        <v>253</v>
      </c>
    </row>
    <row r="807" spans="1:14" ht="14.45" customHeight="1" x14ac:dyDescent="0.2">
      <c r="A807" s="729" t="s">
        <v>576</v>
      </c>
      <c r="B807" s="730" t="s">
        <v>577</v>
      </c>
      <c r="C807" s="731" t="s">
        <v>596</v>
      </c>
      <c r="D807" s="732" t="s">
        <v>597</v>
      </c>
      <c r="E807" s="733">
        <v>50113001</v>
      </c>
      <c r="F807" s="732" t="s">
        <v>611</v>
      </c>
      <c r="G807" s="731" t="s">
        <v>612</v>
      </c>
      <c r="H807" s="731">
        <v>196872</v>
      </c>
      <c r="I807" s="731">
        <v>96872</v>
      </c>
      <c r="J807" s="731" t="s">
        <v>966</v>
      </c>
      <c r="K807" s="731" t="s">
        <v>967</v>
      </c>
      <c r="L807" s="734">
        <v>12.650051480360446</v>
      </c>
      <c r="M807" s="734">
        <v>170</v>
      </c>
      <c r="N807" s="735">
        <v>2150.5087516612757</v>
      </c>
    </row>
    <row r="808" spans="1:14" ht="14.45" customHeight="1" x14ac:dyDescent="0.2">
      <c r="A808" s="729" t="s">
        <v>576</v>
      </c>
      <c r="B808" s="730" t="s">
        <v>577</v>
      </c>
      <c r="C808" s="731" t="s">
        <v>596</v>
      </c>
      <c r="D808" s="732" t="s">
        <v>597</v>
      </c>
      <c r="E808" s="733">
        <v>50113001</v>
      </c>
      <c r="F808" s="732" t="s">
        <v>611</v>
      </c>
      <c r="G808" s="731" t="s">
        <v>612</v>
      </c>
      <c r="H808" s="731">
        <v>102538</v>
      </c>
      <c r="I808" s="731">
        <v>2538</v>
      </c>
      <c r="J808" s="731" t="s">
        <v>973</v>
      </c>
      <c r="K808" s="731" t="s">
        <v>974</v>
      </c>
      <c r="L808" s="734">
        <v>55.440000000000012</v>
      </c>
      <c r="M808" s="734">
        <v>5</v>
      </c>
      <c r="N808" s="735">
        <v>277.20000000000005</v>
      </c>
    </row>
    <row r="809" spans="1:14" ht="14.45" customHeight="1" x14ac:dyDescent="0.2">
      <c r="A809" s="729" t="s">
        <v>576</v>
      </c>
      <c r="B809" s="730" t="s">
        <v>577</v>
      </c>
      <c r="C809" s="731" t="s">
        <v>596</v>
      </c>
      <c r="D809" s="732" t="s">
        <v>597</v>
      </c>
      <c r="E809" s="733">
        <v>50113001</v>
      </c>
      <c r="F809" s="732" t="s">
        <v>611</v>
      </c>
      <c r="G809" s="731" t="s">
        <v>612</v>
      </c>
      <c r="H809" s="731">
        <v>125366</v>
      </c>
      <c r="I809" s="731">
        <v>25366</v>
      </c>
      <c r="J809" s="731" t="s">
        <v>977</v>
      </c>
      <c r="K809" s="731" t="s">
        <v>979</v>
      </c>
      <c r="L809" s="734">
        <v>68.147999999999996</v>
      </c>
      <c r="M809" s="734">
        <v>25</v>
      </c>
      <c r="N809" s="735">
        <v>1703.7</v>
      </c>
    </row>
    <row r="810" spans="1:14" ht="14.45" customHeight="1" x14ac:dyDescent="0.2">
      <c r="A810" s="729" t="s">
        <v>576</v>
      </c>
      <c r="B810" s="730" t="s">
        <v>577</v>
      </c>
      <c r="C810" s="731" t="s">
        <v>596</v>
      </c>
      <c r="D810" s="732" t="s">
        <v>597</v>
      </c>
      <c r="E810" s="733">
        <v>50113001</v>
      </c>
      <c r="F810" s="732" t="s">
        <v>611</v>
      </c>
      <c r="G810" s="731" t="s">
        <v>612</v>
      </c>
      <c r="H810" s="731">
        <v>193746</v>
      </c>
      <c r="I810" s="731">
        <v>93746</v>
      </c>
      <c r="J810" s="731" t="s">
        <v>982</v>
      </c>
      <c r="K810" s="731" t="s">
        <v>983</v>
      </c>
      <c r="L810" s="734">
        <v>366.22</v>
      </c>
      <c r="M810" s="734">
        <v>3</v>
      </c>
      <c r="N810" s="735">
        <v>1098.6600000000001</v>
      </c>
    </row>
    <row r="811" spans="1:14" ht="14.45" customHeight="1" x14ac:dyDescent="0.2">
      <c r="A811" s="729" t="s">
        <v>576</v>
      </c>
      <c r="B811" s="730" t="s">
        <v>577</v>
      </c>
      <c r="C811" s="731" t="s">
        <v>596</v>
      </c>
      <c r="D811" s="732" t="s">
        <v>597</v>
      </c>
      <c r="E811" s="733">
        <v>50113001</v>
      </c>
      <c r="F811" s="732" t="s">
        <v>611</v>
      </c>
      <c r="G811" s="731" t="s">
        <v>612</v>
      </c>
      <c r="H811" s="731">
        <v>849180</v>
      </c>
      <c r="I811" s="731">
        <v>155941</v>
      </c>
      <c r="J811" s="731" t="s">
        <v>1731</v>
      </c>
      <c r="K811" s="731" t="s">
        <v>1732</v>
      </c>
      <c r="L811" s="734">
        <v>147.81</v>
      </c>
      <c r="M811" s="734">
        <v>1</v>
      </c>
      <c r="N811" s="735">
        <v>147.81</v>
      </c>
    </row>
    <row r="812" spans="1:14" ht="14.45" customHeight="1" x14ac:dyDescent="0.2">
      <c r="A812" s="729" t="s">
        <v>576</v>
      </c>
      <c r="B812" s="730" t="s">
        <v>577</v>
      </c>
      <c r="C812" s="731" t="s">
        <v>596</v>
      </c>
      <c r="D812" s="732" t="s">
        <v>597</v>
      </c>
      <c r="E812" s="733">
        <v>50113001</v>
      </c>
      <c r="F812" s="732" t="s">
        <v>611</v>
      </c>
      <c r="G812" s="731" t="s">
        <v>612</v>
      </c>
      <c r="H812" s="731">
        <v>155936</v>
      </c>
      <c r="I812" s="731">
        <v>155936</v>
      </c>
      <c r="J812" s="731" t="s">
        <v>1733</v>
      </c>
      <c r="K812" s="731" t="s">
        <v>1734</v>
      </c>
      <c r="L812" s="734">
        <v>247.96</v>
      </c>
      <c r="M812" s="734">
        <v>1</v>
      </c>
      <c r="N812" s="735">
        <v>247.96</v>
      </c>
    </row>
    <row r="813" spans="1:14" ht="14.45" customHeight="1" x14ac:dyDescent="0.2">
      <c r="A813" s="729" t="s">
        <v>576</v>
      </c>
      <c r="B813" s="730" t="s">
        <v>577</v>
      </c>
      <c r="C813" s="731" t="s">
        <v>596</v>
      </c>
      <c r="D813" s="732" t="s">
        <v>597</v>
      </c>
      <c r="E813" s="733">
        <v>50113001</v>
      </c>
      <c r="F813" s="732" t="s">
        <v>611</v>
      </c>
      <c r="G813" s="731" t="s">
        <v>643</v>
      </c>
      <c r="H813" s="731">
        <v>100308</v>
      </c>
      <c r="I813" s="731">
        <v>100308</v>
      </c>
      <c r="J813" s="731" t="s">
        <v>987</v>
      </c>
      <c r="K813" s="731" t="s">
        <v>988</v>
      </c>
      <c r="L813" s="734">
        <v>39.082000000000001</v>
      </c>
      <c r="M813" s="734">
        <v>45</v>
      </c>
      <c r="N813" s="735">
        <v>1758.69</v>
      </c>
    </row>
    <row r="814" spans="1:14" ht="14.45" customHeight="1" x14ac:dyDescent="0.2">
      <c r="A814" s="729" t="s">
        <v>576</v>
      </c>
      <c r="B814" s="730" t="s">
        <v>577</v>
      </c>
      <c r="C814" s="731" t="s">
        <v>596</v>
      </c>
      <c r="D814" s="732" t="s">
        <v>597</v>
      </c>
      <c r="E814" s="733">
        <v>50113001</v>
      </c>
      <c r="F814" s="732" t="s">
        <v>611</v>
      </c>
      <c r="G814" s="731" t="s">
        <v>612</v>
      </c>
      <c r="H814" s="731">
        <v>225553</v>
      </c>
      <c r="I814" s="731">
        <v>225553</v>
      </c>
      <c r="J814" s="731" t="s">
        <v>991</v>
      </c>
      <c r="K814" s="731" t="s">
        <v>992</v>
      </c>
      <c r="L814" s="734">
        <v>7887.8258895990712</v>
      </c>
      <c r="M814" s="734">
        <v>9.8401815000000017</v>
      </c>
      <c r="N814" s="735">
        <v>77617.638394053836</v>
      </c>
    </row>
    <row r="815" spans="1:14" ht="14.45" customHeight="1" x14ac:dyDescent="0.2">
      <c r="A815" s="729" t="s">
        <v>576</v>
      </c>
      <c r="B815" s="730" t="s">
        <v>577</v>
      </c>
      <c r="C815" s="731" t="s">
        <v>596</v>
      </c>
      <c r="D815" s="732" t="s">
        <v>597</v>
      </c>
      <c r="E815" s="733">
        <v>50113001</v>
      </c>
      <c r="F815" s="732" t="s">
        <v>611</v>
      </c>
      <c r="G815" s="731" t="s">
        <v>612</v>
      </c>
      <c r="H815" s="731">
        <v>225555</v>
      </c>
      <c r="I815" s="731">
        <v>225555</v>
      </c>
      <c r="J815" s="731" t="s">
        <v>993</v>
      </c>
      <c r="K815" s="731" t="s">
        <v>994</v>
      </c>
      <c r="L815" s="734">
        <v>15209.313874543916</v>
      </c>
      <c r="M815" s="734">
        <v>22.645293099999989</v>
      </c>
      <c r="N815" s="735">
        <v>344419.37053894345</v>
      </c>
    </row>
    <row r="816" spans="1:14" ht="14.45" customHeight="1" x14ac:dyDescent="0.2">
      <c r="A816" s="729" t="s">
        <v>576</v>
      </c>
      <c r="B816" s="730" t="s">
        <v>577</v>
      </c>
      <c r="C816" s="731" t="s">
        <v>596</v>
      </c>
      <c r="D816" s="732" t="s">
        <v>597</v>
      </c>
      <c r="E816" s="733">
        <v>50113001</v>
      </c>
      <c r="F816" s="732" t="s">
        <v>611</v>
      </c>
      <c r="G816" s="731" t="s">
        <v>612</v>
      </c>
      <c r="H816" s="731">
        <v>125596</v>
      </c>
      <c r="I816" s="731">
        <v>25596</v>
      </c>
      <c r="J816" s="731" t="s">
        <v>1735</v>
      </c>
      <c r="K816" s="731" t="s">
        <v>1736</v>
      </c>
      <c r="L816" s="734">
        <v>726.09000000000015</v>
      </c>
      <c r="M816" s="734">
        <v>1</v>
      </c>
      <c r="N816" s="735">
        <v>726.09000000000015</v>
      </c>
    </row>
    <row r="817" spans="1:14" ht="14.45" customHeight="1" x14ac:dyDescent="0.2">
      <c r="A817" s="729" t="s">
        <v>576</v>
      </c>
      <c r="B817" s="730" t="s">
        <v>577</v>
      </c>
      <c r="C817" s="731" t="s">
        <v>596</v>
      </c>
      <c r="D817" s="732" t="s">
        <v>597</v>
      </c>
      <c r="E817" s="733">
        <v>50113001</v>
      </c>
      <c r="F817" s="732" t="s">
        <v>611</v>
      </c>
      <c r="G817" s="731" t="s">
        <v>612</v>
      </c>
      <c r="H817" s="731">
        <v>125594</v>
      </c>
      <c r="I817" s="731">
        <v>25594</v>
      </c>
      <c r="J817" s="731" t="s">
        <v>1737</v>
      </c>
      <c r="K817" s="731" t="s">
        <v>1736</v>
      </c>
      <c r="L817" s="734">
        <v>545.75</v>
      </c>
      <c r="M817" s="734">
        <v>1</v>
      </c>
      <c r="N817" s="735">
        <v>545.75</v>
      </c>
    </row>
    <row r="818" spans="1:14" ht="14.45" customHeight="1" x14ac:dyDescent="0.2">
      <c r="A818" s="729" t="s">
        <v>576</v>
      </c>
      <c r="B818" s="730" t="s">
        <v>577</v>
      </c>
      <c r="C818" s="731" t="s">
        <v>596</v>
      </c>
      <c r="D818" s="732" t="s">
        <v>597</v>
      </c>
      <c r="E818" s="733">
        <v>50113001</v>
      </c>
      <c r="F818" s="732" t="s">
        <v>611</v>
      </c>
      <c r="G818" s="731" t="s">
        <v>329</v>
      </c>
      <c r="H818" s="731">
        <v>219872</v>
      </c>
      <c r="I818" s="731">
        <v>219872</v>
      </c>
      <c r="J818" s="731" t="s">
        <v>1738</v>
      </c>
      <c r="K818" s="731" t="s">
        <v>1739</v>
      </c>
      <c r="L818" s="734">
        <v>548.72</v>
      </c>
      <c r="M818" s="734">
        <v>1</v>
      </c>
      <c r="N818" s="735">
        <v>548.72</v>
      </c>
    </row>
    <row r="819" spans="1:14" ht="14.45" customHeight="1" x14ac:dyDescent="0.2">
      <c r="A819" s="729" t="s">
        <v>576</v>
      </c>
      <c r="B819" s="730" t="s">
        <v>577</v>
      </c>
      <c r="C819" s="731" t="s">
        <v>596</v>
      </c>
      <c r="D819" s="732" t="s">
        <v>597</v>
      </c>
      <c r="E819" s="733">
        <v>50113001</v>
      </c>
      <c r="F819" s="732" t="s">
        <v>611</v>
      </c>
      <c r="G819" s="731" t="s">
        <v>612</v>
      </c>
      <c r="H819" s="731">
        <v>214337</v>
      </c>
      <c r="I819" s="731">
        <v>214337</v>
      </c>
      <c r="J819" s="731" t="s">
        <v>995</v>
      </c>
      <c r="K819" s="731" t="s">
        <v>996</v>
      </c>
      <c r="L819" s="734">
        <v>279.01999999999987</v>
      </c>
      <c r="M819" s="734">
        <v>2</v>
      </c>
      <c r="N819" s="735">
        <v>558.03999999999974</v>
      </c>
    </row>
    <row r="820" spans="1:14" ht="14.45" customHeight="1" x14ac:dyDescent="0.2">
      <c r="A820" s="729" t="s">
        <v>576</v>
      </c>
      <c r="B820" s="730" t="s">
        <v>577</v>
      </c>
      <c r="C820" s="731" t="s">
        <v>596</v>
      </c>
      <c r="D820" s="732" t="s">
        <v>597</v>
      </c>
      <c r="E820" s="733">
        <v>50113001</v>
      </c>
      <c r="F820" s="732" t="s">
        <v>611</v>
      </c>
      <c r="G820" s="731" t="s">
        <v>612</v>
      </c>
      <c r="H820" s="731">
        <v>214355</v>
      </c>
      <c r="I820" s="731">
        <v>214355</v>
      </c>
      <c r="J820" s="731" t="s">
        <v>997</v>
      </c>
      <c r="K820" s="731" t="s">
        <v>996</v>
      </c>
      <c r="L820" s="734">
        <v>240.40600000000003</v>
      </c>
      <c r="M820" s="734">
        <v>10</v>
      </c>
      <c r="N820" s="735">
        <v>2404.0600000000004</v>
      </c>
    </row>
    <row r="821" spans="1:14" ht="14.45" customHeight="1" x14ac:dyDescent="0.2">
      <c r="A821" s="729" t="s">
        <v>576</v>
      </c>
      <c r="B821" s="730" t="s">
        <v>577</v>
      </c>
      <c r="C821" s="731" t="s">
        <v>596</v>
      </c>
      <c r="D821" s="732" t="s">
        <v>597</v>
      </c>
      <c r="E821" s="733">
        <v>50113001</v>
      </c>
      <c r="F821" s="732" t="s">
        <v>611</v>
      </c>
      <c r="G821" s="731" t="s">
        <v>612</v>
      </c>
      <c r="H821" s="731">
        <v>176205</v>
      </c>
      <c r="I821" s="731">
        <v>180825</v>
      </c>
      <c r="J821" s="731" t="s">
        <v>1000</v>
      </c>
      <c r="K821" s="731" t="s">
        <v>1001</v>
      </c>
      <c r="L821" s="734">
        <v>104.64000000000001</v>
      </c>
      <c r="M821" s="734">
        <v>16</v>
      </c>
      <c r="N821" s="735">
        <v>1674.2400000000002</v>
      </c>
    </row>
    <row r="822" spans="1:14" ht="14.45" customHeight="1" x14ac:dyDescent="0.2">
      <c r="A822" s="729" t="s">
        <v>576</v>
      </c>
      <c r="B822" s="730" t="s">
        <v>577</v>
      </c>
      <c r="C822" s="731" t="s">
        <v>596</v>
      </c>
      <c r="D822" s="732" t="s">
        <v>597</v>
      </c>
      <c r="E822" s="733">
        <v>50113001</v>
      </c>
      <c r="F822" s="732" t="s">
        <v>611</v>
      </c>
      <c r="G822" s="731" t="s">
        <v>612</v>
      </c>
      <c r="H822" s="731">
        <v>216572</v>
      </c>
      <c r="I822" s="731">
        <v>216572</v>
      </c>
      <c r="J822" s="731" t="s">
        <v>1002</v>
      </c>
      <c r="K822" s="731" t="s">
        <v>1003</v>
      </c>
      <c r="L822" s="734">
        <v>36.405624160844532</v>
      </c>
      <c r="M822" s="734">
        <v>250</v>
      </c>
      <c r="N822" s="735">
        <v>9101.4060402111336</v>
      </c>
    </row>
    <row r="823" spans="1:14" ht="14.45" customHeight="1" x14ac:dyDescent="0.2">
      <c r="A823" s="729" t="s">
        <v>576</v>
      </c>
      <c r="B823" s="730" t="s">
        <v>577</v>
      </c>
      <c r="C823" s="731" t="s">
        <v>596</v>
      </c>
      <c r="D823" s="732" t="s">
        <v>597</v>
      </c>
      <c r="E823" s="733">
        <v>50113001</v>
      </c>
      <c r="F823" s="732" t="s">
        <v>611</v>
      </c>
      <c r="G823" s="731" t="s">
        <v>612</v>
      </c>
      <c r="H823" s="731">
        <v>223200</v>
      </c>
      <c r="I823" s="731">
        <v>223200</v>
      </c>
      <c r="J823" s="731" t="s">
        <v>1006</v>
      </c>
      <c r="K823" s="731" t="s">
        <v>1007</v>
      </c>
      <c r="L823" s="734">
        <v>147.90625</v>
      </c>
      <c r="M823" s="734">
        <v>8</v>
      </c>
      <c r="N823" s="735">
        <v>1183.25</v>
      </c>
    </row>
    <row r="824" spans="1:14" ht="14.45" customHeight="1" x14ac:dyDescent="0.2">
      <c r="A824" s="729" t="s">
        <v>576</v>
      </c>
      <c r="B824" s="730" t="s">
        <v>577</v>
      </c>
      <c r="C824" s="731" t="s">
        <v>596</v>
      </c>
      <c r="D824" s="732" t="s">
        <v>597</v>
      </c>
      <c r="E824" s="733">
        <v>50113001</v>
      </c>
      <c r="F824" s="732" t="s">
        <v>611</v>
      </c>
      <c r="G824" s="731" t="s">
        <v>612</v>
      </c>
      <c r="H824" s="731">
        <v>51366</v>
      </c>
      <c r="I824" s="731">
        <v>51366</v>
      </c>
      <c r="J824" s="731" t="s">
        <v>1008</v>
      </c>
      <c r="K824" s="731" t="s">
        <v>1009</v>
      </c>
      <c r="L824" s="734">
        <v>171.6</v>
      </c>
      <c r="M824" s="734">
        <v>371</v>
      </c>
      <c r="N824" s="735">
        <v>63663.6</v>
      </c>
    </row>
    <row r="825" spans="1:14" ht="14.45" customHeight="1" x14ac:dyDescent="0.2">
      <c r="A825" s="729" t="s">
        <v>576</v>
      </c>
      <c r="B825" s="730" t="s">
        <v>577</v>
      </c>
      <c r="C825" s="731" t="s">
        <v>596</v>
      </c>
      <c r="D825" s="732" t="s">
        <v>597</v>
      </c>
      <c r="E825" s="733">
        <v>50113001</v>
      </c>
      <c r="F825" s="732" t="s">
        <v>611</v>
      </c>
      <c r="G825" s="731" t="s">
        <v>612</v>
      </c>
      <c r="H825" s="731">
        <v>51367</v>
      </c>
      <c r="I825" s="731">
        <v>51367</v>
      </c>
      <c r="J825" s="731" t="s">
        <v>1008</v>
      </c>
      <c r="K825" s="731" t="s">
        <v>1011</v>
      </c>
      <c r="L825" s="734">
        <v>92.949999999999974</v>
      </c>
      <c r="M825" s="734">
        <v>126</v>
      </c>
      <c r="N825" s="735">
        <v>11711.699999999997</v>
      </c>
    </row>
    <row r="826" spans="1:14" ht="14.45" customHeight="1" x14ac:dyDescent="0.2">
      <c r="A826" s="729" t="s">
        <v>576</v>
      </c>
      <c r="B826" s="730" t="s">
        <v>577</v>
      </c>
      <c r="C826" s="731" t="s">
        <v>596</v>
      </c>
      <c r="D826" s="732" t="s">
        <v>597</v>
      </c>
      <c r="E826" s="733">
        <v>50113001</v>
      </c>
      <c r="F826" s="732" t="s">
        <v>611</v>
      </c>
      <c r="G826" s="731" t="s">
        <v>612</v>
      </c>
      <c r="H826" s="731">
        <v>51383</v>
      </c>
      <c r="I826" s="731">
        <v>51383</v>
      </c>
      <c r="J826" s="731" t="s">
        <v>1008</v>
      </c>
      <c r="K826" s="731" t="s">
        <v>1012</v>
      </c>
      <c r="L826" s="734">
        <v>93.5</v>
      </c>
      <c r="M826" s="734">
        <v>74</v>
      </c>
      <c r="N826" s="735">
        <v>6919</v>
      </c>
    </row>
    <row r="827" spans="1:14" ht="14.45" customHeight="1" x14ac:dyDescent="0.2">
      <c r="A827" s="729" t="s">
        <v>576</v>
      </c>
      <c r="B827" s="730" t="s">
        <v>577</v>
      </c>
      <c r="C827" s="731" t="s">
        <v>596</v>
      </c>
      <c r="D827" s="732" t="s">
        <v>597</v>
      </c>
      <c r="E827" s="733">
        <v>50113001</v>
      </c>
      <c r="F827" s="732" t="s">
        <v>611</v>
      </c>
      <c r="G827" s="731" t="s">
        <v>612</v>
      </c>
      <c r="H827" s="731">
        <v>51384</v>
      </c>
      <c r="I827" s="731">
        <v>51384</v>
      </c>
      <c r="J827" s="731" t="s">
        <v>1008</v>
      </c>
      <c r="K827" s="731" t="s">
        <v>1010</v>
      </c>
      <c r="L827" s="734">
        <v>192.49999999999997</v>
      </c>
      <c r="M827" s="734">
        <v>74.900000000000006</v>
      </c>
      <c r="N827" s="735">
        <v>14418.25</v>
      </c>
    </row>
    <row r="828" spans="1:14" ht="14.45" customHeight="1" x14ac:dyDescent="0.2">
      <c r="A828" s="729" t="s">
        <v>576</v>
      </c>
      <c r="B828" s="730" t="s">
        <v>577</v>
      </c>
      <c r="C828" s="731" t="s">
        <v>596</v>
      </c>
      <c r="D828" s="732" t="s">
        <v>597</v>
      </c>
      <c r="E828" s="733">
        <v>50113001</v>
      </c>
      <c r="F828" s="732" t="s">
        <v>611</v>
      </c>
      <c r="G828" s="731" t="s">
        <v>612</v>
      </c>
      <c r="H828" s="731">
        <v>498875</v>
      </c>
      <c r="I828" s="731">
        <v>176754</v>
      </c>
      <c r="J828" s="731" t="s">
        <v>1740</v>
      </c>
      <c r="K828" s="731" t="s">
        <v>1741</v>
      </c>
      <c r="L828" s="734">
        <v>11.909099890034293</v>
      </c>
      <c r="M828" s="734">
        <v>3</v>
      </c>
      <c r="N828" s="735">
        <v>35.72729967010288</v>
      </c>
    </row>
    <row r="829" spans="1:14" ht="14.45" customHeight="1" x14ac:dyDescent="0.2">
      <c r="A829" s="729" t="s">
        <v>576</v>
      </c>
      <c r="B829" s="730" t="s">
        <v>577</v>
      </c>
      <c r="C829" s="731" t="s">
        <v>596</v>
      </c>
      <c r="D829" s="732" t="s">
        <v>597</v>
      </c>
      <c r="E829" s="733">
        <v>50113001</v>
      </c>
      <c r="F829" s="732" t="s">
        <v>611</v>
      </c>
      <c r="G829" s="731" t="s">
        <v>612</v>
      </c>
      <c r="H829" s="731">
        <v>151365</v>
      </c>
      <c r="I829" s="731">
        <v>51365</v>
      </c>
      <c r="J829" s="731" t="s">
        <v>1013</v>
      </c>
      <c r="K829" s="731" t="s">
        <v>1014</v>
      </c>
      <c r="L829" s="734">
        <v>8.5799976188337563</v>
      </c>
      <c r="M829" s="734">
        <v>39</v>
      </c>
      <c r="N829" s="735">
        <v>334.6199071345165</v>
      </c>
    </row>
    <row r="830" spans="1:14" ht="14.45" customHeight="1" x14ac:dyDescent="0.2">
      <c r="A830" s="729" t="s">
        <v>576</v>
      </c>
      <c r="B830" s="730" t="s">
        <v>577</v>
      </c>
      <c r="C830" s="731" t="s">
        <v>596</v>
      </c>
      <c r="D830" s="732" t="s">
        <v>597</v>
      </c>
      <c r="E830" s="733">
        <v>50113001</v>
      </c>
      <c r="F830" s="732" t="s">
        <v>611</v>
      </c>
      <c r="G830" s="731" t="s">
        <v>612</v>
      </c>
      <c r="H830" s="731">
        <v>197682</v>
      </c>
      <c r="I830" s="731">
        <v>97682</v>
      </c>
      <c r="J830" s="731" t="s">
        <v>1015</v>
      </c>
      <c r="K830" s="731" t="s">
        <v>1016</v>
      </c>
      <c r="L830" s="734">
        <v>9.2949986987547071</v>
      </c>
      <c r="M830" s="734">
        <v>276</v>
      </c>
      <c r="N830" s="735">
        <v>2565.4196408562993</v>
      </c>
    </row>
    <row r="831" spans="1:14" ht="14.45" customHeight="1" x14ac:dyDescent="0.2">
      <c r="A831" s="729" t="s">
        <v>576</v>
      </c>
      <c r="B831" s="730" t="s">
        <v>577</v>
      </c>
      <c r="C831" s="731" t="s">
        <v>596</v>
      </c>
      <c r="D831" s="732" t="s">
        <v>597</v>
      </c>
      <c r="E831" s="733">
        <v>50113001</v>
      </c>
      <c r="F831" s="732" t="s">
        <v>611</v>
      </c>
      <c r="G831" s="731" t="s">
        <v>612</v>
      </c>
      <c r="H831" s="731">
        <v>157607</v>
      </c>
      <c r="I831" s="731">
        <v>57607</v>
      </c>
      <c r="J831" s="731" t="s">
        <v>1023</v>
      </c>
      <c r="K831" s="731" t="s">
        <v>1024</v>
      </c>
      <c r="L831" s="734">
        <v>43.704999999999998</v>
      </c>
      <c r="M831" s="734">
        <v>10</v>
      </c>
      <c r="N831" s="735">
        <v>437.04999999999995</v>
      </c>
    </row>
    <row r="832" spans="1:14" ht="14.45" customHeight="1" x14ac:dyDescent="0.2">
      <c r="A832" s="729" t="s">
        <v>576</v>
      </c>
      <c r="B832" s="730" t="s">
        <v>577</v>
      </c>
      <c r="C832" s="731" t="s">
        <v>596</v>
      </c>
      <c r="D832" s="732" t="s">
        <v>597</v>
      </c>
      <c r="E832" s="733">
        <v>50113001</v>
      </c>
      <c r="F832" s="732" t="s">
        <v>611</v>
      </c>
      <c r="G832" s="731" t="s">
        <v>612</v>
      </c>
      <c r="H832" s="731">
        <v>225166</v>
      </c>
      <c r="I832" s="731">
        <v>225166</v>
      </c>
      <c r="J832" s="731" t="s">
        <v>1025</v>
      </c>
      <c r="K832" s="731" t="s">
        <v>1026</v>
      </c>
      <c r="L832" s="734">
        <v>58.290000000000013</v>
      </c>
      <c r="M832" s="734">
        <v>3</v>
      </c>
      <c r="N832" s="735">
        <v>174.87000000000003</v>
      </c>
    </row>
    <row r="833" spans="1:14" ht="14.45" customHeight="1" x14ac:dyDescent="0.2">
      <c r="A833" s="729" t="s">
        <v>576</v>
      </c>
      <c r="B833" s="730" t="s">
        <v>577</v>
      </c>
      <c r="C833" s="731" t="s">
        <v>596</v>
      </c>
      <c r="D833" s="732" t="s">
        <v>597</v>
      </c>
      <c r="E833" s="733">
        <v>50113001</v>
      </c>
      <c r="F833" s="732" t="s">
        <v>611</v>
      </c>
      <c r="G833" s="731" t="s">
        <v>612</v>
      </c>
      <c r="H833" s="731">
        <v>233899</v>
      </c>
      <c r="I833" s="731">
        <v>233899</v>
      </c>
      <c r="J833" s="731" t="s">
        <v>1742</v>
      </c>
      <c r="K833" s="731" t="s">
        <v>1743</v>
      </c>
      <c r="L833" s="734">
        <v>139.1</v>
      </c>
      <c r="M833" s="734">
        <v>2</v>
      </c>
      <c r="N833" s="735">
        <v>278.2</v>
      </c>
    </row>
    <row r="834" spans="1:14" ht="14.45" customHeight="1" x14ac:dyDescent="0.2">
      <c r="A834" s="729" t="s">
        <v>576</v>
      </c>
      <c r="B834" s="730" t="s">
        <v>577</v>
      </c>
      <c r="C834" s="731" t="s">
        <v>596</v>
      </c>
      <c r="D834" s="732" t="s">
        <v>597</v>
      </c>
      <c r="E834" s="733">
        <v>50113001</v>
      </c>
      <c r="F834" s="732" t="s">
        <v>611</v>
      </c>
      <c r="G834" s="731" t="s">
        <v>612</v>
      </c>
      <c r="H834" s="731">
        <v>202878</v>
      </c>
      <c r="I834" s="731">
        <v>202878</v>
      </c>
      <c r="J834" s="731" t="s">
        <v>1744</v>
      </c>
      <c r="K834" s="731" t="s">
        <v>1745</v>
      </c>
      <c r="L834" s="734">
        <v>50.639999999999979</v>
      </c>
      <c r="M834" s="734">
        <v>5</v>
      </c>
      <c r="N834" s="735">
        <v>253.1999999999999</v>
      </c>
    </row>
    <row r="835" spans="1:14" ht="14.45" customHeight="1" x14ac:dyDescent="0.2">
      <c r="A835" s="729" t="s">
        <v>576</v>
      </c>
      <c r="B835" s="730" t="s">
        <v>577</v>
      </c>
      <c r="C835" s="731" t="s">
        <v>596</v>
      </c>
      <c r="D835" s="732" t="s">
        <v>597</v>
      </c>
      <c r="E835" s="733">
        <v>50113001</v>
      </c>
      <c r="F835" s="732" t="s">
        <v>611</v>
      </c>
      <c r="G835" s="731" t="s">
        <v>329</v>
      </c>
      <c r="H835" s="731">
        <v>115805</v>
      </c>
      <c r="I835" s="731">
        <v>115805</v>
      </c>
      <c r="J835" s="731" t="s">
        <v>1039</v>
      </c>
      <c r="K835" s="731" t="s">
        <v>1042</v>
      </c>
      <c r="L835" s="734">
        <v>98.284859198815326</v>
      </c>
      <c r="M835" s="734">
        <v>29.2027444</v>
      </c>
      <c r="N835" s="735">
        <v>2870.1876215729926</v>
      </c>
    </row>
    <row r="836" spans="1:14" ht="14.45" customHeight="1" x14ac:dyDescent="0.2">
      <c r="A836" s="729" t="s">
        <v>576</v>
      </c>
      <c r="B836" s="730" t="s">
        <v>577</v>
      </c>
      <c r="C836" s="731" t="s">
        <v>596</v>
      </c>
      <c r="D836" s="732" t="s">
        <v>597</v>
      </c>
      <c r="E836" s="733">
        <v>50113001</v>
      </c>
      <c r="F836" s="732" t="s">
        <v>611</v>
      </c>
      <c r="G836" s="731" t="s">
        <v>329</v>
      </c>
      <c r="H836" s="731">
        <v>115806</v>
      </c>
      <c r="I836" s="731">
        <v>115806</v>
      </c>
      <c r="J836" s="731" t="s">
        <v>1039</v>
      </c>
      <c r="K836" s="731" t="s">
        <v>1040</v>
      </c>
      <c r="L836" s="734">
        <v>182.89801203363305</v>
      </c>
      <c r="M836" s="734">
        <v>20.916</v>
      </c>
      <c r="N836" s="735">
        <v>3825.4948196954692</v>
      </c>
    </row>
    <row r="837" spans="1:14" ht="14.45" customHeight="1" x14ac:dyDescent="0.2">
      <c r="A837" s="729" t="s">
        <v>576</v>
      </c>
      <c r="B837" s="730" t="s">
        <v>577</v>
      </c>
      <c r="C837" s="731" t="s">
        <v>596</v>
      </c>
      <c r="D837" s="732" t="s">
        <v>597</v>
      </c>
      <c r="E837" s="733">
        <v>50113001</v>
      </c>
      <c r="F837" s="732" t="s">
        <v>611</v>
      </c>
      <c r="G837" s="731" t="s">
        <v>329</v>
      </c>
      <c r="H837" s="731">
        <v>242263</v>
      </c>
      <c r="I837" s="731">
        <v>242263</v>
      </c>
      <c r="J837" s="731" t="s">
        <v>1039</v>
      </c>
      <c r="K837" s="731" t="s">
        <v>1041</v>
      </c>
      <c r="L837" s="734">
        <v>424.21751100245797</v>
      </c>
      <c r="M837" s="734">
        <v>30.302944900000004</v>
      </c>
      <c r="N837" s="735">
        <v>12855.03986152263</v>
      </c>
    </row>
    <row r="838" spans="1:14" ht="14.45" customHeight="1" x14ac:dyDescent="0.2">
      <c r="A838" s="729" t="s">
        <v>576</v>
      </c>
      <c r="B838" s="730" t="s">
        <v>577</v>
      </c>
      <c r="C838" s="731" t="s">
        <v>596</v>
      </c>
      <c r="D838" s="732" t="s">
        <v>597</v>
      </c>
      <c r="E838" s="733">
        <v>50113001</v>
      </c>
      <c r="F838" s="732" t="s">
        <v>611</v>
      </c>
      <c r="G838" s="731" t="s">
        <v>329</v>
      </c>
      <c r="H838" s="731">
        <v>242262</v>
      </c>
      <c r="I838" s="731">
        <v>242262</v>
      </c>
      <c r="J838" s="731" t="s">
        <v>1039</v>
      </c>
      <c r="K838" s="731" t="s">
        <v>1040</v>
      </c>
      <c r="L838" s="734">
        <v>185.31837499840273</v>
      </c>
      <c r="M838" s="734">
        <v>35.509</v>
      </c>
      <c r="N838" s="735">
        <v>6580.4701778182825</v>
      </c>
    </row>
    <row r="839" spans="1:14" ht="14.45" customHeight="1" x14ac:dyDescent="0.2">
      <c r="A839" s="729" t="s">
        <v>576</v>
      </c>
      <c r="B839" s="730" t="s">
        <v>577</v>
      </c>
      <c r="C839" s="731" t="s">
        <v>596</v>
      </c>
      <c r="D839" s="732" t="s">
        <v>597</v>
      </c>
      <c r="E839" s="733">
        <v>50113001</v>
      </c>
      <c r="F839" s="732" t="s">
        <v>611</v>
      </c>
      <c r="G839" s="731" t="s">
        <v>329</v>
      </c>
      <c r="H839" s="731">
        <v>115807</v>
      </c>
      <c r="I839" s="731">
        <v>115807</v>
      </c>
      <c r="J839" s="731" t="s">
        <v>1039</v>
      </c>
      <c r="K839" s="731" t="s">
        <v>1041</v>
      </c>
      <c r="L839" s="734">
        <v>421.2229999999999</v>
      </c>
      <c r="M839" s="734">
        <v>0.80200000000000005</v>
      </c>
      <c r="N839" s="735">
        <v>337.82084599999996</v>
      </c>
    </row>
    <row r="840" spans="1:14" ht="14.45" customHeight="1" x14ac:dyDescent="0.2">
      <c r="A840" s="729" t="s">
        <v>576</v>
      </c>
      <c r="B840" s="730" t="s">
        <v>577</v>
      </c>
      <c r="C840" s="731" t="s">
        <v>596</v>
      </c>
      <c r="D840" s="732" t="s">
        <v>597</v>
      </c>
      <c r="E840" s="733">
        <v>50113001</v>
      </c>
      <c r="F840" s="732" t="s">
        <v>611</v>
      </c>
      <c r="G840" s="731" t="s">
        <v>643</v>
      </c>
      <c r="H840" s="731">
        <v>235101</v>
      </c>
      <c r="I840" s="731">
        <v>235101</v>
      </c>
      <c r="J840" s="731" t="s">
        <v>1043</v>
      </c>
      <c r="K840" s="731" t="s">
        <v>1041</v>
      </c>
      <c r="L840" s="734">
        <v>143</v>
      </c>
      <c r="M840" s="734">
        <v>21.624969200000002</v>
      </c>
      <c r="N840" s="735">
        <v>3092.3705956000003</v>
      </c>
    </row>
    <row r="841" spans="1:14" ht="14.45" customHeight="1" x14ac:dyDescent="0.2">
      <c r="A841" s="729" t="s">
        <v>576</v>
      </c>
      <c r="B841" s="730" t="s">
        <v>577</v>
      </c>
      <c r="C841" s="731" t="s">
        <v>596</v>
      </c>
      <c r="D841" s="732" t="s">
        <v>597</v>
      </c>
      <c r="E841" s="733">
        <v>50113001</v>
      </c>
      <c r="F841" s="732" t="s">
        <v>611</v>
      </c>
      <c r="G841" s="731" t="s">
        <v>612</v>
      </c>
      <c r="H841" s="731">
        <v>134822</v>
      </c>
      <c r="I841" s="731">
        <v>134822</v>
      </c>
      <c r="J841" s="731" t="s">
        <v>1746</v>
      </c>
      <c r="K841" s="731" t="s">
        <v>1483</v>
      </c>
      <c r="L841" s="734">
        <v>207.56000000000006</v>
      </c>
      <c r="M841" s="734">
        <v>4</v>
      </c>
      <c r="N841" s="735">
        <v>830.24000000000024</v>
      </c>
    </row>
    <row r="842" spans="1:14" ht="14.45" customHeight="1" x14ac:dyDescent="0.2">
      <c r="A842" s="729" t="s">
        <v>576</v>
      </c>
      <c r="B842" s="730" t="s">
        <v>577</v>
      </c>
      <c r="C842" s="731" t="s">
        <v>596</v>
      </c>
      <c r="D842" s="732" t="s">
        <v>597</v>
      </c>
      <c r="E842" s="733">
        <v>50113001</v>
      </c>
      <c r="F842" s="732" t="s">
        <v>611</v>
      </c>
      <c r="G842" s="731" t="s">
        <v>612</v>
      </c>
      <c r="H842" s="731">
        <v>134824</v>
      </c>
      <c r="I842" s="731">
        <v>134824</v>
      </c>
      <c r="J842" s="731" t="s">
        <v>1048</v>
      </c>
      <c r="K842" s="731" t="s">
        <v>1049</v>
      </c>
      <c r="L842" s="734">
        <v>326.47222222222217</v>
      </c>
      <c r="M842" s="734">
        <v>99</v>
      </c>
      <c r="N842" s="735">
        <v>32320.749999999993</v>
      </c>
    </row>
    <row r="843" spans="1:14" ht="14.45" customHeight="1" x14ac:dyDescent="0.2">
      <c r="A843" s="729" t="s">
        <v>576</v>
      </c>
      <c r="B843" s="730" t="s">
        <v>577</v>
      </c>
      <c r="C843" s="731" t="s">
        <v>596</v>
      </c>
      <c r="D843" s="732" t="s">
        <v>597</v>
      </c>
      <c r="E843" s="733">
        <v>50113001</v>
      </c>
      <c r="F843" s="732" t="s">
        <v>611</v>
      </c>
      <c r="G843" s="731" t="s">
        <v>329</v>
      </c>
      <c r="H843" s="731">
        <v>233480</v>
      </c>
      <c r="I843" s="731">
        <v>233480</v>
      </c>
      <c r="J843" s="731" t="s">
        <v>1747</v>
      </c>
      <c r="K843" s="731" t="s">
        <v>1748</v>
      </c>
      <c r="L843" s="734">
        <v>57.16</v>
      </c>
      <c r="M843" s="734">
        <v>1</v>
      </c>
      <c r="N843" s="735">
        <v>57.16</v>
      </c>
    </row>
    <row r="844" spans="1:14" ht="14.45" customHeight="1" x14ac:dyDescent="0.2">
      <c r="A844" s="729" t="s">
        <v>576</v>
      </c>
      <c r="B844" s="730" t="s">
        <v>577</v>
      </c>
      <c r="C844" s="731" t="s">
        <v>596</v>
      </c>
      <c r="D844" s="732" t="s">
        <v>597</v>
      </c>
      <c r="E844" s="733">
        <v>50113001</v>
      </c>
      <c r="F844" s="732" t="s">
        <v>611</v>
      </c>
      <c r="G844" s="731" t="s">
        <v>612</v>
      </c>
      <c r="H844" s="731">
        <v>128740</v>
      </c>
      <c r="I844" s="731">
        <v>28740</v>
      </c>
      <c r="J844" s="731" t="s">
        <v>1749</v>
      </c>
      <c r="K844" s="731" t="s">
        <v>1750</v>
      </c>
      <c r="L844" s="734">
        <v>688.31</v>
      </c>
      <c r="M844" s="734">
        <v>1</v>
      </c>
      <c r="N844" s="735">
        <v>688.31</v>
      </c>
    </row>
    <row r="845" spans="1:14" ht="14.45" customHeight="1" x14ac:dyDescent="0.2">
      <c r="A845" s="729" t="s">
        <v>576</v>
      </c>
      <c r="B845" s="730" t="s">
        <v>577</v>
      </c>
      <c r="C845" s="731" t="s">
        <v>596</v>
      </c>
      <c r="D845" s="732" t="s">
        <v>597</v>
      </c>
      <c r="E845" s="733">
        <v>50113001</v>
      </c>
      <c r="F845" s="732" t="s">
        <v>611</v>
      </c>
      <c r="G845" s="731" t="s">
        <v>612</v>
      </c>
      <c r="H845" s="731">
        <v>101674</v>
      </c>
      <c r="I845" s="731">
        <v>1674</v>
      </c>
      <c r="J845" s="731" t="s">
        <v>1751</v>
      </c>
      <c r="K845" s="731" t="s">
        <v>329</v>
      </c>
      <c r="L845" s="734">
        <v>88.47999999999999</v>
      </c>
      <c r="M845" s="734">
        <v>2</v>
      </c>
      <c r="N845" s="735">
        <v>176.95999999999998</v>
      </c>
    </row>
    <row r="846" spans="1:14" ht="14.45" customHeight="1" x14ac:dyDescent="0.2">
      <c r="A846" s="729" t="s">
        <v>576</v>
      </c>
      <c r="B846" s="730" t="s">
        <v>577</v>
      </c>
      <c r="C846" s="731" t="s">
        <v>596</v>
      </c>
      <c r="D846" s="732" t="s">
        <v>597</v>
      </c>
      <c r="E846" s="733">
        <v>50113001</v>
      </c>
      <c r="F846" s="732" t="s">
        <v>611</v>
      </c>
      <c r="G846" s="731" t="s">
        <v>612</v>
      </c>
      <c r="H846" s="731">
        <v>117189</v>
      </c>
      <c r="I846" s="731">
        <v>17189</v>
      </c>
      <c r="J846" s="731" t="s">
        <v>1053</v>
      </c>
      <c r="K846" s="731" t="s">
        <v>1054</v>
      </c>
      <c r="L846" s="734">
        <v>55.799999999999983</v>
      </c>
      <c r="M846" s="734">
        <v>2</v>
      </c>
      <c r="N846" s="735">
        <v>111.59999999999997</v>
      </c>
    </row>
    <row r="847" spans="1:14" ht="14.45" customHeight="1" x14ac:dyDescent="0.2">
      <c r="A847" s="729" t="s">
        <v>576</v>
      </c>
      <c r="B847" s="730" t="s">
        <v>577</v>
      </c>
      <c r="C847" s="731" t="s">
        <v>596</v>
      </c>
      <c r="D847" s="732" t="s">
        <v>597</v>
      </c>
      <c r="E847" s="733">
        <v>50113001</v>
      </c>
      <c r="F847" s="732" t="s">
        <v>611</v>
      </c>
      <c r="G847" s="731" t="s">
        <v>612</v>
      </c>
      <c r="H847" s="731">
        <v>102486</v>
      </c>
      <c r="I847" s="731">
        <v>2486</v>
      </c>
      <c r="J847" s="731" t="s">
        <v>1752</v>
      </c>
      <c r="K847" s="731" t="s">
        <v>1753</v>
      </c>
      <c r="L847" s="734">
        <v>122.79319277108428</v>
      </c>
      <c r="M847" s="734">
        <v>166</v>
      </c>
      <c r="N847" s="735">
        <v>20383.669999999991</v>
      </c>
    </row>
    <row r="848" spans="1:14" ht="14.45" customHeight="1" x14ac:dyDescent="0.2">
      <c r="A848" s="729" t="s">
        <v>576</v>
      </c>
      <c r="B848" s="730" t="s">
        <v>577</v>
      </c>
      <c r="C848" s="731" t="s">
        <v>596</v>
      </c>
      <c r="D848" s="732" t="s">
        <v>597</v>
      </c>
      <c r="E848" s="733">
        <v>50113001</v>
      </c>
      <c r="F848" s="732" t="s">
        <v>611</v>
      </c>
      <c r="G848" s="731" t="s">
        <v>612</v>
      </c>
      <c r="H848" s="731">
        <v>845697</v>
      </c>
      <c r="I848" s="731">
        <v>200935</v>
      </c>
      <c r="J848" s="731" t="s">
        <v>1057</v>
      </c>
      <c r="K848" s="731" t="s">
        <v>1058</v>
      </c>
      <c r="L848" s="734">
        <v>44.79</v>
      </c>
      <c r="M848" s="734">
        <v>15</v>
      </c>
      <c r="N848" s="735">
        <v>671.85</v>
      </c>
    </row>
    <row r="849" spans="1:14" ht="14.45" customHeight="1" x14ac:dyDescent="0.2">
      <c r="A849" s="729" t="s">
        <v>576</v>
      </c>
      <c r="B849" s="730" t="s">
        <v>577</v>
      </c>
      <c r="C849" s="731" t="s">
        <v>596</v>
      </c>
      <c r="D849" s="732" t="s">
        <v>597</v>
      </c>
      <c r="E849" s="733">
        <v>50113001</v>
      </c>
      <c r="F849" s="732" t="s">
        <v>611</v>
      </c>
      <c r="G849" s="731" t="s">
        <v>612</v>
      </c>
      <c r="H849" s="731">
        <v>164758</v>
      </c>
      <c r="I849" s="731">
        <v>64758</v>
      </c>
      <c r="J849" s="731" t="s">
        <v>1059</v>
      </c>
      <c r="K849" s="731" t="s">
        <v>1060</v>
      </c>
      <c r="L849" s="734">
        <v>100.85000000000002</v>
      </c>
      <c r="M849" s="734">
        <v>3</v>
      </c>
      <c r="N849" s="735">
        <v>302.55000000000007</v>
      </c>
    </row>
    <row r="850" spans="1:14" ht="14.45" customHeight="1" x14ac:dyDescent="0.2">
      <c r="A850" s="729" t="s">
        <v>576</v>
      </c>
      <c r="B850" s="730" t="s">
        <v>577</v>
      </c>
      <c r="C850" s="731" t="s">
        <v>596</v>
      </c>
      <c r="D850" s="732" t="s">
        <v>597</v>
      </c>
      <c r="E850" s="733">
        <v>50113001</v>
      </c>
      <c r="F850" s="732" t="s">
        <v>611</v>
      </c>
      <c r="G850" s="731" t="s">
        <v>612</v>
      </c>
      <c r="H850" s="731">
        <v>100489</v>
      </c>
      <c r="I850" s="731">
        <v>489</v>
      </c>
      <c r="J850" s="731" t="s">
        <v>1061</v>
      </c>
      <c r="K850" s="731" t="s">
        <v>1062</v>
      </c>
      <c r="L850" s="734">
        <v>47.289999999999985</v>
      </c>
      <c r="M850" s="734">
        <v>14</v>
      </c>
      <c r="N850" s="735">
        <v>662.05999999999983</v>
      </c>
    </row>
    <row r="851" spans="1:14" ht="14.45" customHeight="1" x14ac:dyDescent="0.2">
      <c r="A851" s="729" t="s">
        <v>576</v>
      </c>
      <c r="B851" s="730" t="s">
        <v>577</v>
      </c>
      <c r="C851" s="731" t="s">
        <v>596</v>
      </c>
      <c r="D851" s="732" t="s">
        <v>597</v>
      </c>
      <c r="E851" s="733">
        <v>50113001</v>
      </c>
      <c r="F851" s="732" t="s">
        <v>611</v>
      </c>
      <c r="G851" s="731" t="s">
        <v>612</v>
      </c>
      <c r="H851" s="731">
        <v>230426</v>
      </c>
      <c r="I851" s="731">
        <v>230426</v>
      </c>
      <c r="J851" s="731" t="s">
        <v>1061</v>
      </c>
      <c r="K851" s="731" t="s">
        <v>1063</v>
      </c>
      <c r="L851" s="734">
        <v>78.54000000000002</v>
      </c>
      <c r="M851" s="734">
        <v>3</v>
      </c>
      <c r="N851" s="735">
        <v>235.62000000000006</v>
      </c>
    </row>
    <row r="852" spans="1:14" ht="14.45" customHeight="1" x14ac:dyDescent="0.2">
      <c r="A852" s="729" t="s">
        <v>576</v>
      </c>
      <c r="B852" s="730" t="s">
        <v>577</v>
      </c>
      <c r="C852" s="731" t="s">
        <v>596</v>
      </c>
      <c r="D852" s="732" t="s">
        <v>597</v>
      </c>
      <c r="E852" s="733">
        <v>50113001</v>
      </c>
      <c r="F852" s="732" t="s">
        <v>611</v>
      </c>
      <c r="G852" s="731" t="s">
        <v>643</v>
      </c>
      <c r="H852" s="731">
        <v>166759</v>
      </c>
      <c r="I852" s="731">
        <v>166759</v>
      </c>
      <c r="J852" s="731" t="s">
        <v>1068</v>
      </c>
      <c r="K852" s="731" t="s">
        <v>1069</v>
      </c>
      <c r="L852" s="734">
        <v>122.10999999999999</v>
      </c>
      <c r="M852" s="734">
        <v>2</v>
      </c>
      <c r="N852" s="735">
        <v>244.21999999999997</v>
      </c>
    </row>
    <row r="853" spans="1:14" ht="14.45" customHeight="1" x14ac:dyDescent="0.2">
      <c r="A853" s="729" t="s">
        <v>576</v>
      </c>
      <c r="B853" s="730" t="s">
        <v>577</v>
      </c>
      <c r="C853" s="731" t="s">
        <v>596</v>
      </c>
      <c r="D853" s="732" t="s">
        <v>597</v>
      </c>
      <c r="E853" s="733">
        <v>50113001</v>
      </c>
      <c r="F853" s="732" t="s">
        <v>611</v>
      </c>
      <c r="G853" s="731" t="s">
        <v>612</v>
      </c>
      <c r="H853" s="731">
        <v>921491</v>
      </c>
      <c r="I853" s="731">
        <v>0</v>
      </c>
      <c r="J853" s="731" t="s">
        <v>1754</v>
      </c>
      <c r="K853" s="731" t="s">
        <v>329</v>
      </c>
      <c r="L853" s="734">
        <v>182.75740111889596</v>
      </c>
      <c r="M853" s="734">
        <v>1</v>
      </c>
      <c r="N853" s="735">
        <v>182.75740111889596</v>
      </c>
    </row>
    <row r="854" spans="1:14" ht="14.45" customHeight="1" x14ac:dyDescent="0.2">
      <c r="A854" s="729" t="s">
        <v>576</v>
      </c>
      <c r="B854" s="730" t="s">
        <v>577</v>
      </c>
      <c r="C854" s="731" t="s">
        <v>596</v>
      </c>
      <c r="D854" s="732" t="s">
        <v>597</v>
      </c>
      <c r="E854" s="733">
        <v>50113001</v>
      </c>
      <c r="F854" s="732" t="s">
        <v>611</v>
      </c>
      <c r="G854" s="731" t="s">
        <v>612</v>
      </c>
      <c r="H854" s="731">
        <v>900881</v>
      </c>
      <c r="I854" s="731">
        <v>0</v>
      </c>
      <c r="J854" s="731" t="s">
        <v>1755</v>
      </c>
      <c r="K854" s="731" t="s">
        <v>329</v>
      </c>
      <c r="L854" s="734">
        <v>156.42706740044676</v>
      </c>
      <c r="M854" s="734">
        <v>1</v>
      </c>
      <c r="N854" s="735">
        <v>156.42706740044676</v>
      </c>
    </row>
    <row r="855" spans="1:14" ht="14.45" customHeight="1" x14ac:dyDescent="0.2">
      <c r="A855" s="729" t="s">
        <v>576</v>
      </c>
      <c r="B855" s="730" t="s">
        <v>577</v>
      </c>
      <c r="C855" s="731" t="s">
        <v>596</v>
      </c>
      <c r="D855" s="732" t="s">
        <v>597</v>
      </c>
      <c r="E855" s="733">
        <v>50113001</v>
      </c>
      <c r="F855" s="732" t="s">
        <v>611</v>
      </c>
      <c r="G855" s="731" t="s">
        <v>612</v>
      </c>
      <c r="H855" s="731">
        <v>900497</v>
      </c>
      <c r="I855" s="731">
        <v>0</v>
      </c>
      <c r="J855" s="731" t="s">
        <v>1070</v>
      </c>
      <c r="K855" s="731" t="s">
        <v>329</v>
      </c>
      <c r="L855" s="734">
        <v>510.76462332976018</v>
      </c>
      <c r="M855" s="734">
        <v>8</v>
      </c>
      <c r="N855" s="735">
        <v>4086.1169866380815</v>
      </c>
    </row>
    <row r="856" spans="1:14" ht="14.45" customHeight="1" x14ac:dyDescent="0.2">
      <c r="A856" s="729" t="s">
        <v>576</v>
      </c>
      <c r="B856" s="730" t="s">
        <v>577</v>
      </c>
      <c r="C856" s="731" t="s">
        <v>596</v>
      </c>
      <c r="D856" s="732" t="s">
        <v>597</v>
      </c>
      <c r="E856" s="733">
        <v>50113001</v>
      </c>
      <c r="F856" s="732" t="s">
        <v>611</v>
      </c>
      <c r="G856" s="731" t="s">
        <v>612</v>
      </c>
      <c r="H856" s="731">
        <v>900506</v>
      </c>
      <c r="I856" s="731">
        <v>0</v>
      </c>
      <c r="J856" s="731" t="s">
        <v>1756</v>
      </c>
      <c r="K856" s="731" t="s">
        <v>329</v>
      </c>
      <c r="L856" s="734">
        <v>839.51609822369346</v>
      </c>
      <c r="M856" s="734">
        <v>1</v>
      </c>
      <c r="N856" s="735">
        <v>839.51609822369346</v>
      </c>
    </row>
    <row r="857" spans="1:14" ht="14.45" customHeight="1" x14ac:dyDescent="0.2">
      <c r="A857" s="729" t="s">
        <v>576</v>
      </c>
      <c r="B857" s="730" t="s">
        <v>577</v>
      </c>
      <c r="C857" s="731" t="s">
        <v>596</v>
      </c>
      <c r="D857" s="732" t="s">
        <v>597</v>
      </c>
      <c r="E857" s="733">
        <v>50113001</v>
      </c>
      <c r="F857" s="732" t="s">
        <v>611</v>
      </c>
      <c r="G857" s="731" t="s">
        <v>612</v>
      </c>
      <c r="H857" s="731">
        <v>394073</v>
      </c>
      <c r="I857" s="731">
        <v>1000</v>
      </c>
      <c r="J857" s="731" t="s">
        <v>1757</v>
      </c>
      <c r="K857" s="731" t="s">
        <v>1758</v>
      </c>
      <c r="L857" s="734">
        <v>287.27128836374442</v>
      </c>
      <c r="M857" s="734">
        <v>5</v>
      </c>
      <c r="N857" s="735">
        <v>1436.356441818722</v>
      </c>
    </row>
    <row r="858" spans="1:14" ht="14.45" customHeight="1" x14ac:dyDescent="0.2">
      <c r="A858" s="729" t="s">
        <v>576</v>
      </c>
      <c r="B858" s="730" t="s">
        <v>577</v>
      </c>
      <c r="C858" s="731" t="s">
        <v>596</v>
      </c>
      <c r="D858" s="732" t="s">
        <v>597</v>
      </c>
      <c r="E858" s="733">
        <v>50113001</v>
      </c>
      <c r="F858" s="732" t="s">
        <v>611</v>
      </c>
      <c r="G858" s="731" t="s">
        <v>612</v>
      </c>
      <c r="H858" s="731">
        <v>501916</v>
      </c>
      <c r="I858" s="731">
        <v>1000</v>
      </c>
      <c r="J858" s="731" t="s">
        <v>1071</v>
      </c>
      <c r="K858" s="731" t="s">
        <v>1758</v>
      </c>
      <c r="L858" s="734">
        <v>301.72785600295526</v>
      </c>
      <c r="M858" s="734">
        <v>2</v>
      </c>
      <c r="N858" s="735">
        <v>603.45571200591053</v>
      </c>
    </row>
    <row r="859" spans="1:14" ht="14.45" customHeight="1" x14ac:dyDescent="0.2">
      <c r="A859" s="729" t="s">
        <v>576</v>
      </c>
      <c r="B859" s="730" t="s">
        <v>577</v>
      </c>
      <c r="C859" s="731" t="s">
        <v>596</v>
      </c>
      <c r="D859" s="732" t="s">
        <v>597</v>
      </c>
      <c r="E859" s="733">
        <v>50113001</v>
      </c>
      <c r="F859" s="732" t="s">
        <v>611</v>
      </c>
      <c r="G859" s="731" t="s">
        <v>612</v>
      </c>
      <c r="H859" s="731">
        <v>930589</v>
      </c>
      <c r="I859" s="731">
        <v>0</v>
      </c>
      <c r="J859" s="731" t="s">
        <v>1759</v>
      </c>
      <c r="K859" s="731" t="s">
        <v>329</v>
      </c>
      <c r="L859" s="734">
        <v>111.74650312091771</v>
      </c>
      <c r="M859" s="734">
        <v>1</v>
      </c>
      <c r="N859" s="735">
        <v>111.74650312091771</v>
      </c>
    </row>
    <row r="860" spans="1:14" ht="14.45" customHeight="1" x14ac:dyDescent="0.2">
      <c r="A860" s="729" t="s">
        <v>576</v>
      </c>
      <c r="B860" s="730" t="s">
        <v>577</v>
      </c>
      <c r="C860" s="731" t="s">
        <v>596</v>
      </c>
      <c r="D860" s="732" t="s">
        <v>597</v>
      </c>
      <c r="E860" s="733">
        <v>50113001</v>
      </c>
      <c r="F860" s="732" t="s">
        <v>611</v>
      </c>
      <c r="G860" s="731" t="s">
        <v>612</v>
      </c>
      <c r="H860" s="731">
        <v>849383</v>
      </c>
      <c r="I860" s="731">
        <v>0</v>
      </c>
      <c r="J860" s="731" t="s">
        <v>1074</v>
      </c>
      <c r="K860" s="731" t="s">
        <v>329</v>
      </c>
      <c r="L860" s="734">
        <v>300.40726421152897</v>
      </c>
      <c r="M860" s="734">
        <v>1</v>
      </c>
      <c r="N860" s="735">
        <v>300.40726421152897</v>
      </c>
    </row>
    <row r="861" spans="1:14" ht="14.45" customHeight="1" x14ac:dyDescent="0.2">
      <c r="A861" s="729" t="s">
        <v>576</v>
      </c>
      <c r="B861" s="730" t="s">
        <v>577</v>
      </c>
      <c r="C861" s="731" t="s">
        <v>596</v>
      </c>
      <c r="D861" s="732" t="s">
        <v>597</v>
      </c>
      <c r="E861" s="733">
        <v>50113001</v>
      </c>
      <c r="F861" s="732" t="s">
        <v>611</v>
      </c>
      <c r="G861" s="731" t="s">
        <v>612</v>
      </c>
      <c r="H861" s="731">
        <v>911930</v>
      </c>
      <c r="I861" s="731">
        <v>0</v>
      </c>
      <c r="J861" s="731" t="s">
        <v>1760</v>
      </c>
      <c r="K861" s="731" t="s">
        <v>329</v>
      </c>
      <c r="L861" s="734">
        <v>44.066510983495633</v>
      </c>
      <c r="M861" s="734">
        <v>1</v>
      </c>
      <c r="N861" s="735">
        <v>44.066510983495633</v>
      </c>
    </row>
    <row r="862" spans="1:14" ht="14.45" customHeight="1" x14ac:dyDescent="0.2">
      <c r="A862" s="729" t="s">
        <v>576</v>
      </c>
      <c r="B862" s="730" t="s">
        <v>577</v>
      </c>
      <c r="C862" s="731" t="s">
        <v>596</v>
      </c>
      <c r="D862" s="732" t="s">
        <v>597</v>
      </c>
      <c r="E862" s="733">
        <v>50113001</v>
      </c>
      <c r="F862" s="732" t="s">
        <v>611</v>
      </c>
      <c r="G862" s="731" t="s">
        <v>612</v>
      </c>
      <c r="H862" s="731">
        <v>501803</v>
      </c>
      <c r="I862" s="731">
        <v>0</v>
      </c>
      <c r="J862" s="731" t="s">
        <v>1075</v>
      </c>
      <c r="K862" s="731" t="s">
        <v>329</v>
      </c>
      <c r="L862" s="734">
        <v>489.23733541785157</v>
      </c>
      <c r="M862" s="734">
        <v>4</v>
      </c>
      <c r="N862" s="735">
        <v>1956.9493416714063</v>
      </c>
    </row>
    <row r="863" spans="1:14" ht="14.45" customHeight="1" x14ac:dyDescent="0.2">
      <c r="A863" s="729" t="s">
        <v>576</v>
      </c>
      <c r="B863" s="730" t="s">
        <v>577</v>
      </c>
      <c r="C863" s="731" t="s">
        <v>596</v>
      </c>
      <c r="D863" s="732" t="s">
        <v>597</v>
      </c>
      <c r="E863" s="733">
        <v>50113001</v>
      </c>
      <c r="F863" s="732" t="s">
        <v>611</v>
      </c>
      <c r="G863" s="731" t="s">
        <v>612</v>
      </c>
      <c r="H863" s="731">
        <v>930078</v>
      </c>
      <c r="I863" s="731">
        <v>0</v>
      </c>
      <c r="J863" s="731" t="s">
        <v>1761</v>
      </c>
      <c r="K863" s="731" t="s">
        <v>329</v>
      </c>
      <c r="L863" s="734">
        <v>149.47666133275158</v>
      </c>
      <c r="M863" s="734">
        <v>5</v>
      </c>
      <c r="N863" s="735">
        <v>747.38330666375782</v>
      </c>
    </row>
    <row r="864" spans="1:14" ht="14.45" customHeight="1" x14ac:dyDescent="0.2">
      <c r="A864" s="729" t="s">
        <v>576</v>
      </c>
      <c r="B864" s="730" t="s">
        <v>577</v>
      </c>
      <c r="C864" s="731" t="s">
        <v>596</v>
      </c>
      <c r="D864" s="732" t="s">
        <v>597</v>
      </c>
      <c r="E864" s="733">
        <v>50113001</v>
      </c>
      <c r="F864" s="732" t="s">
        <v>611</v>
      </c>
      <c r="G864" s="731" t="s">
        <v>612</v>
      </c>
      <c r="H864" s="731">
        <v>921117</v>
      </c>
      <c r="I864" s="731">
        <v>0</v>
      </c>
      <c r="J864" s="731" t="s">
        <v>1762</v>
      </c>
      <c r="K864" s="731" t="s">
        <v>329</v>
      </c>
      <c r="L864" s="734">
        <v>79.433387827456471</v>
      </c>
      <c r="M864" s="734">
        <v>15</v>
      </c>
      <c r="N864" s="735">
        <v>1191.500817411847</v>
      </c>
    </row>
    <row r="865" spans="1:14" ht="14.45" customHeight="1" x14ac:dyDescent="0.2">
      <c r="A865" s="729" t="s">
        <v>576</v>
      </c>
      <c r="B865" s="730" t="s">
        <v>577</v>
      </c>
      <c r="C865" s="731" t="s">
        <v>596</v>
      </c>
      <c r="D865" s="732" t="s">
        <v>597</v>
      </c>
      <c r="E865" s="733">
        <v>50113001</v>
      </c>
      <c r="F865" s="732" t="s">
        <v>611</v>
      </c>
      <c r="G865" s="731" t="s">
        <v>612</v>
      </c>
      <c r="H865" s="731">
        <v>920356</v>
      </c>
      <c r="I865" s="731">
        <v>0</v>
      </c>
      <c r="J865" s="731" t="s">
        <v>1078</v>
      </c>
      <c r="K865" s="731" t="s">
        <v>329</v>
      </c>
      <c r="L865" s="734">
        <v>110.83782316382329</v>
      </c>
      <c r="M865" s="734">
        <v>41</v>
      </c>
      <c r="N865" s="735">
        <v>4544.3507497167548</v>
      </c>
    </row>
    <row r="866" spans="1:14" ht="14.45" customHeight="1" x14ac:dyDescent="0.2">
      <c r="A866" s="729" t="s">
        <v>576</v>
      </c>
      <c r="B866" s="730" t="s">
        <v>577</v>
      </c>
      <c r="C866" s="731" t="s">
        <v>596</v>
      </c>
      <c r="D866" s="732" t="s">
        <v>597</v>
      </c>
      <c r="E866" s="733">
        <v>50113001</v>
      </c>
      <c r="F866" s="732" t="s">
        <v>611</v>
      </c>
      <c r="G866" s="731" t="s">
        <v>612</v>
      </c>
      <c r="H866" s="731">
        <v>501425</v>
      </c>
      <c r="I866" s="731">
        <v>0</v>
      </c>
      <c r="J866" s="731" t="s">
        <v>1763</v>
      </c>
      <c r="K866" s="731" t="s">
        <v>329</v>
      </c>
      <c r="L866" s="734">
        <v>234.37074565534178</v>
      </c>
      <c r="M866" s="734">
        <v>1</v>
      </c>
      <c r="N866" s="735">
        <v>234.37074565534178</v>
      </c>
    </row>
    <row r="867" spans="1:14" ht="14.45" customHeight="1" x14ac:dyDescent="0.2">
      <c r="A867" s="729" t="s">
        <v>576</v>
      </c>
      <c r="B867" s="730" t="s">
        <v>577</v>
      </c>
      <c r="C867" s="731" t="s">
        <v>596</v>
      </c>
      <c r="D867" s="732" t="s">
        <v>597</v>
      </c>
      <c r="E867" s="733">
        <v>50113001</v>
      </c>
      <c r="F867" s="732" t="s">
        <v>611</v>
      </c>
      <c r="G867" s="731" t="s">
        <v>612</v>
      </c>
      <c r="H867" s="731">
        <v>502219</v>
      </c>
      <c r="I867" s="731">
        <v>0</v>
      </c>
      <c r="J867" s="731" t="s">
        <v>1764</v>
      </c>
      <c r="K867" s="731" t="s">
        <v>1765</v>
      </c>
      <c r="L867" s="734">
        <v>418.37560559816473</v>
      </c>
      <c r="M867" s="734">
        <v>4</v>
      </c>
      <c r="N867" s="735">
        <v>1673.5024223926589</v>
      </c>
    </row>
    <row r="868" spans="1:14" ht="14.45" customHeight="1" x14ac:dyDescent="0.2">
      <c r="A868" s="729" t="s">
        <v>576</v>
      </c>
      <c r="B868" s="730" t="s">
        <v>577</v>
      </c>
      <c r="C868" s="731" t="s">
        <v>596</v>
      </c>
      <c r="D868" s="732" t="s">
        <v>597</v>
      </c>
      <c r="E868" s="733">
        <v>50113001</v>
      </c>
      <c r="F868" s="732" t="s">
        <v>611</v>
      </c>
      <c r="G868" s="731" t="s">
        <v>612</v>
      </c>
      <c r="H868" s="731">
        <v>235805</v>
      </c>
      <c r="I868" s="731">
        <v>235805</v>
      </c>
      <c r="J868" s="731" t="s">
        <v>1083</v>
      </c>
      <c r="K868" s="731" t="s">
        <v>1084</v>
      </c>
      <c r="L868" s="734">
        <v>69.959999999999994</v>
      </c>
      <c r="M868" s="734">
        <v>6</v>
      </c>
      <c r="N868" s="735">
        <v>419.75999999999993</v>
      </c>
    </row>
    <row r="869" spans="1:14" ht="14.45" customHeight="1" x14ac:dyDescent="0.2">
      <c r="A869" s="729" t="s">
        <v>576</v>
      </c>
      <c r="B869" s="730" t="s">
        <v>577</v>
      </c>
      <c r="C869" s="731" t="s">
        <v>596</v>
      </c>
      <c r="D869" s="732" t="s">
        <v>597</v>
      </c>
      <c r="E869" s="733">
        <v>50113001</v>
      </c>
      <c r="F869" s="732" t="s">
        <v>611</v>
      </c>
      <c r="G869" s="731" t="s">
        <v>612</v>
      </c>
      <c r="H869" s="731">
        <v>235808</v>
      </c>
      <c r="I869" s="731">
        <v>235808</v>
      </c>
      <c r="J869" s="731" t="s">
        <v>1085</v>
      </c>
      <c r="K869" s="731" t="s">
        <v>1086</v>
      </c>
      <c r="L869" s="734">
        <v>86.660000000000011</v>
      </c>
      <c r="M869" s="734">
        <v>3</v>
      </c>
      <c r="N869" s="735">
        <v>259.98</v>
      </c>
    </row>
    <row r="870" spans="1:14" ht="14.45" customHeight="1" x14ac:dyDescent="0.2">
      <c r="A870" s="729" t="s">
        <v>576</v>
      </c>
      <c r="B870" s="730" t="s">
        <v>577</v>
      </c>
      <c r="C870" s="731" t="s">
        <v>596</v>
      </c>
      <c r="D870" s="732" t="s">
        <v>597</v>
      </c>
      <c r="E870" s="733">
        <v>50113001</v>
      </c>
      <c r="F870" s="732" t="s">
        <v>611</v>
      </c>
      <c r="G870" s="731" t="s">
        <v>612</v>
      </c>
      <c r="H870" s="731">
        <v>235801</v>
      </c>
      <c r="I870" s="731">
        <v>235801</v>
      </c>
      <c r="J870" s="731" t="s">
        <v>1766</v>
      </c>
      <c r="K870" s="731" t="s">
        <v>1767</v>
      </c>
      <c r="L870" s="734">
        <v>104.52000000000002</v>
      </c>
      <c r="M870" s="734">
        <v>3</v>
      </c>
      <c r="N870" s="735">
        <v>313.56000000000006</v>
      </c>
    </row>
    <row r="871" spans="1:14" ht="14.45" customHeight="1" x14ac:dyDescent="0.2">
      <c r="A871" s="729" t="s">
        <v>576</v>
      </c>
      <c r="B871" s="730" t="s">
        <v>577</v>
      </c>
      <c r="C871" s="731" t="s">
        <v>596</v>
      </c>
      <c r="D871" s="732" t="s">
        <v>597</v>
      </c>
      <c r="E871" s="733">
        <v>50113001</v>
      </c>
      <c r="F871" s="732" t="s">
        <v>611</v>
      </c>
      <c r="G871" s="731" t="s">
        <v>612</v>
      </c>
      <c r="H871" s="731">
        <v>230614</v>
      </c>
      <c r="I871" s="731">
        <v>230614</v>
      </c>
      <c r="J871" s="731" t="s">
        <v>1091</v>
      </c>
      <c r="K871" s="731" t="s">
        <v>1092</v>
      </c>
      <c r="L871" s="734">
        <v>277.64000000000004</v>
      </c>
      <c r="M871" s="734">
        <v>4</v>
      </c>
      <c r="N871" s="735">
        <v>1110.5600000000002</v>
      </c>
    </row>
    <row r="872" spans="1:14" ht="14.45" customHeight="1" x14ac:dyDescent="0.2">
      <c r="A872" s="729" t="s">
        <v>576</v>
      </c>
      <c r="B872" s="730" t="s">
        <v>577</v>
      </c>
      <c r="C872" s="731" t="s">
        <v>596</v>
      </c>
      <c r="D872" s="732" t="s">
        <v>597</v>
      </c>
      <c r="E872" s="733">
        <v>50113001</v>
      </c>
      <c r="F872" s="732" t="s">
        <v>611</v>
      </c>
      <c r="G872" s="731" t="s">
        <v>612</v>
      </c>
      <c r="H872" s="731">
        <v>119571</v>
      </c>
      <c r="I872" s="731">
        <v>19571</v>
      </c>
      <c r="J872" s="731" t="s">
        <v>1093</v>
      </c>
      <c r="K872" s="731" t="s">
        <v>1094</v>
      </c>
      <c r="L872" s="734">
        <v>238.74000000000007</v>
      </c>
      <c r="M872" s="734">
        <v>1</v>
      </c>
      <c r="N872" s="735">
        <v>238.74000000000007</v>
      </c>
    </row>
    <row r="873" spans="1:14" ht="14.45" customHeight="1" x14ac:dyDescent="0.2">
      <c r="A873" s="729" t="s">
        <v>576</v>
      </c>
      <c r="B873" s="730" t="s">
        <v>577</v>
      </c>
      <c r="C873" s="731" t="s">
        <v>596</v>
      </c>
      <c r="D873" s="732" t="s">
        <v>597</v>
      </c>
      <c r="E873" s="733">
        <v>50113001</v>
      </c>
      <c r="F873" s="732" t="s">
        <v>611</v>
      </c>
      <c r="G873" s="731" t="s">
        <v>643</v>
      </c>
      <c r="H873" s="731">
        <v>117121</v>
      </c>
      <c r="I873" s="731">
        <v>17121</v>
      </c>
      <c r="J873" s="731" t="s">
        <v>1768</v>
      </c>
      <c r="K873" s="731" t="s">
        <v>1769</v>
      </c>
      <c r="L873" s="734">
        <v>106.05999999999997</v>
      </c>
      <c r="M873" s="734">
        <v>2</v>
      </c>
      <c r="N873" s="735">
        <v>212.11999999999995</v>
      </c>
    </row>
    <row r="874" spans="1:14" ht="14.45" customHeight="1" x14ac:dyDescent="0.2">
      <c r="A874" s="729" t="s">
        <v>576</v>
      </c>
      <c r="B874" s="730" t="s">
        <v>577</v>
      </c>
      <c r="C874" s="731" t="s">
        <v>596</v>
      </c>
      <c r="D874" s="732" t="s">
        <v>597</v>
      </c>
      <c r="E874" s="733">
        <v>50113001</v>
      </c>
      <c r="F874" s="732" t="s">
        <v>611</v>
      </c>
      <c r="G874" s="731" t="s">
        <v>612</v>
      </c>
      <c r="H874" s="731">
        <v>116055</v>
      </c>
      <c r="I874" s="731">
        <v>16055</v>
      </c>
      <c r="J874" s="731" t="s">
        <v>1770</v>
      </c>
      <c r="K874" s="731" t="s">
        <v>1771</v>
      </c>
      <c r="L874" s="734">
        <v>109.33499999999999</v>
      </c>
      <c r="M874" s="734">
        <v>6</v>
      </c>
      <c r="N874" s="735">
        <v>656.01</v>
      </c>
    </row>
    <row r="875" spans="1:14" ht="14.45" customHeight="1" x14ac:dyDescent="0.2">
      <c r="A875" s="729" t="s">
        <v>576</v>
      </c>
      <c r="B875" s="730" t="s">
        <v>577</v>
      </c>
      <c r="C875" s="731" t="s">
        <v>596</v>
      </c>
      <c r="D875" s="732" t="s">
        <v>597</v>
      </c>
      <c r="E875" s="733">
        <v>50113001</v>
      </c>
      <c r="F875" s="732" t="s">
        <v>611</v>
      </c>
      <c r="G875" s="731" t="s">
        <v>643</v>
      </c>
      <c r="H875" s="731">
        <v>184245</v>
      </c>
      <c r="I875" s="731">
        <v>184245</v>
      </c>
      <c r="J875" s="731" t="s">
        <v>1107</v>
      </c>
      <c r="K875" s="731" t="s">
        <v>1108</v>
      </c>
      <c r="L875" s="734">
        <v>92.69</v>
      </c>
      <c r="M875" s="734">
        <v>1</v>
      </c>
      <c r="N875" s="735">
        <v>92.69</v>
      </c>
    </row>
    <row r="876" spans="1:14" ht="14.45" customHeight="1" x14ac:dyDescent="0.2">
      <c r="A876" s="729" t="s">
        <v>576</v>
      </c>
      <c r="B876" s="730" t="s">
        <v>577</v>
      </c>
      <c r="C876" s="731" t="s">
        <v>596</v>
      </c>
      <c r="D876" s="732" t="s">
        <v>597</v>
      </c>
      <c r="E876" s="733">
        <v>50113001</v>
      </c>
      <c r="F876" s="732" t="s">
        <v>611</v>
      </c>
      <c r="G876" s="731" t="s">
        <v>612</v>
      </c>
      <c r="H876" s="731">
        <v>188217</v>
      </c>
      <c r="I876" s="731">
        <v>88217</v>
      </c>
      <c r="J876" s="731" t="s">
        <v>1109</v>
      </c>
      <c r="K876" s="731" t="s">
        <v>1110</v>
      </c>
      <c r="L876" s="734">
        <v>126.95857142857143</v>
      </c>
      <c r="M876" s="734">
        <v>7</v>
      </c>
      <c r="N876" s="735">
        <v>888.71</v>
      </c>
    </row>
    <row r="877" spans="1:14" ht="14.45" customHeight="1" x14ac:dyDescent="0.2">
      <c r="A877" s="729" t="s">
        <v>576</v>
      </c>
      <c r="B877" s="730" t="s">
        <v>577</v>
      </c>
      <c r="C877" s="731" t="s">
        <v>596</v>
      </c>
      <c r="D877" s="732" t="s">
        <v>597</v>
      </c>
      <c r="E877" s="733">
        <v>50113001</v>
      </c>
      <c r="F877" s="732" t="s">
        <v>611</v>
      </c>
      <c r="G877" s="731" t="s">
        <v>612</v>
      </c>
      <c r="H877" s="731">
        <v>188219</v>
      </c>
      <c r="I877" s="731">
        <v>88219</v>
      </c>
      <c r="J877" s="731" t="s">
        <v>1111</v>
      </c>
      <c r="K877" s="731" t="s">
        <v>1113</v>
      </c>
      <c r="L877" s="734">
        <v>143.22142857142856</v>
      </c>
      <c r="M877" s="734">
        <v>7</v>
      </c>
      <c r="N877" s="735">
        <v>1002.55</v>
      </c>
    </row>
    <row r="878" spans="1:14" ht="14.45" customHeight="1" x14ac:dyDescent="0.2">
      <c r="A878" s="729" t="s">
        <v>576</v>
      </c>
      <c r="B878" s="730" t="s">
        <v>577</v>
      </c>
      <c r="C878" s="731" t="s">
        <v>596</v>
      </c>
      <c r="D878" s="732" t="s">
        <v>597</v>
      </c>
      <c r="E878" s="733">
        <v>50113001</v>
      </c>
      <c r="F878" s="732" t="s">
        <v>611</v>
      </c>
      <c r="G878" s="731" t="s">
        <v>612</v>
      </c>
      <c r="H878" s="731">
        <v>216146</v>
      </c>
      <c r="I878" s="731">
        <v>216146</v>
      </c>
      <c r="J878" s="731" t="s">
        <v>1111</v>
      </c>
      <c r="K878" s="731" t="s">
        <v>1112</v>
      </c>
      <c r="L878" s="734">
        <v>138.72</v>
      </c>
      <c r="M878" s="734">
        <v>1</v>
      </c>
      <c r="N878" s="735">
        <v>138.72</v>
      </c>
    </row>
    <row r="879" spans="1:14" ht="14.45" customHeight="1" x14ac:dyDescent="0.2">
      <c r="A879" s="729" t="s">
        <v>576</v>
      </c>
      <c r="B879" s="730" t="s">
        <v>577</v>
      </c>
      <c r="C879" s="731" t="s">
        <v>596</v>
      </c>
      <c r="D879" s="732" t="s">
        <v>597</v>
      </c>
      <c r="E879" s="733">
        <v>50113001</v>
      </c>
      <c r="F879" s="732" t="s">
        <v>611</v>
      </c>
      <c r="G879" s="731" t="s">
        <v>612</v>
      </c>
      <c r="H879" s="731">
        <v>225973</v>
      </c>
      <c r="I879" s="731">
        <v>225973</v>
      </c>
      <c r="J879" s="731" t="s">
        <v>1114</v>
      </c>
      <c r="K879" s="731" t="s">
        <v>1772</v>
      </c>
      <c r="L879" s="734">
        <v>445.19</v>
      </c>
      <c r="M879" s="734">
        <v>1</v>
      </c>
      <c r="N879" s="735">
        <v>445.19</v>
      </c>
    </row>
    <row r="880" spans="1:14" ht="14.45" customHeight="1" x14ac:dyDescent="0.2">
      <c r="A880" s="729" t="s">
        <v>576</v>
      </c>
      <c r="B880" s="730" t="s">
        <v>577</v>
      </c>
      <c r="C880" s="731" t="s">
        <v>596</v>
      </c>
      <c r="D880" s="732" t="s">
        <v>597</v>
      </c>
      <c r="E880" s="733">
        <v>50113001</v>
      </c>
      <c r="F880" s="732" t="s">
        <v>611</v>
      </c>
      <c r="G880" s="731" t="s">
        <v>612</v>
      </c>
      <c r="H880" s="731">
        <v>205995</v>
      </c>
      <c r="I880" s="731">
        <v>205995</v>
      </c>
      <c r="J880" s="731" t="s">
        <v>1773</v>
      </c>
      <c r="K880" s="731" t="s">
        <v>1774</v>
      </c>
      <c r="L880" s="734">
        <v>220.9</v>
      </c>
      <c r="M880" s="734">
        <v>3</v>
      </c>
      <c r="N880" s="735">
        <v>662.7</v>
      </c>
    </row>
    <row r="881" spans="1:14" ht="14.45" customHeight="1" x14ac:dyDescent="0.2">
      <c r="A881" s="729" t="s">
        <v>576</v>
      </c>
      <c r="B881" s="730" t="s">
        <v>577</v>
      </c>
      <c r="C881" s="731" t="s">
        <v>596</v>
      </c>
      <c r="D881" s="732" t="s">
        <v>597</v>
      </c>
      <c r="E881" s="733">
        <v>50113001</v>
      </c>
      <c r="F881" s="732" t="s">
        <v>611</v>
      </c>
      <c r="G881" s="731" t="s">
        <v>612</v>
      </c>
      <c r="H881" s="731">
        <v>205992</v>
      </c>
      <c r="I881" s="731">
        <v>205992</v>
      </c>
      <c r="J881" s="731" t="s">
        <v>1775</v>
      </c>
      <c r="K881" s="731" t="s">
        <v>1776</v>
      </c>
      <c r="L881" s="734">
        <v>172.91999999999996</v>
      </c>
      <c r="M881" s="734">
        <v>2</v>
      </c>
      <c r="N881" s="735">
        <v>345.83999999999992</v>
      </c>
    </row>
    <row r="882" spans="1:14" ht="14.45" customHeight="1" x14ac:dyDescent="0.2">
      <c r="A882" s="729" t="s">
        <v>576</v>
      </c>
      <c r="B882" s="730" t="s">
        <v>577</v>
      </c>
      <c r="C882" s="731" t="s">
        <v>596</v>
      </c>
      <c r="D882" s="732" t="s">
        <v>597</v>
      </c>
      <c r="E882" s="733">
        <v>50113001</v>
      </c>
      <c r="F882" s="732" t="s">
        <v>611</v>
      </c>
      <c r="G882" s="731" t="s">
        <v>612</v>
      </c>
      <c r="H882" s="731">
        <v>991869</v>
      </c>
      <c r="I882" s="731">
        <v>205998</v>
      </c>
      <c r="J882" s="731" t="s">
        <v>1777</v>
      </c>
      <c r="K882" s="731" t="s">
        <v>1778</v>
      </c>
      <c r="L882" s="734">
        <v>257.97000000000008</v>
      </c>
      <c r="M882" s="734">
        <v>1</v>
      </c>
      <c r="N882" s="735">
        <v>257.97000000000008</v>
      </c>
    </row>
    <row r="883" spans="1:14" ht="14.45" customHeight="1" x14ac:dyDescent="0.2">
      <c r="A883" s="729" t="s">
        <v>576</v>
      </c>
      <c r="B883" s="730" t="s">
        <v>577</v>
      </c>
      <c r="C883" s="731" t="s">
        <v>596</v>
      </c>
      <c r="D883" s="732" t="s">
        <v>597</v>
      </c>
      <c r="E883" s="733">
        <v>50113001</v>
      </c>
      <c r="F883" s="732" t="s">
        <v>611</v>
      </c>
      <c r="G883" s="731" t="s">
        <v>643</v>
      </c>
      <c r="H883" s="731">
        <v>149909</v>
      </c>
      <c r="I883" s="731">
        <v>49909</v>
      </c>
      <c r="J883" s="731" t="s">
        <v>1124</v>
      </c>
      <c r="K883" s="731" t="s">
        <v>1125</v>
      </c>
      <c r="L883" s="734">
        <v>27.9</v>
      </c>
      <c r="M883" s="734">
        <v>8</v>
      </c>
      <c r="N883" s="735">
        <v>223.2</v>
      </c>
    </row>
    <row r="884" spans="1:14" ht="14.45" customHeight="1" x14ac:dyDescent="0.2">
      <c r="A884" s="729" t="s">
        <v>576</v>
      </c>
      <c r="B884" s="730" t="s">
        <v>577</v>
      </c>
      <c r="C884" s="731" t="s">
        <v>596</v>
      </c>
      <c r="D884" s="732" t="s">
        <v>597</v>
      </c>
      <c r="E884" s="733">
        <v>50113001</v>
      </c>
      <c r="F884" s="732" t="s">
        <v>611</v>
      </c>
      <c r="G884" s="731" t="s">
        <v>612</v>
      </c>
      <c r="H884" s="731">
        <v>110151</v>
      </c>
      <c r="I884" s="731">
        <v>10151</v>
      </c>
      <c r="J884" s="731" t="s">
        <v>1126</v>
      </c>
      <c r="K884" s="731" t="s">
        <v>1127</v>
      </c>
      <c r="L884" s="734">
        <v>66.040000000000006</v>
      </c>
      <c r="M884" s="734">
        <v>4</v>
      </c>
      <c r="N884" s="735">
        <v>264.16000000000003</v>
      </c>
    </row>
    <row r="885" spans="1:14" ht="14.45" customHeight="1" x14ac:dyDescent="0.2">
      <c r="A885" s="729" t="s">
        <v>576</v>
      </c>
      <c r="B885" s="730" t="s">
        <v>577</v>
      </c>
      <c r="C885" s="731" t="s">
        <v>596</v>
      </c>
      <c r="D885" s="732" t="s">
        <v>597</v>
      </c>
      <c r="E885" s="733">
        <v>50113001</v>
      </c>
      <c r="F885" s="732" t="s">
        <v>611</v>
      </c>
      <c r="G885" s="731" t="s">
        <v>612</v>
      </c>
      <c r="H885" s="731">
        <v>192853</v>
      </c>
      <c r="I885" s="731">
        <v>192853</v>
      </c>
      <c r="J885" s="731" t="s">
        <v>1126</v>
      </c>
      <c r="K885" s="731" t="s">
        <v>1128</v>
      </c>
      <c r="L885" s="734">
        <v>107.66666666666667</v>
      </c>
      <c r="M885" s="734">
        <v>30</v>
      </c>
      <c r="N885" s="735">
        <v>3230</v>
      </c>
    </row>
    <row r="886" spans="1:14" ht="14.45" customHeight="1" x14ac:dyDescent="0.2">
      <c r="A886" s="729" t="s">
        <v>576</v>
      </c>
      <c r="B886" s="730" t="s">
        <v>577</v>
      </c>
      <c r="C886" s="731" t="s">
        <v>596</v>
      </c>
      <c r="D886" s="732" t="s">
        <v>597</v>
      </c>
      <c r="E886" s="733">
        <v>50113001</v>
      </c>
      <c r="F886" s="732" t="s">
        <v>611</v>
      </c>
      <c r="G886" s="731" t="s">
        <v>612</v>
      </c>
      <c r="H886" s="731">
        <v>147478</v>
      </c>
      <c r="I886" s="731">
        <v>47478</v>
      </c>
      <c r="J886" s="731" t="s">
        <v>1129</v>
      </c>
      <c r="K886" s="731" t="s">
        <v>688</v>
      </c>
      <c r="L886" s="734">
        <v>85.320000000000007</v>
      </c>
      <c r="M886" s="734">
        <v>1</v>
      </c>
      <c r="N886" s="735">
        <v>85.320000000000007</v>
      </c>
    </row>
    <row r="887" spans="1:14" ht="14.45" customHeight="1" x14ac:dyDescent="0.2">
      <c r="A887" s="729" t="s">
        <v>576</v>
      </c>
      <c r="B887" s="730" t="s">
        <v>577</v>
      </c>
      <c r="C887" s="731" t="s">
        <v>596</v>
      </c>
      <c r="D887" s="732" t="s">
        <v>597</v>
      </c>
      <c r="E887" s="733">
        <v>50113001</v>
      </c>
      <c r="F887" s="732" t="s">
        <v>611</v>
      </c>
      <c r="G887" s="731" t="s">
        <v>643</v>
      </c>
      <c r="H887" s="731">
        <v>844480</v>
      </c>
      <c r="I887" s="731">
        <v>114059</v>
      </c>
      <c r="J887" s="731" t="s">
        <v>1779</v>
      </c>
      <c r="K887" s="731" t="s">
        <v>1780</v>
      </c>
      <c r="L887" s="734">
        <v>12.82</v>
      </c>
      <c r="M887" s="734">
        <v>2</v>
      </c>
      <c r="N887" s="735">
        <v>25.64</v>
      </c>
    </row>
    <row r="888" spans="1:14" ht="14.45" customHeight="1" x14ac:dyDescent="0.2">
      <c r="A888" s="729" t="s">
        <v>576</v>
      </c>
      <c r="B888" s="730" t="s">
        <v>577</v>
      </c>
      <c r="C888" s="731" t="s">
        <v>596</v>
      </c>
      <c r="D888" s="732" t="s">
        <v>597</v>
      </c>
      <c r="E888" s="733">
        <v>50113001</v>
      </c>
      <c r="F888" s="732" t="s">
        <v>611</v>
      </c>
      <c r="G888" s="731" t="s">
        <v>643</v>
      </c>
      <c r="H888" s="731">
        <v>844554</v>
      </c>
      <c r="I888" s="731">
        <v>114065</v>
      </c>
      <c r="J888" s="731" t="s">
        <v>1781</v>
      </c>
      <c r="K888" s="731" t="s">
        <v>1782</v>
      </c>
      <c r="L888" s="734">
        <v>18.290000000000003</v>
      </c>
      <c r="M888" s="734">
        <v>2</v>
      </c>
      <c r="N888" s="735">
        <v>36.580000000000005</v>
      </c>
    </row>
    <row r="889" spans="1:14" ht="14.45" customHeight="1" x14ac:dyDescent="0.2">
      <c r="A889" s="729" t="s">
        <v>576</v>
      </c>
      <c r="B889" s="730" t="s">
        <v>577</v>
      </c>
      <c r="C889" s="731" t="s">
        <v>596</v>
      </c>
      <c r="D889" s="732" t="s">
        <v>597</v>
      </c>
      <c r="E889" s="733">
        <v>50113001</v>
      </c>
      <c r="F889" s="732" t="s">
        <v>611</v>
      </c>
      <c r="G889" s="731" t="s">
        <v>643</v>
      </c>
      <c r="H889" s="731">
        <v>115316</v>
      </c>
      <c r="I889" s="731">
        <v>15316</v>
      </c>
      <c r="J889" s="731" t="s">
        <v>1130</v>
      </c>
      <c r="K889" s="731" t="s">
        <v>844</v>
      </c>
      <c r="L889" s="734">
        <v>19.010000000000005</v>
      </c>
      <c r="M889" s="734">
        <v>1</v>
      </c>
      <c r="N889" s="735">
        <v>19.010000000000005</v>
      </c>
    </row>
    <row r="890" spans="1:14" ht="14.45" customHeight="1" x14ac:dyDescent="0.2">
      <c r="A890" s="729" t="s">
        <v>576</v>
      </c>
      <c r="B890" s="730" t="s">
        <v>577</v>
      </c>
      <c r="C890" s="731" t="s">
        <v>596</v>
      </c>
      <c r="D890" s="732" t="s">
        <v>597</v>
      </c>
      <c r="E890" s="733">
        <v>50113001</v>
      </c>
      <c r="F890" s="732" t="s">
        <v>611</v>
      </c>
      <c r="G890" s="731" t="s">
        <v>643</v>
      </c>
      <c r="H890" s="731">
        <v>849935</v>
      </c>
      <c r="I890" s="731">
        <v>155383</v>
      </c>
      <c r="J890" s="731" t="s">
        <v>1131</v>
      </c>
      <c r="K890" s="731" t="s">
        <v>1132</v>
      </c>
      <c r="L890" s="734">
        <v>4504.697933989537</v>
      </c>
      <c r="M890" s="734">
        <v>5</v>
      </c>
      <c r="N890" s="735">
        <v>22523.489669947685</v>
      </c>
    </row>
    <row r="891" spans="1:14" ht="14.45" customHeight="1" x14ac:dyDescent="0.2">
      <c r="A891" s="729" t="s">
        <v>576</v>
      </c>
      <c r="B891" s="730" t="s">
        <v>577</v>
      </c>
      <c r="C891" s="731" t="s">
        <v>596</v>
      </c>
      <c r="D891" s="732" t="s">
        <v>597</v>
      </c>
      <c r="E891" s="733">
        <v>50113001</v>
      </c>
      <c r="F891" s="732" t="s">
        <v>611</v>
      </c>
      <c r="G891" s="731" t="s">
        <v>612</v>
      </c>
      <c r="H891" s="731">
        <v>105693</v>
      </c>
      <c r="I891" s="731">
        <v>5693</v>
      </c>
      <c r="J891" s="731" t="s">
        <v>1137</v>
      </c>
      <c r="K891" s="731" t="s">
        <v>1138</v>
      </c>
      <c r="L891" s="734">
        <v>81.709999999999994</v>
      </c>
      <c r="M891" s="734">
        <v>1</v>
      </c>
      <c r="N891" s="735">
        <v>81.709999999999994</v>
      </c>
    </row>
    <row r="892" spans="1:14" ht="14.45" customHeight="1" x14ac:dyDescent="0.2">
      <c r="A892" s="729" t="s">
        <v>576</v>
      </c>
      <c r="B892" s="730" t="s">
        <v>577</v>
      </c>
      <c r="C892" s="731" t="s">
        <v>596</v>
      </c>
      <c r="D892" s="732" t="s">
        <v>597</v>
      </c>
      <c r="E892" s="733">
        <v>50113001</v>
      </c>
      <c r="F892" s="732" t="s">
        <v>611</v>
      </c>
      <c r="G892" s="731" t="s">
        <v>612</v>
      </c>
      <c r="H892" s="731">
        <v>185512</v>
      </c>
      <c r="I892" s="731">
        <v>185512</v>
      </c>
      <c r="J892" s="731" t="s">
        <v>1139</v>
      </c>
      <c r="K892" s="731" t="s">
        <v>1140</v>
      </c>
      <c r="L892" s="734">
        <v>73.730000000000018</v>
      </c>
      <c r="M892" s="734">
        <v>3</v>
      </c>
      <c r="N892" s="735">
        <v>221.19000000000005</v>
      </c>
    </row>
    <row r="893" spans="1:14" ht="14.45" customHeight="1" x14ac:dyDescent="0.2">
      <c r="A893" s="729" t="s">
        <v>576</v>
      </c>
      <c r="B893" s="730" t="s">
        <v>577</v>
      </c>
      <c r="C893" s="731" t="s">
        <v>596</v>
      </c>
      <c r="D893" s="732" t="s">
        <v>597</v>
      </c>
      <c r="E893" s="733">
        <v>50113001</v>
      </c>
      <c r="F893" s="732" t="s">
        <v>611</v>
      </c>
      <c r="G893" s="731" t="s">
        <v>612</v>
      </c>
      <c r="H893" s="731">
        <v>196635</v>
      </c>
      <c r="I893" s="731">
        <v>96635</v>
      </c>
      <c r="J893" s="731" t="s">
        <v>1141</v>
      </c>
      <c r="K893" s="731" t="s">
        <v>1142</v>
      </c>
      <c r="L893" s="734">
        <v>111.46000000000002</v>
      </c>
      <c r="M893" s="734">
        <v>44</v>
      </c>
      <c r="N893" s="735">
        <v>4904.2400000000007</v>
      </c>
    </row>
    <row r="894" spans="1:14" ht="14.45" customHeight="1" x14ac:dyDescent="0.2">
      <c r="A894" s="729" t="s">
        <v>576</v>
      </c>
      <c r="B894" s="730" t="s">
        <v>577</v>
      </c>
      <c r="C894" s="731" t="s">
        <v>596</v>
      </c>
      <c r="D894" s="732" t="s">
        <v>597</v>
      </c>
      <c r="E894" s="733">
        <v>50113001</v>
      </c>
      <c r="F894" s="732" t="s">
        <v>611</v>
      </c>
      <c r="G894" s="731" t="s">
        <v>612</v>
      </c>
      <c r="H894" s="731">
        <v>117992</v>
      </c>
      <c r="I894" s="731">
        <v>17992</v>
      </c>
      <c r="J894" s="731" t="s">
        <v>1143</v>
      </c>
      <c r="K894" s="731" t="s">
        <v>1783</v>
      </c>
      <c r="L894" s="734">
        <v>85.922727272727258</v>
      </c>
      <c r="M894" s="734">
        <v>11</v>
      </c>
      <c r="N894" s="735">
        <v>945.14999999999986</v>
      </c>
    </row>
    <row r="895" spans="1:14" ht="14.45" customHeight="1" x14ac:dyDescent="0.2">
      <c r="A895" s="729" t="s">
        <v>576</v>
      </c>
      <c r="B895" s="730" t="s">
        <v>577</v>
      </c>
      <c r="C895" s="731" t="s">
        <v>596</v>
      </c>
      <c r="D895" s="732" t="s">
        <v>597</v>
      </c>
      <c r="E895" s="733">
        <v>50113001</v>
      </c>
      <c r="F895" s="732" t="s">
        <v>611</v>
      </c>
      <c r="G895" s="731" t="s">
        <v>612</v>
      </c>
      <c r="H895" s="731">
        <v>231541</v>
      </c>
      <c r="I895" s="731">
        <v>231541</v>
      </c>
      <c r="J895" s="731" t="s">
        <v>1145</v>
      </c>
      <c r="K895" s="731" t="s">
        <v>1146</v>
      </c>
      <c r="L895" s="734">
        <v>80.69</v>
      </c>
      <c r="M895" s="734">
        <v>13</v>
      </c>
      <c r="N895" s="735">
        <v>1048.97</v>
      </c>
    </row>
    <row r="896" spans="1:14" ht="14.45" customHeight="1" x14ac:dyDescent="0.2">
      <c r="A896" s="729" t="s">
        <v>576</v>
      </c>
      <c r="B896" s="730" t="s">
        <v>577</v>
      </c>
      <c r="C896" s="731" t="s">
        <v>596</v>
      </c>
      <c r="D896" s="732" t="s">
        <v>597</v>
      </c>
      <c r="E896" s="733">
        <v>50113001</v>
      </c>
      <c r="F896" s="732" t="s">
        <v>611</v>
      </c>
      <c r="G896" s="731" t="s">
        <v>612</v>
      </c>
      <c r="H896" s="731">
        <v>231544</v>
      </c>
      <c r="I896" s="731">
        <v>231544</v>
      </c>
      <c r="J896" s="731" t="s">
        <v>1145</v>
      </c>
      <c r="K896" s="731" t="s">
        <v>1147</v>
      </c>
      <c r="L896" s="734">
        <v>80.694705882352935</v>
      </c>
      <c r="M896" s="734">
        <v>17</v>
      </c>
      <c r="N896" s="735">
        <v>1371.81</v>
      </c>
    </row>
    <row r="897" spans="1:14" ht="14.45" customHeight="1" x14ac:dyDescent="0.2">
      <c r="A897" s="729" t="s">
        <v>576</v>
      </c>
      <c r="B897" s="730" t="s">
        <v>577</v>
      </c>
      <c r="C897" s="731" t="s">
        <v>596</v>
      </c>
      <c r="D897" s="732" t="s">
        <v>597</v>
      </c>
      <c r="E897" s="733">
        <v>50113001</v>
      </c>
      <c r="F897" s="732" t="s">
        <v>611</v>
      </c>
      <c r="G897" s="731" t="s">
        <v>612</v>
      </c>
      <c r="H897" s="731">
        <v>237329</v>
      </c>
      <c r="I897" s="731">
        <v>237329</v>
      </c>
      <c r="J897" s="731" t="s">
        <v>1148</v>
      </c>
      <c r="K897" s="731" t="s">
        <v>1149</v>
      </c>
      <c r="L897" s="734">
        <v>109.12783783783786</v>
      </c>
      <c r="M897" s="734">
        <v>37</v>
      </c>
      <c r="N897" s="735">
        <v>4037.7300000000009</v>
      </c>
    </row>
    <row r="898" spans="1:14" ht="14.45" customHeight="1" x14ac:dyDescent="0.2">
      <c r="A898" s="729" t="s">
        <v>576</v>
      </c>
      <c r="B898" s="730" t="s">
        <v>577</v>
      </c>
      <c r="C898" s="731" t="s">
        <v>596</v>
      </c>
      <c r="D898" s="732" t="s">
        <v>597</v>
      </c>
      <c r="E898" s="733">
        <v>50113001</v>
      </c>
      <c r="F898" s="732" t="s">
        <v>611</v>
      </c>
      <c r="G898" s="731" t="s">
        <v>612</v>
      </c>
      <c r="H898" s="731">
        <v>237330</v>
      </c>
      <c r="I898" s="731">
        <v>237330</v>
      </c>
      <c r="J898" s="731" t="s">
        <v>1150</v>
      </c>
      <c r="K898" s="731" t="s">
        <v>1151</v>
      </c>
      <c r="L898" s="734">
        <v>111.69931034482759</v>
      </c>
      <c r="M898" s="734">
        <v>145</v>
      </c>
      <c r="N898" s="735">
        <v>16196.400000000001</v>
      </c>
    </row>
    <row r="899" spans="1:14" ht="14.45" customHeight="1" x14ac:dyDescent="0.2">
      <c r="A899" s="729" t="s">
        <v>576</v>
      </c>
      <c r="B899" s="730" t="s">
        <v>577</v>
      </c>
      <c r="C899" s="731" t="s">
        <v>596</v>
      </c>
      <c r="D899" s="732" t="s">
        <v>597</v>
      </c>
      <c r="E899" s="733">
        <v>50113001</v>
      </c>
      <c r="F899" s="732" t="s">
        <v>611</v>
      </c>
      <c r="G899" s="731" t="s">
        <v>612</v>
      </c>
      <c r="H899" s="731">
        <v>234736</v>
      </c>
      <c r="I899" s="731">
        <v>234736</v>
      </c>
      <c r="J899" s="731" t="s">
        <v>1152</v>
      </c>
      <c r="K899" s="731" t="s">
        <v>1153</v>
      </c>
      <c r="L899" s="734">
        <v>120.53999999999999</v>
      </c>
      <c r="M899" s="734">
        <v>36</v>
      </c>
      <c r="N899" s="735">
        <v>4339.4399999999996</v>
      </c>
    </row>
    <row r="900" spans="1:14" ht="14.45" customHeight="1" x14ac:dyDescent="0.2">
      <c r="A900" s="729" t="s">
        <v>576</v>
      </c>
      <c r="B900" s="730" t="s">
        <v>577</v>
      </c>
      <c r="C900" s="731" t="s">
        <v>596</v>
      </c>
      <c r="D900" s="732" t="s">
        <v>597</v>
      </c>
      <c r="E900" s="733">
        <v>50113001</v>
      </c>
      <c r="F900" s="732" t="s">
        <v>611</v>
      </c>
      <c r="G900" s="731" t="s">
        <v>612</v>
      </c>
      <c r="H900" s="731">
        <v>116594</v>
      </c>
      <c r="I900" s="731">
        <v>16594</v>
      </c>
      <c r="J900" s="731" t="s">
        <v>1154</v>
      </c>
      <c r="K900" s="731" t="s">
        <v>1155</v>
      </c>
      <c r="L900" s="734">
        <v>111.33</v>
      </c>
      <c r="M900" s="734">
        <v>1</v>
      </c>
      <c r="N900" s="735">
        <v>111.33</v>
      </c>
    </row>
    <row r="901" spans="1:14" ht="14.45" customHeight="1" x14ac:dyDescent="0.2">
      <c r="A901" s="729" t="s">
        <v>576</v>
      </c>
      <c r="B901" s="730" t="s">
        <v>577</v>
      </c>
      <c r="C901" s="731" t="s">
        <v>596</v>
      </c>
      <c r="D901" s="732" t="s">
        <v>597</v>
      </c>
      <c r="E901" s="733">
        <v>50113001</v>
      </c>
      <c r="F901" s="732" t="s">
        <v>611</v>
      </c>
      <c r="G901" s="731" t="s">
        <v>612</v>
      </c>
      <c r="H901" s="731">
        <v>199963</v>
      </c>
      <c r="I901" s="731">
        <v>199963</v>
      </c>
      <c r="J901" s="731" t="s">
        <v>1158</v>
      </c>
      <c r="K901" s="731" t="s">
        <v>1159</v>
      </c>
      <c r="L901" s="734">
        <v>567.69000000000017</v>
      </c>
      <c r="M901" s="734">
        <v>1</v>
      </c>
      <c r="N901" s="735">
        <v>567.69000000000017</v>
      </c>
    </row>
    <row r="902" spans="1:14" ht="14.45" customHeight="1" x14ac:dyDescent="0.2">
      <c r="A902" s="729" t="s">
        <v>576</v>
      </c>
      <c r="B902" s="730" t="s">
        <v>577</v>
      </c>
      <c r="C902" s="731" t="s">
        <v>596</v>
      </c>
      <c r="D902" s="732" t="s">
        <v>597</v>
      </c>
      <c r="E902" s="733">
        <v>50113001</v>
      </c>
      <c r="F902" s="732" t="s">
        <v>611</v>
      </c>
      <c r="G902" s="731" t="s">
        <v>612</v>
      </c>
      <c r="H902" s="731">
        <v>102684</v>
      </c>
      <c r="I902" s="731">
        <v>2684</v>
      </c>
      <c r="J902" s="731" t="s">
        <v>1162</v>
      </c>
      <c r="K902" s="731" t="s">
        <v>1163</v>
      </c>
      <c r="L902" s="734">
        <v>108.75538461538463</v>
      </c>
      <c r="M902" s="734">
        <v>13</v>
      </c>
      <c r="N902" s="735">
        <v>1413.8200000000002</v>
      </c>
    </row>
    <row r="903" spans="1:14" ht="14.45" customHeight="1" x14ac:dyDescent="0.2">
      <c r="A903" s="729" t="s">
        <v>576</v>
      </c>
      <c r="B903" s="730" t="s">
        <v>577</v>
      </c>
      <c r="C903" s="731" t="s">
        <v>596</v>
      </c>
      <c r="D903" s="732" t="s">
        <v>597</v>
      </c>
      <c r="E903" s="733">
        <v>50113001</v>
      </c>
      <c r="F903" s="732" t="s">
        <v>611</v>
      </c>
      <c r="G903" s="731" t="s">
        <v>612</v>
      </c>
      <c r="H903" s="731">
        <v>100502</v>
      </c>
      <c r="I903" s="731">
        <v>502</v>
      </c>
      <c r="J903" s="731" t="s">
        <v>1162</v>
      </c>
      <c r="K903" s="731" t="s">
        <v>1164</v>
      </c>
      <c r="L903" s="734">
        <v>268.59499999999997</v>
      </c>
      <c r="M903" s="734">
        <v>20</v>
      </c>
      <c r="N903" s="735">
        <v>5371.9</v>
      </c>
    </row>
    <row r="904" spans="1:14" ht="14.45" customHeight="1" x14ac:dyDescent="0.2">
      <c r="A904" s="729" t="s">
        <v>576</v>
      </c>
      <c r="B904" s="730" t="s">
        <v>577</v>
      </c>
      <c r="C904" s="731" t="s">
        <v>596</v>
      </c>
      <c r="D904" s="732" t="s">
        <v>597</v>
      </c>
      <c r="E904" s="733">
        <v>50113001</v>
      </c>
      <c r="F904" s="732" t="s">
        <v>611</v>
      </c>
      <c r="G904" s="731" t="s">
        <v>612</v>
      </c>
      <c r="H904" s="731">
        <v>230933</v>
      </c>
      <c r="I904" s="731">
        <v>230933</v>
      </c>
      <c r="J904" s="731" t="s">
        <v>1784</v>
      </c>
      <c r="K904" s="731" t="s">
        <v>1785</v>
      </c>
      <c r="L904" s="734">
        <v>615.96000000000015</v>
      </c>
      <c r="M904" s="734">
        <v>1</v>
      </c>
      <c r="N904" s="735">
        <v>615.96000000000015</v>
      </c>
    </row>
    <row r="905" spans="1:14" ht="14.45" customHeight="1" x14ac:dyDescent="0.2">
      <c r="A905" s="729" t="s">
        <v>576</v>
      </c>
      <c r="B905" s="730" t="s">
        <v>577</v>
      </c>
      <c r="C905" s="731" t="s">
        <v>596</v>
      </c>
      <c r="D905" s="732" t="s">
        <v>597</v>
      </c>
      <c r="E905" s="733">
        <v>50113001</v>
      </c>
      <c r="F905" s="732" t="s">
        <v>611</v>
      </c>
      <c r="G905" s="731" t="s">
        <v>612</v>
      </c>
      <c r="H905" s="731">
        <v>196018</v>
      </c>
      <c r="I905" s="731">
        <v>196018</v>
      </c>
      <c r="J905" s="731" t="s">
        <v>1786</v>
      </c>
      <c r="K905" s="731" t="s">
        <v>1787</v>
      </c>
      <c r="L905" s="734">
        <v>95.28</v>
      </c>
      <c r="M905" s="734">
        <v>1</v>
      </c>
      <c r="N905" s="735">
        <v>95.28</v>
      </c>
    </row>
    <row r="906" spans="1:14" ht="14.45" customHeight="1" x14ac:dyDescent="0.2">
      <c r="A906" s="729" t="s">
        <v>576</v>
      </c>
      <c r="B906" s="730" t="s">
        <v>577</v>
      </c>
      <c r="C906" s="731" t="s">
        <v>596</v>
      </c>
      <c r="D906" s="732" t="s">
        <v>597</v>
      </c>
      <c r="E906" s="733">
        <v>50113001</v>
      </c>
      <c r="F906" s="732" t="s">
        <v>611</v>
      </c>
      <c r="G906" s="731" t="s">
        <v>612</v>
      </c>
      <c r="H906" s="731">
        <v>113814</v>
      </c>
      <c r="I906" s="731">
        <v>13814</v>
      </c>
      <c r="J906" s="731" t="s">
        <v>1788</v>
      </c>
      <c r="K906" s="731" t="s">
        <v>1789</v>
      </c>
      <c r="L906" s="734">
        <v>174.37</v>
      </c>
      <c r="M906" s="734">
        <v>2</v>
      </c>
      <c r="N906" s="735">
        <v>348.74</v>
      </c>
    </row>
    <row r="907" spans="1:14" ht="14.45" customHeight="1" x14ac:dyDescent="0.2">
      <c r="A907" s="729" t="s">
        <v>576</v>
      </c>
      <c r="B907" s="730" t="s">
        <v>577</v>
      </c>
      <c r="C907" s="731" t="s">
        <v>596</v>
      </c>
      <c r="D907" s="732" t="s">
        <v>597</v>
      </c>
      <c r="E907" s="733">
        <v>50113001</v>
      </c>
      <c r="F907" s="732" t="s">
        <v>611</v>
      </c>
      <c r="G907" s="731" t="s">
        <v>612</v>
      </c>
      <c r="H907" s="731">
        <v>128314</v>
      </c>
      <c r="I907" s="731">
        <v>28314</v>
      </c>
      <c r="J907" s="731" t="s">
        <v>1790</v>
      </c>
      <c r="K907" s="731" t="s">
        <v>1791</v>
      </c>
      <c r="L907" s="734">
        <v>7828.94</v>
      </c>
      <c r="M907" s="734">
        <v>1</v>
      </c>
      <c r="N907" s="735">
        <v>7828.94</v>
      </c>
    </row>
    <row r="908" spans="1:14" ht="14.45" customHeight="1" x14ac:dyDescent="0.2">
      <c r="A908" s="729" t="s">
        <v>576</v>
      </c>
      <c r="B908" s="730" t="s">
        <v>577</v>
      </c>
      <c r="C908" s="731" t="s">
        <v>596</v>
      </c>
      <c r="D908" s="732" t="s">
        <v>597</v>
      </c>
      <c r="E908" s="733">
        <v>50113001</v>
      </c>
      <c r="F908" s="732" t="s">
        <v>611</v>
      </c>
      <c r="G908" s="731" t="s">
        <v>612</v>
      </c>
      <c r="H908" s="731">
        <v>197772</v>
      </c>
      <c r="I908" s="731">
        <v>103542</v>
      </c>
      <c r="J908" s="731" t="s">
        <v>1792</v>
      </c>
      <c r="K908" s="731" t="s">
        <v>1793</v>
      </c>
      <c r="L908" s="734">
        <v>118.75</v>
      </c>
      <c r="M908" s="734">
        <v>1</v>
      </c>
      <c r="N908" s="735">
        <v>118.75</v>
      </c>
    </row>
    <row r="909" spans="1:14" ht="14.45" customHeight="1" x14ac:dyDescent="0.2">
      <c r="A909" s="729" t="s">
        <v>576</v>
      </c>
      <c r="B909" s="730" t="s">
        <v>577</v>
      </c>
      <c r="C909" s="731" t="s">
        <v>596</v>
      </c>
      <c r="D909" s="732" t="s">
        <v>597</v>
      </c>
      <c r="E909" s="733">
        <v>50113001</v>
      </c>
      <c r="F909" s="732" t="s">
        <v>611</v>
      </c>
      <c r="G909" s="731" t="s">
        <v>612</v>
      </c>
      <c r="H909" s="731">
        <v>142451</v>
      </c>
      <c r="I909" s="731">
        <v>42451</v>
      </c>
      <c r="J909" s="731" t="s">
        <v>1794</v>
      </c>
      <c r="K909" s="731" t="s">
        <v>1795</v>
      </c>
      <c r="L909" s="734">
        <v>473.02999999999992</v>
      </c>
      <c r="M909" s="734">
        <v>1</v>
      </c>
      <c r="N909" s="735">
        <v>473.02999999999992</v>
      </c>
    </row>
    <row r="910" spans="1:14" ht="14.45" customHeight="1" x14ac:dyDescent="0.2">
      <c r="A910" s="729" t="s">
        <v>576</v>
      </c>
      <c r="B910" s="730" t="s">
        <v>577</v>
      </c>
      <c r="C910" s="731" t="s">
        <v>596</v>
      </c>
      <c r="D910" s="732" t="s">
        <v>597</v>
      </c>
      <c r="E910" s="733">
        <v>50113001</v>
      </c>
      <c r="F910" s="732" t="s">
        <v>611</v>
      </c>
      <c r="G910" s="731" t="s">
        <v>329</v>
      </c>
      <c r="H910" s="731">
        <v>235822</v>
      </c>
      <c r="I910" s="731">
        <v>235822</v>
      </c>
      <c r="J910" s="731" t="s">
        <v>1796</v>
      </c>
      <c r="K910" s="731" t="s">
        <v>1797</v>
      </c>
      <c r="L910" s="734">
        <v>119.79</v>
      </c>
      <c r="M910" s="734">
        <v>1</v>
      </c>
      <c r="N910" s="735">
        <v>119.79</v>
      </c>
    </row>
    <row r="911" spans="1:14" ht="14.45" customHeight="1" x14ac:dyDescent="0.2">
      <c r="A911" s="729" t="s">
        <v>576</v>
      </c>
      <c r="B911" s="730" t="s">
        <v>577</v>
      </c>
      <c r="C911" s="731" t="s">
        <v>596</v>
      </c>
      <c r="D911" s="732" t="s">
        <v>597</v>
      </c>
      <c r="E911" s="733">
        <v>50113001</v>
      </c>
      <c r="F911" s="732" t="s">
        <v>611</v>
      </c>
      <c r="G911" s="731" t="s">
        <v>612</v>
      </c>
      <c r="H911" s="731">
        <v>845432</v>
      </c>
      <c r="I911" s="731">
        <v>107639</v>
      </c>
      <c r="J911" s="731" t="s">
        <v>1169</v>
      </c>
      <c r="K911" s="731" t="s">
        <v>1170</v>
      </c>
      <c r="L911" s="734">
        <v>52.25</v>
      </c>
      <c r="M911" s="734">
        <v>1</v>
      </c>
      <c r="N911" s="735">
        <v>52.25</v>
      </c>
    </row>
    <row r="912" spans="1:14" ht="14.45" customHeight="1" x14ac:dyDescent="0.2">
      <c r="A912" s="729" t="s">
        <v>576</v>
      </c>
      <c r="B912" s="730" t="s">
        <v>577</v>
      </c>
      <c r="C912" s="731" t="s">
        <v>596</v>
      </c>
      <c r="D912" s="732" t="s">
        <v>597</v>
      </c>
      <c r="E912" s="733">
        <v>50113001</v>
      </c>
      <c r="F912" s="732" t="s">
        <v>611</v>
      </c>
      <c r="G912" s="731" t="s">
        <v>612</v>
      </c>
      <c r="H912" s="731">
        <v>845376</v>
      </c>
      <c r="I912" s="731">
        <v>107641</v>
      </c>
      <c r="J912" s="731" t="s">
        <v>1169</v>
      </c>
      <c r="K912" s="731" t="s">
        <v>1798</v>
      </c>
      <c r="L912" s="734">
        <v>119.75999999999999</v>
      </c>
      <c r="M912" s="734">
        <v>2</v>
      </c>
      <c r="N912" s="735">
        <v>239.51999999999998</v>
      </c>
    </row>
    <row r="913" spans="1:14" ht="14.45" customHeight="1" x14ac:dyDescent="0.2">
      <c r="A913" s="729" t="s">
        <v>576</v>
      </c>
      <c r="B913" s="730" t="s">
        <v>577</v>
      </c>
      <c r="C913" s="731" t="s">
        <v>596</v>
      </c>
      <c r="D913" s="732" t="s">
        <v>597</v>
      </c>
      <c r="E913" s="733">
        <v>50113001</v>
      </c>
      <c r="F913" s="732" t="s">
        <v>611</v>
      </c>
      <c r="G913" s="731" t="s">
        <v>612</v>
      </c>
      <c r="H913" s="731">
        <v>205208</v>
      </c>
      <c r="I913" s="731">
        <v>205208</v>
      </c>
      <c r="J913" s="731" t="s">
        <v>1171</v>
      </c>
      <c r="K913" s="731" t="s">
        <v>1172</v>
      </c>
      <c r="L913" s="734">
        <v>3996.3990000000003</v>
      </c>
      <c r="M913" s="734">
        <v>1.9999999999999998</v>
      </c>
      <c r="N913" s="735">
        <v>7992.7979999999998</v>
      </c>
    </row>
    <row r="914" spans="1:14" ht="14.45" customHeight="1" x14ac:dyDescent="0.2">
      <c r="A914" s="729" t="s">
        <v>576</v>
      </c>
      <c r="B914" s="730" t="s">
        <v>577</v>
      </c>
      <c r="C914" s="731" t="s">
        <v>596</v>
      </c>
      <c r="D914" s="732" t="s">
        <v>597</v>
      </c>
      <c r="E914" s="733">
        <v>50113001</v>
      </c>
      <c r="F914" s="732" t="s">
        <v>611</v>
      </c>
      <c r="G914" s="731" t="s">
        <v>643</v>
      </c>
      <c r="H914" s="731">
        <v>170760</v>
      </c>
      <c r="I914" s="731">
        <v>170760</v>
      </c>
      <c r="J914" s="731" t="s">
        <v>1175</v>
      </c>
      <c r="K914" s="731" t="s">
        <v>1176</v>
      </c>
      <c r="L914" s="734">
        <v>105.03000000000002</v>
      </c>
      <c r="M914" s="734">
        <v>3</v>
      </c>
      <c r="N914" s="735">
        <v>315.09000000000003</v>
      </c>
    </row>
    <row r="915" spans="1:14" ht="14.45" customHeight="1" x14ac:dyDescent="0.2">
      <c r="A915" s="729" t="s">
        <v>576</v>
      </c>
      <c r="B915" s="730" t="s">
        <v>577</v>
      </c>
      <c r="C915" s="731" t="s">
        <v>596</v>
      </c>
      <c r="D915" s="732" t="s">
        <v>597</v>
      </c>
      <c r="E915" s="733">
        <v>50113001</v>
      </c>
      <c r="F915" s="732" t="s">
        <v>611</v>
      </c>
      <c r="G915" s="731" t="s">
        <v>612</v>
      </c>
      <c r="H915" s="731">
        <v>160480</v>
      </c>
      <c r="I915" s="731">
        <v>160480</v>
      </c>
      <c r="J915" s="731" t="s">
        <v>1799</v>
      </c>
      <c r="K915" s="731" t="s">
        <v>1174</v>
      </c>
      <c r="L915" s="734">
        <v>87.88</v>
      </c>
      <c r="M915" s="734">
        <v>1</v>
      </c>
      <c r="N915" s="735">
        <v>87.88</v>
      </c>
    </row>
    <row r="916" spans="1:14" ht="14.45" customHeight="1" x14ac:dyDescent="0.2">
      <c r="A916" s="729" t="s">
        <v>576</v>
      </c>
      <c r="B916" s="730" t="s">
        <v>577</v>
      </c>
      <c r="C916" s="731" t="s">
        <v>596</v>
      </c>
      <c r="D916" s="732" t="s">
        <v>597</v>
      </c>
      <c r="E916" s="733">
        <v>50113001</v>
      </c>
      <c r="F916" s="732" t="s">
        <v>611</v>
      </c>
      <c r="G916" s="731" t="s">
        <v>643</v>
      </c>
      <c r="H916" s="731">
        <v>184530</v>
      </c>
      <c r="I916" s="731">
        <v>200207</v>
      </c>
      <c r="J916" s="731" t="s">
        <v>1800</v>
      </c>
      <c r="K916" s="731" t="s">
        <v>1801</v>
      </c>
      <c r="L916" s="734">
        <v>84.054999999999978</v>
      </c>
      <c r="M916" s="734">
        <v>2</v>
      </c>
      <c r="N916" s="735">
        <v>168.10999999999996</v>
      </c>
    </row>
    <row r="917" spans="1:14" ht="14.45" customHeight="1" x14ac:dyDescent="0.2">
      <c r="A917" s="729" t="s">
        <v>576</v>
      </c>
      <c r="B917" s="730" t="s">
        <v>577</v>
      </c>
      <c r="C917" s="731" t="s">
        <v>596</v>
      </c>
      <c r="D917" s="732" t="s">
        <v>597</v>
      </c>
      <c r="E917" s="733">
        <v>50113001</v>
      </c>
      <c r="F917" s="732" t="s">
        <v>611</v>
      </c>
      <c r="G917" s="731" t="s">
        <v>612</v>
      </c>
      <c r="H917" s="731">
        <v>207958</v>
      </c>
      <c r="I917" s="731">
        <v>207958</v>
      </c>
      <c r="J917" s="731" t="s">
        <v>1802</v>
      </c>
      <c r="K917" s="731" t="s">
        <v>1803</v>
      </c>
      <c r="L917" s="734">
        <v>40.630000000000003</v>
      </c>
      <c r="M917" s="734">
        <v>1</v>
      </c>
      <c r="N917" s="735">
        <v>40.630000000000003</v>
      </c>
    </row>
    <row r="918" spans="1:14" ht="14.45" customHeight="1" x14ac:dyDescent="0.2">
      <c r="A918" s="729" t="s">
        <v>576</v>
      </c>
      <c r="B918" s="730" t="s">
        <v>577</v>
      </c>
      <c r="C918" s="731" t="s">
        <v>596</v>
      </c>
      <c r="D918" s="732" t="s">
        <v>597</v>
      </c>
      <c r="E918" s="733">
        <v>50113001</v>
      </c>
      <c r="F918" s="732" t="s">
        <v>611</v>
      </c>
      <c r="G918" s="731" t="s">
        <v>612</v>
      </c>
      <c r="H918" s="731">
        <v>207960</v>
      </c>
      <c r="I918" s="731">
        <v>207960</v>
      </c>
      <c r="J918" s="731" t="s">
        <v>1804</v>
      </c>
      <c r="K918" s="731" t="s">
        <v>1805</v>
      </c>
      <c r="L918" s="734">
        <v>274.98999999999995</v>
      </c>
      <c r="M918" s="734">
        <v>1</v>
      </c>
      <c r="N918" s="735">
        <v>274.98999999999995</v>
      </c>
    </row>
    <row r="919" spans="1:14" ht="14.45" customHeight="1" x14ac:dyDescent="0.2">
      <c r="A919" s="729" t="s">
        <v>576</v>
      </c>
      <c r="B919" s="730" t="s">
        <v>577</v>
      </c>
      <c r="C919" s="731" t="s">
        <v>596</v>
      </c>
      <c r="D919" s="732" t="s">
        <v>597</v>
      </c>
      <c r="E919" s="733">
        <v>50113001</v>
      </c>
      <c r="F919" s="732" t="s">
        <v>611</v>
      </c>
      <c r="G919" s="731" t="s">
        <v>612</v>
      </c>
      <c r="H919" s="731">
        <v>101125</v>
      </c>
      <c r="I919" s="731">
        <v>1125</v>
      </c>
      <c r="J919" s="731" t="s">
        <v>1177</v>
      </c>
      <c r="K919" s="731" t="s">
        <v>1178</v>
      </c>
      <c r="L919" s="734">
        <v>77.28</v>
      </c>
      <c r="M919" s="734">
        <v>73</v>
      </c>
      <c r="N919" s="735">
        <v>5641.44</v>
      </c>
    </row>
    <row r="920" spans="1:14" ht="14.45" customHeight="1" x14ac:dyDescent="0.2">
      <c r="A920" s="729" t="s">
        <v>576</v>
      </c>
      <c r="B920" s="730" t="s">
        <v>577</v>
      </c>
      <c r="C920" s="731" t="s">
        <v>596</v>
      </c>
      <c r="D920" s="732" t="s">
        <v>597</v>
      </c>
      <c r="E920" s="733">
        <v>50113001</v>
      </c>
      <c r="F920" s="732" t="s">
        <v>611</v>
      </c>
      <c r="G920" s="731" t="s">
        <v>612</v>
      </c>
      <c r="H920" s="731">
        <v>147271</v>
      </c>
      <c r="I920" s="731">
        <v>47271</v>
      </c>
      <c r="J920" s="731" t="s">
        <v>1806</v>
      </c>
      <c r="K920" s="731" t="s">
        <v>1456</v>
      </c>
      <c r="L920" s="734">
        <v>90.2</v>
      </c>
      <c r="M920" s="734">
        <v>4</v>
      </c>
      <c r="N920" s="735">
        <v>360.8</v>
      </c>
    </row>
    <row r="921" spans="1:14" ht="14.45" customHeight="1" x14ac:dyDescent="0.2">
      <c r="A921" s="729" t="s">
        <v>576</v>
      </c>
      <c r="B921" s="730" t="s">
        <v>577</v>
      </c>
      <c r="C921" s="731" t="s">
        <v>596</v>
      </c>
      <c r="D921" s="732" t="s">
        <v>597</v>
      </c>
      <c r="E921" s="733">
        <v>50113001</v>
      </c>
      <c r="F921" s="732" t="s">
        <v>611</v>
      </c>
      <c r="G921" s="731" t="s">
        <v>643</v>
      </c>
      <c r="H921" s="731">
        <v>116932</v>
      </c>
      <c r="I921" s="731">
        <v>16932</v>
      </c>
      <c r="J921" s="731" t="s">
        <v>1807</v>
      </c>
      <c r="K921" s="731" t="s">
        <v>1808</v>
      </c>
      <c r="L921" s="734">
        <v>104.53000000000004</v>
      </c>
      <c r="M921" s="734">
        <v>1</v>
      </c>
      <c r="N921" s="735">
        <v>104.53000000000004</v>
      </c>
    </row>
    <row r="922" spans="1:14" ht="14.45" customHeight="1" x14ac:dyDescent="0.2">
      <c r="A922" s="729" t="s">
        <v>576</v>
      </c>
      <c r="B922" s="730" t="s">
        <v>577</v>
      </c>
      <c r="C922" s="731" t="s">
        <v>596</v>
      </c>
      <c r="D922" s="732" t="s">
        <v>597</v>
      </c>
      <c r="E922" s="733">
        <v>50113001</v>
      </c>
      <c r="F922" s="732" t="s">
        <v>611</v>
      </c>
      <c r="G922" s="731" t="s">
        <v>612</v>
      </c>
      <c r="H922" s="731">
        <v>223159</v>
      </c>
      <c r="I922" s="731">
        <v>223159</v>
      </c>
      <c r="J922" s="731" t="s">
        <v>1181</v>
      </c>
      <c r="K922" s="731" t="s">
        <v>1182</v>
      </c>
      <c r="L922" s="734">
        <v>74.28000000000003</v>
      </c>
      <c r="M922" s="734">
        <v>9</v>
      </c>
      <c r="N922" s="735">
        <v>668.52000000000021</v>
      </c>
    </row>
    <row r="923" spans="1:14" ht="14.45" customHeight="1" x14ac:dyDescent="0.2">
      <c r="A923" s="729" t="s">
        <v>576</v>
      </c>
      <c r="B923" s="730" t="s">
        <v>577</v>
      </c>
      <c r="C923" s="731" t="s">
        <v>596</v>
      </c>
      <c r="D923" s="732" t="s">
        <v>597</v>
      </c>
      <c r="E923" s="733">
        <v>50113001</v>
      </c>
      <c r="F923" s="732" t="s">
        <v>611</v>
      </c>
      <c r="G923" s="731" t="s">
        <v>612</v>
      </c>
      <c r="H923" s="731">
        <v>848626</v>
      </c>
      <c r="I923" s="731">
        <v>107944</v>
      </c>
      <c r="J923" s="731" t="s">
        <v>1183</v>
      </c>
      <c r="K923" s="731" t="s">
        <v>1184</v>
      </c>
      <c r="L923" s="734">
        <v>125.74</v>
      </c>
      <c r="M923" s="734">
        <v>2</v>
      </c>
      <c r="N923" s="735">
        <v>251.48</v>
      </c>
    </row>
    <row r="924" spans="1:14" ht="14.45" customHeight="1" x14ac:dyDescent="0.2">
      <c r="A924" s="729" t="s">
        <v>576</v>
      </c>
      <c r="B924" s="730" t="s">
        <v>577</v>
      </c>
      <c r="C924" s="731" t="s">
        <v>596</v>
      </c>
      <c r="D924" s="732" t="s">
        <v>597</v>
      </c>
      <c r="E924" s="733">
        <v>50113001</v>
      </c>
      <c r="F924" s="732" t="s">
        <v>611</v>
      </c>
      <c r="G924" s="731" t="s">
        <v>612</v>
      </c>
      <c r="H924" s="731">
        <v>994973</v>
      </c>
      <c r="I924" s="731">
        <v>55407</v>
      </c>
      <c r="J924" s="731" t="s">
        <v>1185</v>
      </c>
      <c r="K924" s="731" t="s">
        <v>1186</v>
      </c>
      <c r="L924" s="734">
        <v>6248.56</v>
      </c>
      <c r="M924" s="734">
        <v>3</v>
      </c>
      <c r="N924" s="735">
        <v>18745.68</v>
      </c>
    </row>
    <row r="925" spans="1:14" ht="14.45" customHeight="1" x14ac:dyDescent="0.2">
      <c r="A925" s="729" t="s">
        <v>576</v>
      </c>
      <c r="B925" s="730" t="s">
        <v>577</v>
      </c>
      <c r="C925" s="731" t="s">
        <v>596</v>
      </c>
      <c r="D925" s="732" t="s">
        <v>597</v>
      </c>
      <c r="E925" s="733">
        <v>50113001</v>
      </c>
      <c r="F925" s="732" t="s">
        <v>611</v>
      </c>
      <c r="G925" s="731" t="s">
        <v>612</v>
      </c>
      <c r="H925" s="731">
        <v>846921</v>
      </c>
      <c r="I925" s="731">
        <v>123265</v>
      </c>
      <c r="J925" s="731" t="s">
        <v>1809</v>
      </c>
      <c r="K925" s="731" t="s">
        <v>1810</v>
      </c>
      <c r="L925" s="734">
        <v>825.72000000000025</v>
      </c>
      <c r="M925" s="734">
        <v>3</v>
      </c>
      <c r="N925" s="735">
        <v>2477.1600000000008</v>
      </c>
    </row>
    <row r="926" spans="1:14" ht="14.45" customHeight="1" x14ac:dyDescent="0.2">
      <c r="A926" s="729" t="s">
        <v>576</v>
      </c>
      <c r="B926" s="730" t="s">
        <v>577</v>
      </c>
      <c r="C926" s="731" t="s">
        <v>596</v>
      </c>
      <c r="D926" s="732" t="s">
        <v>597</v>
      </c>
      <c r="E926" s="733">
        <v>50113001</v>
      </c>
      <c r="F926" s="732" t="s">
        <v>611</v>
      </c>
      <c r="G926" s="731" t="s">
        <v>643</v>
      </c>
      <c r="H926" s="731">
        <v>132858</v>
      </c>
      <c r="I926" s="731">
        <v>32858</v>
      </c>
      <c r="J926" s="731" t="s">
        <v>1811</v>
      </c>
      <c r="K926" s="731" t="s">
        <v>1812</v>
      </c>
      <c r="L926" s="734">
        <v>77.210000000000008</v>
      </c>
      <c r="M926" s="734">
        <v>5</v>
      </c>
      <c r="N926" s="735">
        <v>386.05</v>
      </c>
    </row>
    <row r="927" spans="1:14" ht="14.45" customHeight="1" x14ac:dyDescent="0.2">
      <c r="A927" s="729" t="s">
        <v>576</v>
      </c>
      <c r="B927" s="730" t="s">
        <v>577</v>
      </c>
      <c r="C927" s="731" t="s">
        <v>596</v>
      </c>
      <c r="D927" s="732" t="s">
        <v>597</v>
      </c>
      <c r="E927" s="733">
        <v>50113001</v>
      </c>
      <c r="F927" s="732" t="s">
        <v>611</v>
      </c>
      <c r="G927" s="731" t="s">
        <v>643</v>
      </c>
      <c r="H927" s="731">
        <v>32859</v>
      </c>
      <c r="I927" s="731">
        <v>32859</v>
      </c>
      <c r="J927" s="731" t="s">
        <v>1811</v>
      </c>
      <c r="K927" s="731" t="s">
        <v>1813</v>
      </c>
      <c r="L927" s="734">
        <v>135.88999999999999</v>
      </c>
      <c r="M927" s="734">
        <v>2</v>
      </c>
      <c r="N927" s="735">
        <v>271.77999999999997</v>
      </c>
    </row>
    <row r="928" spans="1:14" ht="14.45" customHeight="1" x14ac:dyDescent="0.2">
      <c r="A928" s="729" t="s">
        <v>576</v>
      </c>
      <c r="B928" s="730" t="s">
        <v>577</v>
      </c>
      <c r="C928" s="731" t="s">
        <v>596</v>
      </c>
      <c r="D928" s="732" t="s">
        <v>597</v>
      </c>
      <c r="E928" s="733">
        <v>50113001</v>
      </c>
      <c r="F928" s="732" t="s">
        <v>611</v>
      </c>
      <c r="G928" s="731" t="s">
        <v>643</v>
      </c>
      <c r="H928" s="731">
        <v>188498</v>
      </c>
      <c r="I928" s="731">
        <v>88498</v>
      </c>
      <c r="J928" s="731" t="s">
        <v>1814</v>
      </c>
      <c r="K928" s="731" t="s">
        <v>1726</v>
      </c>
      <c r="L928" s="734">
        <v>166.90999999999997</v>
      </c>
      <c r="M928" s="734">
        <v>1</v>
      </c>
      <c r="N928" s="735">
        <v>166.90999999999997</v>
      </c>
    </row>
    <row r="929" spans="1:14" ht="14.45" customHeight="1" x14ac:dyDescent="0.2">
      <c r="A929" s="729" t="s">
        <v>576</v>
      </c>
      <c r="B929" s="730" t="s">
        <v>577</v>
      </c>
      <c r="C929" s="731" t="s">
        <v>596</v>
      </c>
      <c r="D929" s="732" t="s">
        <v>597</v>
      </c>
      <c r="E929" s="733">
        <v>50113001</v>
      </c>
      <c r="F929" s="732" t="s">
        <v>611</v>
      </c>
      <c r="G929" s="731" t="s">
        <v>612</v>
      </c>
      <c r="H929" s="731">
        <v>201692</v>
      </c>
      <c r="I929" s="731">
        <v>201692</v>
      </c>
      <c r="J929" s="731" t="s">
        <v>1815</v>
      </c>
      <c r="K929" s="731" t="s">
        <v>1816</v>
      </c>
      <c r="L929" s="734">
        <v>103.36</v>
      </c>
      <c r="M929" s="734">
        <v>2</v>
      </c>
      <c r="N929" s="735">
        <v>206.72</v>
      </c>
    </row>
    <row r="930" spans="1:14" ht="14.45" customHeight="1" x14ac:dyDescent="0.2">
      <c r="A930" s="729" t="s">
        <v>576</v>
      </c>
      <c r="B930" s="730" t="s">
        <v>577</v>
      </c>
      <c r="C930" s="731" t="s">
        <v>596</v>
      </c>
      <c r="D930" s="732" t="s">
        <v>597</v>
      </c>
      <c r="E930" s="733">
        <v>50113001</v>
      </c>
      <c r="F930" s="732" t="s">
        <v>611</v>
      </c>
      <c r="G930" s="731" t="s">
        <v>612</v>
      </c>
      <c r="H930" s="731">
        <v>194763</v>
      </c>
      <c r="I930" s="731">
        <v>94763</v>
      </c>
      <c r="J930" s="731" t="s">
        <v>1817</v>
      </c>
      <c r="K930" s="731" t="s">
        <v>1818</v>
      </c>
      <c r="L930" s="734">
        <v>212.52000000000007</v>
      </c>
      <c r="M930" s="734">
        <v>1</v>
      </c>
      <c r="N930" s="735">
        <v>212.52000000000007</v>
      </c>
    </row>
    <row r="931" spans="1:14" ht="14.45" customHeight="1" x14ac:dyDescent="0.2">
      <c r="A931" s="729" t="s">
        <v>576</v>
      </c>
      <c r="B931" s="730" t="s">
        <v>577</v>
      </c>
      <c r="C931" s="731" t="s">
        <v>596</v>
      </c>
      <c r="D931" s="732" t="s">
        <v>597</v>
      </c>
      <c r="E931" s="733">
        <v>50113001</v>
      </c>
      <c r="F931" s="732" t="s">
        <v>611</v>
      </c>
      <c r="G931" s="731" t="s">
        <v>612</v>
      </c>
      <c r="H931" s="731">
        <v>849253</v>
      </c>
      <c r="I931" s="731">
        <v>141763</v>
      </c>
      <c r="J931" s="731" t="s">
        <v>1187</v>
      </c>
      <c r="K931" s="731" t="s">
        <v>1188</v>
      </c>
      <c r="L931" s="734">
        <v>84.73</v>
      </c>
      <c r="M931" s="734">
        <v>2</v>
      </c>
      <c r="N931" s="735">
        <v>169.46</v>
      </c>
    </row>
    <row r="932" spans="1:14" ht="14.45" customHeight="1" x14ac:dyDescent="0.2">
      <c r="A932" s="729" t="s">
        <v>576</v>
      </c>
      <c r="B932" s="730" t="s">
        <v>577</v>
      </c>
      <c r="C932" s="731" t="s">
        <v>596</v>
      </c>
      <c r="D932" s="732" t="s">
        <v>597</v>
      </c>
      <c r="E932" s="733">
        <v>50113001</v>
      </c>
      <c r="F932" s="732" t="s">
        <v>611</v>
      </c>
      <c r="G932" s="731" t="s">
        <v>612</v>
      </c>
      <c r="H932" s="731">
        <v>171031</v>
      </c>
      <c r="I932" s="731">
        <v>171031</v>
      </c>
      <c r="J932" s="731" t="s">
        <v>1819</v>
      </c>
      <c r="K932" s="731" t="s">
        <v>1820</v>
      </c>
      <c r="L932" s="734">
        <v>85.906666666666652</v>
      </c>
      <c r="M932" s="734">
        <v>9</v>
      </c>
      <c r="N932" s="735">
        <v>773.15999999999985</v>
      </c>
    </row>
    <row r="933" spans="1:14" ht="14.45" customHeight="1" x14ac:dyDescent="0.2">
      <c r="A933" s="729" t="s">
        <v>576</v>
      </c>
      <c r="B933" s="730" t="s">
        <v>577</v>
      </c>
      <c r="C933" s="731" t="s">
        <v>596</v>
      </c>
      <c r="D933" s="732" t="s">
        <v>597</v>
      </c>
      <c r="E933" s="733">
        <v>50113001</v>
      </c>
      <c r="F933" s="732" t="s">
        <v>611</v>
      </c>
      <c r="G933" s="731" t="s">
        <v>612</v>
      </c>
      <c r="H933" s="731">
        <v>100513</v>
      </c>
      <c r="I933" s="731">
        <v>513</v>
      </c>
      <c r="J933" s="731" t="s">
        <v>1189</v>
      </c>
      <c r="K933" s="731" t="s">
        <v>1149</v>
      </c>
      <c r="L933" s="734">
        <v>54.214955752212376</v>
      </c>
      <c r="M933" s="734">
        <v>22.6</v>
      </c>
      <c r="N933" s="735">
        <v>1225.2579999999998</v>
      </c>
    </row>
    <row r="934" spans="1:14" ht="14.45" customHeight="1" x14ac:dyDescent="0.2">
      <c r="A934" s="729" t="s">
        <v>576</v>
      </c>
      <c r="B934" s="730" t="s">
        <v>577</v>
      </c>
      <c r="C934" s="731" t="s">
        <v>596</v>
      </c>
      <c r="D934" s="732" t="s">
        <v>597</v>
      </c>
      <c r="E934" s="733">
        <v>50113001</v>
      </c>
      <c r="F934" s="732" t="s">
        <v>611</v>
      </c>
      <c r="G934" s="731" t="s">
        <v>612</v>
      </c>
      <c r="H934" s="731">
        <v>112572</v>
      </c>
      <c r="I934" s="731">
        <v>112572</v>
      </c>
      <c r="J934" s="731" t="s">
        <v>1192</v>
      </c>
      <c r="K934" s="731" t="s">
        <v>1193</v>
      </c>
      <c r="L934" s="734">
        <v>64.786666666666676</v>
      </c>
      <c r="M934" s="734">
        <v>3</v>
      </c>
      <c r="N934" s="735">
        <v>194.36</v>
      </c>
    </row>
    <row r="935" spans="1:14" ht="14.45" customHeight="1" x14ac:dyDescent="0.2">
      <c r="A935" s="729" t="s">
        <v>576</v>
      </c>
      <c r="B935" s="730" t="s">
        <v>577</v>
      </c>
      <c r="C935" s="731" t="s">
        <v>596</v>
      </c>
      <c r="D935" s="732" t="s">
        <v>597</v>
      </c>
      <c r="E935" s="733">
        <v>50113001</v>
      </c>
      <c r="F935" s="732" t="s">
        <v>611</v>
      </c>
      <c r="G935" s="731" t="s">
        <v>612</v>
      </c>
      <c r="H935" s="731">
        <v>230353</v>
      </c>
      <c r="I935" s="731">
        <v>230353</v>
      </c>
      <c r="J935" s="731" t="s">
        <v>1821</v>
      </c>
      <c r="K935" s="731" t="s">
        <v>1822</v>
      </c>
      <c r="L935" s="734">
        <v>1758.33</v>
      </c>
      <c r="M935" s="734">
        <v>1</v>
      </c>
      <c r="N935" s="735">
        <v>1758.33</v>
      </c>
    </row>
    <row r="936" spans="1:14" ht="14.45" customHeight="1" x14ac:dyDescent="0.2">
      <c r="A936" s="729" t="s">
        <v>576</v>
      </c>
      <c r="B936" s="730" t="s">
        <v>577</v>
      </c>
      <c r="C936" s="731" t="s">
        <v>596</v>
      </c>
      <c r="D936" s="732" t="s">
        <v>597</v>
      </c>
      <c r="E936" s="733">
        <v>50113001</v>
      </c>
      <c r="F936" s="732" t="s">
        <v>611</v>
      </c>
      <c r="G936" s="731" t="s">
        <v>643</v>
      </c>
      <c r="H936" s="731">
        <v>191788</v>
      </c>
      <c r="I936" s="731">
        <v>91788</v>
      </c>
      <c r="J936" s="731" t="s">
        <v>1194</v>
      </c>
      <c r="K936" s="731" t="s">
        <v>1195</v>
      </c>
      <c r="L936" s="734">
        <v>9.1162499999999991</v>
      </c>
      <c r="M936" s="734">
        <v>32</v>
      </c>
      <c r="N936" s="735">
        <v>291.71999999999997</v>
      </c>
    </row>
    <row r="937" spans="1:14" ht="14.45" customHeight="1" x14ac:dyDescent="0.2">
      <c r="A937" s="729" t="s">
        <v>576</v>
      </c>
      <c r="B937" s="730" t="s">
        <v>577</v>
      </c>
      <c r="C937" s="731" t="s">
        <v>596</v>
      </c>
      <c r="D937" s="732" t="s">
        <v>597</v>
      </c>
      <c r="E937" s="733">
        <v>50113001</v>
      </c>
      <c r="F937" s="732" t="s">
        <v>611</v>
      </c>
      <c r="G937" s="731" t="s">
        <v>643</v>
      </c>
      <c r="H937" s="731">
        <v>106618</v>
      </c>
      <c r="I937" s="731">
        <v>6618</v>
      </c>
      <c r="J937" s="731" t="s">
        <v>1196</v>
      </c>
      <c r="K937" s="731" t="s">
        <v>1197</v>
      </c>
      <c r="L937" s="734">
        <v>19.559999999999999</v>
      </c>
      <c r="M937" s="734">
        <v>12</v>
      </c>
      <c r="N937" s="735">
        <v>234.72</v>
      </c>
    </row>
    <row r="938" spans="1:14" ht="14.45" customHeight="1" x14ac:dyDescent="0.2">
      <c r="A938" s="729" t="s">
        <v>576</v>
      </c>
      <c r="B938" s="730" t="s">
        <v>577</v>
      </c>
      <c r="C938" s="731" t="s">
        <v>596</v>
      </c>
      <c r="D938" s="732" t="s">
        <v>597</v>
      </c>
      <c r="E938" s="733">
        <v>50113001</v>
      </c>
      <c r="F938" s="732" t="s">
        <v>611</v>
      </c>
      <c r="G938" s="731" t="s">
        <v>643</v>
      </c>
      <c r="H938" s="731">
        <v>186656</v>
      </c>
      <c r="I938" s="731">
        <v>86656</v>
      </c>
      <c r="J938" s="731" t="s">
        <v>1823</v>
      </c>
      <c r="K938" s="731" t="s">
        <v>1824</v>
      </c>
      <c r="L938" s="734">
        <v>29.395000000000007</v>
      </c>
      <c r="M938" s="734">
        <v>6</v>
      </c>
      <c r="N938" s="735">
        <v>176.37000000000003</v>
      </c>
    </row>
    <row r="939" spans="1:14" ht="14.45" customHeight="1" x14ac:dyDescent="0.2">
      <c r="A939" s="729" t="s">
        <v>576</v>
      </c>
      <c r="B939" s="730" t="s">
        <v>577</v>
      </c>
      <c r="C939" s="731" t="s">
        <v>596</v>
      </c>
      <c r="D939" s="732" t="s">
        <v>597</v>
      </c>
      <c r="E939" s="733">
        <v>50113001</v>
      </c>
      <c r="F939" s="732" t="s">
        <v>611</v>
      </c>
      <c r="G939" s="731" t="s">
        <v>643</v>
      </c>
      <c r="H939" s="731">
        <v>184398</v>
      </c>
      <c r="I939" s="731">
        <v>84398</v>
      </c>
      <c r="J939" s="731" t="s">
        <v>1198</v>
      </c>
      <c r="K939" s="731" t="s">
        <v>1199</v>
      </c>
      <c r="L939" s="734">
        <v>114.03000000000002</v>
      </c>
      <c r="M939" s="734">
        <v>3</v>
      </c>
      <c r="N939" s="735">
        <v>342.09000000000003</v>
      </c>
    </row>
    <row r="940" spans="1:14" ht="14.45" customHeight="1" x14ac:dyDescent="0.2">
      <c r="A940" s="729" t="s">
        <v>576</v>
      </c>
      <c r="B940" s="730" t="s">
        <v>577</v>
      </c>
      <c r="C940" s="731" t="s">
        <v>596</v>
      </c>
      <c r="D940" s="732" t="s">
        <v>597</v>
      </c>
      <c r="E940" s="733">
        <v>50113001</v>
      </c>
      <c r="F940" s="732" t="s">
        <v>611</v>
      </c>
      <c r="G940" s="731" t="s">
        <v>643</v>
      </c>
      <c r="H940" s="731">
        <v>184400</v>
      </c>
      <c r="I940" s="731">
        <v>84400</v>
      </c>
      <c r="J940" s="731" t="s">
        <v>1825</v>
      </c>
      <c r="K940" s="731" t="s">
        <v>1826</v>
      </c>
      <c r="L940" s="734">
        <v>254.94999999999996</v>
      </c>
      <c r="M940" s="734">
        <v>1</v>
      </c>
      <c r="N940" s="735">
        <v>254.94999999999996</v>
      </c>
    </row>
    <row r="941" spans="1:14" ht="14.45" customHeight="1" x14ac:dyDescent="0.2">
      <c r="A941" s="729" t="s">
        <v>576</v>
      </c>
      <c r="B941" s="730" t="s">
        <v>577</v>
      </c>
      <c r="C941" s="731" t="s">
        <v>596</v>
      </c>
      <c r="D941" s="732" t="s">
        <v>597</v>
      </c>
      <c r="E941" s="733">
        <v>50113001</v>
      </c>
      <c r="F941" s="732" t="s">
        <v>611</v>
      </c>
      <c r="G941" s="731" t="s">
        <v>643</v>
      </c>
      <c r="H941" s="731">
        <v>184399</v>
      </c>
      <c r="I941" s="731">
        <v>84399</v>
      </c>
      <c r="J941" s="731" t="s">
        <v>1200</v>
      </c>
      <c r="K941" s="731" t="s">
        <v>1201</v>
      </c>
      <c r="L941" s="734">
        <v>126.19999999999999</v>
      </c>
      <c r="M941" s="734">
        <v>18</v>
      </c>
      <c r="N941" s="735">
        <v>2271.6</v>
      </c>
    </row>
    <row r="942" spans="1:14" ht="14.45" customHeight="1" x14ac:dyDescent="0.2">
      <c r="A942" s="729" t="s">
        <v>576</v>
      </c>
      <c r="B942" s="730" t="s">
        <v>577</v>
      </c>
      <c r="C942" s="731" t="s">
        <v>596</v>
      </c>
      <c r="D942" s="732" t="s">
        <v>597</v>
      </c>
      <c r="E942" s="733">
        <v>50113001</v>
      </c>
      <c r="F942" s="732" t="s">
        <v>611</v>
      </c>
      <c r="G942" s="731" t="s">
        <v>612</v>
      </c>
      <c r="H942" s="731">
        <v>117187</v>
      </c>
      <c r="I942" s="731">
        <v>17187</v>
      </c>
      <c r="J942" s="731" t="s">
        <v>1202</v>
      </c>
      <c r="K942" s="731" t="s">
        <v>1203</v>
      </c>
      <c r="L942" s="734">
        <v>88.976666666666659</v>
      </c>
      <c r="M942" s="734">
        <v>9</v>
      </c>
      <c r="N942" s="735">
        <v>800.79</v>
      </c>
    </row>
    <row r="943" spans="1:14" ht="14.45" customHeight="1" x14ac:dyDescent="0.2">
      <c r="A943" s="729" t="s">
        <v>576</v>
      </c>
      <c r="B943" s="730" t="s">
        <v>577</v>
      </c>
      <c r="C943" s="731" t="s">
        <v>596</v>
      </c>
      <c r="D943" s="732" t="s">
        <v>597</v>
      </c>
      <c r="E943" s="733">
        <v>50113001</v>
      </c>
      <c r="F943" s="732" t="s">
        <v>611</v>
      </c>
      <c r="G943" s="731" t="s">
        <v>643</v>
      </c>
      <c r="H943" s="731">
        <v>849187</v>
      </c>
      <c r="I943" s="731">
        <v>111902</v>
      </c>
      <c r="J943" s="731" t="s">
        <v>1827</v>
      </c>
      <c r="K943" s="731" t="s">
        <v>1448</v>
      </c>
      <c r="L943" s="734">
        <v>32.29999999999999</v>
      </c>
      <c r="M943" s="734">
        <v>1</v>
      </c>
      <c r="N943" s="735">
        <v>32.29999999999999</v>
      </c>
    </row>
    <row r="944" spans="1:14" ht="14.45" customHeight="1" x14ac:dyDescent="0.2">
      <c r="A944" s="729" t="s">
        <v>576</v>
      </c>
      <c r="B944" s="730" t="s">
        <v>577</v>
      </c>
      <c r="C944" s="731" t="s">
        <v>596</v>
      </c>
      <c r="D944" s="732" t="s">
        <v>597</v>
      </c>
      <c r="E944" s="733">
        <v>50113001</v>
      </c>
      <c r="F944" s="732" t="s">
        <v>611</v>
      </c>
      <c r="G944" s="731" t="s">
        <v>643</v>
      </c>
      <c r="H944" s="731">
        <v>100536</v>
      </c>
      <c r="I944" s="731">
        <v>536</v>
      </c>
      <c r="J944" s="731" t="s">
        <v>1208</v>
      </c>
      <c r="K944" s="731" t="s">
        <v>633</v>
      </c>
      <c r="L944" s="734">
        <v>49.320000000000014</v>
      </c>
      <c r="M944" s="734">
        <v>8</v>
      </c>
      <c r="N944" s="735">
        <v>394.56000000000012</v>
      </c>
    </row>
    <row r="945" spans="1:14" ht="14.45" customHeight="1" x14ac:dyDescent="0.2">
      <c r="A945" s="729" t="s">
        <v>576</v>
      </c>
      <c r="B945" s="730" t="s">
        <v>577</v>
      </c>
      <c r="C945" s="731" t="s">
        <v>596</v>
      </c>
      <c r="D945" s="732" t="s">
        <v>597</v>
      </c>
      <c r="E945" s="733">
        <v>50113001</v>
      </c>
      <c r="F945" s="732" t="s">
        <v>611</v>
      </c>
      <c r="G945" s="731" t="s">
        <v>612</v>
      </c>
      <c r="H945" s="731">
        <v>988466</v>
      </c>
      <c r="I945" s="731">
        <v>192729</v>
      </c>
      <c r="J945" s="731" t="s">
        <v>1209</v>
      </c>
      <c r="K945" s="731" t="s">
        <v>1210</v>
      </c>
      <c r="L945" s="734">
        <v>54.029999999999994</v>
      </c>
      <c r="M945" s="734">
        <v>3</v>
      </c>
      <c r="N945" s="735">
        <v>162.08999999999997</v>
      </c>
    </row>
    <row r="946" spans="1:14" ht="14.45" customHeight="1" x14ac:dyDescent="0.2">
      <c r="A946" s="729" t="s">
        <v>576</v>
      </c>
      <c r="B946" s="730" t="s">
        <v>577</v>
      </c>
      <c r="C946" s="731" t="s">
        <v>596</v>
      </c>
      <c r="D946" s="732" t="s">
        <v>597</v>
      </c>
      <c r="E946" s="733">
        <v>50113001</v>
      </c>
      <c r="F946" s="732" t="s">
        <v>611</v>
      </c>
      <c r="G946" s="731" t="s">
        <v>643</v>
      </c>
      <c r="H946" s="731">
        <v>155823</v>
      </c>
      <c r="I946" s="731">
        <v>55823</v>
      </c>
      <c r="J946" s="731" t="s">
        <v>1211</v>
      </c>
      <c r="K946" s="731" t="s">
        <v>1212</v>
      </c>
      <c r="L946" s="734">
        <v>33.371200000000002</v>
      </c>
      <c r="M946" s="734">
        <v>40</v>
      </c>
      <c r="N946" s="735">
        <v>1334.848</v>
      </c>
    </row>
    <row r="947" spans="1:14" ht="14.45" customHeight="1" x14ac:dyDescent="0.2">
      <c r="A947" s="729" t="s">
        <v>576</v>
      </c>
      <c r="B947" s="730" t="s">
        <v>577</v>
      </c>
      <c r="C947" s="731" t="s">
        <v>596</v>
      </c>
      <c r="D947" s="732" t="s">
        <v>597</v>
      </c>
      <c r="E947" s="733">
        <v>50113001</v>
      </c>
      <c r="F947" s="732" t="s">
        <v>611</v>
      </c>
      <c r="G947" s="731" t="s">
        <v>643</v>
      </c>
      <c r="H947" s="731">
        <v>107981</v>
      </c>
      <c r="I947" s="731">
        <v>7981</v>
      </c>
      <c r="J947" s="731" t="s">
        <v>1211</v>
      </c>
      <c r="K947" s="731" t="s">
        <v>1214</v>
      </c>
      <c r="L947" s="734">
        <v>43.52574074074073</v>
      </c>
      <c r="M947" s="734">
        <v>54</v>
      </c>
      <c r="N947" s="735">
        <v>2350.3899999999994</v>
      </c>
    </row>
    <row r="948" spans="1:14" ht="14.45" customHeight="1" x14ac:dyDescent="0.2">
      <c r="A948" s="729" t="s">
        <v>576</v>
      </c>
      <c r="B948" s="730" t="s">
        <v>577</v>
      </c>
      <c r="C948" s="731" t="s">
        <v>596</v>
      </c>
      <c r="D948" s="732" t="s">
        <v>597</v>
      </c>
      <c r="E948" s="733">
        <v>50113001</v>
      </c>
      <c r="F948" s="732" t="s">
        <v>611</v>
      </c>
      <c r="G948" s="731" t="s">
        <v>643</v>
      </c>
      <c r="H948" s="731">
        <v>185206</v>
      </c>
      <c r="I948" s="731">
        <v>185206</v>
      </c>
      <c r="J948" s="731" t="s">
        <v>1215</v>
      </c>
      <c r="K948" s="731" t="s">
        <v>1216</v>
      </c>
      <c r="L948" s="734">
        <v>342.49000000000007</v>
      </c>
      <c r="M948" s="734">
        <v>2</v>
      </c>
      <c r="N948" s="735">
        <v>684.98000000000013</v>
      </c>
    </row>
    <row r="949" spans="1:14" ht="14.45" customHeight="1" x14ac:dyDescent="0.2">
      <c r="A949" s="729" t="s">
        <v>576</v>
      </c>
      <c r="B949" s="730" t="s">
        <v>577</v>
      </c>
      <c r="C949" s="731" t="s">
        <v>596</v>
      </c>
      <c r="D949" s="732" t="s">
        <v>597</v>
      </c>
      <c r="E949" s="733">
        <v>50113001</v>
      </c>
      <c r="F949" s="732" t="s">
        <v>611</v>
      </c>
      <c r="G949" s="731" t="s">
        <v>612</v>
      </c>
      <c r="H949" s="731">
        <v>186186</v>
      </c>
      <c r="I949" s="731">
        <v>186186</v>
      </c>
      <c r="J949" s="731" t="s">
        <v>1217</v>
      </c>
      <c r="K949" s="731" t="s">
        <v>1218</v>
      </c>
      <c r="L949" s="734">
        <v>74.45</v>
      </c>
      <c r="M949" s="734">
        <v>3</v>
      </c>
      <c r="N949" s="735">
        <v>223.35000000000002</v>
      </c>
    </row>
    <row r="950" spans="1:14" ht="14.45" customHeight="1" x14ac:dyDescent="0.2">
      <c r="A950" s="729" t="s">
        <v>576</v>
      </c>
      <c r="B950" s="730" t="s">
        <v>577</v>
      </c>
      <c r="C950" s="731" t="s">
        <v>596</v>
      </c>
      <c r="D950" s="732" t="s">
        <v>597</v>
      </c>
      <c r="E950" s="733">
        <v>50113001</v>
      </c>
      <c r="F950" s="732" t="s">
        <v>611</v>
      </c>
      <c r="G950" s="731" t="s">
        <v>643</v>
      </c>
      <c r="H950" s="731">
        <v>187607</v>
      </c>
      <c r="I950" s="731">
        <v>187607</v>
      </c>
      <c r="J950" s="731" t="s">
        <v>1828</v>
      </c>
      <c r="K950" s="731" t="s">
        <v>1829</v>
      </c>
      <c r="L950" s="734">
        <v>273.8999882098683</v>
      </c>
      <c r="M950" s="734">
        <v>23</v>
      </c>
      <c r="N950" s="735">
        <v>6299.6997288269704</v>
      </c>
    </row>
    <row r="951" spans="1:14" ht="14.45" customHeight="1" x14ac:dyDescent="0.2">
      <c r="A951" s="729" t="s">
        <v>576</v>
      </c>
      <c r="B951" s="730" t="s">
        <v>577</v>
      </c>
      <c r="C951" s="731" t="s">
        <v>596</v>
      </c>
      <c r="D951" s="732" t="s">
        <v>597</v>
      </c>
      <c r="E951" s="733">
        <v>50113001</v>
      </c>
      <c r="F951" s="732" t="s">
        <v>611</v>
      </c>
      <c r="G951" s="731" t="s">
        <v>612</v>
      </c>
      <c r="H951" s="731">
        <v>100874</v>
      </c>
      <c r="I951" s="731">
        <v>874</v>
      </c>
      <c r="J951" s="731" t="s">
        <v>1226</v>
      </c>
      <c r="K951" s="731" t="s">
        <v>1227</v>
      </c>
      <c r="L951" s="734">
        <v>81.05</v>
      </c>
      <c r="M951" s="734">
        <v>3</v>
      </c>
      <c r="N951" s="735">
        <v>243.14999999999998</v>
      </c>
    </row>
    <row r="952" spans="1:14" ht="14.45" customHeight="1" x14ac:dyDescent="0.2">
      <c r="A952" s="729" t="s">
        <v>576</v>
      </c>
      <c r="B952" s="730" t="s">
        <v>577</v>
      </c>
      <c r="C952" s="731" t="s">
        <v>596</v>
      </c>
      <c r="D952" s="732" t="s">
        <v>597</v>
      </c>
      <c r="E952" s="733">
        <v>50113001</v>
      </c>
      <c r="F952" s="732" t="s">
        <v>611</v>
      </c>
      <c r="G952" s="731" t="s">
        <v>612</v>
      </c>
      <c r="H952" s="731">
        <v>200863</v>
      </c>
      <c r="I952" s="731">
        <v>200863</v>
      </c>
      <c r="J952" s="731" t="s">
        <v>1228</v>
      </c>
      <c r="K952" s="731" t="s">
        <v>1229</v>
      </c>
      <c r="L952" s="734">
        <v>84.27294117647061</v>
      </c>
      <c r="M952" s="734">
        <v>17</v>
      </c>
      <c r="N952" s="735">
        <v>1432.6400000000003</v>
      </c>
    </row>
    <row r="953" spans="1:14" ht="14.45" customHeight="1" x14ac:dyDescent="0.2">
      <c r="A953" s="729" t="s">
        <v>576</v>
      </c>
      <c r="B953" s="730" t="s">
        <v>577</v>
      </c>
      <c r="C953" s="731" t="s">
        <v>596</v>
      </c>
      <c r="D953" s="732" t="s">
        <v>597</v>
      </c>
      <c r="E953" s="733">
        <v>50113001</v>
      </c>
      <c r="F953" s="732" t="s">
        <v>611</v>
      </c>
      <c r="G953" s="731" t="s">
        <v>612</v>
      </c>
      <c r="H953" s="731">
        <v>100876</v>
      </c>
      <c r="I953" s="731">
        <v>876</v>
      </c>
      <c r="J953" s="731" t="s">
        <v>1228</v>
      </c>
      <c r="K953" s="731" t="s">
        <v>1227</v>
      </c>
      <c r="L953" s="734">
        <v>74.451999999999998</v>
      </c>
      <c r="M953" s="734">
        <v>5</v>
      </c>
      <c r="N953" s="735">
        <v>372.26</v>
      </c>
    </row>
    <row r="954" spans="1:14" ht="14.45" customHeight="1" x14ac:dyDescent="0.2">
      <c r="A954" s="729" t="s">
        <v>576</v>
      </c>
      <c r="B954" s="730" t="s">
        <v>577</v>
      </c>
      <c r="C954" s="731" t="s">
        <v>596</v>
      </c>
      <c r="D954" s="732" t="s">
        <v>597</v>
      </c>
      <c r="E954" s="733">
        <v>50113001</v>
      </c>
      <c r="F954" s="732" t="s">
        <v>611</v>
      </c>
      <c r="G954" s="731" t="s">
        <v>612</v>
      </c>
      <c r="H954" s="731">
        <v>232954</v>
      </c>
      <c r="I954" s="731">
        <v>232954</v>
      </c>
      <c r="J954" s="731" t="s">
        <v>1830</v>
      </c>
      <c r="K954" s="731" t="s">
        <v>1831</v>
      </c>
      <c r="L954" s="734">
        <v>112.5</v>
      </c>
      <c r="M954" s="734">
        <v>1</v>
      </c>
      <c r="N954" s="735">
        <v>112.5</v>
      </c>
    </row>
    <row r="955" spans="1:14" ht="14.45" customHeight="1" x14ac:dyDescent="0.2">
      <c r="A955" s="729" t="s">
        <v>576</v>
      </c>
      <c r="B955" s="730" t="s">
        <v>577</v>
      </c>
      <c r="C955" s="731" t="s">
        <v>596</v>
      </c>
      <c r="D955" s="732" t="s">
        <v>597</v>
      </c>
      <c r="E955" s="733">
        <v>50113001</v>
      </c>
      <c r="F955" s="732" t="s">
        <v>611</v>
      </c>
      <c r="G955" s="731" t="s">
        <v>612</v>
      </c>
      <c r="H955" s="731">
        <v>239969</v>
      </c>
      <c r="I955" s="731">
        <v>239969</v>
      </c>
      <c r="J955" s="731" t="s">
        <v>1230</v>
      </c>
      <c r="K955" s="731" t="s">
        <v>1232</v>
      </c>
      <c r="L955" s="734">
        <v>179.5010740078778</v>
      </c>
      <c r="M955" s="734">
        <v>126.30641830000002</v>
      </c>
      <c r="N955" s="735">
        <v>22672.137738938276</v>
      </c>
    </row>
    <row r="956" spans="1:14" ht="14.45" customHeight="1" x14ac:dyDescent="0.2">
      <c r="A956" s="729" t="s">
        <v>576</v>
      </c>
      <c r="B956" s="730" t="s">
        <v>577</v>
      </c>
      <c r="C956" s="731" t="s">
        <v>596</v>
      </c>
      <c r="D956" s="732" t="s">
        <v>597</v>
      </c>
      <c r="E956" s="733">
        <v>50113001</v>
      </c>
      <c r="F956" s="732" t="s">
        <v>611</v>
      </c>
      <c r="G956" s="731" t="s">
        <v>612</v>
      </c>
      <c r="H956" s="731">
        <v>239968</v>
      </c>
      <c r="I956" s="731">
        <v>239968</v>
      </c>
      <c r="J956" s="731" t="s">
        <v>1230</v>
      </c>
      <c r="K956" s="731" t="s">
        <v>1231</v>
      </c>
      <c r="L956" s="734">
        <v>104.33754734697035</v>
      </c>
      <c r="M956" s="734">
        <v>37.297999999999981</v>
      </c>
      <c r="N956" s="735">
        <v>3891.5818409472981</v>
      </c>
    </row>
    <row r="957" spans="1:14" ht="14.45" customHeight="1" x14ac:dyDescent="0.2">
      <c r="A957" s="729" t="s">
        <v>576</v>
      </c>
      <c r="B957" s="730" t="s">
        <v>577</v>
      </c>
      <c r="C957" s="731" t="s">
        <v>596</v>
      </c>
      <c r="D957" s="732" t="s">
        <v>597</v>
      </c>
      <c r="E957" s="733">
        <v>50113001</v>
      </c>
      <c r="F957" s="732" t="s">
        <v>611</v>
      </c>
      <c r="G957" s="731" t="s">
        <v>612</v>
      </c>
      <c r="H957" s="731">
        <v>144562</v>
      </c>
      <c r="I957" s="731">
        <v>144562</v>
      </c>
      <c r="J957" s="731" t="s">
        <v>1233</v>
      </c>
      <c r="K957" s="731" t="s">
        <v>1234</v>
      </c>
      <c r="L957" s="734">
        <v>104.33999999999999</v>
      </c>
      <c r="M957" s="734">
        <v>12.0183388</v>
      </c>
      <c r="N957" s="735">
        <v>1253.9934703919998</v>
      </c>
    </row>
    <row r="958" spans="1:14" ht="14.45" customHeight="1" x14ac:dyDescent="0.2">
      <c r="A958" s="729" t="s">
        <v>576</v>
      </c>
      <c r="B958" s="730" t="s">
        <v>577</v>
      </c>
      <c r="C958" s="731" t="s">
        <v>596</v>
      </c>
      <c r="D958" s="732" t="s">
        <v>597</v>
      </c>
      <c r="E958" s="733">
        <v>50113001</v>
      </c>
      <c r="F958" s="732" t="s">
        <v>611</v>
      </c>
      <c r="G958" s="731" t="s">
        <v>612</v>
      </c>
      <c r="H958" s="731">
        <v>144563</v>
      </c>
      <c r="I958" s="731">
        <v>144563</v>
      </c>
      <c r="J958" s="731" t="s">
        <v>1233</v>
      </c>
      <c r="K958" s="731" t="s">
        <v>1832</v>
      </c>
      <c r="L958" s="734">
        <v>181.10399999999996</v>
      </c>
      <c r="M958" s="734">
        <v>3</v>
      </c>
      <c r="N958" s="735">
        <v>543.3119999999999</v>
      </c>
    </row>
    <row r="959" spans="1:14" ht="14.45" customHeight="1" x14ac:dyDescent="0.2">
      <c r="A959" s="729" t="s">
        <v>576</v>
      </c>
      <c r="B959" s="730" t="s">
        <v>577</v>
      </c>
      <c r="C959" s="731" t="s">
        <v>596</v>
      </c>
      <c r="D959" s="732" t="s">
        <v>597</v>
      </c>
      <c r="E959" s="733">
        <v>50113001</v>
      </c>
      <c r="F959" s="732" t="s">
        <v>611</v>
      </c>
      <c r="G959" s="731" t="s">
        <v>612</v>
      </c>
      <c r="H959" s="731">
        <v>157351</v>
      </c>
      <c r="I959" s="731">
        <v>57351</v>
      </c>
      <c r="J959" s="731" t="s">
        <v>1833</v>
      </c>
      <c r="K959" s="731" t="s">
        <v>1834</v>
      </c>
      <c r="L959" s="734">
        <v>47.389999999999993</v>
      </c>
      <c r="M959" s="734">
        <v>1</v>
      </c>
      <c r="N959" s="735">
        <v>47.389999999999993</v>
      </c>
    </row>
    <row r="960" spans="1:14" ht="14.45" customHeight="1" x14ac:dyDescent="0.2">
      <c r="A960" s="729" t="s">
        <v>576</v>
      </c>
      <c r="B960" s="730" t="s">
        <v>577</v>
      </c>
      <c r="C960" s="731" t="s">
        <v>596</v>
      </c>
      <c r="D960" s="732" t="s">
        <v>597</v>
      </c>
      <c r="E960" s="733">
        <v>50113001</v>
      </c>
      <c r="F960" s="732" t="s">
        <v>611</v>
      </c>
      <c r="G960" s="731" t="s">
        <v>643</v>
      </c>
      <c r="H960" s="731">
        <v>180349</v>
      </c>
      <c r="I960" s="731">
        <v>180349</v>
      </c>
      <c r="J960" s="731" t="s">
        <v>1237</v>
      </c>
      <c r="K960" s="731" t="s">
        <v>1240</v>
      </c>
      <c r="L960" s="734">
        <v>189.44</v>
      </c>
      <c r="M960" s="734">
        <v>1</v>
      </c>
      <c r="N960" s="735">
        <v>189.44</v>
      </c>
    </row>
    <row r="961" spans="1:14" ht="14.45" customHeight="1" x14ac:dyDescent="0.2">
      <c r="A961" s="729" t="s">
        <v>576</v>
      </c>
      <c r="B961" s="730" t="s">
        <v>577</v>
      </c>
      <c r="C961" s="731" t="s">
        <v>596</v>
      </c>
      <c r="D961" s="732" t="s">
        <v>597</v>
      </c>
      <c r="E961" s="733">
        <v>50113001</v>
      </c>
      <c r="F961" s="732" t="s">
        <v>611</v>
      </c>
      <c r="G961" s="731" t="s">
        <v>643</v>
      </c>
      <c r="H961" s="731">
        <v>180386</v>
      </c>
      <c r="I961" s="731">
        <v>180386</v>
      </c>
      <c r="J961" s="731" t="s">
        <v>1237</v>
      </c>
      <c r="K961" s="731" t="s">
        <v>1239</v>
      </c>
      <c r="L961" s="734">
        <v>820.19</v>
      </c>
      <c r="M961" s="734">
        <v>4</v>
      </c>
      <c r="N961" s="735">
        <v>3280.76</v>
      </c>
    </row>
    <row r="962" spans="1:14" ht="14.45" customHeight="1" x14ac:dyDescent="0.2">
      <c r="A962" s="729" t="s">
        <v>576</v>
      </c>
      <c r="B962" s="730" t="s">
        <v>577</v>
      </c>
      <c r="C962" s="731" t="s">
        <v>596</v>
      </c>
      <c r="D962" s="732" t="s">
        <v>597</v>
      </c>
      <c r="E962" s="733">
        <v>50113001</v>
      </c>
      <c r="F962" s="732" t="s">
        <v>611</v>
      </c>
      <c r="G962" s="731" t="s">
        <v>643</v>
      </c>
      <c r="H962" s="731">
        <v>180367</v>
      </c>
      <c r="I962" s="731">
        <v>180367</v>
      </c>
      <c r="J962" s="731" t="s">
        <v>1237</v>
      </c>
      <c r="K962" s="731" t="s">
        <v>1238</v>
      </c>
      <c r="L962" s="734">
        <v>397.37799999999993</v>
      </c>
      <c r="M962" s="734">
        <v>5</v>
      </c>
      <c r="N962" s="735">
        <v>1986.8899999999996</v>
      </c>
    </row>
    <row r="963" spans="1:14" ht="14.45" customHeight="1" x14ac:dyDescent="0.2">
      <c r="A963" s="729" t="s">
        <v>576</v>
      </c>
      <c r="B963" s="730" t="s">
        <v>577</v>
      </c>
      <c r="C963" s="731" t="s">
        <v>596</v>
      </c>
      <c r="D963" s="732" t="s">
        <v>597</v>
      </c>
      <c r="E963" s="733">
        <v>50113001</v>
      </c>
      <c r="F963" s="732" t="s">
        <v>611</v>
      </c>
      <c r="G963" s="731" t="s">
        <v>612</v>
      </c>
      <c r="H963" s="731">
        <v>144420</v>
      </c>
      <c r="I963" s="731">
        <v>144420</v>
      </c>
      <c r="J963" s="731" t="s">
        <v>1241</v>
      </c>
      <c r="K963" s="731" t="s">
        <v>1242</v>
      </c>
      <c r="L963" s="734">
        <v>204.52098902687652</v>
      </c>
      <c r="M963" s="734">
        <v>72.899967299999972</v>
      </c>
      <c r="N963" s="735">
        <v>14909.573412222951</v>
      </c>
    </row>
    <row r="964" spans="1:14" ht="14.45" customHeight="1" x14ac:dyDescent="0.2">
      <c r="A964" s="729" t="s">
        <v>576</v>
      </c>
      <c r="B964" s="730" t="s">
        <v>577</v>
      </c>
      <c r="C964" s="731" t="s">
        <v>596</v>
      </c>
      <c r="D964" s="732" t="s">
        <v>597</v>
      </c>
      <c r="E964" s="733">
        <v>50113001</v>
      </c>
      <c r="F964" s="732" t="s">
        <v>611</v>
      </c>
      <c r="G964" s="731" t="s">
        <v>612</v>
      </c>
      <c r="H964" s="731">
        <v>144418</v>
      </c>
      <c r="I964" s="731">
        <v>144418</v>
      </c>
      <c r="J964" s="731" t="s">
        <v>1241</v>
      </c>
      <c r="K964" s="731" t="s">
        <v>1243</v>
      </c>
      <c r="L964" s="734">
        <v>474.26798895440129</v>
      </c>
      <c r="M964" s="734">
        <v>40.714996600000028</v>
      </c>
      <c r="N964" s="735">
        <v>19309.8195577673</v>
      </c>
    </row>
    <row r="965" spans="1:14" ht="14.45" customHeight="1" x14ac:dyDescent="0.2">
      <c r="A965" s="729" t="s">
        <v>576</v>
      </c>
      <c r="B965" s="730" t="s">
        <v>577</v>
      </c>
      <c r="C965" s="731" t="s">
        <v>596</v>
      </c>
      <c r="D965" s="732" t="s">
        <v>597</v>
      </c>
      <c r="E965" s="733">
        <v>50113001</v>
      </c>
      <c r="F965" s="732" t="s">
        <v>611</v>
      </c>
      <c r="G965" s="731" t="s">
        <v>643</v>
      </c>
      <c r="H965" s="731">
        <v>844415</v>
      </c>
      <c r="I965" s="731">
        <v>104239</v>
      </c>
      <c r="J965" s="731" t="s">
        <v>1244</v>
      </c>
      <c r="K965" s="731" t="s">
        <v>1245</v>
      </c>
      <c r="L965" s="734">
        <v>90.650211214948655</v>
      </c>
      <c r="M965" s="734">
        <v>38.777473000000008</v>
      </c>
      <c r="N965" s="735">
        <v>3515.1861178319691</v>
      </c>
    </row>
    <row r="966" spans="1:14" ht="14.45" customHeight="1" x14ac:dyDescent="0.2">
      <c r="A966" s="729" t="s">
        <v>576</v>
      </c>
      <c r="B966" s="730" t="s">
        <v>577</v>
      </c>
      <c r="C966" s="731" t="s">
        <v>596</v>
      </c>
      <c r="D966" s="732" t="s">
        <v>597</v>
      </c>
      <c r="E966" s="733">
        <v>50113001</v>
      </c>
      <c r="F966" s="732" t="s">
        <v>611</v>
      </c>
      <c r="G966" s="731" t="s">
        <v>612</v>
      </c>
      <c r="H966" s="731">
        <v>209360</v>
      </c>
      <c r="I966" s="731">
        <v>209360</v>
      </c>
      <c r="J966" s="731" t="s">
        <v>1246</v>
      </c>
      <c r="K966" s="731" t="s">
        <v>1247</v>
      </c>
      <c r="L966" s="734">
        <v>167.01000000000002</v>
      </c>
      <c r="M966" s="734">
        <v>80</v>
      </c>
      <c r="N966" s="735">
        <v>13360.800000000001</v>
      </c>
    </row>
    <row r="967" spans="1:14" ht="14.45" customHeight="1" x14ac:dyDescent="0.2">
      <c r="A967" s="729" t="s">
        <v>576</v>
      </c>
      <c r="B967" s="730" t="s">
        <v>577</v>
      </c>
      <c r="C967" s="731" t="s">
        <v>596</v>
      </c>
      <c r="D967" s="732" t="s">
        <v>597</v>
      </c>
      <c r="E967" s="733">
        <v>50113001</v>
      </c>
      <c r="F967" s="732" t="s">
        <v>611</v>
      </c>
      <c r="G967" s="731" t="s">
        <v>612</v>
      </c>
      <c r="H967" s="731">
        <v>214912</v>
      </c>
      <c r="I967" s="731">
        <v>214912</v>
      </c>
      <c r="J967" s="731" t="s">
        <v>1248</v>
      </c>
      <c r="K967" s="731" t="s">
        <v>1249</v>
      </c>
      <c r="L967" s="734">
        <v>130.04999999999998</v>
      </c>
      <c r="M967" s="734">
        <v>13</v>
      </c>
      <c r="N967" s="735">
        <v>1690.6499999999999</v>
      </c>
    </row>
    <row r="968" spans="1:14" ht="14.45" customHeight="1" x14ac:dyDescent="0.2">
      <c r="A968" s="729" t="s">
        <v>576</v>
      </c>
      <c r="B968" s="730" t="s">
        <v>577</v>
      </c>
      <c r="C968" s="731" t="s">
        <v>596</v>
      </c>
      <c r="D968" s="732" t="s">
        <v>597</v>
      </c>
      <c r="E968" s="733">
        <v>50113001</v>
      </c>
      <c r="F968" s="732" t="s">
        <v>611</v>
      </c>
      <c r="G968" s="731" t="s">
        <v>612</v>
      </c>
      <c r="H968" s="731">
        <v>187406</v>
      </c>
      <c r="I968" s="731">
        <v>187406</v>
      </c>
      <c r="J968" s="731" t="s">
        <v>1250</v>
      </c>
      <c r="K968" s="731" t="s">
        <v>1251</v>
      </c>
      <c r="L968" s="734">
        <v>192.90000000000006</v>
      </c>
      <c r="M968" s="734">
        <v>1</v>
      </c>
      <c r="N968" s="735">
        <v>192.90000000000006</v>
      </c>
    </row>
    <row r="969" spans="1:14" ht="14.45" customHeight="1" x14ac:dyDescent="0.2">
      <c r="A969" s="729" t="s">
        <v>576</v>
      </c>
      <c r="B969" s="730" t="s">
        <v>577</v>
      </c>
      <c r="C969" s="731" t="s">
        <v>596</v>
      </c>
      <c r="D969" s="732" t="s">
        <v>597</v>
      </c>
      <c r="E969" s="733">
        <v>50113001</v>
      </c>
      <c r="F969" s="732" t="s">
        <v>611</v>
      </c>
      <c r="G969" s="731" t="s">
        <v>643</v>
      </c>
      <c r="H969" s="731">
        <v>157871</v>
      </c>
      <c r="I969" s="731">
        <v>157871</v>
      </c>
      <c r="J969" s="731" t="s">
        <v>1254</v>
      </c>
      <c r="K969" s="731" t="s">
        <v>1255</v>
      </c>
      <c r="L969" s="734">
        <v>503.87999999999994</v>
      </c>
      <c r="M969" s="734">
        <v>1</v>
      </c>
      <c r="N969" s="735">
        <v>503.87999999999994</v>
      </c>
    </row>
    <row r="970" spans="1:14" ht="14.45" customHeight="1" x14ac:dyDescent="0.2">
      <c r="A970" s="729" t="s">
        <v>576</v>
      </c>
      <c r="B970" s="730" t="s">
        <v>577</v>
      </c>
      <c r="C970" s="731" t="s">
        <v>596</v>
      </c>
      <c r="D970" s="732" t="s">
        <v>597</v>
      </c>
      <c r="E970" s="733">
        <v>50113001</v>
      </c>
      <c r="F970" s="732" t="s">
        <v>611</v>
      </c>
      <c r="G970" s="731" t="s">
        <v>643</v>
      </c>
      <c r="H970" s="731">
        <v>850729</v>
      </c>
      <c r="I970" s="731">
        <v>157875</v>
      </c>
      <c r="J970" s="731" t="s">
        <v>1256</v>
      </c>
      <c r="K970" s="731" t="s">
        <v>1257</v>
      </c>
      <c r="L970" s="734">
        <v>154</v>
      </c>
      <c r="M970" s="734">
        <v>4</v>
      </c>
      <c r="N970" s="735">
        <v>616</v>
      </c>
    </row>
    <row r="971" spans="1:14" ht="14.45" customHeight="1" x14ac:dyDescent="0.2">
      <c r="A971" s="729" t="s">
        <v>576</v>
      </c>
      <c r="B971" s="730" t="s">
        <v>577</v>
      </c>
      <c r="C971" s="731" t="s">
        <v>596</v>
      </c>
      <c r="D971" s="732" t="s">
        <v>597</v>
      </c>
      <c r="E971" s="733">
        <v>50113001</v>
      </c>
      <c r="F971" s="732" t="s">
        <v>611</v>
      </c>
      <c r="G971" s="731" t="s">
        <v>612</v>
      </c>
      <c r="H971" s="731">
        <v>226694</v>
      </c>
      <c r="I971" s="731">
        <v>226694</v>
      </c>
      <c r="J971" s="731" t="s">
        <v>1835</v>
      </c>
      <c r="K971" s="731" t="s">
        <v>1836</v>
      </c>
      <c r="L971" s="734">
        <v>15.539999999999997</v>
      </c>
      <c r="M971" s="734">
        <v>5</v>
      </c>
      <c r="N971" s="735">
        <v>77.699999999999989</v>
      </c>
    </row>
    <row r="972" spans="1:14" ht="14.45" customHeight="1" x14ac:dyDescent="0.2">
      <c r="A972" s="729" t="s">
        <v>576</v>
      </c>
      <c r="B972" s="730" t="s">
        <v>577</v>
      </c>
      <c r="C972" s="731" t="s">
        <v>596</v>
      </c>
      <c r="D972" s="732" t="s">
        <v>597</v>
      </c>
      <c r="E972" s="733">
        <v>50113001</v>
      </c>
      <c r="F972" s="732" t="s">
        <v>611</v>
      </c>
      <c r="G972" s="731" t="s">
        <v>612</v>
      </c>
      <c r="H972" s="731">
        <v>207820</v>
      </c>
      <c r="I972" s="731">
        <v>207820</v>
      </c>
      <c r="J972" s="731" t="s">
        <v>1258</v>
      </c>
      <c r="K972" s="731" t="s">
        <v>1259</v>
      </c>
      <c r="L972" s="734">
        <v>31.403333333333332</v>
      </c>
      <c r="M972" s="734">
        <v>9</v>
      </c>
      <c r="N972" s="735">
        <v>282.63</v>
      </c>
    </row>
    <row r="973" spans="1:14" ht="14.45" customHeight="1" x14ac:dyDescent="0.2">
      <c r="A973" s="729" t="s">
        <v>576</v>
      </c>
      <c r="B973" s="730" t="s">
        <v>577</v>
      </c>
      <c r="C973" s="731" t="s">
        <v>596</v>
      </c>
      <c r="D973" s="732" t="s">
        <v>597</v>
      </c>
      <c r="E973" s="733">
        <v>50113001</v>
      </c>
      <c r="F973" s="732" t="s">
        <v>611</v>
      </c>
      <c r="G973" s="731" t="s">
        <v>612</v>
      </c>
      <c r="H973" s="731">
        <v>226434</v>
      </c>
      <c r="I973" s="731">
        <v>226434</v>
      </c>
      <c r="J973" s="731" t="s">
        <v>1260</v>
      </c>
      <c r="K973" s="731" t="s">
        <v>1261</v>
      </c>
      <c r="L973" s="734">
        <v>30.93</v>
      </c>
      <c r="M973" s="734">
        <v>8</v>
      </c>
      <c r="N973" s="735">
        <v>247.44</v>
      </c>
    </row>
    <row r="974" spans="1:14" ht="14.45" customHeight="1" x14ac:dyDescent="0.2">
      <c r="A974" s="729" t="s">
        <v>576</v>
      </c>
      <c r="B974" s="730" t="s">
        <v>577</v>
      </c>
      <c r="C974" s="731" t="s">
        <v>596</v>
      </c>
      <c r="D974" s="732" t="s">
        <v>597</v>
      </c>
      <c r="E974" s="733">
        <v>50113001</v>
      </c>
      <c r="F974" s="732" t="s">
        <v>611</v>
      </c>
      <c r="G974" s="731" t="s">
        <v>612</v>
      </c>
      <c r="H974" s="731">
        <v>207819</v>
      </c>
      <c r="I974" s="731">
        <v>207819</v>
      </c>
      <c r="J974" s="731" t="s">
        <v>1262</v>
      </c>
      <c r="K974" s="731" t="s">
        <v>1263</v>
      </c>
      <c r="L974" s="734">
        <v>22.367647058823529</v>
      </c>
      <c r="M974" s="734">
        <v>51</v>
      </c>
      <c r="N974" s="735">
        <v>1140.75</v>
      </c>
    </row>
    <row r="975" spans="1:14" ht="14.45" customHeight="1" x14ac:dyDescent="0.2">
      <c r="A975" s="729" t="s">
        <v>576</v>
      </c>
      <c r="B975" s="730" t="s">
        <v>577</v>
      </c>
      <c r="C975" s="731" t="s">
        <v>596</v>
      </c>
      <c r="D975" s="732" t="s">
        <v>597</v>
      </c>
      <c r="E975" s="733">
        <v>50113001</v>
      </c>
      <c r="F975" s="732" t="s">
        <v>611</v>
      </c>
      <c r="G975" s="731" t="s">
        <v>612</v>
      </c>
      <c r="H975" s="731">
        <v>207969</v>
      </c>
      <c r="I975" s="731">
        <v>207969</v>
      </c>
      <c r="J975" s="731" t="s">
        <v>1267</v>
      </c>
      <c r="K975" s="731" t="s">
        <v>1837</v>
      </c>
      <c r="L975" s="734">
        <v>75.98</v>
      </c>
      <c r="M975" s="734">
        <v>13</v>
      </c>
      <c r="N975" s="735">
        <v>987.74</v>
      </c>
    </row>
    <row r="976" spans="1:14" ht="14.45" customHeight="1" x14ac:dyDescent="0.2">
      <c r="A976" s="729" t="s">
        <v>576</v>
      </c>
      <c r="B976" s="730" t="s">
        <v>577</v>
      </c>
      <c r="C976" s="731" t="s">
        <v>596</v>
      </c>
      <c r="D976" s="732" t="s">
        <v>597</v>
      </c>
      <c r="E976" s="733">
        <v>50113001</v>
      </c>
      <c r="F976" s="732" t="s">
        <v>611</v>
      </c>
      <c r="G976" s="731" t="s">
        <v>612</v>
      </c>
      <c r="H976" s="731">
        <v>207972</v>
      </c>
      <c r="I976" s="731">
        <v>207972</v>
      </c>
      <c r="J976" s="731" t="s">
        <v>1267</v>
      </c>
      <c r="K976" s="731" t="s">
        <v>1268</v>
      </c>
      <c r="L976" s="734">
        <v>111.45999999999997</v>
      </c>
      <c r="M976" s="734">
        <v>1</v>
      </c>
      <c r="N976" s="735">
        <v>111.45999999999997</v>
      </c>
    </row>
    <row r="977" spans="1:14" ht="14.45" customHeight="1" x14ac:dyDescent="0.2">
      <c r="A977" s="729" t="s">
        <v>576</v>
      </c>
      <c r="B977" s="730" t="s">
        <v>577</v>
      </c>
      <c r="C977" s="731" t="s">
        <v>596</v>
      </c>
      <c r="D977" s="732" t="s">
        <v>597</v>
      </c>
      <c r="E977" s="733">
        <v>50113001</v>
      </c>
      <c r="F977" s="732" t="s">
        <v>611</v>
      </c>
      <c r="G977" s="731" t="s">
        <v>612</v>
      </c>
      <c r="H977" s="731">
        <v>229811</v>
      </c>
      <c r="I977" s="731">
        <v>229811</v>
      </c>
      <c r="J977" s="731" t="s">
        <v>1838</v>
      </c>
      <c r="K977" s="731" t="s">
        <v>1839</v>
      </c>
      <c r="L977" s="734">
        <v>170.32000000000002</v>
      </c>
      <c r="M977" s="734">
        <v>1</v>
      </c>
      <c r="N977" s="735">
        <v>170.32000000000002</v>
      </c>
    </row>
    <row r="978" spans="1:14" ht="14.45" customHeight="1" x14ac:dyDescent="0.2">
      <c r="A978" s="729" t="s">
        <v>576</v>
      </c>
      <c r="B978" s="730" t="s">
        <v>577</v>
      </c>
      <c r="C978" s="731" t="s">
        <v>596</v>
      </c>
      <c r="D978" s="732" t="s">
        <v>597</v>
      </c>
      <c r="E978" s="733">
        <v>50113001</v>
      </c>
      <c r="F978" s="732" t="s">
        <v>611</v>
      </c>
      <c r="G978" s="731" t="s">
        <v>612</v>
      </c>
      <c r="H978" s="731">
        <v>147085</v>
      </c>
      <c r="I978" s="731">
        <v>47085</v>
      </c>
      <c r="J978" s="731" t="s">
        <v>1840</v>
      </c>
      <c r="K978" s="731" t="s">
        <v>1841</v>
      </c>
      <c r="L978" s="734">
        <v>142.22</v>
      </c>
      <c r="M978" s="734">
        <v>1</v>
      </c>
      <c r="N978" s="735">
        <v>142.22</v>
      </c>
    </row>
    <row r="979" spans="1:14" ht="14.45" customHeight="1" x14ac:dyDescent="0.2">
      <c r="A979" s="729" t="s">
        <v>576</v>
      </c>
      <c r="B979" s="730" t="s">
        <v>577</v>
      </c>
      <c r="C979" s="731" t="s">
        <v>596</v>
      </c>
      <c r="D979" s="732" t="s">
        <v>597</v>
      </c>
      <c r="E979" s="733">
        <v>50113001</v>
      </c>
      <c r="F979" s="732" t="s">
        <v>611</v>
      </c>
      <c r="G979" s="731" t="s">
        <v>612</v>
      </c>
      <c r="H979" s="731">
        <v>196265</v>
      </c>
      <c r="I979" s="731">
        <v>196265</v>
      </c>
      <c r="J979" s="731" t="s">
        <v>1842</v>
      </c>
      <c r="K979" s="731" t="s">
        <v>1207</v>
      </c>
      <c r="L979" s="734">
        <v>163.52000000000004</v>
      </c>
      <c r="M979" s="734">
        <v>2</v>
      </c>
      <c r="N979" s="735">
        <v>327.04000000000008</v>
      </c>
    </row>
    <row r="980" spans="1:14" ht="14.45" customHeight="1" x14ac:dyDescent="0.2">
      <c r="A980" s="729" t="s">
        <v>576</v>
      </c>
      <c r="B980" s="730" t="s">
        <v>577</v>
      </c>
      <c r="C980" s="731" t="s">
        <v>596</v>
      </c>
      <c r="D980" s="732" t="s">
        <v>597</v>
      </c>
      <c r="E980" s="733">
        <v>50113001</v>
      </c>
      <c r="F980" s="732" t="s">
        <v>611</v>
      </c>
      <c r="G980" s="731" t="s">
        <v>612</v>
      </c>
      <c r="H980" s="731">
        <v>394404</v>
      </c>
      <c r="I980" s="731">
        <v>168373</v>
      </c>
      <c r="J980" s="731" t="s">
        <v>1843</v>
      </c>
      <c r="K980" s="731" t="s">
        <v>1844</v>
      </c>
      <c r="L980" s="734">
        <v>1148.6199999999999</v>
      </c>
      <c r="M980" s="734">
        <v>4</v>
      </c>
      <c r="N980" s="735">
        <v>4594.4799999999996</v>
      </c>
    </row>
    <row r="981" spans="1:14" ht="14.45" customHeight="1" x14ac:dyDescent="0.2">
      <c r="A981" s="729" t="s">
        <v>576</v>
      </c>
      <c r="B981" s="730" t="s">
        <v>577</v>
      </c>
      <c r="C981" s="731" t="s">
        <v>596</v>
      </c>
      <c r="D981" s="732" t="s">
        <v>597</v>
      </c>
      <c r="E981" s="733">
        <v>50113001</v>
      </c>
      <c r="F981" s="732" t="s">
        <v>611</v>
      </c>
      <c r="G981" s="731" t="s">
        <v>612</v>
      </c>
      <c r="H981" s="731">
        <v>102963</v>
      </c>
      <c r="I981" s="731">
        <v>2963</v>
      </c>
      <c r="J981" s="731" t="s">
        <v>1275</v>
      </c>
      <c r="K981" s="731" t="s">
        <v>1276</v>
      </c>
      <c r="L981" s="734">
        <v>121.39666666666666</v>
      </c>
      <c r="M981" s="734">
        <v>12</v>
      </c>
      <c r="N981" s="735">
        <v>1456.76</v>
      </c>
    </row>
    <row r="982" spans="1:14" ht="14.45" customHeight="1" x14ac:dyDescent="0.2">
      <c r="A982" s="729" t="s">
        <v>576</v>
      </c>
      <c r="B982" s="730" t="s">
        <v>577</v>
      </c>
      <c r="C982" s="731" t="s">
        <v>596</v>
      </c>
      <c r="D982" s="732" t="s">
        <v>597</v>
      </c>
      <c r="E982" s="733">
        <v>50113001</v>
      </c>
      <c r="F982" s="732" t="s">
        <v>611</v>
      </c>
      <c r="G982" s="731" t="s">
        <v>612</v>
      </c>
      <c r="H982" s="731">
        <v>100269</v>
      </c>
      <c r="I982" s="731">
        <v>269</v>
      </c>
      <c r="J982" s="731" t="s">
        <v>1277</v>
      </c>
      <c r="K982" s="731" t="s">
        <v>1278</v>
      </c>
      <c r="L982" s="734">
        <v>50.711428571428577</v>
      </c>
      <c r="M982" s="734">
        <v>7</v>
      </c>
      <c r="N982" s="735">
        <v>354.98</v>
      </c>
    </row>
    <row r="983" spans="1:14" ht="14.45" customHeight="1" x14ac:dyDescent="0.2">
      <c r="A983" s="729" t="s">
        <v>576</v>
      </c>
      <c r="B983" s="730" t="s">
        <v>577</v>
      </c>
      <c r="C983" s="731" t="s">
        <v>596</v>
      </c>
      <c r="D983" s="732" t="s">
        <v>597</v>
      </c>
      <c r="E983" s="733">
        <v>50113001</v>
      </c>
      <c r="F983" s="732" t="s">
        <v>611</v>
      </c>
      <c r="G983" s="731" t="s">
        <v>612</v>
      </c>
      <c r="H983" s="731">
        <v>132917</v>
      </c>
      <c r="I983" s="731">
        <v>32917</v>
      </c>
      <c r="J983" s="731" t="s">
        <v>1279</v>
      </c>
      <c r="K983" s="731" t="s">
        <v>1280</v>
      </c>
      <c r="L983" s="734">
        <v>160.47999999999999</v>
      </c>
      <c r="M983" s="734">
        <v>1</v>
      </c>
      <c r="N983" s="735">
        <v>160.47999999999999</v>
      </c>
    </row>
    <row r="984" spans="1:14" ht="14.45" customHeight="1" x14ac:dyDescent="0.2">
      <c r="A984" s="729" t="s">
        <v>576</v>
      </c>
      <c r="B984" s="730" t="s">
        <v>577</v>
      </c>
      <c r="C984" s="731" t="s">
        <v>596</v>
      </c>
      <c r="D984" s="732" t="s">
        <v>597</v>
      </c>
      <c r="E984" s="733">
        <v>50113001</v>
      </c>
      <c r="F984" s="732" t="s">
        <v>611</v>
      </c>
      <c r="G984" s="731" t="s">
        <v>643</v>
      </c>
      <c r="H984" s="731">
        <v>398010</v>
      </c>
      <c r="I984" s="731">
        <v>210546</v>
      </c>
      <c r="J984" s="731" t="s">
        <v>1281</v>
      </c>
      <c r="K984" s="731" t="s">
        <v>1282</v>
      </c>
      <c r="L984" s="734">
        <v>1038.2999999999997</v>
      </c>
      <c r="M984" s="734">
        <v>2</v>
      </c>
      <c r="N984" s="735">
        <v>2076.5999999999995</v>
      </c>
    </row>
    <row r="985" spans="1:14" ht="14.45" customHeight="1" x14ac:dyDescent="0.2">
      <c r="A985" s="729" t="s">
        <v>576</v>
      </c>
      <c r="B985" s="730" t="s">
        <v>577</v>
      </c>
      <c r="C985" s="731" t="s">
        <v>596</v>
      </c>
      <c r="D985" s="732" t="s">
        <v>597</v>
      </c>
      <c r="E985" s="733">
        <v>50113001</v>
      </c>
      <c r="F985" s="732" t="s">
        <v>611</v>
      </c>
      <c r="G985" s="731" t="s">
        <v>612</v>
      </c>
      <c r="H985" s="731">
        <v>229944</v>
      </c>
      <c r="I985" s="731">
        <v>229944</v>
      </c>
      <c r="J985" s="731" t="s">
        <v>1845</v>
      </c>
      <c r="K985" s="731" t="s">
        <v>1174</v>
      </c>
      <c r="L985" s="734">
        <v>84.36</v>
      </c>
      <c r="M985" s="734">
        <v>1</v>
      </c>
      <c r="N985" s="735">
        <v>84.36</v>
      </c>
    </row>
    <row r="986" spans="1:14" ht="14.45" customHeight="1" x14ac:dyDescent="0.2">
      <c r="A986" s="729" t="s">
        <v>576</v>
      </c>
      <c r="B986" s="730" t="s">
        <v>577</v>
      </c>
      <c r="C986" s="731" t="s">
        <v>596</v>
      </c>
      <c r="D986" s="732" t="s">
        <v>597</v>
      </c>
      <c r="E986" s="733">
        <v>50113001</v>
      </c>
      <c r="F986" s="732" t="s">
        <v>611</v>
      </c>
      <c r="G986" s="731" t="s">
        <v>612</v>
      </c>
      <c r="H986" s="731">
        <v>235781</v>
      </c>
      <c r="I986" s="731">
        <v>235781</v>
      </c>
      <c r="J986" s="731" t="s">
        <v>1846</v>
      </c>
      <c r="K986" s="731" t="s">
        <v>1847</v>
      </c>
      <c r="L986" s="734">
        <v>76.81</v>
      </c>
      <c r="M986" s="734">
        <v>2</v>
      </c>
      <c r="N986" s="735">
        <v>153.62</v>
      </c>
    </row>
    <row r="987" spans="1:14" ht="14.45" customHeight="1" x14ac:dyDescent="0.2">
      <c r="A987" s="729" t="s">
        <v>576</v>
      </c>
      <c r="B987" s="730" t="s">
        <v>577</v>
      </c>
      <c r="C987" s="731" t="s">
        <v>596</v>
      </c>
      <c r="D987" s="732" t="s">
        <v>597</v>
      </c>
      <c r="E987" s="733">
        <v>50113001</v>
      </c>
      <c r="F987" s="732" t="s">
        <v>611</v>
      </c>
      <c r="G987" s="731" t="s">
        <v>612</v>
      </c>
      <c r="H987" s="731">
        <v>235780</v>
      </c>
      <c r="I987" s="731">
        <v>235780</v>
      </c>
      <c r="J987" s="731" t="s">
        <v>1848</v>
      </c>
      <c r="K987" s="731" t="s">
        <v>1849</v>
      </c>
      <c r="L987" s="734">
        <v>64.14</v>
      </c>
      <c r="M987" s="734">
        <v>1</v>
      </c>
      <c r="N987" s="735">
        <v>64.14</v>
      </c>
    </row>
    <row r="988" spans="1:14" ht="14.45" customHeight="1" x14ac:dyDescent="0.2">
      <c r="A988" s="729" t="s">
        <v>576</v>
      </c>
      <c r="B988" s="730" t="s">
        <v>577</v>
      </c>
      <c r="C988" s="731" t="s">
        <v>596</v>
      </c>
      <c r="D988" s="732" t="s">
        <v>597</v>
      </c>
      <c r="E988" s="733">
        <v>50113001</v>
      </c>
      <c r="F988" s="732" t="s">
        <v>611</v>
      </c>
      <c r="G988" s="731" t="s">
        <v>643</v>
      </c>
      <c r="H988" s="731">
        <v>846980</v>
      </c>
      <c r="I988" s="731">
        <v>124129</v>
      </c>
      <c r="J988" s="731" t="s">
        <v>1285</v>
      </c>
      <c r="K988" s="731" t="s">
        <v>1174</v>
      </c>
      <c r="L988" s="734">
        <v>254.25</v>
      </c>
      <c r="M988" s="734">
        <v>1</v>
      </c>
      <c r="N988" s="735">
        <v>254.25</v>
      </c>
    </row>
    <row r="989" spans="1:14" ht="14.45" customHeight="1" x14ac:dyDescent="0.2">
      <c r="A989" s="729" t="s">
        <v>576</v>
      </c>
      <c r="B989" s="730" t="s">
        <v>577</v>
      </c>
      <c r="C989" s="731" t="s">
        <v>596</v>
      </c>
      <c r="D989" s="732" t="s">
        <v>597</v>
      </c>
      <c r="E989" s="733">
        <v>50113001</v>
      </c>
      <c r="F989" s="732" t="s">
        <v>611</v>
      </c>
      <c r="G989" s="731" t="s">
        <v>643</v>
      </c>
      <c r="H989" s="731">
        <v>847149</v>
      </c>
      <c r="I989" s="731">
        <v>124115</v>
      </c>
      <c r="J989" s="731" t="s">
        <v>1850</v>
      </c>
      <c r="K989" s="731" t="s">
        <v>1174</v>
      </c>
      <c r="L989" s="734">
        <v>213.24</v>
      </c>
      <c r="M989" s="734">
        <v>1</v>
      </c>
      <c r="N989" s="735">
        <v>213.24</v>
      </c>
    </row>
    <row r="990" spans="1:14" ht="14.45" customHeight="1" x14ac:dyDescent="0.2">
      <c r="A990" s="729" t="s">
        <v>576</v>
      </c>
      <c r="B990" s="730" t="s">
        <v>577</v>
      </c>
      <c r="C990" s="731" t="s">
        <v>596</v>
      </c>
      <c r="D990" s="732" t="s">
        <v>597</v>
      </c>
      <c r="E990" s="733">
        <v>50113001</v>
      </c>
      <c r="F990" s="732" t="s">
        <v>611</v>
      </c>
      <c r="G990" s="731" t="s">
        <v>643</v>
      </c>
      <c r="H990" s="731">
        <v>846824</v>
      </c>
      <c r="I990" s="731">
        <v>124087</v>
      </c>
      <c r="J990" s="731" t="s">
        <v>1851</v>
      </c>
      <c r="K990" s="731" t="s">
        <v>1174</v>
      </c>
      <c r="L990" s="734">
        <v>158.98000000000002</v>
      </c>
      <c r="M990" s="734">
        <v>3</v>
      </c>
      <c r="N990" s="735">
        <v>476.94000000000005</v>
      </c>
    </row>
    <row r="991" spans="1:14" ht="14.45" customHeight="1" x14ac:dyDescent="0.2">
      <c r="A991" s="729" t="s">
        <v>576</v>
      </c>
      <c r="B991" s="730" t="s">
        <v>577</v>
      </c>
      <c r="C991" s="731" t="s">
        <v>596</v>
      </c>
      <c r="D991" s="732" t="s">
        <v>597</v>
      </c>
      <c r="E991" s="733">
        <v>50113001</v>
      </c>
      <c r="F991" s="732" t="s">
        <v>611</v>
      </c>
      <c r="G991" s="731" t="s">
        <v>643</v>
      </c>
      <c r="H991" s="731">
        <v>845220</v>
      </c>
      <c r="I991" s="731">
        <v>101211</v>
      </c>
      <c r="J991" s="731" t="s">
        <v>1287</v>
      </c>
      <c r="K991" s="731" t="s">
        <v>1852</v>
      </c>
      <c r="L991" s="734">
        <v>188.82</v>
      </c>
      <c r="M991" s="734">
        <v>1</v>
      </c>
      <c r="N991" s="735">
        <v>188.82</v>
      </c>
    </row>
    <row r="992" spans="1:14" ht="14.45" customHeight="1" x14ac:dyDescent="0.2">
      <c r="A992" s="729" t="s">
        <v>576</v>
      </c>
      <c r="B992" s="730" t="s">
        <v>577</v>
      </c>
      <c r="C992" s="731" t="s">
        <v>596</v>
      </c>
      <c r="D992" s="732" t="s">
        <v>597</v>
      </c>
      <c r="E992" s="733">
        <v>50113001</v>
      </c>
      <c r="F992" s="732" t="s">
        <v>611</v>
      </c>
      <c r="G992" s="731" t="s">
        <v>643</v>
      </c>
      <c r="H992" s="731">
        <v>118172</v>
      </c>
      <c r="I992" s="731">
        <v>18172</v>
      </c>
      <c r="J992" s="731" t="s">
        <v>1853</v>
      </c>
      <c r="K992" s="731" t="s">
        <v>1854</v>
      </c>
      <c r="L992" s="734">
        <v>390.5</v>
      </c>
      <c r="M992" s="734">
        <v>5</v>
      </c>
      <c r="N992" s="735">
        <v>1952.5</v>
      </c>
    </row>
    <row r="993" spans="1:14" ht="14.45" customHeight="1" x14ac:dyDescent="0.2">
      <c r="A993" s="729" t="s">
        <v>576</v>
      </c>
      <c r="B993" s="730" t="s">
        <v>577</v>
      </c>
      <c r="C993" s="731" t="s">
        <v>596</v>
      </c>
      <c r="D993" s="732" t="s">
        <v>597</v>
      </c>
      <c r="E993" s="733">
        <v>50113001</v>
      </c>
      <c r="F993" s="732" t="s">
        <v>611</v>
      </c>
      <c r="G993" s="731" t="s">
        <v>643</v>
      </c>
      <c r="H993" s="731">
        <v>154432</v>
      </c>
      <c r="I993" s="731">
        <v>54432</v>
      </c>
      <c r="J993" s="731" t="s">
        <v>1855</v>
      </c>
      <c r="K993" s="731" t="s">
        <v>1856</v>
      </c>
      <c r="L993" s="734">
        <v>61.95</v>
      </c>
      <c r="M993" s="734">
        <v>1</v>
      </c>
      <c r="N993" s="735">
        <v>61.95</v>
      </c>
    </row>
    <row r="994" spans="1:14" ht="14.45" customHeight="1" x14ac:dyDescent="0.2">
      <c r="A994" s="729" t="s">
        <v>576</v>
      </c>
      <c r="B994" s="730" t="s">
        <v>577</v>
      </c>
      <c r="C994" s="731" t="s">
        <v>596</v>
      </c>
      <c r="D994" s="732" t="s">
        <v>597</v>
      </c>
      <c r="E994" s="733">
        <v>50113001</v>
      </c>
      <c r="F994" s="732" t="s">
        <v>611</v>
      </c>
      <c r="G994" s="731" t="s">
        <v>643</v>
      </c>
      <c r="H994" s="731">
        <v>178689</v>
      </c>
      <c r="I994" s="731">
        <v>178689</v>
      </c>
      <c r="J994" s="731" t="s">
        <v>1291</v>
      </c>
      <c r="K994" s="731" t="s">
        <v>1292</v>
      </c>
      <c r="L994" s="734">
        <v>97.65000000000002</v>
      </c>
      <c r="M994" s="734">
        <v>1</v>
      </c>
      <c r="N994" s="735">
        <v>97.65000000000002</v>
      </c>
    </row>
    <row r="995" spans="1:14" ht="14.45" customHeight="1" x14ac:dyDescent="0.2">
      <c r="A995" s="729" t="s">
        <v>576</v>
      </c>
      <c r="B995" s="730" t="s">
        <v>577</v>
      </c>
      <c r="C995" s="731" t="s">
        <v>596</v>
      </c>
      <c r="D995" s="732" t="s">
        <v>597</v>
      </c>
      <c r="E995" s="733">
        <v>50113001</v>
      </c>
      <c r="F995" s="732" t="s">
        <v>611</v>
      </c>
      <c r="G995" s="731" t="s">
        <v>612</v>
      </c>
      <c r="H995" s="731">
        <v>104207</v>
      </c>
      <c r="I995" s="731">
        <v>4207</v>
      </c>
      <c r="J995" s="731" t="s">
        <v>1293</v>
      </c>
      <c r="K995" s="731" t="s">
        <v>1294</v>
      </c>
      <c r="L995" s="734">
        <v>39.72117647058824</v>
      </c>
      <c r="M995" s="734">
        <v>17</v>
      </c>
      <c r="N995" s="735">
        <v>675.2600000000001</v>
      </c>
    </row>
    <row r="996" spans="1:14" ht="14.45" customHeight="1" x14ac:dyDescent="0.2">
      <c r="A996" s="729" t="s">
        <v>576</v>
      </c>
      <c r="B996" s="730" t="s">
        <v>577</v>
      </c>
      <c r="C996" s="731" t="s">
        <v>596</v>
      </c>
      <c r="D996" s="732" t="s">
        <v>597</v>
      </c>
      <c r="E996" s="733">
        <v>50113001</v>
      </c>
      <c r="F996" s="732" t="s">
        <v>611</v>
      </c>
      <c r="G996" s="731" t="s">
        <v>612</v>
      </c>
      <c r="H996" s="731">
        <v>168252</v>
      </c>
      <c r="I996" s="731">
        <v>168252</v>
      </c>
      <c r="J996" s="731" t="s">
        <v>1857</v>
      </c>
      <c r="K996" s="731" t="s">
        <v>1858</v>
      </c>
      <c r="L996" s="734">
        <v>6509.19</v>
      </c>
      <c r="M996" s="734">
        <v>1</v>
      </c>
      <c r="N996" s="735">
        <v>6509.19</v>
      </c>
    </row>
    <row r="997" spans="1:14" ht="14.45" customHeight="1" x14ac:dyDescent="0.2">
      <c r="A997" s="729" t="s">
        <v>576</v>
      </c>
      <c r="B997" s="730" t="s">
        <v>577</v>
      </c>
      <c r="C997" s="731" t="s">
        <v>596</v>
      </c>
      <c r="D997" s="732" t="s">
        <v>597</v>
      </c>
      <c r="E997" s="733">
        <v>50113001</v>
      </c>
      <c r="F997" s="732" t="s">
        <v>611</v>
      </c>
      <c r="G997" s="731" t="s">
        <v>612</v>
      </c>
      <c r="H997" s="731">
        <v>182952</v>
      </c>
      <c r="I997" s="731">
        <v>82952</v>
      </c>
      <c r="J997" s="731" t="s">
        <v>1298</v>
      </c>
      <c r="K997" s="731" t="s">
        <v>1299</v>
      </c>
      <c r="L997" s="734">
        <v>175.22196721311474</v>
      </c>
      <c r="M997" s="734">
        <v>61</v>
      </c>
      <c r="N997" s="735">
        <v>10688.539999999999</v>
      </c>
    </row>
    <row r="998" spans="1:14" ht="14.45" customHeight="1" x14ac:dyDescent="0.2">
      <c r="A998" s="729" t="s">
        <v>576</v>
      </c>
      <c r="B998" s="730" t="s">
        <v>577</v>
      </c>
      <c r="C998" s="731" t="s">
        <v>596</v>
      </c>
      <c r="D998" s="732" t="s">
        <v>597</v>
      </c>
      <c r="E998" s="733">
        <v>50113001</v>
      </c>
      <c r="F998" s="732" t="s">
        <v>611</v>
      </c>
      <c r="G998" s="731" t="s">
        <v>612</v>
      </c>
      <c r="H998" s="731">
        <v>230759</v>
      </c>
      <c r="I998" s="731">
        <v>230759</v>
      </c>
      <c r="J998" s="731" t="s">
        <v>1859</v>
      </c>
      <c r="K998" s="731" t="s">
        <v>1860</v>
      </c>
      <c r="L998" s="734">
        <v>42.759999999999991</v>
      </c>
      <c r="M998" s="734">
        <v>6</v>
      </c>
      <c r="N998" s="735">
        <v>256.55999999999995</v>
      </c>
    </row>
    <row r="999" spans="1:14" ht="14.45" customHeight="1" x14ac:dyDescent="0.2">
      <c r="A999" s="729" t="s">
        <v>576</v>
      </c>
      <c r="B999" s="730" t="s">
        <v>577</v>
      </c>
      <c r="C999" s="731" t="s">
        <v>596</v>
      </c>
      <c r="D999" s="732" t="s">
        <v>597</v>
      </c>
      <c r="E999" s="733">
        <v>50113001</v>
      </c>
      <c r="F999" s="732" t="s">
        <v>611</v>
      </c>
      <c r="G999" s="731" t="s">
        <v>329</v>
      </c>
      <c r="H999" s="731">
        <v>142865</v>
      </c>
      <c r="I999" s="731">
        <v>142865</v>
      </c>
      <c r="J999" s="731" t="s">
        <v>1861</v>
      </c>
      <c r="K999" s="731" t="s">
        <v>1860</v>
      </c>
      <c r="L999" s="734">
        <v>47.14</v>
      </c>
      <c r="M999" s="734">
        <v>1</v>
      </c>
      <c r="N999" s="735">
        <v>47.14</v>
      </c>
    </row>
    <row r="1000" spans="1:14" ht="14.45" customHeight="1" x14ac:dyDescent="0.2">
      <c r="A1000" s="729" t="s">
        <v>576</v>
      </c>
      <c r="B1000" s="730" t="s">
        <v>577</v>
      </c>
      <c r="C1000" s="731" t="s">
        <v>596</v>
      </c>
      <c r="D1000" s="732" t="s">
        <v>597</v>
      </c>
      <c r="E1000" s="733">
        <v>50113001</v>
      </c>
      <c r="F1000" s="732" t="s">
        <v>611</v>
      </c>
      <c r="G1000" s="731" t="s">
        <v>612</v>
      </c>
      <c r="H1000" s="731">
        <v>117679</v>
      </c>
      <c r="I1000" s="731">
        <v>224840</v>
      </c>
      <c r="J1000" s="731" t="s">
        <v>1300</v>
      </c>
      <c r="K1000" s="731" t="s">
        <v>1301</v>
      </c>
      <c r="L1000" s="734">
        <v>126.96999999999997</v>
      </c>
      <c r="M1000" s="734">
        <v>1</v>
      </c>
      <c r="N1000" s="735">
        <v>126.96999999999997</v>
      </c>
    </row>
    <row r="1001" spans="1:14" ht="14.45" customHeight="1" x14ac:dyDescent="0.2">
      <c r="A1001" s="729" t="s">
        <v>576</v>
      </c>
      <c r="B1001" s="730" t="s">
        <v>577</v>
      </c>
      <c r="C1001" s="731" t="s">
        <v>596</v>
      </c>
      <c r="D1001" s="732" t="s">
        <v>597</v>
      </c>
      <c r="E1001" s="733">
        <v>50113001</v>
      </c>
      <c r="F1001" s="732" t="s">
        <v>611</v>
      </c>
      <c r="G1001" s="731" t="s">
        <v>329</v>
      </c>
      <c r="H1001" s="731">
        <v>992574</v>
      </c>
      <c r="I1001" s="731">
        <v>203952</v>
      </c>
      <c r="J1001" s="731" t="s">
        <v>1302</v>
      </c>
      <c r="K1001" s="731" t="s">
        <v>1862</v>
      </c>
      <c r="L1001" s="734">
        <v>365.05</v>
      </c>
      <c r="M1001" s="734">
        <v>1</v>
      </c>
      <c r="N1001" s="735">
        <v>365.05</v>
      </c>
    </row>
    <row r="1002" spans="1:14" ht="14.45" customHeight="1" x14ac:dyDescent="0.2">
      <c r="A1002" s="729" t="s">
        <v>576</v>
      </c>
      <c r="B1002" s="730" t="s">
        <v>577</v>
      </c>
      <c r="C1002" s="731" t="s">
        <v>596</v>
      </c>
      <c r="D1002" s="732" t="s">
        <v>597</v>
      </c>
      <c r="E1002" s="733">
        <v>50113001</v>
      </c>
      <c r="F1002" s="732" t="s">
        <v>611</v>
      </c>
      <c r="G1002" s="731" t="s">
        <v>329</v>
      </c>
      <c r="H1002" s="731">
        <v>197232</v>
      </c>
      <c r="I1002" s="731">
        <v>197232</v>
      </c>
      <c r="J1002" s="731" t="s">
        <v>1302</v>
      </c>
      <c r="K1002" s="731" t="s">
        <v>1863</v>
      </c>
      <c r="L1002" s="734">
        <v>102.15</v>
      </c>
      <c r="M1002" s="734">
        <v>2</v>
      </c>
      <c r="N1002" s="735">
        <v>204.3</v>
      </c>
    </row>
    <row r="1003" spans="1:14" ht="14.45" customHeight="1" x14ac:dyDescent="0.2">
      <c r="A1003" s="729" t="s">
        <v>576</v>
      </c>
      <c r="B1003" s="730" t="s">
        <v>577</v>
      </c>
      <c r="C1003" s="731" t="s">
        <v>596</v>
      </c>
      <c r="D1003" s="732" t="s">
        <v>597</v>
      </c>
      <c r="E1003" s="733">
        <v>50113001</v>
      </c>
      <c r="F1003" s="732" t="s">
        <v>611</v>
      </c>
      <c r="G1003" s="731" t="s">
        <v>612</v>
      </c>
      <c r="H1003" s="731">
        <v>500635</v>
      </c>
      <c r="I1003" s="731">
        <v>47033</v>
      </c>
      <c r="J1003" s="731" t="s">
        <v>1864</v>
      </c>
      <c r="K1003" s="731" t="s">
        <v>872</v>
      </c>
      <c r="L1003" s="734">
        <v>107.58</v>
      </c>
      <c r="M1003" s="734">
        <v>1</v>
      </c>
      <c r="N1003" s="735">
        <v>107.58</v>
      </c>
    </row>
    <row r="1004" spans="1:14" ht="14.45" customHeight="1" x14ac:dyDescent="0.2">
      <c r="A1004" s="729" t="s">
        <v>576</v>
      </c>
      <c r="B1004" s="730" t="s">
        <v>577</v>
      </c>
      <c r="C1004" s="731" t="s">
        <v>596</v>
      </c>
      <c r="D1004" s="732" t="s">
        <v>597</v>
      </c>
      <c r="E1004" s="733">
        <v>50113001</v>
      </c>
      <c r="F1004" s="732" t="s">
        <v>611</v>
      </c>
      <c r="G1004" s="731" t="s">
        <v>612</v>
      </c>
      <c r="H1004" s="731">
        <v>159335</v>
      </c>
      <c r="I1004" s="731">
        <v>59335</v>
      </c>
      <c r="J1004" s="731" t="s">
        <v>1865</v>
      </c>
      <c r="K1004" s="731" t="s">
        <v>1866</v>
      </c>
      <c r="L1004" s="734">
        <v>66.390000000000015</v>
      </c>
      <c r="M1004" s="734">
        <v>2</v>
      </c>
      <c r="N1004" s="735">
        <v>132.78000000000003</v>
      </c>
    </row>
    <row r="1005" spans="1:14" ht="14.45" customHeight="1" x14ac:dyDescent="0.2">
      <c r="A1005" s="729" t="s">
        <v>576</v>
      </c>
      <c r="B1005" s="730" t="s">
        <v>577</v>
      </c>
      <c r="C1005" s="731" t="s">
        <v>596</v>
      </c>
      <c r="D1005" s="732" t="s">
        <v>597</v>
      </c>
      <c r="E1005" s="733">
        <v>50113001</v>
      </c>
      <c r="F1005" s="732" t="s">
        <v>611</v>
      </c>
      <c r="G1005" s="731" t="s">
        <v>612</v>
      </c>
      <c r="H1005" s="731">
        <v>176380</v>
      </c>
      <c r="I1005" s="731">
        <v>76380</v>
      </c>
      <c r="J1005" s="731" t="s">
        <v>1867</v>
      </c>
      <c r="K1005" s="731" t="s">
        <v>1868</v>
      </c>
      <c r="L1005" s="734">
        <v>65.999999999999986</v>
      </c>
      <c r="M1005" s="734">
        <v>1</v>
      </c>
      <c r="N1005" s="735">
        <v>65.999999999999986</v>
      </c>
    </row>
    <row r="1006" spans="1:14" ht="14.45" customHeight="1" x14ac:dyDescent="0.2">
      <c r="A1006" s="729" t="s">
        <v>576</v>
      </c>
      <c r="B1006" s="730" t="s">
        <v>577</v>
      </c>
      <c r="C1006" s="731" t="s">
        <v>596</v>
      </c>
      <c r="D1006" s="732" t="s">
        <v>597</v>
      </c>
      <c r="E1006" s="733">
        <v>50113001</v>
      </c>
      <c r="F1006" s="732" t="s">
        <v>611</v>
      </c>
      <c r="G1006" s="731" t="s">
        <v>612</v>
      </c>
      <c r="H1006" s="731">
        <v>118304</v>
      </c>
      <c r="I1006" s="731">
        <v>18304</v>
      </c>
      <c r="J1006" s="731" t="s">
        <v>1308</v>
      </c>
      <c r="K1006" s="731" t="s">
        <v>1310</v>
      </c>
      <c r="L1006" s="734">
        <v>185.60999999999999</v>
      </c>
      <c r="M1006" s="734">
        <v>1</v>
      </c>
      <c r="N1006" s="735">
        <v>185.60999999999999</v>
      </c>
    </row>
    <row r="1007" spans="1:14" ht="14.45" customHeight="1" x14ac:dyDescent="0.2">
      <c r="A1007" s="729" t="s">
        <v>576</v>
      </c>
      <c r="B1007" s="730" t="s">
        <v>577</v>
      </c>
      <c r="C1007" s="731" t="s">
        <v>596</v>
      </c>
      <c r="D1007" s="732" t="s">
        <v>597</v>
      </c>
      <c r="E1007" s="733">
        <v>50113001</v>
      </c>
      <c r="F1007" s="732" t="s">
        <v>611</v>
      </c>
      <c r="G1007" s="731" t="s">
        <v>612</v>
      </c>
      <c r="H1007" s="731">
        <v>159357</v>
      </c>
      <c r="I1007" s="731">
        <v>59357</v>
      </c>
      <c r="J1007" s="731" t="s">
        <v>1311</v>
      </c>
      <c r="K1007" s="731" t="s">
        <v>1313</v>
      </c>
      <c r="L1007" s="734">
        <v>188.88000000000002</v>
      </c>
      <c r="M1007" s="734">
        <v>28</v>
      </c>
      <c r="N1007" s="735">
        <v>5288.64</v>
      </c>
    </row>
    <row r="1008" spans="1:14" ht="14.45" customHeight="1" x14ac:dyDescent="0.2">
      <c r="A1008" s="729" t="s">
        <v>576</v>
      </c>
      <c r="B1008" s="730" t="s">
        <v>577</v>
      </c>
      <c r="C1008" s="731" t="s">
        <v>596</v>
      </c>
      <c r="D1008" s="732" t="s">
        <v>597</v>
      </c>
      <c r="E1008" s="733">
        <v>50113001</v>
      </c>
      <c r="F1008" s="732" t="s">
        <v>611</v>
      </c>
      <c r="G1008" s="731" t="s">
        <v>612</v>
      </c>
      <c r="H1008" s="731">
        <v>114957</v>
      </c>
      <c r="I1008" s="731">
        <v>14957</v>
      </c>
      <c r="J1008" s="731" t="s">
        <v>1316</v>
      </c>
      <c r="K1008" s="731" t="s">
        <v>1317</v>
      </c>
      <c r="L1008" s="734">
        <v>40.030000000000008</v>
      </c>
      <c r="M1008" s="734">
        <v>2</v>
      </c>
      <c r="N1008" s="735">
        <v>80.060000000000016</v>
      </c>
    </row>
    <row r="1009" spans="1:14" ht="14.45" customHeight="1" x14ac:dyDescent="0.2">
      <c r="A1009" s="729" t="s">
        <v>576</v>
      </c>
      <c r="B1009" s="730" t="s">
        <v>577</v>
      </c>
      <c r="C1009" s="731" t="s">
        <v>596</v>
      </c>
      <c r="D1009" s="732" t="s">
        <v>597</v>
      </c>
      <c r="E1009" s="733">
        <v>50113001</v>
      </c>
      <c r="F1009" s="732" t="s">
        <v>611</v>
      </c>
      <c r="G1009" s="731" t="s">
        <v>612</v>
      </c>
      <c r="H1009" s="731">
        <v>114958</v>
      </c>
      <c r="I1009" s="731">
        <v>14958</v>
      </c>
      <c r="J1009" s="731" t="s">
        <v>1318</v>
      </c>
      <c r="K1009" s="731" t="s">
        <v>1319</v>
      </c>
      <c r="L1009" s="734">
        <v>32.85</v>
      </c>
      <c r="M1009" s="734">
        <v>1</v>
      </c>
      <c r="N1009" s="735">
        <v>32.85</v>
      </c>
    </row>
    <row r="1010" spans="1:14" ht="14.45" customHeight="1" x14ac:dyDescent="0.2">
      <c r="A1010" s="729" t="s">
        <v>576</v>
      </c>
      <c r="B1010" s="730" t="s">
        <v>577</v>
      </c>
      <c r="C1010" s="731" t="s">
        <v>596</v>
      </c>
      <c r="D1010" s="732" t="s">
        <v>597</v>
      </c>
      <c r="E1010" s="733">
        <v>50113001</v>
      </c>
      <c r="F1010" s="732" t="s">
        <v>611</v>
      </c>
      <c r="G1010" s="731" t="s">
        <v>612</v>
      </c>
      <c r="H1010" s="731">
        <v>145551</v>
      </c>
      <c r="I1010" s="731">
        <v>145551</v>
      </c>
      <c r="J1010" s="731" t="s">
        <v>1322</v>
      </c>
      <c r="K1010" s="731" t="s">
        <v>1290</v>
      </c>
      <c r="L1010" s="734">
        <v>56.21</v>
      </c>
      <c r="M1010" s="734">
        <v>1</v>
      </c>
      <c r="N1010" s="735">
        <v>56.21</v>
      </c>
    </row>
    <row r="1011" spans="1:14" ht="14.45" customHeight="1" x14ac:dyDescent="0.2">
      <c r="A1011" s="729" t="s">
        <v>576</v>
      </c>
      <c r="B1011" s="730" t="s">
        <v>577</v>
      </c>
      <c r="C1011" s="731" t="s">
        <v>596</v>
      </c>
      <c r="D1011" s="732" t="s">
        <v>597</v>
      </c>
      <c r="E1011" s="733">
        <v>50113001</v>
      </c>
      <c r="F1011" s="732" t="s">
        <v>611</v>
      </c>
      <c r="G1011" s="731" t="s">
        <v>612</v>
      </c>
      <c r="H1011" s="731">
        <v>145567</v>
      </c>
      <c r="I1011" s="731">
        <v>145567</v>
      </c>
      <c r="J1011" s="731" t="s">
        <v>1869</v>
      </c>
      <c r="K1011" s="731" t="s">
        <v>640</v>
      </c>
      <c r="L1011" s="734">
        <v>105.67999999999998</v>
      </c>
      <c r="M1011" s="734">
        <v>1</v>
      </c>
      <c r="N1011" s="735">
        <v>105.67999999999998</v>
      </c>
    </row>
    <row r="1012" spans="1:14" ht="14.45" customHeight="1" x14ac:dyDescent="0.2">
      <c r="A1012" s="729" t="s">
        <v>576</v>
      </c>
      <c r="B1012" s="730" t="s">
        <v>577</v>
      </c>
      <c r="C1012" s="731" t="s">
        <v>596</v>
      </c>
      <c r="D1012" s="732" t="s">
        <v>597</v>
      </c>
      <c r="E1012" s="733">
        <v>50113001</v>
      </c>
      <c r="F1012" s="732" t="s">
        <v>611</v>
      </c>
      <c r="G1012" s="731" t="s">
        <v>329</v>
      </c>
      <c r="H1012" s="731">
        <v>235813</v>
      </c>
      <c r="I1012" s="731">
        <v>235813</v>
      </c>
      <c r="J1012" s="731" t="s">
        <v>1870</v>
      </c>
      <c r="K1012" s="731" t="s">
        <v>1871</v>
      </c>
      <c r="L1012" s="734">
        <v>119.08999999999999</v>
      </c>
      <c r="M1012" s="734">
        <v>1</v>
      </c>
      <c r="N1012" s="735">
        <v>119.08999999999999</v>
      </c>
    </row>
    <row r="1013" spans="1:14" ht="14.45" customHeight="1" x14ac:dyDescent="0.2">
      <c r="A1013" s="729" t="s">
        <v>576</v>
      </c>
      <c r="B1013" s="730" t="s">
        <v>577</v>
      </c>
      <c r="C1013" s="731" t="s">
        <v>596</v>
      </c>
      <c r="D1013" s="732" t="s">
        <v>597</v>
      </c>
      <c r="E1013" s="733">
        <v>50113001</v>
      </c>
      <c r="F1013" s="732" t="s">
        <v>611</v>
      </c>
      <c r="G1013" s="731" t="s">
        <v>612</v>
      </c>
      <c r="H1013" s="731">
        <v>208649</v>
      </c>
      <c r="I1013" s="731">
        <v>208649</v>
      </c>
      <c r="J1013" s="731" t="s">
        <v>1872</v>
      </c>
      <c r="K1013" s="731" t="s">
        <v>1873</v>
      </c>
      <c r="L1013" s="734">
        <v>73.950000000000017</v>
      </c>
      <c r="M1013" s="734">
        <v>3</v>
      </c>
      <c r="N1013" s="735">
        <v>221.85000000000005</v>
      </c>
    </row>
    <row r="1014" spans="1:14" ht="14.45" customHeight="1" x14ac:dyDescent="0.2">
      <c r="A1014" s="729" t="s">
        <v>576</v>
      </c>
      <c r="B1014" s="730" t="s">
        <v>577</v>
      </c>
      <c r="C1014" s="731" t="s">
        <v>596</v>
      </c>
      <c r="D1014" s="732" t="s">
        <v>597</v>
      </c>
      <c r="E1014" s="733">
        <v>50113001</v>
      </c>
      <c r="F1014" s="732" t="s">
        <v>611</v>
      </c>
      <c r="G1014" s="731" t="s">
        <v>612</v>
      </c>
      <c r="H1014" s="731">
        <v>208647</v>
      </c>
      <c r="I1014" s="731">
        <v>208647</v>
      </c>
      <c r="J1014" s="731" t="s">
        <v>1874</v>
      </c>
      <c r="K1014" s="731" t="s">
        <v>1875</v>
      </c>
      <c r="L1014" s="734">
        <v>68.350000000000009</v>
      </c>
      <c r="M1014" s="734">
        <v>3</v>
      </c>
      <c r="N1014" s="735">
        <v>205.05</v>
      </c>
    </row>
    <row r="1015" spans="1:14" ht="14.45" customHeight="1" x14ac:dyDescent="0.2">
      <c r="A1015" s="729" t="s">
        <v>576</v>
      </c>
      <c r="B1015" s="730" t="s">
        <v>577</v>
      </c>
      <c r="C1015" s="731" t="s">
        <v>596</v>
      </c>
      <c r="D1015" s="732" t="s">
        <v>597</v>
      </c>
      <c r="E1015" s="733">
        <v>50113001</v>
      </c>
      <c r="F1015" s="732" t="s">
        <v>611</v>
      </c>
      <c r="G1015" s="731" t="s">
        <v>612</v>
      </c>
      <c r="H1015" s="731">
        <v>208645</v>
      </c>
      <c r="I1015" s="731">
        <v>208645</v>
      </c>
      <c r="J1015" s="731" t="s">
        <v>1876</v>
      </c>
      <c r="K1015" s="731" t="s">
        <v>1877</v>
      </c>
      <c r="L1015" s="734">
        <v>77.87</v>
      </c>
      <c r="M1015" s="734">
        <v>3</v>
      </c>
      <c r="N1015" s="735">
        <v>233.61</v>
      </c>
    </row>
    <row r="1016" spans="1:14" ht="14.45" customHeight="1" x14ac:dyDescent="0.2">
      <c r="A1016" s="729" t="s">
        <v>576</v>
      </c>
      <c r="B1016" s="730" t="s">
        <v>577</v>
      </c>
      <c r="C1016" s="731" t="s">
        <v>596</v>
      </c>
      <c r="D1016" s="732" t="s">
        <v>597</v>
      </c>
      <c r="E1016" s="733">
        <v>50113001</v>
      </c>
      <c r="F1016" s="732" t="s">
        <v>611</v>
      </c>
      <c r="G1016" s="731" t="s">
        <v>612</v>
      </c>
      <c r="H1016" s="731">
        <v>192414</v>
      </c>
      <c r="I1016" s="731">
        <v>92414</v>
      </c>
      <c r="J1016" s="731" t="s">
        <v>1878</v>
      </c>
      <c r="K1016" s="731" t="s">
        <v>1879</v>
      </c>
      <c r="L1016" s="734">
        <v>64.52</v>
      </c>
      <c r="M1016" s="734">
        <v>1</v>
      </c>
      <c r="N1016" s="735">
        <v>64.52</v>
      </c>
    </row>
    <row r="1017" spans="1:14" ht="14.45" customHeight="1" x14ac:dyDescent="0.2">
      <c r="A1017" s="729" t="s">
        <v>576</v>
      </c>
      <c r="B1017" s="730" t="s">
        <v>577</v>
      </c>
      <c r="C1017" s="731" t="s">
        <v>596</v>
      </c>
      <c r="D1017" s="732" t="s">
        <v>597</v>
      </c>
      <c r="E1017" s="733">
        <v>50113001</v>
      </c>
      <c r="F1017" s="732" t="s">
        <v>611</v>
      </c>
      <c r="G1017" s="731" t="s">
        <v>612</v>
      </c>
      <c r="H1017" s="731">
        <v>101147</v>
      </c>
      <c r="I1017" s="731">
        <v>1147</v>
      </c>
      <c r="J1017" s="731" t="s">
        <v>1331</v>
      </c>
      <c r="K1017" s="731" t="s">
        <v>1332</v>
      </c>
      <c r="L1017" s="734">
        <v>162.48000000000002</v>
      </c>
      <c r="M1017" s="734">
        <v>1</v>
      </c>
      <c r="N1017" s="735">
        <v>162.48000000000002</v>
      </c>
    </row>
    <row r="1018" spans="1:14" ht="14.45" customHeight="1" x14ac:dyDescent="0.2">
      <c r="A1018" s="729" t="s">
        <v>576</v>
      </c>
      <c r="B1018" s="730" t="s">
        <v>577</v>
      </c>
      <c r="C1018" s="731" t="s">
        <v>596</v>
      </c>
      <c r="D1018" s="732" t="s">
        <v>597</v>
      </c>
      <c r="E1018" s="733">
        <v>50113001</v>
      </c>
      <c r="F1018" s="732" t="s">
        <v>611</v>
      </c>
      <c r="G1018" s="731" t="s">
        <v>643</v>
      </c>
      <c r="H1018" s="731">
        <v>191922</v>
      </c>
      <c r="I1018" s="731">
        <v>191922</v>
      </c>
      <c r="J1018" s="731" t="s">
        <v>1333</v>
      </c>
      <c r="K1018" s="731" t="s">
        <v>1334</v>
      </c>
      <c r="L1018" s="734">
        <v>70.389999999999986</v>
      </c>
      <c r="M1018" s="734">
        <v>6</v>
      </c>
      <c r="N1018" s="735">
        <v>422.33999999999992</v>
      </c>
    </row>
    <row r="1019" spans="1:14" ht="14.45" customHeight="1" x14ac:dyDescent="0.2">
      <c r="A1019" s="729" t="s">
        <v>576</v>
      </c>
      <c r="B1019" s="730" t="s">
        <v>577</v>
      </c>
      <c r="C1019" s="731" t="s">
        <v>596</v>
      </c>
      <c r="D1019" s="732" t="s">
        <v>597</v>
      </c>
      <c r="E1019" s="733">
        <v>50113001</v>
      </c>
      <c r="F1019" s="732" t="s">
        <v>611</v>
      </c>
      <c r="G1019" s="731" t="s">
        <v>643</v>
      </c>
      <c r="H1019" s="731">
        <v>208203</v>
      </c>
      <c r="I1019" s="731">
        <v>208203</v>
      </c>
      <c r="J1019" s="731" t="s">
        <v>1335</v>
      </c>
      <c r="K1019" s="731" t="s">
        <v>1880</v>
      </c>
      <c r="L1019" s="734">
        <v>97.325000000000003</v>
      </c>
      <c r="M1019" s="734">
        <v>2</v>
      </c>
      <c r="N1019" s="735">
        <v>194.65</v>
      </c>
    </row>
    <row r="1020" spans="1:14" ht="14.45" customHeight="1" x14ac:dyDescent="0.2">
      <c r="A1020" s="729" t="s">
        <v>576</v>
      </c>
      <c r="B1020" s="730" t="s">
        <v>577</v>
      </c>
      <c r="C1020" s="731" t="s">
        <v>596</v>
      </c>
      <c r="D1020" s="732" t="s">
        <v>597</v>
      </c>
      <c r="E1020" s="733">
        <v>50113001</v>
      </c>
      <c r="F1020" s="732" t="s">
        <v>611</v>
      </c>
      <c r="G1020" s="731" t="s">
        <v>643</v>
      </c>
      <c r="H1020" s="731">
        <v>208204</v>
      </c>
      <c r="I1020" s="731">
        <v>208204</v>
      </c>
      <c r="J1020" s="731" t="s">
        <v>1335</v>
      </c>
      <c r="K1020" s="731" t="s">
        <v>1336</v>
      </c>
      <c r="L1020" s="734">
        <v>48.93</v>
      </c>
      <c r="M1020" s="734">
        <v>11</v>
      </c>
      <c r="N1020" s="735">
        <v>538.23</v>
      </c>
    </row>
    <row r="1021" spans="1:14" ht="14.45" customHeight="1" x14ac:dyDescent="0.2">
      <c r="A1021" s="729" t="s">
        <v>576</v>
      </c>
      <c r="B1021" s="730" t="s">
        <v>577</v>
      </c>
      <c r="C1021" s="731" t="s">
        <v>596</v>
      </c>
      <c r="D1021" s="732" t="s">
        <v>597</v>
      </c>
      <c r="E1021" s="733">
        <v>50113001</v>
      </c>
      <c r="F1021" s="732" t="s">
        <v>611</v>
      </c>
      <c r="G1021" s="731" t="s">
        <v>643</v>
      </c>
      <c r="H1021" s="731">
        <v>208207</v>
      </c>
      <c r="I1021" s="731">
        <v>208207</v>
      </c>
      <c r="J1021" s="731" t="s">
        <v>1337</v>
      </c>
      <c r="K1021" s="731" t="s">
        <v>1338</v>
      </c>
      <c r="L1021" s="734">
        <v>80.989999999999995</v>
      </c>
      <c r="M1021" s="734">
        <v>1</v>
      </c>
      <c r="N1021" s="735">
        <v>80.989999999999995</v>
      </c>
    </row>
    <row r="1022" spans="1:14" ht="14.45" customHeight="1" x14ac:dyDescent="0.2">
      <c r="A1022" s="729" t="s">
        <v>576</v>
      </c>
      <c r="B1022" s="730" t="s">
        <v>577</v>
      </c>
      <c r="C1022" s="731" t="s">
        <v>596</v>
      </c>
      <c r="D1022" s="732" t="s">
        <v>597</v>
      </c>
      <c r="E1022" s="733">
        <v>50113001</v>
      </c>
      <c r="F1022" s="732" t="s">
        <v>611</v>
      </c>
      <c r="G1022" s="731" t="s">
        <v>643</v>
      </c>
      <c r="H1022" s="731">
        <v>109710</v>
      </c>
      <c r="I1022" s="731">
        <v>9710</v>
      </c>
      <c r="J1022" s="731" t="s">
        <v>1341</v>
      </c>
      <c r="K1022" s="731" t="s">
        <v>1342</v>
      </c>
      <c r="L1022" s="734">
        <v>70.826774193548388</v>
      </c>
      <c r="M1022" s="734">
        <v>31</v>
      </c>
      <c r="N1022" s="735">
        <v>2195.63</v>
      </c>
    </row>
    <row r="1023" spans="1:14" ht="14.45" customHeight="1" x14ac:dyDescent="0.2">
      <c r="A1023" s="729" t="s">
        <v>576</v>
      </c>
      <c r="B1023" s="730" t="s">
        <v>577</v>
      </c>
      <c r="C1023" s="731" t="s">
        <v>596</v>
      </c>
      <c r="D1023" s="732" t="s">
        <v>597</v>
      </c>
      <c r="E1023" s="733">
        <v>50113001</v>
      </c>
      <c r="F1023" s="732" t="s">
        <v>611</v>
      </c>
      <c r="G1023" s="731" t="s">
        <v>643</v>
      </c>
      <c r="H1023" s="731">
        <v>109709</v>
      </c>
      <c r="I1023" s="731">
        <v>9709</v>
      </c>
      <c r="J1023" s="731" t="s">
        <v>1341</v>
      </c>
      <c r="K1023" s="731" t="s">
        <v>1343</v>
      </c>
      <c r="L1023" s="734">
        <v>64.900000000000006</v>
      </c>
      <c r="M1023" s="734">
        <v>290</v>
      </c>
      <c r="N1023" s="735">
        <v>18821</v>
      </c>
    </row>
    <row r="1024" spans="1:14" ht="14.45" customHeight="1" x14ac:dyDescent="0.2">
      <c r="A1024" s="729" t="s">
        <v>576</v>
      </c>
      <c r="B1024" s="730" t="s">
        <v>577</v>
      </c>
      <c r="C1024" s="731" t="s">
        <v>596</v>
      </c>
      <c r="D1024" s="732" t="s">
        <v>597</v>
      </c>
      <c r="E1024" s="733">
        <v>50113001</v>
      </c>
      <c r="F1024" s="732" t="s">
        <v>611</v>
      </c>
      <c r="G1024" s="731" t="s">
        <v>612</v>
      </c>
      <c r="H1024" s="731">
        <v>848866</v>
      </c>
      <c r="I1024" s="731">
        <v>119654</v>
      </c>
      <c r="J1024" s="731" t="s">
        <v>1344</v>
      </c>
      <c r="K1024" s="731" t="s">
        <v>1346</v>
      </c>
      <c r="L1024" s="734">
        <v>255.10000000000005</v>
      </c>
      <c r="M1024" s="734">
        <v>1</v>
      </c>
      <c r="N1024" s="735">
        <v>255.10000000000005</v>
      </c>
    </row>
    <row r="1025" spans="1:14" ht="14.45" customHeight="1" x14ac:dyDescent="0.2">
      <c r="A1025" s="729" t="s">
        <v>576</v>
      </c>
      <c r="B1025" s="730" t="s">
        <v>577</v>
      </c>
      <c r="C1025" s="731" t="s">
        <v>596</v>
      </c>
      <c r="D1025" s="732" t="s">
        <v>597</v>
      </c>
      <c r="E1025" s="733">
        <v>50113001</v>
      </c>
      <c r="F1025" s="732" t="s">
        <v>611</v>
      </c>
      <c r="G1025" s="731" t="s">
        <v>612</v>
      </c>
      <c r="H1025" s="731">
        <v>149014</v>
      </c>
      <c r="I1025" s="731">
        <v>49014</v>
      </c>
      <c r="J1025" s="731" t="s">
        <v>1881</v>
      </c>
      <c r="K1025" s="731" t="s">
        <v>1882</v>
      </c>
      <c r="L1025" s="734">
        <v>104.19999999999999</v>
      </c>
      <c r="M1025" s="734">
        <v>2</v>
      </c>
      <c r="N1025" s="735">
        <v>208.39999999999998</v>
      </c>
    </row>
    <row r="1026" spans="1:14" ht="14.45" customHeight="1" x14ac:dyDescent="0.2">
      <c r="A1026" s="729" t="s">
        <v>576</v>
      </c>
      <c r="B1026" s="730" t="s">
        <v>577</v>
      </c>
      <c r="C1026" s="731" t="s">
        <v>596</v>
      </c>
      <c r="D1026" s="732" t="s">
        <v>597</v>
      </c>
      <c r="E1026" s="733">
        <v>50113001</v>
      </c>
      <c r="F1026" s="732" t="s">
        <v>611</v>
      </c>
      <c r="G1026" s="731" t="s">
        <v>612</v>
      </c>
      <c r="H1026" s="731">
        <v>117163</v>
      </c>
      <c r="I1026" s="731">
        <v>17163</v>
      </c>
      <c r="J1026" s="731" t="s">
        <v>1883</v>
      </c>
      <c r="K1026" s="731" t="s">
        <v>1884</v>
      </c>
      <c r="L1026" s="734">
        <v>180.40000000000003</v>
      </c>
      <c r="M1026" s="734">
        <v>1</v>
      </c>
      <c r="N1026" s="735">
        <v>180.40000000000003</v>
      </c>
    </row>
    <row r="1027" spans="1:14" ht="14.45" customHeight="1" x14ac:dyDescent="0.2">
      <c r="A1027" s="729" t="s">
        <v>576</v>
      </c>
      <c r="B1027" s="730" t="s">
        <v>577</v>
      </c>
      <c r="C1027" s="731" t="s">
        <v>596</v>
      </c>
      <c r="D1027" s="732" t="s">
        <v>597</v>
      </c>
      <c r="E1027" s="733">
        <v>50113001</v>
      </c>
      <c r="F1027" s="732" t="s">
        <v>611</v>
      </c>
      <c r="G1027" s="731" t="s">
        <v>612</v>
      </c>
      <c r="H1027" s="731">
        <v>844145</v>
      </c>
      <c r="I1027" s="731">
        <v>56350</v>
      </c>
      <c r="J1027" s="731" t="s">
        <v>1349</v>
      </c>
      <c r="K1027" s="731" t="s">
        <v>986</v>
      </c>
      <c r="L1027" s="734">
        <v>38.404999999999987</v>
      </c>
      <c r="M1027" s="734">
        <v>4</v>
      </c>
      <c r="N1027" s="735">
        <v>153.61999999999995</v>
      </c>
    </row>
    <row r="1028" spans="1:14" ht="14.45" customHeight="1" x14ac:dyDescent="0.2">
      <c r="A1028" s="729" t="s">
        <v>576</v>
      </c>
      <c r="B1028" s="730" t="s">
        <v>577</v>
      </c>
      <c r="C1028" s="731" t="s">
        <v>596</v>
      </c>
      <c r="D1028" s="732" t="s">
        <v>597</v>
      </c>
      <c r="E1028" s="733">
        <v>50113001</v>
      </c>
      <c r="F1028" s="732" t="s">
        <v>611</v>
      </c>
      <c r="G1028" s="731" t="s">
        <v>612</v>
      </c>
      <c r="H1028" s="731">
        <v>115518</v>
      </c>
      <c r="I1028" s="731">
        <v>187418</v>
      </c>
      <c r="J1028" s="731" t="s">
        <v>1885</v>
      </c>
      <c r="K1028" s="731" t="s">
        <v>1886</v>
      </c>
      <c r="L1028" s="734">
        <v>73.180000000000007</v>
      </c>
      <c r="M1028" s="734">
        <v>2</v>
      </c>
      <c r="N1028" s="735">
        <v>146.36000000000001</v>
      </c>
    </row>
    <row r="1029" spans="1:14" ht="14.45" customHeight="1" x14ac:dyDescent="0.2">
      <c r="A1029" s="729" t="s">
        <v>576</v>
      </c>
      <c r="B1029" s="730" t="s">
        <v>577</v>
      </c>
      <c r="C1029" s="731" t="s">
        <v>596</v>
      </c>
      <c r="D1029" s="732" t="s">
        <v>597</v>
      </c>
      <c r="E1029" s="733">
        <v>50113001</v>
      </c>
      <c r="F1029" s="732" t="s">
        <v>611</v>
      </c>
      <c r="G1029" s="731" t="s">
        <v>612</v>
      </c>
      <c r="H1029" s="731">
        <v>188850</v>
      </c>
      <c r="I1029" s="731">
        <v>188850</v>
      </c>
      <c r="J1029" s="731" t="s">
        <v>1887</v>
      </c>
      <c r="K1029" s="731" t="s">
        <v>1888</v>
      </c>
      <c r="L1029" s="734">
        <v>39.220000000000006</v>
      </c>
      <c r="M1029" s="734">
        <v>3</v>
      </c>
      <c r="N1029" s="735">
        <v>117.66000000000001</v>
      </c>
    </row>
    <row r="1030" spans="1:14" ht="14.45" customHeight="1" x14ac:dyDescent="0.2">
      <c r="A1030" s="729" t="s">
        <v>576</v>
      </c>
      <c r="B1030" s="730" t="s">
        <v>577</v>
      </c>
      <c r="C1030" s="731" t="s">
        <v>596</v>
      </c>
      <c r="D1030" s="732" t="s">
        <v>597</v>
      </c>
      <c r="E1030" s="733">
        <v>50113001</v>
      </c>
      <c r="F1030" s="732" t="s">
        <v>611</v>
      </c>
      <c r="G1030" s="731" t="s">
        <v>612</v>
      </c>
      <c r="H1030" s="731">
        <v>188900</v>
      </c>
      <c r="I1030" s="731">
        <v>88900</v>
      </c>
      <c r="J1030" s="731" t="s">
        <v>1352</v>
      </c>
      <c r="K1030" s="731" t="s">
        <v>1353</v>
      </c>
      <c r="L1030" s="734">
        <v>85.08</v>
      </c>
      <c r="M1030" s="734">
        <v>30</v>
      </c>
      <c r="N1030" s="735">
        <v>2552.4</v>
      </c>
    </row>
    <row r="1031" spans="1:14" ht="14.45" customHeight="1" x14ac:dyDescent="0.2">
      <c r="A1031" s="729" t="s">
        <v>576</v>
      </c>
      <c r="B1031" s="730" t="s">
        <v>577</v>
      </c>
      <c r="C1031" s="731" t="s">
        <v>596</v>
      </c>
      <c r="D1031" s="732" t="s">
        <v>597</v>
      </c>
      <c r="E1031" s="733">
        <v>50113001</v>
      </c>
      <c r="F1031" s="732" t="s">
        <v>611</v>
      </c>
      <c r="G1031" s="731" t="s">
        <v>612</v>
      </c>
      <c r="H1031" s="731">
        <v>230919</v>
      </c>
      <c r="I1031" s="731">
        <v>230919</v>
      </c>
      <c r="J1031" s="731" t="s">
        <v>1889</v>
      </c>
      <c r="K1031" s="731" t="s">
        <v>1890</v>
      </c>
      <c r="L1031" s="734">
        <v>82.04000000000002</v>
      </c>
      <c r="M1031" s="734">
        <v>5</v>
      </c>
      <c r="N1031" s="735">
        <v>410.2000000000001</v>
      </c>
    </row>
    <row r="1032" spans="1:14" ht="14.45" customHeight="1" x14ac:dyDescent="0.2">
      <c r="A1032" s="729" t="s">
        <v>576</v>
      </c>
      <c r="B1032" s="730" t="s">
        <v>577</v>
      </c>
      <c r="C1032" s="731" t="s">
        <v>596</v>
      </c>
      <c r="D1032" s="732" t="s">
        <v>597</v>
      </c>
      <c r="E1032" s="733">
        <v>50113001</v>
      </c>
      <c r="F1032" s="732" t="s">
        <v>611</v>
      </c>
      <c r="G1032" s="731" t="s">
        <v>612</v>
      </c>
      <c r="H1032" s="731">
        <v>397057</v>
      </c>
      <c r="I1032" s="731">
        <v>0</v>
      </c>
      <c r="J1032" s="731" t="s">
        <v>1356</v>
      </c>
      <c r="K1032" s="731" t="s">
        <v>329</v>
      </c>
      <c r="L1032" s="734">
        <v>57.47</v>
      </c>
      <c r="M1032" s="734">
        <v>3</v>
      </c>
      <c r="N1032" s="735">
        <v>172.41</v>
      </c>
    </row>
    <row r="1033" spans="1:14" ht="14.45" customHeight="1" x14ac:dyDescent="0.2">
      <c r="A1033" s="729" t="s">
        <v>576</v>
      </c>
      <c r="B1033" s="730" t="s">
        <v>577</v>
      </c>
      <c r="C1033" s="731" t="s">
        <v>596</v>
      </c>
      <c r="D1033" s="732" t="s">
        <v>597</v>
      </c>
      <c r="E1033" s="733">
        <v>50113001</v>
      </c>
      <c r="F1033" s="732" t="s">
        <v>611</v>
      </c>
      <c r="G1033" s="731" t="s">
        <v>612</v>
      </c>
      <c r="H1033" s="731">
        <v>225261</v>
      </c>
      <c r="I1033" s="731">
        <v>225261</v>
      </c>
      <c r="J1033" s="731" t="s">
        <v>1357</v>
      </c>
      <c r="K1033" s="731" t="s">
        <v>1358</v>
      </c>
      <c r="L1033" s="734">
        <v>57.696666666666673</v>
      </c>
      <c r="M1033" s="734">
        <v>15</v>
      </c>
      <c r="N1033" s="735">
        <v>865.45</v>
      </c>
    </row>
    <row r="1034" spans="1:14" ht="14.45" customHeight="1" x14ac:dyDescent="0.2">
      <c r="A1034" s="729" t="s">
        <v>576</v>
      </c>
      <c r="B1034" s="730" t="s">
        <v>577</v>
      </c>
      <c r="C1034" s="731" t="s">
        <v>596</v>
      </c>
      <c r="D1034" s="732" t="s">
        <v>597</v>
      </c>
      <c r="E1034" s="733">
        <v>50113001</v>
      </c>
      <c r="F1034" s="732" t="s">
        <v>611</v>
      </c>
      <c r="G1034" s="731" t="s">
        <v>643</v>
      </c>
      <c r="H1034" s="731">
        <v>180081</v>
      </c>
      <c r="I1034" s="731">
        <v>180081</v>
      </c>
      <c r="J1034" s="731" t="s">
        <v>1891</v>
      </c>
      <c r="K1034" s="731" t="s">
        <v>1892</v>
      </c>
      <c r="L1034" s="734">
        <v>587.13</v>
      </c>
      <c r="M1034" s="734">
        <v>2</v>
      </c>
      <c r="N1034" s="735">
        <v>1174.26</v>
      </c>
    </row>
    <row r="1035" spans="1:14" ht="14.45" customHeight="1" x14ac:dyDescent="0.2">
      <c r="A1035" s="729" t="s">
        <v>576</v>
      </c>
      <c r="B1035" s="730" t="s">
        <v>577</v>
      </c>
      <c r="C1035" s="731" t="s">
        <v>596</v>
      </c>
      <c r="D1035" s="732" t="s">
        <v>597</v>
      </c>
      <c r="E1035" s="733">
        <v>50113001</v>
      </c>
      <c r="F1035" s="732" t="s">
        <v>611</v>
      </c>
      <c r="G1035" s="731" t="s">
        <v>612</v>
      </c>
      <c r="H1035" s="731">
        <v>100610</v>
      </c>
      <c r="I1035" s="731">
        <v>610</v>
      </c>
      <c r="J1035" s="731" t="s">
        <v>1359</v>
      </c>
      <c r="K1035" s="731" t="s">
        <v>1360</v>
      </c>
      <c r="L1035" s="734">
        <v>67.239999999999995</v>
      </c>
      <c r="M1035" s="734">
        <v>6</v>
      </c>
      <c r="N1035" s="735">
        <v>403.43999999999994</v>
      </c>
    </row>
    <row r="1036" spans="1:14" ht="14.45" customHeight="1" x14ac:dyDescent="0.2">
      <c r="A1036" s="729" t="s">
        <v>576</v>
      </c>
      <c r="B1036" s="730" t="s">
        <v>577</v>
      </c>
      <c r="C1036" s="731" t="s">
        <v>596</v>
      </c>
      <c r="D1036" s="732" t="s">
        <v>597</v>
      </c>
      <c r="E1036" s="733">
        <v>50113001</v>
      </c>
      <c r="F1036" s="732" t="s">
        <v>611</v>
      </c>
      <c r="G1036" s="731" t="s">
        <v>612</v>
      </c>
      <c r="H1036" s="731">
        <v>100612</v>
      </c>
      <c r="I1036" s="731">
        <v>612</v>
      </c>
      <c r="J1036" s="731" t="s">
        <v>1893</v>
      </c>
      <c r="K1036" s="731" t="s">
        <v>693</v>
      </c>
      <c r="L1036" s="734">
        <v>67.599999999999994</v>
      </c>
      <c r="M1036" s="734">
        <v>3</v>
      </c>
      <c r="N1036" s="735">
        <v>202.79999999999998</v>
      </c>
    </row>
    <row r="1037" spans="1:14" ht="14.45" customHeight="1" x14ac:dyDescent="0.2">
      <c r="A1037" s="729" t="s">
        <v>576</v>
      </c>
      <c r="B1037" s="730" t="s">
        <v>577</v>
      </c>
      <c r="C1037" s="731" t="s">
        <v>596</v>
      </c>
      <c r="D1037" s="732" t="s">
        <v>597</v>
      </c>
      <c r="E1037" s="733">
        <v>50113001</v>
      </c>
      <c r="F1037" s="732" t="s">
        <v>611</v>
      </c>
      <c r="G1037" s="731" t="s">
        <v>612</v>
      </c>
      <c r="H1037" s="731">
        <v>127698</v>
      </c>
      <c r="I1037" s="731">
        <v>27698</v>
      </c>
      <c r="J1037" s="731" t="s">
        <v>1894</v>
      </c>
      <c r="K1037" s="731" t="s">
        <v>1895</v>
      </c>
      <c r="L1037" s="734">
        <v>402.00200000000001</v>
      </c>
      <c r="M1037" s="734">
        <v>5</v>
      </c>
      <c r="N1037" s="735">
        <v>2010.01</v>
      </c>
    </row>
    <row r="1038" spans="1:14" ht="14.45" customHeight="1" x14ac:dyDescent="0.2">
      <c r="A1038" s="729" t="s">
        <v>576</v>
      </c>
      <c r="B1038" s="730" t="s">
        <v>577</v>
      </c>
      <c r="C1038" s="731" t="s">
        <v>596</v>
      </c>
      <c r="D1038" s="732" t="s">
        <v>597</v>
      </c>
      <c r="E1038" s="733">
        <v>50113001</v>
      </c>
      <c r="F1038" s="732" t="s">
        <v>611</v>
      </c>
      <c r="G1038" s="731" t="s">
        <v>612</v>
      </c>
      <c r="H1038" s="731">
        <v>395293</v>
      </c>
      <c r="I1038" s="731">
        <v>180305</v>
      </c>
      <c r="J1038" s="731" t="s">
        <v>1365</v>
      </c>
      <c r="K1038" s="731" t="s">
        <v>1366</v>
      </c>
      <c r="L1038" s="734">
        <v>123.82999999999998</v>
      </c>
      <c r="M1038" s="734">
        <v>6</v>
      </c>
      <c r="N1038" s="735">
        <v>742.9799999999999</v>
      </c>
    </row>
    <row r="1039" spans="1:14" ht="14.45" customHeight="1" x14ac:dyDescent="0.2">
      <c r="A1039" s="729" t="s">
        <v>576</v>
      </c>
      <c r="B1039" s="730" t="s">
        <v>577</v>
      </c>
      <c r="C1039" s="731" t="s">
        <v>596</v>
      </c>
      <c r="D1039" s="732" t="s">
        <v>597</v>
      </c>
      <c r="E1039" s="733">
        <v>50113001</v>
      </c>
      <c r="F1039" s="732" t="s">
        <v>611</v>
      </c>
      <c r="G1039" s="731" t="s">
        <v>612</v>
      </c>
      <c r="H1039" s="731">
        <v>395294</v>
      </c>
      <c r="I1039" s="731">
        <v>180306</v>
      </c>
      <c r="J1039" s="731" t="s">
        <v>1365</v>
      </c>
      <c r="K1039" s="731" t="s">
        <v>1367</v>
      </c>
      <c r="L1039" s="734">
        <v>202.65199999999999</v>
      </c>
      <c r="M1039" s="734">
        <v>15</v>
      </c>
      <c r="N1039" s="735">
        <v>3039.7799999999997</v>
      </c>
    </row>
    <row r="1040" spans="1:14" ht="14.45" customHeight="1" x14ac:dyDescent="0.2">
      <c r="A1040" s="729" t="s">
        <v>576</v>
      </c>
      <c r="B1040" s="730" t="s">
        <v>577</v>
      </c>
      <c r="C1040" s="731" t="s">
        <v>596</v>
      </c>
      <c r="D1040" s="732" t="s">
        <v>597</v>
      </c>
      <c r="E1040" s="733">
        <v>50113001</v>
      </c>
      <c r="F1040" s="732" t="s">
        <v>611</v>
      </c>
      <c r="G1040" s="731" t="s">
        <v>612</v>
      </c>
      <c r="H1040" s="731">
        <v>185641</v>
      </c>
      <c r="I1040" s="731">
        <v>185641</v>
      </c>
      <c r="J1040" s="731" t="s">
        <v>1896</v>
      </c>
      <c r="K1040" s="731" t="s">
        <v>1897</v>
      </c>
      <c r="L1040" s="734">
        <v>232.55000000000007</v>
      </c>
      <c r="M1040" s="734">
        <v>1</v>
      </c>
      <c r="N1040" s="735">
        <v>232.55000000000007</v>
      </c>
    </row>
    <row r="1041" spans="1:14" ht="14.45" customHeight="1" x14ac:dyDescent="0.2">
      <c r="A1041" s="729" t="s">
        <v>576</v>
      </c>
      <c r="B1041" s="730" t="s">
        <v>577</v>
      </c>
      <c r="C1041" s="731" t="s">
        <v>596</v>
      </c>
      <c r="D1041" s="732" t="s">
        <v>597</v>
      </c>
      <c r="E1041" s="733">
        <v>50113001</v>
      </c>
      <c r="F1041" s="732" t="s">
        <v>611</v>
      </c>
      <c r="G1041" s="731" t="s">
        <v>612</v>
      </c>
      <c r="H1041" s="731">
        <v>184360</v>
      </c>
      <c r="I1041" s="731">
        <v>84360</v>
      </c>
      <c r="J1041" s="731" t="s">
        <v>1898</v>
      </c>
      <c r="K1041" s="731" t="s">
        <v>1824</v>
      </c>
      <c r="L1041" s="734">
        <v>149.55000000000001</v>
      </c>
      <c r="M1041" s="734">
        <v>1</v>
      </c>
      <c r="N1041" s="735">
        <v>149.55000000000001</v>
      </c>
    </row>
    <row r="1042" spans="1:14" ht="14.45" customHeight="1" x14ac:dyDescent="0.2">
      <c r="A1042" s="729" t="s">
        <v>576</v>
      </c>
      <c r="B1042" s="730" t="s">
        <v>577</v>
      </c>
      <c r="C1042" s="731" t="s">
        <v>596</v>
      </c>
      <c r="D1042" s="732" t="s">
        <v>597</v>
      </c>
      <c r="E1042" s="733">
        <v>50113001</v>
      </c>
      <c r="F1042" s="732" t="s">
        <v>611</v>
      </c>
      <c r="G1042" s="731" t="s">
        <v>612</v>
      </c>
      <c r="H1042" s="731">
        <v>104380</v>
      </c>
      <c r="I1042" s="731">
        <v>4380</v>
      </c>
      <c r="J1042" s="731" t="s">
        <v>1899</v>
      </c>
      <c r="K1042" s="731" t="s">
        <v>1544</v>
      </c>
      <c r="L1042" s="734">
        <v>355.78</v>
      </c>
      <c r="M1042" s="734">
        <v>1</v>
      </c>
      <c r="N1042" s="735">
        <v>355.78</v>
      </c>
    </row>
    <row r="1043" spans="1:14" ht="14.45" customHeight="1" x14ac:dyDescent="0.2">
      <c r="A1043" s="729" t="s">
        <v>576</v>
      </c>
      <c r="B1043" s="730" t="s">
        <v>577</v>
      </c>
      <c r="C1043" s="731" t="s">
        <v>596</v>
      </c>
      <c r="D1043" s="732" t="s">
        <v>597</v>
      </c>
      <c r="E1043" s="733">
        <v>50113001</v>
      </c>
      <c r="F1043" s="732" t="s">
        <v>611</v>
      </c>
      <c r="G1043" s="731" t="s">
        <v>612</v>
      </c>
      <c r="H1043" s="731">
        <v>131385</v>
      </c>
      <c r="I1043" s="731">
        <v>31385</v>
      </c>
      <c r="J1043" s="731" t="s">
        <v>1379</v>
      </c>
      <c r="K1043" s="731" t="s">
        <v>1900</v>
      </c>
      <c r="L1043" s="734">
        <v>38.975000000000001</v>
      </c>
      <c r="M1043" s="734">
        <v>2</v>
      </c>
      <c r="N1043" s="735">
        <v>77.95</v>
      </c>
    </row>
    <row r="1044" spans="1:14" ht="14.45" customHeight="1" x14ac:dyDescent="0.2">
      <c r="A1044" s="729" t="s">
        <v>576</v>
      </c>
      <c r="B1044" s="730" t="s">
        <v>577</v>
      </c>
      <c r="C1044" s="731" t="s">
        <v>596</v>
      </c>
      <c r="D1044" s="732" t="s">
        <v>597</v>
      </c>
      <c r="E1044" s="733">
        <v>50113001</v>
      </c>
      <c r="F1044" s="732" t="s">
        <v>611</v>
      </c>
      <c r="G1044" s="731" t="s">
        <v>612</v>
      </c>
      <c r="H1044" s="731">
        <v>172034</v>
      </c>
      <c r="I1044" s="731">
        <v>172034</v>
      </c>
      <c r="J1044" s="731" t="s">
        <v>1381</v>
      </c>
      <c r="K1044" s="731" t="s">
        <v>1382</v>
      </c>
      <c r="L1044" s="734">
        <v>23.34</v>
      </c>
      <c r="M1044" s="734">
        <v>1</v>
      </c>
      <c r="N1044" s="735">
        <v>23.34</v>
      </c>
    </row>
    <row r="1045" spans="1:14" ht="14.45" customHeight="1" x14ac:dyDescent="0.2">
      <c r="A1045" s="729" t="s">
        <v>576</v>
      </c>
      <c r="B1045" s="730" t="s">
        <v>577</v>
      </c>
      <c r="C1045" s="731" t="s">
        <v>596</v>
      </c>
      <c r="D1045" s="732" t="s">
        <v>597</v>
      </c>
      <c r="E1045" s="733">
        <v>50113001</v>
      </c>
      <c r="F1045" s="732" t="s">
        <v>611</v>
      </c>
      <c r="G1045" s="731" t="s">
        <v>612</v>
      </c>
      <c r="H1045" s="731">
        <v>169727</v>
      </c>
      <c r="I1045" s="731">
        <v>169727</v>
      </c>
      <c r="J1045" s="731" t="s">
        <v>1901</v>
      </c>
      <c r="K1045" s="731" t="s">
        <v>1902</v>
      </c>
      <c r="L1045" s="734">
        <v>46.66</v>
      </c>
      <c r="M1045" s="734">
        <v>1</v>
      </c>
      <c r="N1045" s="735">
        <v>46.66</v>
      </c>
    </row>
    <row r="1046" spans="1:14" ht="14.45" customHeight="1" x14ac:dyDescent="0.2">
      <c r="A1046" s="729" t="s">
        <v>576</v>
      </c>
      <c r="B1046" s="730" t="s">
        <v>577</v>
      </c>
      <c r="C1046" s="731" t="s">
        <v>596</v>
      </c>
      <c r="D1046" s="732" t="s">
        <v>597</v>
      </c>
      <c r="E1046" s="733">
        <v>50113001</v>
      </c>
      <c r="F1046" s="732" t="s">
        <v>611</v>
      </c>
      <c r="G1046" s="731" t="s">
        <v>612</v>
      </c>
      <c r="H1046" s="731">
        <v>848632</v>
      </c>
      <c r="I1046" s="731">
        <v>125315</v>
      </c>
      <c r="J1046" s="731" t="s">
        <v>1387</v>
      </c>
      <c r="K1046" s="731" t="s">
        <v>1388</v>
      </c>
      <c r="L1046" s="734">
        <v>58.15</v>
      </c>
      <c r="M1046" s="734">
        <v>3</v>
      </c>
      <c r="N1046" s="735">
        <v>174.45</v>
      </c>
    </row>
    <row r="1047" spans="1:14" ht="14.45" customHeight="1" x14ac:dyDescent="0.2">
      <c r="A1047" s="729" t="s">
        <v>576</v>
      </c>
      <c r="B1047" s="730" t="s">
        <v>577</v>
      </c>
      <c r="C1047" s="731" t="s">
        <v>596</v>
      </c>
      <c r="D1047" s="732" t="s">
        <v>597</v>
      </c>
      <c r="E1047" s="733">
        <v>50113001</v>
      </c>
      <c r="F1047" s="732" t="s">
        <v>611</v>
      </c>
      <c r="G1047" s="731" t="s">
        <v>612</v>
      </c>
      <c r="H1047" s="731">
        <v>849009</v>
      </c>
      <c r="I1047" s="731">
        <v>162304</v>
      </c>
      <c r="J1047" s="731" t="s">
        <v>1903</v>
      </c>
      <c r="K1047" s="731" t="s">
        <v>1886</v>
      </c>
      <c r="L1047" s="734">
        <v>113.14999999999999</v>
      </c>
      <c r="M1047" s="734">
        <v>1</v>
      </c>
      <c r="N1047" s="735">
        <v>113.14999999999999</v>
      </c>
    </row>
    <row r="1048" spans="1:14" ht="14.45" customHeight="1" x14ac:dyDescent="0.2">
      <c r="A1048" s="729" t="s">
        <v>576</v>
      </c>
      <c r="B1048" s="730" t="s">
        <v>577</v>
      </c>
      <c r="C1048" s="731" t="s">
        <v>596</v>
      </c>
      <c r="D1048" s="732" t="s">
        <v>597</v>
      </c>
      <c r="E1048" s="733">
        <v>50113001</v>
      </c>
      <c r="F1048" s="732" t="s">
        <v>611</v>
      </c>
      <c r="G1048" s="731" t="s">
        <v>643</v>
      </c>
      <c r="H1048" s="731">
        <v>187788</v>
      </c>
      <c r="I1048" s="731">
        <v>187788</v>
      </c>
      <c r="J1048" s="731" t="s">
        <v>1904</v>
      </c>
      <c r="K1048" s="731" t="s">
        <v>1174</v>
      </c>
      <c r="L1048" s="734">
        <v>56.640000000000015</v>
      </c>
      <c r="M1048" s="734">
        <v>1</v>
      </c>
      <c r="N1048" s="735">
        <v>56.640000000000015</v>
      </c>
    </row>
    <row r="1049" spans="1:14" ht="14.45" customHeight="1" x14ac:dyDescent="0.2">
      <c r="A1049" s="729" t="s">
        <v>576</v>
      </c>
      <c r="B1049" s="730" t="s">
        <v>577</v>
      </c>
      <c r="C1049" s="731" t="s">
        <v>596</v>
      </c>
      <c r="D1049" s="732" t="s">
        <v>597</v>
      </c>
      <c r="E1049" s="733">
        <v>50113001</v>
      </c>
      <c r="F1049" s="732" t="s">
        <v>611</v>
      </c>
      <c r="G1049" s="731" t="s">
        <v>612</v>
      </c>
      <c r="H1049" s="731">
        <v>191836</v>
      </c>
      <c r="I1049" s="731">
        <v>91836</v>
      </c>
      <c r="J1049" s="731" t="s">
        <v>1392</v>
      </c>
      <c r="K1049" s="731" t="s">
        <v>1393</v>
      </c>
      <c r="L1049" s="734">
        <v>44.609999999999992</v>
      </c>
      <c r="M1049" s="734">
        <v>3</v>
      </c>
      <c r="N1049" s="735">
        <v>133.82999999999998</v>
      </c>
    </row>
    <row r="1050" spans="1:14" ht="14.45" customHeight="1" x14ac:dyDescent="0.2">
      <c r="A1050" s="729" t="s">
        <v>576</v>
      </c>
      <c r="B1050" s="730" t="s">
        <v>577</v>
      </c>
      <c r="C1050" s="731" t="s">
        <v>596</v>
      </c>
      <c r="D1050" s="732" t="s">
        <v>597</v>
      </c>
      <c r="E1050" s="733">
        <v>50113001</v>
      </c>
      <c r="F1050" s="732" t="s">
        <v>611</v>
      </c>
      <c r="G1050" s="731" t="s">
        <v>612</v>
      </c>
      <c r="H1050" s="731">
        <v>168447</v>
      </c>
      <c r="I1050" s="731">
        <v>168447</v>
      </c>
      <c r="J1050" s="731" t="s">
        <v>1905</v>
      </c>
      <c r="K1050" s="731" t="s">
        <v>774</v>
      </c>
      <c r="L1050" s="734">
        <v>748.35</v>
      </c>
      <c r="M1050" s="734">
        <v>1</v>
      </c>
      <c r="N1050" s="735">
        <v>748.35</v>
      </c>
    </row>
    <row r="1051" spans="1:14" ht="14.45" customHeight="1" x14ac:dyDescent="0.2">
      <c r="A1051" s="729" t="s">
        <v>576</v>
      </c>
      <c r="B1051" s="730" t="s">
        <v>577</v>
      </c>
      <c r="C1051" s="731" t="s">
        <v>596</v>
      </c>
      <c r="D1051" s="732" t="s">
        <v>597</v>
      </c>
      <c r="E1051" s="733">
        <v>50113001</v>
      </c>
      <c r="F1051" s="732" t="s">
        <v>611</v>
      </c>
      <c r="G1051" s="731" t="s">
        <v>612</v>
      </c>
      <c r="H1051" s="731">
        <v>132090</v>
      </c>
      <c r="I1051" s="731">
        <v>32090</v>
      </c>
      <c r="J1051" s="731" t="s">
        <v>1398</v>
      </c>
      <c r="K1051" s="731" t="s">
        <v>1399</v>
      </c>
      <c r="L1051" s="734">
        <v>27.376249999999999</v>
      </c>
      <c r="M1051" s="734">
        <v>16</v>
      </c>
      <c r="N1051" s="735">
        <v>438.02</v>
      </c>
    </row>
    <row r="1052" spans="1:14" ht="14.45" customHeight="1" x14ac:dyDescent="0.2">
      <c r="A1052" s="729" t="s">
        <v>576</v>
      </c>
      <c r="B1052" s="730" t="s">
        <v>577</v>
      </c>
      <c r="C1052" s="731" t="s">
        <v>596</v>
      </c>
      <c r="D1052" s="732" t="s">
        <v>597</v>
      </c>
      <c r="E1052" s="733">
        <v>50113001</v>
      </c>
      <c r="F1052" s="732" t="s">
        <v>611</v>
      </c>
      <c r="G1052" s="731" t="s">
        <v>612</v>
      </c>
      <c r="H1052" s="731">
        <v>221998</v>
      </c>
      <c r="I1052" s="731">
        <v>221998</v>
      </c>
      <c r="J1052" s="731" t="s">
        <v>1400</v>
      </c>
      <c r="K1052" s="731" t="s">
        <v>1401</v>
      </c>
      <c r="L1052" s="734">
        <v>22.41</v>
      </c>
      <c r="M1052" s="734">
        <v>11</v>
      </c>
      <c r="N1052" s="735">
        <v>246.51</v>
      </c>
    </row>
    <row r="1053" spans="1:14" ht="14.45" customHeight="1" x14ac:dyDescent="0.2">
      <c r="A1053" s="729" t="s">
        <v>576</v>
      </c>
      <c r="B1053" s="730" t="s">
        <v>577</v>
      </c>
      <c r="C1053" s="731" t="s">
        <v>596</v>
      </c>
      <c r="D1053" s="732" t="s">
        <v>597</v>
      </c>
      <c r="E1053" s="733">
        <v>50113001</v>
      </c>
      <c r="F1053" s="732" t="s">
        <v>611</v>
      </c>
      <c r="G1053" s="731" t="s">
        <v>612</v>
      </c>
      <c r="H1053" s="731">
        <v>201134</v>
      </c>
      <c r="I1053" s="731">
        <v>201134</v>
      </c>
      <c r="J1053" s="731" t="s">
        <v>1402</v>
      </c>
      <c r="K1053" s="731" t="s">
        <v>1403</v>
      </c>
      <c r="L1053" s="734">
        <v>68.086666666666659</v>
      </c>
      <c r="M1053" s="734">
        <v>3</v>
      </c>
      <c r="N1053" s="735">
        <v>204.26</v>
      </c>
    </row>
    <row r="1054" spans="1:14" ht="14.45" customHeight="1" x14ac:dyDescent="0.2">
      <c r="A1054" s="729" t="s">
        <v>576</v>
      </c>
      <c r="B1054" s="730" t="s">
        <v>577</v>
      </c>
      <c r="C1054" s="731" t="s">
        <v>596</v>
      </c>
      <c r="D1054" s="732" t="s">
        <v>597</v>
      </c>
      <c r="E1054" s="733">
        <v>50113001</v>
      </c>
      <c r="F1054" s="732" t="s">
        <v>611</v>
      </c>
      <c r="G1054" s="731" t="s">
        <v>612</v>
      </c>
      <c r="H1054" s="731">
        <v>201131</v>
      </c>
      <c r="I1054" s="731">
        <v>201131</v>
      </c>
      <c r="J1054" s="731" t="s">
        <v>1405</v>
      </c>
      <c r="K1054" s="731" t="s">
        <v>1406</v>
      </c>
      <c r="L1054" s="734">
        <v>24.09</v>
      </c>
      <c r="M1054" s="734">
        <v>10</v>
      </c>
      <c r="N1054" s="735">
        <v>240.9</v>
      </c>
    </row>
    <row r="1055" spans="1:14" ht="14.45" customHeight="1" x14ac:dyDescent="0.2">
      <c r="A1055" s="729" t="s">
        <v>576</v>
      </c>
      <c r="B1055" s="730" t="s">
        <v>577</v>
      </c>
      <c r="C1055" s="731" t="s">
        <v>596</v>
      </c>
      <c r="D1055" s="732" t="s">
        <v>597</v>
      </c>
      <c r="E1055" s="733">
        <v>50113001</v>
      </c>
      <c r="F1055" s="732" t="s">
        <v>611</v>
      </c>
      <c r="G1055" s="731" t="s">
        <v>612</v>
      </c>
      <c r="H1055" s="731">
        <v>215851</v>
      </c>
      <c r="I1055" s="731">
        <v>215851</v>
      </c>
      <c r="J1055" s="731" t="s">
        <v>1906</v>
      </c>
      <c r="K1055" s="731" t="s">
        <v>1907</v>
      </c>
      <c r="L1055" s="734">
        <v>290.06000000000006</v>
      </c>
      <c r="M1055" s="734">
        <v>2</v>
      </c>
      <c r="N1055" s="735">
        <v>580.12000000000012</v>
      </c>
    </row>
    <row r="1056" spans="1:14" ht="14.45" customHeight="1" x14ac:dyDescent="0.2">
      <c r="A1056" s="729" t="s">
        <v>576</v>
      </c>
      <c r="B1056" s="730" t="s">
        <v>577</v>
      </c>
      <c r="C1056" s="731" t="s">
        <v>596</v>
      </c>
      <c r="D1056" s="732" t="s">
        <v>597</v>
      </c>
      <c r="E1056" s="733">
        <v>50113001</v>
      </c>
      <c r="F1056" s="732" t="s">
        <v>611</v>
      </c>
      <c r="G1056" s="731" t="s">
        <v>643</v>
      </c>
      <c r="H1056" s="731">
        <v>142755</v>
      </c>
      <c r="I1056" s="731">
        <v>42755</v>
      </c>
      <c r="J1056" s="731" t="s">
        <v>1908</v>
      </c>
      <c r="K1056" s="731" t="s">
        <v>1909</v>
      </c>
      <c r="L1056" s="734">
        <v>590.79</v>
      </c>
      <c r="M1056" s="734">
        <v>4</v>
      </c>
      <c r="N1056" s="735">
        <v>2363.16</v>
      </c>
    </row>
    <row r="1057" spans="1:14" ht="14.45" customHeight="1" x14ac:dyDescent="0.2">
      <c r="A1057" s="729" t="s">
        <v>576</v>
      </c>
      <c r="B1057" s="730" t="s">
        <v>577</v>
      </c>
      <c r="C1057" s="731" t="s">
        <v>596</v>
      </c>
      <c r="D1057" s="732" t="s">
        <v>597</v>
      </c>
      <c r="E1057" s="733">
        <v>50113001</v>
      </c>
      <c r="F1057" s="732" t="s">
        <v>611</v>
      </c>
      <c r="G1057" s="731" t="s">
        <v>643</v>
      </c>
      <c r="H1057" s="731">
        <v>142758</v>
      </c>
      <c r="I1057" s="731">
        <v>42758</v>
      </c>
      <c r="J1057" s="731" t="s">
        <v>1910</v>
      </c>
      <c r="K1057" s="731" t="s">
        <v>1911</v>
      </c>
      <c r="L1057" s="734">
        <v>910.95</v>
      </c>
      <c r="M1057" s="734">
        <v>1</v>
      </c>
      <c r="N1057" s="735">
        <v>910.95</v>
      </c>
    </row>
    <row r="1058" spans="1:14" ht="14.45" customHeight="1" x14ac:dyDescent="0.2">
      <c r="A1058" s="729" t="s">
        <v>576</v>
      </c>
      <c r="B1058" s="730" t="s">
        <v>577</v>
      </c>
      <c r="C1058" s="731" t="s">
        <v>596</v>
      </c>
      <c r="D1058" s="732" t="s">
        <v>597</v>
      </c>
      <c r="E1058" s="733">
        <v>50113001</v>
      </c>
      <c r="F1058" s="732" t="s">
        <v>611</v>
      </c>
      <c r="G1058" s="731" t="s">
        <v>612</v>
      </c>
      <c r="H1058" s="731">
        <v>102828</v>
      </c>
      <c r="I1058" s="731">
        <v>2828</v>
      </c>
      <c r="J1058" s="731" t="s">
        <v>1912</v>
      </c>
      <c r="K1058" s="731" t="s">
        <v>1913</v>
      </c>
      <c r="L1058" s="734">
        <v>42.77</v>
      </c>
      <c r="M1058" s="734">
        <v>2</v>
      </c>
      <c r="N1058" s="735">
        <v>85.54</v>
      </c>
    </row>
    <row r="1059" spans="1:14" ht="14.45" customHeight="1" x14ac:dyDescent="0.2">
      <c r="A1059" s="729" t="s">
        <v>576</v>
      </c>
      <c r="B1059" s="730" t="s">
        <v>577</v>
      </c>
      <c r="C1059" s="731" t="s">
        <v>596</v>
      </c>
      <c r="D1059" s="732" t="s">
        <v>597</v>
      </c>
      <c r="E1059" s="733">
        <v>50113001</v>
      </c>
      <c r="F1059" s="732" t="s">
        <v>611</v>
      </c>
      <c r="G1059" s="731" t="s">
        <v>612</v>
      </c>
      <c r="H1059" s="731">
        <v>190968</v>
      </c>
      <c r="I1059" s="731">
        <v>190968</v>
      </c>
      <c r="J1059" s="731" t="s">
        <v>1914</v>
      </c>
      <c r="K1059" s="731" t="s">
        <v>844</v>
      </c>
      <c r="L1059" s="734">
        <v>195.81000000000003</v>
      </c>
      <c r="M1059" s="734">
        <v>1</v>
      </c>
      <c r="N1059" s="735">
        <v>195.81000000000003</v>
      </c>
    </row>
    <row r="1060" spans="1:14" ht="14.45" customHeight="1" x14ac:dyDescent="0.2">
      <c r="A1060" s="729" t="s">
        <v>576</v>
      </c>
      <c r="B1060" s="730" t="s">
        <v>577</v>
      </c>
      <c r="C1060" s="731" t="s">
        <v>596</v>
      </c>
      <c r="D1060" s="732" t="s">
        <v>597</v>
      </c>
      <c r="E1060" s="733">
        <v>50113001</v>
      </c>
      <c r="F1060" s="732" t="s">
        <v>611</v>
      </c>
      <c r="G1060" s="731" t="s">
        <v>612</v>
      </c>
      <c r="H1060" s="731">
        <v>190963</v>
      </c>
      <c r="I1060" s="731">
        <v>190963</v>
      </c>
      <c r="J1060" s="731" t="s">
        <v>1410</v>
      </c>
      <c r="K1060" s="731" t="s">
        <v>844</v>
      </c>
      <c r="L1060" s="734">
        <v>168.44</v>
      </c>
      <c r="M1060" s="734">
        <v>2</v>
      </c>
      <c r="N1060" s="735">
        <v>336.88</v>
      </c>
    </row>
    <row r="1061" spans="1:14" ht="14.45" customHeight="1" x14ac:dyDescent="0.2">
      <c r="A1061" s="729" t="s">
        <v>576</v>
      </c>
      <c r="B1061" s="730" t="s">
        <v>577</v>
      </c>
      <c r="C1061" s="731" t="s">
        <v>596</v>
      </c>
      <c r="D1061" s="732" t="s">
        <v>597</v>
      </c>
      <c r="E1061" s="733">
        <v>50113001</v>
      </c>
      <c r="F1061" s="732" t="s">
        <v>611</v>
      </c>
      <c r="G1061" s="731" t="s">
        <v>612</v>
      </c>
      <c r="H1061" s="731">
        <v>190958</v>
      </c>
      <c r="I1061" s="731">
        <v>190958</v>
      </c>
      <c r="J1061" s="731" t="s">
        <v>1411</v>
      </c>
      <c r="K1061" s="731" t="s">
        <v>844</v>
      </c>
      <c r="L1061" s="734">
        <v>140.72000000000003</v>
      </c>
      <c r="M1061" s="734">
        <v>7</v>
      </c>
      <c r="N1061" s="735">
        <v>985.04000000000019</v>
      </c>
    </row>
    <row r="1062" spans="1:14" ht="14.45" customHeight="1" x14ac:dyDescent="0.2">
      <c r="A1062" s="729" t="s">
        <v>576</v>
      </c>
      <c r="B1062" s="730" t="s">
        <v>577</v>
      </c>
      <c r="C1062" s="731" t="s">
        <v>596</v>
      </c>
      <c r="D1062" s="732" t="s">
        <v>597</v>
      </c>
      <c r="E1062" s="733">
        <v>50113001</v>
      </c>
      <c r="F1062" s="732" t="s">
        <v>611</v>
      </c>
      <c r="G1062" s="731" t="s">
        <v>643</v>
      </c>
      <c r="H1062" s="731">
        <v>56972</v>
      </c>
      <c r="I1062" s="731">
        <v>56972</v>
      </c>
      <c r="J1062" s="731" t="s">
        <v>1412</v>
      </c>
      <c r="K1062" s="731" t="s">
        <v>1413</v>
      </c>
      <c r="L1062" s="734">
        <v>14.991250000000001</v>
      </c>
      <c r="M1062" s="734">
        <v>16</v>
      </c>
      <c r="N1062" s="735">
        <v>239.86</v>
      </c>
    </row>
    <row r="1063" spans="1:14" ht="14.45" customHeight="1" x14ac:dyDescent="0.2">
      <c r="A1063" s="729" t="s">
        <v>576</v>
      </c>
      <c r="B1063" s="730" t="s">
        <v>577</v>
      </c>
      <c r="C1063" s="731" t="s">
        <v>596</v>
      </c>
      <c r="D1063" s="732" t="s">
        <v>597</v>
      </c>
      <c r="E1063" s="733">
        <v>50113001</v>
      </c>
      <c r="F1063" s="732" t="s">
        <v>611</v>
      </c>
      <c r="G1063" s="731" t="s">
        <v>643</v>
      </c>
      <c r="H1063" s="731">
        <v>56976</v>
      </c>
      <c r="I1063" s="731">
        <v>56976</v>
      </c>
      <c r="J1063" s="731" t="s">
        <v>1915</v>
      </c>
      <c r="K1063" s="731" t="s">
        <v>1916</v>
      </c>
      <c r="L1063" s="734">
        <v>11.829999999999998</v>
      </c>
      <c r="M1063" s="734">
        <v>2</v>
      </c>
      <c r="N1063" s="735">
        <v>23.659999999999997</v>
      </c>
    </row>
    <row r="1064" spans="1:14" ht="14.45" customHeight="1" x14ac:dyDescent="0.2">
      <c r="A1064" s="729" t="s">
        <v>576</v>
      </c>
      <c r="B1064" s="730" t="s">
        <v>577</v>
      </c>
      <c r="C1064" s="731" t="s">
        <v>596</v>
      </c>
      <c r="D1064" s="732" t="s">
        <v>597</v>
      </c>
      <c r="E1064" s="733">
        <v>50113001</v>
      </c>
      <c r="F1064" s="732" t="s">
        <v>611</v>
      </c>
      <c r="G1064" s="731" t="s">
        <v>643</v>
      </c>
      <c r="H1064" s="731">
        <v>156981</v>
      </c>
      <c r="I1064" s="731">
        <v>56981</v>
      </c>
      <c r="J1064" s="731" t="s">
        <v>1414</v>
      </c>
      <c r="K1064" s="731" t="s">
        <v>1415</v>
      </c>
      <c r="L1064" s="734">
        <v>30.139999999999997</v>
      </c>
      <c r="M1064" s="734">
        <v>2</v>
      </c>
      <c r="N1064" s="735">
        <v>60.279999999999994</v>
      </c>
    </row>
    <row r="1065" spans="1:14" ht="14.45" customHeight="1" x14ac:dyDescent="0.2">
      <c r="A1065" s="729" t="s">
        <v>576</v>
      </c>
      <c r="B1065" s="730" t="s">
        <v>577</v>
      </c>
      <c r="C1065" s="731" t="s">
        <v>596</v>
      </c>
      <c r="D1065" s="732" t="s">
        <v>597</v>
      </c>
      <c r="E1065" s="733">
        <v>50113001</v>
      </c>
      <c r="F1065" s="732" t="s">
        <v>611</v>
      </c>
      <c r="G1065" s="731" t="s">
        <v>329</v>
      </c>
      <c r="H1065" s="731">
        <v>226784</v>
      </c>
      <c r="I1065" s="731">
        <v>226784</v>
      </c>
      <c r="J1065" s="731" t="s">
        <v>1917</v>
      </c>
      <c r="K1065" s="731" t="s">
        <v>1918</v>
      </c>
      <c r="L1065" s="734">
        <v>136.11000000000001</v>
      </c>
      <c r="M1065" s="734">
        <v>1</v>
      </c>
      <c r="N1065" s="735">
        <v>136.11000000000001</v>
      </c>
    </row>
    <row r="1066" spans="1:14" ht="14.45" customHeight="1" x14ac:dyDescent="0.2">
      <c r="A1066" s="729" t="s">
        <v>576</v>
      </c>
      <c r="B1066" s="730" t="s">
        <v>577</v>
      </c>
      <c r="C1066" s="731" t="s">
        <v>596</v>
      </c>
      <c r="D1066" s="732" t="s">
        <v>597</v>
      </c>
      <c r="E1066" s="733">
        <v>50113001</v>
      </c>
      <c r="F1066" s="732" t="s">
        <v>611</v>
      </c>
      <c r="G1066" s="731" t="s">
        <v>612</v>
      </c>
      <c r="H1066" s="731">
        <v>146444</v>
      </c>
      <c r="I1066" s="731">
        <v>46444</v>
      </c>
      <c r="J1066" s="731" t="s">
        <v>1416</v>
      </c>
      <c r="K1066" s="731" t="s">
        <v>1417</v>
      </c>
      <c r="L1066" s="734">
        <v>298.35999999999996</v>
      </c>
      <c r="M1066" s="734">
        <v>2</v>
      </c>
      <c r="N1066" s="735">
        <v>596.71999999999991</v>
      </c>
    </row>
    <row r="1067" spans="1:14" ht="14.45" customHeight="1" x14ac:dyDescent="0.2">
      <c r="A1067" s="729" t="s">
        <v>576</v>
      </c>
      <c r="B1067" s="730" t="s">
        <v>577</v>
      </c>
      <c r="C1067" s="731" t="s">
        <v>596</v>
      </c>
      <c r="D1067" s="732" t="s">
        <v>597</v>
      </c>
      <c r="E1067" s="733">
        <v>50113001</v>
      </c>
      <c r="F1067" s="732" t="s">
        <v>611</v>
      </c>
      <c r="G1067" s="731" t="s">
        <v>612</v>
      </c>
      <c r="H1067" s="731">
        <v>154094</v>
      </c>
      <c r="I1067" s="731">
        <v>54094</v>
      </c>
      <c r="J1067" s="731" t="s">
        <v>1919</v>
      </c>
      <c r="K1067" s="731" t="s">
        <v>1920</v>
      </c>
      <c r="L1067" s="734">
        <v>111.24000000000002</v>
      </c>
      <c r="M1067" s="734">
        <v>2</v>
      </c>
      <c r="N1067" s="735">
        <v>222.48000000000005</v>
      </c>
    </row>
    <row r="1068" spans="1:14" ht="14.45" customHeight="1" x14ac:dyDescent="0.2">
      <c r="A1068" s="729" t="s">
        <v>576</v>
      </c>
      <c r="B1068" s="730" t="s">
        <v>577</v>
      </c>
      <c r="C1068" s="731" t="s">
        <v>596</v>
      </c>
      <c r="D1068" s="732" t="s">
        <v>597</v>
      </c>
      <c r="E1068" s="733">
        <v>50113001</v>
      </c>
      <c r="F1068" s="732" t="s">
        <v>611</v>
      </c>
      <c r="G1068" s="731" t="s">
        <v>612</v>
      </c>
      <c r="H1068" s="731">
        <v>188157</v>
      </c>
      <c r="I1068" s="731">
        <v>188157</v>
      </c>
      <c r="J1068" s="731" t="s">
        <v>1921</v>
      </c>
      <c r="K1068" s="731" t="s">
        <v>1922</v>
      </c>
      <c r="L1068" s="734">
        <v>108.68999999999998</v>
      </c>
      <c r="M1068" s="734">
        <v>2</v>
      </c>
      <c r="N1068" s="735">
        <v>217.37999999999997</v>
      </c>
    </row>
    <row r="1069" spans="1:14" ht="14.45" customHeight="1" x14ac:dyDescent="0.2">
      <c r="A1069" s="729" t="s">
        <v>576</v>
      </c>
      <c r="B1069" s="730" t="s">
        <v>577</v>
      </c>
      <c r="C1069" s="731" t="s">
        <v>596</v>
      </c>
      <c r="D1069" s="732" t="s">
        <v>597</v>
      </c>
      <c r="E1069" s="733">
        <v>50113001</v>
      </c>
      <c r="F1069" s="732" t="s">
        <v>611</v>
      </c>
      <c r="G1069" s="731" t="s">
        <v>643</v>
      </c>
      <c r="H1069" s="731">
        <v>174700</v>
      </c>
      <c r="I1069" s="731">
        <v>174700</v>
      </c>
      <c r="J1069" s="731" t="s">
        <v>1923</v>
      </c>
      <c r="K1069" s="731" t="s">
        <v>1924</v>
      </c>
      <c r="L1069" s="734">
        <v>723.18000000000006</v>
      </c>
      <c r="M1069" s="734">
        <v>1</v>
      </c>
      <c r="N1069" s="735">
        <v>723.18000000000006</v>
      </c>
    </row>
    <row r="1070" spans="1:14" ht="14.45" customHeight="1" x14ac:dyDescent="0.2">
      <c r="A1070" s="729" t="s">
        <v>576</v>
      </c>
      <c r="B1070" s="730" t="s">
        <v>577</v>
      </c>
      <c r="C1070" s="731" t="s">
        <v>596</v>
      </c>
      <c r="D1070" s="732" t="s">
        <v>597</v>
      </c>
      <c r="E1070" s="733">
        <v>50113001</v>
      </c>
      <c r="F1070" s="732" t="s">
        <v>611</v>
      </c>
      <c r="G1070" s="731" t="s">
        <v>643</v>
      </c>
      <c r="H1070" s="731">
        <v>150316</v>
      </c>
      <c r="I1070" s="731">
        <v>50316</v>
      </c>
      <c r="J1070" s="731" t="s">
        <v>1419</v>
      </c>
      <c r="K1070" s="731" t="s">
        <v>640</v>
      </c>
      <c r="L1070" s="734">
        <v>69.29000000000002</v>
      </c>
      <c r="M1070" s="734">
        <v>2</v>
      </c>
      <c r="N1070" s="735">
        <v>138.58000000000004</v>
      </c>
    </row>
    <row r="1071" spans="1:14" ht="14.45" customHeight="1" x14ac:dyDescent="0.2">
      <c r="A1071" s="729" t="s">
        <v>576</v>
      </c>
      <c r="B1071" s="730" t="s">
        <v>577</v>
      </c>
      <c r="C1071" s="731" t="s">
        <v>596</v>
      </c>
      <c r="D1071" s="732" t="s">
        <v>597</v>
      </c>
      <c r="E1071" s="733">
        <v>50113001</v>
      </c>
      <c r="F1071" s="732" t="s">
        <v>611</v>
      </c>
      <c r="G1071" s="731" t="s">
        <v>612</v>
      </c>
      <c r="H1071" s="731">
        <v>102130</v>
      </c>
      <c r="I1071" s="731">
        <v>2130</v>
      </c>
      <c r="J1071" s="731" t="s">
        <v>1925</v>
      </c>
      <c r="K1071" s="731" t="s">
        <v>1663</v>
      </c>
      <c r="L1071" s="734">
        <v>154.96</v>
      </c>
      <c r="M1071" s="734">
        <v>1</v>
      </c>
      <c r="N1071" s="735">
        <v>154.96</v>
      </c>
    </row>
    <row r="1072" spans="1:14" ht="14.45" customHeight="1" x14ac:dyDescent="0.2">
      <c r="A1072" s="729" t="s">
        <v>576</v>
      </c>
      <c r="B1072" s="730" t="s">
        <v>577</v>
      </c>
      <c r="C1072" s="731" t="s">
        <v>596</v>
      </c>
      <c r="D1072" s="732" t="s">
        <v>597</v>
      </c>
      <c r="E1072" s="733">
        <v>50113001</v>
      </c>
      <c r="F1072" s="732" t="s">
        <v>611</v>
      </c>
      <c r="G1072" s="731" t="s">
        <v>612</v>
      </c>
      <c r="H1072" s="731">
        <v>197782</v>
      </c>
      <c r="I1072" s="731">
        <v>197782</v>
      </c>
      <c r="J1072" s="731" t="s">
        <v>1423</v>
      </c>
      <c r="K1072" s="731" t="s">
        <v>1424</v>
      </c>
      <c r="L1072" s="734">
        <v>424.82</v>
      </c>
      <c r="M1072" s="734">
        <v>3</v>
      </c>
      <c r="N1072" s="735">
        <v>1274.46</v>
      </c>
    </row>
    <row r="1073" spans="1:14" ht="14.45" customHeight="1" x14ac:dyDescent="0.2">
      <c r="A1073" s="729" t="s">
        <v>576</v>
      </c>
      <c r="B1073" s="730" t="s">
        <v>577</v>
      </c>
      <c r="C1073" s="731" t="s">
        <v>596</v>
      </c>
      <c r="D1073" s="732" t="s">
        <v>597</v>
      </c>
      <c r="E1073" s="733">
        <v>50113001</v>
      </c>
      <c r="F1073" s="732" t="s">
        <v>611</v>
      </c>
      <c r="G1073" s="731" t="s">
        <v>612</v>
      </c>
      <c r="H1073" s="731">
        <v>105954</v>
      </c>
      <c r="I1073" s="731">
        <v>5954</v>
      </c>
      <c r="J1073" s="731" t="s">
        <v>1425</v>
      </c>
      <c r="K1073" s="731" t="s">
        <v>1426</v>
      </c>
      <c r="L1073" s="734">
        <v>3166.4824065880043</v>
      </c>
      <c r="M1073" s="734">
        <v>67.8</v>
      </c>
      <c r="N1073" s="735">
        <v>214687.50716666668</v>
      </c>
    </row>
    <row r="1074" spans="1:14" ht="14.45" customHeight="1" x14ac:dyDescent="0.2">
      <c r="A1074" s="729" t="s">
        <v>576</v>
      </c>
      <c r="B1074" s="730" t="s">
        <v>577</v>
      </c>
      <c r="C1074" s="731" t="s">
        <v>596</v>
      </c>
      <c r="D1074" s="732" t="s">
        <v>597</v>
      </c>
      <c r="E1074" s="733">
        <v>50113001</v>
      </c>
      <c r="F1074" s="732" t="s">
        <v>611</v>
      </c>
      <c r="G1074" s="731" t="s">
        <v>612</v>
      </c>
      <c r="H1074" s="731">
        <v>113808</v>
      </c>
      <c r="I1074" s="731">
        <v>13808</v>
      </c>
      <c r="J1074" s="731" t="s">
        <v>1926</v>
      </c>
      <c r="K1074" s="731" t="s">
        <v>1927</v>
      </c>
      <c r="L1074" s="734">
        <v>600.15000000000009</v>
      </c>
      <c r="M1074" s="734">
        <v>1</v>
      </c>
      <c r="N1074" s="735">
        <v>600.15000000000009</v>
      </c>
    </row>
    <row r="1075" spans="1:14" ht="14.45" customHeight="1" x14ac:dyDescent="0.2">
      <c r="A1075" s="729" t="s">
        <v>576</v>
      </c>
      <c r="B1075" s="730" t="s">
        <v>577</v>
      </c>
      <c r="C1075" s="731" t="s">
        <v>596</v>
      </c>
      <c r="D1075" s="732" t="s">
        <v>597</v>
      </c>
      <c r="E1075" s="733">
        <v>50113001</v>
      </c>
      <c r="F1075" s="732" t="s">
        <v>611</v>
      </c>
      <c r="G1075" s="731" t="s">
        <v>612</v>
      </c>
      <c r="H1075" s="731">
        <v>197864</v>
      </c>
      <c r="I1075" s="731">
        <v>97864</v>
      </c>
      <c r="J1075" s="731" t="s">
        <v>1926</v>
      </c>
      <c r="K1075" s="731" t="s">
        <v>1928</v>
      </c>
      <c r="L1075" s="734">
        <v>300.07999999999993</v>
      </c>
      <c r="M1075" s="734">
        <v>4</v>
      </c>
      <c r="N1075" s="735">
        <v>1200.3199999999997</v>
      </c>
    </row>
    <row r="1076" spans="1:14" ht="14.45" customHeight="1" x14ac:dyDescent="0.2">
      <c r="A1076" s="729" t="s">
        <v>576</v>
      </c>
      <c r="B1076" s="730" t="s">
        <v>577</v>
      </c>
      <c r="C1076" s="731" t="s">
        <v>596</v>
      </c>
      <c r="D1076" s="732" t="s">
        <v>597</v>
      </c>
      <c r="E1076" s="733">
        <v>50113001</v>
      </c>
      <c r="F1076" s="732" t="s">
        <v>611</v>
      </c>
      <c r="G1076" s="731" t="s">
        <v>612</v>
      </c>
      <c r="H1076" s="731">
        <v>155093</v>
      </c>
      <c r="I1076" s="731">
        <v>155093</v>
      </c>
      <c r="J1076" s="731" t="s">
        <v>1929</v>
      </c>
      <c r="K1076" s="731" t="s">
        <v>1930</v>
      </c>
      <c r="L1076" s="734">
        <v>399.75000000000011</v>
      </c>
      <c r="M1076" s="734">
        <v>1</v>
      </c>
      <c r="N1076" s="735">
        <v>399.75000000000011</v>
      </c>
    </row>
    <row r="1077" spans="1:14" ht="14.45" customHeight="1" x14ac:dyDescent="0.2">
      <c r="A1077" s="729" t="s">
        <v>576</v>
      </c>
      <c r="B1077" s="730" t="s">
        <v>577</v>
      </c>
      <c r="C1077" s="731" t="s">
        <v>596</v>
      </c>
      <c r="D1077" s="732" t="s">
        <v>597</v>
      </c>
      <c r="E1077" s="733">
        <v>50113001</v>
      </c>
      <c r="F1077" s="732" t="s">
        <v>611</v>
      </c>
      <c r="G1077" s="731" t="s">
        <v>612</v>
      </c>
      <c r="H1077" s="731">
        <v>845108</v>
      </c>
      <c r="I1077" s="731">
        <v>125595</v>
      </c>
      <c r="J1077" s="731" t="s">
        <v>1931</v>
      </c>
      <c r="K1077" s="731" t="s">
        <v>1932</v>
      </c>
      <c r="L1077" s="734">
        <v>121.81</v>
      </c>
      <c r="M1077" s="734">
        <v>1</v>
      </c>
      <c r="N1077" s="735">
        <v>121.81</v>
      </c>
    </row>
    <row r="1078" spans="1:14" ht="14.45" customHeight="1" x14ac:dyDescent="0.2">
      <c r="A1078" s="729" t="s">
        <v>576</v>
      </c>
      <c r="B1078" s="730" t="s">
        <v>577</v>
      </c>
      <c r="C1078" s="731" t="s">
        <v>596</v>
      </c>
      <c r="D1078" s="732" t="s">
        <v>597</v>
      </c>
      <c r="E1078" s="733">
        <v>50113001</v>
      </c>
      <c r="F1078" s="732" t="s">
        <v>611</v>
      </c>
      <c r="G1078" s="731" t="s">
        <v>643</v>
      </c>
      <c r="H1078" s="731">
        <v>237705</v>
      </c>
      <c r="I1078" s="731">
        <v>237705</v>
      </c>
      <c r="J1078" s="731" t="s">
        <v>1433</v>
      </c>
      <c r="K1078" s="731" t="s">
        <v>1434</v>
      </c>
      <c r="L1078" s="734">
        <v>81.099999999999994</v>
      </c>
      <c r="M1078" s="734">
        <v>3</v>
      </c>
      <c r="N1078" s="735">
        <v>243.29999999999998</v>
      </c>
    </row>
    <row r="1079" spans="1:14" ht="14.45" customHeight="1" x14ac:dyDescent="0.2">
      <c r="A1079" s="729" t="s">
        <v>576</v>
      </c>
      <c r="B1079" s="730" t="s">
        <v>577</v>
      </c>
      <c r="C1079" s="731" t="s">
        <v>596</v>
      </c>
      <c r="D1079" s="732" t="s">
        <v>597</v>
      </c>
      <c r="E1079" s="733">
        <v>50113001</v>
      </c>
      <c r="F1079" s="732" t="s">
        <v>611</v>
      </c>
      <c r="G1079" s="731" t="s">
        <v>643</v>
      </c>
      <c r="H1079" s="731">
        <v>231956</v>
      </c>
      <c r="I1079" s="731">
        <v>231956</v>
      </c>
      <c r="J1079" s="731" t="s">
        <v>1435</v>
      </c>
      <c r="K1079" s="731" t="s">
        <v>1436</v>
      </c>
      <c r="L1079" s="734">
        <v>49.76</v>
      </c>
      <c r="M1079" s="734">
        <v>3</v>
      </c>
      <c r="N1079" s="735">
        <v>149.28</v>
      </c>
    </row>
    <row r="1080" spans="1:14" ht="14.45" customHeight="1" x14ac:dyDescent="0.2">
      <c r="A1080" s="729" t="s">
        <v>576</v>
      </c>
      <c r="B1080" s="730" t="s">
        <v>577</v>
      </c>
      <c r="C1080" s="731" t="s">
        <v>596</v>
      </c>
      <c r="D1080" s="732" t="s">
        <v>597</v>
      </c>
      <c r="E1080" s="733">
        <v>50113001</v>
      </c>
      <c r="F1080" s="732" t="s">
        <v>611</v>
      </c>
      <c r="G1080" s="731" t="s">
        <v>612</v>
      </c>
      <c r="H1080" s="731">
        <v>130434</v>
      </c>
      <c r="I1080" s="731">
        <v>30434</v>
      </c>
      <c r="J1080" s="731" t="s">
        <v>1437</v>
      </c>
      <c r="K1080" s="731" t="s">
        <v>1438</v>
      </c>
      <c r="L1080" s="734">
        <v>156.43000000000004</v>
      </c>
      <c r="M1080" s="734">
        <v>2</v>
      </c>
      <c r="N1080" s="735">
        <v>312.86000000000007</v>
      </c>
    </row>
    <row r="1081" spans="1:14" ht="14.45" customHeight="1" x14ac:dyDescent="0.2">
      <c r="A1081" s="729" t="s">
        <v>576</v>
      </c>
      <c r="B1081" s="730" t="s">
        <v>577</v>
      </c>
      <c r="C1081" s="731" t="s">
        <v>596</v>
      </c>
      <c r="D1081" s="732" t="s">
        <v>597</v>
      </c>
      <c r="E1081" s="733">
        <v>50113001</v>
      </c>
      <c r="F1081" s="732" t="s">
        <v>611</v>
      </c>
      <c r="G1081" s="731" t="s">
        <v>612</v>
      </c>
      <c r="H1081" s="731">
        <v>243240</v>
      </c>
      <c r="I1081" s="731">
        <v>243240</v>
      </c>
      <c r="J1081" s="731" t="s">
        <v>1933</v>
      </c>
      <c r="K1081" s="731" t="s">
        <v>1934</v>
      </c>
      <c r="L1081" s="734">
        <v>79.98</v>
      </c>
      <c r="M1081" s="734">
        <v>3</v>
      </c>
      <c r="N1081" s="735">
        <v>239.94</v>
      </c>
    </row>
    <row r="1082" spans="1:14" ht="14.45" customHeight="1" x14ac:dyDescent="0.2">
      <c r="A1082" s="729" t="s">
        <v>576</v>
      </c>
      <c r="B1082" s="730" t="s">
        <v>577</v>
      </c>
      <c r="C1082" s="731" t="s">
        <v>596</v>
      </c>
      <c r="D1082" s="732" t="s">
        <v>597</v>
      </c>
      <c r="E1082" s="733">
        <v>50113001</v>
      </c>
      <c r="F1082" s="732" t="s">
        <v>611</v>
      </c>
      <c r="G1082" s="731" t="s">
        <v>612</v>
      </c>
      <c r="H1082" s="731">
        <v>840333</v>
      </c>
      <c r="I1082" s="731">
        <v>0</v>
      </c>
      <c r="J1082" s="731" t="s">
        <v>1935</v>
      </c>
      <c r="K1082" s="731" t="s">
        <v>329</v>
      </c>
      <c r="L1082" s="734">
        <v>24.533333333333342</v>
      </c>
      <c r="M1082" s="734">
        <v>3</v>
      </c>
      <c r="N1082" s="735">
        <v>73.600000000000023</v>
      </c>
    </row>
    <row r="1083" spans="1:14" ht="14.45" customHeight="1" x14ac:dyDescent="0.2">
      <c r="A1083" s="729" t="s">
        <v>576</v>
      </c>
      <c r="B1083" s="730" t="s">
        <v>577</v>
      </c>
      <c r="C1083" s="731" t="s">
        <v>596</v>
      </c>
      <c r="D1083" s="732" t="s">
        <v>597</v>
      </c>
      <c r="E1083" s="733">
        <v>50113001</v>
      </c>
      <c r="F1083" s="732" t="s">
        <v>611</v>
      </c>
      <c r="G1083" s="731" t="s">
        <v>612</v>
      </c>
      <c r="H1083" s="731">
        <v>840464</v>
      </c>
      <c r="I1083" s="731">
        <v>0</v>
      </c>
      <c r="J1083" s="731" t="s">
        <v>1445</v>
      </c>
      <c r="K1083" s="731" t="s">
        <v>1446</v>
      </c>
      <c r="L1083" s="734">
        <v>45.49</v>
      </c>
      <c r="M1083" s="734">
        <v>3</v>
      </c>
      <c r="N1083" s="735">
        <v>136.47</v>
      </c>
    </row>
    <row r="1084" spans="1:14" ht="14.45" customHeight="1" x14ac:dyDescent="0.2">
      <c r="A1084" s="729" t="s">
        <v>576</v>
      </c>
      <c r="B1084" s="730" t="s">
        <v>577</v>
      </c>
      <c r="C1084" s="731" t="s">
        <v>596</v>
      </c>
      <c r="D1084" s="732" t="s">
        <v>597</v>
      </c>
      <c r="E1084" s="733">
        <v>50113001</v>
      </c>
      <c r="F1084" s="732" t="s">
        <v>611</v>
      </c>
      <c r="G1084" s="731" t="s">
        <v>612</v>
      </c>
      <c r="H1084" s="731">
        <v>168903</v>
      </c>
      <c r="I1084" s="731">
        <v>168903</v>
      </c>
      <c r="J1084" s="731" t="s">
        <v>1936</v>
      </c>
      <c r="K1084" s="731" t="s">
        <v>1125</v>
      </c>
      <c r="L1084" s="734">
        <v>1408.6499999999999</v>
      </c>
      <c r="M1084" s="734">
        <v>1</v>
      </c>
      <c r="N1084" s="735">
        <v>1408.6499999999999</v>
      </c>
    </row>
    <row r="1085" spans="1:14" ht="14.45" customHeight="1" x14ac:dyDescent="0.2">
      <c r="A1085" s="729" t="s">
        <v>576</v>
      </c>
      <c r="B1085" s="730" t="s">
        <v>577</v>
      </c>
      <c r="C1085" s="731" t="s">
        <v>596</v>
      </c>
      <c r="D1085" s="732" t="s">
        <v>597</v>
      </c>
      <c r="E1085" s="733">
        <v>50113001</v>
      </c>
      <c r="F1085" s="732" t="s">
        <v>611</v>
      </c>
      <c r="G1085" s="731" t="s">
        <v>612</v>
      </c>
      <c r="H1085" s="731">
        <v>112770</v>
      </c>
      <c r="I1085" s="731">
        <v>12770</v>
      </c>
      <c r="J1085" s="731" t="s">
        <v>1937</v>
      </c>
      <c r="K1085" s="731" t="s">
        <v>1938</v>
      </c>
      <c r="L1085" s="734">
        <v>143.4</v>
      </c>
      <c r="M1085" s="734">
        <v>9</v>
      </c>
      <c r="N1085" s="735">
        <v>1290.6000000000001</v>
      </c>
    </row>
    <row r="1086" spans="1:14" ht="14.45" customHeight="1" x14ac:dyDescent="0.2">
      <c r="A1086" s="729" t="s">
        <v>576</v>
      </c>
      <c r="B1086" s="730" t="s">
        <v>577</v>
      </c>
      <c r="C1086" s="731" t="s">
        <v>596</v>
      </c>
      <c r="D1086" s="732" t="s">
        <v>597</v>
      </c>
      <c r="E1086" s="733">
        <v>50113001</v>
      </c>
      <c r="F1086" s="732" t="s">
        <v>611</v>
      </c>
      <c r="G1086" s="731" t="s">
        <v>612</v>
      </c>
      <c r="H1086" s="731">
        <v>201608</v>
      </c>
      <c r="I1086" s="731">
        <v>201608</v>
      </c>
      <c r="J1086" s="731" t="s">
        <v>1451</v>
      </c>
      <c r="K1086" s="731" t="s">
        <v>1453</v>
      </c>
      <c r="L1086" s="734">
        <v>36.131249999999994</v>
      </c>
      <c r="M1086" s="734">
        <v>8</v>
      </c>
      <c r="N1086" s="735">
        <v>289.04999999999995</v>
      </c>
    </row>
    <row r="1087" spans="1:14" ht="14.45" customHeight="1" x14ac:dyDescent="0.2">
      <c r="A1087" s="729" t="s">
        <v>576</v>
      </c>
      <c r="B1087" s="730" t="s">
        <v>577</v>
      </c>
      <c r="C1087" s="731" t="s">
        <v>596</v>
      </c>
      <c r="D1087" s="732" t="s">
        <v>597</v>
      </c>
      <c r="E1087" s="733">
        <v>50113001</v>
      </c>
      <c r="F1087" s="732" t="s">
        <v>611</v>
      </c>
      <c r="G1087" s="731" t="s">
        <v>612</v>
      </c>
      <c r="H1087" s="731">
        <v>117926</v>
      </c>
      <c r="I1087" s="731">
        <v>201609</v>
      </c>
      <c r="J1087" s="731" t="s">
        <v>1451</v>
      </c>
      <c r="K1087" s="731" t="s">
        <v>1452</v>
      </c>
      <c r="L1087" s="734">
        <v>44.776874999999997</v>
      </c>
      <c r="M1087" s="734">
        <v>16</v>
      </c>
      <c r="N1087" s="735">
        <v>716.43</v>
      </c>
    </row>
    <row r="1088" spans="1:14" ht="14.45" customHeight="1" x14ac:dyDescent="0.2">
      <c r="A1088" s="729" t="s">
        <v>576</v>
      </c>
      <c r="B1088" s="730" t="s">
        <v>577</v>
      </c>
      <c r="C1088" s="731" t="s">
        <v>596</v>
      </c>
      <c r="D1088" s="732" t="s">
        <v>597</v>
      </c>
      <c r="E1088" s="733">
        <v>50113001</v>
      </c>
      <c r="F1088" s="732" t="s">
        <v>611</v>
      </c>
      <c r="G1088" s="731" t="s">
        <v>643</v>
      </c>
      <c r="H1088" s="731">
        <v>500566</v>
      </c>
      <c r="I1088" s="731">
        <v>500566</v>
      </c>
      <c r="J1088" s="731" t="s">
        <v>1939</v>
      </c>
      <c r="K1088" s="731" t="s">
        <v>1940</v>
      </c>
      <c r="L1088" s="734">
        <v>576.71999999999991</v>
      </c>
      <c r="M1088" s="734">
        <v>1</v>
      </c>
      <c r="N1088" s="735">
        <v>576.71999999999991</v>
      </c>
    </row>
    <row r="1089" spans="1:14" ht="14.45" customHeight="1" x14ac:dyDescent="0.2">
      <c r="A1089" s="729" t="s">
        <v>576</v>
      </c>
      <c r="B1089" s="730" t="s">
        <v>577</v>
      </c>
      <c r="C1089" s="731" t="s">
        <v>596</v>
      </c>
      <c r="D1089" s="732" t="s">
        <v>597</v>
      </c>
      <c r="E1089" s="733">
        <v>50113001</v>
      </c>
      <c r="F1089" s="732" t="s">
        <v>611</v>
      </c>
      <c r="G1089" s="731" t="s">
        <v>643</v>
      </c>
      <c r="H1089" s="731">
        <v>500570</v>
      </c>
      <c r="I1089" s="731">
        <v>500570</v>
      </c>
      <c r="J1089" s="731" t="s">
        <v>1941</v>
      </c>
      <c r="K1089" s="731" t="s">
        <v>1940</v>
      </c>
      <c r="L1089" s="734">
        <v>533.61999999999989</v>
      </c>
      <c r="M1089" s="734">
        <v>7</v>
      </c>
      <c r="N1089" s="735">
        <v>3735.3399999999992</v>
      </c>
    </row>
    <row r="1090" spans="1:14" ht="14.45" customHeight="1" x14ac:dyDescent="0.2">
      <c r="A1090" s="729" t="s">
        <v>576</v>
      </c>
      <c r="B1090" s="730" t="s">
        <v>577</v>
      </c>
      <c r="C1090" s="731" t="s">
        <v>596</v>
      </c>
      <c r="D1090" s="732" t="s">
        <v>597</v>
      </c>
      <c r="E1090" s="733">
        <v>50113001</v>
      </c>
      <c r="F1090" s="732" t="s">
        <v>611</v>
      </c>
      <c r="G1090" s="731" t="s">
        <v>612</v>
      </c>
      <c r="H1090" s="731">
        <v>846281</v>
      </c>
      <c r="I1090" s="731">
        <v>107611</v>
      </c>
      <c r="J1090" s="731" t="s">
        <v>1942</v>
      </c>
      <c r="K1090" s="731" t="s">
        <v>1943</v>
      </c>
      <c r="L1090" s="734">
        <v>211.79000000000002</v>
      </c>
      <c r="M1090" s="734">
        <v>5</v>
      </c>
      <c r="N1090" s="735">
        <v>1058.95</v>
      </c>
    </row>
    <row r="1091" spans="1:14" ht="14.45" customHeight="1" x14ac:dyDescent="0.2">
      <c r="A1091" s="729" t="s">
        <v>576</v>
      </c>
      <c r="B1091" s="730" t="s">
        <v>577</v>
      </c>
      <c r="C1091" s="731" t="s">
        <v>596</v>
      </c>
      <c r="D1091" s="732" t="s">
        <v>597</v>
      </c>
      <c r="E1091" s="733">
        <v>50113001</v>
      </c>
      <c r="F1091" s="732" t="s">
        <v>611</v>
      </c>
      <c r="G1091" s="731" t="s">
        <v>643</v>
      </c>
      <c r="H1091" s="731">
        <v>166030</v>
      </c>
      <c r="I1091" s="731">
        <v>66030</v>
      </c>
      <c r="J1091" s="731" t="s">
        <v>1454</v>
      </c>
      <c r="K1091" s="731" t="s">
        <v>1456</v>
      </c>
      <c r="L1091" s="734">
        <v>29.837857142857143</v>
      </c>
      <c r="M1091" s="734">
        <v>14</v>
      </c>
      <c r="N1091" s="735">
        <v>417.73</v>
      </c>
    </row>
    <row r="1092" spans="1:14" ht="14.45" customHeight="1" x14ac:dyDescent="0.2">
      <c r="A1092" s="729" t="s">
        <v>576</v>
      </c>
      <c r="B1092" s="730" t="s">
        <v>577</v>
      </c>
      <c r="C1092" s="731" t="s">
        <v>596</v>
      </c>
      <c r="D1092" s="732" t="s">
        <v>597</v>
      </c>
      <c r="E1092" s="733">
        <v>50113001</v>
      </c>
      <c r="F1092" s="732" t="s">
        <v>611</v>
      </c>
      <c r="G1092" s="731" t="s">
        <v>643</v>
      </c>
      <c r="H1092" s="731">
        <v>193478</v>
      </c>
      <c r="I1092" s="731">
        <v>193478</v>
      </c>
      <c r="J1092" s="731" t="s">
        <v>1458</v>
      </c>
      <c r="K1092" s="731" t="s">
        <v>1459</v>
      </c>
      <c r="L1092" s="734">
        <v>81.810000000000031</v>
      </c>
      <c r="M1092" s="734">
        <v>10</v>
      </c>
      <c r="N1092" s="735">
        <v>818.10000000000025</v>
      </c>
    </row>
    <row r="1093" spans="1:14" ht="14.45" customHeight="1" x14ac:dyDescent="0.2">
      <c r="A1093" s="729" t="s">
        <v>576</v>
      </c>
      <c r="B1093" s="730" t="s">
        <v>577</v>
      </c>
      <c r="C1093" s="731" t="s">
        <v>596</v>
      </c>
      <c r="D1093" s="732" t="s">
        <v>597</v>
      </c>
      <c r="E1093" s="733">
        <v>50113001</v>
      </c>
      <c r="F1093" s="732" t="s">
        <v>611</v>
      </c>
      <c r="G1093" s="731" t="s">
        <v>643</v>
      </c>
      <c r="H1093" s="731">
        <v>153951</v>
      </c>
      <c r="I1093" s="731">
        <v>53951</v>
      </c>
      <c r="J1093" s="731" t="s">
        <v>1944</v>
      </c>
      <c r="K1093" s="731" t="s">
        <v>1945</v>
      </c>
      <c r="L1093" s="734">
        <v>183.29000000000002</v>
      </c>
      <c r="M1093" s="734">
        <v>1</v>
      </c>
      <c r="N1093" s="735">
        <v>183.29000000000002</v>
      </c>
    </row>
    <row r="1094" spans="1:14" ht="14.45" customHeight="1" x14ac:dyDescent="0.2">
      <c r="A1094" s="729" t="s">
        <v>576</v>
      </c>
      <c r="B1094" s="730" t="s">
        <v>577</v>
      </c>
      <c r="C1094" s="731" t="s">
        <v>596</v>
      </c>
      <c r="D1094" s="732" t="s">
        <v>597</v>
      </c>
      <c r="E1094" s="733">
        <v>50113001</v>
      </c>
      <c r="F1094" s="732" t="s">
        <v>611</v>
      </c>
      <c r="G1094" s="731" t="s">
        <v>329</v>
      </c>
      <c r="H1094" s="731">
        <v>146917</v>
      </c>
      <c r="I1094" s="731">
        <v>146917</v>
      </c>
      <c r="J1094" s="731" t="s">
        <v>1946</v>
      </c>
      <c r="K1094" s="731" t="s">
        <v>1947</v>
      </c>
      <c r="L1094" s="734">
        <v>334.63999999999993</v>
      </c>
      <c r="M1094" s="734">
        <v>2</v>
      </c>
      <c r="N1094" s="735">
        <v>669.27999999999986</v>
      </c>
    </row>
    <row r="1095" spans="1:14" ht="14.45" customHeight="1" x14ac:dyDescent="0.2">
      <c r="A1095" s="729" t="s">
        <v>576</v>
      </c>
      <c r="B1095" s="730" t="s">
        <v>577</v>
      </c>
      <c r="C1095" s="731" t="s">
        <v>596</v>
      </c>
      <c r="D1095" s="732" t="s">
        <v>597</v>
      </c>
      <c r="E1095" s="733">
        <v>50113001</v>
      </c>
      <c r="F1095" s="732" t="s">
        <v>611</v>
      </c>
      <c r="G1095" s="731" t="s">
        <v>643</v>
      </c>
      <c r="H1095" s="731">
        <v>153950</v>
      </c>
      <c r="I1095" s="731">
        <v>53950</v>
      </c>
      <c r="J1095" s="731" t="s">
        <v>1948</v>
      </c>
      <c r="K1095" s="731" t="s">
        <v>1949</v>
      </c>
      <c r="L1095" s="734">
        <v>91.43</v>
      </c>
      <c r="M1095" s="734">
        <v>4</v>
      </c>
      <c r="N1095" s="735">
        <v>365.72</v>
      </c>
    </row>
    <row r="1096" spans="1:14" ht="14.45" customHeight="1" x14ac:dyDescent="0.2">
      <c r="A1096" s="729" t="s">
        <v>576</v>
      </c>
      <c r="B1096" s="730" t="s">
        <v>577</v>
      </c>
      <c r="C1096" s="731" t="s">
        <v>596</v>
      </c>
      <c r="D1096" s="732" t="s">
        <v>597</v>
      </c>
      <c r="E1096" s="733">
        <v>50113001</v>
      </c>
      <c r="F1096" s="732" t="s">
        <v>611</v>
      </c>
      <c r="G1096" s="731" t="s">
        <v>643</v>
      </c>
      <c r="H1096" s="731">
        <v>233366</v>
      </c>
      <c r="I1096" s="731">
        <v>233366</v>
      </c>
      <c r="J1096" s="731" t="s">
        <v>1460</v>
      </c>
      <c r="K1096" s="731" t="s">
        <v>1462</v>
      </c>
      <c r="L1096" s="734">
        <v>45.49</v>
      </c>
      <c r="M1096" s="734">
        <v>3</v>
      </c>
      <c r="N1096" s="735">
        <v>136.47</v>
      </c>
    </row>
    <row r="1097" spans="1:14" ht="14.45" customHeight="1" x14ac:dyDescent="0.2">
      <c r="A1097" s="729" t="s">
        <v>576</v>
      </c>
      <c r="B1097" s="730" t="s">
        <v>577</v>
      </c>
      <c r="C1097" s="731" t="s">
        <v>596</v>
      </c>
      <c r="D1097" s="732" t="s">
        <v>597</v>
      </c>
      <c r="E1097" s="733">
        <v>50113001</v>
      </c>
      <c r="F1097" s="732" t="s">
        <v>611</v>
      </c>
      <c r="G1097" s="731" t="s">
        <v>643</v>
      </c>
      <c r="H1097" s="731">
        <v>233360</v>
      </c>
      <c r="I1097" s="731">
        <v>233360</v>
      </c>
      <c r="J1097" s="731" t="s">
        <v>1460</v>
      </c>
      <c r="K1097" s="731" t="s">
        <v>1461</v>
      </c>
      <c r="L1097" s="734">
        <v>21.96</v>
      </c>
      <c r="M1097" s="734">
        <v>23</v>
      </c>
      <c r="N1097" s="735">
        <v>505.08</v>
      </c>
    </row>
    <row r="1098" spans="1:14" ht="14.45" customHeight="1" x14ac:dyDescent="0.2">
      <c r="A1098" s="729" t="s">
        <v>576</v>
      </c>
      <c r="B1098" s="730" t="s">
        <v>577</v>
      </c>
      <c r="C1098" s="731" t="s">
        <v>596</v>
      </c>
      <c r="D1098" s="732" t="s">
        <v>597</v>
      </c>
      <c r="E1098" s="733">
        <v>50113001</v>
      </c>
      <c r="F1098" s="732" t="s">
        <v>611</v>
      </c>
      <c r="G1098" s="731" t="s">
        <v>643</v>
      </c>
      <c r="H1098" s="731">
        <v>149483</v>
      </c>
      <c r="I1098" s="731">
        <v>149483</v>
      </c>
      <c r="J1098" s="731" t="s">
        <v>1473</v>
      </c>
      <c r="K1098" s="731" t="s">
        <v>1474</v>
      </c>
      <c r="L1098" s="734">
        <v>138.95000000000002</v>
      </c>
      <c r="M1098" s="734">
        <v>1</v>
      </c>
      <c r="N1098" s="735">
        <v>138.95000000000002</v>
      </c>
    </row>
    <row r="1099" spans="1:14" ht="14.45" customHeight="1" x14ac:dyDescent="0.2">
      <c r="A1099" s="729" t="s">
        <v>576</v>
      </c>
      <c r="B1099" s="730" t="s">
        <v>577</v>
      </c>
      <c r="C1099" s="731" t="s">
        <v>596</v>
      </c>
      <c r="D1099" s="732" t="s">
        <v>597</v>
      </c>
      <c r="E1099" s="733">
        <v>50113002</v>
      </c>
      <c r="F1099" s="732" t="s">
        <v>1479</v>
      </c>
      <c r="G1099" s="731" t="s">
        <v>612</v>
      </c>
      <c r="H1099" s="731">
        <v>195947</v>
      </c>
      <c r="I1099" s="731">
        <v>95947</v>
      </c>
      <c r="J1099" s="731" t="s">
        <v>1950</v>
      </c>
      <c r="K1099" s="731" t="s">
        <v>1951</v>
      </c>
      <c r="L1099" s="734">
        <v>2081.1999999999998</v>
      </c>
      <c r="M1099" s="734">
        <v>5</v>
      </c>
      <c r="N1099" s="735">
        <v>10406</v>
      </c>
    </row>
    <row r="1100" spans="1:14" ht="14.45" customHeight="1" x14ac:dyDescent="0.2">
      <c r="A1100" s="729" t="s">
        <v>576</v>
      </c>
      <c r="B1100" s="730" t="s">
        <v>577</v>
      </c>
      <c r="C1100" s="731" t="s">
        <v>596</v>
      </c>
      <c r="D1100" s="732" t="s">
        <v>597</v>
      </c>
      <c r="E1100" s="733">
        <v>50113002</v>
      </c>
      <c r="F1100" s="732" t="s">
        <v>1479</v>
      </c>
      <c r="G1100" s="731" t="s">
        <v>612</v>
      </c>
      <c r="H1100" s="731">
        <v>149409</v>
      </c>
      <c r="I1100" s="731">
        <v>49409</v>
      </c>
      <c r="J1100" s="731" t="s">
        <v>1484</v>
      </c>
      <c r="K1100" s="731" t="s">
        <v>1483</v>
      </c>
      <c r="L1100" s="734">
        <v>1366.61</v>
      </c>
      <c r="M1100" s="734">
        <v>7</v>
      </c>
      <c r="N1100" s="735">
        <v>9566.2699999999986</v>
      </c>
    </row>
    <row r="1101" spans="1:14" ht="14.45" customHeight="1" x14ac:dyDescent="0.2">
      <c r="A1101" s="729" t="s">
        <v>576</v>
      </c>
      <c r="B1101" s="730" t="s">
        <v>577</v>
      </c>
      <c r="C1101" s="731" t="s">
        <v>596</v>
      </c>
      <c r="D1101" s="732" t="s">
        <v>597</v>
      </c>
      <c r="E1101" s="733">
        <v>50113002</v>
      </c>
      <c r="F1101" s="732" t="s">
        <v>1479</v>
      </c>
      <c r="G1101" s="731" t="s">
        <v>612</v>
      </c>
      <c r="H1101" s="731">
        <v>396914</v>
      </c>
      <c r="I1101" s="731">
        <v>52301</v>
      </c>
      <c r="J1101" s="731" t="s">
        <v>1952</v>
      </c>
      <c r="K1101" s="731" t="s">
        <v>1953</v>
      </c>
      <c r="L1101" s="734">
        <v>2221.34</v>
      </c>
      <c r="M1101" s="734">
        <v>9</v>
      </c>
      <c r="N1101" s="735">
        <v>19992.060000000001</v>
      </c>
    </row>
    <row r="1102" spans="1:14" ht="14.45" customHeight="1" x14ac:dyDescent="0.2">
      <c r="A1102" s="729" t="s">
        <v>576</v>
      </c>
      <c r="B1102" s="730" t="s">
        <v>577</v>
      </c>
      <c r="C1102" s="731" t="s">
        <v>596</v>
      </c>
      <c r="D1102" s="732" t="s">
        <v>597</v>
      </c>
      <c r="E1102" s="733">
        <v>50113002</v>
      </c>
      <c r="F1102" s="732" t="s">
        <v>1479</v>
      </c>
      <c r="G1102" s="731" t="s">
        <v>612</v>
      </c>
      <c r="H1102" s="731">
        <v>103513</v>
      </c>
      <c r="I1102" s="731">
        <v>3513</v>
      </c>
      <c r="J1102" s="731" t="s">
        <v>1485</v>
      </c>
      <c r="K1102" s="731" t="s">
        <v>1486</v>
      </c>
      <c r="L1102" s="734">
        <v>2000.0000000000002</v>
      </c>
      <c r="M1102" s="734">
        <v>12</v>
      </c>
      <c r="N1102" s="735">
        <v>24000.000000000004</v>
      </c>
    </row>
    <row r="1103" spans="1:14" ht="14.45" customHeight="1" x14ac:dyDescent="0.2">
      <c r="A1103" s="729" t="s">
        <v>576</v>
      </c>
      <c r="B1103" s="730" t="s">
        <v>577</v>
      </c>
      <c r="C1103" s="731" t="s">
        <v>596</v>
      </c>
      <c r="D1103" s="732" t="s">
        <v>597</v>
      </c>
      <c r="E1103" s="733">
        <v>50113002</v>
      </c>
      <c r="F1103" s="732" t="s">
        <v>1479</v>
      </c>
      <c r="G1103" s="731" t="s">
        <v>612</v>
      </c>
      <c r="H1103" s="731">
        <v>206871</v>
      </c>
      <c r="I1103" s="731">
        <v>206871</v>
      </c>
      <c r="J1103" s="731" t="s">
        <v>1954</v>
      </c>
      <c r="K1103" s="731" t="s">
        <v>1955</v>
      </c>
      <c r="L1103" s="734">
        <v>4044.1299999999997</v>
      </c>
      <c r="M1103" s="734">
        <v>3</v>
      </c>
      <c r="N1103" s="735">
        <v>12132.39</v>
      </c>
    </row>
    <row r="1104" spans="1:14" ht="14.45" customHeight="1" x14ac:dyDescent="0.2">
      <c r="A1104" s="729" t="s">
        <v>576</v>
      </c>
      <c r="B1104" s="730" t="s">
        <v>577</v>
      </c>
      <c r="C1104" s="731" t="s">
        <v>596</v>
      </c>
      <c r="D1104" s="732" t="s">
        <v>597</v>
      </c>
      <c r="E1104" s="733">
        <v>50113002</v>
      </c>
      <c r="F1104" s="732" t="s">
        <v>1479</v>
      </c>
      <c r="G1104" s="731" t="s">
        <v>612</v>
      </c>
      <c r="H1104" s="731">
        <v>103414</v>
      </c>
      <c r="I1104" s="731">
        <v>3414</v>
      </c>
      <c r="J1104" s="731" t="s">
        <v>1487</v>
      </c>
      <c r="K1104" s="731" t="s">
        <v>1486</v>
      </c>
      <c r="L1104" s="734">
        <v>2513.7399999999998</v>
      </c>
      <c r="M1104" s="734">
        <v>1</v>
      </c>
      <c r="N1104" s="735">
        <v>2513.7399999999998</v>
      </c>
    </row>
    <row r="1105" spans="1:14" ht="14.45" customHeight="1" x14ac:dyDescent="0.2">
      <c r="A1105" s="729" t="s">
        <v>576</v>
      </c>
      <c r="B1105" s="730" t="s">
        <v>577</v>
      </c>
      <c r="C1105" s="731" t="s">
        <v>596</v>
      </c>
      <c r="D1105" s="732" t="s">
        <v>597</v>
      </c>
      <c r="E1105" s="733">
        <v>50113002</v>
      </c>
      <c r="F1105" s="732" t="s">
        <v>1479</v>
      </c>
      <c r="G1105" s="731" t="s">
        <v>612</v>
      </c>
      <c r="H1105" s="731">
        <v>397302</v>
      </c>
      <c r="I1105" s="731">
        <v>3290</v>
      </c>
      <c r="J1105" s="731" t="s">
        <v>1487</v>
      </c>
      <c r="K1105" s="731" t="s">
        <v>1488</v>
      </c>
      <c r="L1105" s="734">
        <v>1322.73</v>
      </c>
      <c r="M1105" s="734">
        <v>1</v>
      </c>
      <c r="N1105" s="735">
        <v>1322.73</v>
      </c>
    </row>
    <row r="1106" spans="1:14" ht="14.45" customHeight="1" x14ac:dyDescent="0.2">
      <c r="A1106" s="729" t="s">
        <v>576</v>
      </c>
      <c r="B1106" s="730" t="s">
        <v>577</v>
      </c>
      <c r="C1106" s="731" t="s">
        <v>596</v>
      </c>
      <c r="D1106" s="732" t="s">
        <v>597</v>
      </c>
      <c r="E1106" s="733">
        <v>50113002</v>
      </c>
      <c r="F1106" s="732" t="s">
        <v>1479</v>
      </c>
      <c r="G1106" s="731" t="s">
        <v>612</v>
      </c>
      <c r="H1106" s="731">
        <v>500716</v>
      </c>
      <c r="I1106" s="731">
        <v>157112</v>
      </c>
      <c r="J1106" s="731" t="s">
        <v>1489</v>
      </c>
      <c r="K1106" s="731" t="s">
        <v>1490</v>
      </c>
      <c r="L1106" s="734">
        <v>3624.1333333333332</v>
      </c>
      <c r="M1106" s="734">
        <v>3</v>
      </c>
      <c r="N1106" s="735">
        <v>10872.4</v>
      </c>
    </row>
    <row r="1107" spans="1:14" ht="14.45" customHeight="1" x14ac:dyDescent="0.2">
      <c r="A1107" s="729" t="s">
        <v>576</v>
      </c>
      <c r="B1107" s="730" t="s">
        <v>577</v>
      </c>
      <c r="C1107" s="731" t="s">
        <v>596</v>
      </c>
      <c r="D1107" s="732" t="s">
        <v>597</v>
      </c>
      <c r="E1107" s="733">
        <v>50113006</v>
      </c>
      <c r="F1107" s="732" t="s">
        <v>1491</v>
      </c>
      <c r="G1107" s="731" t="s">
        <v>643</v>
      </c>
      <c r="H1107" s="731">
        <v>217108</v>
      </c>
      <c r="I1107" s="731">
        <v>217108</v>
      </c>
      <c r="J1107" s="731" t="s">
        <v>1956</v>
      </c>
      <c r="K1107" s="731" t="s">
        <v>1493</v>
      </c>
      <c r="L1107" s="734">
        <v>131.15</v>
      </c>
      <c r="M1107" s="734">
        <v>3</v>
      </c>
      <c r="N1107" s="735">
        <v>393.45000000000005</v>
      </c>
    </row>
    <row r="1108" spans="1:14" ht="14.45" customHeight="1" x14ac:dyDescent="0.2">
      <c r="A1108" s="729" t="s">
        <v>576</v>
      </c>
      <c r="B1108" s="730" t="s">
        <v>577</v>
      </c>
      <c r="C1108" s="731" t="s">
        <v>596</v>
      </c>
      <c r="D1108" s="732" t="s">
        <v>597</v>
      </c>
      <c r="E1108" s="733">
        <v>50113006</v>
      </c>
      <c r="F1108" s="732" t="s">
        <v>1491</v>
      </c>
      <c r="G1108" s="731" t="s">
        <v>643</v>
      </c>
      <c r="H1108" s="731">
        <v>217110</v>
      </c>
      <c r="I1108" s="731">
        <v>217110</v>
      </c>
      <c r="J1108" s="731" t="s">
        <v>1957</v>
      </c>
      <c r="K1108" s="731" t="s">
        <v>1493</v>
      </c>
      <c r="L1108" s="734">
        <v>131.15</v>
      </c>
      <c r="M1108" s="734">
        <v>3</v>
      </c>
      <c r="N1108" s="735">
        <v>393.45</v>
      </c>
    </row>
    <row r="1109" spans="1:14" ht="14.45" customHeight="1" x14ac:dyDescent="0.2">
      <c r="A1109" s="729" t="s">
        <v>576</v>
      </c>
      <c r="B1109" s="730" t="s">
        <v>577</v>
      </c>
      <c r="C1109" s="731" t="s">
        <v>596</v>
      </c>
      <c r="D1109" s="732" t="s">
        <v>597</v>
      </c>
      <c r="E1109" s="733">
        <v>50113006</v>
      </c>
      <c r="F1109" s="732" t="s">
        <v>1491</v>
      </c>
      <c r="G1109" s="731" t="s">
        <v>643</v>
      </c>
      <c r="H1109" s="731">
        <v>33833</v>
      </c>
      <c r="I1109" s="731">
        <v>33833</v>
      </c>
      <c r="J1109" s="731" t="s">
        <v>1492</v>
      </c>
      <c r="K1109" s="731" t="s">
        <v>1493</v>
      </c>
      <c r="L1109" s="734">
        <v>167.21999999999997</v>
      </c>
      <c r="M1109" s="734">
        <v>19</v>
      </c>
      <c r="N1109" s="735">
        <v>3177.1799999999994</v>
      </c>
    </row>
    <row r="1110" spans="1:14" ht="14.45" customHeight="1" x14ac:dyDescent="0.2">
      <c r="A1110" s="729" t="s">
        <v>576</v>
      </c>
      <c r="B1110" s="730" t="s">
        <v>577</v>
      </c>
      <c r="C1110" s="731" t="s">
        <v>596</v>
      </c>
      <c r="D1110" s="732" t="s">
        <v>597</v>
      </c>
      <c r="E1110" s="733">
        <v>50113006</v>
      </c>
      <c r="F1110" s="732" t="s">
        <v>1491</v>
      </c>
      <c r="G1110" s="731" t="s">
        <v>612</v>
      </c>
      <c r="H1110" s="731">
        <v>217087</v>
      </c>
      <c r="I1110" s="731">
        <v>217087</v>
      </c>
      <c r="J1110" s="731" t="s">
        <v>1494</v>
      </c>
      <c r="K1110" s="731" t="s">
        <v>1493</v>
      </c>
      <c r="L1110" s="734">
        <v>181.26888888888891</v>
      </c>
      <c r="M1110" s="734">
        <v>9</v>
      </c>
      <c r="N1110" s="735">
        <v>1631.42</v>
      </c>
    </row>
    <row r="1111" spans="1:14" ht="14.45" customHeight="1" x14ac:dyDescent="0.2">
      <c r="A1111" s="729" t="s">
        <v>576</v>
      </c>
      <c r="B1111" s="730" t="s">
        <v>577</v>
      </c>
      <c r="C1111" s="731" t="s">
        <v>596</v>
      </c>
      <c r="D1111" s="732" t="s">
        <v>597</v>
      </c>
      <c r="E1111" s="733">
        <v>50113006</v>
      </c>
      <c r="F1111" s="732" t="s">
        <v>1491</v>
      </c>
      <c r="G1111" s="731" t="s">
        <v>643</v>
      </c>
      <c r="H1111" s="731">
        <v>133339</v>
      </c>
      <c r="I1111" s="731">
        <v>33339</v>
      </c>
      <c r="J1111" s="731" t="s">
        <v>1494</v>
      </c>
      <c r="K1111" s="731" t="s">
        <v>1495</v>
      </c>
      <c r="L1111" s="734">
        <v>41.8</v>
      </c>
      <c r="M1111" s="734">
        <v>20</v>
      </c>
      <c r="N1111" s="735">
        <v>835.99999999999989</v>
      </c>
    </row>
    <row r="1112" spans="1:14" ht="14.45" customHeight="1" x14ac:dyDescent="0.2">
      <c r="A1112" s="729" t="s">
        <v>576</v>
      </c>
      <c r="B1112" s="730" t="s">
        <v>577</v>
      </c>
      <c r="C1112" s="731" t="s">
        <v>596</v>
      </c>
      <c r="D1112" s="732" t="s">
        <v>597</v>
      </c>
      <c r="E1112" s="733">
        <v>50113006</v>
      </c>
      <c r="F1112" s="732" t="s">
        <v>1491</v>
      </c>
      <c r="G1112" s="731" t="s">
        <v>643</v>
      </c>
      <c r="H1112" s="731">
        <v>133340</v>
      </c>
      <c r="I1112" s="731">
        <v>33340</v>
      </c>
      <c r="J1112" s="731" t="s">
        <v>1496</v>
      </c>
      <c r="K1112" s="731" t="s">
        <v>1495</v>
      </c>
      <c r="L1112" s="734">
        <v>41.79999999999999</v>
      </c>
      <c r="M1112" s="734">
        <v>18</v>
      </c>
      <c r="N1112" s="735">
        <v>752.39999999999986</v>
      </c>
    </row>
    <row r="1113" spans="1:14" ht="14.45" customHeight="1" x14ac:dyDescent="0.2">
      <c r="A1113" s="729" t="s">
        <v>576</v>
      </c>
      <c r="B1113" s="730" t="s">
        <v>577</v>
      </c>
      <c r="C1113" s="731" t="s">
        <v>596</v>
      </c>
      <c r="D1113" s="732" t="s">
        <v>597</v>
      </c>
      <c r="E1113" s="733">
        <v>50113006</v>
      </c>
      <c r="F1113" s="732" t="s">
        <v>1491</v>
      </c>
      <c r="G1113" s="731" t="s">
        <v>612</v>
      </c>
      <c r="H1113" s="731">
        <v>217088</v>
      </c>
      <c r="I1113" s="731">
        <v>217088</v>
      </c>
      <c r="J1113" s="731" t="s">
        <v>1496</v>
      </c>
      <c r="K1113" s="731" t="s">
        <v>1493</v>
      </c>
      <c r="L1113" s="734">
        <v>172.10285714285712</v>
      </c>
      <c r="M1113" s="734">
        <v>14</v>
      </c>
      <c r="N1113" s="735">
        <v>2409.4399999999996</v>
      </c>
    </row>
    <row r="1114" spans="1:14" ht="14.45" customHeight="1" x14ac:dyDescent="0.2">
      <c r="A1114" s="729" t="s">
        <v>576</v>
      </c>
      <c r="B1114" s="730" t="s">
        <v>577</v>
      </c>
      <c r="C1114" s="731" t="s">
        <v>596</v>
      </c>
      <c r="D1114" s="732" t="s">
        <v>597</v>
      </c>
      <c r="E1114" s="733">
        <v>50113006</v>
      </c>
      <c r="F1114" s="732" t="s">
        <v>1491</v>
      </c>
      <c r="G1114" s="731" t="s">
        <v>643</v>
      </c>
      <c r="H1114" s="731">
        <v>33855</v>
      </c>
      <c r="I1114" s="731">
        <v>33855</v>
      </c>
      <c r="J1114" s="731" t="s">
        <v>1958</v>
      </c>
      <c r="K1114" s="731" t="s">
        <v>1959</v>
      </c>
      <c r="L1114" s="734">
        <v>183.15</v>
      </c>
      <c r="M1114" s="734">
        <v>112</v>
      </c>
      <c r="N1114" s="735">
        <v>20512.8</v>
      </c>
    </row>
    <row r="1115" spans="1:14" ht="14.45" customHeight="1" x14ac:dyDescent="0.2">
      <c r="A1115" s="729" t="s">
        <v>576</v>
      </c>
      <c r="B1115" s="730" t="s">
        <v>577</v>
      </c>
      <c r="C1115" s="731" t="s">
        <v>596</v>
      </c>
      <c r="D1115" s="732" t="s">
        <v>597</v>
      </c>
      <c r="E1115" s="733">
        <v>50113006</v>
      </c>
      <c r="F1115" s="732" t="s">
        <v>1491</v>
      </c>
      <c r="G1115" s="731" t="s">
        <v>643</v>
      </c>
      <c r="H1115" s="731">
        <v>33898</v>
      </c>
      <c r="I1115" s="731">
        <v>33898</v>
      </c>
      <c r="J1115" s="731" t="s">
        <v>1960</v>
      </c>
      <c r="K1115" s="731" t="s">
        <v>1961</v>
      </c>
      <c r="L1115" s="734">
        <v>138.54000000000002</v>
      </c>
      <c r="M1115" s="734">
        <v>5</v>
      </c>
      <c r="N1115" s="735">
        <v>692.7</v>
      </c>
    </row>
    <row r="1116" spans="1:14" ht="14.45" customHeight="1" x14ac:dyDescent="0.2">
      <c r="A1116" s="729" t="s">
        <v>576</v>
      </c>
      <c r="B1116" s="730" t="s">
        <v>577</v>
      </c>
      <c r="C1116" s="731" t="s">
        <v>596</v>
      </c>
      <c r="D1116" s="732" t="s">
        <v>597</v>
      </c>
      <c r="E1116" s="733">
        <v>50113006</v>
      </c>
      <c r="F1116" s="732" t="s">
        <v>1491</v>
      </c>
      <c r="G1116" s="731" t="s">
        <v>643</v>
      </c>
      <c r="H1116" s="731">
        <v>33741</v>
      </c>
      <c r="I1116" s="731">
        <v>33741</v>
      </c>
      <c r="J1116" s="731" t="s">
        <v>1962</v>
      </c>
      <c r="K1116" s="731" t="s">
        <v>1961</v>
      </c>
      <c r="L1116" s="734">
        <v>111.80999999999997</v>
      </c>
      <c r="M1116" s="734">
        <v>9</v>
      </c>
      <c r="N1116" s="735">
        <v>1006.2899999999997</v>
      </c>
    </row>
    <row r="1117" spans="1:14" ht="14.45" customHeight="1" x14ac:dyDescent="0.2">
      <c r="A1117" s="729" t="s">
        <v>576</v>
      </c>
      <c r="B1117" s="730" t="s">
        <v>577</v>
      </c>
      <c r="C1117" s="731" t="s">
        <v>596</v>
      </c>
      <c r="D1117" s="732" t="s">
        <v>597</v>
      </c>
      <c r="E1117" s="733">
        <v>50113006</v>
      </c>
      <c r="F1117" s="732" t="s">
        <v>1491</v>
      </c>
      <c r="G1117" s="731" t="s">
        <v>643</v>
      </c>
      <c r="H1117" s="731">
        <v>33742</v>
      </c>
      <c r="I1117" s="731">
        <v>33742</v>
      </c>
      <c r="J1117" s="731" t="s">
        <v>1963</v>
      </c>
      <c r="K1117" s="731" t="s">
        <v>1961</v>
      </c>
      <c r="L1117" s="734">
        <v>111.81000000000002</v>
      </c>
      <c r="M1117" s="734">
        <v>7</v>
      </c>
      <c r="N1117" s="735">
        <v>782.67000000000007</v>
      </c>
    </row>
    <row r="1118" spans="1:14" ht="14.45" customHeight="1" x14ac:dyDescent="0.2">
      <c r="A1118" s="729" t="s">
        <v>576</v>
      </c>
      <c r="B1118" s="730" t="s">
        <v>577</v>
      </c>
      <c r="C1118" s="731" t="s">
        <v>596</v>
      </c>
      <c r="D1118" s="732" t="s">
        <v>597</v>
      </c>
      <c r="E1118" s="733">
        <v>50113006</v>
      </c>
      <c r="F1118" s="732" t="s">
        <v>1491</v>
      </c>
      <c r="G1118" s="731" t="s">
        <v>643</v>
      </c>
      <c r="H1118" s="731">
        <v>33740</v>
      </c>
      <c r="I1118" s="731">
        <v>33740</v>
      </c>
      <c r="J1118" s="731" t="s">
        <v>1964</v>
      </c>
      <c r="K1118" s="731" t="s">
        <v>1961</v>
      </c>
      <c r="L1118" s="734">
        <v>111.81000000000002</v>
      </c>
      <c r="M1118" s="734">
        <v>4</v>
      </c>
      <c r="N1118" s="735">
        <v>447.24000000000007</v>
      </c>
    </row>
    <row r="1119" spans="1:14" ht="14.45" customHeight="1" x14ac:dyDescent="0.2">
      <c r="A1119" s="729" t="s">
        <v>576</v>
      </c>
      <c r="B1119" s="730" t="s">
        <v>577</v>
      </c>
      <c r="C1119" s="731" t="s">
        <v>596</v>
      </c>
      <c r="D1119" s="732" t="s">
        <v>597</v>
      </c>
      <c r="E1119" s="733">
        <v>50113006</v>
      </c>
      <c r="F1119" s="732" t="s">
        <v>1491</v>
      </c>
      <c r="G1119" s="731" t="s">
        <v>643</v>
      </c>
      <c r="H1119" s="731">
        <v>33739</v>
      </c>
      <c r="I1119" s="731">
        <v>33739</v>
      </c>
      <c r="J1119" s="731" t="s">
        <v>1965</v>
      </c>
      <c r="K1119" s="731" t="s">
        <v>1961</v>
      </c>
      <c r="L1119" s="734">
        <v>111.80999999999999</v>
      </c>
      <c r="M1119" s="734">
        <v>10</v>
      </c>
      <c r="N1119" s="735">
        <v>1118.0999999999999</v>
      </c>
    </row>
    <row r="1120" spans="1:14" ht="14.45" customHeight="1" x14ac:dyDescent="0.2">
      <c r="A1120" s="729" t="s">
        <v>576</v>
      </c>
      <c r="B1120" s="730" t="s">
        <v>577</v>
      </c>
      <c r="C1120" s="731" t="s">
        <v>596</v>
      </c>
      <c r="D1120" s="732" t="s">
        <v>597</v>
      </c>
      <c r="E1120" s="733">
        <v>50113006</v>
      </c>
      <c r="F1120" s="732" t="s">
        <v>1491</v>
      </c>
      <c r="G1120" s="731" t="s">
        <v>643</v>
      </c>
      <c r="H1120" s="731">
        <v>846763</v>
      </c>
      <c r="I1120" s="731">
        <v>33419</v>
      </c>
      <c r="J1120" s="731" t="s">
        <v>1966</v>
      </c>
      <c r="K1120" s="731" t="s">
        <v>1961</v>
      </c>
      <c r="L1120" s="734">
        <v>138.54000000000002</v>
      </c>
      <c r="M1120" s="734">
        <v>1</v>
      </c>
      <c r="N1120" s="735">
        <v>138.54000000000002</v>
      </c>
    </row>
    <row r="1121" spans="1:14" ht="14.45" customHeight="1" x14ac:dyDescent="0.2">
      <c r="A1121" s="729" t="s">
        <v>576</v>
      </c>
      <c r="B1121" s="730" t="s">
        <v>577</v>
      </c>
      <c r="C1121" s="731" t="s">
        <v>596</v>
      </c>
      <c r="D1121" s="732" t="s">
        <v>597</v>
      </c>
      <c r="E1121" s="733">
        <v>50113006</v>
      </c>
      <c r="F1121" s="732" t="s">
        <v>1491</v>
      </c>
      <c r="G1121" s="731" t="s">
        <v>643</v>
      </c>
      <c r="H1121" s="731">
        <v>846764</v>
      </c>
      <c r="I1121" s="731">
        <v>33418</v>
      </c>
      <c r="J1121" s="731" t="s">
        <v>1967</v>
      </c>
      <c r="K1121" s="731" t="s">
        <v>1961</v>
      </c>
      <c r="L1121" s="734">
        <v>138.54</v>
      </c>
      <c r="M1121" s="734">
        <v>1</v>
      </c>
      <c r="N1121" s="735">
        <v>138.54</v>
      </c>
    </row>
    <row r="1122" spans="1:14" ht="14.45" customHeight="1" x14ac:dyDescent="0.2">
      <c r="A1122" s="729" t="s">
        <v>576</v>
      </c>
      <c r="B1122" s="730" t="s">
        <v>577</v>
      </c>
      <c r="C1122" s="731" t="s">
        <v>596</v>
      </c>
      <c r="D1122" s="732" t="s">
        <v>597</v>
      </c>
      <c r="E1122" s="733">
        <v>50113006</v>
      </c>
      <c r="F1122" s="732" t="s">
        <v>1491</v>
      </c>
      <c r="G1122" s="731" t="s">
        <v>643</v>
      </c>
      <c r="H1122" s="731">
        <v>987792</v>
      </c>
      <c r="I1122" s="731">
        <v>33749</v>
      </c>
      <c r="J1122" s="731" t="s">
        <v>1498</v>
      </c>
      <c r="K1122" s="731" t="s">
        <v>1499</v>
      </c>
      <c r="L1122" s="734">
        <v>96.550000000000026</v>
      </c>
      <c r="M1122" s="734">
        <v>5</v>
      </c>
      <c r="N1122" s="735">
        <v>482.75000000000011</v>
      </c>
    </row>
    <row r="1123" spans="1:14" ht="14.45" customHeight="1" x14ac:dyDescent="0.2">
      <c r="A1123" s="729" t="s">
        <v>576</v>
      </c>
      <c r="B1123" s="730" t="s">
        <v>577</v>
      </c>
      <c r="C1123" s="731" t="s">
        <v>596</v>
      </c>
      <c r="D1123" s="732" t="s">
        <v>597</v>
      </c>
      <c r="E1123" s="733">
        <v>50113006</v>
      </c>
      <c r="F1123" s="732" t="s">
        <v>1491</v>
      </c>
      <c r="G1123" s="731" t="s">
        <v>643</v>
      </c>
      <c r="H1123" s="731">
        <v>33751</v>
      </c>
      <c r="I1123" s="731">
        <v>33751</v>
      </c>
      <c r="J1123" s="731" t="s">
        <v>1500</v>
      </c>
      <c r="K1123" s="731" t="s">
        <v>1499</v>
      </c>
      <c r="L1123" s="734">
        <v>96.55</v>
      </c>
      <c r="M1123" s="734">
        <v>7</v>
      </c>
      <c r="N1123" s="735">
        <v>675.85</v>
      </c>
    </row>
    <row r="1124" spans="1:14" ht="14.45" customHeight="1" x14ac:dyDescent="0.2">
      <c r="A1124" s="729" t="s">
        <v>576</v>
      </c>
      <c r="B1124" s="730" t="s">
        <v>577</v>
      </c>
      <c r="C1124" s="731" t="s">
        <v>596</v>
      </c>
      <c r="D1124" s="732" t="s">
        <v>597</v>
      </c>
      <c r="E1124" s="733">
        <v>50113006</v>
      </c>
      <c r="F1124" s="732" t="s">
        <v>1491</v>
      </c>
      <c r="G1124" s="731" t="s">
        <v>643</v>
      </c>
      <c r="H1124" s="731">
        <v>33750</v>
      </c>
      <c r="I1124" s="731">
        <v>33750</v>
      </c>
      <c r="J1124" s="731" t="s">
        <v>1503</v>
      </c>
      <c r="K1124" s="731" t="s">
        <v>1499</v>
      </c>
      <c r="L1124" s="734">
        <v>96.549999732577064</v>
      </c>
      <c r="M1124" s="734">
        <v>13</v>
      </c>
      <c r="N1124" s="735">
        <v>1255.1499965235018</v>
      </c>
    </row>
    <row r="1125" spans="1:14" ht="14.45" customHeight="1" x14ac:dyDescent="0.2">
      <c r="A1125" s="729" t="s">
        <v>576</v>
      </c>
      <c r="B1125" s="730" t="s">
        <v>577</v>
      </c>
      <c r="C1125" s="731" t="s">
        <v>596</v>
      </c>
      <c r="D1125" s="732" t="s">
        <v>597</v>
      </c>
      <c r="E1125" s="733">
        <v>50113006</v>
      </c>
      <c r="F1125" s="732" t="s">
        <v>1491</v>
      </c>
      <c r="G1125" s="731" t="s">
        <v>643</v>
      </c>
      <c r="H1125" s="731">
        <v>33859</v>
      </c>
      <c r="I1125" s="731">
        <v>33859</v>
      </c>
      <c r="J1125" s="731" t="s">
        <v>1504</v>
      </c>
      <c r="K1125" s="731" t="s">
        <v>1493</v>
      </c>
      <c r="L1125" s="734">
        <v>141.41999999999999</v>
      </c>
      <c r="M1125" s="734">
        <v>3</v>
      </c>
      <c r="N1125" s="735">
        <v>424.25999999999993</v>
      </c>
    </row>
    <row r="1126" spans="1:14" ht="14.45" customHeight="1" x14ac:dyDescent="0.2">
      <c r="A1126" s="729" t="s">
        <v>576</v>
      </c>
      <c r="B1126" s="730" t="s">
        <v>577</v>
      </c>
      <c r="C1126" s="731" t="s">
        <v>596</v>
      </c>
      <c r="D1126" s="732" t="s">
        <v>597</v>
      </c>
      <c r="E1126" s="733">
        <v>50113006</v>
      </c>
      <c r="F1126" s="732" t="s">
        <v>1491</v>
      </c>
      <c r="G1126" s="731" t="s">
        <v>643</v>
      </c>
      <c r="H1126" s="731">
        <v>33858</v>
      </c>
      <c r="I1126" s="731">
        <v>33858</v>
      </c>
      <c r="J1126" s="731" t="s">
        <v>1505</v>
      </c>
      <c r="K1126" s="731" t="s">
        <v>1493</v>
      </c>
      <c r="L1126" s="734">
        <v>141.41999999999999</v>
      </c>
      <c r="M1126" s="734">
        <v>3</v>
      </c>
      <c r="N1126" s="735">
        <v>424.26</v>
      </c>
    </row>
    <row r="1127" spans="1:14" ht="14.45" customHeight="1" x14ac:dyDescent="0.2">
      <c r="A1127" s="729" t="s">
        <v>576</v>
      </c>
      <c r="B1127" s="730" t="s">
        <v>577</v>
      </c>
      <c r="C1127" s="731" t="s">
        <v>596</v>
      </c>
      <c r="D1127" s="732" t="s">
        <v>597</v>
      </c>
      <c r="E1127" s="733">
        <v>50113006</v>
      </c>
      <c r="F1127" s="732" t="s">
        <v>1491</v>
      </c>
      <c r="G1127" s="731" t="s">
        <v>643</v>
      </c>
      <c r="H1127" s="731">
        <v>33848</v>
      </c>
      <c r="I1127" s="731">
        <v>33848</v>
      </c>
      <c r="J1127" s="731" t="s">
        <v>1508</v>
      </c>
      <c r="K1127" s="731" t="s">
        <v>1493</v>
      </c>
      <c r="L1127" s="734">
        <v>125.36</v>
      </c>
      <c r="M1127" s="734">
        <v>1</v>
      </c>
      <c r="N1127" s="735">
        <v>125.36</v>
      </c>
    </row>
    <row r="1128" spans="1:14" ht="14.45" customHeight="1" x14ac:dyDescent="0.2">
      <c r="A1128" s="729" t="s">
        <v>576</v>
      </c>
      <c r="B1128" s="730" t="s">
        <v>577</v>
      </c>
      <c r="C1128" s="731" t="s">
        <v>596</v>
      </c>
      <c r="D1128" s="732" t="s">
        <v>597</v>
      </c>
      <c r="E1128" s="733">
        <v>50113006</v>
      </c>
      <c r="F1128" s="732" t="s">
        <v>1491</v>
      </c>
      <c r="G1128" s="731" t="s">
        <v>643</v>
      </c>
      <c r="H1128" s="731">
        <v>990352</v>
      </c>
      <c r="I1128" s="731">
        <v>33935</v>
      </c>
      <c r="J1128" s="731" t="s">
        <v>1509</v>
      </c>
      <c r="K1128" s="731" t="s">
        <v>1495</v>
      </c>
      <c r="L1128" s="734">
        <v>31.350000000000005</v>
      </c>
      <c r="M1128" s="734">
        <v>1</v>
      </c>
      <c r="N1128" s="735">
        <v>31.350000000000005</v>
      </c>
    </row>
    <row r="1129" spans="1:14" ht="14.45" customHeight="1" x14ac:dyDescent="0.2">
      <c r="A1129" s="729" t="s">
        <v>576</v>
      </c>
      <c r="B1129" s="730" t="s">
        <v>577</v>
      </c>
      <c r="C1129" s="731" t="s">
        <v>596</v>
      </c>
      <c r="D1129" s="732" t="s">
        <v>597</v>
      </c>
      <c r="E1129" s="733">
        <v>50113006</v>
      </c>
      <c r="F1129" s="732" t="s">
        <v>1491</v>
      </c>
      <c r="G1129" s="731" t="s">
        <v>643</v>
      </c>
      <c r="H1129" s="731">
        <v>33847</v>
      </c>
      <c r="I1129" s="731">
        <v>33847</v>
      </c>
      <c r="J1129" s="731" t="s">
        <v>1510</v>
      </c>
      <c r="K1129" s="731" t="s">
        <v>1493</v>
      </c>
      <c r="L1129" s="734">
        <v>125.36000000000001</v>
      </c>
      <c r="M1129" s="734">
        <v>3</v>
      </c>
      <c r="N1129" s="735">
        <v>376.08000000000004</v>
      </c>
    </row>
    <row r="1130" spans="1:14" ht="14.45" customHeight="1" x14ac:dyDescent="0.2">
      <c r="A1130" s="729" t="s">
        <v>576</v>
      </c>
      <c r="B1130" s="730" t="s">
        <v>577</v>
      </c>
      <c r="C1130" s="731" t="s">
        <v>596</v>
      </c>
      <c r="D1130" s="732" t="s">
        <v>597</v>
      </c>
      <c r="E1130" s="733">
        <v>50113006</v>
      </c>
      <c r="F1130" s="732" t="s">
        <v>1491</v>
      </c>
      <c r="G1130" s="731" t="s">
        <v>643</v>
      </c>
      <c r="H1130" s="731">
        <v>848207</v>
      </c>
      <c r="I1130" s="731">
        <v>33422</v>
      </c>
      <c r="J1130" s="731" t="s">
        <v>1512</v>
      </c>
      <c r="K1130" s="731" t="s">
        <v>1513</v>
      </c>
      <c r="L1130" s="734">
        <v>128.86000000000001</v>
      </c>
      <c r="M1130" s="734">
        <v>16</v>
      </c>
      <c r="N1130" s="735">
        <v>2061.7600000000002</v>
      </c>
    </row>
    <row r="1131" spans="1:14" ht="14.45" customHeight="1" x14ac:dyDescent="0.2">
      <c r="A1131" s="729" t="s">
        <v>576</v>
      </c>
      <c r="B1131" s="730" t="s">
        <v>577</v>
      </c>
      <c r="C1131" s="731" t="s">
        <v>596</v>
      </c>
      <c r="D1131" s="732" t="s">
        <v>597</v>
      </c>
      <c r="E1131" s="733">
        <v>50113006</v>
      </c>
      <c r="F1131" s="732" t="s">
        <v>1491</v>
      </c>
      <c r="G1131" s="731" t="s">
        <v>643</v>
      </c>
      <c r="H1131" s="731">
        <v>217052</v>
      </c>
      <c r="I1131" s="731">
        <v>217052</v>
      </c>
      <c r="J1131" s="731" t="s">
        <v>1514</v>
      </c>
      <c r="K1131" s="731" t="s">
        <v>1515</v>
      </c>
      <c r="L1131" s="734">
        <v>1502.2699999999998</v>
      </c>
      <c r="M1131" s="734">
        <v>30</v>
      </c>
      <c r="N1131" s="735">
        <v>45068.099999999991</v>
      </c>
    </row>
    <row r="1132" spans="1:14" ht="14.45" customHeight="1" x14ac:dyDescent="0.2">
      <c r="A1132" s="729" t="s">
        <v>576</v>
      </c>
      <c r="B1132" s="730" t="s">
        <v>577</v>
      </c>
      <c r="C1132" s="731" t="s">
        <v>596</v>
      </c>
      <c r="D1132" s="732" t="s">
        <v>597</v>
      </c>
      <c r="E1132" s="733">
        <v>50113006</v>
      </c>
      <c r="F1132" s="732" t="s">
        <v>1491</v>
      </c>
      <c r="G1132" s="731" t="s">
        <v>643</v>
      </c>
      <c r="H1132" s="731">
        <v>133220</v>
      </c>
      <c r="I1132" s="731">
        <v>33220</v>
      </c>
      <c r="J1132" s="731" t="s">
        <v>1516</v>
      </c>
      <c r="K1132" s="731" t="s">
        <v>1517</v>
      </c>
      <c r="L1132" s="734">
        <v>197.46272727272728</v>
      </c>
      <c r="M1132" s="734">
        <v>11</v>
      </c>
      <c r="N1132" s="735">
        <v>2172.09</v>
      </c>
    </row>
    <row r="1133" spans="1:14" ht="14.45" customHeight="1" x14ac:dyDescent="0.2">
      <c r="A1133" s="729" t="s">
        <v>576</v>
      </c>
      <c r="B1133" s="730" t="s">
        <v>577</v>
      </c>
      <c r="C1133" s="731" t="s">
        <v>596</v>
      </c>
      <c r="D1133" s="732" t="s">
        <v>597</v>
      </c>
      <c r="E1133" s="733">
        <v>50113008</v>
      </c>
      <c r="F1133" s="732" t="s">
        <v>1518</v>
      </c>
      <c r="G1133" s="731"/>
      <c r="H1133" s="731"/>
      <c r="I1133" s="731">
        <v>230458</v>
      </c>
      <c r="J1133" s="731" t="s">
        <v>1519</v>
      </c>
      <c r="K1133" s="731" t="s">
        <v>1520</v>
      </c>
      <c r="L1133" s="734">
        <v>2168.56005859375</v>
      </c>
      <c r="M1133" s="734">
        <v>1</v>
      </c>
      <c r="N1133" s="735">
        <v>2168.56005859375</v>
      </c>
    </row>
    <row r="1134" spans="1:14" ht="14.45" customHeight="1" x14ac:dyDescent="0.2">
      <c r="A1134" s="729" t="s">
        <v>576</v>
      </c>
      <c r="B1134" s="730" t="s">
        <v>577</v>
      </c>
      <c r="C1134" s="731" t="s">
        <v>596</v>
      </c>
      <c r="D1134" s="732" t="s">
        <v>597</v>
      </c>
      <c r="E1134" s="733">
        <v>50113008</v>
      </c>
      <c r="F1134" s="732" t="s">
        <v>1518</v>
      </c>
      <c r="G1134" s="731"/>
      <c r="H1134" s="731"/>
      <c r="I1134" s="731">
        <v>230459</v>
      </c>
      <c r="J1134" s="731" t="s">
        <v>1519</v>
      </c>
      <c r="K1134" s="731" t="s">
        <v>1521</v>
      </c>
      <c r="L1134" s="734">
        <v>4337.1201171875</v>
      </c>
      <c r="M1134" s="734">
        <v>1</v>
      </c>
      <c r="N1134" s="735">
        <v>4337.1201171875</v>
      </c>
    </row>
    <row r="1135" spans="1:14" ht="14.45" customHeight="1" x14ac:dyDescent="0.2">
      <c r="A1135" s="729" t="s">
        <v>576</v>
      </c>
      <c r="B1135" s="730" t="s">
        <v>577</v>
      </c>
      <c r="C1135" s="731" t="s">
        <v>596</v>
      </c>
      <c r="D1135" s="732" t="s">
        <v>597</v>
      </c>
      <c r="E1135" s="733">
        <v>50113008</v>
      </c>
      <c r="F1135" s="732" t="s">
        <v>1518</v>
      </c>
      <c r="G1135" s="731"/>
      <c r="H1135" s="731"/>
      <c r="I1135" s="731">
        <v>29979</v>
      </c>
      <c r="J1135" s="731" t="s">
        <v>1968</v>
      </c>
      <c r="K1135" s="731" t="s">
        <v>1969</v>
      </c>
      <c r="L1135" s="734">
        <v>5758.5</v>
      </c>
      <c r="M1135" s="734">
        <v>3</v>
      </c>
      <c r="N1135" s="735">
        <v>17275.5</v>
      </c>
    </row>
    <row r="1136" spans="1:14" ht="14.45" customHeight="1" x14ac:dyDescent="0.2">
      <c r="A1136" s="729" t="s">
        <v>576</v>
      </c>
      <c r="B1136" s="730" t="s">
        <v>577</v>
      </c>
      <c r="C1136" s="731" t="s">
        <v>596</v>
      </c>
      <c r="D1136" s="732" t="s">
        <v>597</v>
      </c>
      <c r="E1136" s="733">
        <v>50113008</v>
      </c>
      <c r="F1136" s="732" t="s">
        <v>1518</v>
      </c>
      <c r="G1136" s="731"/>
      <c r="H1136" s="731"/>
      <c r="I1136" s="731">
        <v>29980</v>
      </c>
      <c r="J1136" s="731" t="s">
        <v>1968</v>
      </c>
      <c r="K1136" s="731" t="s">
        <v>1970</v>
      </c>
      <c r="L1136" s="734">
        <v>11517</v>
      </c>
      <c r="M1136" s="734">
        <v>6</v>
      </c>
      <c r="N1136" s="735">
        <v>69102</v>
      </c>
    </row>
    <row r="1137" spans="1:14" ht="14.45" customHeight="1" x14ac:dyDescent="0.2">
      <c r="A1137" s="729" t="s">
        <v>576</v>
      </c>
      <c r="B1137" s="730" t="s">
        <v>577</v>
      </c>
      <c r="C1137" s="731" t="s">
        <v>596</v>
      </c>
      <c r="D1137" s="732" t="s">
        <v>597</v>
      </c>
      <c r="E1137" s="733">
        <v>50113011</v>
      </c>
      <c r="F1137" s="732" t="s">
        <v>1971</v>
      </c>
      <c r="G1137" s="731"/>
      <c r="H1137" s="731"/>
      <c r="I1137" s="731">
        <v>158152</v>
      </c>
      <c r="J1137" s="731" t="s">
        <v>1972</v>
      </c>
      <c r="K1137" s="731" t="s">
        <v>1973</v>
      </c>
      <c r="L1137" s="734">
        <v>912.989990234375</v>
      </c>
      <c r="M1137" s="734">
        <v>2</v>
      </c>
      <c r="N1137" s="735">
        <v>1825.97998046875</v>
      </c>
    </row>
    <row r="1138" spans="1:14" ht="14.45" customHeight="1" x14ac:dyDescent="0.2">
      <c r="A1138" s="729" t="s">
        <v>576</v>
      </c>
      <c r="B1138" s="730" t="s">
        <v>577</v>
      </c>
      <c r="C1138" s="731" t="s">
        <v>596</v>
      </c>
      <c r="D1138" s="732" t="s">
        <v>597</v>
      </c>
      <c r="E1138" s="733">
        <v>50113013</v>
      </c>
      <c r="F1138" s="732" t="s">
        <v>1524</v>
      </c>
      <c r="G1138" s="731" t="s">
        <v>329</v>
      </c>
      <c r="H1138" s="731">
        <v>243369</v>
      </c>
      <c r="I1138" s="731">
        <v>243369</v>
      </c>
      <c r="J1138" s="731" t="s">
        <v>1974</v>
      </c>
      <c r="K1138" s="731" t="s">
        <v>1975</v>
      </c>
      <c r="L1138" s="734">
        <v>544.39</v>
      </c>
      <c r="M1138" s="734">
        <v>0.5</v>
      </c>
      <c r="N1138" s="735">
        <v>272.19499999999999</v>
      </c>
    </row>
    <row r="1139" spans="1:14" ht="14.45" customHeight="1" x14ac:dyDescent="0.2">
      <c r="A1139" s="729" t="s">
        <v>576</v>
      </c>
      <c r="B1139" s="730" t="s">
        <v>577</v>
      </c>
      <c r="C1139" s="731" t="s">
        <v>596</v>
      </c>
      <c r="D1139" s="732" t="s">
        <v>597</v>
      </c>
      <c r="E1139" s="733">
        <v>50113013</v>
      </c>
      <c r="F1139" s="732" t="s">
        <v>1524</v>
      </c>
      <c r="G1139" s="731" t="s">
        <v>643</v>
      </c>
      <c r="H1139" s="731">
        <v>185525</v>
      </c>
      <c r="I1139" s="731">
        <v>85525</v>
      </c>
      <c r="J1139" s="731" t="s">
        <v>1527</v>
      </c>
      <c r="K1139" s="731" t="s">
        <v>1528</v>
      </c>
      <c r="L1139" s="734">
        <v>110.19000000000001</v>
      </c>
      <c r="M1139" s="734">
        <v>6</v>
      </c>
      <c r="N1139" s="735">
        <v>661.1400000000001</v>
      </c>
    </row>
    <row r="1140" spans="1:14" ht="14.45" customHeight="1" x14ac:dyDescent="0.2">
      <c r="A1140" s="729" t="s">
        <v>576</v>
      </c>
      <c r="B1140" s="730" t="s">
        <v>577</v>
      </c>
      <c r="C1140" s="731" t="s">
        <v>596</v>
      </c>
      <c r="D1140" s="732" t="s">
        <v>597</v>
      </c>
      <c r="E1140" s="733">
        <v>50113013</v>
      </c>
      <c r="F1140" s="732" t="s">
        <v>1524</v>
      </c>
      <c r="G1140" s="731" t="s">
        <v>612</v>
      </c>
      <c r="H1140" s="731">
        <v>203097</v>
      </c>
      <c r="I1140" s="731">
        <v>203097</v>
      </c>
      <c r="J1140" s="731" t="s">
        <v>1529</v>
      </c>
      <c r="K1140" s="731" t="s">
        <v>1530</v>
      </c>
      <c r="L1140" s="734">
        <v>167.46884615384613</v>
      </c>
      <c r="M1140" s="734">
        <v>26</v>
      </c>
      <c r="N1140" s="735">
        <v>4354.1899999999996</v>
      </c>
    </row>
    <row r="1141" spans="1:14" ht="14.45" customHeight="1" x14ac:dyDescent="0.2">
      <c r="A1141" s="729" t="s">
        <v>576</v>
      </c>
      <c r="B1141" s="730" t="s">
        <v>577</v>
      </c>
      <c r="C1141" s="731" t="s">
        <v>596</v>
      </c>
      <c r="D1141" s="732" t="s">
        <v>597</v>
      </c>
      <c r="E1141" s="733">
        <v>50113013</v>
      </c>
      <c r="F1141" s="732" t="s">
        <v>1524</v>
      </c>
      <c r="G1141" s="731" t="s">
        <v>612</v>
      </c>
      <c r="H1141" s="731">
        <v>172972</v>
      </c>
      <c r="I1141" s="731">
        <v>72972</v>
      </c>
      <c r="J1141" s="731" t="s">
        <v>1531</v>
      </c>
      <c r="K1141" s="731" t="s">
        <v>1532</v>
      </c>
      <c r="L1141" s="734">
        <v>203.72000000000003</v>
      </c>
      <c r="M1141" s="734">
        <v>160.19999999999999</v>
      </c>
      <c r="N1141" s="735">
        <v>32635.944000000003</v>
      </c>
    </row>
    <row r="1142" spans="1:14" ht="14.45" customHeight="1" x14ac:dyDescent="0.2">
      <c r="A1142" s="729" t="s">
        <v>576</v>
      </c>
      <c r="B1142" s="730" t="s">
        <v>577</v>
      </c>
      <c r="C1142" s="731" t="s">
        <v>596</v>
      </c>
      <c r="D1142" s="732" t="s">
        <v>597</v>
      </c>
      <c r="E1142" s="733">
        <v>50113013</v>
      </c>
      <c r="F1142" s="732" t="s">
        <v>1524</v>
      </c>
      <c r="G1142" s="731" t="s">
        <v>643</v>
      </c>
      <c r="H1142" s="731">
        <v>105951</v>
      </c>
      <c r="I1142" s="731">
        <v>5951</v>
      </c>
      <c r="J1142" s="731" t="s">
        <v>1533</v>
      </c>
      <c r="K1142" s="731" t="s">
        <v>1534</v>
      </c>
      <c r="L1142" s="734">
        <v>113.75</v>
      </c>
      <c r="M1142" s="734">
        <v>7</v>
      </c>
      <c r="N1142" s="735">
        <v>796.25</v>
      </c>
    </row>
    <row r="1143" spans="1:14" ht="14.45" customHeight="1" x14ac:dyDescent="0.2">
      <c r="A1143" s="729" t="s">
        <v>576</v>
      </c>
      <c r="B1143" s="730" t="s">
        <v>577</v>
      </c>
      <c r="C1143" s="731" t="s">
        <v>596</v>
      </c>
      <c r="D1143" s="732" t="s">
        <v>597</v>
      </c>
      <c r="E1143" s="733">
        <v>50113013</v>
      </c>
      <c r="F1143" s="732" t="s">
        <v>1524</v>
      </c>
      <c r="G1143" s="731" t="s">
        <v>612</v>
      </c>
      <c r="H1143" s="731">
        <v>136083</v>
      </c>
      <c r="I1143" s="731">
        <v>136083</v>
      </c>
      <c r="J1143" s="731" t="s">
        <v>1535</v>
      </c>
      <c r="K1143" s="731" t="s">
        <v>1536</v>
      </c>
      <c r="L1143" s="734">
        <v>459.77</v>
      </c>
      <c r="M1143" s="734">
        <v>1.5</v>
      </c>
      <c r="N1143" s="735">
        <v>689.65499999999997</v>
      </c>
    </row>
    <row r="1144" spans="1:14" ht="14.45" customHeight="1" x14ac:dyDescent="0.2">
      <c r="A1144" s="729" t="s">
        <v>576</v>
      </c>
      <c r="B1144" s="730" t="s">
        <v>577</v>
      </c>
      <c r="C1144" s="731" t="s">
        <v>596</v>
      </c>
      <c r="D1144" s="732" t="s">
        <v>597</v>
      </c>
      <c r="E1144" s="733">
        <v>50113013</v>
      </c>
      <c r="F1144" s="732" t="s">
        <v>1524</v>
      </c>
      <c r="G1144" s="731" t="s">
        <v>643</v>
      </c>
      <c r="H1144" s="731">
        <v>164831</v>
      </c>
      <c r="I1144" s="731">
        <v>64831</v>
      </c>
      <c r="J1144" s="731" t="s">
        <v>1976</v>
      </c>
      <c r="K1144" s="731" t="s">
        <v>1977</v>
      </c>
      <c r="L1144" s="734">
        <v>196.01999999999998</v>
      </c>
      <c r="M1144" s="734">
        <v>2.5</v>
      </c>
      <c r="N1144" s="735">
        <v>490.04999999999995</v>
      </c>
    </row>
    <row r="1145" spans="1:14" ht="14.45" customHeight="1" x14ac:dyDescent="0.2">
      <c r="A1145" s="729" t="s">
        <v>576</v>
      </c>
      <c r="B1145" s="730" t="s">
        <v>577</v>
      </c>
      <c r="C1145" s="731" t="s">
        <v>596</v>
      </c>
      <c r="D1145" s="732" t="s">
        <v>597</v>
      </c>
      <c r="E1145" s="733">
        <v>50113013</v>
      </c>
      <c r="F1145" s="732" t="s">
        <v>1524</v>
      </c>
      <c r="G1145" s="731" t="s">
        <v>612</v>
      </c>
      <c r="H1145" s="731">
        <v>117170</v>
      </c>
      <c r="I1145" s="731">
        <v>17170</v>
      </c>
      <c r="J1145" s="731" t="s">
        <v>1539</v>
      </c>
      <c r="K1145" s="731" t="s">
        <v>1540</v>
      </c>
      <c r="L1145" s="734">
        <v>72.839999999999975</v>
      </c>
      <c r="M1145" s="734">
        <v>4</v>
      </c>
      <c r="N1145" s="735">
        <v>291.3599999999999</v>
      </c>
    </row>
    <row r="1146" spans="1:14" ht="14.45" customHeight="1" x14ac:dyDescent="0.2">
      <c r="A1146" s="729" t="s">
        <v>576</v>
      </c>
      <c r="B1146" s="730" t="s">
        <v>577</v>
      </c>
      <c r="C1146" s="731" t="s">
        <v>596</v>
      </c>
      <c r="D1146" s="732" t="s">
        <v>597</v>
      </c>
      <c r="E1146" s="733">
        <v>50113013</v>
      </c>
      <c r="F1146" s="732" t="s">
        <v>1524</v>
      </c>
      <c r="G1146" s="731" t="s">
        <v>612</v>
      </c>
      <c r="H1146" s="731">
        <v>117171</v>
      </c>
      <c r="I1146" s="731">
        <v>17171</v>
      </c>
      <c r="J1146" s="731" t="s">
        <v>1541</v>
      </c>
      <c r="K1146" s="731" t="s">
        <v>1542</v>
      </c>
      <c r="L1146" s="734">
        <v>72.84</v>
      </c>
      <c r="M1146" s="734">
        <v>5</v>
      </c>
      <c r="N1146" s="735">
        <v>364.20000000000005</v>
      </c>
    </row>
    <row r="1147" spans="1:14" ht="14.45" customHeight="1" x14ac:dyDescent="0.2">
      <c r="A1147" s="729" t="s">
        <v>576</v>
      </c>
      <c r="B1147" s="730" t="s">
        <v>577</v>
      </c>
      <c r="C1147" s="731" t="s">
        <v>596</v>
      </c>
      <c r="D1147" s="732" t="s">
        <v>597</v>
      </c>
      <c r="E1147" s="733">
        <v>50113013</v>
      </c>
      <c r="F1147" s="732" t="s">
        <v>1524</v>
      </c>
      <c r="G1147" s="731" t="s">
        <v>612</v>
      </c>
      <c r="H1147" s="731">
        <v>111706</v>
      </c>
      <c r="I1147" s="731">
        <v>11706</v>
      </c>
      <c r="J1147" s="731" t="s">
        <v>1543</v>
      </c>
      <c r="K1147" s="731" t="s">
        <v>1544</v>
      </c>
      <c r="L1147" s="734">
        <v>531.15181818181816</v>
      </c>
      <c r="M1147" s="734">
        <v>11</v>
      </c>
      <c r="N1147" s="735">
        <v>5842.67</v>
      </c>
    </row>
    <row r="1148" spans="1:14" ht="14.45" customHeight="1" x14ac:dyDescent="0.2">
      <c r="A1148" s="729" t="s">
        <v>576</v>
      </c>
      <c r="B1148" s="730" t="s">
        <v>577</v>
      </c>
      <c r="C1148" s="731" t="s">
        <v>596</v>
      </c>
      <c r="D1148" s="732" t="s">
        <v>597</v>
      </c>
      <c r="E1148" s="733">
        <v>50113013</v>
      </c>
      <c r="F1148" s="732" t="s">
        <v>1524</v>
      </c>
      <c r="G1148" s="731" t="s">
        <v>612</v>
      </c>
      <c r="H1148" s="731">
        <v>223810</v>
      </c>
      <c r="I1148" s="731">
        <v>223810</v>
      </c>
      <c r="J1148" s="731" t="s">
        <v>1978</v>
      </c>
      <c r="K1148" s="731" t="s">
        <v>1577</v>
      </c>
      <c r="L1148" s="734">
        <v>1349.9969999999998</v>
      </c>
      <c r="M1148" s="734">
        <v>1</v>
      </c>
      <c r="N1148" s="735">
        <v>1349.9969999999998</v>
      </c>
    </row>
    <row r="1149" spans="1:14" ht="14.45" customHeight="1" x14ac:dyDescent="0.2">
      <c r="A1149" s="729" t="s">
        <v>576</v>
      </c>
      <c r="B1149" s="730" t="s">
        <v>577</v>
      </c>
      <c r="C1149" s="731" t="s">
        <v>596</v>
      </c>
      <c r="D1149" s="732" t="s">
        <v>597</v>
      </c>
      <c r="E1149" s="733">
        <v>50113013</v>
      </c>
      <c r="F1149" s="732" t="s">
        <v>1524</v>
      </c>
      <c r="G1149" s="731" t="s">
        <v>612</v>
      </c>
      <c r="H1149" s="731">
        <v>131654</v>
      </c>
      <c r="I1149" s="731">
        <v>131654</v>
      </c>
      <c r="J1149" s="731" t="s">
        <v>1545</v>
      </c>
      <c r="K1149" s="731" t="s">
        <v>1546</v>
      </c>
      <c r="L1149" s="734">
        <v>263.99999999999994</v>
      </c>
      <c r="M1149" s="734">
        <v>2.2000000000000002</v>
      </c>
      <c r="N1149" s="735">
        <v>580.79999999999995</v>
      </c>
    </row>
    <row r="1150" spans="1:14" ht="14.45" customHeight="1" x14ac:dyDescent="0.2">
      <c r="A1150" s="729" t="s">
        <v>576</v>
      </c>
      <c r="B1150" s="730" t="s">
        <v>577</v>
      </c>
      <c r="C1150" s="731" t="s">
        <v>596</v>
      </c>
      <c r="D1150" s="732" t="s">
        <v>597</v>
      </c>
      <c r="E1150" s="733">
        <v>50113013</v>
      </c>
      <c r="F1150" s="732" t="s">
        <v>1524</v>
      </c>
      <c r="G1150" s="731" t="s">
        <v>612</v>
      </c>
      <c r="H1150" s="731">
        <v>131656</v>
      </c>
      <c r="I1150" s="731">
        <v>131656</v>
      </c>
      <c r="J1150" s="731" t="s">
        <v>1547</v>
      </c>
      <c r="K1150" s="731" t="s">
        <v>1548</v>
      </c>
      <c r="L1150" s="734">
        <v>517</v>
      </c>
      <c r="M1150" s="734">
        <v>2.5</v>
      </c>
      <c r="N1150" s="735">
        <v>1292.5</v>
      </c>
    </row>
    <row r="1151" spans="1:14" ht="14.45" customHeight="1" x14ac:dyDescent="0.2">
      <c r="A1151" s="729" t="s">
        <v>576</v>
      </c>
      <c r="B1151" s="730" t="s">
        <v>577</v>
      </c>
      <c r="C1151" s="731" t="s">
        <v>596</v>
      </c>
      <c r="D1151" s="732" t="s">
        <v>597</v>
      </c>
      <c r="E1151" s="733">
        <v>50113013</v>
      </c>
      <c r="F1151" s="732" t="s">
        <v>1524</v>
      </c>
      <c r="G1151" s="731" t="s">
        <v>612</v>
      </c>
      <c r="H1151" s="731">
        <v>162180</v>
      </c>
      <c r="I1151" s="731">
        <v>162180</v>
      </c>
      <c r="J1151" s="731" t="s">
        <v>1979</v>
      </c>
      <c r="K1151" s="731" t="s">
        <v>1980</v>
      </c>
      <c r="L1151" s="734">
        <v>341</v>
      </c>
      <c r="M1151" s="734">
        <v>5.4</v>
      </c>
      <c r="N1151" s="735">
        <v>1841.4</v>
      </c>
    </row>
    <row r="1152" spans="1:14" ht="14.45" customHeight="1" x14ac:dyDescent="0.2">
      <c r="A1152" s="729" t="s">
        <v>576</v>
      </c>
      <c r="B1152" s="730" t="s">
        <v>577</v>
      </c>
      <c r="C1152" s="731" t="s">
        <v>596</v>
      </c>
      <c r="D1152" s="732" t="s">
        <v>597</v>
      </c>
      <c r="E1152" s="733">
        <v>50113013</v>
      </c>
      <c r="F1152" s="732" t="s">
        <v>1524</v>
      </c>
      <c r="G1152" s="731" t="s">
        <v>612</v>
      </c>
      <c r="H1152" s="731">
        <v>162187</v>
      </c>
      <c r="I1152" s="731">
        <v>162187</v>
      </c>
      <c r="J1152" s="731" t="s">
        <v>1551</v>
      </c>
      <c r="K1152" s="731" t="s">
        <v>1552</v>
      </c>
      <c r="L1152" s="734">
        <v>682.61513513513523</v>
      </c>
      <c r="M1152" s="734">
        <v>18.5</v>
      </c>
      <c r="N1152" s="735">
        <v>12628.380000000001</v>
      </c>
    </row>
    <row r="1153" spans="1:14" ht="14.45" customHeight="1" x14ac:dyDescent="0.2">
      <c r="A1153" s="729" t="s">
        <v>576</v>
      </c>
      <c r="B1153" s="730" t="s">
        <v>577</v>
      </c>
      <c r="C1153" s="731" t="s">
        <v>596</v>
      </c>
      <c r="D1153" s="732" t="s">
        <v>597</v>
      </c>
      <c r="E1153" s="733">
        <v>50113013</v>
      </c>
      <c r="F1153" s="732" t="s">
        <v>1524</v>
      </c>
      <c r="G1153" s="731" t="s">
        <v>643</v>
      </c>
      <c r="H1153" s="731">
        <v>849887</v>
      </c>
      <c r="I1153" s="731">
        <v>129834</v>
      </c>
      <c r="J1153" s="731" t="s">
        <v>1981</v>
      </c>
      <c r="K1153" s="731" t="s">
        <v>1554</v>
      </c>
      <c r="L1153" s="734">
        <v>150.69999999999999</v>
      </c>
      <c r="M1153" s="734">
        <v>3</v>
      </c>
      <c r="N1153" s="735">
        <v>452.09999999999997</v>
      </c>
    </row>
    <row r="1154" spans="1:14" ht="14.45" customHeight="1" x14ac:dyDescent="0.2">
      <c r="A1154" s="729" t="s">
        <v>576</v>
      </c>
      <c r="B1154" s="730" t="s">
        <v>577</v>
      </c>
      <c r="C1154" s="731" t="s">
        <v>596</v>
      </c>
      <c r="D1154" s="732" t="s">
        <v>597</v>
      </c>
      <c r="E1154" s="733">
        <v>50113013</v>
      </c>
      <c r="F1154" s="732" t="s">
        <v>1524</v>
      </c>
      <c r="G1154" s="731" t="s">
        <v>643</v>
      </c>
      <c r="H1154" s="731">
        <v>849655</v>
      </c>
      <c r="I1154" s="731">
        <v>129836</v>
      </c>
      <c r="J1154" s="731" t="s">
        <v>1553</v>
      </c>
      <c r="K1154" s="731" t="s">
        <v>1554</v>
      </c>
      <c r="L1154" s="734">
        <v>264</v>
      </c>
      <c r="M1154" s="734">
        <v>1.8</v>
      </c>
      <c r="N1154" s="735">
        <v>475.2</v>
      </c>
    </row>
    <row r="1155" spans="1:14" ht="14.45" customHeight="1" x14ac:dyDescent="0.2">
      <c r="A1155" s="729" t="s">
        <v>576</v>
      </c>
      <c r="B1155" s="730" t="s">
        <v>577</v>
      </c>
      <c r="C1155" s="731" t="s">
        <v>596</v>
      </c>
      <c r="D1155" s="732" t="s">
        <v>597</v>
      </c>
      <c r="E1155" s="733">
        <v>50113013</v>
      </c>
      <c r="F1155" s="732" t="s">
        <v>1524</v>
      </c>
      <c r="G1155" s="731" t="s">
        <v>612</v>
      </c>
      <c r="H1155" s="731">
        <v>218400</v>
      </c>
      <c r="I1155" s="731">
        <v>218400</v>
      </c>
      <c r="J1155" s="731" t="s">
        <v>1555</v>
      </c>
      <c r="K1155" s="731" t="s">
        <v>1556</v>
      </c>
      <c r="L1155" s="734">
        <v>681.18999999999994</v>
      </c>
      <c r="M1155" s="734">
        <v>3</v>
      </c>
      <c r="N1155" s="735">
        <v>2043.5699999999997</v>
      </c>
    </row>
    <row r="1156" spans="1:14" ht="14.45" customHeight="1" x14ac:dyDescent="0.2">
      <c r="A1156" s="729" t="s">
        <v>576</v>
      </c>
      <c r="B1156" s="730" t="s">
        <v>577</v>
      </c>
      <c r="C1156" s="731" t="s">
        <v>596</v>
      </c>
      <c r="D1156" s="732" t="s">
        <v>597</v>
      </c>
      <c r="E1156" s="733">
        <v>50113013</v>
      </c>
      <c r="F1156" s="732" t="s">
        <v>1524</v>
      </c>
      <c r="G1156" s="731" t="s">
        <v>612</v>
      </c>
      <c r="H1156" s="731">
        <v>104013</v>
      </c>
      <c r="I1156" s="731">
        <v>4013</v>
      </c>
      <c r="J1156" s="731" t="s">
        <v>1559</v>
      </c>
      <c r="K1156" s="731" t="s">
        <v>1560</v>
      </c>
      <c r="L1156" s="734">
        <v>83.67</v>
      </c>
      <c r="M1156" s="734">
        <v>1</v>
      </c>
      <c r="N1156" s="735">
        <v>83.67</v>
      </c>
    </row>
    <row r="1157" spans="1:14" ht="14.45" customHeight="1" x14ac:dyDescent="0.2">
      <c r="A1157" s="729" t="s">
        <v>576</v>
      </c>
      <c r="B1157" s="730" t="s">
        <v>577</v>
      </c>
      <c r="C1157" s="731" t="s">
        <v>596</v>
      </c>
      <c r="D1157" s="732" t="s">
        <v>597</v>
      </c>
      <c r="E1157" s="733">
        <v>50113013</v>
      </c>
      <c r="F1157" s="732" t="s">
        <v>1524</v>
      </c>
      <c r="G1157" s="731" t="s">
        <v>612</v>
      </c>
      <c r="H1157" s="731">
        <v>112737</v>
      </c>
      <c r="I1157" s="731">
        <v>12737</v>
      </c>
      <c r="J1157" s="731" t="s">
        <v>1561</v>
      </c>
      <c r="K1157" s="731" t="s">
        <v>1562</v>
      </c>
      <c r="L1157" s="734">
        <v>84.390000000000029</v>
      </c>
      <c r="M1157" s="734">
        <v>5</v>
      </c>
      <c r="N1157" s="735">
        <v>421.95000000000016</v>
      </c>
    </row>
    <row r="1158" spans="1:14" ht="14.45" customHeight="1" x14ac:dyDescent="0.2">
      <c r="A1158" s="729" t="s">
        <v>576</v>
      </c>
      <c r="B1158" s="730" t="s">
        <v>577</v>
      </c>
      <c r="C1158" s="731" t="s">
        <v>596</v>
      </c>
      <c r="D1158" s="732" t="s">
        <v>597</v>
      </c>
      <c r="E1158" s="733">
        <v>50113013</v>
      </c>
      <c r="F1158" s="732" t="s">
        <v>1524</v>
      </c>
      <c r="G1158" s="731" t="s">
        <v>612</v>
      </c>
      <c r="H1158" s="731">
        <v>162050</v>
      </c>
      <c r="I1158" s="731">
        <v>62050</v>
      </c>
      <c r="J1158" s="731" t="s">
        <v>1982</v>
      </c>
      <c r="K1158" s="731" t="s">
        <v>1983</v>
      </c>
      <c r="L1158" s="734">
        <v>55.085000000000008</v>
      </c>
      <c r="M1158" s="734">
        <v>2</v>
      </c>
      <c r="N1158" s="735">
        <v>110.17000000000002</v>
      </c>
    </row>
    <row r="1159" spans="1:14" ht="14.45" customHeight="1" x14ac:dyDescent="0.2">
      <c r="A1159" s="729" t="s">
        <v>576</v>
      </c>
      <c r="B1159" s="730" t="s">
        <v>577</v>
      </c>
      <c r="C1159" s="731" t="s">
        <v>596</v>
      </c>
      <c r="D1159" s="732" t="s">
        <v>597</v>
      </c>
      <c r="E1159" s="733">
        <v>50113013</v>
      </c>
      <c r="F1159" s="732" t="s">
        <v>1524</v>
      </c>
      <c r="G1159" s="731" t="s">
        <v>612</v>
      </c>
      <c r="H1159" s="731">
        <v>102427</v>
      </c>
      <c r="I1159" s="731">
        <v>2427</v>
      </c>
      <c r="J1159" s="731" t="s">
        <v>1563</v>
      </c>
      <c r="K1159" s="731" t="s">
        <v>1564</v>
      </c>
      <c r="L1159" s="734">
        <v>88.350000000000009</v>
      </c>
      <c r="M1159" s="734">
        <v>6</v>
      </c>
      <c r="N1159" s="735">
        <v>530.1</v>
      </c>
    </row>
    <row r="1160" spans="1:14" ht="14.45" customHeight="1" x14ac:dyDescent="0.2">
      <c r="A1160" s="729" t="s">
        <v>576</v>
      </c>
      <c r="B1160" s="730" t="s">
        <v>577</v>
      </c>
      <c r="C1160" s="731" t="s">
        <v>596</v>
      </c>
      <c r="D1160" s="732" t="s">
        <v>597</v>
      </c>
      <c r="E1160" s="733">
        <v>50113013</v>
      </c>
      <c r="F1160" s="732" t="s">
        <v>1524</v>
      </c>
      <c r="G1160" s="731" t="s">
        <v>612</v>
      </c>
      <c r="H1160" s="731">
        <v>101066</v>
      </c>
      <c r="I1160" s="731">
        <v>1066</v>
      </c>
      <c r="J1160" s="731" t="s">
        <v>1565</v>
      </c>
      <c r="K1160" s="731" t="s">
        <v>1566</v>
      </c>
      <c r="L1160" s="734">
        <v>57.14</v>
      </c>
      <c r="M1160" s="734">
        <v>35</v>
      </c>
      <c r="N1160" s="735">
        <v>1999.9</v>
      </c>
    </row>
    <row r="1161" spans="1:14" ht="14.45" customHeight="1" x14ac:dyDescent="0.2">
      <c r="A1161" s="729" t="s">
        <v>576</v>
      </c>
      <c r="B1161" s="730" t="s">
        <v>577</v>
      </c>
      <c r="C1161" s="731" t="s">
        <v>596</v>
      </c>
      <c r="D1161" s="732" t="s">
        <v>597</v>
      </c>
      <c r="E1161" s="733">
        <v>50113013</v>
      </c>
      <c r="F1161" s="732" t="s">
        <v>1524</v>
      </c>
      <c r="G1161" s="731" t="s">
        <v>612</v>
      </c>
      <c r="H1161" s="731">
        <v>148261</v>
      </c>
      <c r="I1161" s="731">
        <v>48261</v>
      </c>
      <c r="J1161" s="731" t="s">
        <v>1565</v>
      </c>
      <c r="K1161" s="731" t="s">
        <v>1984</v>
      </c>
      <c r="L1161" s="734">
        <v>68.920000000000016</v>
      </c>
      <c r="M1161" s="734">
        <v>6</v>
      </c>
      <c r="N1161" s="735">
        <v>413.5200000000001</v>
      </c>
    </row>
    <row r="1162" spans="1:14" ht="14.45" customHeight="1" x14ac:dyDescent="0.2">
      <c r="A1162" s="729" t="s">
        <v>576</v>
      </c>
      <c r="B1162" s="730" t="s">
        <v>577</v>
      </c>
      <c r="C1162" s="731" t="s">
        <v>596</v>
      </c>
      <c r="D1162" s="732" t="s">
        <v>597</v>
      </c>
      <c r="E1162" s="733">
        <v>50113013</v>
      </c>
      <c r="F1162" s="732" t="s">
        <v>1524</v>
      </c>
      <c r="G1162" s="731" t="s">
        <v>612</v>
      </c>
      <c r="H1162" s="731">
        <v>188746</v>
      </c>
      <c r="I1162" s="731">
        <v>88746</v>
      </c>
      <c r="J1162" s="731" t="s">
        <v>1985</v>
      </c>
      <c r="K1162" s="731" t="s">
        <v>1986</v>
      </c>
      <c r="L1162" s="734">
        <v>51.949999999999996</v>
      </c>
      <c r="M1162" s="734">
        <v>1</v>
      </c>
      <c r="N1162" s="735">
        <v>51.949999999999996</v>
      </c>
    </row>
    <row r="1163" spans="1:14" ht="14.45" customHeight="1" x14ac:dyDescent="0.2">
      <c r="A1163" s="729" t="s">
        <v>576</v>
      </c>
      <c r="B1163" s="730" t="s">
        <v>577</v>
      </c>
      <c r="C1163" s="731" t="s">
        <v>596</v>
      </c>
      <c r="D1163" s="732" t="s">
        <v>597</v>
      </c>
      <c r="E1163" s="733">
        <v>50113013</v>
      </c>
      <c r="F1163" s="732" t="s">
        <v>1524</v>
      </c>
      <c r="G1163" s="731" t="s">
        <v>612</v>
      </c>
      <c r="H1163" s="731">
        <v>847476</v>
      </c>
      <c r="I1163" s="731">
        <v>112782</v>
      </c>
      <c r="J1163" s="731" t="s">
        <v>1568</v>
      </c>
      <c r="K1163" s="731" t="s">
        <v>1569</v>
      </c>
      <c r="L1163" s="734">
        <v>709.85468749999995</v>
      </c>
      <c r="M1163" s="734">
        <v>1.6</v>
      </c>
      <c r="N1163" s="735">
        <v>1135.7674999999999</v>
      </c>
    </row>
    <row r="1164" spans="1:14" ht="14.45" customHeight="1" x14ac:dyDescent="0.2">
      <c r="A1164" s="729" t="s">
        <v>576</v>
      </c>
      <c r="B1164" s="730" t="s">
        <v>577</v>
      </c>
      <c r="C1164" s="731" t="s">
        <v>596</v>
      </c>
      <c r="D1164" s="732" t="s">
        <v>597</v>
      </c>
      <c r="E1164" s="733">
        <v>50113013</v>
      </c>
      <c r="F1164" s="732" t="s">
        <v>1524</v>
      </c>
      <c r="G1164" s="731" t="s">
        <v>612</v>
      </c>
      <c r="H1164" s="731">
        <v>96414</v>
      </c>
      <c r="I1164" s="731">
        <v>96414</v>
      </c>
      <c r="J1164" s="731" t="s">
        <v>1572</v>
      </c>
      <c r="K1164" s="731" t="s">
        <v>1573</v>
      </c>
      <c r="L1164" s="734">
        <v>58.806666666666665</v>
      </c>
      <c r="M1164" s="734">
        <v>3</v>
      </c>
      <c r="N1164" s="735">
        <v>176.42</v>
      </c>
    </row>
    <row r="1165" spans="1:14" ht="14.45" customHeight="1" x14ac:dyDescent="0.2">
      <c r="A1165" s="729" t="s">
        <v>576</v>
      </c>
      <c r="B1165" s="730" t="s">
        <v>577</v>
      </c>
      <c r="C1165" s="731" t="s">
        <v>596</v>
      </c>
      <c r="D1165" s="732" t="s">
        <v>597</v>
      </c>
      <c r="E1165" s="733">
        <v>50113013</v>
      </c>
      <c r="F1165" s="732" t="s">
        <v>1524</v>
      </c>
      <c r="G1165" s="731" t="s">
        <v>612</v>
      </c>
      <c r="H1165" s="731">
        <v>235812</v>
      </c>
      <c r="I1165" s="731">
        <v>235812</v>
      </c>
      <c r="J1165" s="731" t="s">
        <v>1987</v>
      </c>
      <c r="K1165" s="731" t="s">
        <v>1988</v>
      </c>
      <c r="L1165" s="734">
        <v>247.85846153846154</v>
      </c>
      <c r="M1165" s="734">
        <v>130</v>
      </c>
      <c r="N1165" s="735">
        <v>32221.599999999999</v>
      </c>
    </row>
    <row r="1166" spans="1:14" ht="14.45" customHeight="1" x14ac:dyDescent="0.2">
      <c r="A1166" s="729" t="s">
        <v>576</v>
      </c>
      <c r="B1166" s="730" t="s">
        <v>577</v>
      </c>
      <c r="C1166" s="731" t="s">
        <v>596</v>
      </c>
      <c r="D1166" s="732" t="s">
        <v>597</v>
      </c>
      <c r="E1166" s="733">
        <v>50113013</v>
      </c>
      <c r="F1166" s="732" t="s">
        <v>1524</v>
      </c>
      <c r="G1166" s="731" t="s">
        <v>612</v>
      </c>
      <c r="H1166" s="731">
        <v>216199</v>
      </c>
      <c r="I1166" s="731">
        <v>216199</v>
      </c>
      <c r="J1166" s="731" t="s">
        <v>1085</v>
      </c>
      <c r="K1166" s="731" t="s">
        <v>1086</v>
      </c>
      <c r="L1166" s="734">
        <v>86.660000000000011</v>
      </c>
      <c r="M1166" s="734">
        <v>6</v>
      </c>
      <c r="N1166" s="735">
        <v>519.96</v>
      </c>
    </row>
    <row r="1167" spans="1:14" ht="14.45" customHeight="1" x14ac:dyDescent="0.2">
      <c r="A1167" s="729" t="s">
        <v>576</v>
      </c>
      <c r="B1167" s="730" t="s">
        <v>577</v>
      </c>
      <c r="C1167" s="731" t="s">
        <v>596</v>
      </c>
      <c r="D1167" s="732" t="s">
        <v>597</v>
      </c>
      <c r="E1167" s="733">
        <v>50113013</v>
      </c>
      <c r="F1167" s="732" t="s">
        <v>1524</v>
      </c>
      <c r="G1167" s="731" t="s">
        <v>612</v>
      </c>
      <c r="H1167" s="731">
        <v>216189</v>
      </c>
      <c r="I1167" s="731">
        <v>216189</v>
      </c>
      <c r="J1167" s="731" t="s">
        <v>1766</v>
      </c>
      <c r="K1167" s="731" t="s">
        <v>1767</v>
      </c>
      <c r="L1167" s="734">
        <v>125.82</v>
      </c>
      <c r="M1167" s="734">
        <v>2</v>
      </c>
      <c r="N1167" s="735">
        <v>251.64</v>
      </c>
    </row>
    <row r="1168" spans="1:14" ht="14.45" customHeight="1" x14ac:dyDescent="0.2">
      <c r="A1168" s="729" t="s">
        <v>576</v>
      </c>
      <c r="B1168" s="730" t="s">
        <v>577</v>
      </c>
      <c r="C1168" s="731" t="s">
        <v>596</v>
      </c>
      <c r="D1168" s="732" t="s">
        <v>597</v>
      </c>
      <c r="E1168" s="733">
        <v>50113013</v>
      </c>
      <c r="F1168" s="732" t="s">
        <v>1524</v>
      </c>
      <c r="G1168" s="731" t="s">
        <v>612</v>
      </c>
      <c r="H1168" s="731">
        <v>192490</v>
      </c>
      <c r="I1168" s="731">
        <v>92490</v>
      </c>
      <c r="J1168" s="731" t="s">
        <v>1989</v>
      </c>
      <c r="K1168" s="731" t="s">
        <v>1990</v>
      </c>
      <c r="L1168" s="734">
        <v>121.02</v>
      </c>
      <c r="M1168" s="734">
        <v>2</v>
      </c>
      <c r="N1168" s="735">
        <v>242.04</v>
      </c>
    </row>
    <row r="1169" spans="1:14" ht="14.45" customHeight="1" x14ac:dyDescent="0.2">
      <c r="A1169" s="729" t="s">
        <v>576</v>
      </c>
      <c r="B1169" s="730" t="s">
        <v>577</v>
      </c>
      <c r="C1169" s="731" t="s">
        <v>596</v>
      </c>
      <c r="D1169" s="732" t="s">
        <v>597</v>
      </c>
      <c r="E1169" s="733">
        <v>50113013</v>
      </c>
      <c r="F1169" s="732" t="s">
        <v>1524</v>
      </c>
      <c r="G1169" s="731" t="s">
        <v>295</v>
      </c>
      <c r="H1169" s="731">
        <v>134595</v>
      </c>
      <c r="I1169" s="731">
        <v>134595</v>
      </c>
      <c r="J1169" s="731" t="s">
        <v>1574</v>
      </c>
      <c r="K1169" s="731" t="s">
        <v>1575</v>
      </c>
      <c r="L1169" s="734">
        <v>416.78000000000003</v>
      </c>
      <c r="M1169" s="734">
        <v>29.5</v>
      </c>
      <c r="N1169" s="735">
        <v>12295.01</v>
      </c>
    </row>
    <row r="1170" spans="1:14" ht="14.45" customHeight="1" x14ac:dyDescent="0.2">
      <c r="A1170" s="729" t="s">
        <v>576</v>
      </c>
      <c r="B1170" s="730" t="s">
        <v>577</v>
      </c>
      <c r="C1170" s="731" t="s">
        <v>596</v>
      </c>
      <c r="D1170" s="732" t="s">
        <v>597</v>
      </c>
      <c r="E1170" s="733">
        <v>50113013</v>
      </c>
      <c r="F1170" s="732" t="s">
        <v>1524</v>
      </c>
      <c r="G1170" s="731" t="s">
        <v>643</v>
      </c>
      <c r="H1170" s="731">
        <v>173750</v>
      </c>
      <c r="I1170" s="731">
        <v>173750</v>
      </c>
      <c r="J1170" s="731" t="s">
        <v>1576</v>
      </c>
      <c r="K1170" s="731" t="s">
        <v>1577</v>
      </c>
      <c r="L1170" s="734">
        <v>825.08</v>
      </c>
      <c r="M1170" s="734">
        <v>28.7</v>
      </c>
      <c r="N1170" s="735">
        <v>23679.796000000002</v>
      </c>
    </row>
    <row r="1171" spans="1:14" ht="14.45" customHeight="1" x14ac:dyDescent="0.2">
      <c r="A1171" s="729" t="s">
        <v>576</v>
      </c>
      <c r="B1171" s="730" t="s">
        <v>577</v>
      </c>
      <c r="C1171" s="731" t="s">
        <v>596</v>
      </c>
      <c r="D1171" s="732" t="s">
        <v>597</v>
      </c>
      <c r="E1171" s="733">
        <v>50113013</v>
      </c>
      <c r="F1171" s="732" t="s">
        <v>1524</v>
      </c>
      <c r="G1171" s="731" t="s">
        <v>643</v>
      </c>
      <c r="H1171" s="731">
        <v>173748</v>
      </c>
      <c r="I1171" s="731">
        <v>173748</v>
      </c>
      <c r="J1171" s="731" t="s">
        <v>1576</v>
      </c>
      <c r="K1171" s="731" t="s">
        <v>1991</v>
      </c>
      <c r="L1171" s="734">
        <v>495.2494029850746</v>
      </c>
      <c r="M1171" s="734">
        <v>6.7</v>
      </c>
      <c r="N1171" s="735">
        <v>3318.1709999999998</v>
      </c>
    </row>
    <row r="1172" spans="1:14" ht="14.45" customHeight="1" x14ac:dyDescent="0.2">
      <c r="A1172" s="729" t="s">
        <v>576</v>
      </c>
      <c r="B1172" s="730" t="s">
        <v>577</v>
      </c>
      <c r="C1172" s="731" t="s">
        <v>596</v>
      </c>
      <c r="D1172" s="732" t="s">
        <v>597</v>
      </c>
      <c r="E1172" s="733">
        <v>50113013</v>
      </c>
      <c r="F1172" s="732" t="s">
        <v>1524</v>
      </c>
      <c r="G1172" s="731" t="s">
        <v>329</v>
      </c>
      <c r="H1172" s="731">
        <v>224407</v>
      </c>
      <c r="I1172" s="731">
        <v>224407</v>
      </c>
      <c r="J1172" s="731" t="s">
        <v>1578</v>
      </c>
      <c r="K1172" s="731" t="s">
        <v>1580</v>
      </c>
      <c r="L1172" s="734">
        <v>188.45999999999998</v>
      </c>
      <c r="M1172" s="734">
        <v>7.2</v>
      </c>
      <c r="N1172" s="735">
        <v>1356.9119999999998</v>
      </c>
    </row>
    <row r="1173" spans="1:14" ht="14.45" customHeight="1" x14ac:dyDescent="0.2">
      <c r="A1173" s="729" t="s">
        <v>576</v>
      </c>
      <c r="B1173" s="730" t="s">
        <v>577</v>
      </c>
      <c r="C1173" s="731" t="s">
        <v>596</v>
      </c>
      <c r="D1173" s="732" t="s">
        <v>597</v>
      </c>
      <c r="E1173" s="733">
        <v>50113013</v>
      </c>
      <c r="F1173" s="732" t="s">
        <v>1524</v>
      </c>
      <c r="G1173" s="731" t="s">
        <v>612</v>
      </c>
      <c r="H1173" s="731">
        <v>207116</v>
      </c>
      <c r="I1173" s="731">
        <v>207116</v>
      </c>
      <c r="J1173" s="731" t="s">
        <v>1585</v>
      </c>
      <c r="K1173" s="731" t="s">
        <v>1586</v>
      </c>
      <c r="L1173" s="734">
        <v>419.10000000000008</v>
      </c>
      <c r="M1173" s="734">
        <v>7.4</v>
      </c>
      <c r="N1173" s="735">
        <v>3101.3400000000006</v>
      </c>
    </row>
    <row r="1174" spans="1:14" ht="14.45" customHeight="1" x14ac:dyDescent="0.2">
      <c r="A1174" s="729" t="s">
        <v>576</v>
      </c>
      <c r="B1174" s="730" t="s">
        <v>577</v>
      </c>
      <c r="C1174" s="731" t="s">
        <v>596</v>
      </c>
      <c r="D1174" s="732" t="s">
        <v>597</v>
      </c>
      <c r="E1174" s="733">
        <v>50113013</v>
      </c>
      <c r="F1174" s="732" t="s">
        <v>1524</v>
      </c>
      <c r="G1174" s="731" t="s">
        <v>612</v>
      </c>
      <c r="H1174" s="731">
        <v>498890</v>
      </c>
      <c r="I1174" s="731">
        <v>9999999</v>
      </c>
      <c r="J1174" s="731" t="s">
        <v>1588</v>
      </c>
      <c r="K1174" s="731" t="s">
        <v>1589</v>
      </c>
      <c r="L1174" s="734">
        <v>2112</v>
      </c>
      <c r="M1174" s="734">
        <v>13.5</v>
      </c>
      <c r="N1174" s="735">
        <v>28512</v>
      </c>
    </row>
    <row r="1175" spans="1:14" ht="14.45" customHeight="1" x14ac:dyDescent="0.2">
      <c r="A1175" s="729" t="s">
        <v>576</v>
      </c>
      <c r="B1175" s="730" t="s">
        <v>577</v>
      </c>
      <c r="C1175" s="731" t="s">
        <v>596</v>
      </c>
      <c r="D1175" s="732" t="s">
        <v>597</v>
      </c>
      <c r="E1175" s="733">
        <v>50113013</v>
      </c>
      <c r="F1175" s="732" t="s">
        <v>1524</v>
      </c>
      <c r="G1175" s="731" t="s">
        <v>612</v>
      </c>
      <c r="H1175" s="731">
        <v>113424</v>
      </c>
      <c r="I1175" s="731">
        <v>9999999</v>
      </c>
      <c r="J1175" s="731" t="s">
        <v>1590</v>
      </c>
      <c r="K1175" s="731" t="s">
        <v>1591</v>
      </c>
      <c r="L1175" s="734">
        <v>2374.9384</v>
      </c>
      <c r="M1175" s="734">
        <v>12.5</v>
      </c>
      <c r="N1175" s="735">
        <v>29686.73</v>
      </c>
    </row>
    <row r="1176" spans="1:14" ht="14.45" customHeight="1" x14ac:dyDescent="0.2">
      <c r="A1176" s="729" t="s">
        <v>576</v>
      </c>
      <c r="B1176" s="730" t="s">
        <v>577</v>
      </c>
      <c r="C1176" s="731" t="s">
        <v>596</v>
      </c>
      <c r="D1176" s="732" t="s">
        <v>597</v>
      </c>
      <c r="E1176" s="733">
        <v>50113013</v>
      </c>
      <c r="F1176" s="732" t="s">
        <v>1524</v>
      </c>
      <c r="G1176" s="731" t="s">
        <v>643</v>
      </c>
      <c r="H1176" s="731">
        <v>113453</v>
      </c>
      <c r="I1176" s="731">
        <v>113453</v>
      </c>
      <c r="J1176" s="731" t="s">
        <v>1592</v>
      </c>
      <c r="K1176" s="731" t="s">
        <v>1593</v>
      </c>
      <c r="L1176" s="734">
        <v>2124.7350000000001</v>
      </c>
      <c r="M1176" s="734">
        <v>14</v>
      </c>
      <c r="N1176" s="735">
        <v>29746.29</v>
      </c>
    </row>
    <row r="1177" spans="1:14" ht="14.45" customHeight="1" x14ac:dyDescent="0.2">
      <c r="A1177" s="729" t="s">
        <v>576</v>
      </c>
      <c r="B1177" s="730" t="s">
        <v>577</v>
      </c>
      <c r="C1177" s="731" t="s">
        <v>596</v>
      </c>
      <c r="D1177" s="732" t="s">
        <v>597</v>
      </c>
      <c r="E1177" s="733">
        <v>50113013</v>
      </c>
      <c r="F1177" s="732" t="s">
        <v>1524</v>
      </c>
      <c r="G1177" s="731" t="s">
        <v>612</v>
      </c>
      <c r="H1177" s="731">
        <v>502239</v>
      </c>
      <c r="I1177" s="731">
        <v>9999999</v>
      </c>
      <c r="J1177" s="731" t="s">
        <v>1594</v>
      </c>
      <c r="K1177" s="731" t="s">
        <v>1591</v>
      </c>
      <c r="L1177" s="734">
        <v>2090</v>
      </c>
      <c r="M1177" s="734">
        <v>28.5</v>
      </c>
      <c r="N1177" s="735">
        <v>59565</v>
      </c>
    </row>
    <row r="1178" spans="1:14" ht="14.45" customHeight="1" x14ac:dyDescent="0.2">
      <c r="A1178" s="729" t="s">
        <v>576</v>
      </c>
      <c r="B1178" s="730" t="s">
        <v>577</v>
      </c>
      <c r="C1178" s="731" t="s">
        <v>596</v>
      </c>
      <c r="D1178" s="732" t="s">
        <v>597</v>
      </c>
      <c r="E1178" s="733">
        <v>50113013</v>
      </c>
      <c r="F1178" s="732" t="s">
        <v>1524</v>
      </c>
      <c r="G1178" s="731" t="s">
        <v>329</v>
      </c>
      <c r="H1178" s="731">
        <v>201030</v>
      </c>
      <c r="I1178" s="731">
        <v>201030</v>
      </c>
      <c r="J1178" s="731" t="s">
        <v>1595</v>
      </c>
      <c r="K1178" s="731" t="s">
        <v>1596</v>
      </c>
      <c r="L1178" s="734">
        <v>33.4</v>
      </c>
      <c r="M1178" s="734">
        <v>40</v>
      </c>
      <c r="N1178" s="735">
        <v>1336</v>
      </c>
    </row>
    <row r="1179" spans="1:14" ht="14.45" customHeight="1" x14ac:dyDescent="0.2">
      <c r="A1179" s="729" t="s">
        <v>576</v>
      </c>
      <c r="B1179" s="730" t="s">
        <v>577</v>
      </c>
      <c r="C1179" s="731" t="s">
        <v>596</v>
      </c>
      <c r="D1179" s="732" t="s">
        <v>597</v>
      </c>
      <c r="E1179" s="733">
        <v>50113013</v>
      </c>
      <c r="F1179" s="732" t="s">
        <v>1524</v>
      </c>
      <c r="G1179" s="731" t="s">
        <v>643</v>
      </c>
      <c r="H1179" s="731">
        <v>126127</v>
      </c>
      <c r="I1179" s="731">
        <v>26127</v>
      </c>
      <c r="J1179" s="731" t="s">
        <v>1992</v>
      </c>
      <c r="K1179" s="731" t="s">
        <v>1993</v>
      </c>
      <c r="L1179" s="734">
        <v>2237.73</v>
      </c>
      <c r="M1179" s="734">
        <v>5.8</v>
      </c>
      <c r="N1179" s="735">
        <v>12978.833999999999</v>
      </c>
    </row>
    <row r="1180" spans="1:14" ht="14.45" customHeight="1" x14ac:dyDescent="0.2">
      <c r="A1180" s="729" t="s">
        <v>576</v>
      </c>
      <c r="B1180" s="730" t="s">
        <v>577</v>
      </c>
      <c r="C1180" s="731" t="s">
        <v>596</v>
      </c>
      <c r="D1180" s="732" t="s">
        <v>597</v>
      </c>
      <c r="E1180" s="733">
        <v>50113013</v>
      </c>
      <c r="F1180" s="732" t="s">
        <v>1524</v>
      </c>
      <c r="G1180" s="731" t="s">
        <v>643</v>
      </c>
      <c r="H1180" s="731">
        <v>166269</v>
      </c>
      <c r="I1180" s="731">
        <v>166269</v>
      </c>
      <c r="J1180" s="731" t="s">
        <v>1597</v>
      </c>
      <c r="K1180" s="731" t="s">
        <v>1598</v>
      </c>
      <c r="L1180" s="734">
        <v>52.88</v>
      </c>
      <c r="M1180" s="734">
        <v>39</v>
      </c>
      <c r="N1180" s="735">
        <v>2062.3200000000002</v>
      </c>
    </row>
    <row r="1181" spans="1:14" ht="14.45" customHeight="1" x14ac:dyDescent="0.2">
      <c r="A1181" s="729" t="s">
        <v>576</v>
      </c>
      <c r="B1181" s="730" t="s">
        <v>577</v>
      </c>
      <c r="C1181" s="731" t="s">
        <v>596</v>
      </c>
      <c r="D1181" s="732" t="s">
        <v>597</v>
      </c>
      <c r="E1181" s="733">
        <v>50113013</v>
      </c>
      <c r="F1181" s="732" t="s">
        <v>1524</v>
      </c>
      <c r="G1181" s="731" t="s">
        <v>643</v>
      </c>
      <c r="H1181" s="731">
        <v>118547</v>
      </c>
      <c r="I1181" s="731">
        <v>18547</v>
      </c>
      <c r="J1181" s="731" t="s">
        <v>1601</v>
      </c>
      <c r="K1181" s="731" t="s">
        <v>1602</v>
      </c>
      <c r="L1181" s="734">
        <v>92.97</v>
      </c>
      <c r="M1181" s="734">
        <v>9</v>
      </c>
      <c r="N1181" s="735">
        <v>836.73</v>
      </c>
    </row>
    <row r="1182" spans="1:14" ht="14.45" customHeight="1" x14ac:dyDescent="0.2">
      <c r="A1182" s="729" t="s">
        <v>576</v>
      </c>
      <c r="B1182" s="730" t="s">
        <v>577</v>
      </c>
      <c r="C1182" s="731" t="s">
        <v>596</v>
      </c>
      <c r="D1182" s="732" t="s">
        <v>597</v>
      </c>
      <c r="E1182" s="733">
        <v>50113014</v>
      </c>
      <c r="F1182" s="732" t="s">
        <v>1603</v>
      </c>
      <c r="G1182" s="731" t="s">
        <v>612</v>
      </c>
      <c r="H1182" s="731">
        <v>176152</v>
      </c>
      <c r="I1182" s="731">
        <v>76152</v>
      </c>
      <c r="J1182" s="731" t="s">
        <v>1604</v>
      </c>
      <c r="K1182" s="731" t="s">
        <v>1605</v>
      </c>
      <c r="L1182" s="734">
        <v>134.32624999999996</v>
      </c>
      <c r="M1182" s="734">
        <v>8</v>
      </c>
      <c r="N1182" s="735">
        <v>1074.6099999999997</v>
      </c>
    </row>
    <row r="1183" spans="1:14" ht="14.45" customHeight="1" x14ac:dyDescent="0.2">
      <c r="A1183" s="729" t="s">
        <v>576</v>
      </c>
      <c r="B1183" s="730" t="s">
        <v>577</v>
      </c>
      <c r="C1183" s="731" t="s">
        <v>596</v>
      </c>
      <c r="D1183" s="732" t="s">
        <v>597</v>
      </c>
      <c r="E1183" s="733">
        <v>50113014</v>
      </c>
      <c r="F1183" s="732" t="s">
        <v>1603</v>
      </c>
      <c r="G1183" s="731" t="s">
        <v>612</v>
      </c>
      <c r="H1183" s="731">
        <v>846672</v>
      </c>
      <c r="I1183" s="731">
        <v>137114</v>
      </c>
      <c r="J1183" s="731" t="s">
        <v>1994</v>
      </c>
      <c r="K1183" s="731" t="s">
        <v>329</v>
      </c>
      <c r="L1183" s="734">
        <v>133.98999999999998</v>
      </c>
      <c r="M1183" s="734">
        <v>1</v>
      </c>
      <c r="N1183" s="735">
        <v>133.98999999999998</v>
      </c>
    </row>
    <row r="1184" spans="1:14" ht="14.45" customHeight="1" x14ac:dyDescent="0.2">
      <c r="A1184" s="729" t="s">
        <v>576</v>
      </c>
      <c r="B1184" s="730" t="s">
        <v>577</v>
      </c>
      <c r="C1184" s="731" t="s">
        <v>596</v>
      </c>
      <c r="D1184" s="732" t="s">
        <v>597</v>
      </c>
      <c r="E1184" s="733">
        <v>50113014</v>
      </c>
      <c r="F1184" s="732" t="s">
        <v>1603</v>
      </c>
      <c r="G1184" s="731" t="s">
        <v>612</v>
      </c>
      <c r="H1184" s="731">
        <v>113798</v>
      </c>
      <c r="I1184" s="731">
        <v>13798</v>
      </c>
      <c r="J1184" s="731" t="s">
        <v>1606</v>
      </c>
      <c r="K1184" s="731" t="s">
        <v>1607</v>
      </c>
      <c r="L1184" s="734">
        <v>114.29600000000001</v>
      </c>
      <c r="M1184" s="734">
        <v>5</v>
      </c>
      <c r="N1184" s="735">
        <v>571.48</v>
      </c>
    </row>
    <row r="1185" spans="1:14" ht="14.45" customHeight="1" x14ac:dyDescent="0.2">
      <c r="A1185" s="729" t="s">
        <v>576</v>
      </c>
      <c r="B1185" s="730" t="s">
        <v>577</v>
      </c>
      <c r="C1185" s="731" t="s">
        <v>596</v>
      </c>
      <c r="D1185" s="732" t="s">
        <v>597</v>
      </c>
      <c r="E1185" s="733">
        <v>50113014</v>
      </c>
      <c r="F1185" s="732" t="s">
        <v>1603</v>
      </c>
      <c r="G1185" s="731" t="s">
        <v>612</v>
      </c>
      <c r="H1185" s="731">
        <v>186397</v>
      </c>
      <c r="I1185" s="731">
        <v>86397</v>
      </c>
      <c r="J1185" s="731" t="s">
        <v>1995</v>
      </c>
      <c r="K1185" s="731" t="s">
        <v>1996</v>
      </c>
      <c r="L1185" s="734">
        <v>102.21000000000002</v>
      </c>
      <c r="M1185" s="734">
        <v>1</v>
      </c>
      <c r="N1185" s="735">
        <v>102.21000000000002</v>
      </c>
    </row>
    <row r="1186" spans="1:14" ht="14.45" customHeight="1" x14ac:dyDescent="0.2">
      <c r="A1186" s="729" t="s">
        <v>576</v>
      </c>
      <c r="B1186" s="730" t="s">
        <v>577</v>
      </c>
      <c r="C1186" s="731" t="s">
        <v>596</v>
      </c>
      <c r="D1186" s="732" t="s">
        <v>597</v>
      </c>
      <c r="E1186" s="733">
        <v>50113014</v>
      </c>
      <c r="F1186" s="732" t="s">
        <v>1603</v>
      </c>
      <c r="G1186" s="731" t="s">
        <v>643</v>
      </c>
      <c r="H1186" s="731">
        <v>64942</v>
      </c>
      <c r="I1186" s="731">
        <v>64942</v>
      </c>
      <c r="J1186" s="731" t="s">
        <v>1610</v>
      </c>
      <c r="K1186" s="731" t="s">
        <v>1611</v>
      </c>
      <c r="L1186" s="734">
        <v>1149.8199999999997</v>
      </c>
      <c r="M1186" s="734">
        <v>3</v>
      </c>
      <c r="N1186" s="735">
        <v>3449.4599999999991</v>
      </c>
    </row>
    <row r="1187" spans="1:14" ht="14.45" customHeight="1" x14ac:dyDescent="0.2">
      <c r="A1187" s="729" t="s">
        <v>576</v>
      </c>
      <c r="B1187" s="730" t="s">
        <v>577</v>
      </c>
      <c r="C1187" s="731" t="s">
        <v>596</v>
      </c>
      <c r="D1187" s="732" t="s">
        <v>597</v>
      </c>
      <c r="E1187" s="733">
        <v>50113014</v>
      </c>
      <c r="F1187" s="732" t="s">
        <v>1603</v>
      </c>
      <c r="G1187" s="731" t="s">
        <v>643</v>
      </c>
      <c r="H1187" s="731">
        <v>850734</v>
      </c>
      <c r="I1187" s="731">
        <v>149384</v>
      </c>
      <c r="J1187" s="731" t="s">
        <v>1997</v>
      </c>
      <c r="K1187" s="731" t="s">
        <v>1998</v>
      </c>
      <c r="L1187" s="734">
        <v>1101.21</v>
      </c>
      <c r="M1187" s="734">
        <v>20</v>
      </c>
      <c r="N1187" s="735">
        <v>22024.2</v>
      </c>
    </row>
    <row r="1188" spans="1:14" ht="14.45" customHeight="1" x14ac:dyDescent="0.2">
      <c r="A1188" s="729" t="s">
        <v>576</v>
      </c>
      <c r="B1188" s="730" t="s">
        <v>577</v>
      </c>
      <c r="C1188" s="731" t="s">
        <v>596</v>
      </c>
      <c r="D1188" s="732" t="s">
        <v>597</v>
      </c>
      <c r="E1188" s="733">
        <v>50113014</v>
      </c>
      <c r="F1188" s="732" t="s">
        <v>1603</v>
      </c>
      <c r="G1188" s="731" t="s">
        <v>643</v>
      </c>
      <c r="H1188" s="731">
        <v>164401</v>
      </c>
      <c r="I1188" s="731">
        <v>164401</v>
      </c>
      <c r="J1188" s="731" t="s">
        <v>1612</v>
      </c>
      <c r="K1188" s="731" t="s">
        <v>1613</v>
      </c>
      <c r="L1188" s="734">
        <v>319</v>
      </c>
      <c r="M1188" s="734">
        <v>16.8</v>
      </c>
      <c r="N1188" s="735">
        <v>5359.2</v>
      </c>
    </row>
    <row r="1189" spans="1:14" ht="14.45" customHeight="1" x14ac:dyDescent="0.2">
      <c r="A1189" s="729" t="s">
        <v>576</v>
      </c>
      <c r="B1189" s="730" t="s">
        <v>577</v>
      </c>
      <c r="C1189" s="731" t="s">
        <v>596</v>
      </c>
      <c r="D1189" s="732" t="s">
        <v>597</v>
      </c>
      <c r="E1189" s="733">
        <v>50113014</v>
      </c>
      <c r="F1189" s="732" t="s">
        <v>1603</v>
      </c>
      <c r="G1189" s="731" t="s">
        <v>643</v>
      </c>
      <c r="H1189" s="731">
        <v>164407</v>
      </c>
      <c r="I1189" s="731">
        <v>164407</v>
      </c>
      <c r="J1189" s="731" t="s">
        <v>1612</v>
      </c>
      <c r="K1189" s="731" t="s">
        <v>1999</v>
      </c>
      <c r="L1189" s="734">
        <v>638</v>
      </c>
      <c r="M1189" s="734">
        <v>2</v>
      </c>
      <c r="N1189" s="735">
        <v>1276</v>
      </c>
    </row>
    <row r="1190" spans="1:14" ht="14.45" customHeight="1" x14ac:dyDescent="0.2">
      <c r="A1190" s="729" t="s">
        <v>576</v>
      </c>
      <c r="B1190" s="730" t="s">
        <v>577</v>
      </c>
      <c r="C1190" s="731" t="s">
        <v>596</v>
      </c>
      <c r="D1190" s="732" t="s">
        <v>597</v>
      </c>
      <c r="E1190" s="733">
        <v>50113014</v>
      </c>
      <c r="F1190" s="732" t="s">
        <v>1603</v>
      </c>
      <c r="G1190" s="731" t="s">
        <v>612</v>
      </c>
      <c r="H1190" s="731">
        <v>156067</v>
      </c>
      <c r="I1190" s="731">
        <v>56067</v>
      </c>
      <c r="J1190" s="731" t="s">
        <v>2000</v>
      </c>
      <c r="K1190" s="731" t="s">
        <v>2001</v>
      </c>
      <c r="L1190" s="734">
        <v>1098.2299999999998</v>
      </c>
      <c r="M1190" s="734">
        <v>1</v>
      </c>
      <c r="N1190" s="735">
        <v>1098.2299999999998</v>
      </c>
    </row>
    <row r="1191" spans="1:14" ht="14.45" customHeight="1" x14ac:dyDescent="0.2">
      <c r="A1191" s="729" t="s">
        <v>576</v>
      </c>
      <c r="B1191" s="730" t="s">
        <v>577</v>
      </c>
      <c r="C1191" s="731" t="s">
        <v>596</v>
      </c>
      <c r="D1191" s="732" t="s">
        <v>597</v>
      </c>
      <c r="E1191" s="733">
        <v>50113014</v>
      </c>
      <c r="F1191" s="732" t="s">
        <v>1603</v>
      </c>
      <c r="G1191" s="731" t="s">
        <v>612</v>
      </c>
      <c r="H1191" s="731">
        <v>126902</v>
      </c>
      <c r="I1191" s="731">
        <v>26902</v>
      </c>
      <c r="J1191" s="731" t="s">
        <v>2002</v>
      </c>
      <c r="K1191" s="731" t="s">
        <v>2003</v>
      </c>
      <c r="L1191" s="734">
        <v>333.90999999999997</v>
      </c>
      <c r="M1191" s="734">
        <v>40</v>
      </c>
      <c r="N1191" s="735">
        <v>13356.399999999998</v>
      </c>
    </row>
    <row r="1192" spans="1:14" ht="14.45" customHeight="1" x14ac:dyDescent="0.2">
      <c r="A1192" s="729" t="s">
        <v>576</v>
      </c>
      <c r="B1192" s="730" t="s">
        <v>577</v>
      </c>
      <c r="C1192" s="731" t="s">
        <v>599</v>
      </c>
      <c r="D1192" s="732" t="s">
        <v>600</v>
      </c>
      <c r="E1192" s="733">
        <v>50113001</v>
      </c>
      <c r="F1192" s="732" t="s">
        <v>611</v>
      </c>
      <c r="G1192" s="731" t="s">
        <v>612</v>
      </c>
      <c r="H1192" s="731">
        <v>196885</v>
      </c>
      <c r="I1192" s="731">
        <v>96885</v>
      </c>
      <c r="J1192" s="731" t="s">
        <v>613</v>
      </c>
      <c r="K1192" s="731" t="s">
        <v>614</v>
      </c>
      <c r="L1192" s="734">
        <v>19.249954730713718</v>
      </c>
      <c r="M1192" s="734">
        <v>606</v>
      </c>
      <c r="N1192" s="735">
        <v>11665.472566812512</v>
      </c>
    </row>
    <row r="1193" spans="1:14" ht="14.45" customHeight="1" x14ac:dyDescent="0.2">
      <c r="A1193" s="729" t="s">
        <v>576</v>
      </c>
      <c r="B1193" s="730" t="s">
        <v>577</v>
      </c>
      <c r="C1193" s="731" t="s">
        <v>599</v>
      </c>
      <c r="D1193" s="732" t="s">
        <v>600</v>
      </c>
      <c r="E1193" s="733">
        <v>50113001</v>
      </c>
      <c r="F1193" s="732" t="s">
        <v>611</v>
      </c>
      <c r="G1193" s="731" t="s">
        <v>612</v>
      </c>
      <c r="H1193" s="731">
        <v>196884</v>
      </c>
      <c r="I1193" s="731">
        <v>96884</v>
      </c>
      <c r="J1193" s="731" t="s">
        <v>615</v>
      </c>
      <c r="K1193" s="731" t="s">
        <v>616</v>
      </c>
      <c r="L1193" s="734">
        <v>9.4324559027224719</v>
      </c>
      <c r="M1193" s="734">
        <v>2855</v>
      </c>
      <c r="N1193" s="735">
        <v>26929.661602272659</v>
      </c>
    </row>
    <row r="1194" spans="1:14" ht="14.45" customHeight="1" x14ac:dyDescent="0.2">
      <c r="A1194" s="729" t="s">
        <v>576</v>
      </c>
      <c r="B1194" s="730" t="s">
        <v>577</v>
      </c>
      <c r="C1194" s="731" t="s">
        <v>599</v>
      </c>
      <c r="D1194" s="732" t="s">
        <v>600</v>
      </c>
      <c r="E1194" s="733">
        <v>50113001</v>
      </c>
      <c r="F1194" s="732" t="s">
        <v>611</v>
      </c>
      <c r="G1194" s="731" t="s">
        <v>612</v>
      </c>
      <c r="H1194" s="731">
        <v>29631</v>
      </c>
      <c r="I1194" s="731">
        <v>29631</v>
      </c>
      <c r="J1194" s="731" t="s">
        <v>1616</v>
      </c>
      <c r="K1194" s="731" t="s">
        <v>1617</v>
      </c>
      <c r="L1194" s="734">
        <v>6385.0348213783145</v>
      </c>
      <c r="M1194" s="734">
        <v>433.41699999999986</v>
      </c>
      <c r="N1194" s="735">
        <v>2767382.6371773239</v>
      </c>
    </row>
    <row r="1195" spans="1:14" ht="14.45" customHeight="1" x14ac:dyDescent="0.2">
      <c r="A1195" s="729" t="s">
        <v>576</v>
      </c>
      <c r="B1195" s="730" t="s">
        <v>577</v>
      </c>
      <c r="C1195" s="731" t="s">
        <v>599</v>
      </c>
      <c r="D1195" s="732" t="s">
        <v>600</v>
      </c>
      <c r="E1195" s="733">
        <v>50113001</v>
      </c>
      <c r="F1195" s="732" t="s">
        <v>611</v>
      </c>
      <c r="G1195" s="731" t="s">
        <v>612</v>
      </c>
      <c r="H1195" s="731">
        <v>846758</v>
      </c>
      <c r="I1195" s="731">
        <v>103387</v>
      </c>
      <c r="J1195" s="731" t="s">
        <v>619</v>
      </c>
      <c r="K1195" s="731" t="s">
        <v>620</v>
      </c>
      <c r="L1195" s="734">
        <v>75.183000000000007</v>
      </c>
      <c r="M1195" s="734">
        <v>10</v>
      </c>
      <c r="N1195" s="735">
        <v>751.83</v>
      </c>
    </row>
    <row r="1196" spans="1:14" ht="14.45" customHeight="1" x14ac:dyDescent="0.2">
      <c r="A1196" s="729" t="s">
        <v>576</v>
      </c>
      <c r="B1196" s="730" t="s">
        <v>577</v>
      </c>
      <c r="C1196" s="731" t="s">
        <v>599</v>
      </c>
      <c r="D1196" s="732" t="s">
        <v>600</v>
      </c>
      <c r="E1196" s="733">
        <v>50113001</v>
      </c>
      <c r="F1196" s="732" t="s">
        <v>611</v>
      </c>
      <c r="G1196" s="731" t="s">
        <v>612</v>
      </c>
      <c r="H1196" s="731">
        <v>100362</v>
      </c>
      <c r="I1196" s="731">
        <v>362</v>
      </c>
      <c r="J1196" s="731" t="s">
        <v>632</v>
      </c>
      <c r="K1196" s="731" t="s">
        <v>633</v>
      </c>
      <c r="L1196" s="734">
        <v>72.570000000000007</v>
      </c>
      <c r="M1196" s="734">
        <v>6</v>
      </c>
      <c r="N1196" s="735">
        <v>435.42000000000007</v>
      </c>
    </row>
    <row r="1197" spans="1:14" ht="14.45" customHeight="1" x14ac:dyDescent="0.2">
      <c r="A1197" s="729" t="s">
        <v>576</v>
      </c>
      <c r="B1197" s="730" t="s">
        <v>577</v>
      </c>
      <c r="C1197" s="731" t="s">
        <v>599</v>
      </c>
      <c r="D1197" s="732" t="s">
        <v>600</v>
      </c>
      <c r="E1197" s="733">
        <v>50113001</v>
      </c>
      <c r="F1197" s="732" t="s">
        <v>611</v>
      </c>
      <c r="G1197" s="731" t="s">
        <v>612</v>
      </c>
      <c r="H1197" s="731">
        <v>167547</v>
      </c>
      <c r="I1197" s="731">
        <v>67547</v>
      </c>
      <c r="J1197" s="731" t="s">
        <v>654</v>
      </c>
      <c r="K1197" s="731" t="s">
        <v>655</v>
      </c>
      <c r="L1197" s="734">
        <v>47.08</v>
      </c>
      <c r="M1197" s="734">
        <v>10</v>
      </c>
      <c r="N1197" s="735">
        <v>470.79999999999995</v>
      </c>
    </row>
    <row r="1198" spans="1:14" ht="14.45" customHeight="1" x14ac:dyDescent="0.2">
      <c r="A1198" s="729" t="s">
        <v>576</v>
      </c>
      <c r="B1198" s="730" t="s">
        <v>577</v>
      </c>
      <c r="C1198" s="731" t="s">
        <v>599</v>
      </c>
      <c r="D1198" s="732" t="s">
        <v>600</v>
      </c>
      <c r="E1198" s="733">
        <v>50113001</v>
      </c>
      <c r="F1198" s="732" t="s">
        <v>611</v>
      </c>
      <c r="G1198" s="731" t="s">
        <v>612</v>
      </c>
      <c r="H1198" s="731">
        <v>845369</v>
      </c>
      <c r="I1198" s="731">
        <v>107987</v>
      </c>
      <c r="J1198" s="731" t="s">
        <v>671</v>
      </c>
      <c r="K1198" s="731" t="s">
        <v>672</v>
      </c>
      <c r="L1198" s="734">
        <v>112.17</v>
      </c>
      <c r="M1198" s="734">
        <v>8</v>
      </c>
      <c r="N1198" s="735">
        <v>897.36</v>
      </c>
    </row>
    <row r="1199" spans="1:14" ht="14.45" customHeight="1" x14ac:dyDescent="0.2">
      <c r="A1199" s="729" t="s">
        <v>576</v>
      </c>
      <c r="B1199" s="730" t="s">
        <v>577</v>
      </c>
      <c r="C1199" s="731" t="s">
        <v>599</v>
      </c>
      <c r="D1199" s="732" t="s">
        <v>600</v>
      </c>
      <c r="E1199" s="733">
        <v>50113001</v>
      </c>
      <c r="F1199" s="732" t="s">
        <v>611</v>
      </c>
      <c r="G1199" s="731" t="s">
        <v>612</v>
      </c>
      <c r="H1199" s="731">
        <v>196610</v>
      </c>
      <c r="I1199" s="731">
        <v>96610</v>
      </c>
      <c r="J1199" s="731" t="s">
        <v>677</v>
      </c>
      <c r="K1199" s="731" t="s">
        <v>678</v>
      </c>
      <c r="L1199" s="734">
        <v>51.77</v>
      </c>
      <c r="M1199" s="734">
        <v>5</v>
      </c>
      <c r="N1199" s="735">
        <v>258.85000000000002</v>
      </c>
    </row>
    <row r="1200" spans="1:14" ht="14.45" customHeight="1" x14ac:dyDescent="0.2">
      <c r="A1200" s="729" t="s">
        <v>576</v>
      </c>
      <c r="B1200" s="730" t="s">
        <v>577</v>
      </c>
      <c r="C1200" s="731" t="s">
        <v>599</v>
      </c>
      <c r="D1200" s="732" t="s">
        <v>600</v>
      </c>
      <c r="E1200" s="733">
        <v>50113001</v>
      </c>
      <c r="F1200" s="732" t="s">
        <v>611</v>
      </c>
      <c r="G1200" s="731" t="s">
        <v>612</v>
      </c>
      <c r="H1200" s="731">
        <v>208456</v>
      </c>
      <c r="I1200" s="731">
        <v>208456</v>
      </c>
      <c r="J1200" s="731" t="s">
        <v>2004</v>
      </c>
      <c r="K1200" s="731" t="s">
        <v>2005</v>
      </c>
      <c r="L1200" s="734">
        <v>738.54</v>
      </c>
      <c r="M1200" s="734">
        <v>0.05</v>
      </c>
      <c r="N1200" s="735">
        <v>36.927</v>
      </c>
    </row>
    <row r="1201" spans="1:14" ht="14.45" customHeight="1" x14ac:dyDescent="0.2">
      <c r="A1201" s="729" t="s">
        <v>576</v>
      </c>
      <c r="B1201" s="730" t="s">
        <v>577</v>
      </c>
      <c r="C1201" s="731" t="s">
        <v>599</v>
      </c>
      <c r="D1201" s="732" t="s">
        <v>600</v>
      </c>
      <c r="E1201" s="733">
        <v>50113001</v>
      </c>
      <c r="F1201" s="732" t="s">
        <v>611</v>
      </c>
      <c r="G1201" s="731" t="s">
        <v>612</v>
      </c>
      <c r="H1201" s="731">
        <v>173390</v>
      </c>
      <c r="I1201" s="731">
        <v>173390</v>
      </c>
      <c r="J1201" s="731" t="s">
        <v>685</v>
      </c>
      <c r="K1201" s="731" t="s">
        <v>686</v>
      </c>
      <c r="L1201" s="734">
        <v>411.95000000000005</v>
      </c>
      <c r="M1201" s="734">
        <v>26.999999999999996</v>
      </c>
      <c r="N1201" s="735">
        <v>11122.65</v>
      </c>
    </row>
    <row r="1202" spans="1:14" ht="14.45" customHeight="1" x14ac:dyDescent="0.2">
      <c r="A1202" s="729" t="s">
        <v>576</v>
      </c>
      <c r="B1202" s="730" t="s">
        <v>577</v>
      </c>
      <c r="C1202" s="731" t="s">
        <v>599</v>
      </c>
      <c r="D1202" s="732" t="s">
        <v>600</v>
      </c>
      <c r="E1202" s="733">
        <v>50113001</v>
      </c>
      <c r="F1202" s="732" t="s">
        <v>611</v>
      </c>
      <c r="G1202" s="731" t="s">
        <v>612</v>
      </c>
      <c r="H1202" s="731">
        <v>100392</v>
      </c>
      <c r="I1202" s="731">
        <v>392</v>
      </c>
      <c r="J1202" s="731" t="s">
        <v>692</v>
      </c>
      <c r="K1202" s="731" t="s">
        <v>693</v>
      </c>
      <c r="L1202" s="734">
        <v>57.68366666666666</v>
      </c>
      <c r="M1202" s="734">
        <v>30</v>
      </c>
      <c r="N1202" s="735">
        <v>1730.5099999999998</v>
      </c>
    </row>
    <row r="1203" spans="1:14" ht="14.45" customHeight="1" x14ac:dyDescent="0.2">
      <c r="A1203" s="729" t="s">
        <v>576</v>
      </c>
      <c r="B1203" s="730" t="s">
        <v>577</v>
      </c>
      <c r="C1203" s="731" t="s">
        <v>599</v>
      </c>
      <c r="D1203" s="732" t="s">
        <v>600</v>
      </c>
      <c r="E1203" s="733">
        <v>50113001</v>
      </c>
      <c r="F1203" s="732" t="s">
        <v>611</v>
      </c>
      <c r="G1203" s="731" t="s">
        <v>612</v>
      </c>
      <c r="H1203" s="731">
        <v>102679</v>
      </c>
      <c r="I1203" s="731">
        <v>2679</v>
      </c>
      <c r="J1203" s="731" t="s">
        <v>709</v>
      </c>
      <c r="K1203" s="731" t="s">
        <v>710</v>
      </c>
      <c r="L1203" s="734">
        <v>164.48</v>
      </c>
      <c r="M1203" s="734">
        <v>1</v>
      </c>
      <c r="N1203" s="735">
        <v>164.48</v>
      </c>
    </row>
    <row r="1204" spans="1:14" ht="14.45" customHeight="1" x14ac:dyDescent="0.2">
      <c r="A1204" s="729" t="s">
        <v>576</v>
      </c>
      <c r="B1204" s="730" t="s">
        <v>577</v>
      </c>
      <c r="C1204" s="731" t="s">
        <v>599</v>
      </c>
      <c r="D1204" s="732" t="s">
        <v>600</v>
      </c>
      <c r="E1204" s="733">
        <v>50113001</v>
      </c>
      <c r="F1204" s="732" t="s">
        <v>611</v>
      </c>
      <c r="G1204" s="731" t="s">
        <v>612</v>
      </c>
      <c r="H1204" s="731">
        <v>215611</v>
      </c>
      <c r="I1204" s="731">
        <v>215611</v>
      </c>
      <c r="J1204" s="731" t="s">
        <v>1641</v>
      </c>
      <c r="K1204" s="731" t="s">
        <v>1642</v>
      </c>
      <c r="L1204" s="734">
        <v>1242.5598992292541</v>
      </c>
      <c r="M1204" s="734">
        <v>8.8719999999999999</v>
      </c>
      <c r="N1204" s="735">
        <v>11023.991425961942</v>
      </c>
    </row>
    <row r="1205" spans="1:14" ht="14.45" customHeight="1" x14ac:dyDescent="0.2">
      <c r="A1205" s="729" t="s">
        <v>576</v>
      </c>
      <c r="B1205" s="730" t="s">
        <v>577</v>
      </c>
      <c r="C1205" s="731" t="s">
        <v>599</v>
      </c>
      <c r="D1205" s="732" t="s">
        <v>600</v>
      </c>
      <c r="E1205" s="733">
        <v>50113001</v>
      </c>
      <c r="F1205" s="732" t="s">
        <v>611</v>
      </c>
      <c r="G1205" s="731" t="s">
        <v>612</v>
      </c>
      <c r="H1205" s="731">
        <v>191565</v>
      </c>
      <c r="I1205" s="731">
        <v>191565</v>
      </c>
      <c r="J1205" s="731" t="s">
        <v>1643</v>
      </c>
      <c r="K1205" s="731" t="s">
        <v>1644</v>
      </c>
      <c r="L1205" s="734">
        <v>621.27999999999986</v>
      </c>
      <c r="M1205" s="734">
        <v>12.218495900000001</v>
      </c>
      <c r="N1205" s="735">
        <v>7591.1071327519985</v>
      </c>
    </row>
    <row r="1206" spans="1:14" ht="14.45" customHeight="1" x14ac:dyDescent="0.2">
      <c r="A1206" s="729" t="s">
        <v>576</v>
      </c>
      <c r="B1206" s="730" t="s">
        <v>577</v>
      </c>
      <c r="C1206" s="731" t="s">
        <v>599</v>
      </c>
      <c r="D1206" s="732" t="s">
        <v>600</v>
      </c>
      <c r="E1206" s="733">
        <v>50113001</v>
      </c>
      <c r="F1206" s="732" t="s">
        <v>611</v>
      </c>
      <c r="G1206" s="731" t="s">
        <v>612</v>
      </c>
      <c r="H1206" s="731">
        <v>498958</v>
      </c>
      <c r="I1206" s="731">
        <v>9999999</v>
      </c>
      <c r="J1206" s="731" t="s">
        <v>1645</v>
      </c>
      <c r="K1206" s="731" t="s">
        <v>1644</v>
      </c>
      <c r="L1206" s="734">
        <v>2581.9301709401707</v>
      </c>
      <c r="M1206" s="734">
        <v>6</v>
      </c>
      <c r="N1206" s="735">
        <v>15491.581025641024</v>
      </c>
    </row>
    <row r="1207" spans="1:14" ht="14.45" customHeight="1" x14ac:dyDescent="0.2">
      <c r="A1207" s="729" t="s">
        <v>576</v>
      </c>
      <c r="B1207" s="730" t="s">
        <v>577</v>
      </c>
      <c r="C1207" s="731" t="s">
        <v>599</v>
      </c>
      <c r="D1207" s="732" t="s">
        <v>600</v>
      </c>
      <c r="E1207" s="733">
        <v>50113001</v>
      </c>
      <c r="F1207" s="732" t="s">
        <v>611</v>
      </c>
      <c r="G1207" s="731" t="s">
        <v>329</v>
      </c>
      <c r="H1207" s="731">
        <v>27432</v>
      </c>
      <c r="I1207" s="731">
        <v>27432</v>
      </c>
      <c r="J1207" s="731" t="s">
        <v>2006</v>
      </c>
      <c r="K1207" s="731" t="s">
        <v>2007</v>
      </c>
      <c r="L1207" s="734">
        <v>9836.6980000000003</v>
      </c>
      <c r="M1207" s="734">
        <v>15</v>
      </c>
      <c r="N1207" s="735">
        <v>147550.47</v>
      </c>
    </row>
    <row r="1208" spans="1:14" ht="14.45" customHeight="1" x14ac:dyDescent="0.2">
      <c r="A1208" s="729" t="s">
        <v>576</v>
      </c>
      <c r="B1208" s="730" t="s">
        <v>577</v>
      </c>
      <c r="C1208" s="731" t="s">
        <v>599</v>
      </c>
      <c r="D1208" s="732" t="s">
        <v>600</v>
      </c>
      <c r="E1208" s="733">
        <v>50113001</v>
      </c>
      <c r="F1208" s="732" t="s">
        <v>611</v>
      </c>
      <c r="G1208" s="731" t="s">
        <v>612</v>
      </c>
      <c r="H1208" s="731">
        <v>132105</v>
      </c>
      <c r="I1208" s="731">
        <v>132105</v>
      </c>
      <c r="J1208" s="731" t="s">
        <v>752</v>
      </c>
      <c r="K1208" s="731" t="s">
        <v>753</v>
      </c>
      <c r="L1208" s="734">
        <v>288.10031163418</v>
      </c>
      <c r="M1208" s="734">
        <v>265.75807450000013</v>
      </c>
      <c r="N1208" s="735">
        <v>76564.984082749666</v>
      </c>
    </row>
    <row r="1209" spans="1:14" ht="14.45" customHeight="1" x14ac:dyDescent="0.2">
      <c r="A1209" s="729" t="s">
        <v>576</v>
      </c>
      <c r="B1209" s="730" t="s">
        <v>577</v>
      </c>
      <c r="C1209" s="731" t="s">
        <v>599</v>
      </c>
      <c r="D1209" s="732" t="s">
        <v>600</v>
      </c>
      <c r="E1209" s="733">
        <v>50113001</v>
      </c>
      <c r="F1209" s="732" t="s">
        <v>611</v>
      </c>
      <c r="G1209" s="731" t="s">
        <v>612</v>
      </c>
      <c r="H1209" s="731">
        <v>132101</v>
      </c>
      <c r="I1209" s="731">
        <v>132101</v>
      </c>
      <c r="J1209" s="731" t="s">
        <v>754</v>
      </c>
      <c r="K1209" s="731" t="s">
        <v>755</v>
      </c>
      <c r="L1209" s="734">
        <v>111.00017080090571</v>
      </c>
      <c r="M1209" s="734">
        <v>290.66036310000004</v>
      </c>
      <c r="N1209" s="735">
        <v>32263.349949153275</v>
      </c>
    </row>
    <row r="1210" spans="1:14" ht="14.45" customHeight="1" x14ac:dyDescent="0.2">
      <c r="A1210" s="729" t="s">
        <v>576</v>
      </c>
      <c r="B1210" s="730" t="s">
        <v>577</v>
      </c>
      <c r="C1210" s="731" t="s">
        <v>599</v>
      </c>
      <c r="D1210" s="732" t="s">
        <v>600</v>
      </c>
      <c r="E1210" s="733">
        <v>50113001</v>
      </c>
      <c r="F1210" s="732" t="s">
        <v>611</v>
      </c>
      <c r="G1210" s="731" t="s">
        <v>612</v>
      </c>
      <c r="H1210" s="731">
        <v>235087</v>
      </c>
      <c r="I1210" s="731">
        <v>235087</v>
      </c>
      <c r="J1210" s="731" t="s">
        <v>758</v>
      </c>
      <c r="K1210" s="731" t="s">
        <v>761</v>
      </c>
      <c r="L1210" s="734">
        <v>734.80000000000075</v>
      </c>
      <c r="M1210" s="734">
        <v>78.538909499999974</v>
      </c>
      <c r="N1210" s="735">
        <v>57710.390700600037</v>
      </c>
    </row>
    <row r="1211" spans="1:14" ht="14.45" customHeight="1" x14ac:dyDescent="0.2">
      <c r="A1211" s="729" t="s">
        <v>576</v>
      </c>
      <c r="B1211" s="730" t="s">
        <v>577</v>
      </c>
      <c r="C1211" s="731" t="s">
        <v>599</v>
      </c>
      <c r="D1211" s="732" t="s">
        <v>600</v>
      </c>
      <c r="E1211" s="733">
        <v>50113001</v>
      </c>
      <c r="F1211" s="732" t="s">
        <v>611</v>
      </c>
      <c r="G1211" s="731" t="s">
        <v>612</v>
      </c>
      <c r="H1211" s="731">
        <v>235086</v>
      </c>
      <c r="I1211" s="731">
        <v>235086</v>
      </c>
      <c r="J1211" s="731" t="s">
        <v>758</v>
      </c>
      <c r="K1211" s="731" t="s">
        <v>760</v>
      </c>
      <c r="L1211" s="734">
        <v>218.89999999999935</v>
      </c>
      <c r="M1211" s="734">
        <v>428.8738295</v>
      </c>
      <c r="N1211" s="735">
        <v>93880.481277549727</v>
      </c>
    </row>
    <row r="1212" spans="1:14" ht="14.45" customHeight="1" x14ac:dyDescent="0.2">
      <c r="A1212" s="729" t="s">
        <v>576</v>
      </c>
      <c r="B1212" s="730" t="s">
        <v>577</v>
      </c>
      <c r="C1212" s="731" t="s">
        <v>599</v>
      </c>
      <c r="D1212" s="732" t="s">
        <v>600</v>
      </c>
      <c r="E1212" s="733">
        <v>50113001</v>
      </c>
      <c r="F1212" s="732" t="s">
        <v>611</v>
      </c>
      <c r="G1212" s="731" t="s">
        <v>612</v>
      </c>
      <c r="H1212" s="731">
        <v>235085</v>
      </c>
      <c r="I1212" s="731">
        <v>235085</v>
      </c>
      <c r="J1212" s="731" t="s">
        <v>758</v>
      </c>
      <c r="K1212" s="731" t="s">
        <v>759</v>
      </c>
      <c r="L1212" s="734">
        <v>79.200000000000131</v>
      </c>
      <c r="M1212" s="734">
        <v>324.27919069999984</v>
      </c>
      <c r="N1212" s="735">
        <v>25682.911903440032</v>
      </c>
    </row>
    <row r="1213" spans="1:14" ht="14.45" customHeight="1" x14ac:dyDescent="0.2">
      <c r="A1213" s="729" t="s">
        <v>576</v>
      </c>
      <c r="B1213" s="730" t="s">
        <v>577</v>
      </c>
      <c r="C1213" s="731" t="s">
        <v>599</v>
      </c>
      <c r="D1213" s="732" t="s">
        <v>600</v>
      </c>
      <c r="E1213" s="733">
        <v>50113001</v>
      </c>
      <c r="F1213" s="732" t="s">
        <v>611</v>
      </c>
      <c r="G1213" s="731" t="s">
        <v>612</v>
      </c>
      <c r="H1213" s="731">
        <v>177659</v>
      </c>
      <c r="I1213" s="731">
        <v>177659</v>
      </c>
      <c r="J1213" s="731" t="s">
        <v>762</v>
      </c>
      <c r="K1213" s="731" t="s">
        <v>765</v>
      </c>
      <c r="L1213" s="734">
        <v>525.80000000000007</v>
      </c>
      <c r="M1213" s="734">
        <v>130.28028920000003</v>
      </c>
      <c r="N1213" s="735">
        <v>68501.376061360017</v>
      </c>
    </row>
    <row r="1214" spans="1:14" ht="14.45" customHeight="1" x14ac:dyDescent="0.2">
      <c r="A1214" s="729" t="s">
        <v>576</v>
      </c>
      <c r="B1214" s="730" t="s">
        <v>577</v>
      </c>
      <c r="C1214" s="731" t="s">
        <v>599</v>
      </c>
      <c r="D1214" s="732" t="s">
        <v>600</v>
      </c>
      <c r="E1214" s="733">
        <v>50113001</v>
      </c>
      <c r="F1214" s="732" t="s">
        <v>611</v>
      </c>
      <c r="G1214" s="731" t="s">
        <v>612</v>
      </c>
      <c r="H1214" s="731">
        <v>177658</v>
      </c>
      <c r="I1214" s="731">
        <v>177658</v>
      </c>
      <c r="J1214" s="731" t="s">
        <v>762</v>
      </c>
      <c r="K1214" s="731" t="s">
        <v>764</v>
      </c>
      <c r="L1214" s="734">
        <v>218.89999999999998</v>
      </c>
      <c r="M1214" s="734">
        <v>109.05930260000004</v>
      </c>
      <c r="N1214" s="735">
        <v>23873.081339140004</v>
      </c>
    </row>
    <row r="1215" spans="1:14" ht="14.45" customHeight="1" x14ac:dyDescent="0.2">
      <c r="A1215" s="729" t="s">
        <v>576</v>
      </c>
      <c r="B1215" s="730" t="s">
        <v>577</v>
      </c>
      <c r="C1215" s="731" t="s">
        <v>599</v>
      </c>
      <c r="D1215" s="732" t="s">
        <v>600</v>
      </c>
      <c r="E1215" s="733">
        <v>50113001</v>
      </c>
      <c r="F1215" s="732" t="s">
        <v>611</v>
      </c>
      <c r="G1215" s="731" t="s">
        <v>612</v>
      </c>
      <c r="H1215" s="731">
        <v>177657</v>
      </c>
      <c r="I1215" s="731">
        <v>177657</v>
      </c>
      <c r="J1215" s="731" t="s">
        <v>762</v>
      </c>
      <c r="K1215" s="731" t="s">
        <v>763</v>
      </c>
      <c r="L1215" s="734">
        <v>79.200000000000031</v>
      </c>
      <c r="M1215" s="734">
        <v>140.23036379999999</v>
      </c>
      <c r="N1215" s="735">
        <v>11106.244812960003</v>
      </c>
    </row>
    <row r="1216" spans="1:14" ht="14.45" customHeight="1" x14ac:dyDescent="0.2">
      <c r="A1216" s="729" t="s">
        <v>576</v>
      </c>
      <c r="B1216" s="730" t="s">
        <v>577</v>
      </c>
      <c r="C1216" s="731" t="s">
        <v>599</v>
      </c>
      <c r="D1216" s="732" t="s">
        <v>600</v>
      </c>
      <c r="E1216" s="733">
        <v>50113001</v>
      </c>
      <c r="F1216" s="732" t="s">
        <v>611</v>
      </c>
      <c r="G1216" s="731" t="s">
        <v>612</v>
      </c>
      <c r="H1216" s="731">
        <v>501911</v>
      </c>
      <c r="I1216" s="731">
        <v>9999999</v>
      </c>
      <c r="J1216" s="731" t="s">
        <v>2008</v>
      </c>
      <c r="K1216" s="731" t="s">
        <v>2009</v>
      </c>
      <c r="L1216" s="734">
        <v>40822.815000000002</v>
      </c>
      <c r="M1216" s="734">
        <v>3</v>
      </c>
      <c r="N1216" s="735">
        <v>122468.44500000001</v>
      </c>
    </row>
    <row r="1217" spans="1:14" ht="14.45" customHeight="1" x14ac:dyDescent="0.2">
      <c r="A1217" s="729" t="s">
        <v>576</v>
      </c>
      <c r="B1217" s="730" t="s">
        <v>577</v>
      </c>
      <c r="C1217" s="731" t="s">
        <v>599</v>
      </c>
      <c r="D1217" s="732" t="s">
        <v>600</v>
      </c>
      <c r="E1217" s="733">
        <v>50113001</v>
      </c>
      <c r="F1217" s="732" t="s">
        <v>611</v>
      </c>
      <c r="G1217" s="731" t="s">
        <v>612</v>
      </c>
      <c r="H1217" s="731">
        <v>189992</v>
      </c>
      <c r="I1217" s="731">
        <v>189992</v>
      </c>
      <c r="J1217" s="731" t="s">
        <v>777</v>
      </c>
      <c r="K1217" s="731" t="s">
        <v>778</v>
      </c>
      <c r="L1217" s="734">
        <v>462.46665886257927</v>
      </c>
      <c r="M1217" s="734">
        <v>254.01359620000017</v>
      </c>
      <c r="N1217" s="735">
        <v>117472.81914028243</v>
      </c>
    </row>
    <row r="1218" spans="1:14" ht="14.45" customHeight="1" x14ac:dyDescent="0.2">
      <c r="A1218" s="729" t="s">
        <v>576</v>
      </c>
      <c r="B1218" s="730" t="s">
        <v>577</v>
      </c>
      <c r="C1218" s="731" t="s">
        <v>599</v>
      </c>
      <c r="D1218" s="732" t="s">
        <v>600</v>
      </c>
      <c r="E1218" s="733">
        <v>50113001</v>
      </c>
      <c r="F1218" s="732" t="s">
        <v>611</v>
      </c>
      <c r="G1218" s="731" t="s">
        <v>643</v>
      </c>
      <c r="H1218" s="731">
        <v>214427</v>
      </c>
      <c r="I1218" s="731">
        <v>214427</v>
      </c>
      <c r="J1218" s="731" t="s">
        <v>799</v>
      </c>
      <c r="K1218" s="731" t="s">
        <v>800</v>
      </c>
      <c r="L1218" s="734">
        <v>16.570000000000004</v>
      </c>
      <c r="M1218" s="734">
        <v>20</v>
      </c>
      <c r="N1218" s="735">
        <v>331.40000000000009</v>
      </c>
    </row>
    <row r="1219" spans="1:14" ht="14.45" customHeight="1" x14ac:dyDescent="0.2">
      <c r="A1219" s="729" t="s">
        <v>576</v>
      </c>
      <c r="B1219" s="730" t="s">
        <v>577</v>
      </c>
      <c r="C1219" s="731" t="s">
        <v>599</v>
      </c>
      <c r="D1219" s="732" t="s">
        <v>600</v>
      </c>
      <c r="E1219" s="733">
        <v>50113001</v>
      </c>
      <c r="F1219" s="732" t="s">
        <v>611</v>
      </c>
      <c r="G1219" s="731" t="s">
        <v>612</v>
      </c>
      <c r="H1219" s="731">
        <v>846761</v>
      </c>
      <c r="I1219" s="731">
        <v>9999999</v>
      </c>
      <c r="J1219" s="731" t="s">
        <v>805</v>
      </c>
      <c r="K1219" s="731" t="s">
        <v>329</v>
      </c>
      <c r="L1219" s="734">
        <v>12.748889402895671</v>
      </c>
      <c r="M1219" s="734">
        <v>337</v>
      </c>
      <c r="N1219" s="735">
        <v>4296.3757287758408</v>
      </c>
    </row>
    <row r="1220" spans="1:14" ht="14.45" customHeight="1" x14ac:dyDescent="0.2">
      <c r="A1220" s="729" t="s">
        <v>576</v>
      </c>
      <c r="B1220" s="730" t="s">
        <v>577</v>
      </c>
      <c r="C1220" s="731" t="s">
        <v>599</v>
      </c>
      <c r="D1220" s="732" t="s">
        <v>600</v>
      </c>
      <c r="E1220" s="733">
        <v>50113001</v>
      </c>
      <c r="F1220" s="732" t="s">
        <v>611</v>
      </c>
      <c r="G1220" s="731" t="s">
        <v>612</v>
      </c>
      <c r="H1220" s="731">
        <v>902077</v>
      </c>
      <c r="I1220" s="731">
        <v>9999999</v>
      </c>
      <c r="J1220" s="731" t="s">
        <v>1676</v>
      </c>
      <c r="K1220" s="731" t="s">
        <v>329</v>
      </c>
      <c r="L1220" s="734">
        <v>2.4202948970784024</v>
      </c>
      <c r="M1220" s="734">
        <v>272</v>
      </c>
      <c r="N1220" s="735">
        <v>658.3202120053254</v>
      </c>
    </row>
    <row r="1221" spans="1:14" ht="14.45" customHeight="1" x14ac:dyDescent="0.2">
      <c r="A1221" s="729" t="s">
        <v>576</v>
      </c>
      <c r="B1221" s="730" t="s">
        <v>577</v>
      </c>
      <c r="C1221" s="731" t="s">
        <v>599</v>
      </c>
      <c r="D1221" s="732" t="s">
        <v>600</v>
      </c>
      <c r="E1221" s="733">
        <v>50113001</v>
      </c>
      <c r="F1221" s="732" t="s">
        <v>611</v>
      </c>
      <c r="G1221" s="731" t="s">
        <v>612</v>
      </c>
      <c r="H1221" s="731">
        <v>849053</v>
      </c>
      <c r="I1221" s="731">
        <v>9999999</v>
      </c>
      <c r="J1221" s="731" t="s">
        <v>806</v>
      </c>
      <c r="K1221" s="731" t="s">
        <v>329</v>
      </c>
      <c r="L1221" s="734">
        <v>2.5079999259374115</v>
      </c>
      <c r="M1221" s="734">
        <v>92</v>
      </c>
      <c r="N1221" s="735">
        <v>230.73599318624184</v>
      </c>
    </row>
    <row r="1222" spans="1:14" ht="14.45" customHeight="1" x14ac:dyDescent="0.2">
      <c r="A1222" s="729" t="s">
        <v>576</v>
      </c>
      <c r="B1222" s="730" t="s">
        <v>577</v>
      </c>
      <c r="C1222" s="731" t="s">
        <v>599</v>
      </c>
      <c r="D1222" s="732" t="s">
        <v>600</v>
      </c>
      <c r="E1222" s="733">
        <v>50113001</v>
      </c>
      <c r="F1222" s="732" t="s">
        <v>611</v>
      </c>
      <c r="G1222" s="731" t="s">
        <v>612</v>
      </c>
      <c r="H1222" s="731">
        <v>501979</v>
      </c>
      <c r="I1222" s="731">
        <v>9999999</v>
      </c>
      <c r="J1222" s="731" t="s">
        <v>2010</v>
      </c>
      <c r="K1222" s="731" t="s">
        <v>2011</v>
      </c>
      <c r="L1222" s="734">
        <v>10.757232258064519</v>
      </c>
      <c r="M1222" s="734">
        <v>31</v>
      </c>
      <c r="N1222" s="735">
        <v>333.47420000000011</v>
      </c>
    </row>
    <row r="1223" spans="1:14" ht="14.45" customHeight="1" x14ac:dyDescent="0.2">
      <c r="A1223" s="729" t="s">
        <v>576</v>
      </c>
      <c r="B1223" s="730" t="s">
        <v>577</v>
      </c>
      <c r="C1223" s="731" t="s">
        <v>599</v>
      </c>
      <c r="D1223" s="732" t="s">
        <v>600</v>
      </c>
      <c r="E1223" s="733">
        <v>50113001</v>
      </c>
      <c r="F1223" s="732" t="s">
        <v>611</v>
      </c>
      <c r="G1223" s="731" t="s">
        <v>612</v>
      </c>
      <c r="H1223" s="731">
        <v>394906</v>
      </c>
      <c r="I1223" s="731">
        <v>207502</v>
      </c>
      <c r="J1223" s="731" t="s">
        <v>2012</v>
      </c>
      <c r="K1223" s="731" t="s">
        <v>2013</v>
      </c>
      <c r="L1223" s="734">
        <v>3118.8492430102187</v>
      </c>
      <c r="M1223" s="734">
        <v>8.7698</v>
      </c>
      <c r="N1223" s="735">
        <v>27351.684091351017</v>
      </c>
    </row>
    <row r="1224" spans="1:14" ht="14.45" customHeight="1" x14ac:dyDescent="0.2">
      <c r="A1224" s="729" t="s">
        <v>576</v>
      </c>
      <c r="B1224" s="730" t="s">
        <v>577</v>
      </c>
      <c r="C1224" s="731" t="s">
        <v>599</v>
      </c>
      <c r="D1224" s="732" t="s">
        <v>600</v>
      </c>
      <c r="E1224" s="733">
        <v>50113001</v>
      </c>
      <c r="F1224" s="732" t="s">
        <v>611</v>
      </c>
      <c r="G1224" s="731" t="s">
        <v>612</v>
      </c>
      <c r="H1224" s="731">
        <v>193105</v>
      </c>
      <c r="I1224" s="731">
        <v>93105</v>
      </c>
      <c r="J1224" s="731" t="s">
        <v>807</v>
      </c>
      <c r="K1224" s="731" t="s">
        <v>809</v>
      </c>
      <c r="L1224" s="734">
        <v>208.32999999999998</v>
      </c>
      <c r="M1224" s="734">
        <v>2</v>
      </c>
      <c r="N1224" s="735">
        <v>416.65999999999997</v>
      </c>
    </row>
    <row r="1225" spans="1:14" ht="14.45" customHeight="1" x14ac:dyDescent="0.2">
      <c r="A1225" s="729" t="s">
        <v>576</v>
      </c>
      <c r="B1225" s="730" t="s">
        <v>577</v>
      </c>
      <c r="C1225" s="731" t="s">
        <v>599</v>
      </c>
      <c r="D1225" s="732" t="s">
        <v>600</v>
      </c>
      <c r="E1225" s="733">
        <v>50113001</v>
      </c>
      <c r="F1225" s="732" t="s">
        <v>611</v>
      </c>
      <c r="G1225" s="731" t="s">
        <v>612</v>
      </c>
      <c r="H1225" s="731">
        <v>184090</v>
      </c>
      <c r="I1225" s="731">
        <v>84090</v>
      </c>
      <c r="J1225" s="731" t="s">
        <v>816</v>
      </c>
      <c r="K1225" s="731" t="s">
        <v>817</v>
      </c>
      <c r="L1225" s="734">
        <v>59.867571428571424</v>
      </c>
      <c r="M1225" s="734">
        <v>420</v>
      </c>
      <c r="N1225" s="735">
        <v>25144.379999999997</v>
      </c>
    </row>
    <row r="1226" spans="1:14" ht="14.45" customHeight="1" x14ac:dyDescent="0.2">
      <c r="A1226" s="729" t="s">
        <v>576</v>
      </c>
      <c r="B1226" s="730" t="s">
        <v>577</v>
      </c>
      <c r="C1226" s="731" t="s">
        <v>599</v>
      </c>
      <c r="D1226" s="732" t="s">
        <v>600</v>
      </c>
      <c r="E1226" s="733">
        <v>50113001</v>
      </c>
      <c r="F1226" s="732" t="s">
        <v>611</v>
      </c>
      <c r="G1226" s="731" t="s">
        <v>612</v>
      </c>
      <c r="H1226" s="731">
        <v>211816</v>
      </c>
      <c r="I1226" s="731">
        <v>211816</v>
      </c>
      <c r="J1226" s="731" t="s">
        <v>2014</v>
      </c>
      <c r="K1226" s="731" t="s">
        <v>2015</v>
      </c>
      <c r="L1226" s="734">
        <v>4082.5146206896543</v>
      </c>
      <c r="M1226" s="734">
        <v>145</v>
      </c>
      <c r="N1226" s="735">
        <v>591964.61999999988</v>
      </c>
    </row>
    <row r="1227" spans="1:14" ht="14.45" customHeight="1" x14ac:dyDescent="0.2">
      <c r="A1227" s="729" t="s">
        <v>576</v>
      </c>
      <c r="B1227" s="730" t="s">
        <v>577</v>
      </c>
      <c r="C1227" s="731" t="s">
        <v>599</v>
      </c>
      <c r="D1227" s="732" t="s">
        <v>600</v>
      </c>
      <c r="E1227" s="733">
        <v>50113001</v>
      </c>
      <c r="F1227" s="732" t="s">
        <v>611</v>
      </c>
      <c r="G1227" s="731" t="s">
        <v>612</v>
      </c>
      <c r="H1227" s="731">
        <v>104071</v>
      </c>
      <c r="I1227" s="731">
        <v>4071</v>
      </c>
      <c r="J1227" s="731" t="s">
        <v>829</v>
      </c>
      <c r="K1227" s="731" t="s">
        <v>831</v>
      </c>
      <c r="L1227" s="734">
        <v>223.67011764705885</v>
      </c>
      <c r="M1227" s="734">
        <v>170</v>
      </c>
      <c r="N1227" s="735">
        <v>38023.920000000006</v>
      </c>
    </row>
    <row r="1228" spans="1:14" ht="14.45" customHeight="1" x14ac:dyDescent="0.2">
      <c r="A1228" s="729" t="s">
        <v>576</v>
      </c>
      <c r="B1228" s="730" t="s">
        <v>577</v>
      </c>
      <c r="C1228" s="731" t="s">
        <v>599</v>
      </c>
      <c r="D1228" s="732" t="s">
        <v>600</v>
      </c>
      <c r="E1228" s="733">
        <v>50113001</v>
      </c>
      <c r="F1228" s="732" t="s">
        <v>611</v>
      </c>
      <c r="G1228" s="731" t="s">
        <v>612</v>
      </c>
      <c r="H1228" s="731">
        <v>193325</v>
      </c>
      <c r="I1228" s="731">
        <v>193325</v>
      </c>
      <c r="J1228" s="731" t="s">
        <v>834</v>
      </c>
      <c r="K1228" s="731" t="s">
        <v>835</v>
      </c>
      <c r="L1228" s="734">
        <v>88.659760174988165</v>
      </c>
      <c r="M1228" s="734">
        <v>101.16280329999999</v>
      </c>
      <c r="N1228" s="735">
        <v>8969.0698792075</v>
      </c>
    </row>
    <row r="1229" spans="1:14" ht="14.45" customHeight="1" x14ac:dyDescent="0.2">
      <c r="A1229" s="729" t="s">
        <v>576</v>
      </c>
      <c r="B1229" s="730" t="s">
        <v>577</v>
      </c>
      <c r="C1229" s="731" t="s">
        <v>599</v>
      </c>
      <c r="D1229" s="732" t="s">
        <v>600</v>
      </c>
      <c r="E1229" s="733">
        <v>50113001</v>
      </c>
      <c r="F1229" s="732" t="s">
        <v>611</v>
      </c>
      <c r="G1229" s="731" t="s">
        <v>612</v>
      </c>
      <c r="H1229" s="731">
        <v>193326</v>
      </c>
      <c r="I1229" s="731">
        <v>193326</v>
      </c>
      <c r="J1229" s="731" t="s">
        <v>836</v>
      </c>
      <c r="K1229" s="731" t="s">
        <v>837</v>
      </c>
      <c r="L1229" s="734">
        <v>341.43029696883434</v>
      </c>
      <c r="M1229" s="734">
        <v>107.55099999999999</v>
      </c>
      <c r="N1229" s="735">
        <v>36721.169869295096</v>
      </c>
    </row>
    <row r="1230" spans="1:14" ht="14.45" customHeight="1" x14ac:dyDescent="0.2">
      <c r="A1230" s="729" t="s">
        <v>576</v>
      </c>
      <c r="B1230" s="730" t="s">
        <v>577</v>
      </c>
      <c r="C1230" s="731" t="s">
        <v>599</v>
      </c>
      <c r="D1230" s="732" t="s">
        <v>600</v>
      </c>
      <c r="E1230" s="733">
        <v>50113001</v>
      </c>
      <c r="F1230" s="732" t="s">
        <v>611</v>
      </c>
      <c r="G1230" s="731" t="s">
        <v>643</v>
      </c>
      <c r="H1230" s="731">
        <v>204622</v>
      </c>
      <c r="I1230" s="731">
        <v>204622</v>
      </c>
      <c r="J1230" s="731" t="s">
        <v>845</v>
      </c>
      <c r="K1230" s="731" t="s">
        <v>847</v>
      </c>
      <c r="L1230" s="734">
        <v>72.919537193807315</v>
      </c>
      <c r="M1230" s="734">
        <v>262.03839509999995</v>
      </c>
      <c r="N1230" s="735">
        <v>19107.718497700022</v>
      </c>
    </row>
    <row r="1231" spans="1:14" ht="14.45" customHeight="1" x14ac:dyDescent="0.2">
      <c r="A1231" s="729" t="s">
        <v>576</v>
      </c>
      <c r="B1231" s="730" t="s">
        <v>577</v>
      </c>
      <c r="C1231" s="731" t="s">
        <v>599</v>
      </c>
      <c r="D1231" s="732" t="s">
        <v>600</v>
      </c>
      <c r="E1231" s="733">
        <v>50113001</v>
      </c>
      <c r="F1231" s="732" t="s">
        <v>611</v>
      </c>
      <c r="G1231" s="731" t="s">
        <v>329</v>
      </c>
      <c r="H1231" s="731">
        <v>204627</v>
      </c>
      <c r="I1231" s="731">
        <v>204627</v>
      </c>
      <c r="J1231" s="731" t="s">
        <v>845</v>
      </c>
      <c r="K1231" s="731" t="s">
        <v>848</v>
      </c>
      <c r="L1231" s="734">
        <v>460.93103366025144</v>
      </c>
      <c r="M1231" s="734">
        <v>93.010493299999993</v>
      </c>
      <c r="N1231" s="735">
        <v>42871.422818018887</v>
      </c>
    </row>
    <row r="1232" spans="1:14" ht="14.45" customHeight="1" x14ac:dyDescent="0.2">
      <c r="A1232" s="729" t="s">
        <v>576</v>
      </c>
      <c r="B1232" s="730" t="s">
        <v>577</v>
      </c>
      <c r="C1232" s="731" t="s">
        <v>599</v>
      </c>
      <c r="D1232" s="732" t="s">
        <v>600</v>
      </c>
      <c r="E1232" s="733">
        <v>50113001</v>
      </c>
      <c r="F1232" s="732" t="s">
        <v>611</v>
      </c>
      <c r="G1232" s="731" t="s">
        <v>643</v>
      </c>
      <c r="H1232" s="731">
        <v>204626</v>
      </c>
      <c r="I1232" s="731">
        <v>204626</v>
      </c>
      <c r="J1232" s="731" t="s">
        <v>845</v>
      </c>
      <c r="K1232" s="731" t="s">
        <v>846</v>
      </c>
      <c r="L1232" s="734">
        <v>213.15870017844762</v>
      </c>
      <c r="M1232" s="734">
        <v>376.97578940000011</v>
      </c>
      <c r="N1232" s="735">
        <v>80355.669267248231</v>
      </c>
    </row>
    <row r="1233" spans="1:14" ht="14.45" customHeight="1" x14ac:dyDescent="0.2">
      <c r="A1233" s="729" t="s">
        <v>576</v>
      </c>
      <c r="B1233" s="730" t="s">
        <v>577</v>
      </c>
      <c r="C1233" s="731" t="s">
        <v>599</v>
      </c>
      <c r="D1233" s="732" t="s">
        <v>600</v>
      </c>
      <c r="E1233" s="733">
        <v>50113001</v>
      </c>
      <c r="F1233" s="732" t="s">
        <v>611</v>
      </c>
      <c r="G1233" s="731" t="s">
        <v>612</v>
      </c>
      <c r="H1233" s="731">
        <v>23987</v>
      </c>
      <c r="I1233" s="731">
        <v>23987</v>
      </c>
      <c r="J1233" s="731" t="s">
        <v>1682</v>
      </c>
      <c r="K1233" s="731" t="s">
        <v>1683</v>
      </c>
      <c r="L1233" s="734">
        <v>167.42000000000002</v>
      </c>
      <c r="M1233" s="734">
        <v>2</v>
      </c>
      <c r="N1233" s="735">
        <v>334.84000000000003</v>
      </c>
    </row>
    <row r="1234" spans="1:14" ht="14.45" customHeight="1" x14ac:dyDescent="0.2">
      <c r="A1234" s="729" t="s">
        <v>576</v>
      </c>
      <c r="B1234" s="730" t="s">
        <v>577</v>
      </c>
      <c r="C1234" s="731" t="s">
        <v>599</v>
      </c>
      <c r="D1234" s="732" t="s">
        <v>600</v>
      </c>
      <c r="E1234" s="733">
        <v>50113001</v>
      </c>
      <c r="F1234" s="732" t="s">
        <v>611</v>
      </c>
      <c r="G1234" s="731" t="s">
        <v>612</v>
      </c>
      <c r="H1234" s="731">
        <v>900240</v>
      </c>
      <c r="I1234" s="731">
        <v>0</v>
      </c>
      <c r="J1234" s="731" t="s">
        <v>2016</v>
      </c>
      <c r="K1234" s="731" t="s">
        <v>329</v>
      </c>
      <c r="L1234" s="734">
        <v>67.759995025198592</v>
      </c>
      <c r="M1234" s="734">
        <v>2</v>
      </c>
      <c r="N1234" s="735">
        <v>135.51999005039718</v>
      </c>
    </row>
    <row r="1235" spans="1:14" ht="14.45" customHeight="1" x14ac:dyDescent="0.2">
      <c r="A1235" s="729" t="s">
        <v>576</v>
      </c>
      <c r="B1235" s="730" t="s">
        <v>577</v>
      </c>
      <c r="C1235" s="731" t="s">
        <v>599</v>
      </c>
      <c r="D1235" s="732" t="s">
        <v>600</v>
      </c>
      <c r="E1235" s="733">
        <v>50113001</v>
      </c>
      <c r="F1235" s="732" t="s">
        <v>611</v>
      </c>
      <c r="G1235" s="731" t="s">
        <v>612</v>
      </c>
      <c r="H1235" s="731">
        <v>184231</v>
      </c>
      <c r="I1235" s="731">
        <v>84231</v>
      </c>
      <c r="J1235" s="731" t="s">
        <v>1697</v>
      </c>
      <c r="K1235" s="731" t="s">
        <v>1596</v>
      </c>
      <c r="L1235" s="734">
        <v>373.29600767032548</v>
      </c>
      <c r="M1235" s="734">
        <v>224.35590539999998</v>
      </c>
      <c r="N1235" s="735">
        <v>83751.163783081211</v>
      </c>
    </row>
    <row r="1236" spans="1:14" ht="14.45" customHeight="1" x14ac:dyDescent="0.2">
      <c r="A1236" s="729" t="s">
        <v>576</v>
      </c>
      <c r="B1236" s="730" t="s">
        <v>577</v>
      </c>
      <c r="C1236" s="731" t="s">
        <v>599</v>
      </c>
      <c r="D1236" s="732" t="s">
        <v>600</v>
      </c>
      <c r="E1236" s="733">
        <v>50113001</v>
      </c>
      <c r="F1236" s="732" t="s">
        <v>611</v>
      </c>
      <c r="G1236" s="731" t="s">
        <v>612</v>
      </c>
      <c r="H1236" s="731">
        <v>184229</v>
      </c>
      <c r="I1236" s="731">
        <v>84229</v>
      </c>
      <c r="J1236" s="731" t="s">
        <v>1698</v>
      </c>
      <c r="K1236" s="731" t="s">
        <v>1699</v>
      </c>
      <c r="L1236" s="734">
        <v>887.27034482377678</v>
      </c>
      <c r="M1236" s="734">
        <v>19.353178199999999</v>
      </c>
      <c r="N1236" s="735">
        <v>17171.501094949999</v>
      </c>
    </row>
    <row r="1237" spans="1:14" ht="14.45" customHeight="1" x14ac:dyDescent="0.2">
      <c r="A1237" s="729" t="s">
        <v>576</v>
      </c>
      <c r="B1237" s="730" t="s">
        <v>577</v>
      </c>
      <c r="C1237" s="731" t="s">
        <v>599</v>
      </c>
      <c r="D1237" s="732" t="s">
        <v>600</v>
      </c>
      <c r="E1237" s="733">
        <v>50113001</v>
      </c>
      <c r="F1237" s="732" t="s">
        <v>611</v>
      </c>
      <c r="G1237" s="731" t="s">
        <v>612</v>
      </c>
      <c r="H1237" s="731">
        <v>184230</v>
      </c>
      <c r="I1237" s="731">
        <v>84230</v>
      </c>
      <c r="J1237" s="731" t="s">
        <v>1700</v>
      </c>
      <c r="K1237" s="731" t="s">
        <v>1701</v>
      </c>
      <c r="L1237" s="734">
        <v>196.06400887566295</v>
      </c>
      <c r="M1237" s="734">
        <v>60.683481200000003</v>
      </c>
      <c r="N1237" s="735">
        <v>11897.846596602927</v>
      </c>
    </row>
    <row r="1238" spans="1:14" ht="14.45" customHeight="1" x14ac:dyDescent="0.2">
      <c r="A1238" s="729" t="s">
        <v>576</v>
      </c>
      <c r="B1238" s="730" t="s">
        <v>577</v>
      </c>
      <c r="C1238" s="731" t="s">
        <v>599</v>
      </c>
      <c r="D1238" s="732" t="s">
        <v>600</v>
      </c>
      <c r="E1238" s="733">
        <v>50113001</v>
      </c>
      <c r="F1238" s="732" t="s">
        <v>611</v>
      </c>
      <c r="G1238" s="731" t="s">
        <v>643</v>
      </c>
      <c r="H1238" s="731">
        <v>112669</v>
      </c>
      <c r="I1238" s="731">
        <v>12669</v>
      </c>
      <c r="J1238" s="731" t="s">
        <v>884</v>
      </c>
      <c r="K1238" s="731" t="s">
        <v>885</v>
      </c>
      <c r="L1238" s="734">
        <v>110.3399623548445</v>
      </c>
      <c r="M1238" s="734">
        <v>15.233934000000001</v>
      </c>
      <c r="N1238" s="735">
        <v>1680.911704076186</v>
      </c>
    </row>
    <row r="1239" spans="1:14" ht="14.45" customHeight="1" x14ac:dyDescent="0.2">
      <c r="A1239" s="729" t="s">
        <v>576</v>
      </c>
      <c r="B1239" s="730" t="s">
        <v>577</v>
      </c>
      <c r="C1239" s="731" t="s">
        <v>599</v>
      </c>
      <c r="D1239" s="732" t="s">
        <v>600</v>
      </c>
      <c r="E1239" s="733">
        <v>50113001</v>
      </c>
      <c r="F1239" s="732" t="s">
        <v>611</v>
      </c>
      <c r="G1239" s="731" t="s">
        <v>643</v>
      </c>
      <c r="H1239" s="731">
        <v>112671</v>
      </c>
      <c r="I1239" s="731">
        <v>12671</v>
      </c>
      <c r="J1239" s="731" t="s">
        <v>884</v>
      </c>
      <c r="K1239" s="731" t="s">
        <v>886</v>
      </c>
      <c r="L1239" s="734">
        <v>324.50011649223916</v>
      </c>
      <c r="M1239" s="734">
        <v>4.0839999999999996</v>
      </c>
      <c r="N1239" s="735">
        <v>1325.2584757543045</v>
      </c>
    </row>
    <row r="1240" spans="1:14" ht="14.45" customHeight="1" x14ac:dyDescent="0.2">
      <c r="A1240" s="729" t="s">
        <v>576</v>
      </c>
      <c r="B1240" s="730" t="s">
        <v>577</v>
      </c>
      <c r="C1240" s="731" t="s">
        <v>599</v>
      </c>
      <c r="D1240" s="732" t="s">
        <v>600</v>
      </c>
      <c r="E1240" s="733">
        <v>50113001</v>
      </c>
      <c r="F1240" s="732" t="s">
        <v>611</v>
      </c>
      <c r="G1240" s="731" t="s">
        <v>643</v>
      </c>
      <c r="H1240" s="731">
        <v>12670</v>
      </c>
      <c r="I1240" s="731">
        <v>12670</v>
      </c>
      <c r="J1240" s="731" t="s">
        <v>884</v>
      </c>
      <c r="K1240" s="731" t="s">
        <v>887</v>
      </c>
      <c r="L1240" s="734">
        <v>245.39018313873041</v>
      </c>
      <c r="M1240" s="734">
        <v>19.213000000000001</v>
      </c>
      <c r="N1240" s="735">
        <v>4714.6815886444274</v>
      </c>
    </row>
    <row r="1241" spans="1:14" ht="14.45" customHeight="1" x14ac:dyDescent="0.2">
      <c r="A1241" s="729" t="s">
        <v>576</v>
      </c>
      <c r="B1241" s="730" t="s">
        <v>577</v>
      </c>
      <c r="C1241" s="731" t="s">
        <v>599</v>
      </c>
      <c r="D1241" s="732" t="s">
        <v>600</v>
      </c>
      <c r="E1241" s="733">
        <v>50113001</v>
      </c>
      <c r="F1241" s="732" t="s">
        <v>611</v>
      </c>
      <c r="G1241" s="731" t="s">
        <v>612</v>
      </c>
      <c r="H1241" s="731">
        <v>128059</v>
      </c>
      <c r="I1241" s="731">
        <v>28059</v>
      </c>
      <c r="J1241" s="731" t="s">
        <v>2017</v>
      </c>
      <c r="K1241" s="731" t="s">
        <v>2018</v>
      </c>
      <c r="L1241" s="734">
        <v>7049.070064935062</v>
      </c>
      <c r="M1241" s="734">
        <v>308</v>
      </c>
      <c r="N1241" s="735">
        <v>2171113.5799999991</v>
      </c>
    </row>
    <row r="1242" spans="1:14" ht="14.45" customHeight="1" x14ac:dyDescent="0.2">
      <c r="A1242" s="729" t="s">
        <v>576</v>
      </c>
      <c r="B1242" s="730" t="s">
        <v>577</v>
      </c>
      <c r="C1242" s="731" t="s">
        <v>599</v>
      </c>
      <c r="D1242" s="732" t="s">
        <v>600</v>
      </c>
      <c r="E1242" s="733">
        <v>50113001</v>
      </c>
      <c r="F1242" s="732" t="s">
        <v>611</v>
      </c>
      <c r="G1242" s="731" t="s">
        <v>612</v>
      </c>
      <c r="H1242" s="731">
        <v>989093</v>
      </c>
      <c r="I1242" s="731">
        <v>500647</v>
      </c>
      <c r="J1242" s="731" t="s">
        <v>2019</v>
      </c>
      <c r="K1242" s="731" t="s">
        <v>2020</v>
      </c>
      <c r="L1242" s="734">
        <v>3934.5500000000006</v>
      </c>
      <c r="M1242" s="734">
        <v>3</v>
      </c>
      <c r="N1242" s="735">
        <v>11803.650000000001</v>
      </c>
    </row>
    <row r="1243" spans="1:14" ht="14.45" customHeight="1" x14ac:dyDescent="0.2">
      <c r="A1243" s="729" t="s">
        <v>576</v>
      </c>
      <c r="B1243" s="730" t="s">
        <v>577</v>
      </c>
      <c r="C1243" s="731" t="s">
        <v>599</v>
      </c>
      <c r="D1243" s="732" t="s">
        <v>600</v>
      </c>
      <c r="E1243" s="733">
        <v>50113001</v>
      </c>
      <c r="F1243" s="732" t="s">
        <v>611</v>
      </c>
      <c r="G1243" s="731" t="s">
        <v>612</v>
      </c>
      <c r="H1243" s="731">
        <v>988667</v>
      </c>
      <c r="I1243" s="731">
        <v>500646</v>
      </c>
      <c r="J1243" s="731" t="s">
        <v>2021</v>
      </c>
      <c r="K1243" s="731" t="s">
        <v>2022</v>
      </c>
      <c r="L1243" s="734">
        <v>3207.5599999999995</v>
      </c>
      <c r="M1243" s="734">
        <v>169</v>
      </c>
      <c r="N1243" s="735">
        <v>542077.6399999999</v>
      </c>
    </row>
    <row r="1244" spans="1:14" ht="14.45" customHeight="1" x14ac:dyDescent="0.2">
      <c r="A1244" s="729" t="s">
        <v>576</v>
      </c>
      <c r="B1244" s="730" t="s">
        <v>577</v>
      </c>
      <c r="C1244" s="731" t="s">
        <v>599</v>
      </c>
      <c r="D1244" s="732" t="s">
        <v>600</v>
      </c>
      <c r="E1244" s="733">
        <v>50113001</v>
      </c>
      <c r="F1244" s="732" t="s">
        <v>611</v>
      </c>
      <c r="G1244" s="731" t="s">
        <v>612</v>
      </c>
      <c r="H1244" s="731">
        <v>242252</v>
      </c>
      <c r="I1244" s="731">
        <v>242252</v>
      </c>
      <c r="J1244" s="731" t="s">
        <v>912</v>
      </c>
      <c r="K1244" s="731" t="s">
        <v>913</v>
      </c>
      <c r="L1244" s="734">
        <v>145.42918587473028</v>
      </c>
      <c r="M1244" s="734">
        <v>321.50470669999999</v>
      </c>
      <c r="N1244" s="735">
        <v>46756.167750274937</v>
      </c>
    </row>
    <row r="1245" spans="1:14" ht="14.45" customHeight="1" x14ac:dyDescent="0.2">
      <c r="A1245" s="729" t="s">
        <v>576</v>
      </c>
      <c r="B1245" s="730" t="s">
        <v>577</v>
      </c>
      <c r="C1245" s="731" t="s">
        <v>599</v>
      </c>
      <c r="D1245" s="732" t="s">
        <v>600</v>
      </c>
      <c r="E1245" s="733">
        <v>50113001</v>
      </c>
      <c r="F1245" s="732" t="s">
        <v>611</v>
      </c>
      <c r="G1245" s="731" t="s">
        <v>612</v>
      </c>
      <c r="H1245" s="731">
        <v>989676</v>
      </c>
      <c r="I1245" s="731">
        <v>126913</v>
      </c>
      <c r="J1245" s="731" t="s">
        <v>914</v>
      </c>
      <c r="K1245" s="731" t="s">
        <v>915</v>
      </c>
      <c r="L1245" s="734">
        <v>145.43057990650212</v>
      </c>
      <c r="M1245" s="734">
        <v>548.94732739999961</v>
      </c>
      <c r="N1245" s="735">
        <v>79833.728161906416</v>
      </c>
    </row>
    <row r="1246" spans="1:14" ht="14.45" customHeight="1" x14ac:dyDescent="0.2">
      <c r="A1246" s="729" t="s">
        <v>576</v>
      </c>
      <c r="B1246" s="730" t="s">
        <v>577</v>
      </c>
      <c r="C1246" s="731" t="s">
        <v>599</v>
      </c>
      <c r="D1246" s="732" t="s">
        <v>600</v>
      </c>
      <c r="E1246" s="733">
        <v>50113001</v>
      </c>
      <c r="F1246" s="732" t="s">
        <v>611</v>
      </c>
      <c r="G1246" s="731" t="s">
        <v>643</v>
      </c>
      <c r="H1246" s="731">
        <v>214036</v>
      </c>
      <c r="I1246" s="731">
        <v>214036</v>
      </c>
      <c r="J1246" s="731" t="s">
        <v>939</v>
      </c>
      <c r="K1246" s="731" t="s">
        <v>940</v>
      </c>
      <c r="L1246" s="734">
        <v>40.35</v>
      </c>
      <c r="M1246" s="734">
        <v>2</v>
      </c>
      <c r="N1246" s="735">
        <v>80.7</v>
      </c>
    </row>
    <row r="1247" spans="1:14" ht="14.45" customHeight="1" x14ac:dyDescent="0.2">
      <c r="A1247" s="729" t="s">
        <v>576</v>
      </c>
      <c r="B1247" s="730" t="s">
        <v>577</v>
      </c>
      <c r="C1247" s="731" t="s">
        <v>599</v>
      </c>
      <c r="D1247" s="732" t="s">
        <v>600</v>
      </c>
      <c r="E1247" s="733">
        <v>50113001</v>
      </c>
      <c r="F1247" s="732" t="s">
        <v>611</v>
      </c>
      <c r="G1247" s="731" t="s">
        <v>612</v>
      </c>
      <c r="H1247" s="731">
        <v>198876</v>
      </c>
      <c r="I1247" s="731">
        <v>98876</v>
      </c>
      <c r="J1247" s="731" t="s">
        <v>945</v>
      </c>
      <c r="K1247" s="731" t="s">
        <v>1727</v>
      </c>
      <c r="L1247" s="734">
        <v>255.19999999999996</v>
      </c>
      <c r="M1247" s="734">
        <v>19</v>
      </c>
      <c r="N1247" s="735">
        <v>4848.7999999999993</v>
      </c>
    </row>
    <row r="1248" spans="1:14" ht="14.45" customHeight="1" x14ac:dyDescent="0.2">
      <c r="A1248" s="729" t="s">
        <v>576</v>
      </c>
      <c r="B1248" s="730" t="s">
        <v>577</v>
      </c>
      <c r="C1248" s="731" t="s">
        <v>599</v>
      </c>
      <c r="D1248" s="732" t="s">
        <v>600</v>
      </c>
      <c r="E1248" s="733">
        <v>50113001</v>
      </c>
      <c r="F1248" s="732" t="s">
        <v>611</v>
      </c>
      <c r="G1248" s="731" t="s">
        <v>612</v>
      </c>
      <c r="H1248" s="731">
        <v>199371</v>
      </c>
      <c r="I1248" s="731">
        <v>199371</v>
      </c>
      <c r="J1248" s="731" t="s">
        <v>945</v>
      </c>
      <c r="K1248" s="731" t="s">
        <v>2023</v>
      </c>
      <c r="L1248" s="734">
        <v>10.427999999999999</v>
      </c>
      <c r="M1248" s="734">
        <v>10</v>
      </c>
      <c r="N1248" s="735">
        <v>104.27999999999999</v>
      </c>
    </row>
    <row r="1249" spans="1:14" ht="14.45" customHeight="1" x14ac:dyDescent="0.2">
      <c r="A1249" s="729" t="s">
        <v>576</v>
      </c>
      <c r="B1249" s="730" t="s">
        <v>577</v>
      </c>
      <c r="C1249" s="731" t="s">
        <v>599</v>
      </c>
      <c r="D1249" s="732" t="s">
        <v>600</v>
      </c>
      <c r="E1249" s="733">
        <v>50113001</v>
      </c>
      <c r="F1249" s="732" t="s">
        <v>611</v>
      </c>
      <c r="G1249" s="731" t="s">
        <v>612</v>
      </c>
      <c r="H1249" s="731">
        <v>199369</v>
      </c>
      <c r="I1249" s="731">
        <v>199369</v>
      </c>
      <c r="J1249" s="731" t="s">
        <v>945</v>
      </c>
      <c r="K1249" s="731" t="s">
        <v>946</v>
      </c>
      <c r="L1249" s="734">
        <v>12.759999999999996</v>
      </c>
      <c r="M1249" s="734">
        <v>19</v>
      </c>
      <c r="N1249" s="735">
        <v>242.43999999999994</v>
      </c>
    </row>
    <row r="1250" spans="1:14" ht="14.45" customHeight="1" x14ac:dyDescent="0.2">
      <c r="A1250" s="729" t="s">
        <v>576</v>
      </c>
      <c r="B1250" s="730" t="s">
        <v>577</v>
      </c>
      <c r="C1250" s="731" t="s">
        <v>599</v>
      </c>
      <c r="D1250" s="732" t="s">
        <v>600</v>
      </c>
      <c r="E1250" s="733">
        <v>50113001</v>
      </c>
      <c r="F1250" s="732" t="s">
        <v>611</v>
      </c>
      <c r="G1250" s="731" t="s">
        <v>643</v>
      </c>
      <c r="H1250" s="731">
        <v>178172</v>
      </c>
      <c r="I1250" s="731">
        <v>178172</v>
      </c>
      <c r="J1250" s="731" t="s">
        <v>947</v>
      </c>
      <c r="K1250" s="731" t="s">
        <v>948</v>
      </c>
      <c r="L1250" s="734">
        <v>432.42932129735442</v>
      </c>
      <c r="M1250" s="734">
        <v>101.25570319999999</v>
      </c>
      <c r="N1250" s="735">
        <v>43785.935012262351</v>
      </c>
    </row>
    <row r="1251" spans="1:14" ht="14.45" customHeight="1" x14ac:dyDescent="0.2">
      <c r="A1251" s="729" t="s">
        <v>576</v>
      </c>
      <c r="B1251" s="730" t="s">
        <v>577</v>
      </c>
      <c r="C1251" s="731" t="s">
        <v>599</v>
      </c>
      <c r="D1251" s="732" t="s">
        <v>600</v>
      </c>
      <c r="E1251" s="733">
        <v>50113001</v>
      </c>
      <c r="F1251" s="732" t="s">
        <v>611</v>
      </c>
      <c r="G1251" s="731" t="s">
        <v>329</v>
      </c>
      <c r="H1251" s="731">
        <v>242257</v>
      </c>
      <c r="I1251" s="731">
        <v>242257</v>
      </c>
      <c r="J1251" s="731" t="s">
        <v>947</v>
      </c>
      <c r="K1251" s="731" t="s">
        <v>948</v>
      </c>
      <c r="L1251" s="734">
        <v>432.42829973650299</v>
      </c>
      <c r="M1251" s="734">
        <v>143.45976419999991</v>
      </c>
      <c r="N1251" s="735">
        <v>62036.061913605605</v>
      </c>
    </row>
    <row r="1252" spans="1:14" ht="14.45" customHeight="1" x14ac:dyDescent="0.2">
      <c r="A1252" s="729" t="s">
        <v>576</v>
      </c>
      <c r="B1252" s="730" t="s">
        <v>577</v>
      </c>
      <c r="C1252" s="731" t="s">
        <v>599</v>
      </c>
      <c r="D1252" s="732" t="s">
        <v>600</v>
      </c>
      <c r="E1252" s="733">
        <v>50113001</v>
      </c>
      <c r="F1252" s="732" t="s">
        <v>611</v>
      </c>
      <c r="G1252" s="731" t="s">
        <v>329</v>
      </c>
      <c r="H1252" s="731">
        <v>242254</v>
      </c>
      <c r="I1252" s="731">
        <v>242254</v>
      </c>
      <c r="J1252" s="731" t="s">
        <v>947</v>
      </c>
      <c r="K1252" s="731" t="s">
        <v>949</v>
      </c>
      <c r="L1252" s="734">
        <v>76.507550915102584</v>
      </c>
      <c r="M1252" s="734">
        <v>818.75670289999937</v>
      </c>
      <c r="N1252" s="735">
        <v>62641.070134203219</v>
      </c>
    </row>
    <row r="1253" spans="1:14" ht="14.45" customHeight="1" x14ac:dyDescent="0.2">
      <c r="A1253" s="729" t="s">
        <v>576</v>
      </c>
      <c r="B1253" s="730" t="s">
        <v>577</v>
      </c>
      <c r="C1253" s="731" t="s">
        <v>599</v>
      </c>
      <c r="D1253" s="732" t="s">
        <v>600</v>
      </c>
      <c r="E1253" s="733">
        <v>50113001</v>
      </c>
      <c r="F1253" s="732" t="s">
        <v>611</v>
      </c>
      <c r="G1253" s="731" t="s">
        <v>329</v>
      </c>
      <c r="H1253" s="731">
        <v>242255</v>
      </c>
      <c r="I1253" s="731">
        <v>242255</v>
      </c>
      <c r="J1253" s="731" t="s">
        <v>947</v>
      </c>
      <c r="K1253" s="731" t="s">
        <v>950</v>
      </c>
      <c r="L1253" s="734">
        <v>243.93724264777023</v>
      </c>
      <c r="M1253" s="734">
        <v>388.49899999999991</v>
      </c>
      <c r="N1253" s="735">
        <v>94769.374831416062</v>
      </c>
    </row>
    <row r="1254" spans="1:14" ht="14.45" customHeight="1" x14ac:dyDescent="0.2">
      <c r="A1254" s="729" t="s">
        <v>576</v>
      </c>
      <c r="B1254" s="730" t="s">
        <v>577</v>
      </c>
      <c r="C1254" s="731" t="s">
        <v>599</v>
      </c>
      <c r="D1254" s="732" t="s">
        <v>600</v>
      </c>
      <c r="E1254" s="733">
        <v>50113001</v>
      </c>
      <c r="F1254" s="732" t="s">
        <v>611</v>
      </c>
      <c r="G1254" s="731" t="s">
        <v>612</v>
      </c>
      <c r="H1254" s="731">
        <v>180988</v>
      </c>
      <c r="I1254" s="731">
        <v>180988</v>
      </c>
      <c r="J1254" s="731" t="s">
        <v>2024</v>
      </c>
      <c r="K1254" s="731" t="s">
        <v>2025</v>
      </c>
      <c r="L1254" s="734">
        <v>110.94000000000004</v>
      </c>
      <c r="M1254" s="734">
        <v>1</v>
      </c>
      <c r="N1254" s="735">
        <v>110.94000000000004</v>
      </c>
    </row>
    <row r="1255" spans="1:14" ht="14.45" customHeight="1" x14ac:dyDescent="0.2">
      <c r="A1255" s="729" t="s">
        <v>576</v>
      </c>
      <c r="B1255" s="730" t="s">
        <v>577</v>
      </c>
      <c r="C1255" s="731" t="s">
        <v>599</v>
      </c>
      <c r="D1255" s="732" t="s">
        <v>600</v>
      </c>
      <c r="E1255" s="733">
        <v>50113001</v>
      </c>
      <c r="F1255" s="732" t="s">
        <v>611</v>
      </c>
      <c r="G1255" s="731" t="s">
        <v>612</v>
      </c>
      <c r="H1255" s="731">
        <v>196873</v>
      </c>
      <c r="I1255" s="731">
        <v>96873</v>
      </c>
      <c r="J1255" s="731" t="s">
        <v>960</v>
      </c>
      <c r="K1255" s="731" t="s">
        <v>961</v>
      </c>
      <c r="L1255" s="734">
        <v>14.300002287802718</v>
      </c>
      <c r="M1255" s="734">
        <v>698</v>
      </c>
      <c r="N1255" s="735">
        <v>9981.4015968862968</v>
      </c>
    </row>
    <row r="1256" spans="1:14" ht="14.45" customHeight="1" x14ac:dyDescent="0.2">
      <c r="A1256" s="729" t="s">
        <v>576</v>
      </c>
      <c r="B1256" s="730" t="s">
        <v>577</v>
      </c>
      <c r="C1256" s="731" t="s">
        <v>599</v>
      </c>
      <c r="D1256" s="732" t="s">
        <v>600</v>
      </c>
      <c r="E1256" s="733">
        <v>50113001</v>
      </c>
      <c r="F1256" s="732" t="s">
        <v>611</v>
      </c>
      <c r="G1256" s="731" t="s">
        <v>612</v>
      </c>
      <c r="H1256" s="731">
        <v>47244</v>
      </c>
      <c r="I1256" s="731">
        <v>47244</v>
      </c>
      <c r="J1256" s="731" t="s">
        <v>964</v>
      </c>
      <c r="K1256" s="731" t="s">
        <v>963</v>
      </c>
      <c r="L1256" s="734">
        <v>143</v>
      </c>
      <c r="M1256" s="734">
        <v>69</v>
      </c>
      <c r="N1256" s="735">
        <v>9867</v>
      </c>
    </row>
    <row r="1257" spans="1:14" ht="14.45" customHeight="1" x14ac:dyDescent="0.2">
      <c r="A1257" s="729" t="s">
        <v>576</v>
      </c>
      <c r="B1257" s="730" t="s">
        <v>577</v>
      </c>
      <c r="C1257" s="731" t="s">
        <v>599</v>
      </c>
      <c r="D1257" s="732" t="s">
        <v>600</v>
      </c>
      <c r="E1257" s="733">
        <v>50113001</v>
      </c>
      <c r="F1257" s="732" t="s">
        <v>611</v>
      </c>
      <c r="G1257" s="731" t="s">
        <v>612</v>
      </c>
      <c r="H1257" s="731">
        <v>196874</v>
      </c>
      <c r="I1257" s="731">
        <v>96874</v>
      </c>
      <c r="J1257" s="731" t="s">
        <v>964</v>
      </c>
      <c r="K1257" s="731" t="s">
        <v>965</v>
      </c>
      <c r="L1257" s="734">
        <v>28.710558367439294</v>
      </c>
      <c r="M1257" s="734">
        <v>31</v>
      </c>
      <c r="N1257" s="735">
        <v>890.02730939061814</v>
      </c>
    </row>
    <row r="1258" spans="1:14" ht="14.45" customHeight="1" x14ac:dyDescent="0.2">
      <c r="A1258" s="729" t="s">
        <v>576</v>
      </c>
      <c r="B1258" s="730" t="s">
        <v>577</v>
      </c>
      <c r="C1258" s="731" t="s">
        <v>599</v>
      </c>
      <c r="D1258" s="732" t="s">
        <v>600</v>
      </c>
      <c r="E1258" s="733">
        <v>50113001</v>
      </c>
      <c r="F1258" s="732" t="s">
        <v>611</v>
      </c>
      <c r="G1258" s="731" t="s">
        <v>612</v>
      </c>
      <c r="H1258" s="731">
        <v>196872</v>
      </c>
      <c r="I1258" s="731">
        <v>96872</v>
      </c>
      <c r="J1258" s="731" t="s">
        <v>966</v>
      </c>
      <c r="K1258" s="731" t="s">
        <v>967</v>
      </c>
      <c r="L1258" s="734">
        <v>12.650056523711754</v>
      </c>
      <c r="M1258" s="734">
        <v>916</v>
      </c>
      <c r="N1258" s="735">
        <v>11587.451775719966</v>
      </c>
    </row>
    <row r="1259" spans="1:14" ht="14.45" customHeight="1" x14ac:dyDescent="0.2">
      <c r="A1259" s="729" t="s">
        <v>576</v>
      </c>
      <c r="B1259" s="730" t="s">
        <v>577</v>
      </c>
      <c r="C1259" s="731" t="s">
        <v>599</v>
      </c>
      <c r="D1259" s="732" t="s">
        <v>600</v>
      </c>
      <c r="E1259" s="733">
        <v>50113001</v>
      </c>
      <c r="F1259" s="732" t="s">
        <v>611</v>
      </c>
      <c r="G1259" s="731" t="s">
        <v>612</v>
      </c>
      <c r="H1259" s="731">
        <v>147252</v>
      </c>
      <c r="I1259" s="731">
        <v>47252</v>
      </c>
      <c r="J1259" s="731" t="s">
        <v>2026</v>
      </c>
      <c r="K1259" s="731" t="s">
        <v>2027</v>
      </c>
      <c r="L1259" s="734">
        <v>11.110001015531795</v>
      </c>
      <c r="M1259" s="734">
        <v>352</v>
      </c>
      <c r="N1259" s="735">
        <v>3910.7203574671917</v>
      </c>
    </row>
    <row r="1260" spans="1:14" ht="14.45" customHeight="1" x14ac:dyDescent="0.2">
      <c r="A1260" s="729" t="s">
        <v>576</v>
      </c>
      <c r="B1260" s="730" t="s">
        <v>577</v>
      </c>
      <c r="C1260" s="731" t="s">
        <v>599</v>
      </c>
      <c r="D1260" s="732" t="s">
        <v>600</v>
      </c>
      <c r="E1260" s="733">
        <v>50113001</v>
      </c>
      <c r="F1260" s="732" t="s">
        <v>611</v>
      </c>
      <c r="G1260" s="731" t="s">
        <v>612</v>
      </c>
      <c r="H1260" s="731">
        <v>193746</v>
      </c>
      <c r="I1260" s="731">
        <v>93746</v>
      </c>
      <c r="J1260" s="731" t="s">
        <v>982</v>
      </c>
      <c r="K1260" s="731" t="s">
        <v>983</v>
      </c>
      <c r="L1260" s="734">
        <v>366.22</v>
      </c>
      <c r="M1260" s="734">
        <v>25</v>
      </c>
      <c r="N1260" s="735">
        <v>9155.5</v>
      </c>
    </row>
    <row r="1261" spans="1:14" ht="14.45" customHeight="1" x14ac:dyDescent="0.2">
      <c r="A1261" s="729" t="s">
        <v>576</v>
      </c>
      <c r="B1261" s="730" t="s">
        <v>577</v>
      </c>
      <c r="C1261" s="731" t="s">
        <v>599</v>
      </c>
      <c r="D1261" s="732" t="s">
        <v>600</v>
      </c>
      <c r="E1261" s="733">
        <v>50113001</v>
      </c>
      <c r="F1261" s="732" t="s">
        <v>611</v>
      </c>
      <c r="G1261" s="731" t="s">
        <v>612</v>
      </c>
      <c r="H1261" s="731">
        <v>225553</v>
      </c>
      <c r="I1261" s="731">
        <v>225553</v>
      </c>
      <c r="J1261" s="731" t="s">
        <v>991</v>
      </c>
      <c r="K1261" s="731" t="s">
        <v>992</v>
      </c>
      <c r="L1261" s="734">
        <v>7887.82629588689</v>
      </c>
      <c r="M1261" s="734">
        <v>0.25946760000000002</v>
      </c>
      <c r="N1261" s="735">
        <v>2046.6353582106615</v>
      </c>
    </row>
    <row r="1262" spans="1:14" ht="14.45" customHeight="1" x14ac:dyDescent="0.2">
      <c r="A1262" s="729" t="s">
        <v>576</v>
      </c>
      <c r="B1262" s="730" t="s">
        <v>577</v>
      </c>
      <c r="C1262" s="731" t="s">
        <v>599</v>
      </c>
      <c r="D1262" s="732" t="s">
        <v>600</v>
      </c>
      <c r="E1262" s="733">
        <v>50113001</v>
      </c>
      <c r="F1262" s="732" t="s">
        <v>611</v>
      </c>
      <c r="G1262" s="731" t="s">
        <v>612</v>
      </c>
      <c r="H1262" s="731">
        <v>225555</v>
      </c>
      <c r="I1262" s="731">
        <v>225555</v>
      </c>
      <c r="J1262" s="731" t="s">
        <v>993</v>
      </c>
      <c r="K1262" s="731" t="s">
        <v>994</v>
      </c>
      <c r="L1262" s="734">
        <v>15209.315130387631</v>
      </c>
      <c r="M1262" s="734">
        <v>4.8987902999999999</v>
      </c>
      <c r="N1262" s="735">
        <v>74507.24543038616</v>
      </c>
    </row>
    <row r="1263" spans="1:14" ht="14.45" customHeight="1" x14ac:dyDescent="0.2">
      <c r="A1263" s="729" t="s">
        <v>576</v>
      </c>
      <c r="B1263" s="730" t="s">
        <v>577</v>
      </c>
      <c r="C1263" s="731" t="s">
        <v>599</v>
      </c>
      <c r="D1263" s="732" t="s">
        <v>600</v>
      </c>
      <c r="E1263" s="733">
        <v>50113001</v>
      </c>
      <c r="F1263" s="732" t="s">
        <v>611</v>
      </c>
      <c r="G1263" s="731" t="s">
        <v>612</v>
      </c>
      <c r="H1263" s="731">
        <v>216572</v>
      </c>
      <c r="I1263" s="731">
        <v>216572</v>
      </c>
      <c r="J1263" s="731" t="s">
        <v>1002</v>
      </c>
      <c r="K1263" s="731" t="s">
        <v>1003</v>
      </c>
      <c r="L1263" s="734">
        <v>36.359545454545454</v>
      </c>
      <c r="M1263" s="734">
        <v>440</v>
      </c>
      <c r="N1263" s="735">
        <v>15998.2</v>
      </c>
    </row>
    <row r="1264" spans="1:14" ht="14.45" customHeight="1" x14ac:dyDescent="0.2">
      <c r="A1264" s="729" t="s">
        <v>576</v>
      </c>
      <c r="B1264" s="730" t="s">
        <v>577</v>
      </c>
      <c r="C1264" s="731" t="s">
        <v>599</v>
      </c>
      <c r="D1264" s="732" t="s">
        <v>600</v>
      </c>
      <c r="E1264" s="733">
        <v>50113001</v>
      </c>
      <c r="F1264" s="732" t="s">
        <v>611</v>
      </c>
      <c r="G1264" s="731" t="s">
        <v>612</v>
      </c>
      <c r="H1264" s="731">
        <v>51367</v>
      </c>
      <c r="I1264" s="731">
        <v>51367</v>
      </c>
      <c r="J1264" s="731" t="s">
        <v>1008</v>
      </c>
      <c r="K1264" s="731" t="s">
        <v>1011</v>
      </c>
      <c r="L1264" s="734">
        <v>92.950000000000017</v>
      </c>
      <c r="M1264" s="734">
        <v>148</v>
      </c>
      <c r="N1264" s="735">
        <v>13756.600000000002</v>
      </c>
    </row>
    <row r="1265" spans="1:14" ht="14.45" customHeight="1" x14ac:dyDescent="0.2">
      <c r="A1265" s="729" t="s">
        <v>576</v>
      </c>
      <c r="B1265" s="730" t="s">
        <v>577</v>
      </c>
      <c r="C1265" s="731" t="s">
        <v>599</v>
      </c>
      <c r="D1265" s="732" t="s">
        <v>600</v>
      </c>
      <c r="E1265" s="733">
        <v>50113001</v>
      </c>
      <c r="F1265" s="732" t="s">
        <v>611</v>
      </c>
      <c r="G1265" s="731" t="s">
        <v>612</v>
      </c>
      <c r="H1265" s="731">
        <v>51384</v>
      </c>
      <c r="I1265" s="731">
        <v>51384</v>
      </c>
      <c r="J1265" s="731" t="s">
        <v>1008</v>
      </c>
      <c r="K1265" s="731" t="s">
        <v>1010</v>
      </c>
      <c r="L1265" s="734">
        <v>192.5</v>
      </c>
      <c r="M1265" s="734">
        <v>41</v>
      </c>
      <c r="N1265" s="735">
        <v>7892.5</v>
      </c>
    </row>
    <row r="1266" spans="1:14" ht="14.45" customHeight="1" x14ac:dyDescent="0.2">
      <c r="A1266" s="729" t="s">
        <v>576</v>
      </c>
      <c r="B1266" s="730" t="s">
        <v>577</v>
      </c>
      <c r="C1266" s="731" t="s">
        <v>599</v>
      </c>
      <c r="D1266" s="732" t="s">
        <v>600</v>
      </c>
      <c r="E1266" s="733">
        <v>50113001</v>
      </c>
      <c r="F1266" s="732" t="s">
        <v>611</v>
      </c>
      <c r="G1266" s="731" t="s">
        <v>612</v>
      </c>
      <c r="H1266" s="731">
        <v>51366</v>
      </c>
      <c r="I1266" s="731">
        <v>51366</v>
      </c>
      <c r="J1266" s="731" t="s">
        <v>1008</v>
      </c>
      <c r="K1266" s="731" t="s">
        <v>1009</v>
      </c>
      <c r="L1266" s="734">
        <v>171.60000000000002</v>
      </c>
      <c r="M1266" s="734">
        <v>555</v>
      </c>
      <c r="N1266" s="735">
        <v>95238.000000000015</v>
      </c>
    </row>
    <row r="1267" spans="1:14" ht="14.45" customHeight="1" x14ac:dyDescent="0.2">
      <c r="A1267" s="729" t="s">
        <v>576</v>
      </c>
      <c r="B1267" s="730" t="s">
        <v>577</v>
      </c>
      <c r="C1267" s="731" t="s">
        <v>599</v>
      </c>
      <c r="D1267" s="732" t="s">
        <v>600</v>
      </c>
      <c r="E1267" s="733">
        <v>50113001</v>
      </c>
      <c r="F1267" s="732" t="s">
        <v>611</v>
      </c>
      <c r="G1267" s="731" t="s">
        <v>612</v>
      </c>
      <c r="H1267" s="731">
        <v>51383</v>
      </c>
      <c r="I1267" s="731">
        <v>51383</v>
      </c>
      <c r="J1267" s="731" t="s">
        <v>1008</v>
      </c>
      <c r="K1267" s="731" t="s">
        <v>1012</v>
      </c>
      <c r="L1267" s="734">
        <v>93.5</v>
      </c>
      <c r="M1267" s="734">
        <v>10</v>
      </c>
      <c r="N1267" s="735">
        <v>935</v>
      </c>
    </row>
    <row r="1268" spans="1:14" ht="14.45" customHeight="1" x14ac:dyDescent="0.2">
      <c r="A1268" s="729" t="s">
        <v>576</v>
      </c>
      <c r="B1268" s="730" t="s">
        <v>577</v>
      </c>
      <c r="C1268" s="731" t="s">
        <v>599</v>
      </c>
      <c r="D1268" s="732" t="s">
        <v>600</v>
      </c>
      <c r="E1268" s="733">
        <v>50113001</v>
      </c>
      <c r="F1268" s="732" t="s">
        <v>611</v>
      </c>
      <c r="G1268" s="731" t="s">
        <v>612</v>
      </c>
      <c r="H1268" s="731">
        <v>498875</v>
      </c>
      <c r="I1268" s="731">
        <v>176754</v>
      </c>
      <c r="J1268" s="731" t="s">
        <v>1740</v>
      </c>
      <c r="K1268" s="731" t="s">
        <v>1741</v>
      </c>
      <c r="L1268" s="734">
        <v>11.909128664601839</v>
      </c>
      <c r="M1268" s="734">
        <v>125</v>
      </c>
      <c r="N1268" s="735">
        <v>1488.64108307523</v>
      </c>
    </row>
    <row r="1269" spans="1:14" ht="14.45" customHeight="1" x14ac:dyDescent="0.2">
      <c r="A1269" s="729" t="s">
        <v>576</v>
      </c>
      <c r="B1269" s="730" t="s">
        <v>577</v>
      </c>
      <c r="C1269" s="731" t="s">
        <v>599</v>
      </c>
      <c r="D1269" s="732" t="s">
        <v>600</v>
      </c>
      <c r="E1269" s="733">
        <v>50113001</v>
      </c>
      <c r="F1269" s="732" t="s">
        <v>611</v>
      </c>
      <c r="G1269" s="731" t="s">
        <v>612</v>
      </c>
      <c r="H1269" s="731">
        <v>151365</v>
      </c>
      <c r="I1269" s="731">
        <v>51365</v>
      </c>
      <c r="J1269" s="731" t="s">
        <v>1013</v>
      </c>
      <c r="K1269" s="731" t="s">
        <v>1014</v>
      </c>
      <c r="L1269" s="734">
        <v>8.5799988750481102</v>
      </c>
      <c r="M1269" s="734">
        <v>992</v>
      </c>
      <c r="N1269" s="735">
        <v>8511.358884047726</v>
      </c>
    </row>
    <row r="1270" spans="1:14" ht="14.45" customHeight="1" x14ac:dyDescent="0.2">
      <c r="A1270" s="729" t="s">
        <v>576</v>
      </c>
      <c r="B1270" s="730" t="s">
        <v>577</v>
      </c>
      <c r="C1270" s="731" t="s">
        <v>599</v>
      </c>
      <c r="D1270" s="732" t="s">
        <v>600</v>
      </c>
      <c r="E1270" s="733">
        <v>50113001</v>
      </c>
      <c r="F1270" s="732" t="s">
        <v>611</v>
      </c>
      <c r="G1270" s="731" t="s">
        <v>612</v>
      </c>
      <c r="H1270" s="731">
        <v>197682</v>
      </c>
      <c r="I1270" s="731">
        <v>97682</v>
      </c>
      <c r="J1270" s="731" t="s">
        <v>1015</v>
      </c>
      <c r="K1270" s="731" t="s">
        <v>1016</v>
      </c>
      <c r="L1270" s="734">
        <v>9.294999157032839</v>
      </c>
      <c r="M1270" s="734">
        <v>3489</v>
      </c>
      <c r="N1270" s="735">
        <v>32430.252058887578</v>
      </c>
    </row>
    <row r="1271" spans="1:14" ht="14.45" customHeight="1" x14ac:dyDescent="0.2">
      <c r="A1271" s="729" t="s">
        <v>576</v>
      </c>
      <c r="B1271" s="730" t="s">
        <v>577</v>
      </c>
      <c r="C1271" s="731" t="s">
        <v>599</v>
      </c>
      <c r="D1271" s="732" t="s">
        <v>600</v>
      </c>
      <c r="E1271" s="733">
        <v>50113001</v>
      </c>
      <c r="F1271" s="732" t="s">
        <v>611</v>
      </c>
      <c r="G1271" s="731" t="s">
        <v>612</v>
      </c>
      <c r="H1271" s="731">
        <v>207899</v>
      </c>
      <c r="I1271" s="731">
        <v>207899</v>
      </c>
      <c r="J1271" s="731" t="s">
        <v>1019</v>
      </c>
      <c r="K1271" s="731" t="s">
        <v>1020</v>
      </c>
      <c r="L1271" s="734">
        <v>66.850000000000009</v>
      </c>
      <c r="M1271" s="734">
        <v>2</v>
      </c>
      <c r="N1271" s="735">
        <v>133.70000000000002</v>
      </c>
    </row>
    <row r="1272" spans="1:14" ht="14.45" customHeight="1" x14ac:dyDescent="0.2">
      <c r="A1272" s="729" t="s">
        <v>576</v>
      </c>
      <c r="B1272" s="730" t="s">
        <v>577</v>
      </c>
      <c r="C1272" s="731" t="s">
        <v>599</v>
      </c>
      <c r="D1272" s="732" t="s">
        <v>600</v>
      </c>
      <c r="E1272" s="733">
        <v>50113001</v>
      </c>
      <c r="F1272" s="732" t="s">
        <v>611</v>
      </c>
      <c r="G1272" s="731" t="s">
        <v>612</v>
      </c>
      <c r="H1272" s="731">
        <v>207897</v>
      </c>
      <c r="I1272" s="731">
        <v>207897</v>
      </c>
      <c r="J1272" s="731" t="s">
        <v>1019</v>
      </c>
      <c r="K1272" s="731" t="s">
        <v>1022</v>
      </c>
      <c r="L1272" s="734">
        <v>44.54</v>
      </c>
      <c r="M1272" s="734">
        <v>4</v>
      </c>
      <c r="N1272" s="735">
        <v>178.16</v>
      </c>
    </row>
    <row r="1273" spans="1:14" ht="14.45" customHeight="1" x14ac:dyDescent="0.2">
      <c r="A1273" s="729" t="s">
        <v>576</v>
      </c>
      <c r="B1273" s="730" t="s">
        <v>577</v>
      </c>
      <c r="C1273" s="731" t="s">
        <v>599</v>
      </c>
      <c r="D1273" s="732" t="s">
        <v>600</v>
      </c>
      <c r="E1273" s="733">
        <v>50113001</v>
      </c>
      <c r="F1273" s="732" t="s">
        <v>611</v>
      </c>
      <c r="G1273" s="731" t="s">
        <v>329</v>
      </c>
      <c r="H1273" s="731">
        <v>115806</v>
      </c>
      <c r="I1273" s="731">
        <v>115806</v>
      </c>
      <c r="J1273" s="731" t="s">
        <v>1039</v>
      </c>
      <c r="K1273" s="731" t="s">
        <v>1040</v>
      </c>
      <c r="L1273" s="734">
        <v>182.89768341307797</v>
      </c>
      <c r="M1273" s="734">
        <v>116.62688490000004</v>
      </c>
      <c r="N1273" s="735">
        <v>21330.78707189369</v>
      </c>
    </row>
    <row r="1274" spans="1:14" ht="14.45" customHeight="1" x14ac:dyDescent="0.2">
      <c r="A1274" s="729" t="s">
        <v>576</v>
      </c>
      <c r="B1274" s="730" t="s">
        <v>577</v>
      </c>
      <c r="C1274" s="731" t="s">
        <v>599</v>
      </c>
      <c r="D1274" s="732" t="s">
        <v>600</v>
      </c>
      <c r="E1274" s="733">
        <v>50113001</v>
      </c>
      <c r="F1274" s="732" t="s">
        <v>611</v>
      </c>
      <c r="G1274" s="731" t="s">
        <v>329</v>
      </c>
      <c r="H1274" s="731">
        <v>242263</v>
      </c>
      <c r="I1274" s="731">
        <v>242263</v>
      </c>
      <c r="J1274" s="731" t="s">
        <v>1039</v>
      </c>
      <c r="K1274" s="731" t="s">
        <v>1041</v>
      </c>
      <c r="L1274" s="734">
        <v>424.13157038724842</v>
      </c>
      <c r="M1274" s="734">
        <v>193.78761429999992</v>
      </c>
      <c r="N1274" s="735">
        <v>82191.445174657361</v>
      </c>
    </row>
    <row r="1275" spans="1:14" ht="14.45" customHeight="1" x14ac:dyDescent="0.2">
      <c r="A1275" s="729" t="s">
        <v>576</v>
      </c>
      <c r="B1275" s="730" t="s">
        <v>577</v>
      </c>
      <c r="C1275" s="731" t="s">
        <v>599</v>
      </c>
      <c r="D1275" s="732" t="s">
        <v>600</v>
      </c>
      <c r="E1275" s="733">
        <v>50113001</v>
      </c>
      <c r="F1275" s="732" t="s">
        <v>611</v>
      </c>
      <c r="G1275" s="731" t="s">
        <v>329</v>
      </c>
      <c r="H1275" s="731">
        <v>242262</v>
      </c>
      <c r="I1275" s="731">
        <v>242262</v>
      </c>
      <c r="J1275" s="731" t="s">
        <v>1039</v>
      </c>
      <c r="K1275" s="731" t="s">
        <v>1040</v>
      </c>
      <c r="L1275" s="734">
        <v>185.31800500614858</v>
      </c>
      <c r="M1275" s="734">
        <v>123.158</v>
      </c>
      <c r="N1275" s="735">
        <v>22823.394860547247</v>
      </c>
    </row>
    <row r="1276" spans="1:14" ht="14.45" customHeight="1" x14ac:dyDescent="0.2">
      <c r="A1276" s="729" t="s">
        <v>576</v>
      </c>
      <c r="B1276" s="730" t="s">
        <v>577</v>
      </c>
      <c r="C1276" s="731" t="s">
        <v>599</v>
      </c>
      <c r="D1276" s="732" t="s">
        <v>600</v>
      </c>
      <c r="E1276" s="733">
        <v>50113001</v>
      </c>
      <c r="F1276" s="732" t="s">
        <v>611</v>
      </c>
      <c r="G1276" s="731" t="s">
        <v>329</v>
      </c>
      <c r="H1276" s="731">
        <v>115807</v>
      </c>
      <c r="I1276" s="731">
        <v>115807</v>
      </c>
      <c r="J1276" s="731" t="s">
        <v>1039</v>
      </c>
      <c r="K1276" s="731" t="s">
        <v>1041</v>
      </c>
      <c r="L1276" s="734">
        <v>421.22299999999996</v>
      </c>
      <c r="M1276" s="734">
        <v>2.198</v>
      </c>
      <c r="N1276" s="735">
        <v>925.84815399999991</v>
      </c>
    </row>
    <row r="1277" spans="1:14" ht="14.45" customHeight="1" x14ac:dyDescent="0.2">
      <c r="A1277" s="729" t="s">
        <v>576</v>
      </c>
      <c r="B1277" s="730" t="s">
        <v>577</v>
      </c>
      <c r="C1277" s="731" t="s">
        <v>599</v>
      </c>
      <c r="D1277" s="732" t="s">
        <v>600</v>
      </c>
      <c r="E1277" s="733">
        <v>50113001</v>
      </c>
      <c r="F1277" s="732" t="s">
        <v>611</v>
      </c>
      <c r="G1277" s="731" t="s">
        <v>329</v>
      </c>
      <c r="H1277" s="731">
        <v>115805</v>
      </c>
      <c r="I1277" s="731">
        <v>115805</v>
      </c>
      <c r="J1277" s="731" t="s">
        <v>1039</v>
      </c>
      <c r="K1277" s="731" t="s">
        <v>1042</v>
      </c>
      <c r="L1277" s="734">
        <v>98.319774730742452</v>
      </c>
      <c r="M1277" s="734">
        <v>122.63986220000001</v>
      </c>
      <c r="N1277" s="735">
        <v>12057.923624513298</v>
      </c>
    </row>
    <row r="1278" spans="1:14" ht="14.45" customHeight="1" x14ac:dyDescent="0.2">
      <c r="A1278" s="729" t="s">
        <v>576</v>
      </c>
      <c r="B1278" s="730" t="s">
        <v>577</v>
      </c>
      <c r="C1278" s="731" t="s">
        <v>599</v>
      </c>
      <c r="D1278" s="732" t="s">
        <v>600</v>
      </c>
      <c r="E1278" s="733">
        <v>50113001</v>
      </c>
      <c r="F1278" s="732" t="s">
        <v>611</v>
      </c>
      <c r="G1278" s="731" t="s">
        <v>643</v>
      </c>
      <c r="H1278" s="731">
        <v>235101</v>
      </c>
      <c r="I1278" s="731">
        <v>235101</v>
      </c>
      <c r="J1278" s="731" t="s">
        <v>1043</v>
      </c>
      <c r="K1278" s="731" t="s">
        <v>1041</v>
      </c>
      <c r="L1278" s="734">
        <v>143.00000000000009</v>
      </c>
      <c r="M1278" s="734">
        <v>126.80809270000003</v>
      </c>
      <c r="N1278" s="735">
        <v>18133.557256100015</v>
      </c>
    </row>
    <row r="1279" spans="1:14" ht="14.45" customHeight="1" x14ac:dyDescent="0.2">
      <c r="A1279" s="729" t="s">
        <v>576</v>
      </c>
      <c r="B1279" s="730" t="s">
        <v>577</v>
      </c>
      <c r="C1279" s="731" t="s">
        <v>599</v>
      </c>
      <c r="D1279" s="732" t="s">
        <v>600</v>
      </c>
      <c r="E1279" s="733">
        <v>50113001</v>
      </c>
      <c r="F1279" s="732" t="s">
        <v>611</v>
      </c>
      <c r="G1279" s="731" t="s">
        <v>612</v>
      </c>
      <c r="H1279" s="731">
        <v>102486</v>
      </c>
      <c r="I1279" s="731">
        <v>2486</v>
      </c>
      <c r="J1279" s="731" t="s">
        <v>1752</v>
      </c>
      <c r="K1279" s="731" t="s">
        <v>1753</v>
      </c>
      <c r="L1279" s="734">
        <v>122.76379310344825</v>
      </c>
      <c r="M1279" s="734">
        <v>145</v>
      </c>
      <c r="N1279" s="735">
        <v>17800.749999999996</v>
      </c>
    </row>
    <row r="1280" spans="1:14" ht="14.45" customHeight="1" x14ac:dyDescent="0.2">
      <c r="A1280" s="729" t="s">
        <v>576</v>
      </c>
      <c r="B1280" s="730" t="s">
        <v>577</v>
      </c>
      <c r="C1280" s="731" t="s">
        <v>599</v>
      </c>
      <c r="D1280" s="732" t="s">
        <v>600</v>
      </c>
      <c r="E1280" s="733">
        <v>50113001</v>
      </c>
      <c r="F1280" s="732" t="s">
        <v>611</v>
      </c>
      <c r="G1280" s="731" t="s">
        <v>612</v>
      </c>
      <c r="H1280" s="731">
        <v>900071</v>
      </c>
      <c r="I1280" s="731">
        <v>0</v>
      </c>
      <c r="J1280" s="731" t="s">
        <v>2028</v>
      </c>
      <c r="K1280" s="731" t="s">
        <v>329</v>
      </c>
      <c r="L1280" s="734">
        <v>143.90987734354249</v>
      </c>
      <c r="M1280" s="734">
        <v>6</v>
      </c>
      <c r="N1280" s="735">
        <v>863.459264061255</v>
      </c>
    </row>
    <row r="1281" spans="1:14" ht="14.45" customHeight="1" x14ac:dyDescent="0.2">
      <c r="A1281" s="729" t="s">
        <v>576</v>
      </c>
      <c r="B1281" s="730" t="s">
        <v>577</v>
      </c>
      <c r="C1281" s="731" t="s">
        <v>599</v>
      </c>
      <c r="D1281" s="732" t="s">
        <v>600</v>
      </c>
      <c r="E1281" s="733">
        <v>50113001</v>
      </c>
      <c r="F1281" s="732" t="s">
        <v>611</v>
      </c>
      <c r="G1281" s="731" t="s">
        <v>612</v>
      </c>
      <c r="H1281" s="731">
        <v>197427</v>
      </c>
      <c r="I1281" s="731">
        <v>197427</v>
      </c>
      <c r="J1281" s="731" t="s">
        <v>2029</v>
      </c>
      <c r="K1281" s="731" t="s">
        <v>2030</v>
      </c>
      <c r="L1281" s="734">
        <v>1725.9628124999999</v>
      </c>
      <c r="M1281" s="734">
        <v>32</v>
      </c>
      <c r="N1281" s="735">
        <v>55230.81</v>
      </c>
    </row>
    <row r="1282" spans="1:14" ht="14.45" customHeight="1" x14ac:dyDescent="0.2">
      <c r="A1282" s="729" t="s">
        <v>576</v>
      </c>
      <c r="B1282" s="730" t="s">
        <v>577</v>
      </c>
      <c r="C1282" s="731" t="s">
        <v>599</v>
      </c>
      <c r="D1282" s="732" t="s">
        <v>600</v>
      </c>
      <c r="E1282" s="733">
        <v>50113001</v>
      </c>
      <c r="F1282" s="732" t="s">
        <v>611</v>
      </c>
      <c r="G1282" s="731" t="s">
        <v>612</v>
      </c>
      <c r="H1282" s="731">
        <v>188217</v>
      </c>
      <c r="I1282" s="731">
        <v>88217</v>
      </c>
      <c r="J1282" s="731" t="s">
        <v>1109</v>
      </c>
      <c r="K1282" s="731" t="s">
        <v>1110</v>
      </c>
      <c r="L1282" s="734">
        <v>127.69</v>
      </c>
      <c r="M1282" s="734">
        <v>1</v>
      </c>
      <c r="N1282" s="735">
        <v>127.69</v>
      </c>
    </row>
    <row r="1283" spans="1:14" ht="14.45" customHeight="1" x14ac:dyDescent="0.2">
      <c r="A1283" s="729" t="s">
        <v>576</v>
      </c>
      <c r="B1283" s="730" t="s">
        <v>577</v>
      </c>
      <c r="C1283" s="731" t="s">
        <v>599</v>
      </c>
      <c r="D1283" s="732" t="s">
        <v>600</v>
      </c>
      <c r="E1283" s="733">
        <v>50113001</v>
      </c>
      <c r="F1283" s="732" t="s">
        <v>611</v>
      </c>
      <c r="G1283" s="731" t="s">
        <v>612</v>
      </c>
      <c r="H1283" s="731">
        <v>188219</v>
      </c>
      <c r="I1283" s="731">
        <v>88219</v>
      </c>
      <c r="J1283" s="731" t="s">
        <v>1111</v>
      </c>
      <c r="K1283" s="731" t="s">
        <v>1113</v>
      </c>
      <c r="L1283" s="734">
        <v>141.28</v>
      </c>
      <c r="M1283" s="734">
        <v>1</v>
      </c>
      <c r="N1283" s="735">
        <v>141.28</v>
      </c>
    </row>
    <row r="1284" spans="1:14" ht="14.45" customHeight="1" x14ac:dyDescent="0.2">
      <c r="A1284" s="729" t="s">
        <v>576</v>
      </c>
      <c r="B1284" s="730" t="s">
        <v>577</v>
      </c>
      <c r="C1284" s="731" t="s">
        <v>599</v>
      </c>
      <c r="D1284" s="732" t="s">
        <v>600</v>
      </c>
      <c r="E1284" s="733">
        <v>50113001</v>
      </c>
      <c r="F1284" s="732" t="s">
        <v>611</v>
      </c>
      <c r="G1284" s="731" t="s">
        <v>612</v>
      </c>
      <c r="H1284" s="731">
        <v>196635</v>
      </c>
      <c r="I1284" s="731">
        <v>96635</v>
      </c>
      <c r="J1284" s="731" t="s">
        <v>1141</v>
      </c>
      <c r="K1284" s="731" t="s">
        <v>1142</v>
      </c>
      <c r="L1284" s="734">
        <v>111.46000000000002</v>
      </c>
      <c r="M1284" s="734">
        <v>6</v>
      </c>
      <c r="N1284" s="735">
        <v>668.7600000000001</v>
      </c>
    </row>
    <row r="1285" spans="1:14" ht="14.45" customHeight="1" x14ac:dyDescent="0.2">
      <c r="A1285" s="729" t="s">
        <v>576</v>
      </c>
      <c r="B1285" s="730" t="s">
        <v>577</v>
      </c>
      <c r="C1285" s="731" t="s">
        <v>599</v>
      </c>
      <c r="D1285" s="732" t="s">
        <v>600</v>
      </c>
      <c r="E1285" s="733">
        <v>50113001</v>
      </c>
      <c r="F1285" s="732" t="s">
        <v>611</v>
      </c>
      <c r="G1285" s="731" t="s">
        <v>612</v>
      </c>
      <c r="H1285" s="731">
        <v>231541</v>
      </c>
      <c r="I1285" s="731">
        <v>231541</v>
      </c>
      <c r="J1285" s="731" t="s">
        <v>1145</v>
      </c>
      <c r="K1285" s="731" t="s">
        <v>1146</v>
      </c>
      <c r="L1285" s="734">
        <v>81.4084</v>
      </c>
      <c r="M1285" s="734">
        <v>25</v>
      </c>
      <c r="N1285" s="735">
        <v>2035.21</v>
      </c>
    </row>
    <row r="1286" spans="1:14" ht="14.45" customHeight="1" x14ac:dyDescent="0.2">
      <c r="A1286" s="729" t="s">
        <v>576</v>
      </c>
      <c r="B1286" s="730" t="s">
        <v>577</v>
      </c>
      <c r="C1286" s="731" t="s">
        <v>599</v>
      </c>
      <c r="D1286" s="732" t="s">
        <v>600</v>
      </c>
      <c r="E1286" s="733">
        <v>50113001</v>
      </c>
      <c r="F1286" s="732" t="s">
        <v>611</v>
      </c>
      <c r="G1286" s="731" t="s">
        <v>612</v>
      </c>
      <c r="H1286" s="731">
        <v>231544</v>
      </c>
      <c r="I1286" s="731">
        <v>231544</v>
      </c>
      <c r="J1286" s="731" t="s">
        <v>1145</v>
      </c>
      <c r="K1286" s="731" t="s">
        <v>1147</v>
      </c>
      <c r="L1286" s="734">
        <v>81.974571428571423</v>
      </c>
      <c r="M1286" s="734">
        <v>35</v>
      </c>
      <c r="N1286" s="735">
        <v>2869.1099999999997</v>
      </c>
    </row>
    <row r="1287" spans="1:14" ht="14.45" customHeight="1" x14ac:dyDescent="0.2">
      <c r="A1287" s="729" t="s">
        <v>576</v>
      </c>
      <c r="B1287" s="730" t="s">
        <v>577</v>
      </c>
      <c r="C1287" s="731" t="s">
        <v>599</v>
      </c>
      <c r="D1287" s="732" t="s">
        <v>600</v>
      </c>
      <c r="E1287" s="733">
        <v>50113001</v>
      </c>
      <c r="F1287" s="732" t="s">
        <v>611</v>
      </c>
      <c r="G1287" s="731" t="s">
        <v>612</v>
      </c>
      <c r="H1287" s="731">
        <v>237329</v>
      </c>
      <c r="I1287" s="731">
        <v>237329</v>
      </c>
      <c r="J1287" s="731" t="s">
        <v>1148</v>
      </c>
      <c r="K1287" s="731" t="s">
        <v>1149</v>
      </c>
      <c r="L1287" s="734">
        <v>109.03999999999999</v>
      </c>
      <c r="M1287" s="734">
        <v>95</v>
      </c>
      <c r="N1287" s="735">
        <v>10358.799999999999</v>
      </c>
    </row>
    <row r="1288" spans="1:14" ht="14.45" customHeight="1" x14ac:dyDescent="0.2">
      <c r="A1288" s="729" t="s">
        <v>576</v>
      </c>
      <c r="B1288" s="730" t="s">
        <v>577</v>
      </c>
      <c r="C1288" s="731" t="s">
        <v>599</v>
      </c>
      <c r="D1288" s="732" t="s">
        <v>600</v>
      </c>
      <c r="E1288" s="733">
        <v>50113001</v>
      </c>
      <c r="F1288" s="732" t="s">
        <v>611</v>
      </c>
      <c r="G1288" s="731" t="s">
        <v>612</v>
      </c>
      <c r="H1288" s="731">
        <v>237330</v>
      </c>
      <c r="I1288" s="731">
        <v>237330</v>
      </c>
      <c r="J1288" s="731" t="s">
        <v>1150</v>
      </c>
      <c r="K1288" s="731" t="s">
        <v>1151</v>
      </c>
      <c r="L1288" s="734">
        <v>113.06290322580642</v>
      </c>
      <c r="M1288" s="734">
        <v>155</v>
      </c>
      <c r="N1288" s="735">
        <v>17524.749999999996</v>
      </c>
    </row>
    <row r="1289" spans="1:14" ht="14.45" customHeight="1" x14ac:dyDescent="0.2">
      <c r="A1289" s="729" t="s">
        <v>576</v>
      </c>
      <c r="B1289" s="730" t="s">
        <v>577</v>
      </c>
      <c r="C1289" s="731" t="s">
        <v>599</v>
      </c>
      <c r="D1289" s="732" t="s">
        <v>600</v>
      </c>
      <c r="E1289" s="733">
        <v>50113001</v>
      </c>
      <c r="F1289" s="732" t="s">
        <v>611</v>
      </c>
      <c r="G1289" s="731" t="s">
        <v>612</v>
      </c>
      <c r="H1289" s="731">
        <v>100502</v>
      </c>
      <c r="I1289" s="731">
        <v>502</v>
      </c>
      <c r="J1289" s="731" t="s">
        <v>1162</v>
      </c>
      <c r="K1289" s="731" t="s">
        <v>1164</v>
      </c>
      <c r="L1289" s="734">
        <v>268.94</v>
      </c>
      <c r="M1289" s="734">
        <v>10</v>
      </c>
      <c r="N1289" s="735">
        <v>2689.4</v>
      </c>
    </row>
    <row r="1290" spans="1:14" ht="14.45" customHeight="1" x14ac:dyDescent="0.2">
      <c r="A1290" s="729" t="s">
        <v>576</v>
      </c>
      <c r="B1290" s="730" t="s">
        <v>577</v>
      </c>
      <c r="C1290" s="731" t="s">
        <v>599</v>
      </c>
      <c r="D1290" s="732" t="s">
        <v>600</v>
      </c>
      <c r="E1290" s="733">
        <v>50113001</v>
      </c>
      <c r="F1290" s="732" t="s">
        <v>611</v>
      </c>
      <c r="G1290" s="731" t="s">
        <v>612</v>
      </c>
      <c r="H1290" s="731">
        <v>102684</v>
      </c>
      <c r="I1290" s="731">
        <v>2684</v>
      </c>
      <c r="J1290" s="731" t="s">
        <v>1162</v>
      </c>
      <c r="K1290" s="731" t="s">
        <v>1163</v>
      </c>
      <c r="L1290" s="734">
        <v>108.55999999999999</v>
      </c>
      <c r="M1290" s="734">
        <v>5</v>
      </c>
      <c r="N1290" s="735">
        <v>542.79999999999995</v>
      </c>
    </row>
    <row r="1291" spans="1:14" ht="14.45" customHeight="1" x14ac:dyDescent="0.2">
      <c r="A1291" s="729" t="s">
        <v>576</v>
      </c>
      <c r="B1291" s="730" t="s">
        <v>577</v>
      </c>
      <c r="C1291" s="731" t="s">
        <v>599</v>
      </c>
      <c r="D1291" s="732" t="s">
        <v>600</v>
      </c>
      <c r="E1291" s="733">
        <v>50113001</v>
      </c>
      <c r="F1291" s="732" t="s">
        <v>611</v>
      </c>
      <c r="G1291" s="731" t="s">
        <v>612</v>
      </c>
      <c r="H1291" s="731">
        <v>188636</v>
      </c>
      <c r="I1291" s="731">
        <v>188636</v>
      </c>
      <c r="J1291" s="731" t="s">
        <v>2031</v>
      </c>
      <c r="K1291" s="731" t="s">
        <v>2032</v>
      </c>
      <c r="L1291" s="734">
        <v>394.00864395755934</v>
      </c>
      <c r="M1291" s="734">
        <v>12.330983800000002</v>
      </c>
      <c r="N1291" s="735">
        <v>4858.5142057006333</v>
      </c>
    </row>
    <row r="1292" spans="1:14" ht="14.45" customHeight="1" x14ac:dyDescent="0.2">
      <c r="A1292" s="729" t="s">
        <v>576</v>
      </c>
      <c r="B1292" s="730" t="s">
        <v>577</v>
      </c>
      <c r="C1292" s="731" t="s">
        <v>599</v>
      </c>
      <c r="D1292" s="732" t="s">
        <v>600</v>
      </c>
      <c r="E1292" s="733">
        <v>50113001</v>
      </c>
      <c r="F1292" s="732" t="s">
        <v>611</v>
      </c>
      <c r="G1292" s="731" t="s">
        <v>612</v>
      </c>
      <c r="H1292" s="731">
        <v>242283</v>
      </c>
      <c r="I1292" s="731">
        <v>242283</v>
      </c>
      <c r="J1292" s="731" t="s">
        <v>2031</v>
      </c>
      <c r="K1292" s="731" t="s">
        <v>2032</v>
      </c>
      <c r="L1292" s="734">
        <v>394.43777777777774</v>
      </c>
      <c r="M1292" s="734">
        <v>1.0030000000000001</v>
      </c>
      <c r="N1292" s="735">
        <v>395.62109111111113</v>
      </c>
    </row>
    <row r="1293" spans="1:14" ht="14.45" customHeight="1" x14ac:dyDescent="0.2">
      <c r="A1293" s="729" t="s">
        <v>576</v>
      </c>
      <c r="B1293" s="730" t="s">
        <v>577</v>
      </c>
      <c r="C1293" s="731" t="s">
        <v>599</v>
      </c>
      <c r="D1293" s="732" t="s">
        <v>600</v>
      </c>
      <c r="E1293" s="733">
        <v>50113001</v>
      </c>
      <c r="F1293" s="732" t="s">
        <v>611</v>
      </c>
      <c r="G1293" s="731" t="s">
        <v>612</v>
      </c>
      <c r="H1293" s="731">
        <v>205208</v>
      </c>
      <c r="I1293" s="731">
        <v>205208</v>
      </c>
      <c r="J1293" s="731" t="s">
        <v>1171</v>
      </c>
      <c r="K1293" s="731" t="s">
        <v>1172</v>
      </c>
      <c r="L1293" s="734">
        <v>3996.3991347576243</v>
      </c>
      <c r="M1293" s="734">
        <v>20</v>
      </c>
      <c r="N1293" s="735">
        <v>79927.982695152488</v>
      </c>
    </row>
    <row r="1294" spans="1:14" ht="14.45" customHeight="1" x14ac:dyDescent="0.2">
      <c r="A1294" s="729" t="s">
        <v>576</v>
      </c>
      <c r="B1294" s="730" t="s">
        <v>577</v>
      </c>
      <c r="C1294" s="731" t="s">
        <v>599</v>
      </c>
      <c r="D1294" s="732" t="s">
        <v>600</v>
      </c>
      <c r="E1294" s="733">
        <v>50113001</v>
      </c>
      <c r="F1294" s="732" t="s">
        <v>611</v>
      </c>
      <c r="G1294" s="731" t="s">
        <v>612</v>
      </c>
      <c r="H1294" s="731">
        <v>994973</v>
      </c>
      <c r="I1294" s="731">
        <v>55407</v>
      </c>
      <c r="J1294" s="731" t="s">
        <v>1185</v>
      </c>
      <c r="K1294" s="731" t="s">
        <v>1186</v>
      </c>
      <c r="L1294" s="734">
        <v>6263.3857142857141</v>
      </c>
      <c r="M1294" s="734">
        <v>7</v>
      </c>
      <c r="N1294" s="735">
        <v>43843.7</v>
      </c>
    </row>
    <row r="1295" spans="1:14" ht="14.45" customHeight="1" x14ac:dyDescent="0.2">
      <c r="A1295" s="729" t="s">
        <v>576</v>
      </c>
      <c r="B1295" s="730" t="s">
        <v>577</v>
      </c>
      <c r="C1295" s="731" t="s">
        <v>599</v>
      </c>
      <c r="D1295" s="732" t="s">
        <v>600</v>
      </c>
      <c r="E1295" s="733">
        <v>50113001</v>
      </c>
      <c r="F1295" s="732" t="s">
        <v>611</v>
      </c>
      <c r="G1295" s="731" t="s">
        <v>612</v>
      </c>
      <c r="H1295" s="731">
        <v>846921</v>
      </c>
      <c r="I1295" s="731">
        <v>123265</v>
      </c>
      <c r="J1295" s="731" t="s">
        <v>1809</v>
      </c>
      <c r="K1295" s="731" t="s">
        <v>1810</v>
      </c>
      <c r="L1295" s="734">
        <v>826.9114285714287</v>
      </c>
      <c r="M1295" s="734">
        <v>7</v>
      </c>
      <c r="N1295" s="735">
        <v>5788.380000000001</v>
      </c>
    </row>
    <row r="1296" spans="1:14" ht="14.45" customHeight="1" x14ac:dyDescent="0.2">
      <c r="A1296" s="729" t="s">
        <v>576</v>
      </c>
      <c r="B1296" s="730" t="s">
        <v>577</v>
      </c>
      <c r="C1296" s="731" t="s">
        <v>599</v>
      </c>
      <c r="D1296" s="732" t="s">
        <v>600</v>
      </c>
      <c r="E1296" s="733">
        <v>50113001</v>
      </c>
      <c r="F1296" s="732" t="s">
        <v>611</v>
      </c>
      <c r="G1296" s="731" t="s">
        <v>643</v>
      </c>
      <c r="H1296" s="731">
        <v>850405</v>
      </c>
      <c r="I1296" s="731">
        <v>100973</v>
      </c>
      <c r="J1296" s="731" t="s">
        <v>2033</v>
      </c>
      <c r="K1296" s="731" t="s">
        <v>2034</v>
      </c>
      <c r="L1296" s="734">
        <v>1064.2600000000002</v>
      </c>
      <c r="M1296" s="734">
        <v>1</v>
      </c>
      <c r="N1296" s="735">
        <v>1064.2600000000002</v>
      </c>
    </row>
    <row r="1297" spans="1:14" ht="14.45" customHeight="1" x14ac:dyDescent="0.2">
      <c r="A1297" s="729" t="s">
        <v>576</v>
      </c>
      <c r="B1297" s="730" t="s">
        <v>577</v>
      </c>
      <c r="C1297" s="731" t="s">
        <v>599</v>
      </c>
      <c r="D1297" s="732" t="s">
        <v>600</v>
      </c>
      <c r="E1297" s="733">
        <v>50113001</v>
      </c>
      <c r="F1297" s="732" t="s">
        <v>611</v>
      </c>
      <c r="G1297" s="731" t="s">
        <v>612</v>
      </c>
      <c r="H1297" s="731">
        <v>844086</v>
      </c>
      <c r="I1297" s="731">
        <v>0</v>
      </c>
      <c r="J1297" s="731" t="s">
        <v>2035</v>
      </c>
      <c r="K1297" s="731" t="s">
        <v>329</v>
      </c>
      <c r="L1297" s="734">
        <v>8349.7900000000009</v>
      </c>
      <c r="M1297" s="734">
        <v>2</v>
      </c>
      <c r="N1297" s="735">
        <v>16699.580000000002</v>
      </c>
    </row>
    <row r="1298" spans="1:14" ht="14.45" customHeight="1" x14ac:dyDescent="0.2">
      <c r="A1298" s="729" t="s">
        <v>576</v>
      </c>
      <c r="B1298" s="730" t="s">
        <v>577</v>
      </c>
      <c r="C1298" s="731" t="s">
        <v>599</v>
      </c>
      <c r="D1298" s="732" t="s">
        <v>600</v>
      </c>
      <c r="E1298" s="733">
        <v>50113001</v>
      </c>
      <c r="F1298" s="732" t="s">
        <v>611</v>
      </c>
      <c r="G1298" s="731" t="s">
        <v>612</v>
      </c>
      <c r="H1298" s="731">
        <v>117187</v>
      </c>
      <c r="I1298" s="731">
        <v>17187</v>
      </c>
      <c r="J1298" s="731" t="s">
        <v>1202</v>
      </c>
      <c r="K1298" s="731" t="s">
        <v>1203</v>
      </c>
      <c r="L1298" s="734">
        <v>88.99</v>
      </c>
      <c r="M1298" s="734">
        <v>15</v>
      </c>
      <c r="N1298" s="735">
        <v>1334.85</v>
      </c>
    </row>
    <row r="1299" spans="1:14" ht="14.45" customHeight="1" x14ac:dyDescent="0.2">
      <c r="A1299" s="729" t="s">
        <v>576</v>
      </c>
      <c r="B1299" s="730" t="s">
        <v>577</v>
      </c>
      <c r="C1299" s="731" t="s">
        <v>599</v>
      </c>
      <c r="D1299" s="732" t="s">
        <v>600</v>
      </c>
      <c r="E1299" s="733">
        <v>50113001</v>
      </c>
      <c r="F1299" s="732" t="s">
        <v>611</v>
      </c>
      <c r="G1299" s="731" t="s">
        <v>643</v>
      </c>
      <c r="H1299" s="731">
        <v>155823</v>
      </c>
      <c r="I1299" s="731">
        <v>55823</v>
      </c>
      <c r="J1299" s="731" t="s">
        <v>1211</v>
      </c>
      <c r="K1299" s="731" t="s">
        <v>1212</v>
      </c>
      <c r="L1299" s="734">
        <v>33.011000000000003</v>
      </c>
      <c r="M1299" s="734">
        <v>5</v>
      </c>
      <c r="N1299" s="735">
        <v>165.05500000000001</v>
      </c>
    </row>
    <row r="1300" spans="1:14" ht="14.45" customHeight="1" x14ac:dyDescent="0.2">
      <c r="A1300" s="729" t="s">
        <v>576</v>
      </c>
      <c r="B1300" s="730" t="s">
        <v>577</v>
      </c>
      <c r="C1300" s="731" t="s">
        <v>599</v>
      </c>
      <c r="D1300" s="732" t="s">
        <v>600</v>
      </c>
      <c r="E1300" s="733">
        <v>50113001</v>
      </c>
      <c r="F1300" s="732" t="s">
        <v>611</v>
      </c>
      <c r="G1300" s="731" t="s">
        <v>643</v>
      </c>
      <c r="H1300" s="731">
        <v>107981</v>
      </c>
      <c r="I1300" s="731">
        <v>7981</v>
      </c>
      <c r="J1300" s="731" t="s">
        <v>1211</v>
      </c>
      <c r="K1300" s="731" t="s">
        <v>1214</v>
      </c>
      <c r="L1300" s="734">
        <v>44.873846153846152</v>
      </c>
      <c r="M1300" s="734">
        <v>13</v>
      </c>
      <c r="N1300" s="735">
        <v>583.36</v>
      </c>
    </row>
    <row r="1301" spans="1:14" ht="14.45" customHeight="1" x14ac:dyDescent="0.2">
      <c r="A1301" s="729" t="s">
        <v>576</v>
      </c>
      <c r="B1301" s="730" t="s">
        <v>577</v>
      </c>
      <c r="C1301" s="731" t="s">
        <v>599</v>
      </c>
      <c r="D1301" s="732" t="s">
        <v>600</v>
      </c>
      <c r="E1301" s="733">
        <v>50113001</v>
      </c>
      <c r="F1301" s="732" t="s">
        <v>611</v>
      </c>
      <c r="G1301" s="731" t="s">
        <v>643</v>
      </c>
      <c r="H1301" s="731">
        <v>187607</v>
      </c>
      <c r="I1301" s="731">
        <v>187607</v>
      </c>
      <c r="J1301" s="731" t="s">
        <v>1828</v>
      </c>
      <c r="K1301" s="731" t="s">
        <v>1829</v>
      </c>
      <c r="L1301" s="734">
        <v>273.89999617930954</v>
      </c>
      <c r="M1301" s="734">
        <v>160</v>
      </c>
      <c r="N1301" s="735">
        <v>43823.999388689524</v>
      </c>
    </row>
    <row r="1302" spans="1:14" ht="14.45" customHeight="1" x14ac:dyDescent="0.2">
      <c r="A1302" s="729" t="s">
        <v>576</v>
      </c>
      <c r="B1302" s="730" t="s">
        <v>577</v>
      </c>
      <c r="C1302" s="731" t="s">
        <v>599</v>
      </c>
      <c r="D1302" s="732" t="s">
        <v>600</v>
      </c>
      <c r="E1302" s="733">
        <v>50113001</v>
      </c>
      <c r="F1302" s="732" t="s">
        <v>611</v>
      </c>
      <c r="G1302" s="731" t="s">
        <v>612</v>
      </c>
      <c r="H1302" s="731">
        <v>239969</v>
      </c>
      <c r="I1302" s="731">
        <v>239969</v>
      </c>
      <c r="J1302" s="731" t="s">
        <v>1230</v>
      </c>
      <c r="K1302" s="731" t="s">
        <v>1232</v>
      </c>
      <c r="L1302" s="734">
        <v>179.50091455073576</v>
      </c>
      <c r="M1302" s="734">
        <v>755.42167249999954</v>
      </c>
      <c r="N1302" s="735">
        <v>135598.88108519631</v>
      </c>
    </row>
    <row r="1303" spans="1:14" ht="14.45" customHeight="1" x14ac:dyDescent="0.2">
      <c r="A1303" s="729" t="s">
        <v>576</v>
      </c>
      <c r="B1303" s="730" t="s">
        <v>577</v>
      </c>
      <c r="C1303" s="731" t="s">
        <v>599</v>
      </c>
      <c r="D1303" s="732" t="s">
        <v>600</v>
      </c>
      <c r="E1303" s="733">
        <v>50113001</v>
      </c>
      <c r="F1303" s="732" t="s">
        <v>611</v>
      </c>
      <c r="G1303" s="731" t="s">
        <v>612</v>
      </c>
      <c r="H1303" s="731">
        <v>239968</v>
      </c>
      <c r="I1303" s="731">
        <v>239968</v>
      </c>
      <c r="J1303" s="731" t="s">
        <v>1230</v>
      </c>
      <c r="K1303" s="731" t="s">
        <v>1231</v>
      </c>
      <c r="L1303" s="734">
        <v>104.34413986834498</v>
      </c>
      <c r="M1303" s="734">
        <v>240.42188840000006</v>
      </c>
      <c r="N1303" s="735">
        <v>25086.615150621234</v>
      </c>
    </row>
    <row r="1304" spans="1:14" ht="14.45" customHeight="1" x14ac:dyDescent="0.2">
      <c r="A1304" s="729" t="s">
        <v>576</v>
      </c>
      <c r="B1304" s="730" t="s">
        <v>577</v>
      </c>
      <c r="C1304" s="731" t="s">
        <v>599</v>
      </c>
      <c r="D1304" s="732" t="s">
        <v>600</v>
      </c>
      <c r="E1304" s="733">
        <v>50113001</v>
      </c>
      <c r="F1304" s="732" t="s">
        <v>611</v>
      </c>
      <c r="G1304" s="731" t="s">
        <v>612</v>
      </c>
      <c r="H1304" s="731">
        <v>144562</v>
      </c>
      <c r="I1304" s="731">
        <v>144562</v>
      </c>
      <c r="J1304" s="731" t="s">
        <v>1233</v>
      </c>
      <c r="K1304" s="731" t="s">
        <v>1234</v>
      </c>
      <c r="L1304" s="734">
        <v>104.33999999999999</v>
      </c>
      <c r="M1304" s="734">
        <v>57.575661199999999</v>
      </c>
      <c r="N1304" s="735">
        <v>6007.4444896079995</v>
      </c>
    </row>
    <row r="1305" spans="1:14" ht="14.45" customHeight="1" x14ac:dyDescent="0.2">
      <c r="A1305" s="729" t="s">
        <v>576</v>
      </c>
      <c r="B1305" s="730" t="s">
        <v>577</v>
      </c>
      <c r="C1305" s="731" t="s">
        <v>599</v>
      </c>
      <c r="D1305" s="732" t="s">
        <v>600</v>
      </c>
      <c r="E1305" s="733">
        <v>50113001</v>
      </c>
      <c r="F1305" s="732" t="s">
        <v>611</v>
      </c>
      <c r="G1305" s="731" t="s">
        <v>612</v>
      </c>
      <c r="H1305" s="731">
        <v>144563</v>
      </c>
      <c r="I1305" s="731">
        <v>144563</v>
      </c>
      <c r="J1305" s="731" t="s">
        <v>1233</v>
      </c>
      <c r="K1305" s="731" t="s">
        <v>1832</v>
      </c>
      <c r="L1305" s="734">
        <v>181.10400000000004</v>
      </c>
      <c r="M1305" s="734">
        <v>6.9999999999999991</v>
      </c>
      <c r="N1305" s="735">
        <v>1267.7280000000001</v>
      </c>
    </row>
    <row r="1306" spans="1:14" ht="14.45" customHeight="1" x14ac:dyDescent="0.2">
      <c r="A1306" s="729" t="s">
        <v>576</v>
      </c>
      <c r="B1306" s="730" t="s">
        <v>577</v>
      </c>
      <c r="C1306" s="731" t="s">
        <v>599</v>
      </c>
      <c r="D1306" s="732" t="s">
        <v>600</v>
      </c>
      <c r="E1306" s="733">
        <v>50113001</v>
      </c>
      <c r="F1306" s="732" t="s">
        <v>611</v>
      </c>
      <c r="G1306" s="731" t="s">
        <v>612</v>
      </c>
      <c r="H1306" s="731">
        <v>144418</v>
      </c>
      <c r="I1306" s="731">
        <v>144418</v>
      </c>
      <c r="J1306" s="731" t="s">
        <v>1241</v>
      </c>
      <c r="K1306" s="731" t="s">
        <v>1243</v>
      </c>
      <c r="L1306" s="734">
        <v>474.26799897666001</v>
      </c>
      <c r="M1306" s="734">
        <v>565.27633579999917</v>
      </c>
      <c r="N1306" s="735">
        <v>268092.47664872411</v>
      </c>
    </row>
    <row r="1307" spans="1:14" ht="14.45" customHeight="1" x14ac:dyDescent="0.2">
      <c r="A1307" s="729" t="s">
        <v>576</v>
      </c>
      <c r="B1307" s="730" t="s">
        <v>577</v>
      </c>
      <c r="C1307" s="731" t="s">
        <v>599</v>
      </c>
      <c r="D1307" s="732" t="s">
        <v>600</v>
      </c>
      <c r="E1307" s="733">
        <v>50113001</v>
      </c>
      <c r="F1307" s="732" t="s">
        <v>611</v>
      </c>
      <c r="G1307" s="731" t="s">
        <v>612</v>
      </c>
      <c r="H1307" s="731">
        <v>144420</v>
      </c>
      <c r="I1307" s="731">
        <v>144420</v>
      </c>
      <c r="J1307" s="731" t="s">
        <v>1241</v>
      </c>
      <c r="K1307" s="731" t="s">
        <v>1242</v>
      </c>
      <c r="L1307" s="734">
        <v>204.5208689206296</v>
      </c>
      <c r="M1307" s="734">
        <v>606.94746580000071</v>
      </c>
      <c r="N1307" s="735">
        <v>124133.42309459025</v>
      </c>
    </row>
    <row r="1308" spans="1:14" ht="14.45" customHeight="1" x14ac:dyDescent="0.2">
      <c r="A1308" s="729" t="s">
        <v>576</v>
      </c>
      <c r="B1308" s="730" t="s">
        <v>577</v>
      </c>
      <c r="C1308" s="731" t="s">
        <v>599</v>
      </c>
      <c r="D1308" s="732" t="s">
        <v>600</v>
      </c>
      <c r="E1308" s="733">
        <v>50113001</v>
      </c>
      <c r="F1308" s="732" t="s">
        <v>611</v>
      </c>
      <c r="G1308" s="731" t="s">
        <v>643</v>
      </c>
      <c r="H1308" s="731">
        <v>844415</v>
      </c>
      <c r="I1308" s="731">
        <v>104239</v>
      </c>
      <c r="J1308" s="731" t="s">
        <v>1244</v>
      </c>
      <c r="K1308" s="731" t="s">
        <v>1245</v>
      </c>
      <c r="L1308" s="734">
        <v>90.65032250983316</v>
      </c>
      <c r="M1308" s="734">
        <v>306.3349247999999</v>
      </c>
      <c r="N1308" s="735">
        <v>27769.359729145479</v>
      </c>
    </row>
    <row r="1309" spans="1:14" ht="14.45" customHeight="1" x14ac:dyDescent="0.2">
      <c r="A1309" s="729" t="s">
        <v>576</v>
      </c>
      <c r="B1309" s="730" t="s">
        <v>577</v>
      </c>
      <c r="C1309" s="731" t="s">
        <v>599</v>
      </c>
      <c r="D1309" s="732" t="s">
        <v>600</v>
      </c>
      <c r="E1309" s="733">
        <v>50113001</v>
      </c>
      <c r="F1309" s="732" t="s">
        <v>611</v>
      </c>
      <c r="G1309" s="731" t="s">
        <v>612</v>
      </c>
      <c r="H1309" s="731">
        <v>209360</v>
      </c>
      <c r="I1309" s="731">
        <v>209360</v>
      </c>
      <c r="J1309" s="731" t="s">
        <v>1246</v>
      </c>
      <c r="K1309" s="731" t="s">
        <v>1247</v>
      </c>
      <c r="L1309" s="734">
        <v>167.01000064823754</v>
      </c>
      <c r="M1309" s="734">
        <v>145</v>
      </c>
      <c r="N1309" s="735">
        <v>24216.450093994445</v>
      </c>
    </row>
    <row r="1310" spans="1:14" ht="14.45" customHeight="1" x14ac:dyDescent="0.2">
      <c r="A1310" s="729" t="s">
        <v>576</v>
      </c>
      <c r="B1310" s="730" t="s">
        <v>577</v>
      </c>
      <c r="C1310" s="731" t="s">
        <v>599</v>
      </c>
      <c r="D1310" s="732" t="s">
        <v>600</v>
      </c>
      <c r="E1310" s="733">
        <v>50113001</v>
      </c>
      <c r="F1310" s="732" t="s">
        <v>611</v>
      </c>
      <c r="G1310" s="731" t="s">
        <v>612</v>
      </c>
      <c r="H1310" s="731">
        <v>207820</v>
      </c>
      <c r="I1310" s="731">
        <v>207820</v>
      </c>
      <c r="J1310" s="731" t="s">
        <v>1258</v>
      </c>
      <c r="K1310" s="731" t="s">
        <v>1259</v>
      </c>
      <c r="L1310" s="734">
        <v>31.15</v>
      </c>
      <c r="M1310" s="734">
        <v>2</v>
      </c>
      <c r="N1310" s="735">
        <v>62.3</v>
      </c>
    </row>
    <row r="1311" spans="1:14" ht="14.45" customHeight="1" x14ac:dyDescent="0.2">
      <c r="A1311" s="729" t="s">
        <v>576</v>
      </c>
      <c r="B1311" s="730" t="s">
        <v>577</v>
      </c>
      <c r="C1311" s="731" t="s">
        <v>599</v>
      </c>
      <c r="D1311" s="732" t="s">
        <v>600</v>
      </c>
      <c r="E1311" s="733">
        <v>50113001</v>
      </c>
      <c r="F1311" s="732" t="s">
        <v>611</v>
      </c>
      <c r="G1311" s="731" t="s">
        <v>612</v>
      </c>
      <c r="H1311" s="731">
        <v>207819</v>
      </c>
      <c r="I1311" s="731">
        <v>207819</v>
      </c>
      <c r="J1311" s="731" t="s">
        <v>1262</v>
      </c>
      <c r="K1311" s="731" t="s">
        <v>1263</v>
      </c>
      <c r="L1311" s="734">
        <v>22.3</v>
      </c>
      <c r="M1311" s="734">
        <v>2</v>
      </c>
      <c r="N1311" s="735">
        <v>44.6</v>
      </c>
    </row>
    <row r="1312" spans="1:14" ht="14.45" customHeight="1" x14ac:dyDescent="0.2">
      <c r="A1312" s="729" t="s">
        <v>576</v>
      </c>
      <c r="B1312" s="730" t="s">
        <v>577</v>
      </c>
      <c r="C1312" s="731" t="s">
        <v>599</v>
      </c>
      <c r="D1312" s="732" t="s">
        <v>600</v>
      </c>
      <c r="E1312" s="733">
        <v>50113001</v>
      </c>
      <c r="F1312" s="732" t="s">
        <v>611</v>
      </c>
      <c r="G1312" s="731" t="s">
        <v>643</v>
      </c>
      <c r="H1312" s="731">
        <v>238203</v>
      </c>
      <c r="I1312" s="731">
        <v>238203</v>
      </c>
      <c r="J1312" s="731" t="s">
        <v>2036</v>
      </c>
      <c r="K1312" s="731" t="s">
        <v>2037</v>
      </c>
      <c r="L1312" s="734">
        <v>11065.80947368421</v>
      </c>
      <c r="M1312" s="734">
        <v>19</v>
      </c>
      <c r="N1312" s="735">
        <v>210250.38</v>
      </c>
    </row>
    <row r="1313" spans="1:14" ht="14.45" customHeight="1" x14ac:dyDescent="0.2">
      <c r="A1313" s="729" t="s">
        <v>576</v>
      </c>
      <c r="B1313" s="730" t="s">
        <v>577</v>
      </c>
      <c r="C1313" s="731" t="s">
        <v>599</v>
      </c>
      <c r="D1313" s="732" t="s">
        <v>600</v>
      </c>
      <c r="E1313" s="733">
        <v>50113001</v>
      </c>
      <c r="F1313" s="732" t="s">
        <v>611</v>
      </c>
      <c r="G1313" s="731" t="s">
        <v>612</v>
      </c>
      <c r="H1313" s="731">
        <v>111671</v>
      </c>
      <c r="I1313" s="731">
        <v>11671</v>
      </c>
      <c r="J1313" s="731" t="s">
        <v>2038</v>
      </c>
      <c r="K1313" s="731" t="s">
        <v>1315</v>
      </c>
      <c r="L1313" s="734">
        <v>209.00000000000003</v>
      </c>
      <c r="M1313" s="734">
        <v>2</v>
      </c>
      <c r="N1313" s="735">
        <v>418.00000000000006</v>
      </c>
    </row>
    <row r="1314" spans="1:14" ht="14.45" customHeight="1" x14ac:dyDescent="0.2">
      <c r="A1314" s="729" t="s">
        <v>576</v>
      </c>
      <c r="B1314" s="730" t="s">
        <v>577</v>
      </c>
      <c r="C1314" s="731" t="s">
        <v>599</v>
      </c>
      <c r="D1314" s="732" t="s">
        <v>600</v>
      </c>
      <c r="E1314" s="733">
        <v>50113001</v>
      </c>
      <c r="F1314" s="732" t="s">
        <v>611</v>
      </c>
      <c r="G1314" s="731" t="s">
        <v>612</v>
      </c>
      <c r="H1314" s="731">
        <v>182952</v>
      </c>
      <c r="I1314" s="731">
        <v>82952</v>
      </c>
      <c r="J1314" s="731" t="s">
        <v>1298</v>
      </c>
      <c r="K1314" s="731" t="s">
        <v>1299</v>
      </c>
      <c r="L1314" s="734">
        <v>175.20365853658538</v>
      </c>
      <c r="M1314" s="734">
        <v>410</v>
      </c>
      <c r="N1314" s="735">
        <v>71833.5</v>
      </c>
    </row>
    <row r="1315" spans="1:14" ht="14.45" customHeight="1" x14ac:dyDescent="0.2">
      <c r="A1315" s="729" t="s">
        <v>576</v>
      </c>
      <c r="B1315" s="730" t="s">
        <v>577</v>
      </c>
      <c r="C1315" s="731" t="s">
        <v>599</v>
      </c>
      <c r="D1315" s="732" t="s">
        <v>600</v>
      </c>
      <c r="E1315" s="733">
        <v>50113001</v>
      </c>
      <c r="F1315" s="732" t="s">
        <v>611</v>
      </c>
      <c r="G1315" s="731" t="s">
        <v>612</v>
      </c>
      <c r="H1315" s="731">
        <v>206846</v>
      </c>
      <c r="I1315" s="731">
        <v>206846</v>
      </c>
      <c r="J1315" s="731" t="s">
        <v>2039</v>
      </c>
      <c r="K1315" s="731" t="s">
        <v>2040</v>
      </c>
      <c r="L1315" s="734">
        <v>1185.0628104575164</v>
      </c>
      <c r="M1315" s="734">
        <v>153</v>
      </c>
      <c r="N1315" s="735">
        <v>181314.61000000002</v>
      </c>
    </row>
    <row r="1316" spans="1:14" ht="14.45" customHeight="1" x14ac:dyDescent="0.2">
      <c r="A1316" s="729" t="s">
        <v>576</v>
      </c>
      <c r="B1316" s="730" t="s">
        <v>577</v>
      </c>
      <c r="C1316" s="731" t="s">
        <v>599</v>
      </c>
      <c r="D1316" s="732" t="s">
        <v>600</v>
      </c>
      <c r="E1316" s="733">
        <v>50113001</v>
      </c>
      <c r="F1316" s="732" t="s">
        <v>611</v>
      </c>
      <c r="G1316" s="731" t="s">
        <v>612</v>
      </c>
      <c r="H1316" s="731">
        <v>159357</v>
      </c>
      <c r="I1316" s="731">
        <v>59357</v>
      </c>
      <c r="J1316" s="731" t="s">
        <v>1311</v>
      </c>
      <c r="K1316" s="731" t="s">
        <v>1313</v>
      </c>
      <c r="L1316" s="734">
        <v>188.88</v>
      </c>
      <c r="M1316" s="734">
        <v>1</v>
      </c>
      <c r="N1316" s="735">
        <v>188.88</v>
      </c>
    </row>
    <row r="1317" spans="1:14" ht="14.45" customHeight="1" x14ac:dyDescent="0.2">
      <c r="A1317" s="729" t="s">
        <v>576</v>
      </c>
      <c r="B1317" s="730" t="s">
        <v>577</v>
      </c>
      <c r="C1317" s="731" t="s">
        <v>599</v>
      </c>
      <c r="D1317" s="732" t="s">
        <v>600</v>
      </c>
      <c r="E1317" s="733">
        <v>50113001</v>
      </c>
      <c r="F1317" s="732" t="s">
        <v>611</v>
      </c>
      <c r="G1317" s="731" t="s">
        <v>643</v>
      </c>
      <c r="H1317" s="731">
        <v>202989</v>
      </c>
      <c r="I1317" s="731">
        <v>202989</v>
      </c>
      <c r="J1317" s="731" t="s">
        <v>2041</v>
      </c>
      <c r="K1317" s="731" t="s">
        <v>2042</v>
      </c>
      <c r="L1317" s="734">
        <v>20020</v>
      </c>
      <c r="M1317" s="734">
        <v>115</v>
      </c>
      <c r="N1317" s="735">
        <v>2302300</v>
      </c>
    </row>
    <row r="1318" spans="1:14" ht="14.45" customHeight="1" x14ac:dyDescent="0.2">
      <c r="A1318" s="729" t="s">
        <v>576</v>
      </c>
      <c r="B1318" s="730" t="s">
        <v>577</v>
      </c>
      <c r="C1318" s="731" t="s">
        <v>599</v>
      </c>
      <c r="D1318" s="732" t="s">
        <v>600</v>
      </c>
      <c r="E1318" s="733">
        <v>50113001</v>
      </c>
      <c r="F1318" s="732" t="s">
        <v>611</v>
      </c>
      <c r="G1318" s="731" t="s">
        <v>612</v>
      </c>
      <c r="H1318" s="731">
        <v>180058</v>
      </c>
      <c r="I1318" s="731">
        <v>80058</v>
      </c>
      <c r="J1318" s="731" t="s">
        <v>1327</v>
      </c>
      <c r="K1318" s="731" t="s">
        <v>1328</v>
      </c>
      <c r="L1318" s="734">
        <v>123.26999999999997</v>
      </c>
      <c r="M1318" s="734">
        <v>1</v>
      </c>
      <c r="N1318" s="735">
        <v>123.26999999999997</v>
      </c>
    </row>
    <row r="1319" spans="1:14" ht="14.45" customHeight="1" x14ac:dyDescent="0.2">
      <c r="A1319" s="729" t="s">
        <v>576</v>
      </c>
      <c r="B1319" s="730" t="s">
        <v>577</v>
      </c>
      <c r="C1319" s="731" t="s">
        <v>599</v>
      </c>
      <c r="D1319" s="732" t="s">
        <v>600</v>
      </c>
      <c r="E1319" s="733">
        <v>50113001</v>
      </c>
      <c r="F1319" s="732" t="s">
        <v>611</v>
      </c>
      <c r="G1319" s="731" t="s">
        <v>612</v>
      </c>
      <c r="H1319" s="731">
        <v>192414</v>
      </c>
      <c r="I1319" s="731">
        <v>92414</v>
      </c>
      <c r="J1319" s="731" t="s">
        <v>1878</v>
      </c>
      <c r="K1319" s="731" t="s">
        <v>1879</v>
      </c>
      <c r="L1319" s="734">
        <v>63.13</v>
      </c>
      <c r="M1319" s="734">
        <v>1</v>
      </c>
      <c r="N1319" s="735">
        <v>63.13</v>
      </c>
    </row>
    <row r="1320" spans="1:14" ht="14.45" customHeight="1" x14ac:dyDescent="0.2">
      <c r="A1320" s="729" t="s">
        <v>576</v>
      </c>
      <c r="B1320" s="730" t="s">
        <v>577</v>
      </c>
      <c r="C1320" s="731" t="s">
        <v>599</v>
      </c>
      <c r="D1320" s="732" t="s">
        <v>600</v>
      </c>
      <c r="E1320" s="733">
        <v>50113001</v>
      </c>
      <c r="F1320" s="732" t="s">
        <v>611</v>
      </c>
      <c r="G1320" s="731" t="s">
        <v>643</v>
      </c>
      <c r="H1320" s="731">
        <v>109709</v>
      </c>
      <c r="I1320" s="731">
        <v>9709</v>
      </c>
      <c r="J1320" s="731" t="s">
        <v>1341</v>
      </c>
      <c r="K1320" s="731" t="s">
        <v>1343</v>
      </c>
      <c r="L1320" s="734">
        <v>64.900000000000006</v>
      </c>
      <c r="M1320" s="734">
        <v>35</v>
      </c>
      <c r="N1320" s="735">
        <v>2271.5</v>
      </c>
    </row>
    <row r="1321" spans="1:14" ht="14.45" customHeight="1" x14ac:dyDescent="0.2">
      <c r="A1321" s="729" t="s">
        <v>576</v>
      </c>
      <c r="B1321" s="730" t="s">
        <v>577</v>
      </c>
      <c r="C1321" s="731" t="s">
        <v>599</v>
      </c>
      <c r="D1321" s="732" t="s">
        <v>600</v>
      </c>
      <c r="E1321" s="733">
        <v>50113001</v>
      </c>
      <c r="F1321" s="732" t="s">
        <v>611</v>
      </c>
      <c r="G1321" s="731" t="s">
        <v>643</v>
      </c>
      <c r="H1321" s="731">
        <v>109710</v>
      </c>
      <c r="I1321" s="731">
        <v>9710</v>
      </c>
      <c r="J1321" s="731" t="s">
        <v>1341</v>
      </c>
      <c r="K1321" s="731" t="s">
        <v>1342</v>
      </c>
      <c r="L1321" s="734">
        <v>70.330000000000013</v>
      </c>
      <c r="M1321" s="734">
        <v>10</v>
      </c>
      <c r="N1321" s="735">
        <v>703.30000000000018</v>
      </c>
    </row>
    <row r="1322" spans="1:14" ht="14.45" customHeight="1" x14ac:dyDescent="0.2">
      <c r="A1322" s="729" t="s">
        <v>576</v>
      </c>
      <c r="B1322" s="730" t="s">
        <v>577</v>
      </c>
      <c r="C1322" s="731" t="s">
        <v>599</v>
      </c>
      <c r="D1322" s="732" t="s">
        <v>600</v>
      </c>
      <c r="E1322" s="733">
        <v>50113001</v>
      </c>
      <c r="F1322" s="732" t="s">
        <v>611</v>
      </c>
      <c r="G1322" s="731" t="s">
        <v>612</v>
      </c>
      <c r="H1322" s="731">
        <v>113804</v>
      </c>
      <c r="I1322" s="731">
        <v>13804</v>
      </c>
      <c r="J1322" s="731" t="s">
        <v>2043</v>
      </c>
      <c r="K1322" s="731" t="s">
        <v>2044</v>
      </c>
      <c r="L1322" s="734">
        <v>20409.354262295084</v>
      </c>
      <c r="M1322" s="734">
        <v>122</v>
      </c>
      <c r="N1322" s="735">
        <v>2489941.2200000002</v>
      </c>
    </row>
    <row r="1323" spans="1:14" ht="14.45" customHeight="1" x14ac:dyDescent="0.2">
      <c r="A1323" s="729" t="s">
        <v>576</v>
      </c>
      <c r="B1323" s="730" t="s">
        <v>577</v>
      </c>
      <c r="C1323" s="731" t="s">
        <v>599</v>
      </c>
      <c r="D1323" s="732" t="s">
        <v>600</v>
      </c>
      <c r="E1323" s="733">
        <v>50113001</v>
      </c>
      <c r="F1323" s="732" t="s">
        <v>611</v>
      </c>
      <c r="G1323" s="731" t="s">
        <v>612</v>
      </c>
      <c r="H1323" s="731">
        <v>849967</v>
      </c>
      <c r="I1323" s="731">
        <v>162057</v>
      </c>
      <c r="J1323" s="731" t="s">
        <v>2045</v>
      </c>
      <c r="K1323" s="731" t="s">
        <v>2046</v>
      </c>
      <c r="L1323" s="734">
        <v>10012.668571428572</v>
      </c>
      <c r="M1323" s="734">
        <v>7</v>
      </c>
      <c r="N1323" s="735">
        <v>70088.680000000008</v>
      </c>
    </row>
    <row r="1324" spans="1:14" ht="14.45" customHeight="1" x14ac:dyDescent="0.2">
      <c r="A1324" s="729" t="s">
        <v>576</v>
      </c>
      <c r="B1324" s="730" t="s">
        <v>577</v>
      </c>
      <c r="C1324" s="731" t="s">
        <v>599</v>
      </c>
      <c r="D1324" s="732" t="s">
        <v>600</v>
      </c>
      <c r="E1324" s="733">
        <v>50113001</v>
      </c>
      <c r="F1324" s="732" t="s">
        <v>611</v>
      </c>
      <c r="G1324" s="731" t="s">
        <v>612</v>
      </c>
      <c r="H1324" s="731">
        <v>191836</v>
      </c>
      <c r="I1324" s="731">
        <v>91836</v>
      </c>
      <c r="J1324" s="731" t="s">
        <v>1392</v>
      </c>
      <c r="K1324" s="731" t="s">
        <v>1393</v>
      </c>
      <c r="L1324" s="734">
        <v>44.610000000000007</v>
      </c>
      <c r="M1324" s="734">
        <v>5</v>
      </c>
      <c r="N1324" s="735">
        <v>223.05000000000004</v>
      </c>
    </row>
    <row r="1325" spans="1:14" ht="14.45" customHeight="1" x14ac:dyDescent="0.2">
      <c r="A1325" s="729" t="s">
        <v>576</v>
      </c>
      <c r="B1325" s="730" t="s">
        <v>577</v>
      </c>
      <c r="C1325" s="731" t="s">
        <v>599</v>
      </c>
      <c r="D1325" s="732" t="s">
        <v>600</v>
      </c>
      <c r="E1325" s="733">
        <v>50113001</v>
      </c>
      <c r="F1325" s="732" t="s">
        <v>611</v>
      </c>
      <c r="G1325" s="731" t="s">
        <v>612</v>
      </c>
      <c r="H1325" s="731">
        <v>848977</v>
      </c>
      <c r="I1325" s="731">
        <v>129597</v>
      </c>
      <c r="J1325" s="731" t="s">
        <v>2047</v>
      </c>
      <c r="K1325" s="731" t="s">
        <v>2048</v>
      </c>
      <c r="L1325" s="734">
        <v>622.29441669455809</v>
      </c>
      <c r="M1325" s="734">
        <v>21.503</v>
      </c>
      <c r="N1325" s="735">
        <v>13381.196842183082</v>
      </c>
    </row>
    <row r="1326" spans="1:14" ht="14.45" customHeight="1" x14ac:dyDescent="0.2">
      <c r="A1326" s="729" t="s">
        <v>576</v>
      </c>
      <c r="B1326" s="730" t="s">
        <v>577</v>
      </c>
      <c r="C1326" s="731" t="s">
        <v>599</v>
      </c>
      <c r="D1326" s="732" t="s">
        <v>600</v>
      </c>
      <c r="E1326" s="733">
        <v>50113001</v>
      </c>
      <c r="F1326" s="732" t="s">
        <v>611</v>
      </c>
      <c r="G1326" s="731" t="s">
        <v>612</v>
      </c>
      <c r="H1326" s="731">
        <v>111421</v>
      </c>
      <c r="I1326" s="731">
        <v>11421</v>
      </c>
      <c r="J1326" s="731" t="s">
        <v>2049</v>
      </c>
      <c r="K1326" s="731" t="s">
        <v>2050</v>
      </c>
      <c r="L1326" s="734">
        <v>360.29854855952607</v>
      </c>
      <c r="M1326" s="734">
        <v>5</v>
      </c>
      <c r="N1326" s="735">
        <v>1801.4927427976304</v>
      </c>
    </row>
    <row r="1327" spans="1:14" ht="14.45" customHeight="1" x14ac:dyDescent="0.2">
      <c r="A1327" s="729" t="s">
        <v>576</v>
      </c>
      <c r="B1327" s="730" t="s">
        <v>577</v>
      </c>
      <c r="C1327" s="731" t="s">
        <v>599</v>
      </c>
      <c r="D1327" s="732" t="s">
        <v>600</v>
      </c>
      <c r="E1327" s="733">
        <v>50113001</v>
      </c>
      <c r="F1327" s="732" t="s">
        <v>611</v>
      </c>
      <c r="G1327" s="731" t="s">
        <v>612</v>
      </c>
      <c r="H1327" s="731">
        <v>100643</v>
      </c>
      <c r="I1327" s="731">
        <v>643</v>
      </c>
      <c r="J1327" s="731" t="s">
        <v>2051</v>
      </c>
      <c r="K1327" s="731" t="s">
        <v>2052</v>
      </c>
      <c r="L1327" s="734">
        <v>63.559999999999981</v>
      </c>
      <c r="M1327" s="734">
        <v>3</v>
      </c>
      <c r="N1327" s="735">
        <v>190.67999999999995</v>
      </c>
    </row>
    <row r="1328" spans="1:14" ht="14.45" customHeight="1" x14ac:dyDescent="0.2">
      <c r="A1328" s="729" t="s">
        <v>576</v>
      </c>
      <c r="B1328" s="730" t="s">
        <v>577</v>
      </c>
      <c r="C1328" s="731" t="s">
        <v>599</v>
      </c>
      <c r="D1328" s="732" t="s">
        <v>600</v>
      </c>
      <c r="E1328" s="733">
        <v>50113001</v>
      </c>
      <c r="F1328" s="732" t="s">
        <v>611</v>
      </c>
      <c r="G1328" s="731" t="s">
        <v>612</v>
      </c>
      <c r="H1328" s="731">
        <v>168721</v>
      </c>
      <c r="I1328" s="731">
        <v>168721</v>
      </c>
      <c r="J1328" s="731" t="s">
        <v>2053</v>
      </c>
      <c r="K1328" s="731" t="s">
        <v>2054</v>
      </c>
      <c r="L1328" s="734">
        <v>6706.4894821765429</v>
      </c>
      <c r="M1328" s="734">
        <v>363</v>
      </c>
      <c r="N1328" s="735">
        <v>2434455.682030085</v>
      </c>
    </row>
    <row r="1329" spans="1:14" ht="14.45" customHeight="1" x14ac:dyDescent="0.2">
      <c r="A1329" s="729" t="s">
        <v>576</v>
      </c>
      <c r="B1329" s="730" t="s">
        <v>577</v>
      </c>
      <c r="C1329" s="731" t="s">
        <v>599</v>
      </c>
      <c r="D1329" s="732" t="s">
        <v>600</v>
      </c>
      <c r="E1329" s="733">
        <v>50113001</v>
      </c>
      <c r="F1329" s="732" t="s">
        <v>611</v>
      </c>
      <c r="G1329" s="731" t="s">
        <v>643</v>
      </c>
      <c r="H1329" s="731">
        <v>500566</v>
      </c>
      <c r="I1329" s="731">
        <v>500566</v>
      </c>
      <c r="J1329" s="731" t="s">
        <v>1939</v>
      </c>
      <c r="K1329" s="731" t="s">
        <v>1940</v>
      </c>
      <c r="L1329" s="734">
        <v>576.71999999999991</v>
      </c>
      <c r="M1329" s="734">
        <v>35</v>
      </c>
      <c r="N1329" s="735">
        <v>20185.199999999997</v>
      </c>
    </row>
    <row r="1330" spans="1:14" ht="14.45" customHeight="1" x14ac:dyDescent="0.2">
      <c r="A1330" s="729" t="s">
        <v>576</v>
      </c>
      <c r="B1330" s="730" t="s">
        <v>577</v>
      </c>
      <c r="C1330" s="731" t="s">
        <v>599</v>
      </c>
      <c r="D1330" s="732" t="s">
        <v>600</v>
      </c>
      <c r="E1330" s="733">
        <v>50113001</v>
      </c>
      <c r="F1330" s="732" t="s">
        <v>611</v>
      </c>
      <c r="G1330" s="731" t="s">
        <v>643</v>
      </c>
      <c r="H1330" s="731">
        <v>500570</v>
      </c>
      <c r="I1330" s="731">
        <v>500570</v>
      </c>
      <c r="J1330" s="731" t="s">
        <v>1941</v>
      </c>
      <c r="K1330" s="731" t="s">
        <v>1940</v>
      </c>
      <c r="L1330" s="734">
        <v>533.61621875000003</v>
      </c>
      <c r="M1330" s="734">
        <v>320</v>
      </c>
      <c r="N1330" s="735">
        <v>170757.19</v>
      </c>
    </row>
    <row r="1331" spans="1:14" ht="14.45" customHeight="1" x14ac:dyDescent="0.2">
      <c r="A1331" s="729" t="s">
        <v>576</v>
      </c>
      <c r="B1331" s="730" t="s">
        <v>577</v>
      </c>
      <c r="C1331" s="731" t="s">
        <v>599</v>
      </c>
      <c r="D1331" s="732" t="s">
        <v>600</v>
      </c>
      <c r="E1331" s="733">
        <v>50113001</v>
      </c>
      <c r="F1331" s="732" t="s">
        <v>611</v>
      </c>
      <c r="G1331" s="731" t="s">
        <v>612</v>
      </c>
      <c r="H1331" s="731">
        <v>112320</v>
      </c>
      <c r="I1331" s="731">
        <v>12320</v>
      </c>
      <c r="J1331" s="731" t="s">
        <v>2055</v>
      </c>
      <c r="K1331" s="731" t="s">
        <v>2056</v>
      </c>
      <c r="L1331" s="734">
        <v>2844.6</v>
      </c>
      <c r="M1331" s="734">
        <v>2</v>
      </c>
      <c r="N1331" s="735">
        <v>5689.2</v>
      </c>
    </row>
    <row r="1332" spans="1:14" ht="14.45" customHeight="1" x14ac:dyDescent="0.2">
      <c r="A1332" s="729" t="s">
        <v>576</v>
      </c>
      <c r="B1332" s="730" t="s">
        <v>577</v>
      </c>
      <c r="C1332" s="731" t="s">
        <v>599</v>
      </c>
      <c r="D1332" s="732" t="s">
        <v>600</v>
      </c>
      <c r="E1332" s="733">
        <v>50113001</v>
      </c>
      <c r="F1332" s="732" t="s">
        <v>611</v>
      </c>
      <c r="G1332" s="731" t="s">
        <v>612</v>
      </c>
      <c r="H1332" s="731">
        <v>231859</v>
      </c>
      <c r="I1332" s="731">
        <v>231859</v>
      </c>
      <c r="J1332" s="731" t="s">
        <v>2057</v>
      </c>
      <c r="K1332" s="731" t="s">
        <v>2058</v>
      </c>
      <c r="L1332" s="734">
        <v>1290.8599999999992</v>
      </c>
      <c r="M1332" s="734">
        <v>478</v>
      </c>
      <c r="N1332" s="735">
        <v>617031.07999999961</v>
      </c>
    </row>
    <row r="1333" spans="1:14" ht="14.45" customHeight="1" x14ac:dyDescent="0.2">
      <c r="A1333" s="729" t="s">
        <v>576</v>
      </c>
      <c r="B1333" s="730" t="s">
        <v>577</v>
      </c>
      <c r="C1333" s="731" t="s">
        <v>599</v>
      </c>
      <c r="D1333" s="732" t="s">
        <v>600</v>
      </c>
      <c r="E1333" s="733">
        <v>50113001</v>
      </c>
      <c r="F1333" s="732" t="s">
        <v>611</v>
      </c>
      <c r="G1333" s="731" t="s">
        <v>612</v>
      </c>
      <c r="H1333" s="731">
        <v>231858</v>
      </c>
      <c r="I1333" s="731">
        <v>231858</v>
      </c>
      <c r="J1333" s="731" t="s">
        <v>2057</v>
      </c>
      <c r="K1333" s="731" t="s">
        <v>2059</v>
      </c>
      <c r="L1333" s="734">
        <v>4063.52</v>
      </c>
      <c r="M1333" s="734">
        <v>15</v>
      </c>
      <c r="N1333" s="735">
        <v>60952.800000000003</v>
      </c>
    </row>
    <row r="1334" spans="1:14" ht="14.45" customHeight="1" x14ac:dyDescent="0.2">
      <c r="A1334" s="729" t="s">
        <v>576</v>
      </c>
      <c r="B1334" s="730" t="s">
        <v>577</v>
      </c>
      <c r="C1334" s="731" t="s">
        <v>599</v>
      </c>
      <c r="D1334" s="732" t="s">
        <v>600</v>
      </c>
      <c r="E1334" s="733">
        <v>50113001</v>
      </c>
      <c r="F1334" s="732" t="s">
        <v>611</v>
      </c>
      <c r="G1334" s="731" t="s">
        <v>643</v>
      </c>
      <c r="H1334" s="731">
        <v>193478</v>
      </c>
      <c r="I1334" s="731">
        <v>193478</v>
      </c>
      <c r="J1334" s="731" t="s">
        <v>1458</v>
      </c>
      <c r="K1334" s="731" t="s">
        <v>1459</v>
      </c>
      <c r="L1334" s="734">
        <v>81.81142857142855</v>
      </c>
      <c r="M1334" s="734">
        <v>126</v>
      </c>
      <c r="N1334" s="735">
        <v>10308.239999999998</v>
      </c>
    </row>
    <row r="1335" spans="1:14" ht="14.45" customHeight="1" x14ac:dyDescent="0.2">
      <c r="A1335" s="729" t="s">
        <v>576</v>
      </c>
      <c r="B1335" s="730" t="s">
        <v>577</v>
      </c>
      <c r="C1335" s="731" t="s">
        <v>599</v>
      </c>
      <c r="D1335" s="732" t="s">
        <v>600</v>
      </c>
      <c r="E1335" s="733">
        <v>50113001</v>
      </c>
      <c r="F1335" s="732" t="s">
        <v>611</v>
      </c>
      <c r="G1335" s="731" t="s">
        <v>612</v>
      </c>
      <c r="H1335" s="731">
        <v>181714</v>
      </c>
      <c r="I1335" s="731">
        <v>181714</v>
      </c>
      <c r="J1335" s="731" t="s">
        <v>2060</v>
      </c>
      <c r="K1335" s="731" t="s">
        <v>1459</v>
      </c>
      <c r="L1335" s="734">
        <v>100.88</v>
      </c>
      <c r="M1335" s="734">
        <v>16</v>
      </c>
      <c r="N1335" s="735">
        <v>1614.08</v>
      </c>
    </row>
    <row r="1336" spans="1:14" ht="14.45" customHeight="1" x14ac:dyDescent="0.2">
      <c r="A1336" s="729" t="s">
        <v>576</v>
      </c>
      <c r="B1336" s="730" t="s">
        <v>577</v>
      </c>
      <c r="C1336" s="731" t="s">
        <v>599</v>
      </c>
      <c r="D1336" s="732" t="s">
        <v>600</v>
      </c>
      <c r="E1336" s="733">
        <v>50113016</v>
      </c>
      <c r="F1336" s="732" t="s">
        <v>2061</v>
      </c>
      <c r="G1336" s="731" t="s">
        <v>612</v>
      </c>
      <c r="H1336" s="731">
        <v>222461</v>
      </c>
      <c r="I1336" s="731">
        <v>222461</v>
      </c>
      <c r="J1336" s="731" t="s">
        <v>2062</v>
      </c>
      <c r="K1336" s="731" t="s">
        <v>2063</v>
      </c>
      <c r="L1336" s="734">
        <v>89565.299999999988</v>
      </c>
      <c r="M1336" s="734">
        <v>1</v>
      </c>
      <c r="N1336" s="735">
        <v>89565.299999999988</v>
      </c>
    </row>
    <row r="1337" spans="1:14" ht="14.45" customHeight="1" x14ac:dyDescent="0.2">
      <c r="A1337" s="729" t="s">
        <v>576</v>
      </c>
      <c r="B1337" s="730" t="s">
        <v>577</v>
      </c>
      <c r="C1337" s="731" t="s">
        <v>599</v>
      </c>
      <c r="D1337" s="732" t="s">
        <v>600</v>
      </c>
      <c r="E1337" s="733">
        <v>50113017</v>
      </c>
      <c r="F1337" s="732" t="s">
        <v>2064</v>
      </c>
      <c r="G1337" s="731" t="s">
        <v>612</v>
      </c>
      <c r="H1337" s="731">
        <v>168992</v>
      </c>
      <c r="I1337" s="731">
        <v>168992</v>
      </c>
      <c r="J1337" s="731" t="s">
        <v>2065</v>
      </c>
      <c r="K1337" s="731" t="s">
        <v>2066</v>
      </c>
      <c r="L1337" s="734">
        <v>109096.83062598079</v>
      </c>
      <c r="M1337" s="734">
        <v>14</v>
      </c>
      <c r="N1337" s="735">
        <v>1527355.6287637311</v>
      </c>
    </row>
    <row r="1338" spans="1:14" ht="14.45" customHeight="1" x14ac:dyDescent="0.2">
      <c r="A1338" s="729" t="s">
        <v>576</v>
      </c>
      <c r="B1338" s="730" t="s">
        <v>577</v>
      </c>
      <c r="C1338" s="731" t="s">
        <v>599</v>
      </c>
      <c r="D1338" s="732" t="s">
        <v>600</v>
      </c>
      <c r="E1338" s="733">
        <v>50113017</v>
      </c>
      <c r="F1338" s="732" t="s">
        <v>2064</v>
      </c>
      <c r="G1338" s="731" t="s">
        <v>612</v>
      </c>
      <c r="H1338" s="731">
        <v>210107</v>
      </c>
      <c r="I1338" s="731">
        <v>210107</v>
      </c>
      <c r="J1338" s="731" t="s">
        <v>2067</v>
      </c>
      <c r="K1338" s="731" t="s">
        <v>2068</v>
      </c>
      <c r="L1338" s="734">
        <v>158023.80000000002</v>
      </c>
      <c r="M1338" s="734">
        <v>14</v>
      </c>
      <c r="N1338" s="735">
        <v>2212333.2000000002</v>
      </c>
    </row>
    <row r="1339" spans="1:14" ht="14.45" customHeight="1" x14ac:dyDescent="0.2">
      <c r="A1339" s="729" t="s">
        <v>576</v>
      </c>
      <c r="B1339" s="730" t="s">
        <v>577</v>
      </c>
      <c r="C1339" s="731" t="s">
        <v>599</v>
      </c>
      <c r="D1339" s="732" t="s">
        <v>600</v>
      </c>
      <c r="E1339" s="733">
        <v>50113017</v>
      </c>
      <c r="F1339" s="732" t="s">
        <v>2064</v>
      </c>
      <c r="G1339" s="731" t="s">
        <v>612</v>
      </c>
      <c r="H1339" s="731">
        <v>238354</v>
      </c>
      <c r="I1339" s="731">
        <v>238354</v>
      </c>
      <c r="J1339" s="731" t="s">
        <v>2069</v>
      </c>
      <c r="K1339" s="731" t="s">
        <v>2070</v>
      </c>
      <c r="L1339" s="734">
        <v>45829.88</v>
      </c>
      <c r="M1339" s="734">
        <v>4</v>
      </c>
      <c r="N1339" s="735">
        <v>183319.52</v>
      </c>
    </row>
    <row r="1340" spans="1:14" ht="14.45" customHeight="1" x14ac:dyDescent="0.2">
      <c r="A1340" s="729" t="s">
        <v>576</v>
      </c>
      <c r="B1340" s="730" t="s">
        <v>577</v>
      </c>
      <c r="C1340" s="731" t="s">
        <v>599</v>
      </c>
      <c r="D1340" s="732" t="s">
        <v>600</v>
      </c>
      <c r="E1340" s="733">
        <v>50113017</v>
      </c>
      <c r="F1340" s="732" t="s">
        <v>2064</v>
      </c>
      <c r="G1340" s="731" t="s">
        <v>612</v>
      </c>
      <c r="H1340" s="731">
        <v>219105</v>
      </c>
      <c r="I1340" s="731">
        <v>219105</v>
      </c>
      <c r="J1340" s="731" t="s">
        <v>2071</v>
      </c>
      <c r="K1340" s="731" t="s">
        <v>2072</v>
      </c>
      <c r="L1340" s="734">
        <v>36342.43</v>
      </c>
      <c r="M1340" s="734">
        <v>16</v>
      </c>
      <c r="N1340" s="735">
        <v>581478.88</v>
      </c>
    </row>
    <row r="1341" spans="1:14" ht="14.45" customHeight="1" x14ac:dyDescent="0.2">
      <c r="A1341" s="729" t="s">
        <v>576</v>
      </c>
      <c r="B1341" s="730" t="s">
        <v>577</v>
      </c>
      <c r="C1341" s="731" t="s">
        <v>599</v>
      </c>
      <c r="D1341" s="732" t="s">
        <v>600</v>
      </c>
      <c r="E1341" s="733">
        <v>50113017</v>
      </c>
      <c r="F1341" s="732" t="s">
        <v>2064</v>
      </c>
      <c r="G1341" s="731" t="s">
        <v>612</v>
      </c>
      <c r="H1341" s="731">
        <v>219109</v>
      </c>
      <c r="I1341" s="731">
        <v>219109</v>
      </c>
      <c r="J1341" s="731" t="s">
        <v>2071</v>
      </c>
      <c r="K1341" s="731" t="s">
        <v>2073</v>
      </c>
      <c r="L1341" s="734">
        <v>36341.330000000031</v>
      </c>
      <c r="M1341" s="734">
        <v>53</v>
      </c>
      <c r="N1341" s="735">
        <v>1926090.4900000016</v>
      </c>
    </row>
    <row r="1342" spans="1:14" ht="14.45" customHeight="1" x14ac:dyDescent="0.2">
      <c r="A1342" s="729" t="s">
        <v>576</v>
      </c>
      <c r="B1342" s="730" t="s">
        <v>577</v>
      </c>
      <c r="C1342" s="731" t="s">
        <v>599</v>
      </c>
      <c r="D1342" s="732" t="s">
        <v>600</v>
      </c>
      <c r="E1342" s="733">
        <v>50113017</v>
      </c>
      <c r="F1342" s="732" t="s">
        <v>2064</v>
      </c>
      <c r="G1342" s="731" t="s">
        <v>612</v>
      </c>
      <c r="H1342" s="731">
        <v>219107</v>
      </c>
      <c r="I1342" s="731">
        <v>219107</v>
      </c>
      <c r="J1342" s="731" t="s">
        <v>2071</v>
      </c>
      <c r="K1342" s="731" t="s">
        <v>2074</v>
      </c>
      <c r="L1342" s="734">
        <v>36341.329999999994</v>
      </c>
      <c r="M1342" s="734">
        <v>21</v>
      </c>
      <c r="N1342" s="735">
        <v>763167.92999999982</v>
      </c>
    </row>
    <row r="1343" spans="1:14" ht="14.45" customHeight="1" x14ac:dyDescent="0.2">
      <c r="A1343" s="729" t="s">
        <v>576</v>
      </c>
      <c r="B1343" s="730" t="s">
        <v>577</v>
      </c>
      <c r="C1343" s="731" t="s">
        <v>599</v>
      </c>
      <c r="D1343" s="732" t="s">
        <v>600</v>
      </c>
      <c r="E1343" s="733">
        <v>50113017</v>
      </c>
      <c r="F1343" s="732" t="s">
        <v>2064</v>
      </c>
      <c r="G1343" s="731" t="s">
        <v>612</v>
      </c>
      <c r="H1343" s="731">
        <v>222398</v>
      </c>
      <c r="I1343" s="731">
        <v>222398</v>
      </c>
      <c r="J1343" s="731" t="s">
        <v>2075</v>
      </c>
      <c r="K1343" s="731" t="s">
        <v>2076</v>
      </c>
      <c r="L1343" s="734">
        <v>38013.800000000017</v>
      </c>
      <c r="M1343" s="734">
        <v>44</v>
      </c>
      <c r="N1343" s="735">
        <v>1672607.2000000007</v>
      </c>
    </row>
    <row r="1344" spans="1:14" ht="14.45" customHeight="1" x14ac:dyDescent="0.2">
      <c r="A1344" s="729" t="s">
        <v>576</v>
      </c>
      <c r="B1344" s="730" t="s">
        <v>577</v>
      </c>
      <c r="C1344" s="731" t="s">
        <v>599</v>
      </c>
      <c r="D1344" s="732" t="s">
        <v>600</v>
      </c>
      <c r="E1344" s="733">
        <v>50113017</v>
      </c>
      <c r="F1344" s="732" t="s">
        <v>2064</v>
      </c>
      <c r="G1344" s="731" t="s">
        <v>612</v>
      </c>
      <c r="H1344" s="731">
        <v>222937</v>
      </c>
      <c r="I1344" s="731">
        <v>222937</v>
      </c>
      <c r="J1344" s="731" t="s">
        <v>2077</v>
      </c>
      <c r="K1344" s="731" t="s">
        <v>2078</v>
      </c>
      <c r="L1344" s="734">
        <v>57510.849999999991</v>
      </c>
      <c r="M1344" s="734">
        <v>13</v>
      </c>
      <c r="N1344" s="735">
        <v>747641.04999999993</v>
      </c>
    </row>
    <row r="1345" spans="1:14" ht="14.45" customHeight="1" x14ac:dyDescent="0.2">
      <c r="A1345" s="729" t="s">
        <v>576</v>
      </c>
      <c r="B1345" s="730" t="s">
        <v>577</v>
      </c>
      <c r="C1345" s="731" t="s">
        <v>599</v>
      </c>
      <c r="D1345" s="732" t="s">
        <v>600</v>
      </c>
      <c r="E1345" s="733">
        <v>50113017</v>
      </c>
      <c r="F1345" s="732" t="s">
        <v>2064</v>
      </c>
      <c r="G1345" s="731" t="s">
        <v>612</v>
      </c>
      <c r="H1345" s="731">
        <v>238583</v>
      </c>
      <c r="I1345" s="731">
        <v>238583</v>
      </c>
      <c r="J1345" s="731" t="s">
        <v>2062</v>
      </c>
      <c r="K1345" s="731" t="s">
        <v>2079</v>
      </c>
      <c r="L1345" s="734">
        <v>45634.27</v>
      </c>
      <c r="M1345" s="734">
        <v>4</v>
      </c>
      <c r="N1345" s="735">
        <v>182537.08</v>
      </c>
    </row>
    <row r="1346" spans="1:14" ht="14.45" customHeight="1" x14ac:dyDescent="0.2">
      <c r="A1346" s="729" t="s">
        <v>576</v>
      </c>
      <c r="B1346" s="730" t="s">
        <v>577</v>
      </c>
      <c r="C1346" s="731" t="s">
        <v>599</v>
      </c>
      <c r="D1346" s="732" t="s">
        <v>600</v>
      </c>
      <c r="E1346" s="733">
        <v>50113017</v>
      </c>
      <c r="F1346" s="732" t="s">
        <v>2064</v>
      </c>
      <c r="G1346" s="731" t="s">
        <v>612</v>
      </c>
      <c r="H1346" s="731">
        <v>238308</v>
      </c>
      <c r="I1346" s="731">
        <v>238308</v>
      </c>
      <c r="J1346" s="731" t="s">
        <v>2080</v>
      </c>
      <c r="K1346" s="731" t="s">
        <v>2081</v>
      </c>
      <c r="L1346" s="734">
        <v>18239.825835154948</v>
      </c>
      <c r="M1346" s="734">
        <v>12</v>
      </c>
      <c r="N1346" s="735">
        <v>218877.91002185937</v>
      </c>
    </row>
    <row r="1347" spans="1:14" ht="14.45" customHeight="1" x14ac:dyDescent="0.2">
      <c r="A1347" s="729" t="s">
        <v>576</v>
      </c>
      <c r="B1347" s="730" t="s">
        <v>577</v>
      </c>
      <c r="C1347" s="731" t="s">
        <v>602</v>
      </c>
      <c r="D1347" s="732" t="s">
        <v>603</v>
      </c>
      <c r="E1347" s="733">
        <v>50113001</v>
      </c>
      <c r="F1347" s="732" t="s">
        <v>611</v>
      </c>
      <c r="G1347" s="731" t="s">
        <v>612</v>
      </c>
      <c r="H1347" s="731">
        <v>196884</v>
      </c>
      <c r="I1347" s="731">
        <v>96884</v>
      </c>
      <c r="J1347" s="731" t="s">
        <v>615</v>
      </c>
      <c r="K1347" s="731" t="s">
        <v>616</v>
      </c>
      <c r="L1347" s="734">
        <v>9.3499970957039</v>
      </c>
      <c r="M1347" s="734">
        <v>36</v>
      </c>
      <c r="N1347" s="735">
        <v>336.59989544534039</v>
      </c>
    </row>
    <row r="1348" spans="1:14" ht="14.45" customHeight="1" x14ac:dyDescent="0.2">
      <c r="A1348" s="729" t="s">
        <v>576</v>
      </c>
      <c r="B1348" s="730" t="s">
        <v>577</v>
      </c>
      <c r="C1348" s="731" t="s">
        <v>602</v>
      </c>
      <c r="D1348" s="732" t="s">
        <v>603</v>
      </c>
      <c r="E1348" s="733">
        <v>50113001</v>
      </c>
      <c r="F1348" s="732" t="s">
        <v>611</v>
      </c>
      <c r="G1348" s="731" t="s">
        <v>612</v>
      </c>
      <c r="H1348" s="731">
        <v>100362</v>
      </c>
      <c r="I1348" s="731">
        <v>362</v>
      </c>
      <c r="J1348" s="731" t="s">
        <v>632</v>
      </c>
      <c r="K1348" s="731" t="s">
        <v>633</v>
      </c>
      <c r="L1348" s="734">
        <v>72.570000000000007</v>
      </c>
      <c r="M1348" s="734">
        <v>1</v>
      </c>
      <c r="N1348" s="735">
        <v>72.570000000000007</v>
      </c>
    </row>
    <row r="1349" spans="1:14" ht="14.45" customHeight="1" x14ac:dyDescent="0.2">
      <c r="A1349" s="729" t="s">
        <v>576</v>
      </c>
      <c r="B1349" s="730" t="s">
        <v>577</v>
      </c>
      <c r="C1349" s="731" t="s">
        <v>602</v>
      </c>
      <c r="D1349" s="732" t="s">
        <v>603</v>
      </c>
      <c r="E1349" s="733">
        <v>50113001</v>
      </c>
      <c r="F1349" s="732" t="s">
        <v>611</v>
      </c>
      <c r="G1349" s="731" t="s">
        <v>612</v>
      </c>
      <c r="H1349" s="731">
        <v>243864</v>
      </c>
      <c r="I1349" s="731">
        <v>243864</v>
      </c>
      <c r="J1349" s="731" t="s">
        <v>2082</v>
      </c>
      <c r="K1349" s="731" t="s">
        <v>631</v>
      </c>
      <c r="L1349" s="734">
        <v>60.35</v>
      </c>
      <c r="M1349" s="734">
        <v>1</v>
      </c>
      <c r="N1349" s="735">
        <v>60.35</v>
      </c>
    </row>
    <row r="1350" spans="1:14" ht="14.45" customHeight="1" x14ac:dyDescent="0.2">
      <c r="A1350" s="729" t="s">
        <v>576</v>
      </c>
      <c r="B1350" s="730" t="s">
        <v>577</v>
      </c>
      <c r="C1350" s="731" t="s">
        <v>602</v>
      </c>
      <c r="D1350" s="732" t="s">
        <v>603</v>
      </c>
      <c r="E1350" s="733">
        <v>50113001</v>
      </c>
      <c r="F1350" s="732" t="s">
        <v>611</v>
      </c>
      <c r="G1350" s="731" t="s">
        <v>612</v>
      </c>
      <c r="H1350" s="731">
        <v>189992</v>
      </c>
      <c r="I1350" s="731">
        <v>189992</v>
      </c>
      <c r="J1350" s="731" t="s">
        <v>777</v>
      </c>
      <c r="K1350" s="731" t="s">
        <v>778</v>
      </c>
      <c r="L1350" s="734">
        <v>471.35244344456368</v>
      </c>
      <c r="M1350" s="734">
        <v>25.793923400000008</v>
      </c>
      <c r="N1350" s="735">
        <v>12158.028820611911</v>
      </c>
    </row>
    <row r="1351" spans="1:14" ht="14.45" customHeight="1" x14ac:dyDescent="0.2">
      <c r="A1351" s="729" t="s">
        <v>576</v>
      </c>
      <c r="B1351" s="730" t="s">
        <v>577</v>
      </c>
      <c r="C1351" s="731" t="s">
        <v>602</v>
      </c>
      <c r="D1351" s="732" t="s">
        <v>603</v>
      </c>
      <c r="E1351" s="733">
        <v>50113001</v>
      </c>
      <c r="F1351" s="732" t="s">
        <v>611</v>
      </c>
      <c r="G1351" s="731" t="s">
        <v>612</v>
      </c>
      <c r="H1351" s="731">
        <v>211816</v>
      </c>
      <c r="I1351" s="731">
        <v>211816</v>
      </c>
      <c r="J1351" s="731" t="s">
        <v>2014</v>
      </c>
      <c r="K1351" s="731" t="s">
        <v>2015</v>
      </c>
      <c r="L1351" s="734">
        <v>4082.56</v>
      </c>
      <c r="M1351" s="734">
        <v>85</v>
      </c>
      <c r="N1351" s="735">
        <v>347017.6</v>
      </c>
    </row>
    <row r="1352" spans="1:14" ht="14.45" customHeight="1" x14ac:dyDescent="0.2">
      <c r="A1352" s="729" t="s">
        <v>576</v>
      </c>
      <c r="B1352" s="730" t="s">
        <v>577</v>
      </c>
      <c r="C1352" s="731" t="s">
        <v>602</v>
      </c>
      <c r="D1352" s="732" t="s">
        <v>603</v>
      </c>
      <c r="E1352" s="733">
        <v>50113001</v>
      </c>
      <c r="F1352" s="732" t="s">
        <v>611</v>
      </c>
      <c r="G1352" s="731" t="s">
        <v>612</v>
      </c>
      <c r="H1352" s="731">
        <v>501874</v>
      </c>
      <c r="I1352" s="731">
        <v>0</v>
      </c>
      <c r="J1352" s="731" t="s">
        <v>2083</v>
      </c>
      <c r="K1352" s="731" t="s">
        <v>329</v>
      </c>
      <c r="L1352" s="734">
        <v>825.23644216640514</v>
      </c>
      <c r="M1352" s="734">
        <v>12</v>
      </c>
      <c r="N1352" s="735">
        <v>9902.8373059968617</v>
      </c>
    </row>
    <row r="1353" spans="1:14" ht="14.45" customHeight="1" x14ac:dyDescent="0.2">
      <c r="A1353" s="729" t="s">
        <v>576</v>
      </c>
      <c r="B1353" s="730" t="s">
        <v>577</v>
      </c>
      <c r="C1353" s="731" t="s">
        <v>602</v>
      </c>
      <c r="D1353" s="732" t="s">
        <v>603</v>
      </c>
      <c r="E1353" s="733">
        <v>50113001</v>
      </c>
      <c r="F1353" s="732" t="s">
        <v>611</v>
      </c>
      <c r="G1353" s="731" t="s">
        <v>612</v>
      </c>
      <c r="H1353" s="731">
        <v>930589</v>
      </c>
      <c r="I1353" s="731">
        <v>0</v>
      </c>
      <c r="J1353" s="731" t="s">
        <v>1759</v>
      </c>
      <c r="K1353" s="731" t="s">
        <v>329</v>
      </c>
      <c r="L1353" s="734">
        <v>150.86655736091447</v>
      </c>
      <c r="M1353" s="734">
        <v>3</v>
      </c>
      <c r="N1353" s="735">
        <v>452.59967208274338</v>
      </c>
    </row>
    <row r="1354" spans="1:14" ht="14.45" customHeight="1" x14ac:dyDescent="0.2">
      <c r="A1354" s="729" t="s">
        <v>576</v>
      </c>
      <c r="B1354" s="730" t="s">
        <v>577</v>
      </c>
      <c r="C1354" s="731" t="s">
        <v>602</v>
      </c>
      <c r="D1354" s="732" t="s">
        <v>603</v>
      </c>
      <c r="E1354" s="733">
        <v>50113001</v>
      </c>
      <c r="F1354" s="732" t="s">
        <v>611</v>
      </c>
      <c r="G1354" s="731" t="s">
        <v>612</v>
      </c>
      <c r="H1354" s="731">
        <v>206844</v>
      </c>
      <c r="I1354" s="731">
        <v>206844</v>
      </c>
      <c r="J1354" s="731" t="s">
        <v>2084</v>
      </c>
      <c r="K1354" s="731" t="s">
        <v>2040</v>
      </c>
      <c r="L1354" s="734">
        <v>3965.53</v>
      </c>
      <c r="M1354" s="734">
        <v>2</v>
      </c>
      <c r="N1354" s="735">
        <v>7931.06</v>
      </c>
    </row>
    <row r="1355" spans="1:14" ht="14.45" customHeight="1" x14ac:dyDescent="0.2">
      <c r="A1355" s="729" t="s">
        <v>576</v>
      </c>
      <c r="B1355" s="730" t="s">
        <v>577</v>
      </c>
      <c r="C1355" s="731" t="s">
        <v>602</v>
      </c>
      <c r="D1355" s="732" t="s">
        <v>603</v>
      </c>
      <c r="E1355" s="733">
        <v>50113001</v>
      </c>
      <c r="F1355" s="732" t="s">
        <v>611</v>
      </c>
      <c r="G1355" s="731" t="s">
        <v>612</v>
      </c>
      <c r="H1355" s="731">
        <v>225261</v>
      </c>
      <c r="I1355" s="731">
        <v>225261</v>
      </c>
      <c r="J1355" s="731" t="s">
        <v>1357</v>
      </c>
      <c r="K1355" s="731" t="s">
        <v>1358</v>
      </c>
      <c r="L1355" s="734">
        <v>57.751111111111122</v>
      </c>
      <c r="M1355" s="734">
        <v>9</v>
      </c>
      <c r="N1355" s="735">
        <v>519.7600000000001</v>
      </c>
    </row>
    <row r="1356" spans="1:14" ht="14.45" customHeight="1" x14ac:dyDescent="0.2">
      <c r="A1356" s="729" t="s">
        <v>576</v>
      </c>
      <c r="B1356" s="730" t="s">
        <v>577</v>
      </c>
      <c r="C1356" s="731" t="s">
        <v>602</v>
      </c>
      <c r="D1356" s="732" t="s">
        <v>603</v>
      </c>
      <c r="E1356" s="733">
        <v>50113009</v>
      </c>
      <c r="F1356" s="732" t="s">
        <v>2085</v>
      </c>
      <c r="G1356" s="731" t="s">
        <v>612</v>
      </c>
      <c r="H1356" s="731">
        <v>224708</v>
      </c>
      <c r="I1356" s="731">
        <v>224708</v>
      </c>
      <c r="J1356" s="731" t="s">
        <v>2086</v>
      </c>
      <c r="K1356" s="731" t="s">
        <v>2087</v>
      </c>
      <c r="L1356" s="734">
        <v>3275.9205308527398</v>
      </c>
      <c r="M1356" s="734">
        <v>11</v>
      </c>
      <c r="N1356" s="735">
        <v>36035.12583938014</v>
      </c>
    </row>
    <row r="1357" spans="1:14" ht="14.45" customHeight="1" x14ac:dyDescent="0.2">
      <c r="A1357" s="729" t="s">
        <v>576</v>
      </c>
      <c r="B1357" s="730" t="s">
        <v>577</v>
      </c>
      <c r="C1357" s="731" t="s">
        <v>605</v>
      </c>
      <c r="D1357" s="732" t="s">
        <v>606</v>
      </c>
      <c r="E1357" s="733">
        <v>50113001</v>
      </c>
      <c r="F1357" s="732" t="s">
        <v>611</v>
      </c>
      <c r="G1357" s="731" t="s">
        <v>612</v>
      </c>
      <c r="H1357" s="731">
        <v>100362</v>
      </c>
      <c r="I1357" s="731">
        <v>362</v>
      </c>
      <c r="J1357" s="731" t="s">
        <v>632</v>
      </c>
      <c r="K1357" s="731" t="s">
        <v>633</v>
      </c>
      <c r="L1357" s="734">
        <v>72.569999999999993</v>
      </c>
      <c r="M1357" s="734">
        <v>3</v>
      </c>
      <c r="N1357" s="735">
        <v>217.70999999999998</v>
      </c>
    </row>
    <row r="1358" spans="1:14" ht="14.45" customHeight="1" x14ac:dyDescent="0.2">
      <c r="A1358" s="729" t="s">
        <v>576</v>
      </c>
      <c r="B1358" s="730" t="s">
        <v>577</v>
      </c>
      <c r="C1358" s="731" t="s">
        <v>605</v>
      </c>
      <c r="D1358" s="732" t="s">
        <v>606</v>
      </c>
      <c r="E1358" s="733">
        <v>50113001</v>
      </c>
      <c r="F1358" s="732" t="s">
        <v>611</v>
      </c>
      <c r="G1358" s="731" t="s">
        <v>612</v>
      </c>
      <c r="H1358" s="731">
        <v>920235</v>
      </c>
      <c r="I1358" s="731">
        <v>15880</v>
      </c>
      <c r="J1358" s="731" t="s">
        <v>2088</v>
      </c>
      <c r="K1358" s="731" t="s">
        <v>329</v>
      </c>
      <c r="L1358" s="734">
        <v>163.56999999999996</v>
      </c>
      <c r="M1358" s="734">
        <v>5</v>
      </c>
      <c r="N1358" s="735">
        <v>817.8499999999998</v>
      </c>
    </row>
    <row r="1359" spans="1:14" ht="14.45" customHeight="1" x14ac:dyDescent="0.2">
      <c r="A1359" s="729" t="s">
        <v>576</v>
      </c>
      <c r="B1359" s="730" t="s">
        <v>577</v>
      </c>
      <c r="C1359" s="731" t="s">
        <v>605</v>
      </c>
      <c r="D1359" s="732" t="s">
        <v>606</v>
      </c>
      <c r="E1359" s="733">
        <v>50113001</v>
      </c>
      <c r="F1359" s="732" t="s">
        <v>611</v>
      </c>
      <c r="G1359" s="731" t="s">
        <v>612</v>
      </c>
      <c r="H1359" s="731">
        <v>905098</v>
      </c>
      <c r="I1359" s="731">
        <v>23989</v>
      </c>
      <c r="J1359" s="731" t="s">
        <v>2089</v>
      </c>
      <c r="K1359" s="731" t="s">
        <v>329</v>
      </c>
      <c r="L1359" s="734">
        <v>398.86100000000005</v>
      </c>
      <c r="M1359" s="734">
        <v>3</v>
      </c>
      <c r="N1359" s="735">
        <v>1196.5830000000001</v>
      </c>
    </row>
    <row r="1360" spans="1:14" ht="14.45" customHeight="1" x14ac:dyDescent="0.2">
      <c r="A1360" s="729" t="s">
        <v>576</v>
      </c>
      <c r="B1360" s="730" t="s">
        <v>577</v>
      </c>
      <c r="C1360" s="731" t="s">
        <v>605</v>
      </c>
      <c r="D1360" s="732" t="s">
        <v>606</v>
      </c>
      <c r="E1360" s="733">
        <v>50113001</v>
      </c>
      <c r="F1360" s="732" t="s">
        <v>611</v>
      </c>
      <c r="G1360" s="731" t="s">
        <v>612</v>
      </c>
      <c r="H1360" s="731">
        <v>216572</v>
      </c>
      <c r="I1360" s="731">
        <v>216572</v>
      </c>
      <c r="J1360" s="731" t="s">
        <v>1002</v>
      </c>
      <c r="K1360" s="731" t="s">
        <v>1003</v>
      </c>
      <c r="L1360" s="734">
        <v>36.501999999999995</v>
      </c>
      <c r="M1360" s="734">
        <v>10</v>
      </c>
      <c r="N1360" s="735">
        <v>365.02</v>
      </c>
    </row>
    <row r="1361" spans="1:14" ht="14.45" customHeight="1" x14ac:dyDescent="0.2">
      <c r="A1361" s="729" t="s">
        <v>576</v>
      </c>
      <c r="B1361" s="730" t="s">
        <v>577</v>
      </c>
      <c r="C1361" s="731" t="s">
        <v>605</v>
      </c>
      <c r="D1361" s="732" t="s">
        <v>606</v>
      </c>
      <c r="E1361" s="733">
        <v>50113001</v>
      </c>
      <c r="F1361" s="732" t="s">
        <v>611</v>
      </c>
      <c r="G1361" s="731" t="s">
        <v>612</v>
      </c>
      <c r="H1361" s="731">
        <v>51366</v>
      </c>
      <c r="I1361" s="731">
        <v>51366</v>
      </c>
      <c r="J1361" s="731" t="s">
        <v>1008</v>
      </c>
      <c r="K1361" s="731" t="s">
        <v>1009</v>
      </c>
      <c r="L1361" s="734">
        <v>171.6</v>
      </c>
      <c r="M1361" s="734">
        <v>6</v>
      </c>
      <c r="N1361" s="735">
        <v>1029.5999999999999</v>
      </c>
    </row>
    <row r="1362" spans="1:14" ht="14.45" customHeight="1" x14ac:dyDescent="0.2">
      <c r="A1362" s="729" t="s">
        <v>576</v>
      </c>
      <c r="B1362" s="730" t="s">
        <v>577</v>
      </c>
      <c r="C1362" s="731" t="s">
        <v>605</v>
      </c>
      <c r="D1362" s="732" t="s">
        <v>606</v>
      </c>
      <c r="E1362" s="733">
        <v>50113001</v>
      </c>
      <c r="F1362" s="732" t="s">
        <v>611</v>
      </c>
      <c r="G1362" s="731" t="s">
        <v>612</v>
      </c>
      <c r="H1362" s="731">
        <v>51367</v>
      </c>
      <c r="I1362" s="731">
        <v>51367</v>
      </c>
      <c r="J1362" s="731" t="s">
        <v>1008</v>
      </c>
      <c r="K1362" s="731" t="s">
        <v>1011</v>
      </c>
      <c r="L1362" s="734">
        <v>92.950000000000017</v>
      </c>
      <c r="M1362" s="734">
        <v>8</v>
      </c>
      <c r="N1362" s="735">
        <v>743.60000000000014</v>
      </c>
    </row>
    <row r="1363" spans="1:14" ht="14.45" customHeight="1" x14ac:dyDescent="0.2">
      <c r="A1363" s="729" t="s">
        <v>576</v>
      </c>
      <c r="B1363" s="730" t="s">
        <v>577</v>
      </c>
      <c r="C1363" s="731" t="s">
        <v>605</v>
      </c>
      <c r="D1363" s="732" t="s">
        <v>606</v>
      </c>
      <c r="E1363" s="733">
        <v>50113001</v>
      </c>
      <c r="F1363" s="732" t="s">
        <v>611</v>
      </c>
      <c r="G1363" s="731" t="s">
        <v>612</v>
      </c>
      <c r="H1363" s="731">
        <v>110602</v>
      </c>
      <c r="I1363" s="731">
        <v>10602</v>
      </c>
      <c r="J1363" s="731" t="s">
        <v>2090</v>
      </c>
      <c r="K1363" s="731" t="s">
        <v>2091</v>
      </c>
      <c r="L1363" s="734">
        <v>123.83</v>
      </c>
      <c r="M1363" s="734">
        <v>1</v>
      </c>
      <c r="N1363" s="735">
        <v>123.83</v>
      </c>
    </row>
    <row r="1364" spans="1:14" ht="14.45" customHeight="1" x14ac:dyDescent="0.2">
      <c r="A1364" s="729" t="s">
        <v>576</v>
      </c>
      <c r="B1364" s="730" t="s">
        <v>577</v>
      </c>
      <c r="C1364" s="731" t="s">
        <v>605</v>
      </c>
      <c r="D1364" s="732" t="s">
        <v>606</v>
      </c>
      <c r="E1364" s="733">
        <v>50113001</v>
      </c>
      <c r="F1364" s="732" t="s">
        <v>611</v>
      </c>
      <c r="G1364" s="731" t="s">
        <v>643</v>
      </c>
      <c r="H1364" s="731">
        <v>105496</v>
      </c>
      <c r="I1364" s="731">
        <v>5496</v>
      </c>
      <c r="J1364" s="731" t="s">
        <v>1454</v>
      </c>
      <c r="K1364" s="731" t="s">
        <v>1457</v>
      </c>
      <c r="L1364" s="734">
        <v>75.03</v>
      </c>
      <c r="M1364" s="734">
        <v>1</v>
      </c>
      <c r="N1364" s="735">
        <v>75.03</v>
      </c>
    </row>
    <row r="1365" spans="1:14" ht="14.45" customHeight="1" x14ac:dyDescent="0.2">
      <c r="A1365" s="729" t="s">
        <v>576</v>
      </c>
      <c r="B1365" s="730" t="s">
        <v>577</v>
      </c>
      <c r="C1365" s="731" t="s">
        <v>608</v>
      </c>
      <c r="D1365" s="732" t="s">
        <v>609</v>
      </c>
      <c r="E1365" s="733">
        <v>50113001</v>
      </c>
      <c r="F1365" s="732" t="s">
        <v>611</v>
      </c>
      <c r="G1365" s="731" t="s">
        <v>612</v>
      </c>
      <c r="H1365" s="731">
        <v>196884</v>
      </c>
      <c r="I1365" s="731">
        <v>96884</v>
      </c>
      <c r="J1365" s="731" t="s">
        <v>615</v>
      </c>
      <c r="K1365" s="731" t="s">
        <v>616</v>
      </c>
      <c r="L1365" s="734">
        <v>9.3499988077741794</v>
      </c>
      <c r="M1365" s="734">
        <v>6</v>
      </c>
      <c r="N1365" s="735">
        <v>56.09999284664508</v>
      </c>
    </row>
    <row r="1366" spans="1:14" ht="14.45" customHeight="1" x14ac:dyDescent="0.2">
      <c r="A1366" s="729" t="s">
        <v>576</v>
      </c>
      <c r="B1366" s="730" t="s">
        <v>577</v>
      </c>
      <c r="C1366" s="731" t="s">
        <v>608</v>
      </c>
      <c r="D1366" s="732" t="s">
        <v>609</v>
      </c>
      <c r="E1366" s="733">
        <v>50113001</v>
      </c>
      <c r="F1366" s="732" t="s">
        <v>611</v>
      </c>
      <c r="G1366" s="731" t="s">
        <v>612</v>
      </c>
      <c r="H1366" s="731">
        <v>235085</v>
      </c>
      <c r="I1366" s="731">
        <v>235085</v>
      </c>
      <c r="J1366" s="731" t="s">
        <v>758</v>
      </c>
      <c r="K1366" s="731" t="s">
        <v>759</v>
      </c>
      <c r="L1366" s="734">
        <v>79.2</v>
      </c>
      <c r="M1366" s="734">
        <v>5.1539999999999999</v>
      </c>
      <c r="N1366" s="735">
        <v>408.1968</v>
      </c>
    </row>
    <row r="1367" spans="1:14" ht="14.45" customHeight="1" x14ac:dyDescent="0.2">
      <c r="A1367" s="729" t="s">
        <v>576</v>
      </c>
      <c r="B1367" s="730" t="s">
        <v>577</v>
      </c>
      <c r="C1367" s="731" t="s">
        <v>608</v>
      </c>
      <c r="D1367" s="732" t="s">
        <v>609</v>
      </c>
      <c r="E1367" s="733">
        <v>50113001</v>
      </c>
      <c r="F1367" s="732" t="s">
        <v>611</v>
      </c>
      <c r="G1367" s="731" t="s">
        <v>612</v>
      </c>
      <c r="H1367" s="731">
        <v>235086</v>
      </c>
      <c r="I1367" s="731">
        <v>235086</v>
      </c>
      <c r="J1367" s="731" t="s">
        <v>758</v>
      </c>
      <c r="K1367" s="731" t="s">
        <v>760</v>
      </c>
      <c r="L1367" s="734">
        <v>218.89999999999998</v>
      </c>
      <c r="M1367" s="734">
        <v>5.6340000000000003</v>
      </c>
      <c r="N1367" s="735">
        <v>1233.2826</v>
      </c>
    </row>
    <row r="1368" spans="1:14" ht="14.45" customHeight="1" x14ac:dyDescent="0.2">
      <c r="A1368" s="729" t="s">
        <v>576</v>
      </c>
      <c r="B1368" s="730" t="s">
        <v>577</v>
      </c>
      <c r="C1368" s="731" t="s">
        <v>608</v>
      </c>
      <c r="D1368" s="732" t="s">
        <v>609</v>
      </c>
      <c r="E1368" s="733">
        <v>50113001</v>
      </c>
      <c r="F1368" s="732" t="s">
        <v>611</v>
      </c>
      <c r="G1368" s="731" t="s">
        <v>612</v>
      </c>
      <c r="H1368" s="731">
        <v>177659</v>
      </c>
      <c r="I1368" s="731">
        <v>177659</v>
      </c>
      <c r="J1368" s="731" t="s">
        <v>762</v>
      </c>
      <c r="K1368" s="731" t="s">
        <v>765</v>
      </c>
      <c r="L1368" s="734">
        <v>525.79999999999995</v>
      </c>
      <c r="M1368" s="734">
        <v>0.90999999999999992</v>
      </c>
      <c r="N1368" s="735">
        <v>478.47799999999995</v>
      </c>
    </row>
    <row r="1369" spans="1:14" ht="14.45" customHeight="1" x14ac:dyDescent="0.2">
      <c r="A1369" s="729" t="s">
        <v>576</v>
      </c>
      <c r="B1369" s="730" t="s">
        <v>577</v>
      </c>
      <c r="C1369" s="731" t="s">
        <v>608</v>
      </c>
      <c r="D1369" s="732" t="s">
        <v>609</v>
      </c>
      <c r="E1369" s="733">
        <v>50113001</v>
      </c>
      <c r="F1369" s="732" t="s">
        <v>611</v>
      </c>
      <c r="G1369" s="731" t="s">
        <v>612</v>
      </c>
      <c r="H1369" s="731">
        <v>189992</v>
      </c>
      <c r="I1369" s="731">
        <v>189992</v>
      </c>
      <c r="J1369" s="731" t="s">
        <v>777</v>
      </c>
      <c r="K1369" s="731" t="s">
        <v>778</v>
      </c>
      <c r="L1369" s="734">
        <v>416.79</v>
      </c>
      <c r="M1369" s="734">
        <v>1.0860000000000001</v>
      </c>
      <c r="N1369" s="735">
        <v>452.63394000000005</v>
      </c>
    </row>
    <row r="1370" spans="1:14" ht="14.45" customHeight="1" x14ac:dyDescent="0.2">
      <c r="A1370" s="729" t="s">
        <v>576</v>
      </c>
      <c r="B1370" s="730" t="s">
        <v>577</v>
      </c>
      <c r="C1370" s="731" t="s">
        <v>608</v>
      </c>
      <c r="D1370" s="732" t="s">
        <v>609</v>
      </c>
      <c r="E1370" s="733">
        <v>50113001</v>
      </c>
      <c r="F1370" s="732" t="s">
        <v>611</v>
      </c>
      <c r="G1370" s="731" t="s">
        <v>643</v>
      </c>
      <c r="H1370" s="731">
        <v>204622</v>
      </c>
      <c r="I1370" s="731">
        <v>204622</v>
      </c>
      <c r="J1370" s="731" t="s">
        <v>845</v>
      </c>
      <c r="K1370" s="731" t="s">
        <v>847</v>
      </c>
      <c r="L1370" s="734">
        <v>72.92</v>
      </c>
      <c r="M1370" s="734">
        <v>2.2999999999999998</v>
      </c>
      <c r="N1370" s="735">
        <v>167.71599999999998</v>
      </c>
    </row>
    <row r="1371" spans="1:14" ht="14.45" customHeight="1" x14ac:dyDescent="0.2">
      <c r="A1371" s="729" t="s">
        <v>576</v>
      </c>
      <c r="B1371" s="730" t="s">
        <v>577</v>
      </c>
      <c r="C1371" s="731" t="s">
        <v>608</v>
      </c>
      <c r="D1371" s="732" t="s">
        <v>609</v>
      </c>
      <c r="E1371" s="733">
        <v>50113001</v>
      </c>
      <c r="F1371" s="732" t="s">
        <v>611</v>
      </c>
      <c r="G1371" s="731" t="s">
        <v>612</v>
      </c>
      <c r="H1371" s="731">
        <v>199369</v>
      </c>
      <c r="I1371" s="731">
        <v>199369</v>
      </c>
      <c r="J1371" s="731" t="s">
        <v>945</v>
      </c>
      <c r="K1371" s="731" t="s">
        <v>946</v>
      </c>
      <c r="L1371" s="734">
        <v>12.76</v>
      </c>
      <c r="M1371" s="734">
        <v>2</v>
      </c>
      <c r="N1371" s="735">
        <v>25.52</v>
      </c>
    </row>
    <row r="1372" spans="1:14" ht="14.45" customHeight="1" x14ac:dyDescent="0.2">
      <c r="A1372" s="729" t="s">
        <v>576</v>
      </c>
      <c r="B1372" s="730" t="s">
        <v>577</v>
      </c>
      <c r="C1372" s="731" t="s">
        <v>608</v>
      </c>
      <c r="D1372" s="732" t="s">
        <v>609</v>
      </c>
      <c r="E1372" s="733">
        <v>50113001</v>
      </c>
      <c r="F1372" s="732" t="s">
        <v>611</v>
      </c>
      <c r="G1372" s="731" t="s">
        <v>612</v>
      </c>
      <c r="H1372" s="731">
        <v>196872</v>
      </c>
      <c r="I1372" s="731">
        <v>96872</v>
      </c>
      <c r="J1372" s="731" t="s">
        <v>966</v>
      </c>
      <c r="K1372" s="731" t="s">
        <v>967</v>
      </c>
      <c r="L1372" s="734">
        <v>12.650068696116817</v>
      </c>
      <c r="M1372" s="734">
        <v>7</v>
      </c>
      <c r="N1372" s="735">
        <v>88.550480872817715</v>
      </c>
    </row>
    <row r="1373" spans="1:14" ht="14.45" customHeight="1" x14ac:dyDescent="0.2">
      <c r="A1373" s="729" t="s">
        <v>576</v>
      </c>
      <c r="B1373" s="730" t="s">
        <v>577</v>
      </c>
      <c r="C1373" s="731" t="s">
        <v>608</v>
      </c>
      <c r="D1373" s="732" t="s">
        <v>609</v>
      </c>
      <c r="E1373" s="733">
        <v>50113001</v>
      </c>
      <c r="F1373" s="732" t="s">
        <v>611</v>
      </c>
      <c r="G1373" s="731" t="s">
        <v>612</v>
      </c>
      <c r="H1373" s="731">
        <v>144420</v>
      </c>
      <c r="I1373" s="731">
        <v>144420</v>
      </c>
      <c r="J1373" s="731" t="s">
        <v>1241</v>
      </c>
      <c r="K1373" s="731" t="s">
        <v>1242</v>
      </c>
      <c r="L1373" s="734">
        <v>204.52142930218022</v>
      </c>
      <c r="M1373" s="734">
        <v>3.7461752000000001</v>
      </c>
      <c r="N1373" s="735">
        <v>766.17310632038084</v>
      </c>
    </row>
    <row r="1374" spans="1:14" ht="14.45" customHeight="1" x14ac:dyDescent="0.2">
      <c r="A1374" s="729" t="s">
        <v>576</v>
      </c>
      <c r="B1374" s="730" t="s">
        <v>577</v>
      </c>
      <c r="C1374" s="731" t="s">
        <v>608</v>
      </c>
      <c r="D1374" s="732" t="s">
        <v>609</v>
      </c>
      <c r="E1374" s="733">
        <v>50113001</v>
      </c>
      <c r="F1374" s="732" t="s">
        <v>611</v>
      </c>
      <c r="G1374" s="731" t="s">
        <v>612</v>
      </c>
      <c r="H1374" s="731">
        <v>144418</v>
      </c>
      <c r="I1374" s="731">
        <v>144418</v>
      </c>
      <c r="J1374" s="731" t="s">
        <v>1241</v>
      </c>
      <c r="K1374" s="731" t="s">
        <v>1243</v>
      </c>
      <c r="L1374" s="734">
        <v>474.26992109683567</v>
      </c>
      <c r="M1374" s="734">
        <v>2.0461472999999999</v>
      </c>
      <c r="N1374" s="735">
        <v>970.42611852350331</v>
      </c>
    </row>
    <row r="1375" spans="1:14" ht="14.45" customHeight="1" x14ac:dyDescent="0.2">
      <c r="A1375" s="729" t="s">
        <v>576</v>
      </c>
      <c r="B1375" s="730" t="s">
        <v>577</v>
      </c>
      <c r="C1375" s="731" t="s">
        <v>608</v>
      </c>
      <c r="D1375" s="732" t="s">
        <v>609</v>
      </c>
      <c r="E1375" s="733">
        <v>50113001</v>
      </c>
      <c r="F1375" s="732" t="s">
        <v>611</v>
      </c>
      <c r="G1375" s="731" t="s">
        <v>643</v>
      </c>
      <c r="H1375" s="731">
        <v>844415</v>
      </c>
      <c r="I1375" s="731">
        <v>104239</v>
      </c>
      <c r="J1375" s="731" t="s">
        <v>1244</v>
      </c>
      <c r="K1375" s="731" t="s">
        <v>1245</v>
      </c>
      <c r="L1375" s="734">
        <v>90.650000786737834</v>
      </c>
      <c r="M1375" s="734">
        <v>5.4043703000000001</v>
      </c>
      <c r="N1375" s="735">
        <v>489.90617194682261</v>
      </c>
    </row>
    <row r="1376" spans="1:14" ht="14.45" customHeight="1" x14ac:dyDescent="0.2">
      <c r="A1376" s="729" t="s">
        <v>576</v>
      </c>
      <c r="B1376" s="730" t="s">
        <v>577</v>
      </c>
      <c r="C1376" s="731" t="s">
        <v>608</v>
      </c>
      <c r="D1376" s="732" t="s">
        <v>609</v>
      </c>
      <c r="E1376" s="733">
        <v>50113016</v>
      </c>
      <c r="F1376" s="732" t="s">
        <v>2061</v>
      </c>
      <c r="G1376" s="731" t="s">
        <v>612</v>
      </c>
      <c r="H1376" s="731">
        <v>149321</v>
      </c>
      <c r="I1376" s="731">
        <v>149321</v>
      </c>
      <c r="J1376" s="731" t="s">
        <v>2092</v>
      </c>
      <c r="K1376" s="731" t="s">
        <v>645</v>
      </c>
      <c r="L1376" s="734">
        <v>69222.219999999987</v>
      </c>
      <c r="M1376" s="734">
        <v>21</v>
      </c>
      <c r="N1376" s="735">
        <v>1453666.6199999996</v>
      </c>
    </row>
    <row r="1377" spans="1:14" ht="14.45" customHeight="1" x14ac:dyDescent="0.2">
      <c r="A1377" s="729" t="s">
        <v>576</v>
      </c>
      <c r="B1377" s="730" t="s">
        <v>577</v>
      </c>
      <c r="C1377" s="731" t="s">
        <v>608</v>
      </c>
      <c r="D1377" s="732" t="s">
        <v>609</v>
      </c>
      <c r="E1377" s="733">
        <v>50113016</v>
      </c>
      <c r="F1377" s="732" t="s">
        <v>2061</v>
      </c>
      <c r="G1377" s="731" t="s">
        <v>612</v>
      </c>
      <c r="H1377" s="731">
        <v>502138</v>
      </c>
      <c r="I1377" s="731">
        <v>219362</v>
      </c>
      <c r="J1377" s="731" t="s">
        <v>2093</v>
      </c>
      <c r="K1377" s="731" t="s">
        <v>2094</v>
      </c>
      <c r="L1377" s="734">
        <v>71548.399999999994</v>
      </c>
      <c r="M1377" s="734">
        <v>5</v>
      </c>
      <c r="N1377" s="735">
        <v>357742</v>
      </c>
    </row>
    <row r="1378" spans="1:14" ht="14.45" customHeight="1" x14ac:dyDescent="0.2">
      <c r="A1378" s="729" t="s">
        <v>576</v>
      </c>
      <c r="B1378" s="730" t="s">
        <v>577</v>
      </c>
      <c r="C1378" s="731" t="s">
        <v>608</v>
      </c>
      <c r="D1378" s="732" t="s">
        <v>609</v>
      </c>
      <c r="E1378" s="733">
        <v>50113016</v>
      </c>
      <c r="F1378" s="732" t="s">
        <v>2061</v>
      </c>
      <c r="G1378" s="731" t="s">
        <v>643</v>
      </c>
      <c r="H1378" s="731">
        <v>128396</v>
      </c>
      <c r="I1378" s="731">
        <v>28396</v>
      </c>
      <c r="J1378" s="731" t="s">
        <v>2095</v>
      </c>
      <c r="K1378" s="731" t="s">
        <v>2096</v>
      </c>
      <c r="L1378" s="734">
        <v>6449.4100015801669</v>
      </c>
      <c r="M1378" s="734">
        <v>270.036</v>
      </c>
      <c r="N1378" s="735">
        <v>1741572.879186702</v>
      </c>
    </row>
    <row r="1379" spans="1:14" ht="14.45" customHeight="1" x14ac:dyDescent="0.2">
      <c r="A1379" s="729" t="s">
        <v>576</v>
      </c>
      <c r="B1379" s="730" t="s">
        <v>577</v>
      </c>
      <c r="C1379" s="731" t="s">
        <v>608</v>
      </c>
      <c r="D1379" s="732" t="s">
        <v>609</v>
      </c>
      <c r="E1379" s="733">
        <v>50113016</v>
      </c>
      <c r="F1379" s="732" t="s">
        <v>2061</v>
      </c>
      <c r="G1379" s="731" t="s">
        <v>643</v>
      </c>
      <c r="H1379" s="731">
        <v>128397</v>
      </c>
      <c r="I1379" s="731">
        <v>28397</v>
      </c>
      <c r="J1379" s="731" t="s">
        <v>2095</v>
      </c>
      <c r="K1379" s="731" t="s">
        <v>2097</v>
      </c>
      <c r="L1379" s="734">
        <v>25797.970008464115</v>
      </c>
      <c r="M1379" s="734">
        <v>238.88399999999999</v>
      </c>
      <c r="N1379" s="735">
        <v>6162722.267501941</v>
      </c>
    </row>
    <row r="1380" spans="1:14" ht="14.45" customHeight="1" x14ac:dyDescent="0.2">
      <c r="A1380" s="729" t="s">
        <v>576</v>
      </c>
      <c r="B1380" s="730" t="s">
        <v>577</v>
      </c>
      <c r="C1380" s="731" t="s">
        <v>608</v>
      </c>
      <c r="D1380" s="732" t="s">
        <v>609</v>
      </c>
      <c r="E1380" s="733">
        <v>50113016</v>
      </c>
      <c r="F1380" s="732" t="s">
        <v>2061</v>
      </c>
      <c r="G1380" s="731" t="s">
        <v>612</v>
      </c>
      <c r="H1380" s="731">
        <v>222464</v>
      </c>
      <c r="I1380" s="731">
        <v>222464</v>
      </c>
      <c r="J1380" s="731" t="s">
        <v>2098</v>
      </c>
      <c r="K1380" s="731" t="s">
        <v>2099</v>
      </c>
      <c r="L1380" s="734">
        <v>22908.742249999999</v>
      </c>
      <c r="M1380" s="734">
        <v>40</v>
      </c>
      <c r="N1380" s="735">
        <v>916349.69</v>
      </c>
    </row>
    <row r="1381" spans="1:14" ht="14.45" customHeight="1" x14ac:dyDescent="0.2">
      <c r="A1381" s="729" t="s">
        <v>576</v>
      </c>
      <c r="B1381" s="730" t="s">
        <v>577</v>
      </c>
      <c r="C1381" s="731" t="s">
        <v>608</v>
      </c>
      <c r="D1381" s="732" t="s">
        <v>609</v>
      </c>
      <c r="E1381" s="733">
        <v>50113016</v>
      </c>
      <c r="F1381" s="732" t="s">
        <v>2061</v>
      </c>
      <c r="G1381" s="731" t="s">
        <v>612</v>
      </c>
      <c r="H1381" s="731">
        <v>219026</v>
      </c>
      <c r="I1381" s="731">
        <v>219026</v>
      </c>
      <c r="J1381" s="731" t="s">
        <v>2100</v>
      </c>
      <c r="K1381" s="731" t="s">
        <v>782</v>
      </c>
      <c r="L1381" s="734">
        <v>91150.44</v>
      </c>
      <c r="M1381" s="734">
        <v>6</v>
      </c>
      <c r="N1381" s="735">
        <v>546902.64</v>
      </c>
    </row>
    <row r="1382" spans="1:14" ht="14.45" customHeight="1" x14ac:dyDescent="0.2">
      <c r="A1382" s="729" t="s">
        <v>576</v>
      </c>
      <c r="B1382" s="730" t="s">
        <v>577</v>
      </c>
      <c r="C1382" s="731" t="s">
        <v>608</v>
      </c>
      <c r="D1382" s="732" t="s">
        <v>609</v>
      </c>
      <c r="E1382" s="733">
        <v>50113016</v>
      </c>
      <c r="F1382" s="732" t="s">
        <v>2061</v>
      </c>
      <c r="G1382" s="731" t="s">
        <v>612</v>
      </c>
      <c r="H1382" s="731">
        <v>219030</v>
      </c>
      <c r="I1382" s="731">
        <v>219030</v>
      </c>
      <c r="J1382" s="731" t="s">
        <v>2100</v>
      </c>
      <c r="K1382" s="731" t="s">
        <v>2101</v>
      </c>
      <c r="L1382" s="734">
        <v>86202.71</v>
      </c>
      <c r="M1382" s="734">
        <v>2</v>
      </c>
      <c r="N1382" s="735">
        <v>172405.42</v>
      </c>
    </row>
    <row r="1383" spans="1:14" ht="14.45" customHeight="1" x14ac:dyDescent="0.2">
      <c r="A1383" s="729" t="s">
        <v>576</v>
      </c>
      <c r="B1383" s="730" t="s">
        <v>577</v>
      </c>
      <c r="C1383" s="731" t="s">
        <v>608</v>
      </c>
      <c r="D1383" s="732" t="s">
        <v>609</v>
      </c>
      <c r="E1383" s="733">
        <v>50113016</v>
      </c>
      <c r="F1383" s="732" t="s">
        <v>2061</v>
      </c>
      <c r="G1383" s="731" t="s">
        <v>612</v>
      </c>
      <c r="H1383" s="731">
        <v>219028</v>
      </c>
      <c r="I1383" s="731">
        <v>219028</v>
      </c>
      <c r="J1383" s="731" t="s">
        <v>2100</v>
      </c>
      <c r="K1383" s="731" t="s">
        <v>2102</v>
      </c>
      <c r="L1383" s="734">
        <v>90858.634952325403</v>
      </c>
      <c r="M1383" s="734">
        <v>43</v>
      </c>
      <c r="N1383" s="735">
        <v>3906921.3029499925</v>
      </c>
    </row>
    <row r="1384" spans="1:14" ht="14.45" customHeight="1" x14ac:dyDescent="0.2">
      <c r="A1384" s="729" t="s">
        <v>576</v>
      </c>
      <c r="B1384" s="730" t="s">
        <v>577</v>
      </c>
      <c r="C1384" s="731" t="s">
        <v>608</v>
      </c>
      <c r="D1384" s="732" t="s">
        <v>609</v>
      </c>
      <c r="E1384" s="733">
        <v>50113016</v>
      </c>
      <c r="F1384" s="732" t="s">
        <v>2061</v>
      </c>
      <c r="G1384" s="731" t="s">
        <v>612</v>
      </c>
      <c r="H1384" s="731">
        <v>209056</v>
      </c>
      <c r="I1384" s="731">
        <v>209056</v>
      </c>
      <c r="J1384" s="731" t="s">
        <v>2103</v>
      </c>
      <c r="K1384" s="731" t="s">
        <v>2104</v>
      </c>
      <c r="L1384" s="734">
        <v>46066.13</v>
      </c>
      <c r="M1384" s="734">
        <v>1</v>
      </c>
      <c r="N1384" s="735">
        <v>46066.13</v>
      </c>
    </row>
    <row r="1385" spans="1:14" ht="14.45" customHeight="1" x14ac:dyDescent="0.2">
      <c r="A1385" s="729" t="s">
        <v>576</v>
      </c>
      <c r="B1385" s="730" t="s">
        <v>577</v>
      </c>
      <c r="C1385" s="731" t="s">
        <v>608</v>
      </c>
      <c r="D1385" s="732" t="s">
        <v>609</v>
      </c>
      <c r="E1385" s="733">
        <v>50113016</v>
      </c>
      <c r="F1385" s="732" t="s">
        <v>2061</v>
      </c>
      <c r="G1385" s="731" t="s">
        <v>612</v>
      </c>
      <c r="H1385" s="731">
        <v>397764</v>
      </c>
      <c r="I1385" s="731">
        <v>210271</v>
      </c>
      <c r="J1385" s="731" t="s">
        <v>2105</v>
      </c>
      <c r="K1385" s="731" t="s">
        <v>2106</v>
      </c>
      <c r="L1385" s="734">
        <v>19460.356939174631</v>
      </c>
      <c r="M1385" s="734">
        <v>53.500000000000007</v>
      </c>
      <c r="N1385" s="735">
        <v>1041129.096245843</v>
      </c>
    </row>
    <row r="1386" spans="1:14" ht="14.45" customHeight="1" x14ac:dyDescent="0.2">
      <c r="A1386" s="729" t="s">
        <v>576</v>
      </c>
      <c r="B1386" s="730" t="s">
        <v>577</v>
      </c>
      <c r="C1386" s="731" t="s">
        <v>608</v>
      </c>
      <c r="D1386" s="732" t="s">
        <v>609</v>
      </c>
      <c r="E1386" s="733">
        <v>50113016</v>
      </c>
      <c r="F1386" s="732" t="s">
        <v>2061</v>
      </c>
      <c r="G1386" s="731" t="s">
        <v>329</v>
      </c>
      <c r="H1386" s="731">
        <v>28763</v>
      </c>
      <c r="I1386" s="731">
        <v>28763</v>
      </c>
      <c r="J1386" s="731" t="s">
        <v>2107</v>
      </c>
      <c r="K1386" s="731" t="s">
        <v>2108</v>
      </c>
      <c r="L1386" s="734">
        <v>21779.119611945589</v>
      </c>
      <c r="M1386" s="734">
        <v>50</v>
      </c>
      <c r="N1386" s="735">
        <v>1088955.9805972795</v>
      </c>
    </row>
    <row r="1387" spans="1:14" ht="14.45" customHeight="1" x14ac:dyDescent="0.2">
      <c r="A1387" s="729" t="s">
        <v>576</v>
      </c>
      <c r="B1387" s="730" t="s">
        <v>577</v>
      </c>
      <c r="C1387" s="731" t="s">
        <v>608</v>
      </c>
      <c r="D1387" s="732" t="s">
        <v>609</v>
      </c>
      <c r="E1387" s="733">
        <v>50113016</v>
      </c>
      <c r="F1387" s="732" t="s">
        <v>2061</v>
      </c>
      <c r="G1387" s="731" t="s">
        <v>643</v>
      </c>
      <c r="H1387" s="731">
        <v>128761</v>
      </c>
      <c r="I1387" s="731">
        <v>28761</v>
      </c>
      <c r="J1387" s="731" t="s">
        <v>2109</v>
      </c>
      <c r="K1387" s="731" t="s">
        <v>2110</v>
      </c>
      <c r="L1387" s="734">
        <v>4890.5886070331953</v>
      </c>
      <c r="M1387" s="734">
        <v>1778.9080000000004</v>
      </c>
      <c r="N1387" s="735">
        <v>8699907.1977602094</v>
      </c>
    </row>
    <row r="1388" spans="1:14" ht="14.45" customHeight="1" x14ac:dyDescent="0.2">
      <c r="A1388" s="729" t="s">
        <v>576</v>
      </c>
      <c r="B1388" s="730" t="s">
        <v>577</v>
      </c>
      <c r="C1388" s="731" t="s">
        <v>608</v>
      </c>
      <c r="D1388" s="732" t="s">
        <v>609</v>
      </c>
      <c r="E1388" s="733">
        <v>50113016</v>
      </c>
      <c r="F1388" s="732" t="s">
        <v>2061</v>
      </c>
      <c r="G1388" s="731" t="s">
        <v>612</v>
      </c>
      <c r="H1388" s="731">
        <v>194286</v>
      </c>
      <c r="I1388" s="731">
        <v>194286</v>
      </c>
      <c r="J1388" s="731" t="s">
        <v>2111</v>
      </c>
      <c r="K1388" s="731" t="s">
        <v>2112</v>
      </c>
      <c r="L1388" s="734">
        <v>275</v>
      </c>
      <c r="M1388" s="734">
        <v>8</v>
      </c>
      <c r="N1388" s="735">
        <v>2200</v>
      </c>
    </row>
    <row r="1389" spans="1:14" ht="14.45" customHeight="1" x14ac:dyDescent="0.2">
      <c r="A1389" s="729" t="s">
        <v>576</v>
      </c>
      <c r="B1389" s="730" t="s">
        <v>577</v>
      </c>
      <c r="C1389" s="731" t="s">
        <v>608</v>
      </c>
      <c r="D1389" s="732" t="s">
        <v>609</v>
      </c>
      <c r="E1389" s="733">
        <v>50113016</v>
      </c>
      <c r="F1389" s="732" t="s">
        <v>2061</v>
      </c>
      <c r="G1389" s="731" t="s">
        <v>612</v>
      </c>
      <c r="H1389" s="731">
        <v>501975</v>
      </c>
      <c r="I1389" s="731">
        <v>194286</v>
      </c>
      <c r="J1389" s="731" t="s">
        <v>2113</v>
      </c>
      <c r="K1389" s="731" t="s">
        <v>2114</v>
      </c>
      <c r="L1389" s="734">
        <v>81862.99000000002</v>
      </c>
      <c r="M1389" s="734">
        <v>27</v>
      </c>
      <c r="N1389" s="735">
        <v>2210300.7300000004</v>
      </c>
    </row>
    <row r="1390" spans="1:14" ht="14.45" customHeight="1" x14ac:dyDescent="0.2">
      <c r="A1390" s="729" t="s">
        <v>576</v>
      </c>
      <c r="B1390" s="730" t="s">
        <v>577</v>
      </c>
      <c r="C1390" s="731" t="s">
        <v>608</v>
      </c>
      <c r="D1390" s="732" t="s">
        <v>609</v>
      </c>
      <c r="E1390" s="733">
        <v>50113016</v>
      </c>
      <c r="F1390" s="732" t="s">
        <v>2061</v>
      </c>
      <c r="G1390" s="731" t="s">
        <v>612</v>
      </c>
      <c r="H1390" s="731">
        <v>28386</v>
      </c>
      <c r="I1390" s="731">
        <v>28386</v>
      </c>
      <c r="J1390" s="731" t="s">
        <v>2115</v>
      </c>
      <c r="K1390" s="731" t="s">
        <v>2116</v>
      </c>
      <c r="L1390" s="734">
        <v>42553.629999999961</v>
      </c>
      <c r="M1390" s="734">
        <v>37</v>
      </c>
      <c r="N1390" s="735">
        <v>1574484.3099999987</v>
      </c>
    </row>
    <row r="1391" spans="1:14" ht="14.45" customHeight="1" x14ac:dyDescent="0.2">
      <c r="A1391" s="729" t="s">
        <v>576</v>
      </c>
      <c r="B1391" s="730" t="s">
        <v>577</v>
      </c>
      <c r="C1391" s="731" t="s">
        <v>608</v>
      </c>
      <c r="D1391" s="732" t="s">
        <v>609</v>
      </c>
      <c r="E1391" s="733">
        <v>50113016</v>
      </c>
      <c r="F1391" s="732" t="s">
        <v>2061</v>
      </c>
      <c r="G1391" s="731" t="s">
        <v>612</v>
      </c>
      <c r="H1391" s="731">
        <v>128028</v>
      </c>
      <c r="I1391" s="731">
        <v>28028</v>
      </c>
      <c r="J1391" s="731" t="s">
        <v>2115</v>
      </c>
      <c r="K1391" s="731" t="s">
        <v>2117</v>
      </c>
      <c r="L1391" s="734">
        <v>14184.540000000028</v>
      </c>
      <c r="M1391" s="734">
        <v>330</v>
      </c>
      <c r="N1391" s="735">
        <v>4680898.2000000095</v>
      </c>
    </row>
    <row r="1392" spans="1:14" ht="14.45" customHeight="1" x14ac:dyDescent="0.2">
      <c r="A1392" s="729" t="s">
        <v>576</v>
      </c>
      <c r="B1392" s="730" t="s">
        <v>577</v>
      </c>
      <c r="C1392" s="731" t="s">
        <v>608</v>
      </c>
      <c r="D1392" s="732" t="s">
        <v>609</v>
      </c>
      <c r="E1392" s="733">
        <v>50113016</v>
      </c>
      <c r="F1392" s="732" t="s">
        <v>2061</v>
      </c>
      <c r="G1392" s="731" t="s">
        <v>612</v>
      </c>
      <c r="H1392" s="731">
        <v>168084</v>
      </c>
      <c r="I1392" s="731">
        <v>168084</v>
      </c>
      <c r="J1392" s="731" t="s">
        <v>2118</v>
      </c>
      <c r="K1392" s="731" t="s">
        <v>2119</v>
      </c>
      <c r="L1392" s="734">
        <v>8899.8406117771901</v>
      </c>
      <c r="M1392" s="734">
        <v>118</v>
      </c>
      <c r="N1392" s="735">
        <v>1050181.1921897084</v>
      </c>
    </row>
    <row r="1393" spans="1:14" ht="14.45" customHeight="1" x14ac:dyDescent="0.2">
      <c r="A1393" s="729" t="s">
        <v>576</v>
      </c>
      <c r="B1393" s="730" t="s">
        <v>577</v>
      </c>
      <c r="C1393" s="731" t="s">
        <v>608</v>
      </c>
      <c r="D1393" s="732" t="s">
        <v>609</v>
      </c>
      <c r="E1393" s="733">
        <v>50113016</v>
      </c>
      <c r="F1393" s="732" t="s">
        <v>2061</v>
      </c>
      <c r="G1393" s="731" t="s">
        <v>612</v>
      </c>
      <c r="H1393" s="731">
        <v>125555</v>
      </c>
      <c r="I1393" s="731">
        <v>25555</v>
      </c>
      <c r="J1393" s="731" t="s">
        <v>2120</v>
      </c>
      <c r="K1393" s="731" t="s">
        <v>2121</v>
      </c>
      <c r="L1393" s="734">
        <v>7855.5400364475372</v>
      </c>
      <c r="M1393" s="734">
        <v>798.33500069999934</v>
      </c>
      <c r="N1393" s="735">
        <v>6271352.5604962176</v>
      </c>
    </row>
    <row r="1394" spans="1:14" ht="14.45" customHeight="1" x14ac:dyDescent="0.2">
      <c r="A1394" s="729" t="s">
        <v>576</v>
      </c>
      <c r="B1394" s="730" t="s">
        <v>577</v>
      </c>
      <c r="C1394" s="731" t="s">
        <v>608</v>
      </c>
      <c r="D1394" s="732" t="s">
        <v>609</v>
      </c>
      <c r="E1394" s="733">
        <v>50113016</v>
      </c>
      <c r="F1394" s="732" t="s">
        <v>2061</v>
      </c>
      <c r="G1394" s="731" t="s">
        <v>643</v>
      </c>
      <c r="H1394" s="731">
        <v>185368</v>
      </c>
      <c r="I1394" s="731">
        <v>185368</v>
      </c>
      <c r="J1394" s="731" t="s">
        <v>2122</v>
      </c>
      <c r="K1394" s="731" t="s">
        <v>2123</v>
      </c>
      <c r="L1394" s="734">
        <v>24348.458351139179</v>
      </c>
      <c r="M1394" s="734">
        <v>333</v>
      </c>
      <c r="N1394" s="735">
        <v>8108036.6309293471</v>
      </c>
    </row>
    <row r="1395" spans="1:14" ht="14.45" customHeight="1" x14ac:dyDescent="0.2">
      <c r="A1395" s="729" t="s">
        <v>576</v>
      </c>
      <c r="B1395" s="730" t="s">
        <v>577</v>
      </c>
      <c r="C1395" s="731" t="s">
        <v>608</v>
      </c>
      <c r="D1395" s="732" t="s">
        <v>609</v>
      </c>
      <c r="E1395" s="733">
        <v>50113016</v>
      </c>
      <c r="F1395" s="732" t="s">
        <v>2061</v>
      </c>
      <c r="G1395" s="731" t="s">
        <v>643</v>
      </c>
      <c r="H1395" s="731">
        <v>194340</v>
      </c>
      <c r="I1395" s="731">
        <v>194340</v>
      </c>
      <c r="J1395" s="731" t="s">
        <v>2124</v>
      </c>
      <c r="K1395" s="731" t="s">
        <v>2125</v>
      </c>
      <c r="L1395" s="734">
        <v>3358.07</v>
      </c>
      <c r="M1395" s="734">
        <v>4</v>
      </c>
      <c r="N1395" s="735">
        <v>13432.28</v>
      </c>
    </row>
    <row r="1396" spans="1:14" ht="14.45" customHeight="1" x14ac:dyDescent="0.2">
      <c r="A1396" s="729" t="s">
        <v>576</v>
      </c>
      <c r="B1396" s="730" t="s">
        <v>577</v>
      </c>
      <c r="C1396" s="731" t="s">
        <v>608</v>
      </c>
      <c r="D1396" s="732" t="s">
        <v>609</v>
      </c>
      <c r="E1396" s="733">
        <v>50113016</v>
      </c>
      <c r="F1396" s="732" t="s">
        <v>2061</v>
      </c>
      <c r="G1396" s="731" t="s">
        <v>612</v>
      </c>
      <c r="H1396" s="731">
        <v>149418</v>
      </c>
      <c r="I1396" s="731">
        <v>149447</v>
      </c>
      <c r="J1396" s="731" t="s">
        <v>2126</v>
      </c>
      <c r="K1396" s="731" t="s">
        <v>2007</v>
      </c>
      <c r="L1396" s="734">
        <v>23407.690647406991</v>
      </c>
      <c r="M1396" s="734">
        <v>42.000000000000007</v>
      </c>
      <c r="N1396" s="735">
        <v>983123.00719109375</v>
      </c>
    </row>
    <row r="1397" spans="1:14" ht="14.45" customHeight="1" x14ac:dyDescent="0.2">
      <c r="A1397" s="729" t="s">
        <v>576</v>
      </c>
      <c r="B1397" s="730" t="s">
        <v>577</v>
      </c>
      <c r="C1397" s="731" t="s">
        <v>608</v>
      </c>
      <c r="D1397" s="732" t="s">
        <v>609</v>
      </c>
      <c r="E1397" s="733">
        <v>50113016</v>
      </c>
      <c r="F1397" s="732" t="s">
        <v>2061</v>
      </c>
      <c r="G1397" s="731" t="s">
        <v>612</v>
      </c>
      <c r="H1397" s="731">
        <v>149443</v>
      </c>
      <c r="I1397" s="731">
        <v>149443</v>
      </c>
      <c r="J1397" s="731" t="s">
        <v>2126</v>
      </c>
      <c r="K1397" s="731" t="s">
        <v>2127</v>
      </c>
      <c r="L1397" s="734">
        <v>4717.494673132107</v>
      </c>
      <c r="M1397" s="734">
        <v>22</v>
      </c>
      <c r="N1397" s="735">
        <v>103784.88280890636</v>
      </c>
    </row>
    <row r="1398" spans="1:14" ht="14.45" customHeight="1" x14ac:dyDescent="0.2">
      <c r="A1398" s="729" t="s">
        <v>576</v>
      </c>
      <c r="B1398" s="730" t="s">
        <v>577</v>
      </c>
      <c r="C1398" s="731" t="s">
        <v>608</v>
      </c>
      <c r="D1398" s="732" t="s">
        <v>609</v>
      </c>
      <c r="E1398" s="733">
        <v>50113016</v>
      </c>
      <c r="F1398" s="732" t="s">
        <v>2061</v>
      </c>
      <c r="G1398" s="731" t="s">
        <v>612</v>
      </c>
      <c r="H1398" s="731">
        <v>500442</v>
      </c>
      <c r="I1398" s="731">
        <v>168043</v>
      </c>
      <c r="J1398" s="731" t="s">
        <v>2128</v>
      </c>
      <c r="K1398" s="731" t="s">
        <v>2129</v>
      </c>
      <c r="L1398" s="734">
        <v>89502.631875000006</v>
      </c>
      <c r="M1398" s="734">
        <v>8</v>
      </c>
      <c r="N1398" s="735">
        <v>716021.05500000005</v>
      </c>
    </row>
    <row r="1399" spans="1:14" ht="14.45" customHeight="1" x14ac:dyDescent="0.2">
      <c r="A1399" s="729" t="s">
        <v>576</v>
      </c>
      <c r="B1399" s="730" t="s">
        <v>577</v>
      </c>
      <c r="C1399" s="731" t="s">
        <v>608</v>
      </c>
      <c r="D1399" s="732" t="s">
        <v>609</v>
      </c>
      <c r="E1399" s="733">
        <v>50113016</v>
      </c>
      <c r="F1399" s="732" t="s">
        <v>2061</v>
      </c>
      <c r="G1399" s="731" t="s">
        <v>643</v>
      </c>
      <c r="H1399" s="731">
        <v>194633</v>
      </c>
      <c r="I1399" s="731">
        <v>194633</v>
      </c>
      <c r="J1399" s="731" t="s">
        <v>2130</v>
      </c>
      <c r="K1399" s="731" t="s">
        <v>2125</v>
      </c>
      <c r="L1399" s="734">
        <v>42449.000026639405</v>
      </c>
      <c r="M1399" s="734">
        <v>102.00000010000001</v>
      </c>
      <c r="N1399" s="735">
        <v>4329798.0069621196</v>
      </c>
    </row>
    <row r="1400" spans="1:14" ht="14.45" customHeight="1" x14ac:dyDescent="0.2">
      <c r="A1400" s="729" t="s">
        <v>576</v>
      </c>
      <c r="B1400" s="730" t="s">
        <v>577</v>
      </c>
      <c r="C1400" s="731" t="s">
        <v>608</v>
      </c>
      <c r="D1400" s="732" t="s">
        <v>609</v>
      </c>
      <c r="E1400" s="733">
        <v>50113016</v>
      </c>
      <c r="F1400" s="732" t="s">
        <v>2061</v>
      </c>
      <c r="G1400" s="731" t="s">
        <v>643</v>
      </c>
      <c r="H1400" s="731">
        <v>194634</v>
      </c>
      <c r="I1400" s="731">
        <v>194634</v>
      </c>
      <c r="J1400" s="731" t="s">
        <v>2131</v>
      </c>
      <c r="K1400" s="731" t="s">
        <v>2132</v>
      </c>
      <c r="L1400" s="734">
        <v>67918.400216757393</v>
      </c>
      <c r="M1400" s="734">
        <v>35</v>
      </c>
      <c r="N1400" s="735">
        <v>2377144.0075865085</v>
      </c>
    </row>
    <row r="1401" spans="1:14" ht="14.45" customHeight="1" x14ac:dyDescent="0.2">
      <c r="A1401" s="729" t="s">
        <v>576</v>
      </c>
      <c r="B1401" s="730" t="s">
        <v>577</v>
      </c>
      <c r="C1401" s="731" t="s">
        <v>608</v>
      </c>
      <c r="D1401" s="732" t="s">
        <v>609</v>
      </c>
      <c r="E1401" s="733">
        <v>50113016</v>
      </c>
      <c r="F1401" s="732" t="s">
        <v>2061</v>
      </c>
      <c r="G1401" s="731" t="s">
        <v>612</v>
      </c>
      <c r="H1401" s="731">
        <v>209484</v>
      </c>
      <c r="I1401" s="731">
        <v>209484</v>
      </c>
      <c r="J1401" s="731" t="s">
        <v>2133</v>
      </c>
      <c r="K1401" s="731" t="s">
        <v>2134</v>
      </c>
      <c r="L1401" s="734">
        <v>43129.9991348884</v>
      </c>
      <c r="M1401" s="734">
        <v>61.420999999999999</v>
      </c>
      <c r="N1401" s="735">
        <v>2649087.6768639805</v>
      </c>
    </row>
    <row r="1402" spans="1:14" ht="14.45" customHeight="1" x14ac:dyDescent="0.2">
      <c r="A1402" s="729" t="s">
        <v>576</v>
      </c>
      <c r="B1402" s="730" t="s">
        <v>577</v>
      </c>
      <c r="C1402" s="731" t="s">
        <v>608</v>
      </c>
      <c r="D1402" s="732" t="s">
        <v>609</v>
      </c>
      <c r="E1402" s="733">
        <v>50113016</v>
      </c>
      <c r="F1402" s="732" t="s">
        <v>2061</v>
      </c>
      <c r="G1402" s="731" t="s">
        <v>612</v>
      </c>
      <c r="H1402" s="731">
        <v>210911</v>
      </c>
      <c r="I1402" s="731">
        <v>210911</v>
      </c>
      <c r="J1402" s="731" t="s">
        <v>2135</v>
      </c>
      <c r="K1402" s="731" t="s">
        <v>2136</v>
      </c>
      <c r="L1402" s="734">
        <v>20359.044403608852</v>
      </c>
      <c r="M1402" s="734">
        <v>71.52500000000002</v>
      </c>
      <c r="N1402" s="735">
        <v>1456180.6509681235</v>
      </c>
    </row>
    <row r="1403" spans="1:14" ht="14.45" customHeight="1" x14ac:dyDescent="0.2">
      <c r="A1403" s="729" t="s">
        <v>576</v>
      </c>
      <c r="B1403" s="730" t="s">
        <v>577</v>
      </c>
      <c r="C1403" s="731" t="s">
        <v>608</v>
      </c>
      <c r="D1403" s="732" t="s">
        <v>609</v>
      </c>
      <c r="E1403" s="733">
        <v>50113016</v>
      </c>
      <c r="F1403" s="732" t="s">
        <v>2061</v>
      </c>
      <c r="G1403" s="731" t="s">
        <v>612</v>
      </c>
      <c r="H1403" s="731">
        <v>210494</v>
      </c>
      <c r="I1403" s="731">
        <v>210494</v>
      </c>
      <c r="J1403" s="731" t="s">
        <v>2137</v>
      </c>
      <c r="K1403" s="731" t="s">
        <v>329</v>
      </c>
      <c r="L1403" s="734">
        <v>30561.300000000021</v>
      </c>
      <c r="M1403" s="734">
        <v>94</v>
      </c>
      <c r="N1403" s="735">
        <v>2872762.200000002</v>
      </c>
    </row>
    <row r="1404" spans="1:14" ht="14.45" customHeight="1" x14ac:dyDescent="0.2">
      <c r="A1404" s="729" t="s">
        <v>576</v>
      </c>
      <c r="B1404" s="730" t="s">
        <v>577</v>
      </c>
      <c r="C1404" s="731" t="s">
        <v>608</v>
      </c>
      <c r="D1404" s="732" t="s">
        <v>609</v>
      </c>
      <c r="E1404" s="733">
        <v>50113016</v>
      </c>
      <c r="F1404" s="732" t="s">
        <v>2061</v>
      </c>
      <c r="G1404" s="731" t="s">
        <v>612</v>
      </c>
      <c r="H1404" s="731">
        <v>210493</v>
      </c>
      <c r="I1404" s="731">
        <v>210493</v>
      </c>
      <c r="J1404" s="731" t="s">
        <v>2138</v>
      </c>
      <c r="K1404" s="731" t="s">
        <v>329</v>
      </c>
      <c r="L1404" s="734">
        <v>29987.430000000015</v>
      </c>
      <c r="M1404" s="734">
        <v>30</v>
      </c>
      <c r="N1404" s="735">
        <v>899622.90000000049</v>
      </c>
    </row>
    <row r="1405" spans="1:14" ht="14.45" customHeight="1" x14ac:dyDescent="0.2">
      <c r="A1405" s="729" t="s">
        <v>576</v>
      </c>
      <c r="B1405" s="730" t="s">
        <v>577</v>
      </c>
      <c r="C1405" s="731" t="s">
        <v>608</v>
      </c>
      <c r="D1405" s="732" t="s">
        <v>609</v>
      </c>
      <c r="E1405" s="733">
        <v>50113016</v>
      </c>
      <c r="F1405" s="732" t="s">
        <v>2061</v>
      </c>
      <c r="G1405" s="731" t="s">
        <v>612</v>
      </c>
      <c r="H1405" s="731">
        <v>209320</v>
      </c>
      <c r="I1405" s="731">
        <v>209320</v>
      </c>
      <c r="J1405" s="731" t="s">
        <v>2139</v>
      </c>
      <c r="K1405" s="731" t="s">
        <v>2140</v>
      </c>
      <c r="L1405" s="734">
        <v>12413.619999999997</v>
      </c>
      <c r="M1405" s="734">
        <v>38</v>
      </c>
      <c r="N1405" s="735">
        <v>471717.55999999988</v>
      </c>
    </row>
    <row r="1406" spans="1:14" ht="14.45" customHeight="1" x14ac:dyDescent="0.2">
      <c r="A1406" s="729" t="s">
        <v>576</v>
      </c>
      <c r="B1406" s="730" t="s">
        <v>577</v>
      </c>
      <c r="C1406" s="731" t="s">
        <v>608</v>
      </c>
      <c r="D1406" s="732" t="s">
        <v>609</v>
      </c>
      <c r="E1406" s="733">
        <v>50113016</v>
      </c>
      <c r="F1406" s="732" t="s">
        <v>2061</v>
      </c>
      <c r="G1406" s="731" t="s">
        <v>612</v>
      </c>
      <c r="H1406" s="731">
        <v>209323</v>
      </c>
      <c r="I1406" s="731">
        <v>209323</v>
      </c>
      <c r="J1406" s="731" t="s">
        <v>2141</v>
      </c>
      <c r="K1406" s="731" t="s">
        <v>2140</v>
      </c>
      <c r="L1406" s="734">
        <v>16606.290000000012</v>
      </c>
      <c r="M1406" s="734">
        <v>110</v>
      </c>
      <c r="N1406" s="735">
        <v>1826691.9000000013</v>
      </c>
    </row>
    <row r="1407" spans="1:14" ht="14.45" customHeight="1" x14ac:dyDescent="0.2">
      <c r="A1407" s="729" t="s">
        <v>576</v>
      </c>
      <c r="B1407" s="730" t="s">
        <v>577</v>
      </c>
      <c r="C1407" s="731" t="s">
        <v>608</v>
      </c>
      <c r="D1407" s="732" t="s">
        <v>609</v>
      </c>
      <c r="E1407" s="733">
        <v>50113016</v>
      </c>
      <c r="F1407" s="732" t="s">
        <v>2061</v>
      </c>
      <c r="G1407" s="731" t="s">
        <v>612</v>
      </c>
      <c r="H1407" s="731">
        <v>210256</v>
      </c>
      <c r="I1407" s="731">
        <v>210256</v>
      </c>
      <c r="J1407" s="731" t="s">
        <v>2142</v>
      </c>
      <c r="K1407" s="731" t="s">
        <v>2143</v>
      </c>
      <c r="L1407" s="734">
        <v>114597.99000000012</v>
      </c>
      <c r="M1407" s="734">
        <v>56</v>
      </c>
      <c r="N1407" s="735">
        <v>6417487.4400000069</v>
      </c>
    </row>
    <row r="1408" spans="1:14" ht="14.45" customHeight="1" x14ac:dyDescent="0.2">
      <c r="A1408" s="729" t="s">
        <v>576</v>
      </c>
      <c r="B1408" s="730" t="s">
        <v>577</v>
      </c>
      <c r="C1408" s="731" t="s">
        <v>608</v>
      </c>
      <c r="D1408" s="732" t="s">
        <v>609</v>
      </c>
      <c r="E1408" s="733">
        <v>50113016</v>
      </c>
      <c r="F1408" s="732" t="s">
        <v>2061</v>
      </c>
      <c r="G1408" s="731" t="s">
        <v>612</v>
      </c>
      <c r="H1408" s="731">
        <v>210077</v>
      </c>
      <c r="I1408" s="731">
        <v>210077</v>
      </c>
      <c r="J1408" s="731" t="s">
        <v>2144</v>
      </c>
      <c r="K1408" s="731" t="s">
        <v>804</v>
      </c>
      <c r="L1408" s="734">
        <v>3300</v>
      </c>
      <c r="M1408" s="734">
        <v>60</v>
      </c>
      <c r="N1408" s="735">
        <v>198000</v>
      </c>
    </row>
    <row r="1409" spans="1:14" ht="14.45" customHeight="1" x14ac:dyDescent="0.2">
      <c r="A1409" s="729" t="s">
        <v>576</v>
      </c>
      <c r="B1409" s="730" t="s">
        <v>577</v>
      </c>
      <c r="C1409" s="731" t="s">
        <v>608</v>
      </c>
      <c r="D1409" s="732" t="s">
        <v>609</v>
      </c>
      <c r="E1409" s="733">
        <v>50113016</v>
      </c>
      <c r="F1409" s="732" t="s">
        <v>2061</v>
      </c>
      <c r="G1409" s="731" t="s">
        <v>612</v>
      </c>
      <c r="H1409" s="731">
        <v>127193</v>
      </c>
      <c r="I1409" s="731">
        <v>27193</v>
      </c>
      <c r="J1409" s="731" t="s">
        <v>2145</v>
      </c>
      <c r="K1409" s="731" t="s">
        <v>2146</v>
      </c>
      <c r="L1409" s="734">
        <v>78794.508735920812</v>
      </c>
      <c r="M1409" s="734">
        <v>41</v>
      </c>
      <c r="N1409" s="735">
        <v>3230574.8581727534</v>
      </c>
    </row>
    <row r="1410" spans="1:14" ht="14.45" customHeight="1" x14ac:dyDescent="0.2">
      <c r="A1410" s="729" t="s">
        <v>576</v>
      </c>
      <c r="B1410" s="730" t="s">
        <v>577</v>
      </c>
      <c r="C1410" s="731" t="s">
        <v>608</v>
      </c>
      <c r="D1410" s="732" t="s">
        <v>609</v>
      </c>
      <c r="E1410" s="733">
        <v>50113016</v>
      </c>
      <c r="F1410" s="732" t="s">
        <v>2061</v>
      </c>
      <c r="G1410" s="731" t="s">
        <v>643</v>
      </c>
      <c r="H1410" s="731">
        <v>238289</v>
      </c>
      <c r="I1410" s="731">
        <v>238289</v>
      </c>
      <c r="J1410" s="731" t="s">
        <v>2147</v>
      </c>
      <c r="K1410" s="731" t="s">
        <v>2148</v>
      </c>
      <c r="L1410" s="734">
        <v>4666.2215369176911</v>
      </c>
      <c r="M1410" s="734">
        <v>259.13319889999991</v>
      </c>
      <c r="N1410" s="735">
        <v>1209172.9136375552</v>
      </c>
    </row>
    <row r="1411" spans="1:14" ht="14.45" customHeight="1" x14ac:dyDescent="0.2">
      <c r="A1411" s="729" t="s">
        <v>576</v>
      </c>
      <c r="B1411" s="730" t="s">
        <v>577</v>
      </c>
      <c r="C1411" s="731" t="s">
        <v>608</v>
      </c>
      <c r="D1411" s="732" t="s">
        <v>609</v>
      </c>
      <c r="E1411" s="733">
        <v>50113016</v>
      </c>
      <c r="F1411" s="732" t="s">
        <v>2061</v>
      </c>
      <c r="G1411" s="731" t="s">
        <v>612</v>
      </c>
      <c r="H1411" s="731">
        <v>210772</v>
      </c>
      <c r="I1411" s="731">
        <v>210772</v>
      </c>
      <c r="J1411" s="731" t="s">
        <v>2149</v>
      </c>
      <c r="K1411" s="731" t="s">
        <v>837</v>
      </c>
      <c r="L1411" s="734">
        <v>7941.1430368116698</v>
      </c>
      <c r="M1411" s="734">
        <v>579.2507780000002</v>
      </c>
      <c r="N1411" s="735">
        <v>4599913.2822824437</v>
      </c>
    </row>
    <row r="1412" spans="1:14" ht="14.45" customHeight="1" x14ac:dyDescent="0.2">
      <c r="A1412" s="729" t="s">
        <v>576</v>
      </c>
      <c r="B1412" s="730" t="s">
        <v>577</v>
      </c>
      <c r="C1412" s="731" t="s">
        <v>608</v>
      </c>
      <c r="D1412" s="732" t="s">
        <v>609</v>
      </c>
      <c r="E1412" s="733">
        <v>50113016</v>
      </c>
      <c r="F1412" s="732" t="s">
        <v>2061</v>
      </c>
      <c r="G1412" s="731" t="s">
        <v>612</v>
      </c>
      <c r="H1412" s="731">
        <v>210773</v>
      </c>
      <c r="I1412" s="731">
        <v>210773</v>
      </c>
      <c r="J1412" s="731" t="s">
        <v>2149</v>
      </c>
      <c r="K1412" s="731" t="s">
        <v>2150</v>
      </c>
      <c r="L1412" s="734">
        <v>19828.356437574745</v>
      </c>
      <c r="M1412" s="734">
        <v>1209.9406219000002</v>
      </c>
      <c r="N1412" s="735">
        <v>23991133.919334061</v>
      </c>
    </row>
    <row r="1413" spans="1:14" ht="14.45" customHeight="1" x14ac:dyDescent="0.2">
      <c r="A1413" s="729" t="s">
        <v>576</v>
      </c>
      <c r="B1413" s="730" t="s">
        <v>577</v>
      </c>
      <c r="C1413" s="731" t="s">
        <v>608</v>
      </c>
      <c r="D1413" s="732" t="s">
        <v>609</v>
      </c>
      <c r="E1413" s="733">
        <v>50113016</v>
      </c>
      <c r="F1413" s="732" t="s">
        <v>2061</v>
      </c>
      <c r="G1413" s="731" t="s">
        <v>612</v>
      </c>
      <c r="H1413" s="731">
        <v>193870</v>
      </c>
      <c r="I1413" s="731">
        <v>193870</v>
      </c>
      <c r="J1413" s="731" t="s">
        <v>2151</v>
      </c>
      <c r="K1413" s="731" t="s">
        <v>2152</v>
      </c>
      <c r="L1413" s="734">
        <v>66613.007959433904</v>
      </c>
      <c r="M1413" s="734">
        <v>260.00000000000006</v>
      </c>
      <c r="N1413" s="735">
        <v>17319382.069452818</v>
      </c>
    </row>
    <row r="1414" spans="1:14" ht="14.45" customHeight="1" x14ac:dyDescent="0.2">
      <c r="A1414" s="729" t="s">
        <v>576</v>
      </c>
      <c r="B1414" s="730" t="s">
        <v>577</v>
      </c>
      <c r="C1414" s="731" t="s">
        <v>608</v>
      </c>
      <c r="D1414" s="732" t="s">
        <v>609</v>
      </c>
      <c r="E1414" s="733">
        <v>50113016</v>
      </c>
      <c r="F1414" s="732" t="s">
        <v>2061</v>
      </c>
      <c r="G1414" s="731" t="s">
        <v>612</v>
      </c>
      <c r="H1414" s="731">
        <v>501226</v>
      </c>
      <c r="I1414" s="731">
        <v>194334</v>
      </c>
      <c r="J1414" s="731" t="s">
        <v>2153</v>
      </c>
      <c r="K1414" s="731" t="s">
        <v>329</v>
      </c>
      <c r="L1414" s="734">
        <v>53185.404206660962</v>
      </c>
      <c r="M1414" s="734">
        <v>24</v>
      </c>
      <c r="N1414" s="735">
        <v>1276449.7009598631</v>
      </c>
    </row>
    <row r="1415" spans="1:14" ht="14.45" customHeight="1" x14ac:dyDescent="0.2">
      <c r="A1415" s="729" t="s">
        <v>576</v>
      </c>
      <c r="B1415" s="730" t="s">
        <v>577</v>
      </c>
      <c r="C1415" s="731" t="s">
        <v>608</v>
      </c>
      <c r="D1415" s="732" t="s">
        <v>609</v>
      </c>
      <c r="E1415" s="733">
        <v>50113016</v>
      </c>
      <c r="F1415" s="732" t="s">
        <v>2061</v>
      </c>
      <c r="G1415" s="731" t="s">
        <v>612</v>
      </c>
      <c r="H1415" s="731">
        <v>127190</v>
      </c>
      <c r="I1415" s="731">
        <v>27190</v>
      </c>
      <c r="J1415" s="731" t="s">
        <v>2154</v>
      </c>
      <c r="K1415" s="731" t="s">
        <v>2155</v>
      </c>
      <c r="L1415" s="734">
        <v>27643.779705882338</v>
      </c>
      <c r="M1415" s="734">
        <v>34</v>
      </c>
      <c r="N1415" s="735">
        <v>939888.50999999954</v>
      </c>
    </row>
    <row r="1416" spans="1:14" ht="14.45" customHeight="1" x14ac:dyDescent="0.2">
      <c r="A1416" s="729" t="s">
        <v>576</v>
      </c>
      <c r="B1416" s="730" t="s">
        <v>577</v>
      </c>
      <c r="C1416" s="731" t="s">
        <v>608</v>
      </c>
      <c r="D1416" s="732" t="s">
        <v>609</v>
      </c>
      <c r="E1416" s="733">
        <v>50113016</v>
      </c>
      <c r="F1416" s="732" t="s">
        <v>2061</v>
      </c>
      <c r="G1416" s="731" t="s">
        <v>612</v>
      </c>
      <c r="H1416" s="731">
        <v>127191</v>
      </c>
      <c r="I1416" s="731">
        <v>27191</v>
      </c>
      <c r="J1416" s="731" t="s">
        <v>2156</v>
      </c>
      <c r="K1416" s="731" t="s">
        <v>2157</v>
      </c>
      <c r="L1416" s="734">
        <v>56180.645277777803</v>
      </c>
      <c r="M1416" s="734">
        <v>36</v>
      </c>
      <c r="N1416" s="735">
        <v>2022503.2300000009</v>
      </c>
    </row>
    <row r="1417" spans="1:14" ht="14.45" customHeight="1" x14ac:dyDescent="0.2">
      <c r="A1417" s="729" t="s">
        <v>576</v>
      </c>
      <c r="B1417" s="730" t="s">
        <v>577</v>
      </c>
      <c r="C1417" s="731" t="s">
        <v>608</v>
      </c>
      <c r="D1417" s="732" t="s">
        <v>609</v>
      </c>
      <c r="E1417" s="733">
        <v>50113016</v>
      </c>
      <c r="F1417" s="732" t="s">
        <v>2061</v>
      </c>
      <c r="G1417" s="731" t="s">
        <v>612</v>
      </c>
      <c r="H1417" s="731">
        <v>127192</v>
      </c>
      <c r="I1417" s="731">
        <v>27192</v>
      </c>
      <c r="J1417" s="731" t="s">
        <v>2158</v>
      </c>
      <c r="K1417" s="731" t="s">
        <v>2159</v>
      </c>
      <c r="L1417" s="734">
        <v>108346.30777777753</v>
      </c>
      <c r="M1417" s="734">
        <v>135</v>
      </c>
      <c r="N1417" s="735">
        <v>14626751.549999967</v>
      </c>
    </row>
    <row r="1418" spans="1:14" ht="14.45" customHeight="1" x14ac:dyDescent="0.2">
      <c r="A1418" s="729" t="s">
        <v>576</v>
      </c>
      <c r="B1418" s="730" t="s">
        <v>577</v>
      </c>
      <c r="C1418" s="731" t="s">
        <v>608</v>
      </c>
      <c r="D1418" s="732" t="s">
        <v>609</v>
      </c>
      <c r="E1418" s="733">
        <v>50113016</v>
      </c>
      <c r="F1418" s="732" t="s">
        <v>2061</v>
      </c>
      <c r="G1418" s="731" t="s">
        <v>643</v>
      </c>
      <c r="H1418" s="731">
        <v>194326</v>
      </c>
      <c r="I1418" s="731">
        <v>194326</v>
      </c>
      <c r="J1418" s="731" t="s">
        <v>2160</v>
      </c>
      <c r="K1418" s="731" t="s">
        <v>2161</v>
      </c>
      <c r="L1418" s="734">
        <v>120000</v>
      </c>
      <c r="M1418" s="734">
        <v>68</v>
      </c>
      <c r="N1418" s="735">
        <v>8160000</v>
      </c>
    </row>
    <row r="1419" spans="1:14" ht="14.45" customHeight="1" x14ac:dyDescent="0.2">
      <c r="A1419" s="729" t="s">
        <v>576</v>
      </c>
      <c r="B1419" s="730" t="s">
        <v>577</v>
      </c>
      <c r="C1419" s="731" t="s">
        <v>608</v>
      </c>
      <c r="D1419" s="732" t="s">
        <v>609</v>
      </c>
      <c r="E1419" s="733">
        <v>50113016</v>
      </c>
      <c r="F1419" s="732" t="s">
        <v>2061</v>
      </c>
      <c r="G1419" s="731" t="s">
        <v>612</v>
      </c>
      <c r="H1419" s="731">
        <v>222461</v>
      </c>
      <c r="I1419" s="731">
        <v>222461</v>
      </c>
      <c r="J1419" s="731" t="s">
        <v>2062</v>
      </c>
      <c r="K1419" s="731" t="s">
        <v>2063</v>
      </c>
      <c r="L1419" s="734">
        <v>62391.559862659968</v>
      </c>
      <c r="M1419" s="734">
        <v>4</v>
      </c>
      <c r="N1419" s="735">
        <v>249566.23945063987</v>
      </c>
    </row>
    <row r="1420" spans="1:14" ht="14.45" customHeight="1" x14ac:dyDescent="0.2">
      <c r="A1420" s="729" t="s">
        <v>576</v>
      </c>
      <c r="B1420" s="730" t="s">
        <v>577</v>
      </c>
      <c r="C1420" s="731" t="s">
        <v>608</v>
      </c>
      <c r="D1420" s="732" t="s">
        <v>609</v>
      </c>
      <c r="E1420" s="733">
        <v>50113016</v>
      </c>
      <c r="F1420" s="732" t="s">
        <v>2061</v>
      </c>
      <c r="G1420" s="731" t="s">
        <v>612</v>
      </c>
      <c r="H1420" s="731">
        <v>129240</v>
      </c>
      <c r="I1420" s="731">
        <v>29240</v>
      </c>
      <c r="J1420" s="731" t="s">
        <v>2162</v>
      </c>
      <c r="K1420" s="731" t="s">
        <v>2163</v>
      </c>
      <c r="L1420" s="734">
        <v>20957.23</v>
      </c>
      <c r="M1420" s="734">
        <v>1</v>
      </c>
      <c r="N1420" s="735">
        <v>20957.23</v>
      </c>
    </row>
    <row r="1421" spans="1:14" ht="14.45" customHeight="1" x14ac:dyDescent="0.2">
      <c r="A1421" s="729" t="s">
        <v>576</v>
      </c>
      <c r="B1421" s="730" t="s">
        <v>577</v>
      </c>
      <c r="C1421" s="731" t="s">
        <v>608</v>
      </c>
      <c r="D1421" s="732" t="s">
        <v>609</v>
      </c>
      <c r="E1421" s="733">
        <v>50113016</v>
      </c>
      <c r="F1421" s="732" t="s">
        <v>2061</v>
      </c>
      <c r="G1421" s="731" t="s">
        <v>643</v>
      </c>
      <c r="H1421" s="731">
        <v>168322</v>
      </c>
      <c r="I1421" s="731">
        <v>168322</v>
      </c>
      <c r="J1421" s="731" t="s">
        <v>2164</v>
      </c>
      <c r="K1421" s="731" t="s">
        <v>2165</v>
      </c>
      <c r="L1421" s="734">
        <v>25142.260000000006</v>
      </c>
      <c r="M1421" s="734">
        <v>24</v>
      </c>
      <c r="N1421" s="735">
        <v>603414.24000000011</v>
      </c>
    </row>
    <row r="1422" spans="1:14" ht="14.45" customHeight="1" x14ac:dyDescent="0.2">
      <c r="A1422" s="729" t="s">
        <v>576</v>
      </c>
      <c r="B1422" s="730" t="s">
        <v>577</v>
      </c>
      <c r="C1422" s="731" t="s">
        <v>608</v>
      </c>
      <c r="D1422" s="732" t="s">
        <v>609</v>
      </c>
      <c r="E1422" s="733">
        <v>50113016</v>
      </c>
      <c r="F1422" s="732" t="s">
        <v>2061</v>
      </c>
      <c r="G1422" s="731" t="s">
        <v>643</v>
      </c>
      <c r="H1422" s="731">
        <v>129248</v>
      </c>
      <c r="I1422" s="731">
        <v>29248</v>
      </c>
      <c r="J1422" s="731" t="s">
        <v>2166</v>
      </c>
      <c r="K1422" s="731" t="s">
        <v>2167</v>
      </c>
      <c r="L1422" s="734">
        <v>9150.3280566194844</v>
      </c>
      <c r="M1422" s="734">
        <v>470.0619999999999</v>
      </c>
      <c r="N1422" s="735">
        <v>4301221.5069506671</v>
      </c>
    </row>
    <row r="1423" spans="1:14" ht="14.45" customHeight="1" x14ac:dyDescent="0.2">
      <c r="A1423" s="729" t="s">
        <v>576</v>
      </c>
      <c r="B1423" s="730" t="s">
        <v>577</v>
      </c>
      <c r="C1423" s="731" t="s">
        <v>608</v>
      </c>
      <c r="D1423" s="732" t="s">
        <v>609</v>
      </c>
      <c r="E1423" s="733">
        <v>50113016</v>
      </c>
      <c r="F1423" s="732" t="s">
        <v>2061</v>
      </c>
      <c r="G1423" s="731" t="s">
        <v>643</v>
      </c>
      <c r="H1423" s="731">
        <v>850255</v>
      </c>
      <c r="I1423" s="731">
        <v>167725</v>
      </c>
      <c r="J1423" s="731" t="s">
        <v>2168</v>
      </c>
      <c r="K1423" s="731" t="s">
        <v>2169</v>
      </c>
      <c r="L1423" s="734">
        <v>16955.019999999997</v>
      </c>
      <c r="M1423" s="734">
        <v>4</v>
      </c>
      <c r="N1423" s="735">
        <v>67820.079999999987</v>
      </c>
    </row>
    <row r="1424" spans="1:14" ht="14.45" customHeight="1" x14ac:dyDescent="0.2">
      <c r="A1424" s="729" t="s">
        <v>576</v>
      </c>
      <c r="B1424" s="730" t="s">
        <v>577</v>
      </c>
      <c r="C1424" s="731" t="s">
        <v>608</v>
      </c>
      <c r="D1424" s="732" t="s">
        <v>609</v>
      </c>
      <c r="E1424" s="733">
        <v>50113016</v>
      </c>
      <c r="F1424" s="732" t="s">
        <v>2061</v>
      </c>
      <c r="G1424" s="731" t="s">
        <v>643</v>
      </c>
      <c r="H1424" s="731">
        <v>167728</v>
      </c>
      <c r="I1424" s="731">
        <v>167728</v>
      </c>
      <c r="J1424" s="731" t="s">
        <v>2170</v>
      </c>
      <c r="K1424" s="731" t="s">
        <v>2171</v>
      </c>
      <c r="L1424" s="734">
        <v>66310.37000000001</v>
      </c>
      <c r="M1424" s="734">
        <v>20</v>
      </c>
      <c r="N1424" s="735">
        <v>1326207.4000000001</v>
      </c>
    </row>
    <row r="1425" spans="1:14" ht="14.45" customHeight="1" x14ac:dyDescent="0.2">
      <c r="A1425" s="729" t="s">
        <v>576</v>
      </c>
      <c r="B1425" s="730" t="s">
        <v>577</v>
      </c>
      <c r="C1425" s="731" t="s">
        <v>608</v>
      </c>
      <c r="D1425" s="732" t="s">
        <v>609</v>
      </c>
      <c r="E1425" s="733">
        <v>50113016</v>
      </c>
      <c r="F1425" s="732" t="s">
        <v>2061</v>
      </c>
      <c r="G1425" s="731" t="s">
        <v>643</v>
      </c>
      <c r="H1425" s="731">
        <v>193648</v>
      </c>
      <c r="I1425" s="731">
        <v>193648</v>
      </c>
      <c r="J1425" s="731" t="s">
        <v>2172</v>
      </c>
      <c r="K1425" s="731" t="s">
        <v>2173</v>
      </c>
      <c r="L1425" s="734">
        <v>76010</v>
      </c>
      <c r="M1425" s="734">
        <v>16</v>
      </c>
      <c r="N1425" s="735">
        <v>1216160</v>
      </c>
    </row>
    <row r="1426" spans="1:14" ht="14.45" customHeight="1" x14ac:dyDescent="0.2">
      <c r="A1426" s="729" t="s">
        <v>576</v>
      </c>
      <c r="B1426" s="730" t="s">
        <v>577</v>
      </c>
      <c r="C1426" s="731" t="s">
        <v>608</v>
      </c>
      <c r="D1426" s="732" t="s">
        <v>609</v>
      </c>
      <c r="E1426" s="733">
        <v>50113016</v>
      </c>
      <c r="F1426" s="732" t="s">
        <v>2061</v>
      </c>
      <c r="G1426" s="731" t="s">
        <v>612</v>
      </c>
      <c r="H1426" s="731">
        <v>194246</v>
      </c>
      <c r="I1426" s="731">
        <v>194246</v>
      </c>
      <c r="J1426" s="731" t="s">
        <v>2174</v>
      </c>
      <c r="K1426" s="731" t="s">
        <v>2175</v>
      </c>
      <c r="L1426" s="734">
        <v>42782.869999999908</v>
      </c>
      <c r="M1426" s="734">
        <v>242</v>
      </c>
      <c r="N1426" s="735">
        <v>10353454.539999979</v>
      </c>
    </row>
    <row r="1427" spans="1:14" ht="14.45" customHeight="1" x14ac:dyDescent="0.2">
      <c r="A1427" s="729" t="s">
        <v>576</v>
      </c>
      <c r="B1427" s="730" t="s">
        <v>577</v>
      </c>
      <c r="C1427" s="731" t="s">
        <v>608</v>
      </c>
      <c r="D1427" s="732" t="s">
        <v>609</v>
      </c>
      <c r="E1427" s="733">
        <v>50113016</v>
      </c>
      <c r="F1427" s="732" t="s">
        <v>2061</v>
      </c>
      <c r="G1427" s="731" t="s">
        <v>612</v>
      </c>
      <c r="H1427" s="731">
        <v>185101</v>
      </c>
      <c r="I1427" s="731">
        <v>185101</v>
      </c>
      <c r="J1427" s="731" t="s">
        <v>2176</v>
      </c>
      <c r="K1427" s="731" t="s">
        <v>2007</v>
      </c>
      <c r="L1427" s="734">
        <v>66420.19523069654</v>
      </c>
      <c r="M1427" s="734">
        <v>155</v>
      </c>
      <c r="N1427" s="735">
        <v>10295130.260757964</v>
      </c>
    </row>
    <row r="1428" spans="1:14" ht="14.45" customHeight="1" x14ac:dyDescent="0.2">
      <c r="A1428" s="729" t="s">
        <v>576</v>
      </c>
      <c r="B1428" s="730" t="s">
        <v>577</v>
      </c>
      <c r="C1428" s="731" t="s">
        <v>608</v>
      </c>
      <c r="D1428" s="732" t="s">
        <v>609</v>
      </c>
      <c r="E1428" s="733">
        <v>50113016</v>
      </c>
      <c r="F1428" s="732" t="s">
        <v>2061</v>
      </c>
      <c r="G1428" s="731" t="s">
        <v>612</v>
      </c>
      <c r="H1428" s="731">
        <v>193834</v>
      </c>
      <c r="I1428" s="731">
        <v>193834</v>
      </c>
      <c r="J1428" s="731" t="s">
        <v>2177</v>
      </c>
      <c r="K1428" s="731" t="s">
        <v>2178</v>
      </c>
      <c r="L1428" s="734">
        <v>8102.0737952182753</v>
      </c>
      <c r="M1428" s="734">
        <v>41.999999999999986</v>
      </c>
      <c r="N1428" s="735">
        <v>340287.09939916746</v>
      </c>
    </row>
    <row r="1429" spans="1:14" ht="14.45" customHeight="1" x14ac:dyDescent="0.2">
      <c r="A1429" s="729" t="s">
        <v>576</v>
      </c>
      <c r="B1429" s="730" t="s">
        <v>577</v>
      </c>
      <c r="C1429" s="731" t="s">
        <v>608</v>
      </c>
      <c r="D1429" s="732" t="s">
        <v>609</v>
      </c>
      <c r="E1429" s="733">
        <v>50113016</v>
      </c>
      <c r="F1429" s="732" t="s">
        <v>2061</v>
      </c>
      <c r="G1429" s="731" t="s">
        <v>612</v>
      </c>
      <c r="H1429" s="731">
        <v>193836</v>
      </c>
      <c r="I1429" s="731">
        <v>193836</v>
      </c>
      <c r="J1429" s="731" t="s">
        <v>2177</v>
      </c>
      <c r="K1429" s="731" t="s">
        <v>2179</v>
      </c>
      <c r="L1429" s="734">
        <v>16204.161340729341</v>
      </c>
      <c r="M1429" s="734">
        <v>95.000000000000014</v>
      </c>
      <c r="N1429" s="735">
        <v>1539395.3273692876</v>
      </c>
    </row>
    <row r="1430" spans="1:14" ht="14.45" customHeight="1" x14ac:dyDescent="0.2">
      <c r="A1430" s="729" t="s">
        <v>576</v>
      </c>
      <c r="B1430" s="730" t="s">
        <v>577</v>
      </c>
      <c r="C1430" s="731" t="s">
        <v>608</v>
      </c>
      <c r="D1430" s="732" t="s">
        <v>609</v>
      </c>
      <c r="E1430" s="733">
        <v>50113016</v>
      </c>
      <c r="F1430" s="732" t="s">
        <v>2061</v>
      </c>
      <c r="G1430" s="731" t="s">
        <v>643</v>
      </c>
      <c r="H1430" s="731">
        <v>168973</v>
      </c>
      <c r="I1430" s="731">
        <v>168973</v>
      </c>
      <c r="J1430" s="731" t="s">
        <v>2180</v>
      </c>
      <c r="K1430" s="731" t="s">
        <v>2181</v>
      </c>
      <c r="L1430" s="734">
        <v>16722.75</v>
      </c>
      <c r="M1430" s="734">
        <v>2</v>
      </c>
      <c r="N1430" s="735">
        <v>33445.5</v>
      </c>
    </row>
    <row r="1431" spans="1:14" ht="14.45" customHeight="1" thickBot="1" x14ac:dyDescent="0.25">
      <c r="A1431" s="736" t="s">
        <v>576</v>
      </c>
      <c r="B1431" s="737" t="s">
        <v>577</v>
      </c>
      <c r="C1431" s="738" t="s">
        <v>608</v>
      </c>
      <c r="D1431" s="739" t="s">
        <v>609</v>
      </c>
      <c r="E1431" s="740">
        <v>50113016</v>
      </c>
      <c r="F1431" s="739" t="s">
        <v>2061</v>
      </c>
      <c r="G1431" s="738" t="s">
        <v>612</v>
      </c>
      <c r="H1431" s="738">
        <v>219085</v>
      </c>
      <c r="I1431" s="738">
        <v>219085</v>
      </c>
      <c r="J1431" s="738" t="s">
        <v>2182</v>
      </c>
      <c r="K1431" s="738" t="s">
        <v>2183</v>
      </c>
      <c r="L1431" s="741">
        <v>45829.883820746727</v>
      </c>
      <c r="M1431" s="741">
        <v>269</v>
      </c>
      <c r="N1431" s="742">
        <v>12328238.747780869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1B1968E-F73C-43DF-B101-50455104006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2184</v>
      </c>
      <c r="B5" s="727">
        <v>39754.531966300092</v>
      </c>
      <c r="C5" s="747">
        <v>0.13794567087115459</v>
      </c>
      <c r="D5" s="727">
        <v>248435.24387256641</v>
      </c>
      <c r="E5" s="747">
        <v>0.8620543291288455</v>
      </c>
      <c r="F5" s="728">
        <v>288189.77583886648</v>
      </c>
    </row>
    <row r="6" spans="1:6" ht="14.45" customHeight="1" x14ac:dyDescent="0.2">
      <c r="A6" s="758" t="s">
        <v>2185</v>
      </c>
      <c r="B6" s="734">
        <v>50771.041741318753</v>
      </c>
      <c r="C6" s="748">
        <v>0.1176212638202411</v>
      </c>
      <c r="D6" s="734">
        <v>380877.45524228289</v>
      </c>
      <c r="E6" s="748">
        <v>0.88237873617975882</v>
      </c>
      <c r="F6" s="735">
        <v>431648.49698360165</v>
      </c>
    </row>
    <row r="7" spans="1:6" ht="14.45" customHeight="1" x14ac:dyDescent="0.2">
      <c r="A7" s="758" t="s">
        <v>2186</v>
      </c>
      <c r="B7" s="734">
        <v>476130.75238454202</v>
      </c>
      <c r="C7" s="748">
        <v>0.13303068921317218</v>
      </c>
      <c r="D7" s="734">
        <v>3102973.8527308726</v>
      </c>
      <c r="E7" s="748">
        <v>0.86696931078682782</v>
      </c>
      <c r="F7" s="735">
        <v>3579104.6051154146</v>
      </c>
    </row>
    <row r="8" spans="1:6" ht="14.45" customHeight="1" x14ac:dyDescent="0.2">
      <c r="A8" s="758" t="s">
        <v>2187</v>
      </c>
      <c r="B8" s="734"/>
      <c r="C8" s="748">
        <v>0</v>
      </c>
      <c r="D8" s="734">
        <v>75.03</v>
      </c>
      <c r="E8" s="748">
        <v>1</v>
      </c>
      <c r="F8" s="735">
        <v>75.03</v>
      </c>
    </row>
    <row r="9" spans="1:6" ht="14.45" customHeight="1" thickBot="1" x14ac:dyDescent="0.25">
      <c r="A9" s="759" t="s">
        <v>2188</v>
      </c>
      <c r="B9" s="750">
        <v>1001839.5005972793</v>
      </c>
      <c r="C9" s="751">
        <v>2.3613378882293923E-2</v>
      </c>
      <c r="D9" s="750">
        <v>41424934.981410086</v>
      </c>
      <c r="E9" s="751">
        <v>0.97638662111770613</v>
      </c>
      <c r="F9" s="752">
        <v>42426774.482007362</v>
      </c>
    </row>
    <row r="10" spans="1:6" ht="14.45" customHeight="1" thickBot="1" x14ac:dyDescent="0.25">
      <c r="A10" s="753" t="s">
        <v>3</v>
      </c>
      <c r="B10" s="754">
        <v>1568495.8266894403</v>
      </c>
      <c r="C10" s="755">
        <v>3.3568094760164181E-2</v>
      </c>
      <c r="D10" s="754">
        <v>45157296.563255809</v>
      </c>
      <c r="E10" s="755">
        <v>0.96643190523983591</v>
      </c>
      <c r="F10" s="756">
        <v>46725792.389945246</v>
      </c>
    </row>
    <row r="11" spans="1:6" ht="14.45" customHeight="1" thickBot="1" x14ac:dyDescent="0.25"/>
    <row r="12" spans="1:6" ht="14.45" customHeight="1" x14ac:dyDescent="0.2">
      <c r="A12" s="757" t="s">
        <v>2189</v>
      </c>
      <c r="B12" s="727"/>
      <c r="C12" s="747">
        <v>0</v>
      </c>
      <c r="D12" s="727">
        <v>10596.300000000001</v>
      </c>
      <c r="E12" s="747">
        <v>1</v>
      </c>
      <c r="F12" s="728">
        <v>10596.300000000001</v>
      </c>
    </row>
    <row r="13" spans="1:6" ht="14.45" customHeight="1" x14ac:dyDescent="0.2">
      <c r="A13" s="758" t="s">
        <v>2190</v>
      </c>
      <c r="B13" s="734"/>
      <c r="C13" s="748">
        <v>0</v>
      </c>
      <c r="D13" s="734">
        <v>429.02</v>
      </c>
      <c r="E13" s="748">
        <v>1</v>
      </c>
      <c r="F13" s="735">
        <v>429.02</v>
      </c>
    </row>
    <row r="14" spans="1:6" ht="14.45" customHeight="1" x14ac:dyDescent="0.2">
      <c r="A14" s="758" t="s">
        <v>2191</v>
      </c>
      <c r="B14" s="734"/>
      <c r="C14" s="748">
        <v>0</v>
      </c>
      <c r="D14" s="734">
        <v>41017.329033514754</v>
      </c>
      <c r="E14" s="748">
        <v>1</v>
      </c>
      <c r="F14" s="735">
        <v>41017.329033514754</v>
      </c>
    </row>
    <row r="15" spans="1:6" ht="14.45" customHeight="1" x14ac:dyDescent="0.2">
      <c r="A15" s="758" t="s">
        <v>2192</v>
      </c>
      <c r="B15" s="734">
        <v>493.92</v>
      </c>
      <c r="C15" s="748">
        <v>1</v>
      </c>
      <c r="D15" s="734"/>
      <c r="E15" s="748">
        <v>0</v>
      </c>
      <c r="F15" s="735">
        <v>493.92</v>
      </c>
    </row>
    <row r="16" spans="1:6" ht="14.45" customHeight="1" x14ac:dyDescent="0.2">
      <c r="A16" s="758" t="s">
        <v>2193</v>
      </c>
      <c r="B16" s="734"/>
      <c r="C16" s="748">
        <v>0</v>
      </c>
      <c r="D16" s="734">
        <v>1967.0799999999997</v>
      </c>
      <c r="E16" s="748">
        <v>1</v>
      </c>
      <c r="F16" s="735">
        <v>1967.0799999999997</v>
      </c>
    </row>
    <row r="17" spans="1:6" ht="14.45" customHeight="1" x14ac:dyDescent="0.2">
      <c r="A17" s="758" t="s">
        <v>2194</v>
      </c>
      <c r="B17" s="734"/>
      <c r="C17" s="748">
        <v>0</v>
      </c>
      <c r="D17" s="734">
        <v>162.57</v>
      </c>
      <c r="E17" s="748">
        <v>1</v>
      </c>
      <c r="F17" s="735">
        <v>162.57</v>
      </c>
    </row>
    <row r="18" spans="1:6" ht="14.45" customHeight="1" x14ac:dyDescent="0.2">
      <c r="A18" s="758" t="s">
        <v>2195</v>
      </c>
      <c r="B18" s="734"/>
      <c r="C18" s="748">
        <v>0</v>
      </c>
      <c r="D18" s="734">
        <v>95098.629999999976</v>
      </c>
      <c r="E18" s="748">
        <v>1</v>
      </c>
      <c r="F18" s="735">
        <v>95098.629999999976</v>
      </c>
    </row>
    <row r="19" spans="1:6" ht="14.45" customHeight="1" x14ac:dyDescent="0.2">
      <c r="A19" s="758" t="s">
        <v>2196</v>
      </c>
      <c r="B19" s="734"/>
      <c r="C19" s="748">
        <v>0</v>
      </c>
      <c r="D19" s="734">
        <v>336.51</v>
      </c>
      <c r="E19" s="748">
        <v>1</v>
      </c>
      <c r="F19" s="735">
        <v>336.51</v>
      </c>
    </row>
    <row r="20" spans="1:6" ht="14.45" customHeight="1" x14ac:dyDescent="0.2">
      <c r="A20" s="758" t="s">
        <v>2197</v>
      </c>
      <c r="B20" s="734">
        <v>119.08999999999999</v>
      </c>
      <c r="C20" s="748">
        <v>1</v>
      </c>
      <c r="D20" s="734"/>
      <c r="E20" s="748">
        <v>0</v>
      </c>
      <c r="F20" s="735">
        <v>119.08999999999999</v>
      </c>
    </row>
    <row r="21" spans="1:6" ht="14.45" customHeight="1" x14ac:dyDescent="0.2">
      <c r="A21" s="758" t="s">
        <v>2198</v>
      </c>
      <c r="B21" s="734"/>
      <c r="C21" s="748">
        <v>0</v>
      </c>
      <c r="D21" s="734">
        <v>223.47</v>
      </c>
      <c r="E21" s="748">
        <v>1</v>
      </c>
      <c r="F21" s="735">
        <v>223.47</v>
      </c>
    </row>
    <row r="22" spans="1:6" ht="14.45" customHeight="1" x14ac:dyDescent="0.2">
      <c r="A22" s="758" t="s">
        <v>2199</v>
      </c>
      <c r="B22" s="734"/>
      <c r="C22" s="748">
        <v>0</v>
      </c>
      <c r="D22" s="734">
        <v>104.53000000000004</v>
      </c>
      <c r="E22" s="748">
        <v>1</v>
      </c>
      <c r="F22" s="735">
        <v>104.53000000000004</v>
      </c>
    </row>
    <row r="23" spans="1:6" ht="14.45" customHeight="1" x14ac:dyDescent="0.2">
      <c r="A23" s="758" t="s">
        <v>2200</v>
      </c>
      <c r="B23" s="734"/>
      <c r="C23" s="748">
        <v>0</v>
      </c>
      <c r="D23" s="734">
        <v>288.94</v>
      </c>
      <c r="E23" s="748">
        <v>1</v>
      </c>
      <c r="F23" s="735">
        <v>288.94</v>
      </c>
    </row>
    <row r="24" spans="1:6" ht="14.45" customHeight="1" x14ac:dyDescent="0.2">
      <c r="A24" s="758" t="s">
        <v>2201</v>
      </c>
      <c r="B24" s="734"/>
      <c r="C24" s="748">
        <v>0</v>
      </c>
      <c r="D24" s="734">
        <v>4550.08</v>
      </c>
      <c r="E24" s="748">
        <v>1</v>
      </c>
      <c r="F24" s="735">
        <v>4550.08</v>
      </c>
    </row>
    <row r="25" spans="1:6" ht="14.45" customHeight="1" x14ac:dyDescent="0.2">
      <c r="A25" s="758" t="s">
        <v>2202</v>
      </c>
      <c r="B25" s="734"/>
      <c r="C25" s="748">
        <v>0</v>
      </c>
      <c r="D25" s="734">
        <v>3472.7100000000005</v>
      </c>
      <c r="E25" s="748">
        <v>1</v>
      </c>
      <c r="F25" s="735">
        <v>3472.7100000000005</v>
      </c>
    </row>
    <row r="26" spans="1:6" ht="14.45" customHeight="1" x14ac:dyDescent="0.2">
      <c r="A26" s="758" t="s">
        <v>2203</v>
      </c>
      <c r="B26" s="734"/>
      <c r="C26" s="748">
        <v>0</v>
      </c>
      <c r="D26" s="734">
        <v>4555.22</v>
      </c>
      <c r="E26" s="748">
        <v>1</v>
      </c>
      <c r="F26" s="735">
        <v>4555.22</v>
      </c>
    </row>
    <row r="27" spans="1:6" ht="14.45" customHeight="1" x14ac:dyDescent="0.2">
      <c r="A27" s="758" t="s">
        <v>2204</v>
      </c>
      <c r="B27" s="734"/>
      <c r="C27" s="748">
        <v>0</v>
      </c>
      <c r="D27" s="734">
        <v>306.89999999999998</v>
      </c>
      <c r="E27" s="748">
        <v>1</v>
      </c>
      <c r="F27" s="735">
        <v>306.89999999999998</v>
      </c>
    </row>
    <row r="28" spans="1:6" ht="14.45" customHeight="1" x14ac:dyDescent="0.2">
      <c r="A28" s="758" t="s">
        <v>2205</v>
      </c>
      <c r="B28" s="734"/>
      <c r="C28" s="748">
        <v>0</v>
      </c>
      <c r="D28" s="734">
        <v>673.05</v>
      </c>
      <c r="E28" s="748">
        <v>1</v>
      </c>
      <c r="F28" s="735">
        <v>673.05</v>
      </c>
    </row>
    <row r="29" spans="1:6" ht="14.45" customHeight="1" x14ac:dyDescent="0.2">
      <c r="A29" s="758" t="s">
        <v>2206</v>
      </c>
      <c r="B29" s="734"/>
      <c r="C29" s="748">
        <v>0</v>
      </c>
      <c r="D29" s="734">
        <v>312.14000000000004</v>
      </c>
      <c r="E29" s="748">
        <v>1</v>
      </c>
      <c r="F29" s="735">
        <v>312.14000000000004</v>
      </c>
    </row>
    <row r="30" spans="1:6" ht="14.45" customHeight="1" x14ac:dyDescent="0.2">
      <c r="A30" s="758" t="s">
        <v>2207</v>
      </c>
      <c r="B30" s="734"/>
      <c r="C30" s="748">
        <v>0</v>
      </c>
      <c r="D30" s="734">
        <v>32.29999999999999</v>
      </c>
      <c r="E30" s="748">
        <v>1</v>
      </c>
      <c r="F30" s="735">
        <v>32.29999999999999</v>
      </c>
    </row>
    <row r="31" spans="1:6" ht="14.45" customHeight="1" x14ac:dyDescent="0.2">
      <c r="A31" s="758" t="s">
        <v>2208</v>
      </c>
      <c r="B31" s="734"/>
      <c r="C31" s="748">
        <v>0</v>
      </c>
      <c r="D31" s="734">
        <v>765.56</v>
      </c>
      <c r="E31" s="748">
        <v>1</v>
      </c>
      <c r="F31" s="735">
        <v>765.56</v>
      </c>
    </row>
    <row r="32" spans="1:6" ht="14.45" customHeight="1" x14ac:dyDescent="0.2">
      <c r="A32" s="758" t="s">
        <v>2209</v>
      </c>
      <c r="B32" s="734"/>
      <c r="C32" s="748">
        <v>0</v>
      </c>
      <c r="D32" s="734">
        <v>368.69999999999993</v>
      </c>
      <c r="E32" s="748">
        <v>1</v>
      </c>
      <c r="F32" s="735">
        <v>368.69999999999993</v>
      </c>
    </row>
    <row r="33" spans="1:6" ht="14.45" customHeight="1" x14ac:dyDescent="0.2">
      <c r="A33" s="758" t="s">
        <v>2210</v>
      </c>
      <c r="B33" s="734"/>
      <c r="C33" s="748">
        <v>0</v>
      </c>
      <c r="D33" s="734">
        <v>168.10999999999996</v>
      </c>
      <c r="E33" s="748">
        <v>1</v>
      </c>
      <c r="F33" s="735">
        <v>168.10999999999996</v>
      </c>
    </row>
    <row r="34" spans="1:6" ht="14.45" customHeight="1" x14ac:dyDescent="0.2">
      <c r="A34" s="758" t="s">
        <v>2211</v>
      </c>
      <c r="B34" s="734"/>
      <c r="C34" s="748">
        <v>0</v>
      </c>
      <c r="D34" s="734">
        <v>188.05</v>
      </c>
      <c r="E34" s="748">
        <v>1</v>
      </c>
      <c r="F34" s="735">
        <v>188.05</v>
      </c>
    </row>
    <row r="35" spans="1:6" ht="14.45" customHeight="1" x14ac:dyDescent="0.2">
      <c r="A35" s="758" t="s">
        <v>2212</v>
      </c>
      <c r="B35" s="734"/>
      <c r="C35" s="748">
        <v>0</v>
      </c>
      <c r="D35" s="734">
        <v>1001.07</v>
      </c>
      <c r="E35" s="748">
        <v>1</v>
      </c>
      <c r="F35" s="735">
        <v>1001.07</v>
      </c>
    </row>
    <row r="36" spans="1:6" ht="14.45" customHeight="1" x14ac:dyDescent="0.2">
      <c r="A36" s="758" t="s">
        <v>2213</v>
      </c>
      <c r="B36" s="734">
        <v>1196.1800000000003</v>
      </c>
      <c r="C36" s="748">
        <v>1</v>
      </c>
      <c r="D36" s="734"/>
      <c r="E36" s="748">
        <v>0</v>
      </c>
      <c r="F36" s="735">
        <v>1196.1800000000003</v>
      </c>
    </row>
    <row r="37" spans="1:6" ht="14.45" customHeight="1" x14ac:dyDescent="0.2">
      <c r="A37" s="758" t="s">
        <v>2214</v>
      </c>
      <c r="B37" s="734"/>
      <c r="C37" s="748">
        <v>0</v>
      </c>
      <c r="D37" s="734">
        <v>62.220000000000006</v>
      </c>
      <c r="E37" s="748">
        <v>1</v>
      </c>
      <c r="F37" s="735">
        <v>62.220000000000006</v>
      </c>
    </row>
    <row r="38" spans="1:6" ht="14.45" customHeight="1" x14ac:dyDescent="0.2">
      <c r="A38" s="758" t="s">
        <v>2215</v>
      </c>
      <c r="B38" s="734">
        <v>192.84999999999994</v>
      </c>
      <c r="C38" s="748">
        <v>1</v>
      </c>
      <c r="D38" s="734"/>
      <c r="E38" s="748">
        <v>0</v>
      </c>
      <c r="F38" s="735">
        <v>192.84999999999994</v>
      </c>
    </row>
    <row r="39" spans="1:6" ht="14.45" customHeight="1" x14ac:dyDescent="0.2">
      <c r="A39" s="758" t="s">
        <v>2216</v>
      </c>
      <c r="B39" s="734"/>
      <c r="C39" s="748">
        <v>0</v>
      </c>
      <c r="D39" s="734">
        <v>38.010000000000005</v>
      </c>
      <c r="E39" s="748">
        <v>1</v>
      </c>
      <c r="F39" s="735">
        <v>38.010000000000005</v>
      </c>
    </row>
    <row r="40" spans="1:6" ht="14.45" customHeight="1" x14ac:dyDescent="0.2">
      <c r="A40" s="758" t="s">
        <v>2217</v>
      </c>
      <c r="B40" s="734">
        <v>287.90000000000003</v>
      </c>
      <c r="C40" s="748">
        <v>1</v>
      </c>
      <c r="D40" s="734"/>
      <c r="E40" s="748">
        <v>0</v>
      </c>
      <c r="F40" s="735">
        <v>287.90000000000003</v>
      </c>
    </row>
    <row r="41" spans="1:6" ht="14.45" customHeight="1" x14ac:dyDescent="0.2">
      <c r="A41" s="758" t="s">
        <v>2218</v>
      </c>
      <c r="B41" s="734"/>
      <c r="C41" s="748">
        <v>0</v>
      </c>
      <c r="D41" s="734">
        <v>758.7600000000001</v>
      </c>
      <c r="E41" s="748">
        <v>1</v>
      </c>
      <c r="F41" s="735">
        <v>758.7600000000001</v>
      </c>
    </row>
    <row r="42" spans="1:6" ht="14.45" customHeight="1" x14ac:dyDescent="0.2">
      <c r="A42" s="758" t="s">
        <v>2219</v>
      </c>
      <c r="B42" s="734">
        <v>1160.5300000000002</v>
      </c>
      <c r="C42" s="748">
        <v>1</v>
      </c>
      <c r="D42" s="734"/>
      <c r="E42" s="748">
        <v>0</v>
      </c>
      <c r="F42" s="735">
        <v>1160.5300000000002</v>
      </c>
    </row>
    <row r="43" spans="1:6" ht="14.45" customHeight="1" x14ac:dyDescent="0.2">
      <c r="A43" s="758" t="s">
        <v>2220</v>
      </c>
      <c r="B43" s="734"/>
      <c r="C43" s="748">
        <v>0</v>
      </c>
      <c r="D43" s="734">
        <v>1942.6500000000003</v>
      </c>
      <c r="E43" s="748">
        <v>1</v>
      </c>
      <c r="F43" s="735">
        <v>1942.6500000000003</v>
      </c>
    </row>
    <row r="44" spans="1:6" ht="14.45" customHeight="1" x14ac:dyDescent="0.2">
      <c r="A44" s="758" t="s">
        <v>2221</v>
      </c>
      <c r="B44" s="734"/>
      <c r="C44" s="748">
        <v>0</v>
      </c>
      <c r="D44" s="734">
        <v>1901900</v>
      </c>
      <c r="E44" s="748">
        <v>1</v>
      </c>
      <c r="F44" s="735">
        <v>1901900</v>
      </c>
    </row>
    <row r="45" spans="1:6" ht="14.45" customHeight="1" x14ac:dyDescent="0.2">
      <c r="A45" s="758" t="s">
        <v>2222</v>
      </c>
      <c r="B45" s="734"/>
      <c r="C45" s="748">
        <v>0</v>
      </c>
      <c r="D45" s="734">
        <v>31082.6</v>
      </c>
      <c r="E45" s="748">
        <v>1</v>
      </c>
      <c r="F45" s="735">
        <v>31082.6</v>
      </c>
    </row>
    <row r="46" spans="1:6" ht="14.45" customHeight="1" x14ac:dyDescent="0.2">
      <c r="A46" s="758" t="s">
        <v>2223</v>
      </c>
      <c r="B46" s="734"/>
      <c r="C46" s="748">
        <v>0</v>
      </c>
      <c r="D46" s="734">
        <v>1418.96</v>
      </c>
      <c r="E46" s="748">
        <v>1</v>
      </c>
      <c r="F46" s="735">
        <v>1418.96</v>
      </c>
    </row>
    <row r="47" spans="1:6" ht="14.45" customHeight="1" x14ac:dyDescent="0.2">
      <c r="A47" s="758" t="s">
        <v>2224</v>
      </c>
      <c r="B47" s="734">
        <v>3006</v>
      </c>
      <c r="C47" s="748">
        <v>1</v>
      </c>
      <c r="D47" s="734"/>
      <c r="E47" s="748">
        <v>0</v>
      </c>
      <c r="F47" s="735">
        <v>3006</v>
      </c>
    </row>
    <row r="48" spans="1:6" ht="14.45" customHeight="1" x14ac:dyDescent="0.2">
      <c r="A48" s="758" t="s">
        <v>2225</v>
      </c>
      <c r="B48" s="734"/>
      <c r="C48" s="748">
        <v>0</v>
      </c>
      <c r="D48" s="734">
        <v>20712.525999999998</v>
      </c>
      <c r="E48" s="748">
        <v>1</v>
      </c>
      <c r="F48" s="735">
        <v>20712.525999999998</v>
      </c>
    </row>
    <row r="49" spans="1:6" ht="14.45" customHeight="1" x14ac:dyDescent="0.2">
      <c r="A49" s="758" t="s">
        <v>2226</v>
      </c>
      <c r="B49" s="734">
        <v>2569.4199999999996</v>
      </c>
      <c r="C49" s="748">
        <v>1</v>
      </c>
      <c r="D49" s="734"/>
      <c r="E49" s="748">
        <v>0</v>
      </c>
      <c r="F49" s="735">
        <v>2569.4199999999996</v>
      </c>
    </row>
    <row r="50" spans="1:6" ht="14.45" customHeight="1" x14ac:dyDescent="0.2">
      <c r="A50" s="758" t="s">
        <v>2227</v>
      </c>
      <c r="B50" s="734"/>
      <c r="C50" s="748">
        <v>0</v>
      </c>
      <c r="D50" s="734">
        <v>1455.3</v>
      </c>
      <c r="E50" s="748">
        <v>1</v>
      </c>
      <c r="F50" s="735">
        <v>1455.3</v>
      </c>
    </row>
    <row r="51" spans="1:6" ht="14.45" customHeight="1" x14ac:dyDescent="0.2">
      <c r="A51" s="758" t="s">
        <v>2228</v>
      </c>
      <c r="B51" s="734"/>
      <c r="C51" s="748">
        <v>0</v>
      </c>
      <c r="D51" s="734">
        <v>2177.56</v>
      </c>
      <c r="E51" s="748">
        <v>1</v>
      </c>
      <c r="F51" s="735">
        <v>2177.56</v>
      </c>
    </row>
    <row r="52" spans="1:6" ht="14.45" customHeight="1" x14ac:dyDescent="0.2">
      <c r="A52" s="758" t="s">
        <v>2229</v>
      </c>
      <c r="B52" s="734"/>
      <c r="C52" s="748">
        <v>0</v>
      </c>
      <c r="D52" s="734">
        <v>3651.44</v>
      </c>
      <c r="E52" s="748">
        <v>1</v>
      </c>
      <c r="F52" s="735">
        <v>3651.44</v>
      </c>
    </row>
    <row r="53" spans="1:6" ht="14.45" customHeight="1" x14ac:dyDescent="0.2">
      <c r="A53" s="758" t="s">
        <v>2230</v>
      </c>
      <c r="B53" s="734">
        <v>1884.6</v>
      </c>
      <c r="C53" s="748">
        <v>0.83333333333333326</v>
      </c>
      <c r="D53" s="734">
        <v>376.91999999999996</v>
      </c>
      <c r="E53" s="748">
        <v>0.16666666666666666</v>
      </c>
      <c r="F53" s="735">
        <v>2261.52</v>
      </c>
    </row>
    <row r="54" spans="1:6" ht="14.45" customHeight="1" x14ac:dyDescent="0.2">
      <c r="A54" s="758" t="s">
        <v>2231</v>
      </c>
      <c r="B54" s="734"/>
      <c r="C54" s="748">
        <v>0</v>
      </c>
      <c r="D54" s="734">
        <v>10233.719999999999</v>
      </c>
      <c r="E54" s="748">
        <v>1</v>
      </c>
      <c r="F54" s="735">
        <v>10233.719999999999</v>
      </c>
    </row>
    <row r="55" spans="1:6" ht="14.45" customHeight="1" x14ac:dyDescent="0.2">
      <c r="A55" s="758" t="s">
        <v>2232</v>
      </c>
      <c r="B55" s="734"/>
      <c r="C55" s="748">
        <v>0</v>
      </c>
      <c r="D55" s="734">
        <v>22024.2</v>
      </c>
      <c r="E55" s="748">
        <v>1</v>
      </c>
      <c r="F55" s="735">
        <v>22024.2</v>
      </c>
    </row>
    <row r="56" spans="1:6" ht="14.45" customHeight="1" x14ac:dyDescent="0.2">
      <c r="A56" s="758" t="s">
        <v>2233</v>
      </c>
      <c r="B56" s="734">
        <v>759.89</v>
      </c>
      <c r="C56" s="748">
        <v>1</v>
      </c>
      <c r="D56" s="734"/>
      <c r="E56" s="748">
        <v>0</v>
      </c>
      <c r="F56" s="735">
        <v>759.89</v>
      </c>
    </row>
    <row r="57" spans="1:6" ht="14.45" customHeight="1" x14ac:dyDescent="0.2">
      <c r="A57" s="758" t="s">
        <v>2234</v>
      </c>
      <c r="B57" s="734"/>
      <c r="C57" s="748">
        <v>0</v>
      </c>
      <c r="D57" s="734">
        <v>4066.8000000000011</v>
      </c>
      <c r="E57" s="748">
        <v>1</v>
      </c>
      <c r="F57" s="735">
        <v>4066.8000000000011</v>
      </c>
    </row>
    <row r="58" spans="1:6" ht="14.45" customHeight="1" x14ac:dyDescent="0.2">
      <c r="A58" s="758" t="s">
        <v>2235</v>
      </c>
      <c r="B58" s="734">
        <v>200564.18538043427</v>
      </c>
      <c r="C58" s="748">
        <v>0.80687707359419458</v>
      </c>
      <c r="D58" s="734">
        <v>48004.266920522656</v>
      </c>
      <c r="E58" s="748">
        <v>0.19312292640580539</v>
      </c>
      <c r="F58" s="735">
        <v>248568.45230095694</v>
      </c>
    </row>
    <row r="59" spans="1:6" ht="14.45" customHeight="1" x14ac:dyDescent="0.2">
      <c r="A59" s="758" t="s">
        <v>2236</v>
      </c>
      <c r="B59" s="734"/>
      <c r="C59" s="748">
        <v>0</v>
      </c>
      <c r="D59" s="734">
        <v>43288.248470352934</v>
      </c>
      <c r="E59" s="748">
        <v>1</v>
      </c>
      <c r="F59" s="735">
        <v>43288.248470352934</v>
      </c>
    </row>
    <row r="60" spans="1:6" ht="14.45" customHeight="1" x14ac:dyDescent="0.2">
      <c r="A60" s="758" t="s">
        <v>2237</v>
      </c>
      <c r="B60" s="734"/>
      <c r="C60" s="748">
        <v>0</v>
      </c>
      <c r="D60" s="734">
        <v>28336.595437937329</v>
      </c>
      <c r="E60" s="748">
        <v>1</v>
      </c>
      <c r="F60" s="735">
        <v>28336.595437937329</v>
      </c>
    </row>
    <row r="61" spans="1:6" ht="14.45" customHeight="1" x14ac:dyDescent="0.2">
      <c r="A61" s="758" t="s">
        <v>2238</v>
      </c>
      <c r="B61" s="734">
        <v>181217.15470581374</v>
      </c>
      <c r="C61" s="748">
        <v>0.63435911208429296</v>
      </c>
      <c r="D61" s="734">
        <v>104452.50976924121</v>
      </c>
      <c r="E61" s="748">
        <v>0.36564088791570704</v>
      </c>
      <c r="F61" s="735">
        <v>285669.66447505495</v>
      </c>
    </row>
    <row r="62" spans="1:6" ht="14.45" customHeight="1" x14ac:dyDescent="0.2">
      <c r="A62" s="758" t="s">
        <v>2239</v>
      </c>
      <c r="B62" s="734"/>
      <c r="C62" s="748">
        <v>0</v>
      </c>
      <c r="D62" s="734">
        <v>7836763.4226479577</v>
      </c>
      <c r="E62" s="748">
        <v>1</v>
      </c>
      <c r="F62" s="735">
        <v>7836763.4226479577</v>
      </c>
    </row>
    <row r="63" spans="1:6" ht="14.45" customHeight="1" x14ac:dyDescent="0.2">
      <c r="A63" s="758" t="s">
        <v>2240</v>
      </c>
      <c r="B63" s="734">
        <v>1001839.5005972793</v>
      </c>
      <c r="C63" s="748">
        <v>0.11787578646459604</v>
      </c>
      <c r="D63" s="734">
        <v>7497272.4090244779</v>
      </c>
      <c r="E63" s="748">
        <v>0.88212421353540404</v>
      </c>
      <c r="F63" s="735">
        <v>8499111.9096217565</v>
      </c>
    </row>
    <row r="64" spans="1:6" ht="14.45" customHeight="1" x14ac:dyDescent="0.2">
      <c r="A64" s="758" t="s">
        <v>2241</v>
      </c>
      <c r="B64" s="734"/>
      <c r="C64" s="748">
        <v>0</v>
      </c>
      <c r="D64" s="734">
        <v>6626054.3985984735</v>
      </c>
      <c r="E64" s="748">
        <v>1</v>
      </c>
      <c r="F64" s="735">
        <v>6626054.3985984735</v>
      </c>
    </row>
    <row r="65" spans="1:6" ht="14.45" customHeight="1" x14ac:dyDescent="0.2">
      <c r="A65" s="758" t="s">
        <v>2242</v>
      </c>
      <c r="B65" s="734"/>
      <c r="C65" s="748">
        <v>0</v>
      </c>
      <c r="D65" s="734">
        <v>3633247.5553896916</v>
      </c>
      <c r="E65" s="748">
        <v>1</v>
      </c>
      <c r="F65" s="735">
        <v>3633247.5553896916</v>
      </c>
    </row>
    <row r="66" spans="1:6" ht="14.45" customHeight="1" x14ac:dyDescent="0.2">
      <c r="A66" s="758" t="s">
        <v>2243</v>
      </c>
      <c r="B66" s="734"/>
      <c r="C66" s="748">
        <v>0</v>
      </c>
      <c r="D66" s="734">
        <v>502845.20000000007</v>
      </c>
      <c r="E66" s="748">
        <v>1</v>
      </c>
      <c r="F66" s="735">
        <v>502845.20000000007</v>
      </c>
    </row>
    <row r="67" spans="1:6" ht="14.45" customHeight="1" x14ac:dyDescent="0.2">
      <c r="A67" s="758" t="s">
        <v>2244</v>
      </c>
      <c r="B67" s="734"/>
      <c r="C67" s="748">
        <v>0</v>
      </c>
      <c r="D67" s="734">
        <v>1065824.78</v>
      </c>
      <c r="E67" s="748">
        <v>1</v>
      </c>
      <c r="F67" s="735">
        <v>1065824.78</v>
      </c>
    </row>
    <row r="68" spans="1:6" ht="14.45" customHeight="1" x14ac:dyDescent="0.2">
      <c r="A68" s="758" t="s">
        <v>2245</v>
      </c>
      <c r="B68" s="734">
        <v>152352.85600591279</v>
      </c>
      <c r="C68" s="748">
        <v>0.86379165303187722</v>
      </c>
      <c r="D68" s="734">
        <v>24024.000000000007</v>
      </c>
      <c r="E68" s="748">
        <v>0.13620834696812281</v>
      </c>
      <c r="F68" s="735">
        <v>176376.85600591279</v>
      </c>
    </row>
    <row r="69" spans="1:6" ht="14.45" customHeight="1" x14ac:dyDescent="0.2">
      <c r="A69" s="758" t="s">
        <v>2246</v>
      </c>
      <c r="B69" s="734"/>
      <c r="C69" s="748">
        <v>0</v>
      </c>
      <c r="D69" s="734">
        <v>46605.409999999996</v>
      </c>
      <c r="E69" s="748">
        <v>1</v>
      </c>
      <c r="F69" s="735">
        <v>46605.409999999996</v>
      </c>
    </row>
    <row r="70" spans="1:6" ht="14.45" customHeight="1" x14ac:dyDescent="0.2">
      <c r="A70" s="758" t="s">
        <v>2247</v>
      </c>
      <c r="B70" s="734"/>
      <c r="C70" s="748">
        <v>0</v>
      </c>
      <c r="D70" s="734">
        <v>539769.07999999996</v>
      </c>
      <c r="E70" s="748">
        <v>1</v>
      </c>
      <c r="F70" s="735">
        <v>539769.07999999996</v>
      </c>
    </row>
    <row r="71" spans="1:6" ht="14.45" customHeight="1" x14ac:dyDescent="0.2">
      <c r="A71" s="758" t="s">
        <v>2248</v>
      </c>
      <c r="B71" s="734"/>
      <c r="C71" s="748">
        <v>0</v>
      </c>
      <c r="D71" s="734">
        <v>170810.55000000002</v>
      </c>
      <c r="E71" s="748">
        <v>1</v>
      </c>
      <c r="F71" s="735">
        <v>170810.55000000002</v>
      </c>
    </row>
    <row r="72" spans="1:6" ht="14.45" customHeight="1" x14ac:dyDescent="0.2">
      <c r="A72" s="758" t="s">
        <v>2249</v>
      </c>
      <c r="B72" s="734"/>
      <c r="C72" s="748">
        <v>0</v>
      </c>
      <c r="D72" s="734">
        <v>210250.38000000003</v>
      </c>
      <c r="E72" s="748">
        <v>1</v>
      </c>
      <c r="F72" s="735">
        <v>210250.38000000003</v>
      </c>
    </row>
    <row r="73" spans="1:6" ht="14.45" customHeight="1" x14ac:dyDescent="0.2">
      <c r="A73" s="758" t="s">
        <v>2250</v>
      </c>
      <c r="B73" s="734"/>
      <c r="C73" s="748">
        <v>0</v>
      </c>
      <c r="D73" s="734">
        <v>13432.28</v>
      </c>
      <c r="E73" s="748">
        <v>1</v>
      </c>
      <c r="F73" s="735">
        <v>13432.28</v>
      </c>
    </row>
    <row r="74" spans="1:6" ht="14.45" customHeight="1" x14ac:dyDescent="0.2">
      <c r="A74" s="758" t="s">
        <v>2251</v>
      </c>
      <c r="B74" s="734"/>
      <c r="C74" s="748">
        <v>0</v>
      </c>
      <c r="D74" s="734">
        <v>1175.3899999999999</v>
      </c>
      <c r="E74" s="748">
        <v>1</v>
      </c>
      <c r="F74" s="735">
        <v>1175.3899999999999</v>
      </c>
    </row>
    <row r="75" spans="1:6" ht="14.45" customHeight="1" x14ac:dyDescent="0.2">
      <c r="A75" s="758" t="s">
        <v>2252</v>
      </c>
      <c r="B75" s="734"/>
      <c r="C75" s="748">
        <v>0</v>
      </c>
      <c r="D75" s="734">
        <v>11535.390000000001</v>
      </c>
      <c r="E75" s="748">
        <v>1</v>
      </c>
      <c r="F75" s="735">
        <v>11535.390000000001</v>
      </c>
    </row>
    <row r="76" spans="1:6" ht="14.45" customHeight="1" x14ac:dyDescent="0.2">
      <c r="A76" s="758" t="s">
        <v>2253</v>
      </c>
      <c r="B76" s="734"/>
      <c r="C76" s="748">
        <v>0</v>
      </c>
      <c r="D76" s="734">
        <v>1952.5</v>
      </c>
      <c r="E76" s="748">
        <v>1</v>
      </c>
      <c r="F76" s="735">
        <v>1952.5</v>
      </c>
    </row>
    <row r="77" spans="1:6" ht="14.45" customHeight="1" x14ac:dyDescent="0.2">
      <c r="A77" s="758" t="s">
        <v>2254</v>
      </c>
      <c r="B77" s="734"/>
      <c r="C77" s="748">
        <v>0</v>
      </c>
      <c r="D77" s="734">
        <v>9517.2899999999991</v>
      </c>
      <c r="E77" s="748">
        <v>1</v>
      </c>
      <c r="F77" s="735">
        <v>9517.2899999999991</v>
      </c>
    </row>
    <row r="78" spans="1:6" ht="14.45" customHeight="1" x14ac:dyDescent="0.2">
      <c r="A78" s="758" t="s">
        <v>2255</v>
      </c>
      <c r="B78" s="734"/>
      <c r="C78" s="748">
        <v>0</v>
      </c>
      <c r="D78" s="734">
        <v>101211.98933989542</v>
      </c>
      <c r="E78" s="748">
        <v>1</v>
      </c>
      <c r="F78" s="735">
        <v>101211.98933989542</v>
      </c>
    </row>
    <row r="79" spans="1:6" ht="14.45" customHeight="1" x14ac:dyDescent="0.2">
      <c r="A79" s="758" t="s">
        <v>2256</v>
      </c>
      <c r="B79" s="734"/>
      <c r="C79" s="748">
        <v>0</v>
      </c>
      <c r="D79" s="734">
        <v>3274.1099999999997</v>
      </c>
      <c r="E79" s="748">
        <v>1</v>
      </c>
      <c r="F79" s="735">
        <v>3274.1099999999997</v>
      </c>
    </row>
    <row r="80" spans="1:6" ht="14.45" customHeight="1" x14ac:dyDescent="0.2">
      <c r="A80" s="758" t="s">
        <v>2257</v>
      </c>
      <c r="B80" s="734"/>
      <c r="C80" s="748">
        <v>0</v>
      </c>
      <c r="D80" s="734">
        <v>6867.8129988388509</v>
      </c>
      <c r="E80" s="748">
        <v>1</v>
      </c>
      <c r="F80" s="735">
        <v>6867.8129988388509</v>
      </c>
    </row>
    <row r="81" spans="1:6" ht="14.45" customHeight="1" x14ac:dyDescent="0.2">
      <c r="A81" s="758" t="s">
        <v>2258</v>
      </c>
      <c r="B81" s="734">
        <v>100.32</v>
      </c>
      <c r="C81" s="748">
        <v>8.2369942196531792E-2</v>
      </c>
      <c r="D81" s="734">
        <v>1117.5999999999999</v>
      </c>
      <c r="E81" s="748">
        <v>0.91763005780346829</v>
      </c>
      <c r="F81" s="735">
        <v>1217.9199999999998</v>
      </c>
    </row>
    <row r="82" spans="1:6" ht="14.45" customHeight="1" x14ac:dyDescent="0.2">
      <c r="A82" s="758" t="s">
        <v>2259</v>
      </c>
      <c r="B82" s="734">
        <v>1385.34</v>
      </c>
      <c r="C82" s="748">
        <v>1</v>
      </c>
      <c r="D82" s="734"/>
      <c r="E82" s="748">
        <v>0</v>
      </c>
      <c r="F82" s="735">
        <v>1385.34</v>
      </c>
    </row>
    <row r="83" spans="1:6" ht="14.45" customHeight="1" x14ac:dyDescent="0.2">
      <c r="A83" s="758" t="s">
        <v>2260</v>
      </c>
      <c r="B83" s="734"/>
      <c r="C83" s="748">
        <v>0</v>
      </c>
      <c r="D83" s="734">
        <v>489.93999999999994</v>
      </c>
      <c r="E83" s="748">
        <v>1</v>
      </c>
      <c r="F83" s="735">
        <v>489.93999999999994</v>
      </c>
    </row>
    <row r="84" spans="1:6" ht="14.45" customHeight="1" x14ac:dyDescent="0.2">
      <c r="A84" s="758" t="s">
        <v>2261</v>
      </c>
      <c r="B84" s="734"/>
      <c r="C84" s="748">
        <v>0</v>
      </c>
      <c r="D84" s="734">
        <v>172.92</v>
      </c>
      <c r="E84" s="748">
        <v>1</v>
      </c>
      <c r="F84" s="735">
        <v>172.92</v>
      </c>
    </row>
    <row r="85" spans="1:6" ht="14.45" customHeight="1" x14ac:dyDescent="0.2">
      <c r="A85" s="758" t="s">
        <v>2262</v>
      </c>
      <c r="B85" s="734"/>
      <c r="C85" s="748">
        <v>0</v>
      </c>
      <c r="D85" s="734">
        <v>3737.3200000000006</v>
      </c>
      <c r="E85" s="748">
        <v>1</v>
      </c>
      <c r="F85" s="735">
        <v>3737.3200000000006</v>
      </c>
    </row>
    <row r="86" spans="1:6" ht="14.45" customHeight="1" x14ac:dyDescent="0.2">
      <c r="A86" s="758" t="s">
        <v>2263</v>
      </c>
      <c r="B86" s="734"/>
      <c r="C86" s="748">
        <v>0</v>
      </c>
      <c r="D86" s="734">
        <v>723.18000000000006</v>
      </c>
      <c r="E86" s="748">
        <v>1</v>
      </c>
      <c r="F86" s="735">
        <v>723.18000000000006</v>
      </c>
    </row>
    <row r="87" spans="1:6" ht="14.45" customHeight="1" x14ac:dyDescent="0.2">
      <c r="A87" s="758" t="s">
        <v>2264</v>
      </c>
      <c r="B87" s="734"/>
      <c r="C87" s="748">
        <v>0</v>
      </c>
      <c r="D87" s="734">
        <v>4675.2099999999991</v>
      </c>
      <c r="E87" s="748">
        <v>1</v>
      </c>
      <c r="F87" s="735">
        <v>4675.2099999999991</v>
      </c>
    </row>
    <row r="88" spans="1:6" ht="14.45" customHeight="1" x14ac:dyDescent="0.2">
      <c r="A88" s="758" t="s">
        <v>2265</v>
      </c>
      <c r="B88" s="734">
        <v>47.14</v>
      </c>
      <c r="C88" s="748">
        <v>1</v>
      </c>
      <c r="D88" s="734"/>
      <c r="E88" s="748">
        <v>0</v>
      </c>
      <c r="F88" s="735">
        <v>47.14</v>
      </c>
    </row>
    <row r="89" spans="1:6" ht="14.45" customHeight="1" x14ac:dyDescent="0.2">
      <c r="A89" s="758" t="s">
        <v>2266</v>
      </c>
      <c r="B89" s="734"/>
      <c r="C89" s="748">
        <v>0</v>
      </c>
      <c r="D89" s="734">
        <v>61.95</v>
      </c>
      <c r="E89" s="748">
        <v>1</v>
      </c>
      <c r="F89" s="735">
        <v>61.95</v>
      </c>
    </row>
    <row r="90" spans="1:6" ht="14.45" customHeight="1" x14ac:dyDescent="0.2">
      <c r="A90" s="758" t="s">
        <v>2267</v>
      </c>
      <c r="B90" s="734"/>
      <c r="C90" s="748">
        <v>0</v>
      </c>
      <c r="D90" s="734">
        <v>738.90000000000009</v>
      </c>
      <c r="E90" s="748">
        <v>1</v>
      </c>
      <c r="F90" s="735">
        <v>738.90000000000009</v>
      </c>
    </row>
    <row r="91" spans="1:6" ht="14.45" customHeight="1" x14ac:dyDescent="0.2">
      <c r="A91" s="758" t="s">
        <v>2268</v>
      </c>
      <c r="B91" s="734"/>
      <c r="C91" s="748">
        <v>0</v>
      </c>
      <c r="D91" s="734">
        <v>2264.9900000000002</v>
      </c>
      <c r="E91" s="748">
        <v>1</v>
      </c>
      <c r="F91" s="735">
        <v>2264.9900000000002</v>
      </c>
    </row>
    <row r="92" spans="1:6" ht="14.45" customHeight="1" x14ac:dyDescent="0.2">
      <c r="A92" s="758" t="s">
        <v>2269</v>
      </c>
      <c r="B92" s="734">
        <v>669.27999999999986</v>
      </c>
      <c r="C92" s="748">
        <v>0.54211587840300668</v>
      </c>
      <c r="D92" s="734">
        <v>565.29</v>
      </c>
      <c r="E92" s="748">
        <v>0.45788412159699338</v>
      </c>
      <c r="F92" s="735">
        <v>1234.5699999999997</v>
      </c>
    </row>
    <row r="93" spans="1:6" ht="14.45" customHeight="1" x14ac:dyDescent="0.2">
      <c r="A93" s="758" t="s">
        <v>2270</v>
      </c>
      <c r="B93" s="734">
        <v>119.79</v>
      </c>
      <c r="C93" s="748">
        <v>1</v>
      </c>
      <c r="D93" s="734"/>
      <c r="E93" s="748">
        <v>0</v>
      </c>
      <c r="F93" s="735">
        <v>119.79</v>
      </c>
    </row>
    <row r="94" spans="1:6" ht="14.45" customHeight="1" x14ac:dyDescent="0.2">
      <c r="A94" s="758" t="s">
        <v>2271</v>
      </c>
      <c r="B94" s="734"/>
      <c r="C94" s="748">
        <v>0</v>
      </c>
      <c r="D94" s="734">
        <v>79.22</v>
      </c>
      <c r="E94" s="748">
        <v>1</v>
      </c>
      <c r="F94" s="735">
        <v>79.22</v>
      </c>
    </row>
    <row r="95" spans="1:6" ht="14.45" customHeight="1" x14ac:dyDescent="0.2">
      <c r="A95" s="758" t="s">
        <v>2272</v>
      </c>
      <c r="B95" s="734"/>
      <c r="C95" s="748">
        <v>0</v>
      </c>
      <c r="D95" s="734">
        <v>267.38</v>
      </c>
      <c r="E95" s="748">
        <v>1</v>
      </c>
      <c r="F95" s="735">
        <v>267.38</v>
      </c>
    </row>
    <row r="96" spans="1:6" ht="14.45" customHeight="1" x14ac:dyDescent="0.2">
      <c r="A96" s="758" t="s">
        <v>2273</v>
      </c>
      <c r="B96" s="734"/>
      <c r="C96" s="748">
        <v>0</v>
      </c>
      <c r="D96" s="734">
        <v>630.18000000000006</v>
      </c>
      <c r="E96" s="748">
        <v>1</v>
      </c>
      <c r="F96" s="735">
        <v>630.18000000000006</v>
      </c>
    </row>
    <row r="97" spans="1:6" ht="14.45" customHeight="1" x14ac:dyDescent="0.2">
      <c r="A97" s="758" t="s">
        <v>2274</v>
      </c>
      <c r="B97" s="734"/>
      <c r="C97" s="748">
        <v>0</v>
      </c>
      <c r="D97" s="734">
        <v>686.15000000000009</v>
      </c>
      <c r="E97" s="748">
        <v>1</v>
      </c>
      <c r="F97" s="735">
        <v>686.15000000000009</v>
      </c>
    </row>
    <row r="98" spans="1:6" ht="14.45" customHeight="1" x14ac:dyDescent="0.2">
      <c r="A98" s="758" t="s">
        <v>2275</v>
      </c>
      <c r="B98" s="734">
        <v>268.01000000000005</v>
      </c>
      <c r="C98" s="748">
        <v>0.28947766352717541</v>
      </c>
      <c r="D98" s="734">
        <v>657.82999999999993</v>
      </c>
      <c r="E98" s="748">
        <v>0.7105223364728247</v>
      </c>
      <c r="F98" s="735">
        <v>925.83999999999992</v>
      </c>
    </row>
    <row r="99" spans="1:6" ht="14.45" customHeight="1" x14ac:dyDescent="0.2">
      <c r="A99" s="758" t="s">
        <v>2276</v>
      </c>
      <c r="B99" s="734"/>
      <c r="C99" s="748">
        <v>0</v>
      </c>
      <c r="D99" s="734">
        <v>757.6</v>
      </c>
      <c r="E99" s="748">
        <v>1</v>
      </c>
      <c r="F99" s="735">
        <v>757.6</v>
      </c>
    </row>
    <row r="100" spans="1:6" ht="14.45" customHeight="1" x14ac:dyDescent="0.2">
      <c r="A100" s="758" t="s">
        <v>2277</v>
      </c>
      <c r="B100" s="734"/>
      <c r="C100" s="748">
        <v>0</v>
      </c>
      <c r="D100" s="734">
        <v>566.15999999999985</v>
      </c>
      <c r="E100" s="748">
        <v>1</v>
      </c>
      <c r="F100" s="735">
        <v>566.15999999999985</v>
      </c>
    </row>
    <row r="101" spans="1:6" ht="14.45" customHeight="1" x14ac:dyDescent="0.2">
      <c r="A101" s="758" t="s">
        <v>2278</v>
      </c>
      <c r="B101" s="734"/>
      <c r="C101" s="748">
        <v>0</v>
      </c>
      <c r="D101" s="734">
        <v>9941.52</v>
      </c>
      <c r="E101" s="748">
        <v>1</v>
      </c>
      <c r="F101" s="735">
        <v>9941.52</v>
      </c>
    </row>
    <row r="102" spans="1:6" ht="14.45" customHeight="1" x14ac:dyDescent="0.2">
      <c r="A102" s="758" t="s">
        <v>2279</v>
      </c>
      <c r="B102" s="734"/>
      <c r="C102" s="748">
        <v>0</v>
      </c>
      <c r="D102" s="734">
        <v>1028940</v>
      </c>
      <c r="E102" s="748">
        <v>1</v>
      </c>
      <c r="F102" s="735">
        <v>1028940</v>
      </c>
    </row>
    <row r="103" spans="1:6" ht="14.45" customHeight="1" x14ac:dyDescent="0.2">
      <c r="A103" s="758" t="s">
        <v>2280</v>
      </c>
      <c r="B103" s="734"/>
      <c r="C103" s="748">
        <v>0</v>
      </c>
      <c r="D103" s="734">
        <v>1174.26</v>
      </c>
      <c r="E103" s="748">
        <v>1</v>
      </c>
      <c r="F103" s="735">
        <v>1174.26</v>
      </c>
    </row>
    <row r="104" spans="1:6" ht="14.45" customHeight="1" x14ac:dyDescent="0.2">
      <c r="A104" s="758" t="s">
        <v>2281</v>
      </c>
      <c r="B104" s="734"/>
      <c r="C104" s="748">
        <v>0</v>
      </c>
      <c r="D104" s="734">
        <v>5866451.8135775449</v>
      </c>
      <c r="E104" s="748">
        <v>1</v>
      </c>
      <c r="F104" s="735">
        <v>5866451.8135775449</v>
      </c>
    </row>
    <row r="105" spans="1:6" ht="14.45" customHeight="1" x14ac:dyDescent="0.2">
      <c r="A105" s="758" t="s">
        <v>2282</v>
      </c>
      <c r="B105" s="734"/>
      <c r="C105" s="748">
        <v>0</v>
      </c>
      <c r="D105" s="734">
        <v>490.56</v>
      </c>
      <c r="E105" s="748">
        <v>1</v>
      </c>
      <c r="F105" s="735">
        <v>490.56</v>
      </c>
    </row>
    <row r="106" spans="1:6" ht="14.45" customHeight="1" x14ac:dyDescent="0.2">
      <c r="A106" s="758" t="s">
        <v>2283</v>
      </c>
      <c r="B106" s="734"/>
      <c r="C106" s="748">
        <v>0</v>
      </c>
      <c r="D106" s="734">
        <v>7320000</v>
      </c>
      <c r="E106" s="748">
        <v>1</v>
      </c>
      <c r="F106" s="735">
        <v>7320000</v>
      </c>
    </row>
    <row r="107" spans="1:6" ht="14.45" customHeight="1" x14ac:dyDescent="0.2">
      <c r="A107" s="758" t="s">
        <v>2284</v>
      </c>
      <c r="B107" s="734"/>
      <c r="C107" s="748">
        <v>0</v>
      </c>
      <c r="D107" s="734">
        <v>1064.2600000000002</v>
      </c>
      <c r="E107" s="748">
        <v>1</v>
      </c>
      <c r="F107" s="735">
        <v>1064.2600000000002</v>
      </c>
    </row>
    <row r="108" spans="1:6" ht="14.45" customHeight="1" x14ac:dyDescent="0.2">
      <c r="A108" s="758" t="s">
        <v>2285</v>
      </c>
      <c r="B108" s="734">
        <v>17713.149999999998</v>
      </c>
      <c r="C108" s="748">
        <v>0.92380607173218032</v>
      </c>
      <c r="D108" s="734">
        <v>1460.95</v>
      </c>
      <c r="E108" s="748">
        <v>7.6193928267819622E-2</v>
      </c>
      <c r="F108" s="735">
        <v>19174.099999999999</v>
      </c>
    </row>
    <row r="109" spans="1:6" ht="14.45" customHeight="1" x14ac:dyDescent="0.2">
      <c r="A109" s="758" t="s">
        <v>2286</v>
      </c>
      <c r="B109" s="734"/>
      <c r="C109" s="748">
        <v>0</v>
      </c>
      <c r="D109" s="734">
        <v>166.90999999999997</v>
      </c>
      <c r="E109" s="748">
        <v>1</v>
      </c>
      <c r="F109" s="735">
        <v>166.90999999999997</v>
      </c>
    </row>
    <row r="110" spans="1:6" ht="14.45" customHeight="1" x14ac:dyDescent="0.2">
      <c r="A110" s="758" t="s">
        <v>2287</v>
      </c>
      <c r="B110" s="734"/>
      <c r="C110" s="748">
        <v>0</v>
      </c>
      <c r="D110" s="734">
        <v>50356.515999999996</v>
      </c>
      <c r="E110" s="748">
        <v>1</v>
      </c>
      <c r="F110" s="735">
        <v>50356.515999999996</v>
      </c>
    </row>
    <row r="111" spans="1:6" ht="14.45" customHeight="1" x14ac:dyDescent="0.2">
      <c r="A111" s="758" t="s">
        <v>2288</v>
      </c>
      <c r="B111" s="734"/>
      <c r="C111" s="748">
        <v>0</v>
      </c>
      <c r="D111" s="734">
        <v>1117.8100000000002</v>
      </c>
      <c r="E111" s="748">
        <v>1</v>
      </c>
      <c r="F111" s="735">
        <v>1117.8100000000002</v>
      </c>
    </row>
    <row r="112" spans="1:6" ht="14.45" customHeight="1" x14ac:dyDescent="0.2">
      <c r="A112" s="758" t="s">
        <v>2289</v>
      </c>
      <c r="B112" s="734">
        <v>548.72</v>
      </c>
      <c r="C112" s="748">
        <v>1</v>
      </c>
      <c r="D112" s="734"/>
      <c r="E112" s="748">
        <v>0</v>
      </c>
      <c r="F112" s="735">
        <v>548.72</v>
      </c>
    </row>
    <row r="113" spans="1:6" ht="14.45" customHeight="1" x14ac:dyDescent="0.2">
      <c r="A113" s="758" t="s">
        <v>2290</v>
      </c>
      <c r="B113" s="734"/>
      <c r="C113" s="748">
        <v>0</v>
      </c>
      <c r="D113" s="734">
        <v>1528.9199644824696</v>
      </c>
      <c r="E113" s="748">
        <v>1</v>
      </c>
      <c r="F113" s="735">
        <v>1528.9199644824696</v>
      </c>
    </row>
    <row r="114" spans="1:6" ht="14.45" customHeight="1" x14ac:dyDescent="0.2">
      <c r="A114" s="758" t="s">
        <v>2291</v>
      </c>
      <c r="B114" s="734"/>
      <c r="C114" s="748">
        <v>0</v>
      </c>
      <c r="D114" s="734">
        <v>33445.5</v>
      </c>
      <c r="E114" s="748">
        <v>1</v>
      </c>
      <c r="F114" s="735">
        <v>33445.5</v>
      </c>
    </row>
    <row r="115" spans="1:6" ht="14.45" customHeight="1" x14ac:dyDescent="0.2">
      <c r="A115" s="758" t="s">
        <v>2292</v>
      </c>
      <c r="B115" s="734"/>
      <c r="C115" s="748">
        <v>0</v>
      </c>
      <c r="D115" s="734">
        <v>127816.2000828821</v>
      </c>
      <c r="E115" s="748">
        <v>1</v>
      </c>
      <c r="F115" s="735">
        <v>127816.2000828821</v>
      </c>
    </row>
    <row r="116" spans="1:6" ht="14.45" customHeight="1" thickBot="1" x14ac:dyDescent="0.25">
      <c r="A116" s="759" t="s">
        <v>2293</v>
      </c>
      <c r="B116" s="750"/>
      <c r="C116" s="751">
        <v>0</v>
      </c>
      <c r="D116" s="750">
        <v>114.02000000000004</v>
      </c>
      <c r="E116" s="751">
        <v>1</v>
      </c>
      <c r="F116" s="752">
        <v>114.02000000000004</v>
      </c>
    </row>
    <row r="117" spans="1:6" ht="14.45" customHeight="1" thickBot="1" x14ac:dyDescent="0.25">
      <c r="A117" s="753" t="s">
        <v>3</v>
      </c>
      <c r="B117" s="754">
        <v>1568495.8266894401</v>
      </c>
      <c r="C117" s="755">
        <v>3.356809476016416E-2</v>
      </c>
      <c r="D117" s="754">
        <v>45157296.563255824</v>
      </c>
      <c r="E117" s="755">
        <v>0.96643190523983591</v>
      </c>
      <c r="F117" s="756">
        <v>46725792.389945261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E3873C7-D5B2-4BEF-9082-1AAA8C3AA8B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2864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2213.0041108000005</v>
      </c>
      <c r="G3" s="47">
        <f>SUBTOTAL(9,G6:G1048576)</f>
        <v>1568495.8266894398</v>
      </c>
      <c r="H3" s="48">
        <f>IF(M3=0,0,G3/M3)</f>
        <v>3.356809476016416E-2</v>
      </c>
      <c r="I3" s="47">
        <f>SUBTOTAL(9,I6:I1048576)</f>
        <v>8741.5158768000001</v>
      </c>
      <c r="J3" s="47">
        <f>SUBTOTAL(9,J6:J1048576)</f>
        <v>45157296.563255817</v>
      </c>
      <c r="K3" s="48">
        <f>IF(M3=0,0,J3/M3)</f>
        <v>0.96643190523983591</v>
      </c>
      <c r="L3" s="47">
        <f>SUBTOTAL(9,L6:L1048576)</f>
        <v>10954.519987600001</v>
      </c>
      <c r="M3" s="49">
        <f>SUBTOTAL(9,M6:M1048576)</f>
        <v>46725792.389945254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591</v>
      </c>
      <c r="B6" s="723" t="s">
        <v>2294</v>
      </c>
      <c r="C6" s="723" t="s">
        <v>2295</v>
      </c>
      <c r="D6" s="723" t="s">
        <v>1674</v>
      </c>
      <c r="E6" s="723" t="s">
        <v>2296</v>
      </c>
      <c r="F6" s="727"/>
      <c r="G6" s="727"/>
      <c r="H6" s="747">
        <v>0</v>
      </c>
      <c r="I6" s="727">
        <v>185</v>
      </c>
      <c r="J6" s="727">
        <v>3065.7</v>
      </c>
      <c r="K6" s="747">
        <v>1</v>
      </c>
      <c r="L6" s="727">
        <v>185</v>
      </c>
      <c r="M6" s="728">
        <v>3065.7</v>
      </c>
    </row>
    <row r="7" spans="1:13" ht="14.45" customHeight="1" x14ac:dyDescent="0.2">
      <c r="A7" s="729" t="s">
        <v>591</v>
      </c>
      <c r="B7" s="730" t="s">
        <v>2294</v>
      </c>
      <c r="C7" s="730" t="s">
        <v>2297</v>
      </c>
      <c r="D7" s="730" t="s">
        <v>1674</v>
      </c>
      <c r="E7" s="730" t="s">
        <v>2298</v>
      </c>
      <c r="F7" s="734"/>
      <c r="G7" s="734"/>
      <c r="H7" s="748">
        <v>0</v>
      </c>
      <c r="I7" s="734">
        <v>12</v>
      </c>
      <c r="J7" s="734">
        <v>146.42000000000002</v>
      </c>
      <c r="K7" s="748">
        <v>1</v>
      </c>
      <c r="L7" s="734">
        <v>12</v>
      </c>
      <c r="M7" s="735">
        <v>146.42000000000002</v>
      </c>
    </row>
    <row r="8" spans="1:13" ht="14.45" customHeight="1" x14ac:dyDescent="0.2">
      <c r="A8" s="729" t="s">
        <v>591</v>
      </c>
      <c r="B8" s="730" t="s">
        <v>2294</v>
      </c>
      <c r="C8" s="730" t="s">
        <v>2299</v>
      </c>
      <c r="D8" s="730" t="s">
        <v>1674</v>
      </c>
      <c r="E8" s="730" t="s">
        <v>2300</v>
      </c>
      <c r="F8" s="734"/>
      <c r="G8" s="734"/>
      <c r="H8" s="748">
        <v>0</v>
      </c>
      <c r="I8" s="734">
        <v>3</v>
      </c>
      <c r="J8" s="734">
        <v>128.61000000000001</v>
      </c>
      <c r="K8" s="748">
        <v>1</v>
      </c>
      <c r="L8" s="734">
        <v>3</v>
      </c>
      <c r="M8" s="735">
        <v>128.61000000000001</v>
      </c>
    </row>
    <row r="9" spans="1:13" ht="14.45" customHeight="1" x14ac:dyDescent="0.2">
      <c r="A9" s="729" t="s">
        <v>591</v>
      </c>
      <c r="B9" s="730" t="s">
        <v>2301</v>
      </c>
      <c r="C9" s="730" t="s">
        <v>2302</v>
      </c>
      <c r="D9" s="730" t="s">
        <v>1768</v>
      </c>
      <c r="E9" s="730" t="s">
        <v>2303</v>
      </c>
      <c r="F9" s="734"/>
      <c r="G9" s="734"/>
      <c r="H9" s="748">
        <v>0</v>
      </c>
      <c r="I9" s="734">
        <v>3</v>
      </c>
      <c r="J9" s="734">
        <v>216.89999999999998</v>
      </c>
      <c r="K9" s="748">
        <v>1</v>
      </c>
      <c r="L9" s="734">
        <v>3</v>
      </c>
      <c r="M9" s="735">
        <v>216.89999999999998</v>
      </c>
    </row>
    <row r="10" spans="1:13" ht="14.45" customHeight="1" x14ac:dyDescent="0.2">
      <c r="A10" s="729" t="s">
        <v>591</v>
      </c>
      <c r="B10" s="730" t="s">
        <v>2304</v>
      </c>
      <c r="C10" s="730" t="s">
        <v>2305</v>
      </c>
      <c r="D10" s="730" t="s">
        <v>1068</v>
      </c>
      <c r="E10" s="730" t="s">
        <v>2306</v>
      </c>
      <c r="F10" s="734"/>
      <c r="G10" s="734"/>
      <c r="H10" s="748">
        <v>0</v>
      </c>
      <c r="I10" s="734">
        <v>1</v>
      </c>
      <c r="J10" s="734">
        <v>123.17</v>
      </c>
      <c r="K10" s="748">
        <v>1</v>
      </c>
      <c r="L10" s="734">
        <v>1</v>
      </c>
      <c r="M10" s="735">
        <v>123.17</v>
      </c>
    </row>
    <row r="11" spans="1:13" ht="14.45" customHeight="1" x14ac:dyDescent="0.2">
      <c r="A11" s="729" t="s">
        <v>591</v>
      </c>
      <c r="B11" s="730" t="s">
        <v>2304</v>
      </c>
      <c r="C11" s="730" t="s">
        <v>2307</v>
      </c>
      <c r="D11" s="730" t="s">
        <v>1068</v>
      </c>
      <c r="E11" s="730" t="s">
        <v>1069</v>
      </c>
      <c r="F11" s="734"/>
      <c r="G11" s="734"/>
      <c r="H11" s="748">
        <v>0</v>
      </c>
      <c r="I11" s="734">
        <v>1</v>
      </c>
      <c r="J11" s="734">
        <v>123.17</v>
      </c>
      <c r="K11" s="748">
        <v>1</v>
      </c>
      <c r="L11" s="734">
        <v>1</v>
      </c>
      <c r="M11" s="735">
        <v>123.17</v>
      </c>
    </row>
    <row r="12" spans="1:13" ht="14.45" customHeight="1" x14ac:dyDescent="0.2">
      <c r="A12" s="729" t="s">
        <v>591</v>
      </c>
      <c r="B12" s="730" t="s">
        <v>2308</v>
      </c>
      <c r="C12" s="730" t="s">
        <v>2309</v>
      </c>
      <c r="D12" s="730" t="s">
        <v>2310</v>
      </c>
      <c r="E12" s="730" t="s">
        <v>2311</v>
      </c>
      <c r="F12" s="734"/>
      <c r="G12" s="734"/>
      <c r="H12" s="748">
        <v>0</v>
      </c>
      <c r="I12" s="734">
        <v>7</v>
      </c>
      <c r="J12" s="734">
        <v>2397.4300000000003</v>
      </c>
      <c r="K12" s="748">
        <v>1</v>
      </c>
      <c r="L12" s="734">
        <v>7</v>
      </c>
      <c r="M12" s="735">
        <v>2397.4300000000003</v>
      </c>
    </row>
    <row r="13" spans="1:13" ht="14.45" customHeight="1" x14ac:dyDescent="0.2">
      <c r="A13" s="729" t="s">
        <v>591</v>
      </c>
      <c r="B13" s="730" t="s">
        <v>2312</v>
      </c>
      <c r="C13" s="730" t="s">
        <v>2313</v>
      </c>
      <c r="D13" s="730" t="s">
        <v>660</v>
      </c>
      <c r="E13" s="730" t="s">
        <v>1247</v>
      </c>
      <c r="F13" s="734">
        <v>1</v>
      </c>
      <c r="G13" s="734">
        <v>493.92</v>
      </c>
      <c r="H13" s="748">
        <v>1</v>
      </c>
      <c r="I13" s="734"/>
      <c r="J13" s="734"/>
      <c r="K13" s="748">
        <v>0</v>
      </c>
      <c r="L13" s="734">
        <v>1</v>
      </c>
      <c r="M13" s="735">
        <v>493.92</v>
      </c>
    </row>
    <row r="14" spans="1:13" ht="14.45" customHeight="1" x14ac:dyDescent="0.2">
      <c r="A14" s="729" t="s">
        <v>591</v>
      </c>
      <c r="B14" s="730" t="s">
        <v>2314</v>
      </c>
      <c r="C14" s="730" t="s">
        <v>2315</v>
      </c>
      <c r="D14" s="730" t="s">
        <v>1304</v>
      </c>
      <c r="E14" s="730" t="s">
        <v>2316</v>
      </c>
      <c r="F14" s="734"/>
      <c r="G14" s="734"/>
      <c r="H14" s="748">
        <v>0</v>
      </c>
      <c r="I14" s="734">
        <v>1</v>
      </c>
      <c r="J14" s="734">
        <v>114.02000000000004</v>
      </c>
      <c r="K14" s="748">
        <v>1</v>
      </c>
      <c r="L14" s="734">
        <v>1</v>
      </c>
      <c r="M14" s="735">
        <v>114.02000000000004</v>
      </c>
    </row>
    <row r="15" spans="1:13" ht="14.45" customHeight="1" x14ac:dyDescent="0.2">
      <c r="A15" s="729" t="s">
        <v>591</v>
      </c>
      <c r="B15" s="730" t="s">
        <v>2317</v>
      </c>
      <c r="C15" s="730" t="s">
        <v>2318</v>
      </c>
      <c r="D15" s="730" t="s">
        <v>2319</v>
      </c>
      <c r="E15" s="730" t="s">
        <v>2320</v>
      </c>
      <c r="F15" s="734"/>
      <c r="G15" s="734"/>
      <c r="H15" s="748">
        <v>0</v>
      </c>
      <c r="I15" s="734">
        <v>3</v>
      </c>
      <c r="J15" s="734">
        <v>211.19</v>
      </c>
      <c r="K15" s="748">
        <v>1</v>
      </c>
      <c r="L15" s="734">
        <v>3</v>
      </c>
      <c r="M15" s="735">
        <v>211.19</v>
      </c>
    </row>
    <row r="16" spans="1:13" ht="14.45" customHeight="1" x14ac:dyDescent="0.2">
      <c r="A16" s="729" t="s">
        <v>591</v>
      </c>
      <c r="B16" s="730" t="s">
        <v>2317</v>
      </c>
      <c r="C16" s="730" t="s">
        <v>2321</v>
      </c>
      <c r="D16" s="730" t="s">
        <v>2319</v>
      </c>
      <c r="E16" s="730" t="s">
        <v>2322</v>
      </c>
      <c r="F16" s="734"/>
      <c r="G16" s="734"/>
      <c r="H16" s="748">
        <v>0</v>
      </c>
      <c r="I16" s="734">
        <v>4</v>
      </c>
      <c r="J16" s="734">
        <v>195.71999999999997</v>
      </c>
      <c r="K16" s="748">
        <v>1</v>
      </c>
      <c r="L16" s="734">
        <v>4</v>
      </c>
      <c r="M16" s="735">
        <v>195.71999999999997</v>
      </c>
    </row>
    <row r="17" spans="1:13" ht="14.45" customHeight="1" x14ac:dyDescent="0.2">
      <c r="A17" s="729" t="s">
        <v>591</v>
      </c>
      <c r="B17" s="730" t="s">
        <v>2317</v>
      </c>
      <c r="C17" s="730" t="s">
        <v>2323</v>
      </c>
      <c r="D17" s="730" t="s">
        <v>2319</v>
      </c>
      <c r="E17" s="730" t="s">
        <v>2324</v>
      </c>
      <c r="F17" s="734"/>
      <c r="G17" s="734"/>
      <c r="H17" s="748">
        <v>0</v>
      </c>
      <c r="I17" s="734">
        <v>5</v>
      </c>
      <c r="J17" s="734">
        <v>404.94999999999993</v>
      </c>
      <c r="K17" s="748">
        <v>1</v>
      </c>
      <c r="L17" s="734">
        <v>5</v>
      </c>
      <c r="M17" s="735">
        <v>404.94999999999993</v>
      </c>
    </row>
    <row r="18" spans="1:13" ht="14.45" customHeight="1" x14ac:dyDescent="0.2">
      <c r="A18" s="729" t="s">
        <v>591</v>
      </c>
      <c r="B18" s="730" t="s">
        <v>2325</v>
      </c>
      <c r="C18" s="730" t="s">
        <v>2326</v>
      </c>
      <c r="D18" s="730" t="s">
        <v>2327</v>
      </c>
      <c r="E18" s="730" t="s">
        <v>2328</v>
      </c>
      <c r="F18" s="734"/>
      <c r="G18" s="734"/>
      <c r="H18" s="748">
        <v>0</v>
      </c>
      <c r="I18" s="734">
        <v>2</v>
      </c>
      <c r="J18" s="734">
        <v>30.980000000000008</v>
      </c>
      <c r="K18" s="748">
        <v>1</v>
      </c>
      <c r="L18" s="734">
        <v>2</v>
      </c>
      <c r="M18" s="735">
        <v>30.980000000000008</v>
      </c>
    </row>
    <row r="19" spans="1:13" ht="14.45" customHeight="1" x14ac:dyDescent="0.2">
      <c r="A19" s="729" t="s">
        <v>591</v>
      </c>
      <c r="B19" s="730" t="s">
        <v>2325</v>
      </c>
      <c r="C19" s="730" t="s">
        <v>2329</v>
      </c>
      <c r="D19" s="730" t="s">
        <v>2327</v>
      </c>
      <c r="E19" s="730" t="s">
        <v>1113</v>
      </c>
      <c r="F19" s="734"/>
      <c r="G19" s="734"/>
      <c r="H19" s="748">
        <v>0</v>
      </c>
      <c r="I19" s="734">
        <v>5</v>
      </c>
      <c r="J19" s="734">
        <v>116.1</v>
      </c>
      <c r="K19" s="748">
        <v>1</v>
      </c>
      <c r="L19" s="734">
        <v>5</v>
      </c>
      <c r="M19" s="735">
        <v>116.1</v>
      </c>
    </row>
    <row r="20" spans="1:13" ht="14.45" customHeight="1" x14ac:dyDescent="0.2">
      <c r="A20" s="729" t="s">
        <v>591</v>
      </c>
      <c r="B20" s="730" t="s">
        <v>2330</v>
      </c>
      <c r="C20" s="730" t="s">
        <v>2331</v>
      </c>
      <c r="D20" s="730" t="s">
        <v>927</v>
      </c>
      <c r="E20" s="730" t="s">
        <v>2332</v>
      </c>
      <c r="F20" s="734"/>
      <c r="G20" s="734"/>
      <c r="H20" s="748">
        <v>0</v>
      </c>
      <c r="I20" s="734">
        <v>5</v>
      </c>
      <c r="J20" s="734">
        <v>16500</v>
      </c>
      <c r="K20" s="748">
        <v>1</v>
      </c>
      <c r="L20" s="734">
        <v>5</v>
      </c>
      <c r="M20" s="735">
        <v>16500</v>
      </c>
    </row>
    <row r="21" spans="1:13" ht="14.45" customHeight="1" x14ac:dyDescent="0.2">
      <c r="A21" s="729" t="s">
        <v>591</v>
      </c>
      <c r="B21" s="730" t="s">
        <v>2330</v>
      </c>
      <c r="C21" s="730" t="s">
        <v>2333</v>
      </c>
      <c r="D21" s="730" t="s">
        <v>931</v>
      </c>
      <c r="E21" s="730" t="s">
        <v>2334</v>
      </c>
      <c r="F21" s="734"/>
      <c r="G21" s="734"/>
      <c r="H21" s="748">
        <v>0</v>
      </c>
      <c r="I21" s="734">
        <v>2</v>
      </c>
      <c r="J21" s="734">
        <v>2212.5199999999995</v>
      </c>
      <c r="K21" s="748">
        <v>1</v>
      </c>
      <c r="L21" s="734">
        <v>2</v>
      </c>
      <c r="M21" s="735">
        <v>2212.5199999999995</v>
      </c>
    </row>
    <row r="22" spans="1:13" ht="14.45" customHeight="1" x14ac:dyDescent="0.2">
      <c r="A22" s="729" t="s">
        <v>591</v>
      </c>
      <c r="B22" s="730" t="s">
        <v>2330</v>
      </c>
      <c r="C22" s="730" t="s">
        <v>2335</v>
      </c>
      <c r="D22" s="730" t="s">
        <v>931</v>
      </c>
      <c r="E22" s="730" t="s">
        <v>2336</v>
      </c>
      <c r="F22" s="734"/>
      <c r="G22" s="734"/>
      <c r="H22" s="748">
        <v>0</v>
      </c>
      <c r="I22" s="734">
        <v>6</v>
      </c>
      <c r="J22" s="734">
        <v>9006.0499999999993</v>
      </c>
      <c r="K22" s="748">
        <v>1</v>
      </c>
      <c r="L22" s="734">
        <v>6</v>
      </c>
      <c r="M22" s="735">
        <v>9006.0499999999993</v>
      </c>
    </row>
    <row r="23" spans="1:13" ht="14.45" customHeight="1" x14ac:dyDescent="0.2">
      <c r="A23" s="729" t="s">
        <v>591</v>
      </c>
      <c r="B23" s="730" t="s">
        <v>2330</v>
      </c>
      <c r="C23" s="730" t="s">
        <v>2337</v>
      </c>
      <c r="D23" s="730" t="s">
        <v>929</v>
      </c>
      <c r="E23" s="730" t="s">
        <v>2338</v>
      </c>
      <c r="F23" s="734"/>
      <c r="G23" s="734"/>
      <c r="H23" s="748">
        <v>0</v>
      </c>
      <c r="I23" s="734">
        <v>1</v>
      </c>
      <c r="J23" s="734">
        <v>721.2</v>
      </c>
      <c r="K23" s="748">
        <v>1</v>
      </c>
      <c r="L23" s="734">
        <v>1</v>
      </c>
      <c r="M23" s="735">
        <v>721.2</v>
      </c>
    </row>
    <row r="24" spans="1:13" ht="14.45" customHeight="1" x14ac:dyDescent="0.2">
      <c r="A24" s="729" t="s">
        <v>591</v>
      </c>
      <c r="B24" s="730" t="s">
        <v>2339</v>
      </c>
      <c r="C24" s="730" t="s">
        <v>2340</v>
      </c>
      <c r="D24" s="730" t="s">
        <v>2341</v>
      </c>
      <c r="E24" s="730" t="s">
        <v>2342</v>
      </c>
      <c r="F24" s="734"/>
      <c r="G24" s="734"/>
      <c r="H24" s="748">
        <v>0</v>
      </c>
      <c r="I24" s="734">
        <v>1</v>
      </c>
      <c r="J24" s="734">
        <v>58.609999999999992</v>
      </c>
      <c r="K24" s="748">
        <v>1</v>
      </c>
      <c r="L24" s="734">
        <v>1</v>
      </c>
      <c r="M24" s="735">
        <v>58.609999999999992</v>
      </c>
    </row>
    <row r="25" spans="1:13" ht="14.45" customHeight="1" x14ac:dyDescent="0.2">
      <c r="A25" s="729" t="s">
        <v>591</v>
      </c>
      <c r="B25" s="730" t="s">
        <v>2339</v>
      </c>
      <c r="C25" s="730" t="s">
        <v>2343</v>
      </c>
      <c r="D25" s="730" t="s">
        <v>2341</v>
      </c>
      <c r="E25" s="730" t="s">
        <v>2344</v>
      </c>
      <c r="F25" s="734"/>
      <c r="G25" s="734"/>
      <c r="H25" s="748">
        <v>0</v>
      </c>
      <c r="I25" s="734">
        <v>1</v>
      </c>
      <c r="J25" s="734">
        <v>138.95000000000002</v>
      </c>
      <c r="K25" s="748">
        <v>1</v>
      </c>
      <c r="L25" s="734">
        <v>1</v>
      </c>
      <c r="M25" s="735">
        <v>138.95000000000002</v>
      </c>
    </row>
    <row r="26" spans="1:13" ht="14.45" customHeight="1" x14ac:dyDescent="0.2">
      <c r="A26" s="729" t="s">
        <v>591</v>
      </c>
      <c r="B26" s="730" t="s">
        <v>2345</v>
      </c>
      <c r="C26" s="730" t="s">
        <v>2346</v>
      </c>
      <c r="D26" s="730" t="s">
        <v>801</v>
      </c>
      <c r="E26" s="730" t="s">
        <v>2347</v>
      </c>
      <c r="F26" s="734"/>
      <c r="G26" s="734"/>
      <c r="H26" s="748">
        <v>0</v>
      </c>
      <c r="I26" s="734">
        <v>1</v>
      </c>
      <c r="J26" s="734">
        <v>44.830000000000005</v>
      </c>
      <c r="K26" s="748">
        <v>1</v>
      </c>
      <c r="L26" s="734">
        <v>1</v>
      </c>
      <c r="M26" s="735">
        <v>44.830000000000005</v>
      </c>
    </row>
    <row r="27" spans="1:13" ht="14.45" customHeight="1" x14ac:dyDescent="0.2">
      <c r="A27" s="729" t="s">
        <v>591</v>
      </c>
      <c r="B27" s="730" t="s">
        <v>2348</v>
      </c>
      <c r="C27" s="730" t="s">
        <v>2349</v>
      </c>
      <c r="D27" s="730" t="s">
        <v>2350</v>
      </c>
      <c r="E27" s="730" t="s">
        <v>2351</v>
      </c>
      <c r="F27" s="734"/>
      <c r="G27" s="734"/>
      <c r="H27" s="748">
        <v>0</v>
      </c>
      <c r="I27" s="734">
        <v>23</v>
      </c>
      <c r="J27" s="734">
        <v>1134.3599644824694</v>
      </c>
      <c r="K27" s="748">
        <v>1</v>
      </c>
      <c r="L27" s="734">
        <v>23</v>
      </c>
      <c r="M27" s="735">
        <v>1134.3599644824694</v>
      </c>
    </row>
    <row r="28" spans="1:13" ht="14.45" customHeight="1" x14ac:dyDescent="0.2">
      <c r="A28" s="729" t="s">
        <v>591</v>
      </c>
      <c r="B28" s="730" t="s">
        <v>2352</v>
      </c>
      <c r="C28" s="730" t="s">
        <v>2353</v>
      </c>
      <c r="D28" s="730" t="s">
        <v>2354</v>
      </c>
      <c r="E28" s="730" t="s">
        <v>2355</v>
      </c>
      <c r="F28" s="734"/>
      <c r="G28" s="734"/>
      <c r="H28" s="748">
        <v>0</v>
      </c>
      <c r="I28" s="734">
        <v>1</v>
      </c>
      <c r="J28" s="734">
        <v>288.94</v>
      </c>
      <c r="K28" s="748">
        <v>1</v>
      </c>
      <c r="L28" s="734">
        <v>1</v>
      </c>
      <c r="M28" s="735">
        <v>288.94</v>
      </c>
    </row>
    <row r="29" spans="1:13" ht="14.45" customHeight="1" x14ac:dyDescent="0.2">
      <c r="A29" s="729" t="s">
        <v>591</v>
      </c>
      <c r="B29" s="730" t="s">
        <v>2356</v>
      </c>
      <c r="C29" s="730" t="s">
        <v>2357</v>
      </c>
      <c r="D29" s="730" t="s">
        <v>939</v>
      </c>
      <c r="E29" s="730" t="s">
        <v>940</v>
      </c>
      <c r="F29" s="734"/>
      <c r="G29" s="734"/>
      <c r="H29" s="748">
        <v>0</v>
      </c>
      <c r="I29" s="734">
        <v>12</v>
      </c>
      <c r="J29" s="734">
        <v>484.23999999999995</v>
      </c>
      <c r="K29" s="748">
        <v>1</v>
      </c>
      <c r="L29" s="734">
        <v>12</v>
      </c>
      <c r="M29" s="735">
        <v>484.23999999999995</v>
      </c>
    </row>
    <row r="30" spans="1:13" ht="14.45" customHeight="1" x14ac:dyDescent="0.2">
      <c r="A30" s="729" t="s">
        <v>591</v>
      </c>
      <c r="B30" s="730" t="s">
        <v>2356</v>
      </c>
      <c r="C30" s="730" t="s">
        <v>2358</v>
      </c>
      <c r="D30" s="730" t="s">
        <v>939</v>
      </c>
      <c r="E30" s="730" t="s">
        <v>940</v>
      </c>
      <c r="F30" s="734"/>
      <c r="G30" s="734"/>
      <c r="H30" s="748">
        <v>0</v>
      </c>
      <c r="I30" s="734">
        <v>15</v>
      </c>
      <c r="J30" s="734">
        <v>605.73</v>
      </c>
      <c r="K30" s="748">
        <v>1</v>
      </c>
      <c r="L30" s="734">
        <v>15</v>
      </c>
      <c r="M30" s="735">
        <v>605.73</v>
      </c>
    </row>
    <row r="31" spans="1:13" ht="14.45" customHeight="1" x14ac:dyDescent="0.2">
      <c r="A31" s="729" t="s">
        <v>591</v>
      </c>
      <c r="B31" s="730" t="s">
        <v>2356</v>
      </c>
      <c r="C31" s="730" t="s">
        <v>2359</v>
      </c>
      <c r="D31" s="730" t="s">
        <v>936</v>
      </c>
      <c r="E31" s="730" t="s">
        <v>2360</v>
      </c>
      <c r="F31" s="734"/>
      <c r="G31" s="734"/>
      <c r="H31" s="748">
        <v>0</v>
      </c>
      <c r="I31" s="734">
        <v>6</v>
      </c>
      <c r="J31" s="734">
        <v>190.64000000000001</v>
      </c>
      <c r="K31" s="748">
        <v>1</v>
      </c>
      <c r="L31" s="734">
        <v>6</v>
      </c>
      <c r="M31" s="735">
        <v>190.64000000000001</v>
      </c>
    </row>
    <row r="32" spans="1:13" ht="14.45" customHeight="1" x14ac:dyDescent="0.2">
      <c r="A32" s="729" t="s">
        <v>591</v>
      </c>
      <c r="B32" s="730" t="s">
        <v>2356</v>
      </c>
      <c r="C32" s="730" t="s">
        <v>2361</v>
      </c>
      <c r="D32" s="730" t="s">
        <v>936</v>
      </c>
      <c r="E32" s="730" t="s">
        <v>2362</v>
      </c>
      <c r="F32" s="734"/>
      <c r="G32" s="734"/>
      <c r="H32" s="748">
        <v>0</v>
      </c>
      <c r="I32" s="734">
        <v>1</v>
      </c>
      <c r="J32" s="734">
        <v>58.64</v>
      </c>
      <c r="K32" s="748">
        <v>1</v>
      </c>
      <c r="L32" s="734">
        <v>1</v>
      </c>
      <c r="M32" s="735">
        <v>58.64</v>
      </c>
    </row>
    <row r="33" spans="1:13" ht="14.45" customHeight="1" x14ac:dyDescent="0.2">
      <c r="A33" s="729" t="s">
        <v>591</v>
      </c>
      <c r="B33" s="730" t="s">
        <v>2363</v>
      </c>
      <c r="C33" s="730" t="s">
        <v>2364</v>
      </c>
      <c r="D33" s="730" t="s">
        <v>987</v>
      </c>
      <c r="E33" s="730" t="s">
        <v>2365</v>
      </c>
      <c r="F33" s="734"/>
      <c r="G33" s="734"/>
      <c r="H33" s="748">
        <v>0</v>
      </c>
      <c r="I33" s="734">
        <v>15</v>
      </c>
      <c r="J33" s="734">
        <v>595.36999999999989</v>
      </c>
      <c r="K33" s="748">
        <v>1</v>
      </c>
      <c r="L33" s="734">
        <v>15</v>
      </c>
      <c r="M33" s="735">
        <v>595.36999999999989</v>
      </c>
    </row>
    <row r="34" spans="1:13" ht="14.45" customHeight="1" x14ac:dyDescent="0.2">
      <c r="A34" s="729" t="s">
        <v>591</v>
      </c>
      <c r="B34" s="730" t="s">
        <v>2363</v>
      </c>
      <c r="C34" s="730" t="s">
        <v>2366</v>
      </c>
      <c r="D34" s="730" t="s">
        <v>990</v>
      </c>
      <c r="E34" s="730" t="s">
        <v>2367</v>
      </c>
      <c r="F34" s="734"/>
      <c r="G34" s="734"/>
      <c r="H34" s="748">
        <v>0</v>
      </c>
      <c r="I34" s="734">
        <v>2</v>
      </c>
      <c r="J34" s="734">
        <v>126.50000000000001</v>
      </c>
      <c r="K34" s="748">
        <v>1</v>
      </c>
      <c r="L34" s="734">
        <v>2</v>
      </c>
      <c r="M34" s="735">
        <v>126.50000000000001</v>
      </c>
    </row>
    <row r="35" spans="1:13" ht="14.45" customHeight="1" x14ac:dyDescent="0.2">
      <c r="A35" s="729" t="s">
        <v>591</v>
      </c>
      <c r="B35" s="730" t="s">
        <v>2363</v>
      </c>
      <c r="C35" s="730" t="s">
        <v>2368</v>
      </c>
      <c r="D35" s="730" t="s">
        <v>987</v>
      </c>
      <c r="E35" s="730" t="s">
        <v>2369</v>
      </c>
      <c r="F35" s="734"/>
      <c r="G35" s="734"/>
      <c r="H35" s="748">
        <v>0</v>
      </c>
      <c r="I35" s="734">
        <v>29</v>
      </c>
      <c r="J35" s="734">
        <v>1134.49</v>
      </c>
      <c r="K35" s="748">
        <v>1</v>
      </c>
      <c r="L35" s="734">
        <v>29</v>
      </c>
      <c r="M35" s="735">
        <v>1134.49</v>
      </c>
    </row>
    <row r="36" spans="1:13" ht="14.45" customHeight="1" x14ac:dyDescent="0.2">
      <c r="A36" s="729" t="s">
        <v>591</v>
      </c>
      <c r="B36" s="730" t="s">
        <v>2363</v>
      </c>
      <c r="C36" s="730" t="s">
        <v>2370</v>
      </c>
      <c r="D36" s="730" t="s">
        <v>990</v>
      </c>
      <c r="E36" s="730" t="s">
        <v>2371</v>
      </c>
      <c r="F36" s="734"/>
      <c r="G36" s="734"/>
      <c r="H36" s="748">
        <v>0</v>
      </c>
      <c r="I36" s="734">
        <v>1</v>
      </c>
      <c r="J36" s="734">
        <v>58.710000000000029</v>
      </c>
      <c r="K36" s="748">
        <v>1</v>
      </c>
      <c r="L36" s="734">
        <v>1</v>
      </c>
      <c r="M36" s="735">
        <v>58.710000000000029</v>
      </c>
    </row>
    <row r="37" spans="1:13" ht="14.45" customHeight="1" x14ac:dyDescent="0.2">
      <c r="A37" s="729" t="s">
        <v>591</v>
      </c>
      <c r="B37" s="730" t="s">
        <v>2372</v>
      </c>
      <c r="C37" s="730" t="s">
        <v>2373</v>
      </c>
      <c r="D37" s="730" t="s">
        <v>714</v>
      </c>
      <c r="E37" s="730" t="s">
        <v>716</v>
      </c>
      <c r="F37" s="734"/>
      <c r="G37" s="734"/>
      <c r="H37" s="748">
        <v>0</v>
      </c>
      <c r="I37" s="734">
        <v>4</v>
      </c>
      <c r="J37" s="734">
        <v>831.75999999999988</v>
      </c>
      <c r="K37" s="748">
        <v>1</v>
      </c>
      <c r="L37" s="734">
        <v>4</v>
      </c>
      <c r="M37" s="735">
        <v>831.75999999999988</v>
      </c>
    </row>
    <row r="38" spans="1:13" ht="14.45" customHeight="1" x14ac:dyDescent="0.2">
      <c r="A38" s="729" t="s">
        <v>591</v>
      </c>
      <c r="B38" s="730" t="s">
        <v>2372</v>
      </c>
      <c r="C38" s="730" t="s">
        <v>2374</v>
      </c>
      <c r="D38" s="730" t="s">
        <v>714</v>
      </c>
      <c r="E38" s="730" t="s">
        <v>715</v>
      </c>
      <c r="F38" s="734"/>
      <c r="G38" s="734"/>
      <c r="H38" s="748">
        <v>0</v>
      </c>
      <c r="I38" s="734">
        <v>1</v>
      </c>
      <c r="J38" s="734">
        <v>97.36</v>
      </c>
      <c r="K38" s="748">
        <v>1</v>
      </c>
      <c r="L38" s="734">
        <v>1</v>
      </c>
      <c r="M38" s="735">
        <v>97.36</v>
      </c>
    </row>
    <row r="39" spans="1:13" ht="14.45" customHeight="1" x14ac:dyDescent="0.2">
      <c r="A39" s="729" t="s">
        <v>591</v>
      </c>
      <c r="B39" s="730" t="s">
        <v>2372</v>
      </c>
      <c r="C39" s="730" t="s">
        <v>2375</v>
      </c>
      <c r="D39" s="730" t="s">
        <v>717</v>
      </c>
      <c r="E39" s="730" t="s">
        <v>716</v>
      </c>
      <c r="F39" s="734"/>
      <c r="G39" s="734"/>
      <c r="H39" s="748">
        <v>0</v>
      </c>
      <c r="I39" s="734">
        <v>1</v>
      </c>
      <c r="J39" s="734">
        <v>368.49</v>
      </c>
      <c r="K39" s="748">
        <v>1</v>
      </c>
      <c r="L39" s="734">
        <v>1</v>
      </c>
      <c r="M39" s="735">
        <v>368.49</v>
      </c>
    </row>
    <row r="40" spans="1:13" ht="14.45" customHeight="1" x14ac:dyDescent="0.2">
      <c r="A40" s="729" t="s">
        <v>591</v>
      </c>
      <c r="B40" s="730" t="s">
        <v>2372</v>
      </c>
      <c r="C40" s="730" t="s">
        <v>2376</v>
      </c>
      <c r="D40" s="730" t="s">
        <v>717</v>
      </c>
      <c r="E40" s="730" t="s">
        <v>718</v>
      </c>
      <c r="F40" s="734"/>
      <c r="G40" s="734"/>
      <c r="H40" s="748">
        <v>0</v>
      </c>
      <c r="I40" s="734">
        <v>3</v>
      </c>
      <c r="J40" s="734">
        <v>621.68999999999994</v>
      </c>
      <c r="K40" s="748">
        <v>1</v>
      </c>
      <c r="L40" s="734">
        <v>3</v>
      </c>
      <c r="M40" s="735">
        <v>621.68999999999994</v>
      </c>
    </row>
    <row r="41" spans="1:13" ht="14.45" customHeight="1" x14ac:dyDescent="0.2">
      <c r="A41" s="729" t="s">
        <v>591</v>
      </c>
      <c r="B41" s="730" t="s">
        <v>2372</v>
      </c>
      <c r="C41" s="730" t="s">
        <v>2377</v>
      </c>
      <c r="D41" s="730" t="s">
        <v>717</v>
      </c>
      <c r="E41" s="730" t="s">
        <v>721</v>
      </c>
      <c r="F41" s="734"/>
      <c r="G41" s="734"/>
      <c r="H41" s="748">
        <v>0</v>
      </c>
      <c r="I41" s="734">
        <v>1</v>
      </c>
      <c r="J41" s="734">
        <v>93.78</v>
      </c>
      <c r="K41" s="748">
        <v>1</v>
      </c>
      <c r="L41" s="734">
        <v>1</v>
      </c>
      <c r="M41" s="735">
        <v>93.78</v>
      </c>
    </row>
    <row r="42" spans="1:13" ht="14.45" customHeight="1" x14ac:dyDescent="0.2">
      <c r="A42" s="729" t="s">
        <v>591</v>
      </c>
      <c r="B42" s="730" t="s">
        <v>2372</v>
      </c>
      <c r="C42" s="730" t="s">
        <v>2378</v>
      </c>
      <c r="D42" s="730" t="s">
        <v>717</v>
      </c>
      <c r="E42" s="730" t="s">
        <v>720</v>
      </c>
      <c r="F42" s="734"/>
      <c r="G42" s="734"/>
      <c r="H42" s="748">
        <v>0</v>
      </c>
      <c r="I42" s="734">
        <v>5</v>
      </c>
      <c r="J42" s="734">
        <v>1247.9499999999998</v>
      </c>
      <c r="K42" s="748">
        <v>1</v>
      </c>
      <c r="L42" s="734">
        <v>5</v>
      </c>
      <c r="M42" s="735">
        <v>1247.9499999999998</v>
      </c>
    </row>
    <row r="43" spans="1:13" ht="14.45" customHeight="1" x14ac:dyDescent="0.2">
      <c r="A43" s="729" t="s">
        <v>591</v>
      </c>
      <c r="B43" s="730" t="s">
        <v>2379</v>
      </c>
      <c r="C43" s="730" t="s">
        <v>2380</v>
      </c>
      <c r="D43" s="730" t="s">
        <v>2381</v>
      </c>
      <c r="E43" s="730" t="s">
        <v>2382</v>
      </c>
      <c r="F43" s="734"/>
      <c r="G43" s="734"/>
      <c r="H43" s="748">
        <v>0</v>
      </c>
      <c r="I43" s="734">
        <v>5</v>
      </c>
      <c r="J43" s="734">
        <v>139.5</v>
      </c>
      <c r="K43" s="748">
        <v>1</v>
      </c>
      <c r="L43" s="734">
        <v>5</v>
      </c>
      <c r="M43" s="735">
        <v>139.5</v>
      </c>
    </row>
    <row r="44" spans="1:13" ht="14.45" customHeight="1" x14ac:dyDescent="0.2">
      <c r="A44" s="729" t="s">
        <v>591</v>
      </c>
      <c r="B44" s="730" t="s">
        <v>2383</v>
      </c>
      <c r="C44" s="730" t="s">
        <v>2384</v>
      </c>
      <c r="D44" s="730" t="s">
        <v>1640</v>
      </c>
      <c r="E44" s="730" t="s">
        <v>734</v>
      </c>
      <c r="F44" s="734"/>
      <c r="G44" s="734"/>
      <c r="H44" s="748">
        <v>0</v>
      </c>
      <c r="I44" s="734">
        <v>3</v>
      </c>
      <c r="J44" s="734">
        <v>79.289999999999992</v>
      </c>
      <c r="K44" s="748">
        <v>1</v>
      </c>
      <c r="L44" s="734">
        <v>3</v>
      </c>
      <c r="M44" s="735">
        <v>79.289999999999992</v>
      </c>
    </row>
    <row r="45" spans="1:13" ht="14.45" customHeight="1" x14ac:dyDescent="0.2">
      <c r="A45" s="729" t="s">
        <v>591</v>
      </c>
      <c r="B45" s="730" t="s">
        <v>2383</v>
      </c>
      <c r="C45" s="730" t="s">
        <v>2385</v>
      </c>
      <c r="D45" s="730" t="s">
        <v>1640</v>
      </c>
      <c r="E45" s="730" t="s">
        <v>1340</v>
      </c>
      <c r="F45" s="734"/>
      <c r="G45" s="734"/>
      <c r="H45" s="748">
        <v>0</v>
      </c>
      <c r="I45" s="734">
        <v>1</v>
      </c>
      <c r="J45" s="734">
        <v>87.019999999999982</v>
      </c>
      <c r="K45" s="748">
        <v>1</v>
      </c>
      <c r="L45" s="734">
        <v>1</v>
      </c>
      <c r="M45" s="735">
        <v>87.019999999999982</v>
      </c>
    </row>
    <row r="46" spans="1:13" ht="14.45" customHeight="1" x14ac:dyDescent="0.2">
      <c r="A46" s="729" t="s">
        <v>591</v>
      </c>
      <c r="B46" s="730" t="s">
        <v>2386</v>
      </c>
      <c r="C46" s="730" t="s">
        <v>2387</v>
      </c>
      <c r="D46" s="730" t="s">
        <v>2388</v>
      </c>
      <c r="E46" s="730" t="s">
        <v>2389</v>
      </c>
      <c r="F46" s="734"/>
      <c r="G46" s="734"/>
      <c r="H46" s="748">
        <v>0</v>
      </c>
      <c r="I46" s="734">
        <v>1</v>
      </c>
      <c r="J46" s="734">
        <v>21.210000000000004</v>
      </c>
      <c r="K46" s="748">
        <v>1</v>
      </c>
      <c r="L46" s="734">
        <v>1</v>
      </c>
      <c r="M46" s="735">
        <v>21.210000000000004</v>
      </c>
    </row>
    <row r="47" spans="1:13" ht="14.45" customHeight="1" x14ac:dyDescent="0.2">
      <c r="A47" s="729" t="s">
        <v>591</v>
      </c>
      <c r="B47" s="730" t="s">
        <v>2386</v>
      </c>
      <c r="C47" s="730" t="s">
        <v>2390</v>
      </c>
      <c r="D47" s="730" t="s">
        <v>2388</v>
      </c>
      <c r="E47" s="730" t="s">
        <v>2391</v>
      </c>
      <c r="F47" s="734"/>
      <c r="G47" s="734"/>
      <c r="H47" s="748">
        <v>0</v>
      </c>
      <c r="I47" s="734">
        <v>4</v>
      </c>
      <c r="J47" s="734">
        <v>215.34000000000003</v>
      </c>
      <c r="K47" s="748">
        <v>1</v>
      </c>
      <c r="L47" s="734">
        <v>4</v>
      </c>
      <c r="M47" s="735">
        <v>215.34000000000003</v>
      </c>
    </row>
    <row r="48" spans="1:13" ht="14.45" customHeight="1" x14ac:dyDescent="0.2">
      <c r="A48" s="729" t="s">
        <v>591</v>
      </c>
      <c r="B48" s="730" t="s">
        <v>2386</v>
      </c>
      <c r="C48" s="730" t="s">
        <v>2392</v>
      </c>
      <c r="D48" s="730" t="s">
        <v>2388</v>
      </c>
      <c r="E48" s="730" t="s">
        <v>2393</v>
      </c>
      <c r="F48" s="734"/>
      <c r="G48" s="734"/>
      <c r="H48" s="748">
        <v>0</v>
      </c>
      <c r="I48" s="734">
        <v>4</v>
      </c>
      <c r="J48" s="734">
        <v>34.58</v>
      </c>
      <c r="K48" s="748">
        <v>1</v>
      </c>
      <c r="L48" s="734">
        <v>4</v>
      </c>
      <c r="M48" s="735">
        <v>34.58</v>
      </c>
    </row>
    <row r="49" spans="1:13" ht="14.45" customHeight="1" x14ac:dyDescent="0.2">
      <c r="A49" s="729" t="s">
        <v>591</v>
      </c>
      <c r="B49" s="730" t="s">
        <v>2386</v>
      </c>
      <c r="C49" s="730" t="s">
        <v>2394</v>
      </c>
      <c r="D49" s="730" t="s">
        <v>2388</v>
      </c>
      <c r="E49" s="730" t="s">
        <v>1712</v>
      </c>
      <c r="F49" s="734"/>
      <c r="G49" s="734"/>
      <c r="H49" s="748">
        <v>0</v>
      </c>
      <c r="I49" s="734">
        <v>1</v>
      </c>
      <c r="J49" s="734">
        <v>15</v>
      </c>
      <c r="K49" s="748">
        <v>1</v>
      </c>
      <c r="L49" s="734">
        <v>1</v>
      </c>
      <c r="M49" s="735">
        <v>15</v>
      </c>
    </row>
    <row r="50" spans="1:13" ht="14.45" customHeight="1" x14ac:dyDescent="0.2">
      <c r="A50" s="729" t="s">
        <v>591</v>
      </c>
      <c r="B50" s="730" t="s">
        <v>2395</v>
      </c>
      <c r="C50" s="730" t="s">
        <v>2396</v>
      </c>
      <c r="D50" s="730" t="s">
        <v>1287</v>
      </c>
      <c r="E50" s="730" t="s">
        <v>736</v>
      </c>
      <c r="F50" s="734"/>
      <c r="G50" s="734"/>
      <c r="H50" s="748">
        <v>0</v>
      </c>
      <c r="I50" s="734">
        <v>2</v>
      </c>
      <c r="J50" s="734">
        <v>152.9</v>
      </c>
      <c r="K50" s="748">
        <v>1</v>
      </c>
      <c r="L50" s="734">
        <v>2</v>
      </c>
      <c r="M50" s="735">
        <v>152.9</v>
      </c>
    </row>
    <row r="51" spans="1:13" ht="14.45" customHeight="1" x14ac:dyDescent="0.2">
      <c r="A51" s="729" t="s">
        <v>591</v>
      </c>
      <c r="B51" s="730" t="s">
        <v>2395</v>
      </c>
      <c r="C51" s="730" t="s">
        <v>2397</v>
      </c>
      <c r="D51" s="730" t="s">
        <v>1289</v>
      </c>
      <c r="E51" s="730" t="s">
        <v>780</v>
      </c>
      <c r="F51" s="734"/>
      <c r="G51" s="734"/>
      <c r="H51" s="748">
        <v>0</v>
      </c>
      <c r="I51" s="734">
        <v>3</v>
      </c>
      <c r="J51" s="734">
        <v>423.83999999999992</v>
      </c>
      <c r="K51" s="748">
        <v>1</v>
      </c>
      <c r="L51" s="734">
        <v>3</v>
      </c>
      <c r="M51" s="735">
        <v>423.83999999999992</v>
      </c>
    </row>
    <row r="52" spans="1:13" ht="14.45" customHeight="1" x14ac:dyDescent="0.2">
      <c r="A52" s="729" t="s">
        <v>591</v>
      </c>
      <c r="B52" s="730" t="s">
        <v>2398</v>
      </c>
      <c r="C52" s="730" t="s">
        <v>2399</v>
      </c>
      <c r="D52" s="730" t="s">
        <v>2400</v>
      </c>
      <c r="E52" s="730" t="s">
        <v>2401</v>
      </c>
      <c r="F52" s="734"/>
      <c r="G52" s="734"/>
      <c r="H52" s="748">
        <v>0</v>
      </c>
      <c r="I52" s="734">
        <v>3</v>
      </c>
      <c r="J52" s="734">
        <v>45.76</v>
      </c>
      <c r="K52" s="748">
        <v>1</v>
      </c>
      <c r="L52" s="734">
        <v>3</v>
      </c>
      <c r="M52" s="735">
        <v>45.76</v>
      </c>
    </row>
    <row r="53" spans="1:13" ht="14.45" customHeight="1" x14ac:dyDescent="0.2">
      <c r="A53" s="729" t="s">
        <v>591</v>
      </c>
      <c r="B53" s="730" t="s">
        <v>2398</v>
      </c>
      <c r="C53" s="730" t="s">
        <v>2402</v>
      </c>
      <c r="D53" s="730" t="s">
        <v>2400</v>
      </c>
      <c r="E53" s="730" t="s">
        <v>2393</v>
      </c>
      <c r="F53" s="734"/>
      <c r="G53" s="734"/>
      <c r="H53" s="748">
        <v>0</v>
      </c>
      <c r="I53" s="734">
        <v>1</v>
      </c>
      <c r="J53" s="734">
        <v>30.14</v>
      </c>
      <c r="K53" s="748">
        <v>1</v>
      </c>
      <c r="L53" s="734">
        <v>1</v>
      </c>
      <c r="M53" s="735">
        <v>30.14</v>
      </c>
    </row>
    <row r="54" spans="1:13" ht="14.45" customHeight="1" x14ac:dyDescent="0.2">
      <c r="A54" s="729" t="s">
        <v>591</v>
      </c>
      <c r="B54" s="730" t="s">
        <v>2403</v>
      </c>
      <c r="C54" s="730" t="s">
        <v>2404</v>
      </c>
      <c r="D54" s="730" t="s">
        <v>969</v>
      </c>
      <c r="E54" s="730" t="s">
        <v>970</v>
      </c>
      <c r="F54" s="734"/>
      <c r="G54" s="734"/>
      <c r="H54" s="748">
        <v>0</v>
      </c>
      <c r="I54" s="734">
        <v>1</v>
      </c>
      <c r="J54" s="734">
        <v>60.95</v>
      </c>
      <c r="K54" s="748">
        <v>1</v>
      </c>
      <c r="L54" s="734">
        <v>1</v>
      </c>
      <c r="M54" s="735">
        <v>60.95</v>
      </c>
    </row>
    <row r="55" spans="1:13" ht="14.45" customHeight="1" x14ac:dyDescent="0.2">
      <c r="A55" s="729" t="s">
        <v>591</v>
      </c>
      <c r="B55" s="730" t="s">
        <v>2403</v>
      </c>
      <c r="C55" s="730" t="s">
        <v>2405</v>
      </c>
      <c r="D55" s="730" t="s">
        <v>969</v>
      </c>
      <c r="E55" s="730" t="s">
        <v>971</v>
      </c>
      <c r="F55" s="734"/>
      <c r="G55" s="734"/>
      <c r="H55" s="748">
        <v>0</v>
      </c>
      <c r="I55" s="734">
        <v>2</v>
      </c>
      <c r="J55" s="734">
        <v>127.1</v>
      </c>
      <c r="K55" s="748">
        <v>1</v>
      </c>
      <c r="L55" s="734">
        <v>2</v>
      </c>
      <c r="M55" s="735">
        <v>127.1</v>
      </c>
    </row>
    <row r="56" spans="1:13" ht="14.45" customHeight="1" x14ac:dyDescent="0.2">
      <c r="A56" s="729" t="s">
        <v>591</v>
      </c>
      <c r="B56" s="730" t="s">
        <v>2406</v>
      </c>
      <c r="C56" s="730" t="s">
        <v>2407</v>
      </c>
      <c r="D56" s="730" t="s">
        <v>1302</v>
      </c>
      <c r="E56" s="730" t="s">
        <v>1303</v>
      </c>
      <c r="F56" s="734">
        <v>1</v>
      </c>
      <c r="G56" s="734">
        <v>490.72000000000014</v>
      </c>
      <c r="H56" s="748">
        <v>1</v>
      </c>
      <c r="I56" s="734"/>
      <c r="J56" s="734"/>
      <c r="K56" s="748">
        <v>0</v>
      </c>
      <c r="L56" s="734">
        <v>1</v>
      </c>
      <c r="M56" s="735">
        <v>490.72000000000014</v>
      </c>
    </row>
    <row r="57" spans="1:13" ht="14.45" customHeight="1" x14ac:dyDescent="0.2">
      <c r="A57" s="729" t="s">
        <v>591</v>
      </c>
      <c r="B57" s="730" t="s">
        <v>2408</v>
      </c>
      <c r="C57" s="730" t="s">
        <v>2409</v>
      </c>
      <c r="D57" s="730" t="s">
        <v>1372</v>
      </c>
      <c r="E57" s="730" t="s">
        <v>1373</v>
      </c>
      <c r="F57" s="734">
        <v>1</v>
      </c>
      <c r="G57" s="734">
        <v>192.84999999999994</v>
      </c>
      <c r="H57" s="748">
        <v>1</v>
      </c>
      <c r="I57" s="734"/>
      <c r="J57" s="734"/>
      <c r="K57" s="748">
        <v>0</v>
      </c>
      <c r="L57" s="734">
        <v>1</v>
      </c>
      <c r="M57" s="735">
        <v>192.84999999999994</v>
      </c>
    </row>
    <row r="58" spans="1:13" ht="14.45" customHeight="1" x14ac:dyDescent="0.2">
      <c r="A58" s="729" t="s">
        <v>591</v>
      </c>
      <c r="B58" s="730" t="s">
        <v>2410</v>
      </c>
      <c r="C58" s="730" t="s">
        <v>2411</v>
      </c>
      <c r="D58" s="730" t="s">
        <v>1130</v>
      </c>
      <c r="E58" s="730" t="s">
        <v>2412</v>
      </c>
      <c r="F58" s="734"/>
      <c r="G58" s="734"/>
      <c r="H58" s="748">
        <v>0</v>
      </c>
      <c r="I58" s="734">
        <v>2</v>
      </c>
      <c r="J58" s="734">
        <v>38.010000000000005</v>
      </c>
      <c r="K58" s="748">
        <v>1</v>
      </c>
      <c r="L58" s="734">
        <v>2</v>
      </c>
      <c r="M58" s="735">
        <v>38.010000000000005</v>
      </c>
    </row>
    <row r="59" spans="1:13" ht="14.45" customHeight="1" x14ac:dyDescent="0.2">
      <c r="A59" s="729" t="s">
        <v>591</v>
      </c>
      <c r="B59" s="730" t="s">
        <v>2413</v>
      </c>
      <c r="C59" s="730" t="s">
        <v>2414</v>
      </c>
      <c r="D59" s="730" t="s">
        <v>1374</v>
      </c>
      <c r="E59" s="730" t="s">
        <v>1375</v>
      </c>
      <c r="F59" s="734">
        <v>2</v>
      </c>
      <c r="G59" s="734">
        <v>287.90000000000003</v>
      </c>
      <c r="H59" s="748">
        <v>1</v>
      </c>
      <c r="I59" s="734"/>
      <c r="J59" s="734"/>
      <c r="K59" s="748">
        <v>0</v>
      </c>
      <c r="L59" s="734">
        <v>2</v>
      </c>
      <c r="M59" s="735">
        <v>287.90000000000003</v>
      </c>
    </row>
    <row r="60" spans="1:13" ht="14.45" customHeight="1" x14ac:dyDescent="0.2">
      <c r="A60" s="729" t="s">
        <v>591</v>
      </c>
      <c r="B60" s="730" t="s">
        <v>2415</v>
      </c>
      <c r="C60" s="730" t="s">
        <v>2416</v>
      </c>
      <c r="D60" s="730" t="s">
        <v>2417</v>
      </c>
      <c r="E60" s="730" t="s">
        <v>2418</v>
      </c>
      <c r="F60" s="734"/>
      <c r="G60" s="734"/>
      <c r="H60" s="748">
        <v>0</v>
      </c>
      <c r="I60" s="734">
        <v>1</v>
      </c>
      <c r="J60" s="734">
        <v>164.03</v>
      </c>
      <c r="K60" s="748">
        <v>1</v>
      </c>
      <c r="L60" s="734">
        <v>1</v>
      </c>
      <c r="M60" s="735">
        <v>164.03</v>
      </c>
    </row>
    <row r="61" spans="1:13" ht="14.45" customHeight="1" x14ac:dyDescent="0.2">
      <c r="A61" s="729" t="s">
        <v>591</v>
      </c>
      <c r="B61" s="730" t="s">
        <v>2415</v>
      </c>
      <c r="C61" s="730" t="s">
        <v>2419</v>
      </c>
      <c r="D61" s="730" t="s">
        <v>2420</v>
      </c>
      <c r="E61" s="730" t="s">
        <v>2421</v>
      </c>
      <c r="F61" s="734"/>
      <c r="G61" s="734"/>
      <c r="H61" s="748">
        <v>0</v>
      </c>
      <c r="I61" s="734">
        <v>7</v>
      </c>
      <c r="J61" s="734">
        <v>456.15000000000003</v>
      </c>
      <c r="K61" s="748">
        <v>1</v>
      </c>
      <c r="L61" s="734">
        <v>7</v>
      </c>
      <c r="M61" s="735">
        <v>456.15000000000003</v>
      </c>
    </row>
    <row r="62" spans="1:13" ht="14.45" customHeight="1" x14ac:dyDescent="0.2">
      <c r="A62" s="729" t="s">
        <v>591</v>
      </c>
      <c r="B62" s="730" t="s">
        <v>2422</v>
      </c>
      <c r="C62" s="730" t="s">
        <v>2423</v>
      </c>
      <c r="D62" s="730" t="s">
        <v>1339</v>
      </c>
      <c r="E62" s="730" t="s">
        <v>1340</v>
      </c>
      <c r="F62" s="734">
        <v>1</v>
      </c>
      <c r="G62" s="734">
        <v>1160.5300000000002</v>
      </c>
      <c r="H62" s="748">
        <v>1</v>
      </c>
      <c r="I62" s="734"/>
      <c r="J62" s="734"/>
      <c r="K62" s="748">
        <v>0</v>
      </c>
      <c r="L62" s="734">
        <v>1</v>
      </c>
      <c r="M62" s="735">
        <v>1160.5300000000002</v>
      </c>
    </row>
    <row r="63" spans="1:13" ht="14.45" customHeight="1" x14ac:dyDescent="0.2">
      <c r="A63" s="729" t="s">
        <v>591</v>
      </c>
      <c r="B63" s="730" t="s">
        <v>2424</v>
      </c>
      <c r="C63" s="730" t="s">
        <v>2425</v>
      </c>
      <c r="D63" s="730" t="s">
        <v>916</v>
      </c>
      <c r="E63" s="730" t="s">
        <v>2426</v>
      </c>
      <c r="F63" s="734"/>
      <c r="G63" s="734"/>
      <c r="H63" s="748">
        <v>0</v>
      </c>
      <c r="I63" s="734">
        <v>6</v>
      </c>
      <c r="J63" s="734">
        <v>446.58000000000004</v>
      </c>
      <c r="K63" s="748">
        <v>1</v>
      </c>
      <c r="L63" s="734">
        <v>6</v>
      </c>
      <c r="M63" s="735">
        <v>446.58000000000004</v>
      </c>
    </row>
    <row r="64" spans="1:13" ht="14.45" customHeight="1" x14ac:dyDescent="0.2">
      <c r="A64" s="729" t="s">
        <v>591</v>
      </c>
      <c r="B64" s="730" t="s">
        <v>2424</v>
      </c>
      <c r="C64" s="730" t="s">
        <v>2427</v>
      </c>
      <c r="D64" s="730" t="s">
        <v>916</v>
      </c>
      <c r="E64" s="730" t="s">
        <v>2428</v>
      </c>
      <c r="F64" s="734"/>
      <c r="G64" s="734"/>
      <c r="H64" s="748">
        <v>0</v>
      </c>
      <c r="I64" s="734">
        <v>3</v>
      </c>
      <c r="J64" s="734">
        <v>672.97000000000014</v>
      </c>
      <c r="K64" s="748">
        <v>1</v>
      </c>
      <c r="L64" s="734">
        <v>3</v>
      </c>
      <c r="M64" s="735">
        <v>672.97000000000014</v>
      </c>
    </row>
    <row r="65" spans="1:13" ht="14.45" customHeight="1" x14ac:dyDescent="0.2">
      <c r="A65" s="729" t="s">
        <v>591</v>
      </c>
      <c r="B65" s="730" t="s">
        <v>2429</v>
      </c>
      <c r="C65" s="730" t="s">
        <v>2430</v>
      </c>
      <c r="D65" s="730" t="s">
        <v>1341</v>
      </c>
      <c r="E65" s="730" t="s">
        <v>2431</v>
      </c>
      <c r="F65" s="734"/>
      <c r="G65" s="734"/>
      <c r="H65" s="748">
        <v>0</v>
      </c>
      <c r="I65" s="734">
        <v>117</v>
      </c>
      <c r="J65" s="734">
        <v>7593.3</v>
      </c>
      <c r="K65" s="748">
        <v>1</v>
      </c>
      <c r="L65" s="734">
        <v>117</v>
      </c>
      <c r="M65" s="735">
        <v>7593.3</v>
      </c>
    </row>
    <row r="66" spans="1:13" ht="14.45" customHeight="1" x14ac:dyDescent="0.2">
      <c r="A66" s="729" t="s">
        <v>591</v>
      </c>
      <c r="B66" s="730" t="s">
        <v>2429</v>
      </c>
      <c r="C66" s="730" t="s">
        <v>2432</v>
      </c>
      <c r="D66" s="730" t="s">
        <v>1341</v>
      </c>
      <c r="E66" s="730" t="s">
        <v>2433</v>
      </c>
      <c r="F66" s="734"/>
      <c r="G66" s="734"/>
      <c r="H66" s="748">
        <v>0</v>
      </c>
      <c r="I66" s="734">
        <v>39</v>
      </c>
      <c r="J66" s="734">
        <v>2742.8700000000003</v>
      </c>
      <c r="K66" s="748">
        <v>1</v>
      </c>
      <c r="L66" s="734">
        <v>39</v>
      </c>
      <c r="M66" s="735">
        <v>2742.8700000000003</v>
      </c>
    </row>
    <row r="67" spans="1:13" ht="14.45" customHeight="1" x14ac:dyDescent="0.2">
      <c r="A67" s="729" t="s">
        <v>591</v>
      </c>
      <c r="B67" s="730" t="s">
        <v>2434</v>
      </c>
      <c r="C67" s="730" t="s">
        <v>2435</v>
      </c>
      <c r="D67" s="730" t="s">
        <v>2436</v>
      </c>
      <c r="E67" s="730" t="s">
        <v>2437</v>
      </c>
      <c r="F67" s="734"/>
      <c r="G67" s="734"/>
      <c r="H67" s="748">
        <v>0</v>
      </c>
      <c r="I67" s="734">
        <v>2</v>
      </c>
      <c r="J67" s="734">
        <v>224.26000000000002</v>
      </c>
      <c r="K67" s="748">
        <v>1</v>
      </c>
      <c r="L67" s="734">
        <v>2</v>
      </c>
      <c r="M67" s="735">
        <v>224.26000000000002</v>
      </c>
    </row>
    <row r="68" spans="1:13" ht="14.45" customHeight="1" x14ac:dyDescent="0.2">
      <c r="A68" s="729" t="s">
        <v>591</v>
      </c>
      <c r="B68" s="730" t="s">
        <v>2434</v>
      </c>
      <c r="C68" s="730" t="s">
        <v>2438</v>
      </c>
      <c r="D68" s="730" t="s">
        <v>2436</v>
      </c>
      <c r="E68" s="730" t="s">
        <v>2439</v>
      </c>
      <c r="F68" s="734"/>
      <c r="G68" s="734"/>
      <c r="H68" s="748">
        <v>0</v>
      </c>
      <c r="I68" s="734">
        <v>1</v>
      </c>
      <c r="J68" s="734">
        <v>92.69</v>
      </c>
      <c r="K68" s="748">
        <v>1</v>
      </c>
      <c r="L68" s="734">
        <v>1</v>
      </c>
      <c r="M68" s="735">
        <v>92.69</v>
      </c>
    </row>
    <row r="69" spans="1:13" ht="14.45" customHeight="1" x14ac:dyDescent="0.2">
      <c r="A69" s="729" t="s">
        <v>591</v>
      </c>
      <c r="B69" s="730" t="s">
        <v>2434</v>
      </c>
      <c r="C69" s="730" t="s">
        <v>2440</v>
      </c>
      <c r="D69" s="730" t="s">
        <v>2436</v>
      </c>
      <c r="E69" s="730" t="s">
        <v>2441</v>
      </c>
      <c r="F69" s="734"/>
      <c r="G69" s="734"/>
      <c r="H69" s="748">
        <v>0</v>
      </c>
      <c r="I69" s="734">
        <v>1</v>
      </c>
      <c r="J69" s="734">
        <v>49.339999999999996</v>
      </c>
      <c r="K69" s="748">
        <v>1</v>
      </c>
      <c r="L69" s="734">
        <v>1</v>
      </c>
      <c r="M69" s="735">
        <v>49.339999999999996</v>
      </c>
    </row>
    <row r="70" spans="1:13" ht="14.45" customHeight="1" x14ac:dyDescent="0.2">
      <c r="A70" s="729" t="s">
        <v>591</v>
      </c>
      <c r="B70" s="730" t="s">
        <v>2434</v>
      </c>
      <c r="C70" s="730" t="s">
        <v>2442</v>
      </c>
      <c r="D70" s="730" t="s">
        <v>2436</v>
      </c>
      <c r="E70" s="730" t="s">
        <v>2443</v>
      </c>
      <c r="F70" s="734"/>
      <c r="G70" s="734"/>
      <c r="H70" s="748">
        <v>0</v>
      </c>
      <c r="I70" s="734">
        <v>3</v>
      </c>
      <c r="J70" s="734">
        <v>187.91000000000003</v>
      </c>
      <c r="K70" s="748">
        <v>1</v>
      </c>
      <c r="L70" s="734">
        <v>3</v>
      </c>
      <c r="M70" s="735">
        <v>187.91000000000003</v>
      </c>
    </row>
    <row r="71" spans="1:13" ht="14.45" customHeight="1" x14ac:dyDescent="0.2">
      <c r="A71" s="729" t="s">
        <v>591</v>
      </c>
      <c r="B71" s="730" t="s">
        <v>2434</v>
      </c>
      <c r="C71" s="730" t="s">
        <v>2444</v>
      </c>
      <c r="D71" s="730" t="s">
        <v>891</v>
      </c>
      <c r="E71" s="730" t="s">
        <v>892</v>
      </c>
      <c r="F71" s="734"/>
      <c r="G71" s="734"/>
      <c r="H71" s="748">
        <v>0</v>
      </c>
      <c r="I71" s="734">
        <v>1</v>
      </c>
      <c r="J71" s="734">
        <v>78.67</v>
      </c>
      <c r="K71" s="748">
        <v>1</v>
      </c>
      <c r="L71" s="734">
        <v>1</v>
      </c>
      <c r="M71" s="735">
        <v>78.67</v>
      </c>
    </row>
    <row r="72" spans="1:13" ht="14.45" customHeight="1" x14ac:dyDescent="0.2">
      <c r="A72" s="729" t="s">
        <v>591</v>
      </c>
      <c r="B72" s="730" t="s">
        <v>2445</v>
      </c>
      <c r="C72" s="730" t="s">
        <v>2446</v>
      </c>
      <c r="D72" s="730" t="s">
        <v>2447</v>
      </c>
      <c r="E72" s="730" t="s">
        <v>2448</v>
      </c>
      <c r="F72" s="734">
        <v>13</v>
      </c>
      <c r="G72" s="734">
        <v>5418.1399999999994</v>
      </c>
      <c r="H72" s="748">
        <v>1</v>
      </c>
      <c r="I72" s="734"/>
      <c r="J72" s="734"/>
      <c r="K72" s="748">
        <v>0</v>
      </c>
      <c r="L72" s="734">
        <v>13</v>
      </c>
      <c r="M72" s="735">
        <v>5418.1399999999994</v>
      </c>
    </row>
    <row r="73" spans="1:13" ht="14.45" customHeight="1" x14ac:dyDescent="0.2">
      <c r="A73" s="729" t="s">
        <v>591</v>
      </c>
      <c r="B73" s="730" t="s">
        <v>2445</v>
      </c>
      <c r="C73" s="730" t="s">
        <v>2449</v>
      </c>
      <c r="D73" s="730" t="s">
        <v>1529</v>
      </c>
      <c r="E73" s="730" t="s">
        <v>2450</v>
      </c>
      <c r="F73" s="734"/>
      <c r="G73" s="734"/>
      <c r="H73" s="748">
        <v>0</v>
      </c>
      <c r="I73" s="734">
        <v>1</v>
      </c>
      <c r="J73" s="734">
        <v>113.75</v>
      </c>
      <c r="K73" s="748">
        <v>1</v>
      </c>
      <c r="L73" s="734">
        <v>1</v>
      </c>
      <c r="M73" s="735">
        <v>113.75</v>
      </c>
    </row>
    <row r="74" spans="1:13" ht="14.45" customHeight="1" x14ac:dyDescent="0.2">
      <c r="A74" s="729" t="s">
        <v>591</v>
      </c>
      <c r="B74" s="730" t="s">
        <v>2445</v>
      </c>
      <c r="C74" s="730" t="s">
        <v>2451</v>
      </c>
      <c r="D74" s="730" t="s">
        <v>2452</v>
      </c>
      <c r="E74" s="730" t="s">
        <v>2453</v>
      </c>
      <c r="F74" s="734"/>
      <c r="G74" s="734"/>
      <c r="H74" s="748">
        <v>0</v>
      </c>
      <c r="I74" s="734">
        <v>2</v>
      </c>
      <c r="J74" s="734">
        <v>220.38</v>
      </c>
      <c r="K74" s="748">
        <v>1</v>
      </c>
      <c r="L74" s="734">
        <v>2</v>
      </c>
      <c r="M74" s="735">
        <v>220.38</v>
      </c>
    </row>
    <row r="75" spans="1:13" ht="14.45" customHeight="1" x14ac:dyDescent="0.2">
      <c r="A75" s="729" t="s">
        <v>591</v>
      </c>
      <c r="B75" s="730" t="s">
        <v>2454</v>
      </c>
      <c r="C75" s="730" t="s">
        <v>2455</v>
      </c>
      <c r="D75" s="730" t="s">
        <v>2456</v>
      </c>
      <c r="E75" s="730" t="s">
        <v>1591</v>
      </c>
      <c r="F75" s="734"/>
      <c r="G75" s="734"/>
      <c r="H75" s="748">
        <v>0</v>
      </c>
      <c r="I75" s="734">
        <v>9.6999999999999993</v>
      </c>
      <c r="J75" s="734">
        <v>20610.225999999995</v>
      </c>
      <c r="K75" s="748">
        <v>1</v>
      </c>
      <c r="L75" s="734">
        <v>9.6999999999999993</v>
      </c>
      <c r="M75" s="735">
        <v>20610.225999999995</v>
      </c>
    </row>
    <row r="76" spans="1:13" ht="14.45" customHeight="1" x14ac:dyDescent="0.2">
      <c r="A76" s="729" t="s">
        <v>591</v>
      </c>
      <c r="B76" s="730" t="s">
        <v>2457</v>
      </c>
      <c r="C76" s="730" t="s">
        <v>2458</v>
      </c>
      <c r="D76" s="730" t="s">
        <v>2459</v>
      </c>
      <c r="E76" s="730" t="s">
        <v>1669</v>
      </c>
      <c r="F76" s="734"/>
      <c r="G76" s="734"/>
      <c r="H76" s="748">
        <v>0</v>
      </c>
      <c r="I76" s="734">
        <v>1</v>
      </c>
      <c r="J76" s="734">
        <v>92.18</v>
      </c>
      <c r="K76" s="748">
        <v>1</v>
      </c>
      <c r="L76" s="734">
        <v>1</v>
      </c>
      <c r="M76" s="735">
        <v>92.18</v>
      </c>
    </row>
    <row r="77" spans="1:13" ht="14.45" customHeight="1" x14ac:dyDescent="0.2">
      <c r="A77" s="729" t="s">
        <v>591</v>
      </c>
      <c r="B77" s="730" t="s">
        <v>2460</v>
      </c>
      <c r="C77" s="730" t="s">
        <v>2461</v>
      </c>
      <c r="D77" s="730" t="s">
        <v>2462</v>
      </c>
      <c r="E77" s="730" t="s">
        <v>2463</v>
      </c>
      <c r="F77" s="734">
        <v>50</v>
      </c>
      <c r="G77" s="734">
        <v>1670</v>
      </c>
      <c r="H77" s="748">
        <v>1</v>
      </c>
      <c r="I77" s="734"/>
      <c r="J77" s="734"/>
      <c r="K77" s="748">
        <v>0</v>
      </c>
      <c r="L77" s="734">
        <v>50</v>
      </c>
      <c r="M77" s="735">
        <v>1670</v>
      </c>
    </row>
    <row r="78" spans="1:13" ht="14.45" customHeight="1" x14ac:dyDescent="0.2">
      <c r="A78" s="729" t="s">
        <v>591</v>
      </c>
      <c r="B78" s="730" t="s">
        <v>2464</v>
      </c>
      <c r="C78" s="730" t="s">
        <v>2465</v>
      </c>
      <c r="D78" s="730" t="s">
        <v>1576</v>
      </c>
      <c r="E78" s="730" t="s">
        <v>1577</v>
      </c>
      <c r="F78" s="734"/>
      <c r="G78" s="734"/>
      <c r="H78" s="748">
        <v>0</v>
      </c>
      <c r="I78" s="734">
        <v>2</v>
      </c>
      <c r="J78" s="734">
        <v>1650.1599999999999</v>
      </c>
      <c r="K78" s="748">
        <v>1</v>
      </c>
      <c r="L78" s="734">
        <v>2</v>
      </c>
      <c r="M78" s="735">
        <v>1650.1599999999999</v>
      </c>
    </row>
    <row r="79" spans="1:13" ht="14.45" customHeight="1" x14ac:dyDescent="0.2">
      <c r="A79" s="729" t="s">
        <v>591</v>
      </c>
      <c r="B79" s="730" t="s">
        <v>2466</v>
      </c>
      <c r="C79" s="730" t="s">
        <v>2467</v>
      </c>
      <c r="D79" s="730" t="s">
        <v>731</v>
      </c>
      <c r="E79" s="730" t="s">
        <v>732</v>
      </c>
      <c r="F79" s="734">
        <v>8</v>
      </c>
      <c r="G79" s="734">
        <v>820.59999999999991</v>
      </c>
      <c r="H79" s="748">
        <v>1</v>
      </c>
      <c r="I79" s="734"/>
      <c r="J79" s="734"/>
      <c r="K79" s="748">
        <v>0</v>
      </c>
      <c r="L79" s="734">
        <v>8</v>
      </c>
      <c r="M79" s="735">
        <v>820.59999999999991</v>
      </c>
    </row>
    <row r="80" spans="1:13" ht="14.45" customHeight="1" x14ac:dyDescent="0.2">
      <c r="A80" s="729" t="s">
        <v>591</v>
      </c>
      <c r="B80" s="730" t="s">
        <v>2468</v>
      </c>
      <c r="C80" s="730" t="s">
        <v>2469</v>
      </c>
      <c r="D80" s="730" t="s">
        <v>2470</v>
      </c>
      <c r="E80" s="730" t="s">
        <v>2471</v>
      </c>
      <c r="F80" s="734"/>
      <c r="G80" s="734"/>
      <c r="H80" s="748">
        <v>0</v>
      </c>
      <c r="I80" s="734">
        <v>2</v>
      </c>
      <c r="J80" s="734">
        <v>528</v>
      </c>
      <c r="K80" s="748">
        <v>1</v>
      </c>
      <c r="L80" s="734">
        <v>2</v>
      </c>
      <c r="M80" s="735">
        <v>528</v>
      </c>
    </row>
    <row r="81" spans="1:13" ht="14.45" customHeight="1" x14ac:dyDescent="0.2">
      <c r="A81" s="729" t="s">
        <v>591</v>
      </c>
      <c r="B81" s="730" t="s">
        <v>2472</v>
      </c>
      <c r="C81" s="730" t="s">
        <v>2473</v>
      </c>
      <c r="D81" s="730" t="s">
        <v>2474</v>
      </c>
      <c r="E81" s="730" t="s">
        <v>2475</v>
      </c>
      <c r="F81" s="734"/>
      <c r="G81" s="734"/>
      <c r="H81" s="748">
        <v>0</v>
      </c>
      <c r="I81" s="734">
        <v>4</v>
      </c>
      <c r="J81" s="734">
        <v>2177.56</v>
      </c>
      <c r="K81" s="748">
        <v>1</v>
      </c>
      <c r="L81" s="734">
        <v>4</v>
      </c>
      <c r="M81" s="735">
        <v>2177.56</v>
      </c>
    </row>
    <row r="82" spans="1:13" ht="14.45" customHeight="1" x14ac:dyDescent="0.2">
      <c r="A82" s="729" t="s">
        <v>591</v>
      </c>
      <c r="B82" s="730" t="s">
        <v>2476</v>
      </c>
      <c r="C82" s="730" t="s">
        <v>2477</v>
      </c>
      <c r="D82" s="730" t="s">
        <v>2478</v>
      </c>
      <c r="E82" s="730" t="s">
        <v>2479</v>
      </c>
      <c r="F82" s="734"/>
      <c r="G82" s="734"/>
      <c r="H82" s="748">
        <v>0</v>
      </c>
      <c r="I82" s="734">
        <v>8</v>
      </c>
      <c r="J82" s="734">
        <v>267.12</v>
      </c>
      <c r="K82" s="748">
        <v>1</v>
      </c>
      <c r="L82" s="734">
        <v>8</v>
      </c>
      <c r="M82" s="735">
        <v>267.12</v>
      </c>
    </row>
    <row r="83" spans="1:13" ht="14.45" customHeight="1" x14ac:dyDescent="0.2">
      <c r="A83" s="729" t="s">
        <v>591</v>
      </c>
      <c r="B83" s="730" t="s">
        <v>2476</v>
      </c>
      <c r="C83" s="730" t="s">
        <v>2480</v>
      </c>
      <c r="D83" s="730" t="s">
        <v>2478</v>
      </c>
      <c r="E83" s="730" t="s">
        <v>2481</v>
      </c>
      <c r="F83" s="734"/>
      <c r="G83" s="734"/>
      <c r="H83" s="748">
        <v>0</v>
      </c>
      <c r="I83" s="734">
        <v>25</v>
      </c>
      <c r="J83" s="734">
        <v>1322</v>
      </c>
      <c r="K83" s="748">
        <v>1</v>
      </c>
      <c r="L83" s="734">
        <v>25</v>
      </c>
      <c r="M83" s="735">
        <v>1322</v>
      </c>
    </row>
    <row r="84" spans="1:13" ht="14.45" customHeight="1" x14ac:dyDescent="0.2">
      <c r="A84" s="729" t="s">
        <v>591</v>
      </c>
      <c r="B84" s="730" t="s">
        <v>2482</v>
      </c>
      <c r="C84" s="730" t="s">
        <v>2483</v>
      </c>
      <c r="D84" s="730" t="s">
        <v>1578</v>
      </c>
      <c r="E84" s="730" t="s">
        <v>2484</v>
      </c>
      <c r="F84" s="734">
        <v>4</v>
      </c>
      <c r="G84" s="734">
        <v>753.83999999999992</v>
      </c>
      <c r="H84" s="748">
        <v>1</v>
      </c>
      <c r="I84" s="734"/>
      <c r="J84" s="734"/>
      <c r="K84" s="748">
        <v>0</v>
      </c>
      <c r="L84" s="734">
        <v>4</v>
      </c>
      <c r="M84" s="735">
        <v>753.83999999999992</v>
      </c>
    </row>
    <row r="85" spans="1:13" ht="14.45" customHeight="1" x14ac:dyDescent="0.2">
      <c r="A85" s="729" t="s">
        <v>591</v>
      </c>
      <c r="B85" s="730" t="s">
        <v>2482</v>
      </c>
      <c r="C85" s="730" t="s">
        <v>2485</v>
      </c>
      <c r="D85" s="730" t="s">
        <v>1578</v>
      </c>
      <c r="E85" s="730" t="s">
        <v>2486</v>
      </c>
      <c r="F85" s="734"/>
      <c r="G85" s="734"/>
      <c r="H85" s="748">
        <v>0</v>
      </c>
      <c r="I85" s="734">
        <v>1</v>
      </c>
      <c r="J85" s="734">
        <v>376.91999999999996</v>
      </c>
      <c r="K85" s="748">
        <v>1</v>
      </c>
      <c r="L85" s="734">
        <v>1</v>
      </c>
      <c r="M85" s="735">
        <v>376.91999999999996</v>
      </c>
    </row>
    <row r="86" spans="1:13" ht="14.45" customHeight="1" x14ac:dyDescent="0.2">
      <c r="A86" s="729" t="s">
        <v>591</v>
      </c>
      <c r="B86" s="730" t="s">
        <v>2487</v>
      </c>
      <c r="C86" s="730" t="s">
        <v>2488</v>
      </c>
      <c r="D86" s="730" t="s">
        <v>2489</v>
      </c>
      <c r="E86" s="730" t="s">
        <v>2490</v>
      </c>
      <c r="F86" s="734"/>
      <c r="G86" s="734"/>
      <c r="H86" s="748">
        <v>0</v>
      </c>
      <c r="I86" s="734">
        <v>4</v>
      </c>
      <c r="J86" s="734">
        <v>1276</v>
      </c>
      <c r="K86" s="748">
        <v>1</v>
      </c>
      <c r="L86" s="734">
        <v>4</v>
      </c>
      <c r="M86" s="735">
        <v>1276</v>
      </c>
    </row>
    <row r="87" spans="1:13" ht="14.45" customHeight="1" x14ac:dyDescent="0.2">
      <c r="A87" s="729" t="s">
        <v>591</v>
      </c>
      <c r="B87" s="730" t="s">
        <v>2487</v>
      </c>
      <c r="C87" s="730" t="s">
        <v>2491</v>
      </c>
      <c r="D87" s="730" t="s">
        <v>1608</v>
      </c>
      <c r="E87" s="730" t="s">
        <v>2492</v>
      </c>
      <c r="F87" s="734"/>
      <c r="G87" s="734"/>
      <c r="H87" s="748">
        <v>0</v>
      </c>
      <c r="I87" s="734">
        <v>2</v>
      </c>
      <c r="J87" s="734">
        <v>117.95999999999998</v>
      </c>
      <c r="K87" s="748">
        <v>1</v>
      </c>
      <c r="L87" s="734">
        <v>2</v>
      </c>
      <c r="M87" s="735">
        <v>117.95999999999998</v>
      </c>
    </row>
    <row r="88" spans="1:13" ht="14.45" customHeight="1" x14ac:dyDescent="0.2">
      <c r="A88" s="729" t="s">
        <v>591</v>
      </c>
      <c r="B88" s="730" t="s">
        <v>2487</v>
      </c>
      <c r="C88" s="730" t="s">
        <v>2493</v>
      </c>
      <c r="D88" s="730" t="s">
        <v>1608</v>
      </c>
      <c r="E88" s="730" t="s">
        <v>2494</v>
      </c>
      <c r="F88" s="734"/>
      <c r="G88" s="734"/>
      <c r="H88" s="748">
        <v>0</v>
      </c>
      <c r="I88" s="734">
        <v>1</v>
      </c>
      <c r="J88" s="734">
        <v>669.0999999999998</v>
      </c>
      <c r="K88" s="748">
        <v>1</v>
      </c>
      <c r="L88" s="734">
        <v>1</v>
      </c>
      <c r="M88" s="735">
        <v>669.0999999999998</v>
      </c>
    </row>
    <row r="89" spans="1:13" ht="14.45" customHeight="1" x14ac:dyDescent="0.2">
      <c r="A89" s="729" t="s">
        <v>591</v>
      </c>
      <c r="B89" s="730" t="s">
        <v>2495</v>
      </c>
      <c r="C89" s="730" t="s">
        <v>2496</v>
      </c>
      <c r="D89" s="730" t="s">
        <v>1465</v>
      </c>
      <c r="E89" s="730" t="s">
        <v>1470</v>
      </c>
      <c r="F89" s="734">
        <v>1</v>
      </c>
      <c r="G89" s="734">
        <v>759.89</v>
      </c>
      <c r="H89" s="748">
        <v>1</v>
      </c>
      <c r="I89" s="734"/>
      <c r="J89" s="734"/>
      <c r="K89" s="748">
        <v>0</v>
      </c>
      <c r="L89" s="734">
        <v>1</v>
      </c>
      <c r="M89" s="735">
        <v>759.89</v>
      </c>
    </row>
    <row r="90" spans="1:13" ht="14.45" customHeight="1" x14ac:dyDescent="0.2">
      <c r="A90" s="729" t="s">
        <v>591</v>
      </c>
      <c r="B90" s="730" t="s">
        <v>2497</v>
      </c>
      <c r="C90" s="730" t="s">
        <v>2498</v>
      </c>
      <c r="D90" s="730" t="s">
        <v>1376</v>
      </c>
      <c r="E90" s="730" t="s">
        <v>1378</v>
      </c>
      <c r="F90" s="734"/>
      <c r="G90" s="734"/>
      <c r="H90" s="748">
        <v>0</v>
      </c>
      <c r="I90" s="734">
        <v>1</v>
      </c>
      <c r="J90" s="734">
        <v>632.5200000000001</v>
      </c>
      <c r="K90" s="748">
        <v>1</v>
      </c>
      <c r="L90" s="734">
        <v>1</v>
      </c>
      <c r="M90" s="735">
        <v>632.5200000000001</v>
      </c>
    </row>
    <row r="91" spans="1:13" ht="14.45" customHeight="1" x14ac:dyDescent="0.2">
      <c r="A91" s="729" t="s">
        <v>591</v>
      </c>
      <c r="B91" s="730" t="s">
        <v>2497</v>
      </c>
      <c r="C91" s="730" t="s">
        <v>2499</v>
      </c>
      <c r="D91" s="730" t="s">
        <v>1376</v>
      </c>
      <c r="E91" s="730" t="s">
        <v>1377</v>
      </c>
      <c r="F91" s="734"/>
      <c r="G91" s="734"/>
      <c r="H91" s="748">
        <v>0</v>
      </c>
      <c r="I91" s="734">
        <v>1</v>
      </c>
      <c r="J91" s="734">
        <v>3434.2800000000011</v>
      </c>
      <c r="K91" s="748">
        <v>1</v>
      </c>
      <c r="L91" s="734">
        <v>1</v>
      </c>
      <c r="M91" s="735">
        <v>3434.2800000000011</v>
      </c>
    </row>
    <row r="92" spans="1:13" ht="14.45" customHeight="1" x14ac:dyDescent="0.2">
      <c r="A92" s="729" t="s">
        <v>591</v>
      </c>
      <c r="B92" s="730" t="s">
        <v>2500</v>
      </c>
      <c r="C92" s="730" t="s">
        <v>2501</v>
      </c>
      <c r="D92" s="730" t="s">
        <v>947</v>
      </c>
      <c r="E92" s="730" t="s">
        <v>948</v>
      </c>
      <c r="F92" s="734"/>
      <c r="G92" s="734"/>
      <c r="H92" s="748">
        <v>0</v>
      </c>
      <c r="I92" s="734">
        <v>1.4578997</v>
      </c>
      <c r="J92" s="734">
        <v>630.4426060947028</v>
      </c>
      <c r="K92" s="748">
        <v>1</v>
      </c>
      <c r="L92" s="734">
        <v>1.4578997</v>
      </c>
      <c r="M92" s="735">
        <v>630.4426060947028</v>
      </c>
    </row>
    <row r="93" spans="1:13" ht="14.45" customHeight="1" x14ac:dyDescent="0.2">
      <c r="A93" s="729" t="s">
        <v>591</v>
      </c>
      <c r="B93" s="730" t="s">
        <v>2500</v>
      </c>
      <c r="C93" s="730" t="s">
        <v>2502</v>
      </c>
      <c r="D93" s="730" t="s">
        <v>947</v>
      </c>
      <c r="E93" s="730" t="s">
        <v>949</v>
      </c>
      <c r="F93" s="734">
        <v>35.854802399999997</v>
      </c>
      <c r="G93" s="734">
        <v>2743.1524376905791</v>
      </c>
      <c r="H93" s="748">
        <v>1</v>
      </c>
      <c r="I93" s="734"/>
      <c r="J93" s="734"/>
      <c r="K93" s="748">
        <v>0</v>
      </c>
      <c r="L93" s="734">
        <v>35.854802399999997</v>
      </c>
      <c r="M93" s="735">
        <v>2743.1524376905791</v>
      </c>
    </row>
    <row r="94" spans="1:13" ht="14.45" customHeight="1" x14ac:dyDescent="0.2">
      <c r="A94" s="729" t="s">
        <v>591</v>
      </c>
      <c r="B94" s="730" t="s">
        <v>2500</v>
      </c>
      <c r="C94" s="730" t="s">
        <v>2503</v>
      </c>
      <c r="D94" s="730" t="s">
        <v>947</v>
      </c>
      <c r="E94" s="730" t="s">
        <v>950</v>
      </c>
      <c r="F94" s="734">
        <v>12.071</v>
      </c>
      <c r="G94" s="734">
        <v>2944.5538863941747</v>
      </c>
      <c r="H94" s="748">
        <v>1</v>
      </c>
      <c r="I94" s="734"/>
      <c r="J94" s="734"/>
      <c r="K94" s="748">
        <v>0</v>
      </c>
      <c r="L94" s="734">
        <v>12.071</v>
      </c>
      <c r="M94" s="735">
        <v>2944.5538863941747</v>
      </c>
    </row>
    <row r="95" spans="1:13" ht="14.45" customHeight="1" x14ac:dyDescent="0.2">
      <c r="A95" s="729" t="s">
        <v>591</v>
      </c>
      <c r="B95" s="730" t="s">
        <v>2500</v>
      </c>
      <c r="C95" s="730" t="s">
        <v>2504</v>
      </c>
      <c r="D95" s="730" t="s">
        <v>947</v>
      </c>
      <c r="E95" s="730" t="s">
        <v>948</v>
      </c>
      <c r="F95" s="734">
        <v>4.1349999999999998</v>
      </c>
      <c r="G95" s="734">
        <v>1788.0889158985515</v>
      </c>
      <c r="H95" s="748">
        <v>1</v>
      </c>
      <c r="I95" s="734"/>
      <c r="J95" s="734"/>
      <c r="K95" s="748">
        <v>0</v>
      </c>
      <c r="L95" s="734">
        <v>4.1349999999999998</v>
      </c>
      <c r="M95" s="735">
        <v>1788.0889158985515</v>
      </c>
    </row>
    <row r="96" spans="1:13" ht="14.45" customHeight="1" x14ac:dyDescent="0.2">
      <c r="A96" s="729" t="s">
        <v>591</v>
      </c>
      <c r="B96" s="730" t="s">
        <v>2505</v>
      </c>
      <c r="C96" s="730" t="s">
        <v>2506</v>
      </c>
      <c r="D96" s="730" t="s">
        <v>884</v>
      </c>
      <c r="E96" s="730" t="s">
        <v>1040</v>
      </c>
      <c r="F96" s="734"/>
      <c r="G96" s="734"/>
      <c r="H96" s="748">
        <v>0</v>
      </c>
      <c r="I96" s="734">
        <v>11.2762812</v>
      </c>
      <c r="J96" s="734">
        <v>1241.7227617828989</v>
      </c>
      <c r="K96" s="748">
        <v>1</v>
      </c>
      <c r="L96" s="734">
        <v>11.2762812</v>
      </c>
      <c r="M96" s="735">
        <v>1241.7227617828989</v>
      </c>
    </row>
    <row r="97" spans="1:13" ht="14.45" customHeight="1" x14ac:dyDescent="0.2">
      <c r="A97" s="729" t="s">
        <v>591</v>
      </c>
      <c r="B97" s="730" t="s">
        <v>2505</v>
      </c>
      <c r="C97" s="730" t="s">
        <v>2507</v>
      </c>
      <c r="D97" s="730" t="s">
        <v>884</v>
      </c>
      <c r="E97" s="730" t="s">
        <v>2099</v>
      </c>
      <c r="F97" s="734"/>
      <c r="G97" s="734"/>
      <c r="H97" s="748">
        <v>0</v>
      </c>
      <c r="I97" s="734">
        <v>14.701000000000001</v>
      </c>
      <c r="J97" s="734">
        <v>2910.2802170426403</v>
      </c>
      <c r="K97" s="748">
        <v>1</v>
      </c>
      <c r="L97" s="734">
        <v>14.701000000000001</v>
      </c>
      <c r="M97" s="735">
        <v>2910.2802170426403</v>
      </c>
    </row>
    <row r="98" spans="1:13" ht="14.45" customHeight="1" x14ac:dyDescent="0.2">
      <c r="A98" s="729" t="s">
        <v>591</v>
      </c>
      <c r="B98" s="730" t="s">
        <v>2505</v>
      </c>
      <c r="C98" s="730" t="s">
        <v>2508</v>
      </c>
      <c r="D98" s="730" t="s">
        <v>884</v>
      </c>
      <c r="E98" s="730" t="s">
        <v>2509</v>
      </c>
      <c r="F98" s="734"/>
      <c r="G98" s="734"/>
      <c r="H98" s="748">
        <v>0</v>
      </c>
      <c r="I98" s="734">
        <v>8.3959969999999995</v>
      </c>
      <c r="J98" s="734">
        <v>2724.5027870915364</v>
      </c>
      <c r="K98" s="748">
        <v>1</v>
      </c>
      <c r="L98" s="734">
        <v>8.3959969999999995</v>
      </c>
      <c r="M98" s="735">
        <v>2724.5027870915364</v>
      </c>
    </row>
    <row r="99" spans="1:13" ht="14.45" customHeight="1" x14ac:dyDescent="0.2">
      <c r="A99" s="729" t="s">
        <v>591</v>
      </c>
      <c r="B99" s="730" t="s">
        <v>2510</v>
      </c>
      <c r="C99" s="730" t="s">
        <v>2511</v>
      </c>
      <c r="D99" s="730" t="s">
        <v>2512</v>
      </c>
      <c r="E99" s="730" t="s">
        <v>2513</v>
      </c>
      <c r="F99" s="734"/>
      <c r="G99" s="734"/>
      <c r="H99" s="748">
        <v>0</v>
      </c>
      <c r="I99" s="734">
        <v>13.4290512</v>
      </c>
      <c r="J99" s="734">
        <v>1217.3463339281475</v>
      </c>
      <c r="K99" s="748">
        <v>1</v>
      </c>
      <c r="L99" s="734">
        <v>13.4290512</v>
      </c>
      <c r="M99" s="735">
        <v>1217.3463339281475</v>
      </c>
    </row>
    <row r="100" spans="1:13" ht="14.45" customHeight="1" x14ac:dyDescent="0.2">
      <c r="A100" s="729" t="s">
        <v>591</v>
      </c>
      <c r="B100" s="730" t="s">
        <v>2514</v>
      </c>
      <c r="C100" s="730" t="s">
        <v>2515</v>
      </c>
      <c r="D100" s="730" t="s">
        <v>845</v>
      </c>
      <c r="E100" s="730" t="s">
        <v>847</v>
      </c>
      <c r="F100" s="734"/>
      <c r="G100" s="734"/>
      <c r="H100" s="748">
        <v>0</v>
      </c>
      <c r="I100" s="734">
        <v>3.5540000000000003</v>
      </c>
      <c r="J100" s="734">
        <v>259.15459160967515</v>
      </c>
      <c r="K100" s="748">
        <v>1</v>
      </c>
      <c r="L100" s="734">
        <v>3.5540000000000003</v>
      </c>
      <c r="M100" s="735">
        <v>259.15459160967515</v>
      </c>
    </row>
    <row r="101" spans="1:13" ht="14.45" customHeight="1" x14ac:dyDescent="0.2">
      <c r="A101" s="729" t="s">
        <v>591</v>
      </c>
      <c r="B101" s="730" t="s">
        <v>2514</v>
      </c>
      <c r="C101" s="730" t="s">
        <v>2516</v>
      </c>
      <c r="D101" s="730" t="s">
        <v>845</v>
      </c>
      <c r="E101" s="730" t="s">
        <v>846</v>
      </c>
      <c r="F101" s="734"/>
      <c r="G101" s="734"/>
      <c r="H101" s="748">
        <v>0</v>
      </c>
      <c r="I101" s="734">
        <v>14.405147099999999</v>
      </c>
      <c r="J101" s="734">
        <v>3070.5837070892117</v>
      </c>
      <c r="K101" s="748">
        <v>1</v>
      </c>
      <c r="L101" s="734">
        <v>14.405147099999999</v>
      </c>
      <c r="M101" s="735">
        <v>3070.5837070892117</v>
      </c>
    </row>
    <row r="102" spans="1:13" ht="14.45" customHeight="1" x14ac:dyDescent="0.2">
      <c r="A102" s="729" t="s">
        <v>591</v>
      </c>
      <c r="B102" s="730" t="s">
        <v>2514</v>
      </c>
      <c r="C102" s="730" t="s">
        <v>2517</v>
      </c>
      <c r="D102" s="730" t="s">
        <v>845</v>
      </c>
      <c r="E102" s="730" t="s">
        <v>848</v>
      </c>
      <c r="F102" s="734">
        <v>2.077</v>
      </c>
      <c r="G102" s="734">
        <v>862.1538969024316</v>
      </c>
      <c r="H102" s="748">
        <v>1</v>
      </c>
      <c r="I102" s="734"/>
      <c r="J102" s="734"/>
      <c r="K102" s="748">
        <v>0</v>
      </c>
      <c r="L102" s="734">
        <v>2.077</v>
      </c>
      <c r="M102" s="735">
        <v>862.1538969024316</v>
      </c>
    </row>
    <row r="103" spans="1:13" ht="14.45" customHeight="1" x14ac:dyDescent="0.2">
      <c r="A103" s="729" t="s">
        <v>591</v>
      </c>
      <c r="B103" s="730" t="s">
        <v>2518</v>
      </c>
      <c r="C103" s="730" t="s">
        <v>2519</v>
      </c>
      <c r="D103" s="730" t="s">
        <v>1039</v>
      </c>
      <c r="E103" s="730" t="s">
        <v>1042</v>
      </c>
      <c r="F103" s="734">
        <v>23.665871199999998</v>
      </c>
      <c r="G103" s="734">
        <v>2326.9720786302723</v>
      </c>
      <c r="H103" s="748">
        <v>1</v>
      </c>
      <c r="I103" s="734"/>
      <c r="J103" s="734"/>
      <c r="K103" s="748">
        <v>0</v>
      </c>
      <c r="L103" s="734">
        <v>23.665871199999998</v>
      </c>
      <c r="M103" s="735">
        <v>2326.9720786302723</v>
      </c>
    </row>
    <row r="104" spans="1:13" ht="14.45" customHeight="1" x14ac:dyDescent="0.2">
      <c r="A104" s="729" t="s">
        <v>591</v>
      </c>
      <c r="B104" s="730" t="s">
        <v>2518</v>
      </c>
      <c r="C104" s="730" t="s">
        <v>2520</v>
      </c>
      <c r="D104" s="730" t="s">
        <v>1039</v>
      </c>
      <c r="E104" s="730" t="s">
        <v>1040</v>
      </c>
      <c r="F104" s="734">
        <v>18.457115099999999</v>
      </c>
      <c r="G104" s="734">
        <v>3375.7728951339413</v>
      </c>
      <c r="H104" s="748">
        <v>1</v>
      </c>
      <c r="I104" s="734"/>
      <c r="J104" s="734"/>
      <c r="K104" s="748">
        <v>0</v>
      </c>
      <c r="L104" s="734">
        <v>18.457115099999999</v>
      </c>
      <c r="M104" s="735">
        <v>3375.7728951339413</v>
      </c>
    </row>
    <row r="105" spans="1:13" ht="14.45" customHeight="1" x14ac:dyDescent="0.2">
      <c r="A105" s="729" t="s">
        <v>591</v>
      </c>
      <c r="B105" s="730" t="s">
        <v>2518</v>
      </c>
      <c r="C105" s="730" t="s">
        <v>2521</v>
      </c>
      <c r="D105" s="730" t="s">
        <v>1043</v>
      </c>
      <c r="E105" s="730" t="s">
        <v>1041</v>
      </c>
      <c r="F105" s="734"/>
      <c r="G105" s="734"/>
      <c r="H105" s="748">
        <v>0</v>
      </c>
      <c r="I105" s="734">
        <v>19.566938100000002</v>
      </c>
      <c r="J105" s="734">
        <v>2798.0721482999998</v>
      </c>
      <c r="K105" s="748">
        <v>1</v>
      </c>
      <c r="L105" s="734">
        <v>19.566938100000002</v>
      </c>
      <c r="M105" s="735">
        <v>2798.0721482999998</v>
      </c>
    </row>
    <row r="106" spans="1:13" ht="14.45" customHeight="1" x14ac:dyDescent="0.2">
      <c r="A106" s="729" t="s">
        <v>591</v>
      </c>
      <c r="B106" s="730" t="s">
        <v>2518</v>
      </c>
      <c r="C106" s="730" t="s">
        <v>2522</v>
      </c>
      <c r="D106" s="730" t="s">
        <v>1039</v>
      </c>
      <c r="E106" s="730" t="s">
        <v>1040</v>
      </c>
      <c r="F106" s="734">
        <v>12.855</v>
      </c>
      <c r="G106" s="734">
        <v>2382.2535103149189</v>
      </c>
      <c r="H106" s="748">
        <v>1</v>
      </c>
      <c r="I106" s="734"/>
      <c r="J106" s="734"/>
      <c r="K106" s="748">
        <v>0</v>
      </c>
      <c r="L106" s="734">
        <v>12.855</v>
      </c>
      <c r="M106" s="735">
        <v>2382.2535103149189</v>
      </c>
    </row>
    <row r="107" spans="1:13" ht="14.45" customHeight="1" x14ac:dyDescent="0.2">
      <c r="A107" s="729" t="s">
        <v>591</v>
      </c>
      <c r="B107" s="730" t="s">
        <v>2518</v>
      </c>
      <c r="C107" s="730" t="s">
        <v>2523</v>
      </c>
      <c r="D107" s="730" t="s">
        <v>1039</v>
      </c>
      <c r="E107" s="730" t="s">
        <v>1041</v>
      </c>
      <c r="F107" s="734">
        <v>22.4296884</v>
      </c>
      <c r="G107" s="734">
        <v>9529.5243453352159</v>
      </c>
      <c r="H107" s="748">
        <v>1</v>
      </c>
      <c r="I107" s="734"/>
      <c r="J107" s="734"/>
      <c r="K107" s="748">
        <v>0</v>
      </c>
      <c r="L107" s="734">
        <v>22.4296884</v>
      </c>
      <c r="M107" s="735">
        <v>9529.5243453352159</v>
      </c>
    </row>
    <row r="108" spans="1:13" ht="14.45" customHeight="1" x14ac:dyDescent="0.2">
      <c r="A108" s="729" t="s">
        <v>591</v>
      </c>
      <c r="B108" s="730" t="s">
        <v>2524</v>
      </c>
      <c r="C108" s="730" t="s">
        <v>2525</v>
      </c>
      <c r="D108" s="730" t="s">
        <v>656</v>
      </c>
      <c r="E108" s="730" t="s">
        <v>657</v>
      </c>
      <c r="F108" s="734"/>
      <c r="G108" s="734"/>
      <c r="H108" s="748">
        <v>0</v>
      </c>
      <c r="I108" s="734">
        <v>1</v>
      </c>
      <c r="J108" s="734">
        <v>16.179999999999996</v>
      </c>
      <c r="K108" s="748">
        <v>1</v>
      </c>
      <c r="L108" s="734">
        <v>1</v>
      </c>
      <c r="M108" s="735">
        <v>16.179999999999996</v>
      </c>
    </row>
    <row r="109" spans="1:13" ht="14.45" customHeight="1" x14ac:dyDescent="0.2">
      <c r="A109" s="729" t="s">
        <v>591</v>
      </c>
      <c r="B109" s="730" t="s">
        <v>2524</v>
      </c>
      <c r="C109" s="730" t="s">
        <v>2526</v>
      </c>
      <c r="D109" s="730" t="s">
        <v>656</v>
      </c>
      <c r="E109" s="730" t="s">
        <v>658</v>
      </c>
      <c r="F109" s="734"/>
      <c r="G109" s="734"/>
      <c r="H109" s="748">
        <v>0</v>
      </c>
      <c r="I109" s="734">
        <v>2</v>
      </c>
      <c r="J109" s="734">
        <v>107.88</v>
      </c>
      <c r="K109" s="748">
        <v>1</v>
      </c>
      <c r="L109" s="734">
        <v>2</v>
      </c>
      <c r="M109" s="735">
        <v>107.88</v>
      </c>
    </row>
    <row r="110" spans="1:13" ht="14.45" customHeight="1" x14ac:dyDescent="0.2">
      <c r="A110" s="729" t="s">
        <v>591</v>
      </c>
      <c r="B110" s="730" t="s">
        <v>2524</v>
      </c>
      <c r="C110" s="730" t="s">
        <v>2527</v>
      </c>
      <c r="D110" s="730" t="s">
        <v>656</v>
      </c>
      <c r="E110" s="730" t="s">
        <v>659</v>
      </c>
      <c r="F110" s="734"/>
      <c r="G110" s="734"/>
      <c r="H110" s="748">
        <v>0</v>
      </c>
      <c r="I110" s="734">
        <v>8</v>
      </c>
      <c r="J110" s="734">
        <v>387.91</v>
      </c>
      <c r="K110" s="748">
        <v>1</v>
      </c>
      <c r="L110" s="734">
        <v>8</v>
      </c>
      <c r="M110" s="735">
        <v>387.91</v>
      </c>
    </row>
    <row r="111" spans="1:13" ht="14.45" customHeight="1" x14ac:dyDescent="0.2">
      <c r="A111" s="729" t="s">
        <v>591</v>
      </c>
      <c r="B111" s="730" t="s">
        <v>2528</v>
      </c>
      <c r="C111" s="730" t="s">
        <v>2529</v>
      </c>
      <c r="D111" s="730" t="s">
        <v>2530</v>
      </c>
      <c r="E111" s="730" t="s">
        <v>2531</v>
      </c>
      <c r="F111" s="734"/>
      <c r="G111" s="734"/>
      <c r="H111" s="748">
        <v>0</v>
      </c>
      <c r="I111" s="734">
        <v>5</v>
      </c>
      <c r="J111" s="734">
        <v>409.05</v>
      </c>
      <c r="K111" s="748">
        <v>1</v>
      </c>
      <c r="L111" s="734">
        <v>5</v>
      </c>
      <c r="M111" s="735">
        <v>409.05</v>
      </c>
    </row>
    <row r="112" spans="1:13" ht="14.45" customHeight="1" x14ac:dyDescent="0.2">
      <c r="A112" s="729" t="s">
        <v>591</v>
      </c>
      <c r="B112" s="730" t="s">
        <v>2532</v>
      </c>
      <c r="C112" s="730" t="s">
        <v>2533</v>
      </c>
      <c r="D112" s="730" t="s">
        <v>1237</v>
      </c>
      <c r="E112" s="730" t="s">
        <v>1240</v>
      </c>
      <c r="F112" s="734"/>
      <c r="G112" s="734"/>
      <c r="H112" s="748">
        <v>0</v>
      </c>
      <c r="I112" s="734">
        <v>1</v>
      </c>
      <c r="J112" s="734">
        <v>189.44</v>
      </c>
      <c r="K112" s="748">
        <v>1</v>
      </c>
      <c r="L112" s="734">
        <v>1</v>
      </c>
      <c r="M112" s="735">
        <v>189.44</v>
      </c>
    </row>
    <row r="113" spans="1:13" ht="14.45" customHeight="1" x14ac:dyDescent="0.2">
      <c r="A113" s="729" t="s">
        <v>591</v>
      </c>
      <c r="B113" s="730" t="s">
        <v>2532</v>
      </c>
      <c r="C113" s="730" t="s">
        <v>2534</v>
      </c>
      <c r="D113" s="730" t="s">
        <v>1237</v>
      </c>
      <c r="E113" s="730" t="s">
        <v>1238</v>
      </c>
      <c r="F113" s="734"/>
      <c r="G113" s="734"/>
      <c r="H113" s="748">
        <v>0</v>
      </c>
      <c r="I113" s="734">
        <v>3</v>
      </c>
      <c r="J113" s="734">
        <v>1191.3399999999999</v>
      </c>
      <c r="K113" s="748">
        <v>1</v>
      </c>
      <c r="L113" s="734">
        <v>3</v>
      </c>
      <c r="M113" s="735">
        <v>1191.3399999999999</v>
      </c>
    </row>
    <row r="114" spans="1:13" ht="14.45" customHeight="1" x14ac:dyDescent="0.2">
      <c r="A114" s="729" t="s">
        <v>591</v>
      </c>
      <c r="B114" s="730" t="s">
        <v>2532</v>
      </c>
      <c r="C114" s="730" t="s">
        <v>2535</v>
      </c>
      <c r="D114" s="730" t="s">
        <v>1237</v>
      </c>
      <c r="E114" s="730" t="s">
        <v>1239</v>
      </c>
      <c r="F114" s="734"/>
      <c r="G114" s="734"/>
      <c r="H114" s="748">
        <v>0</v>
      </c>
      <c r="I114" s="734">
        <v>4</v>
      </c>
      <c r="J114" s="734">
        <v>3264.65</v>
      </c>
      <c r="K114" s="748">
        <v>1</v>
      </c>
      <c r="L114" s="734">
        <v>4</v>
      </c>
      <c r="M114" s="735">
        <v>3264.65</v>
      </c>
    </row>
    <row r="115" spans="1:13" ht="14.45" customHeight="1" x14ac:dyDescent="0.2">
      <c r="A115" s="729" t="s">
        <v>591</v>
      </c>
      <c r="B115" s="730" t="s">
        <v>2536</v>
      </c>
      <c r="C115" s="730" t="s">
        <v>2537</v>
      </c>
      <c r="D115" s="730" t="s">
        <v>2538</v>
      </c>
      <c r="E115" s="730" t="s">
        <v>2539</v>
      </c>
      <c r="F115" s="734"/>
      <c r="G115" s="734"/>
      <c r="H115" s="748">
        <v>0</v>
      </c>
      <c r="I115" s="734">
        <v>4</v>
      </c>
      <c r="J115" s="734">
        <v>6436.8400000000011</v>
      </c>
      <c r="K115" s="748">
        <v>1</v>
      </c>
      <c r="L115" s="734">
        <v>4</v>
      </c>
      <c r="M115" s="735">
        <v>6436.8400000000011</v>
      </c>
    </row>
    <row r="116" spans="1:13" ht="14.45" customHeight="1" x14ac:dyDescent="0.2">
      <c r="A116" s="729" t="s">
        <v>591</v>
      </c>
      <c r="B116" s="730" t="s">
        <v>2536</v>
      </c>
      <c r="C116" s="730" t="s">
        <v>2540</v>
      </c>
      <c r="D116" s="730" t="s">
        <v>2538</v>
      </c>
      <c r="E116" s="730" t="s">
        <v>2541</v>
      </c>
      <c r="F116" s="734"/>
      <c r="G116" s="734"/>
      <c r="H116" s="748">
        <v>0</v>
      </c>
      <c r="I116" s="734">
        <v>7</v>
      </c>
      <c r="J116" s="734">
        <v>2579.6400000000003</v>
      </c>
      <c r="K116" s="748">
        <v>1</v>
      </c>
      <c r="L116" s="734">
        <v>7</v>
      </c>
      <c r="M116" s="735">
        <v>2579.6400000000003</v>
      </c>
    </row>
    <row r="117" spans="1:13" ht="14.45" customHeight="1" x14ac:dyDescent="0.2">
      <c r="A117" s="729" t="s">
        <v>591</v>
      </c>
      <c r="B117" s="730" t="s">
        <v>2536</v>
      </c>
      <c r="C117" s="730" t="s">
        <v>2542</v>
      </c>
      <c r="D117" s="730" t="s">
        <v>2538</v>
      </c>
      <c r="E117" s="730" t="s">
        <v>2543</v>
      </c>
      <c r="F117" s="734"/>
      <c r="G117" s="734"/>
      <c r="H117" s="748">
        <v>0</v>
      </c>
      <c r="I117" s="734">
        <v>3</v>
      </c>
      <c r="J117" s="734">
        <v>2320.79</v>
      </c>
      <c r="K117" s="748">
        <v>1</v>
      </c>
      <c r="L117" s="734">
        <v>3</v>
      </c>
      <c r="M117" s="735">
        <v>2320.79</v>
      </c>
    </row>
    <row r="118" spans="1:13" ht="14.45" customHeight="1" x14ac:dyDescent="0.2">
      <c r="A118" s="729" t="s">
        <v>591</v>
      </c>
      <c r="B118" s="730" t="s">
        <v>2536</v>
      </c>
      <c r="C118" s="730" t="s">
        <v>2544</v>
      </c>
      <c r="D118" s="730" t="s">
        <v>2545</v>
      </c>
      <c r="E118" s="730" t="s">
        <v>2546</v>
      </c>
      <c r="F118" s="734"/>
      <c r="G118" s="734"/>
      <c r="H118" s="748">
        <v>0</v>
      </c>
      <c r="I118" s="734">
        <v>2</v>
      </c>
      <c r="J118" s="734">
        <v>9010.4696699476845</v>
      </c>
      <c r="K118" s="748">
        <v>1</v>
      </c>
      <c r="L118" s="734">
        <v>2</v>
      </c>
      <c r="M118" s="735">
        <v>9010.4696699476845</v>
      </c>
    </row>
    <row r="119" spans="1:13" ht="14.45" customHeight="1" x14ac:dyDescent="0.2">
      <c r="A119" s="729" t="s">
        <v>591</v>
      </c>
      <c r="B119" s="730" t="s">
        <v>2536</v>
      </c>
      <c r="C119" s="730" t="s">
        <v>2547</v>
      </c>
      <c r="D119" s="730" t="s">
        <v>2548</v>
      </c>
      <c r="E119" s="730" t="s">
        <v>853</v>
      </c>
      <c r="F119" s="734"/>
      <c r="G119" s="734"/>
      <c r="H119" s="748">
        <v>0</v>
      </c>
      <c r="I119" s="734">
        <v>7</v>
      </c>
      <c r="J119" s="734">
        <v>11165.07</v>
      </c>
      <c r="K119" s="748">
        <v>1</v>
      </c>
      <c r="L119" s="734">
        <v>7</v>
      </c>
      <c r="M119" s="735">
        <v>11165.07</v>
      </c>
    </row>
    <row r="120" spans="1:13" ht="14.45" customHeight="1" x14ac:dyDescent="0.2">
      <c r="A120" s="729" t="s">
        <v>591</v>
      </c>
      <c r="B120" s="730" t="s">
        <v>2536</v>
      </c>
      <c r="C120" s="730" t="s">
        <v>2549</v>
      </c>
      <c r="D120" s="730" t="s">
        <v>2548</v>
      </c>
      <c r="E120" s="730" t="s">
        <v>2550</v>
      </c>
      <c r="F120" s="734"/>
      <c r="G120" s="734"/>
      <c r="H120" s="748">
        <v>0</v>
      </c>
      <c r="I120" s="734">
        <v>9</v>
      </c>
      <c r="J120" s="734">
        <v>10609.91</v>
      </c>
      <c r="K120" s="748">
        <v>1</v>
      </c>
      <c r="L120" s="734">
        <v>9</v>
      </c>
      <c r="M120" s="735">
        <v>10609.91</v>
      </c>
    </row>
    <row r="121" spans="1:13" ht="14.45" customHeight="1" x14ac:dyDescent="0.2">
      <c r="A121" s="729" t="s">
        <v>591</v>
      </c>
      <c r="B121" s="730" t="s">
        <v>2536</v>
      </c>
      <c r="C121" s="730" t="s">
        <v>2551</v>
      </c>
      <c r="D121" s="730" t="s">
        <v>2548</v>
      </c>
      <c r="E121" s="730" t="s">
        <v>2552</v>
      </c>
      <c r="F121" s="734"/>
      <c r="G121" s="734"/>
      <c r="H121" s="748">
        <v>0</v>
      </c>
      <c r="I121" s="734">
        <v>21</v>
      </c>
      <c r="J121" s="734">
        <v>6470.6100000000006</v>
      </c>
      <c r="K121" s="748">
        <v>1</v>
      </c>
      <c r="L121" s="734">
        <v>21</v>
      </c>
      <c r="M121" s="735">
        <v>6470.6100000000006</v>
      </c>
    </row>
    <row r="122" spans="1:13" ht="14.45" customHeight="1" x14ac:dyDescent="0.2">
      <c r="A122" s="729" t="s">
        <v>591</v>
      </c>
      <c r="B122" s="730" t="s">
        <v>2536</v>
      </c>
      <c r="C122" s="730" t="s">
        <v>2553</v>
      </c>
      <c r="D122" s="730" t="s">
        <v>2548</v>
      </c>
      <c r="E122" s="730" t="s">
        <v>2554</v>
      </c>
      <c r="F122" s="734"/>
      <c r="G122" s="734"/>
      <c r="H122" s="748">
        <v>0</v>
      </c>
      <c r="I122" s="734">
        <v>10</v>
      </c>
      <c r="J122" s="734">
        <v>6883.49</v>
      </c>
      <c r="K122" s="748">
        <v>1</v>
      </c>
      <c r="L122" s="734">
        <v>10</v>
      </c>
      <c r="M122" s="735">
        <v>6883.49</v>
      </c>
    </row>
    <row r="123" spans="1:13" ht="14.45" customHeight="1" x14ac:dyDescent="0.2">
      <c r="A123" s="729" t="s">
        <v>591</v>
      </c>
      <c r="B123" s="730" t="s">
        <v>2555</v>
      </c>
      <c r="C123" s="730" t="s">
        <v>2556</v>
      </c>
      <c r="D123" s="730" t="s">
        <v>1211</v>
      </c>
      <c r="E123" s="730" t="s">
        <v>1212</v>
      </c>
      <c r="F123" s="734"/>
      <c r="G123" s="734"/>
      <c r="H123" s="748">
        <v>0</v>
      </c>
      <c r="I123" s="734">
        <v>49</v>
      </c>
      <c r="J123" s="734">
        <v>1591.272998838851</v>
      </c>
      <c r="K123" s="748">
        <v>1</v>
      </c>
      <c r="L123" s="734">
        <v>49</v>
      </c>
      <c r="M123" s="735">
        <v>1591.272998838851</v>
      </c>
    </row>
    <row r="124" spans="1:13" ht="14.45" customHeight="1" x14ac:dyDescent="0.2">
      <c r="A124" s="729" t="s">
        <v>591</v>
      </c>
      <c r="B124" s="730" t="s">
        <v>2555</v>
      </c>
      <c r="C124" s="730" t="s">
        <v>2557</v>
      </c>
      <c r="D124" s="730" t="s">
        <v>1211</v>
      </c>
      <c r="E124" s="730" t="s">
        <v>2558</v>
      </c>
      <c r="F124" s="734"/>
      <c r="G124" s="734"/>
      <c r="H124" s="748">
        <v>0</v>
      </c>
      <c r="I124" s="734">
        <v>15</v>
      </c>
      <c r="J124" s="734">
        <v>647.4</v>
      </c>
      <c r="K124" s="748">
        <v>1</v>
      </c>
      <c r="L124" s="734">
        <v>15</v>
      </c>
      <c r="M124" s="735">
        <v>647.4</v>
      </c>
    </row>
    <row r="125" spans="1:13" ht="14.45" customHeight="1" x14ac:dyDescent="0.2">
      <c r="A125" s="729" t="s">
        <v>591</v>
      </c>
      <c r="B125" s="730" t="s">
        <v>2555</v>
      </c>
      <c r="C125" s="730" t="s">
        <v>2559</v>
      </c>
      <c r="D125" s="730" t="s">
        <v>1211</v>
      </c>
      <c r="E125" s="730" t="s">
        <v>2560</v>
      </c>
      <c r="F125" s="734"/>
      <c r="G125" s="734"/>
      <c r="H125" s="748">
        <v>0</v>
      </c>
      <c r="I125" s="734">
        <v>31</v>
      </c>
      <c r="J125" s="734">
        <v>1326.22</v>
      </c>
      <c r="K125" s="748">
        <v>1</v>
      </c>
      <c r="L125" s="734">
        <v>31</v>
      </c>
      <c r="M125" s="735">
        <v>1326.22</v>
      </c>
    </row>
    <row r="126" spans="1:13" ht="14.45" customHeight="1" x14ac:dyDescent="0.2">
      <c r="A126" s="729" t="s">
        <v>591</v>
      </c>
      <c r="B126" s="730" t="s">
        <v>2561</v>
      </c>
      <c r="C126" s="730" t="s">
        <v>2562</v>
      </c>
      <c r="D126" s="730" t="s">
        <v>2563</v>
      </c>
      <c r="E126" s="730" t="s">
        <v>2564</v>
      </c>
      <c r="F126" s="734"/>
      <c r="G126" s="734"/>
      <c r="H126" s="748">
        <v>0</v>
      </c>
      <c r="I126" s="734">
        <v>2</v>
      </c>
      <c r="J126" s="734">
        <v>347.6</v>
      </c>
      <c r="K126" s="748">
        <v>1</v>
      </c>
      <c r="L126" s="734">
        <v>2</v>
      </c>
      <c r="M126" s="735">
        <v>347.6</v>
      </c>
    </row>
    <row r="127" spans="1:13" ht="14.45" customHeight="1" x14ac:dyDescent="0.2">
      <c r="A127" s="729" t="s">
        <v>591</v>
      </c>
      <c r="B127" s="730" t="s">
        <v>2561</v>
      </c>
      <c r="C127" s="730" t="s">
        <v>2565</v>
      </c>
      <c r="D127" s="730" t="s">
        <v>2563</v>
      </c>
      <c r="E127" s="730" t="s">
        <v>2566</v>
      </c>
      <c r="F127" s="734"/>
      <c r="G127" s="734"/>
      <c r="H127" s="748">
        <v>0</v>
      </c>
      <c r="I127" s="734">
        <v>2</v>
      </c>
      <c r="J127" s="734">
        <v>308</v>
      </c>
      <c r="K127" s="748">
        <v>1</v>
      </c>
      <c r="L127" s="734">
        <v>2</v>
      </c>
      <c r="M127" s="735">
        <v>308</v>
      </c>
    </row>
    <row r="128" spans="1:13" ht="14.45" customHeight="1" x14ac:dyDescent="0.2">
      <c r="A128" s="729" t="s">
        <v>591</v>
      </c>
      <c r="B128" s="730" t="s">
        <v>2561</v>
      </c>
      <c r="C128" s="730" t="s">
        <v>2567</v>
      </c>
      <c r="D128" s="730" t="s">
        <v>1252</v>
      </c>
      <c r="E128" s="730" t="s">
        <v>1253</v>
      </c>
      <c r="F128" s="734">
        <v>4</v>
      </c>
      <c r="G128" s="734">
        <v>100.32</v>
      </c>
      <c r="H128" s="748">
        <v>1</v>
      </c>
      <c r="I128" s="734"/>
      <c r="J128" s="734"/>
      <c r="K128" s="748">
        <v>0</v>
      </c>
      <c r="L128" s="734">
        <v>4</v>
      </c>
      <c r="M128" s="735">
        <v>100.32</v>
      </c>
    </row>
    <row r="129" spans="1:13" ht="14.45" customHeight="1" x14ac:dyDescent="0.2">
      <c r="A129" s="729" t="s">
        <v>591</v>
      </c>
      <c r="B129" s="730" t="s">
        <v>2568</v>
      </c>
      <c r="C129" s="730" t="s">
        <v>2569</v>
      </c>
      <c r="D129" s="730" t="s">
        <v>1320</v>
      </c>
      <c r="E129" s="730" t="s">
        <v>1321</v>
      </c>
      <c r="F129" s="734">
        <v>6</v>
      </c>
      <c r="G129" s="734">
        <v>1385.34</v>
      </c>
      <c r="H129" s="748">
        <v>1</v>
      </c>
      <c r="I129" s="734"/>
      <c r="J129" s="734"/>
      <c r="K129" s="748">
        <v>0</v>
      </c>
      <c r="L129" s="734">
        <v>6</v>
      </c>
      <c r="M129" s="735">
        <v>1385.34</v>
      </c>
    </row>
    <row r="130" spans="1:13" ht="14.45" customHeight="1" x14ac:dyDescent="0.2">
      <c r="A130" s="729" t="s">
        <v>591</v>
      </c>
      <c r="B130" s="730" t="s">
        <v>2570</v>
      </c>
      <c r="C130" s="730" t="s">
        <v>2571</v>
      </c>
      <c r="D130" s="730" t="s">
        <v>2572</v>
      </c>
      <c r="E130" s="730" t="s">
        <v>2573</v>
      </c>
      <c r="F130" s="734"/>
      <c r="G130" s="734"/>
      <c r="H130" s="748">
        <v>0</v>
      </c>
      <c r="I130" s="734">
        <v>1</v>
      </c>
      <c r="J130" s="734">
        <v>125.86</v>
      </c>
      <c r="K130" s="748">
        <v>1</v>
      </c>
      <c r="L130" s="734">
        <v>1</v>
      </c>
      <c r="M130" s="735">
        <v>125.86</v>
      </c>
    </row>
    <row r="131" spans="1:13" ht="14.45" customHeight="1" x14ac:dyDescent="0.2">
      <c r="A131" s="729" t="s">
        <v>591</v>
      </c>
      <c r="B131" s="730" t="s">
        <v>2574</v>
      </c>
      <c r="C131" s="730" t="s">
        <v>2575</v>
      </c>
      <c r="D131" s="730" t="s">
        <v>1095</v>
      </c>
      <c r="E131" s="730" t="s">
        <v>2576</v>
      </c>
      <c r="F131" s="734"/>
      <c r="G131" s="734"/>
      <c r="H131" s="748">
        <v>0</v>
      </c>
      <c r="I131" s="734">
        <v>1</v>
      </c>
      <c r="J131" s="734">
        <v>172.92</v>
      </c>
      <c r="K131" s="748">
        <v>1</v>
      </c>
      <c r="L131" s="734">
        <v>1</v>
      </c>
      <c r="M131" s="735">
        <v>172.92</v>
      </c>
    </row>
    <row r="132" spans="1:13" ht="14.45" customHeight="1" x14ac:dyDescent="0.2">
      <c r="A132" s="729" t="s">
        <v>591</v>
      </c>
      <c r="B132" s="730" t="s">
        <v>2577</v>
      </c>
      <c r="C132" s="730" t="s">
        <v>2578</v>
      </c>
      <c r="D132" s="730" t="s">
        <v>2579</v>
      </c>
      <c r="E132" s="730" t="s">
        <v>2580</v>
      </c>
      <c r="F132" s="734"/>
      <c r="G132" s="734"/>
      <c r="H132" s="748">
        <v>0</v>
      </c>
      <c r="I132" s="734">
        <v>2</v>
      </c>
      <c r="J132" s="734">
        <v>228.06000000000006</v>
      </c>
      <c r="K132" s="748">
        <v>1</v>
      </c>
      <c r="L132" s="734">
        <v>2</v>
      </c>
      <c r="M132" s="735">
        <v>228.06000000000006</v>
      </c>
    </row>
    <row r="133" spans="1:13" ht="14.45" customHeight="1" x14ac:dyDescent="0.2">
      <c r="A133" s="729" t="s">
        <v>591</v>
      </c>
      <c r="B133" s="730" t="s">
        <v>2577</v>
      </c>
      <c r="C133" s="730" t="s">
        <v>2581</v>
      </c>
      <c r="D133" s="730" t="s">
        <v>2579</v>
      </c>
      <c r="E133" s="730" t="s">
        <v>2582</v>
      </c>
      <c r="F133" s="734"/>
      <c r="G133" s="734"/>
      <c r="H133" s="748">
        <v>0</v>
      </c>
      <c r="I133" s="734">
        <v>10</v>
      </c>
      <c r="J133" s="734">
        <v>1261.9999999999998</v>
      </c>
      <c r="K133" s="748">
        <v>1</v>
      </c>
      <c r="L133" s="734">
        <v>10</v>
      </c>
      <c r="M133" s="735">
        <v>1261.9999999999998</v>
      </c>
    </row>
    <row r="134" spans="1:13" ht="14.45" customHeight="1" x14ac:dyDescent="0.2">
      <c r="A134" s="729" t="s">
        <v>591</v>
      </c>
      <c r="B134" s="730" t="s">
        <v>2583</v>
      </c>
      <c r="C134" s="730" t="s">
        <v>2584</v>
      </c>
      <c r="D134" s="730" t="s">
        <v>1281</v>
      </c>
      <c r="E134" s="730" t="s">
        <v>1282</v>
      </c>
      <c r="F134" s="734"/>
      <c r="G134" s="734"/>
      <c r="H134" s="748">
        <v>0</v>
      </c>
      <c r="I134" s="734">
        <v>2</v>
      </c>
      <c r="J134" s="734">
        <v>2076.6</v>
      </c>
      <c r="K134" s="748">
        <v>1</v>
      </c>
      <c r="L134" s="734">
        <v>2</v>
      </c>
      <c r="M134" s="735">
        <v>2076.6</v>
      </c>
    </row>
    <row r="135" spans="1:13" ht="14.45" customHeight="1" x14ac:dyDescent="0.2">
      <c r="A135" s="729" t="s">
        <v>591</v>
      </c>
      <c r="B135" s="730" t="s">
        <v>2583</v>
      </c>
      <c r="C135" s="730" t="s">
        <v>2585</v>
      </c>
      <c r="D135" s="730" t="s">
        <v>1281</v>
      </c>
      <c r="E135" s="730" t="s">
        <v>2586</v>
      </c>
      <c r="F135" s="734"/>
      <c r="G135" s="734"/>
      <c r="H135" s="748">
        <v>0</v>
      </c>
      <c r="I135" s="734">
        <v>1</v>
      </c>
      <c r="J135" s="734">
        <v>522.0100000000001</v>
      </c>
      <c r="K135" s="748">
        <v>1</v>
      </c>
      <c r="L135" s="734">
        <v>1</v>
      </c>
      <c r="M135" s="735">
        <v>522.0100000000001</v>
      </c>
    </row>
    <row r="136" spans="1:13" ht="14.45" customHeight="1" x14ac:dyDescent="0.2">
      <c r="A136" s="729" t="s">
        <v>591</v>
      </c>
      <c r="B136" s="730" t="s">
        <v>2587</v>
      </c>
      <c r="C136" s="730" t="s">
        <v>2588</v>
      </c>
      <c r="D136" s="730" t="s">
        <v>2589</v>
      </c>
      <c r="E136" s="730" t="s">
        <v>2590</v>
      </c>
      <c r="F136" s="734"/>
      <c r="G136" s="734"/>
      <c r="H136" s="748">
        <v>0</v>
      </c>
      <c r="I136" s="734">
        <v>8</v>
      </c>
      <c r="J136" s="734">
        <v>156.63</v>
      </c>
      <c r="K136" s="748">
        <v>1</v>
      </c>
      <c r="L136" s="734">
        <v>8</v>
      </c>
      <c r="M136" s="735">
        <v>156.63</v>
      </c>
    </row>
    <row r="137" spans="1:13" ht="14.45" customHeight="1" x14ac:dyDescent="0.2">
      <c r="A137" s="729" t="s">
        <v>591</v>
      </c>
      <c r="B137" s="730" t="s">
        <v>2587</v>
      </c>
      <c r="C137" s="730" t="s">
        <v>2591</v>
      </c>
      <c r="D137" s="730" t="s">
        <v>2589</v>
      </c>
      <c r="E137" s="730" t="s">
        <v>2592</v>
      </c>
      <c r="F137" s="734"/>
      <c r="G137" s="734"/>
      <c r="H137" s="748">
        <v>0</v>
      </c>
      <c r="I137" s="734">
        <v>10</v>
      </c>
      <c r="J137" s="734">
        <v>91.08</v>
      </c>
      <c r="K137" s="748">
        <v>1</v>
      </c>
      <c r="L137" s="734">
        <v>10</v>
      </c>
      <c r="M137" s="735">
        <v>91.08</v>
      </c>
    </row>
    <row r="138" spans="1:13" ht="14.45" customHeight="1" x14ac:dyDescent="0.2">
      <c r="A138" s="729" t="s">
        <v>591</v>
      </c>
      <c r="B138" s="730" t="s">
        <v>2593</v>
      </c>
      <c r="C138" s="730" t="s">
        <v>2594</v>
      </c>
      <c r="D138" s="730" t="s">
        <v>1460</v>
      </c>
      <c r="E138" s="730" t="s">
        <v>2595</v>
      </c>
      <c r="F138" s="734"/>
      <c r="G138" s="734"/>
      <c r="H138" s="748">
        <v>0</v>
      </c>
      <c r="I138" s="734">
        <v>48</v>
      </c>
      <c r="J138" s="734">
        <v>1054.0800000000002</v>
      </c>
      <c r="K138" s="748">
        <v>1</v>
      </c>
      <c r="L138" s="734">
        <v>48</v>
      </c>
      <c r="M138" s="735">
        <v>1054.0800000000002</v>
      </c>
    </row>
    <row r="139" spans="1:13" ht="14.45" customHeight="1" x14ac:dyDescent="0.2">
      <c r="A139" s="729" t="s">
        <v>591</v>
      </c>
      <c r="B139" s="730" t="s">
        <v>2593</v>
      </c>
      <c r="C139" s="730" t="s">
        <v>2596</v>
      </c>
      <c r="D139" s="730" t="s">
        <v>1460</v>
      </c>
      <c r="E139" s="730" t="s">
        <v>1386</v>
      </c>
      <c r="F139" s="734"/>
      <c r="G139" s="734"/>
      <c r="H139" s="748">
        <v>0</v>
      </c>
      <c r="I139" s="734">
        <v>14</v>
      </c>
      <c r="J139" s="734">
        <v>635.24</v>
      </c>
      <c r="K139" s="748">
        <v>1</v>
      </c>
      <c r="L139" s="734">
        <v>14</v>
      </c>
      <c r="M139" s="735">
        <v>635.24</v>
      </c>
    </row>
    <row r="140" spans="1:13" ht="14.45" customHeight="1" x14ac:dyDescent="0.2">
      <c r="A140" s="729" t="s">
        <v>591</v>
      </c>
      <c r="B140" s="730" t="s">
        <v>2597</v>
      </c>
      <c r="C140" s="730" t="s">
        <v>2598</v>
      </c>
      <c r="D140" s="730" t="s">
        <v>2599</v>
      </c>
      <c r="E140" s="730" t="s">
        <v>2600</v>
      </c>
      <c r="F140" s="734"/>
      <c r="G140" s="734"/>
      <c r="H140" s="748">
        <v>0</v>
      </c>
      <c r="I140" s="734">
        <v>1</v>
      </c>
      <c r="J140" s="734">
        <v>199.14</v>
      </c>
      <c r="K140" s="748">
        <v>1</v>
      </c>
      <c r="L140" s="734">
        <v>1</v>
      </c>
      <c r="M140" s="735">
        <v>199.14</v>
      </c>
    </row>
    <row r="141" spans="1:13" ht="14.45" customHeight="1" x14ac:dyDescent="0.2">
      <c r="A141" s="729" t="s">
        <v>591</v>
      </c>
      <c r="B141" s="730" t="s">
        <v>2601</v>
      </c>
      <c r="C141" s="730" t="s">
        <v>2602</v>
      </c>
      <c r="D141" s="730" t="s">
        <v>2603</v>
      </c>
      <c r="E141" s="730" t="s">
        <v>2604</v>
      </c>
      <c r="F141" s="734"/>
      <c r="G141" s="734"/>
      <c r="H141" s="748">
        <v>0</v>
      </c>
      <c r="I141" s="734">
        <v>3</v>
      </c>
      <c r="J141" s="734">
        <v>315.08999999999997</v>
      </c>
      <c r="K141" s="748">
        <v>1</v>
      </c>
      <c r="L141" s="734">
        <v>3</v>
      </c>
      <c r="M141" s="735">
        <v>315.08999999999997</v>
      </c>
    </row>
    <row r="142" spans="1:13" ht="14.45" customHeight="1" x14ac:dyDescent="0.2">
      <c r="A142" s="729" t="s">
        <v>591</v>
      </c>
      <c r="B142" s="730" t="s">
        <v>2605</v>
      </c>
      <c r="C142" s="730" t="s">
        <v>2606</v>
      </c>
      <c r="D142" s="730" t="s">
        <v>1435</v>
      </c>
      <c r="E142" s="730" t="s">
        <v>1436</v>
      </c>
      <c r="F142" s="734"/>
      <c r="G142" s="734"/>
      <c r="H142" s="748">
        <v>0</v>
      </c>
      <c r="I142" s="734">
        <v>1</v>
      </c>
      <c r="J142" s="734">
        <v>50.27</v>
      </c>
      <c r="K142" s="748">
        <v>1</v>
      </c>
      <c r="L142" s="734">
        <v>1</v>
      </c>
      <c r="M142" s="735">
        <v>50.27</v>
      </c>
    </row>
    <row r="143" spans="1:13" ht="14.45" customHeight="1" x14ac:dyDescent="0.2">
      <c r="A143" s="729" t="s">
        <v>591</v>
      </c>
      <c r="B143" s="730" t="s">
        <v>2605</v>
      </c>
      <c r="C143" s="730" t="s">
        <v>2607</v>
      </c>
      <c r="D143" s="730" t="s">
        <v>1433</v>
      </c>
      <c r="E143" s="730" t="s">
        <v>1434</v>
      </c>
      <c r="F143" s="734"/>
      <c r="G143" s="734"/>
      <c r="H143" s="748">
        <v>0</v>
      </c>
      <c r="I143" s="734">
        <v>3</v>
      </c>
      <c r="J143" s="734">
        <v>243.29999999999998</v>
      </c>
      <c r="K143" s="748">
        <v>1</v>
      </c>
      <c r="L143" s="734">
        <v>3</v>
      </c>
      <c r="M143" s="735">
        <v>243.29999999999998</v>
      </c>
    </row>
    <row r="144" spans="1:13" ht="14.45" customHeight="1" x14ac:dyDescent="0.2">
      <c r="A144" s="729" t="s">
        <v>591</v>
      </c>
      <c r="B144" s="730" t="s">
        <v>2608</v>
      </c>
      <c r="C144" s="730" t="s">
        <v>2609</v>
      </c>
      <c r="D144" s="730" t="s">
        <v>621</v>
      </c>
      <c r="E144" s="730" t="s">
        <v>2610</v>
      </c>
      <c r="F144" s="734">
        <v>1</v>
      </c>
      <c r="G144" s="734">
        <v>106.72000000000003</v>
      </c>
      <c r="H144" s="748">
        <v>1</v>
      </c>
      <c r="I144" s="734"/>
      <c r="J144" s="734"/>
      <c r="K144" s="748">
        <v>0</v>
      </c>
      <c r="L144" s="734">
        <v>1</v>
      </c>
      <c r="M144" s="735">
        <v>106.72000000000003</v>
      </c>
    </row>
    <row r="145" spans="1:13" ht="14.45" customHeight="1" x14ac:dyDescent="0.2">
      <c r="A145" s="729" t="s">
        <v>591</v>
      </c>
      <c r="B145" s="730" t="s">
        <v>2608</v>
      </c>
      <c r="C145" s="730" t="s">
        <v>2611</v>
      </c>
      <c r="D145" s="730" t="s">
        <v>621</v>
      </c>
      <c r="E145" s="730" t="s">
        <v>2612</v>
      </c>
      <c r="F145" s="734">
        <v>1</v>
      </c>
      <c r="G145" s="734">
        <v>161.29000000000002</v>
      </c>
      <c r="H145" s="748">
        <v>1</v>
      </c>
      <c r="I145" s="734"/>
      <c r="J145" s="734"/>
      <c r="K145" s="748">
        <v>0</v>
      </c>
      <c r="L145" s="734">
        <v>1</v>
      </c>
      <c r="M145" s="735">
        <v>161.29000000000002</v>
      </c>
    </row>
    <row r="146" spans="1:13" ht="14.45" customHeight="1" x14ac:dyDescent="0.2">
      <c r="A146" s="729" t="s">
        <v>591</v>
      </c>
      <c r="B146" s="730" t="s">
        <v>2613</v>
      </c>
      <c r="C146" s="730" t="s">
        <v>2614</v>
      </c>
      <c r="D146" s="730" t="s">
        <v>1454</v>
      </c>
      <c r="E146" s="730" t="s">
        <v>2615</v>
      </c>
      <c r="F146" s="734"/>
      <c r="G146" s="734"/>
      <c r="H146" s="748">
        <v>0</v>
      </c>
      <c r="I146" s="734">
        <v>1</v>
      </c>
      <c r="J146" s="734">
        <v>75.339999999999989</v>
      </c>
      <c r="K146" s="748">
        <v>1</v>
      </c>
      <c r="L146" s="734">
        <v>1</v>
      </c>
      <c r="M146" s="735">
        <v>75.339999999999989</v>
      </c>
    </row>
    <row r="147" spans="1:13" ht="14.45" customHeight="1" x14ac:dyDescent="0.2">
      <c r="A147" s="729" t="s">
        <v>591</v>
      </c>
      <c r="B147" s="730" t="s">
        <v>2613</v>
      </c>
      <c r="C147" s="730" t="s">
        <v>2616</v>
      </c>
      <c r="D147" s="730" t="s">
        <v>1454</v>
      </c>
      <c r="E147" s="730" t="s">
        <v>780</v>
      </c>
      <c r="F147" s="734"/>
      <c r="G147" s="734"/>
      <c r="H147" s="748">
        <v>0</v>
      </c>
      <c r="I147" s="734">
        <v>6</v>
      </c>
      <c r="J147" s="734">
        <v>179.22</v>
      </c>
      <c r="K147" s="748">
        <v>1</v>
      </c>
      <c r="L147" s="734">
        <v>6</v>
      </c>
      <c r="M147" s="735">
        <v>179.22</v>
      </c>
    </row>
    <row r="148" spans="1:13" ht="14.45" customHeight="1" x14ac:dyDescent="0.2">
      <c r="A148" s="729" t="s">
        <v>591</v>
      </c>
      <c r="B148" s="730" t="s">
        <v>2613</v>
      </c>
      <c r="C148" s="730" t="s">
        <v>2617</v>
      </c>
      <c r="D148" s="730" t="s">
        <v>1454</v>
      </c>
      <c r="E148" s="730" t="s">
        <v>2618</v>
      </c>
      <c r="F148" s="734"/>
      <c r="G148" s="734"/>
      <c r="H148" s="748">
        <v>0</v>
      </c>
      <c r="I148" s="734">
        <v>1</v>
      </c>
      <c r="J148" s="734">
        <v>99.89</v>
      </c>
      <c r="K148" s="748">
        <v>1</v>
      </c>
      <c r="L148" s="734">
        <v>1</v>
      </c>
      <c r="M148" s="735">
        <v>99.89</v>
      </c>
    </row>
    <row r="149" spans="1:13" ht="14.45" customHeight="1" x14ac:dyDescent="0.2">
      <c r="A149" s="729" t="s">
        <v>591</v>
      </c>
      <c r="B149" s="730" t="s">
        <v>2619</v>
      </c>
      <c r="C149" s="730" t="s">
        <v>2620</v>
      </c>
      <c r="D149" s="730" t="s">
        <v>1514</v>
      </c>
      <c r="E149" s="730" t="s">
        <v>1515</v>
      </c>
      <c r="F149" s="734"/>
      <c r="G149" s="734"/>
      <c r="H149" s="748">
        <v>0</v>
      </c>
      <c r="I149" s="734">
        <v>30</v>
      </c>
      <c r="J149" s="734">
        <v>45068.100070457382</v>
      </c>
      <c r="K149" s="748">
        <v>1</v>
      </c>
      <c r="L149" s="734">
        <v>30</v>
      </c>
      <c r="M149" s="735">
        <v>45068.100070457382</v>
      </c>
    </row>
    <row r="150" spans="1:13" ht="14.45" customHeight="1" x14ac:dyDescent="0.2">
      <c r="A150" s="729" t="s">
        <v>591</v>
      </c>
      <c r="B150" s="730" t="s">
        <v>2619</v>
      </c>
      <c r="C150" s="730" t="s">
        <v>2621</v>
      </c>
      <c r="D150" s="730" t="s">
        <v>1516</v>
      </c>
      <c r="E150" s="730" t="s">
        <v>2622</v>
      </c>
      <c r="F150" s="734"/>
      <c r="G150" s="734"/>
      <c r="H150" s="748">
        <v>0</v>
      </c>
      <c r="I150" s="734">
        <v>4</v>
      </c>
      <c r="J150" s="734">
        <v>783</v>
      </c>
      <c r="K150" s="748">
        <v>1</v>
      </c>
      <c r="L150" s="734">
        <v>4</v>
      </c>
      <c r="M150" s="735">
        <v>783</v>
      </c>
    </row>
    <row r="151" spans="1:13" ht="14.45" customHeight="1" x14ac:dyDescent="0.2">
      <c r="A151" s="729" t="s">
        <v>591</v>
      </c>
      <c r="B151" s="730" t="s">
        <v>2619</v>
      </c>
      <c r="C151" s="730" t="s">
        <v>2623</v>
      </c>
      <c r="D151" s="730" t="s">
        <v>1494</v>
      </c>
      <c r="E151" s="730" t="s">
        <v>1495</v>
      </c>
      <c r="F151" s="734"/>
      <c r="G151" s="734"/>
      <c r="H151" s="748">
        <v>0</v>
      </c>
      <c r="I151" s="734">
        <v>10</v>
      </c>
      <c r="J151" s="734">
        <v>418</v>
      </c>
      <c r="K151" s="748">
        <v>1</v>
      </c>
      <c r="L151" s="734">
        <v>10</v>
      </c>
      <c r="M151" s="735">
        <v>418</v>
      </c>
    </row>
    <row r="152" spans="1:13" ht="14.45" customHeight="1" x14ac:dyDescent="0.2">
      <c r="A152" s="729" t="s">
        <v>591</v>
      </c>
      <c r="B152" s="730" t="s">
        <v>2619</v>
      </c>
      <c r="C152" s="730" t="s">
        <v>2624</v>
      </c>
      <c r="D152" s="730" t="s">
        <v>1496</v>
      </c>
      <c r="E152" s="730" t="s">
        <v>1495</v>
      </c>
      <c r="F152" s="734"/>
      <c r="G152" s="734"/>
      <c r="H152" s="748">
        <v>0</v>
      </c>
      <c r="I152" s="734">
        <v>26</v>
      </c>
      <c r="J152" s="734">
        <v>1081.5999999999999</v>
      </c>
      <c r="K152" s="748">
        <v>1</v>
      </c>
      <c r="L152" s="734">
        <v>26</v>
      </c>
      <c r="M152" s="735">
        <v>1081.5999999999999</v>
      </c>
    </row>
    <row r="153" spans="1:13" ht="14.45" customHeight="1" x14ac:dyDescent="0.2">
      <c r="A153" s="729" t="s">
        <v>591</v>
      </c>
      <c r="B153" s="730" t="s">
        <v>2619</v>
      </c>
      <c r="C153" s="730" t="s">
        <v>2625</v>
      </c>
      <c r="D153" s="730" t="s">
        <v>2626</v>
      </c>
      <c r="E153" s="730" t="s">
        <v>2627</v>
      </c>
      <c r="F153" s="734"/>
      <c r="G153" s="734"/>
      <c r="H153" s="748">
        <v>0</v>
      </c>
      <c r="I153" s="734">
        <v>35</v>
      </c>
      <c r="J153" s="734">
        <v>4510.8</v>
      </c>
      <c r="K153" s="748">
        <v>1</v>
      </c>
      <c r="L153" s="734">
        <v>35</v>
      </c>
      <c r="M153" s="735">
        <v>4510.8</v>
      </c>
    </row>
    <row r="154" spans="1:13" ht="14.45" customHeight="1" x14ac:dyDescent="0.2">
      <c r="A154" s="729" t="s">
        <v>591</v>
      </c>
      <c r="B154" s="730" t="s">
        <v>2619</v>
      </c>
      <c r="C154" s="730" t="s">
        <v>2628</v>
      </c>
      <c r="D154" s="730" t="s">
        <v>1498</v>
      </c>
      <c r="E154" s="730" t="s">
        <v>2629</v>
      </c>
      <c r="F154" s="734"/>
      <c r="G154" s="734"/>
      <c r="H154" s="748">
        <v>0</v>
      </c>
      <c r="I154" s="734">
        <v>8</v>
      </c>
      <c r="J154" s="734">
        <v>772.40000000000009</v>
      </c>
      <c r="K154" s="748">
        <v>1</v>
      </c>
      <c r="L154" s="734">
        <v>8</v>
      </c>
      <c r="M154" s="735">
        <v>772.40000000000009</v>
      </c>
    </row>
    <row r="155" spans="1:13" ht="14.45" customHeight="1" x14ac:dyDescent="0.2">
      <c r="A155" s="729" t="s">
        <v>591</v>
      </c>
      <c r="B155" s="730" t="s">
        <v>2619</v>
      </c>
      <c r="C155" s="730" t="s">
        <v>2630</v>
      </c>
      <c r="D155" s="730" t="s">
        <v>1503</v>
      </c>
      <c r="E155" s="730" t="s">
        <v>2629</v>
      </c>
      <c r="F155" s="734"/>
      <c r="G155" s="734"/>
      <c r="H155" s="748">
        <v>0</v>
      </c>
      <c r="I155" s="734">
        <v>4</v>
      </c>
      <c r="J155" s="734">
        <v>386.20000000000005</v>
      </c>
      <c r="K155" s="748">
        <v>1</v>
      </c>
      <c r="L155" s="734">
        <v>4</v>
      </c>
      <c r="M155" s="735">
        <v>386.20000000000005</v>
      </c>
    </row>
    <row r="156" spans="1:13" ht="14.45" customHeight="1" x14ac:dyDescent="0.2">
      <c r="A156" s="729" t="s">
        <v>591</v>
      </c>
      <c r="B156" s="730" t="s">
        <v>2619</v>
      </c>
      <c r="C156" s="730" t="s">
        <v>2631</v>
      </c>
      <c r="D156" s="730" t="s">
        <v>1500</v>
      </c>
      <c r="E156" s="730" t="s">
        <v>2629</v>
      </c>
      <c r="F156" s="734"/>
      <c r="G156" s="734"/>
      <c r="H156" s="748">
        <v>0</v>
      </c>
      <c r="I156" s="734">
        <v>9</v>
      </c>
      <c r="J156" s="734">
        <v>868.95</v>
      </c>
      <c r="K156" s="748">
        <v>1</v>
      </c>
      <c r="L156" s="734">
        <v>9</v>
      </c>
      <c r="M156" s="735">
        <v>868.95</v>
      </c>
    </row>
    <row r="157" spans="1:13" ht="14.45" customHeight="1" x14ac:dyDescent="0.2">
      <c r="A157" s="729" t="s">
        <v>591</v>
      </c>
      <c r="B157" s="730" t="s">
        <v>2619</v>
      </c>
      <c r="C157" s="730" t="s">
        <v>2632</v>
      </c>
      <c r="D157" s="730" t="s">
        <v>2633</v>
      </c>
      <c r="E157" s="730" t="s">
        <v>2629</v>
      </c>
      <c r="F157" s="734"/>
      <c r="G157" s="734"/>
      <c r="H157" s="748">
        <v>0</v>
      </c>
      <c r="I157" s="734">
        <v>8</v>
      </c>
      <c r="J157" s="734">
        <v>772.4</v>
      </c>
      <c r="K157" s="748">
        <v>1</v>
      </c>
      <c r="L157" s="734">
        <v>8</v>
      </c>
      <c r="M157" s="735">
        <v>772.4</v>
      </c>
    </row>
    <row r="158" spans="1:13" ht="14.45" customHeight="1" x14ac:dyDescent="0.2">
      <c r="A158" s="729" t="s">
        <v>591</v>
      </c>
      <c r="B158" s="730" t="s">
        <v>2619</v>
      </c>
      <c r="C158" s="730" t="s">
        <v>2634</v>
      </c>
      <c r="D158" s="730" t="s">
        <v>1492</v>
      </c>
      <c r="E158" s="730" t="s">
        <v>1493</v>
      </c>
      <c r="F158" s="734"/>
      <c r="G158" s="734"/>
      <c r="H158" s="748">
        <v>0</v>
      </c>
      <c r="I158" s="734">
        <v>10</v>
      </c>
      <c r="J158" s="734">
        <v>1672.2000000000003</v>
      </c>
      <c r="K158" s="748">
        <v>1</v>
      </c>
      <c r="L158" s="734">
        <v>10</v>
      </c>
      <c r="M158" s="735">
        <v>1672.2000000000003</v>
      </c>
    </row>
    <row r="159" spans="1:13" ht="14.45" customHeight="1" x14ac:dyDescent="0.2">
      <c r="A159" s="729" t="s">
        <v>591</v>
      </c>
      <c r="B159" s="730" t="s">
        <v>2619</v>
      </c>
      <c r="C159" s="730" t="s">
        <v>2635</v>
      </c>
      <c r="D159" s="730" t="s">
        <v>1510</v>
      </c>
      <c r="E159" s="730" t="s">
        <v>1493</v>
      </c>
      <c r="F159" s="734"/>
      <c r="G159" s="734"/>
      <c r="H159" s="748">
        <v>0</v>
      </c>
      <c r="I159" s="734">
        <v>21</v>
      </c>
      <c r="J159" s="734">
        <v>2632.5600159012597</v>
      </c>
      <c r="K159" s="748">
        <v>1</v>
      </c>
      <c r="L159" s="734">
        <v>21</v>
      </c>
      <c r="M159" s="735">
        <v>2632.5600159012597</v>
      </c>
    </row>
    <row r="160" spans="1:13" ht="14.45" customHeight="1" x14ac:dyDescent="0.2">
      <c r="A160" s="729" t="s">
        <v>591</v>
      </c>
      <c r="B160" s="730" t="s">
        <v>2619</v>
      </c>
      <c r="C160" s="730" t="s">
        <v>2636</v>
      </c>
      <c r="D160" s="730" t="s">
        <v>1508</v>
      </c>
      <c r="E160" s="730" t="s">
        <v>1493</v>
      </c>
      <c r="F160" s="734"/>
      <c r="G160" s="734"/>
      <c r="H160" s="748">
        <v>0</v>
      </c>
      <c r="I160" s="734">
        <v>18</v>
      </c>
      <c r="J160" s="734">
        <v>2256.48</v>
      </c>
      <c r="K160" s="748">
        <v>1</v>
      </c>
      <c r="L160" s="734">
        <v>18</v>
      </c>
      <c r="M160" s="735">
        <v>2256.48</v>
      </c>
    </row>
    <row r="161" spans="1:13" ht="14.45" customHeight="1" x14ac:dyDescent="0.2">
      <c r="A161" s="729" t="s">
        <v>591</v>
      </c>
      <c r="B161" s="730" t="s">
        <v>2619</v>
      </c>
      <c r="C161" s="730" t="s">
        <v>2637</v>
      </c>
      <c r="D161" s="730" t="s">
        <v>1506</v>
      </c>
      <c r="E161" s="730" t="s">
        <v>1493</v>
      </c>
      <c r="F161" s="734"/>
      <c r="G161" s="734"/>
      <c r="H161" s="748">
        <v>0</v>
      </c>
      <c r="I161" s="734">
        <v>2</v>
      </c>
      <c r="J161" s="734">
        <v>298.94</v>
      </c>
      <c r="K161" s="748">
        <v>1</v>
      </c>
      <c r="L161" s="734">
        <v>2</v>
      </c>
      <c r="M161" s="735">
        <v>298.94</v>
      </c>
    </row>
    <row r="162" spans="1:13" ht="14.45" customHeight="1" x14ac:dyDescent="0.2">
      <c r="A162" s="729" t="s">
        <v>591</v>
      </c>
      <c r="B162" s="730" t="s">
        <v>2619</v>
      </c>
      <c r="C162" s="730" t="s">
        <v>2638</v>
      </c>
      <c r="D162" s="730" t="s">
        <v>1505</v>
      </c>
      <c r="E162" s="730" t="s">
        <v>1493</v>
      </c>
      <c r="F162" s="734"/>
      <c r="G162" s="734"/>
      <c r="H162" s="748">
        <v>0</v>
      </c>
      <c r="I162" s="734">
        <v>7</v>
      </c>
      <c r="J162" s="734">
        <v>989.94</v>
      </c>
      <c r="K162" s="748">
        <v>1</v>
      </c>
      <c r="L162" s="734">
        <v>7</v>
      </c>
      <c r="M162" s="735">
        <v>989.94</v>
      </c>
    </row>
    <row r="163" spans="1:13" ht="14.45" customHeight="1" x14ac:dyDescent="0.2">
      <c r="A163" s="729" t="s">
        <v>591</v>
      </c>
      <c r="B163" s="730" t="s">
        <v>2619</v>
      </c>
      <c r="C163" s="730" t="s">
        <v>2639</v>
      </c>
      <c r="D163" s="730" t="s">
        <v>1504</v>
      </c>
      <c r="E163" s="730" t="s">
        <v>1493</v>
      </c>
      <c r="F163" s="734"/>
      <c r="G163" s="734"/>
      <c r="H163" s="748">
        <v>0</v>
      </c>
      <c r="I163" s="734">
        <v>7</v>
      </c>
      <c r="J163" s="734">
        <v>989.93999999999994</v>
      </c>
      <c r="K163" s="748">
        <v>1</v>
      </c>
      <c r="L163" s="734">
        <v>7</v>
      </c>
      <c r="M163" s="735">
        <v>989.93999999999994</v>
      </c>
    </row>
    <row r="164" spans="1:13" ht="14.45" customHeight="1" x14ac:dyDescent="0.2">
      <c r="A164" s="729" t="s">
        <v>591</v>
      </c>
      <c r="B164" s="730" t="s">
        <v>2619</v>
      </c>
      <c r="C164" s="730" t="s">
        <v>2640</v>
      </c>
      <c r="D164" s="730" t="s">
        <v>1509</v>
      </c>
      <c r="E164" s="730" t="s">
        <v>1495</v>
      </c>
      <c r="F164" s="734"/>
      <c r="G164" s="734"/>
      <c r="H164" s="748">
        <v>0</v>
      </c>
      <c r="I164" s="734">
        <v>88</v>
      </c>
      <c r="J164" s="734">
        <v>2758.8000000000006</v>
      </c>
      <c r="K164" s="748">
        <v>1</v>
      </c>
      <c r="L164" s="734">
        <v>88</v>
      </c>
      <c r="M164" s="735">
        <v>2758.8000000000006</v>
      </c>
    </row>
    <row r="165" spans="1:13" ht="14.45" customHeight="1" x14ac:dyDescent="0.2">
      <c r="A165" s="729" t="s">
        <v>591</v>
      </c>
      <c r="B165" s="730" t="s">
        <v>2619</v>
      </c>
      <c r="C165" s="730" t="s">
        <v>2641</v>
      </c>
      <c r="D165" s="730" t="s">
        <v>1507</v>
      </c>
      <c r="E165" s="730" t="s">
        <v>1495</v>
      </c>
      <c r="F165" s="734"/>
      <c r="G165" s="734"/>
      <c r="H165" s="748">
        <v>0</v>
      </c>
      <c r="I165" s="734">
        <v>96</v>
      </c>
      <c r="J165" s="734">
        <v>3009.6000000000004</v>
      </c>
      <c r="K165" s="748">
        <v>1</v>
      </c>
      <c r="L165" s="734">
        <v>96</v>
      </c>
      <c r="M165" s="735">
        <v>3009.6000000000004</v>
      </c>
    </row>
    <row r="166" spans="1:13" ht="14.45" customHeight="1" x14ac:dyDescent="0.2">
      <c r="A166" s="729" t="s">
        <v>596</v>
      </c>
      <c r="B166" s="730" t="s">
        <v>2294</v>
      </c>
      <c r="C166" s="730" t="s">
        <v>2295</v>
      </c>
      <c r="D166" s="730" t="s">
        <v>1674</v>
      </c>
      <c r="E166" s="730" t="s">
        <v>2296</v>
      </c>
      <c r="F166" s="734"/>
      <c r="G166" s="734"/>
      <c r="H166" s="748">
        <v>0</v>
      </c>
      <c r="I166" s="734">
        <v>401</v>
      </c>
      <c r="J166" s="734">
        <v>6649.07</v>
      </c>
      <c r="K166" s="748">
        <v>1</v>
      </c>
      <c r="L166" s="734">
        <v>401</v>
      </c>
      <c r="M166" s="735">
        <v>6649.07</v>
      </c>
    </row>
    <row r="167" spans="1:13" ht="14.45" customHeight="1" x14ac:dyDescent="0.2">
      <c r="A167" s="729" t="s">
        <v>596</v>
      </c>
      <c r="B167" s="730" t="s">
        <v>2294</v>
      </c>
      <c r="C167" s="730" t="s">
        <v>2297</v>
      </c>
      <c r="D167" s="730" t="s">
        <v>1674</v>
      </c>
      <c r="E167" s="730" t="s">
        <v>2298</v>
      </c>
      <c r="F167" s="734"/>
      <c r="G167" s="734"/>
      <c r="H167" s="748">
        <v>0</v>
      </c>
      <c r="I167" s="734">
        <v>12</v>
      </c>
      <c r="J167" s="734">
        <v>146.52000000000001</v>
      </c>
      <c r="K167" s="748">
        <v>1</v>
      </c>
      <c r="L167" s="734">
        <v>12</v>
      </c>
      <c r="M167" s="735">
        <v>146.52000000000001</v>
      </c>
    </row>
    <row r="168" spans="1:13" ht="14.45" customHeight="1" x14ac:dyDescent="0.2">
      <c r="A168" s="729" t="s">
        <v>596</v>
      </c>
      <c r="B168" s="730" t="s">
        <v>2294</v>
      </c>
      <c r="C168" s="730" t="s">
        <v>2299</v>
      </c>
      <c r="D168" s="730" t="s">
        <v>1674</v>
      </c>
      <c r="E168" s="730" t="s">
        <v>2300</v>
      </c>
      <c r="F168" s="734"/>
      <c r="G168" s="734"/>
      <c r="H168" s="748">
        <v>0</v>
      </c>
      <c r="I168" s="734">
        <v>3</v>
      </c>
      <c r="J168" s="734">
        <v>128.58000000000004</v>
      </c>
      <c r="K168" s="748">
        <v>1</v>
      </c>
      <c r="L168" s="734">
        <v>3</v>
      </c>
      <c r="M168" s="735">
        <v>128.58000000000004</v>
      </c>
    </row>
    <row r="169" spans="1:13" ht="14.45" customHeight="1" x14ac:dyDescent="0.2">
      <c r="A169" s="729" t="s">
        <v>596</v>
      </c>
      <c r="B169" s="730" t="s">
        <v>2301</v>
      </c>
      <c r="C169" s="730" t="s">
        <v>2642</v>
      </c>
      <c r="D169" s="730" t="s">
        <v>1768</v>
      </c>
      <c r="E169" s="730" t="s">
        <v>2643</v>
      </c>
      <c r="F169" s="734"/>
      <c r="G169" s="734"/>
      <c r="H169" s="748">
        <v>0</v>
      </c>
      <c r="I169" s="734">
        <v>2</v>
      </c>
      <c r="J169" s="734">
        <v>212.11999999999995</v>
      </c>
      <c r="K169" s="748">
        <v>1</v>
      </c>
      <c r="L169" s="734">
        <v>2</v>
      </c>
      <c r="M169" s="735">
        <v>212.11999999999995</v>
      </c>
    </row>
    <row r="170" spans="1:13" ht="14.45" customHeight="1" x14ac:dyDescent="0.2">
      <c r="A170" s="729" t="s">
        <v>596</v>
      </c>
      <c r="B170" s="730" t="s">
        <v>2304</v>
      </c>
      <c r="C170" s="730" t="s">
        <v>2305</v>
      </c>
      <c r="D170" s="730" t="s">
        <v>1068</v>
      </c>
      <c r="E170" s="730" t="s">
        <v>2306</v>
      </c>
      <c r="F170" s="734"/>
      <c r="G170" s="734"/>
      <c r="H170" s="748">
        <v>0</v>
      </c>
      <c r="I170" s="734">
        <v>2</v>
      </c>
      <c r="J170" s="734">
        <v>244.21999999999997</v>
      </c>
      <c r="K170" s="748">
        <v>1</v>
      </c>
      <c r="L170" s="734">
        <v>2</v>
      </c>
      <c r="M170" s="735">
        <v>244.21999999999997</v>
      </c>
    </row>
    <row r="171" spans="1:13" ht="14.45" customHeight="1" x14ac:dyDescent="0.2">
      <c r="A171" s="729" t="s">
        <v>596</v>
      </c>
      <c r="B171" s="730" t="s">
        <v>2308</v>
      </c>
      <c r="C171" s="730" t="s">
        <v>2644</v>
      </c>
      <c r="D171" s="730" t="s">
        <v>2645</v>
      </c>
      <c r="E171" s="730" t="s">
        <v>2646</v>
      </c>
      <c r="F171" s="734"/>
      <c r="G171" s="734"/>
      <c r="H171" s="748">
        <v>0</v>
      </c>
      <c r="I171" s="734">
        <v>16</v>
      </c>
      <c r="J171" s="734">
        <v>4382.3997288269693</v>
      </c>
      <c r="K171" s="748">
        <v>1</v>
      </c>
      <c r="L171" s="734">
        <v>16</v>
      </c>
      <c r="M171" s="735">
        <v>4382.3997288269693</v>
      </c>
    </row>
    <row r="172" spans="1:13" ht="14.45" customHeight="1" x14ac:dyDescent="0.2">
      <c r="A172" s="729" t="s">
        <v>596</v>
      </c>
      <c r="B172" s="730" t="s">
        <v>2647</v>
      </c>
      <c r="C172" s="730" t="s">
        <v>2648</v>
      </c>
      <c r="D172" s="730" t="s">
        <v>1738</v>
      </c>
      <c r="E172" s="730" t="s">
        <v>1739</v>
      </c>
      <c r="F172" s="734">
        <v>1</v>
      </c>
      <c r="G172" s="734">
        <v>548.72</v>
      </c>
      <c r="H172" s="748">
        <v>1</v>
      </c>
      <c r="I172" s="734"/>
      <c r="J172" s="734"/>
      <c r="K172" s="748">
        <v>0</v>
      </c>
      <c r="L172" s="734">
        <v>1</v>
      </c>
      <c r="M172" s="735">
        <v>548.72</v>
      </c>
    </row>
    <row r="173" spans="1:13" ht="14.45" customHeight="1" x14ac:dyDescent="0.2">
      <c r="A173" s="729" t="s">
        <v>596</v>
      </c>
      <c r="B173" s="730" t="s">
        <v>2317</v>
      </c>
      <c r="C173" s="730" t="s">
        <v>2318</v>
      </c>
      <c r="D173" s="730" t="s">
        <v>2319</v>
      </c>
      <c r="E173" s="730" t="s">
        <v>2320</v>
      </c>
      <c r="F173" s="734"/>
      <c r="G173" s="734"/>
      <c r="H173" s="748">
        <v>0</v>
      </c>
      <c r="I173" s="734">
        <v>6</v>
      </c>
      <c r="J173" s="734">
        <v>422.34</v>
      </c>
      <c r="K173" s="748">
        <v>1</v>
      </c>
      <c r="L173" s="734">
        <v>6</v>
      </c>
      <c r="M173" s="735">
        <v>422.34</v>
      </c>
    </row>
    <row r="174" spans="1:13" ht="14.45" customHeight="1" x14ac:dyDescent="0.2">
      <c r="A174" s="729" t="s">
        <v>596</v>
      </c>
      <c r="B174" s="730" t="s">
        <v>2317</v>
      </c>
      <c r="C174" s="730" t="s">
        <v>2649</v>
      </c>
      <c r="D174" s="730" t="s">
        <v>2319</v>
      </c>
      <c r="E174" s="730" t="s">
        <v>1880</v>
      </c>
      <c r="F174" s="734"/>
      <c r="G174" s="734"/>
      <c r="H174" s="748">
        <v>0</v>
      </c>
      <c r="I174" s="734">
        <v>2</v>
      </c>
      <c r="J174" s="734">
        <v>194.65</v>
      </c>
      <c r="K174" s="748">
        <v>1</v>
      </c>
      <c r="L174" s="734">
        <v>2</v>
      </c>
      <c r="M174" s="735">
        <v>194.65</v>
      </c>
    </row>
    <row r="175" spans="1:13" ht="14.45" customHeight="1" x14ac:dyDescent="0.2">
      <c r="A175" s="729" t="s">
        <v>596</v>
      </c>
      <c r="B175" s="730" t="s">
        <v>2317</v>
      </c>
      <c r="C175" s="730" t="s">
        <v>2321</v>
      </c>
      <c r="D175" s="730" t="s">
        <v>2319</v>
      </c>
      <c r="E175" s="730" t="s">
        <v>2322</v>
      </c>
      <c r="F175" s="734"/>
      <c r="G175" s="734"/>
      <c r="H175" s="748">
        <v>0</v>
      </c>
      <c r="I175" s="734">
        <v>11</v>
      </c>
      <c r="J175" s="734">
        <v>538.2299999999999</v>
      </c>
      <c r="K175" s="748">
        <v>1</v>
      </c>
      <c r="L175" s="734">
        <v>11</v>
      </c>
      <c r="M175" s="735">
        <v>538.2299999999999</v>
      </c>
    </row>
    <row r="176" spans="1:13" ht="14.45" customHeight="1" x14ac:dyDescent="0.2">
      <c r="A176" s="729" t="s">
        <v>596</v>
      </c>
      <c r="B176" s="730" t="s">
        <v>2325</v>
      </c>
      <c r="C176" s="730" t="s">
        <v>2326</v>
      </c>
      <c r="D176" s="730" t="s">
        <v>2327</v>
      </c>
      <c r="E176" s="730" t="s">
        <v>2328</v>
      </c>
      <c r="F176" s="734"/>
      <c r="G176" s="734"/>
      <c r="H176" s="748">
        <v>0</v>
      </c>
      <c r="I176" s="734">
        <v>1</v>
      </c>
      <c r="J176" s="734">
        <v>15.49</v>
      </c>
      <c r="K176" s="748">
        <v>1</v>
      </c>
      <c r="L176" s="734">
        <v>1</v>
      </c>
      <c r="M176" s="735">
        <v>15.49</v>
      </c>
    </row>
    <row r="177" spans="1:13" ht="14.45" customHeight="1" x14ac:dyDescent="0.2">
      <c r="A177" s="729" t="s">
        <v>596</v>
      </c>
      <c r="B177" s="730" t="s">
        <v>2330</v>
      </c>
      <c r="C177" s="730" t="s">
        <v>2331</v>
      </c>
      <c r="D177" s="730" t="s">
        <v>927</v>
      </c>
      <c r="E177" s="730" t="s">
        <v>2332</v>
      </c>
      <c r="F177" s="734"/>
      <c r="G177" s="734"/>
      <c r="H177" s="748">
        <v>0</v>
      </c>
      <c r="I177" s="734">
        <v>12</v>
      </c>
      <c r="J177" s="734">
        <v>39600</v>
      </c>
      <c r="K177" s="748">
        <v>1</v>
      </c>
      <c r="L177" s="734">
        <v>12</v>
      </c>
      <c r="M177" s="735">
        <v>39600</v>
      </c>
    </row>
    <row r="178" spans="1:13" ht="14.45" customHeight="1" x14ac:dyDescent="0.2">
      <c r="A178" s="729" t="s">
        <v>596</v>
      </c>
      <c r="B178" s="730" t="s">
        <v>2330</v>
      </c>
      <c r="C178" s="730" t="s">
        <v>2333</v>
      </c>
      <c r="D178" s="730" t="s">
        <v>931</v>
      </c>
      <c r="E178" s="730" t="s">
        <v>2334</v>
      </c>
      <c r="F178" s="734"/>
      <c r="G178" s="734"/>
      <c r="H178" s="748">
        <v>0</v>
      </c>
      <c r="I178" s="734">
        <v>7</v>
      </c>
      <c r="J178" s="734">
        <v>7743.8200000000006</v>
      </c>
      <c r="K178" s="748">
        <v>1</v>
      </c>
      <c r="L178" s="734">
        <v>7</v>
      </c>
      <c r="M178" s="735">
        <v>7743.8200000000006</v>
      </c>
    </row>
    <row r="179" spans="1:13" ht="14.45" customHeight="1" x14ac:dyDescent="0.2">
      <c r="A179" s="729" t="s">
        <v>596</v>
      </c>
      <c r="B179" s="730" t="s">
        <v>2330</v>
      </c>
      <c r="C179" s="730" t="s">
        <v>2650</v>
      </c>
      <c r="D179" s="730" t="s">
        <v>931</v>
      </c>
      <c r="E179" s="730" t="s">
        <v>2651</v>
      </c>
      <c r="F179" s="734"/>
      <c r="G179" s="734"/>
      <c r="H179" s="748">
        <v>0</v>
      </c>
      <c r="I179" s="734">
        <v>5</v>
      </c>
      <c r="J179" s="734">
        <v>1364.3000000000002</v>
      </c>
      <c r="K179" s="748">
        <v>1</v>
      </c>
      <c r="L179" s="734">
        <v>5</v>
      </c>
      <c r="M179" s="735">
        <v>1364.3000000000002</v>
      </c>
    </row>
    <row r="180" spans="1:13" ht="14.45" customHeight="1" x14ac:dyDescent="0.2">
      <c r="A180" s="729" t="s">
        <v>596</v>
      </c>
      <c r="B180" s="730" t="s">
        <v>2330</v>
      </c>
      <c r="C180" s="730" t="s">
        <v>2335</v>
      </c>
      <c r="D180" s="730" t="s">
        <v>931</v>
      </c>
      <c r="E180" s="730" t="s">
        <v>2336</v>
      </c>
      <c r="F180" s="734"/>
      <c r="G180" s="734"/>
      <c r="H180" s="748">
        <v>0</v>
      </c>
      <c r="I180" s="734">
        <v>3</v>
      </c>
      <c r="J180" s="734">
        <v>4503.0599999999995</v>
      </c>
      <c r="K180" s="748">
        <v>1</v>
      </c>
      <c r="L180" s="734">
        <v>3</v>
      </c>
      <c r="M180" s="735">
        <v>4503.0599999999995</v>
      </c>
    </row>
    <row r="181" spans="1:13" ht="14.45" customHeight="1" x14ac:dyDescent="0.2">
      <c r="A181" s="729" t="s">
        <v>596</v>
      </c>
      <c r="B181" s="730" t="s">
        <v>2330</v>
      </c>
      <c r="C181" s="730" t="s">
        <v>2652</v>
      </c>
      <c r="D181" s="730" t="s">
        <v>931</v>
      </c>
      <c r="E181" s="730" t="s">
        <v>2653</v>
      </c>
      <c r="F181" s="734"/>
      <c r="G181" s="734"/>
      <c r="H181" s="748">
        <v>0</v>
      </c>
      <c r="I181" s="734">
        <v>6</v>
      </c>
      <c r="J181" s="734">
        <v>11374.62</v>
      </c>
      <c r="K181" s="748">
        <v>1</v>
      </c>
      <c r="L181" s="734">
        <v>6</v>
      </c>
      <c r="M181" s="735">
        <v>11374.62</v>
      </c>
    </row>
    <row r="182" spans="1:13" ht="14.45" customHeight="1" x14ac:dyDescent="0.2">
      <c r="A182" s="729" t="s">
        <v>596</v>
      </c>
      <c r="B182" s="730" t="s">
        <v>2330</v>
      </c>
      <c r="C182" s="730" t="s">
        <v>2337</v>
      </c>
      <c r="D182" s="730" t="s">
        <v>929</v>
      </c>
      <c r="E182" s="730" t="s">
        <v>2338</v>
      </c>
      <c r="F182" s="734"/>
      <c r="G182" s="734"/>
      <c r="H182" s="748">
        <v>0</v>
      </c>
      <c r="I182" s="734">
        <v>2</v>
      </c>
      <c r="J182" s="734">
        <v>1442.4</v>
      </c>
      <c r="K182" s="748">
        <v>1</v>
      </c>
      <c r="L182" s="734">
        <v>2</v>
      </c>
      <c r="M182" s="735">
        <v>1442.4</v>
      </c>
    </row>
    <row r="183" spans="1:13" ht="14.45" customHeight="1" x14ac:dyDescent="0.2">
      <c r="A183" s="729" t="s">
        <v>596</v>
      </c>
      <c r="B183" s="730" t="s">
        <v>2330</v>
      </c>
      <c r="C183" s="730" t="s">
        <v>2654</v>
      </c>
      <c r="D183" s="730" t="s">
        <v>929</v>
      </c>
      <c r="E183" s="730" t="s">
        <v>2655</v>
      </c>
      <c r="F183" s="734"/>
      <c r="G183" s="734"/>
      <c r="H183" s="748">
        <v>0</v>
      </c>
      <c r="I183" s="734">
        <v>1</v>
      </c>
      <c r="J183" s="734">
        <v>630.66</v>
      </c>
      <c r="K183" s="748">
        <v>1</v>
      </c>
      <c r="L183" s="734">
        <v>1</v>
      </c>
      <c r="M183" s="735">
        <v>630.66</v>
      </c>
    </row>
    <row r="184" spans="1:13" ht="14.45" customHeight="1" x14ac:dyDescent="0.2">
      <c r="A184" s="729" t="s">
        <v>596</v>
      </c>
      <c r="B184" s="730" t="s">
        <v>2339</v>
      </c>
      <c r="C184" s="730" t="s">
        <v>2343</v>
      </c>
      <c r="D184" s="730" t="s">
        <v>2341</v>
      </c>
      <c r="E184" s="730" t="s">
        <v>2344</v>
      </c>
      <c r="F184" s="734"/>
      <c r="G184" s="734"/>
      <c r="H184" s="748">
        <v>0</v>
      </c>
      <c r="I184" s="734">
        <v>1</v>
      </c>
      <c r="J184" s="734">
        <v>138.95000000000002</v>
      </c>
      <c r="K184" s="748">
        <v>1</v>
      </c>
      <c r="L184" s="734">
        <v>1</v>
      </c>
      <c r="M184" s="735">
        <v>138.95000000000002</v>
      </c>
    </row>
    <row r="185" spans="1:13" ht="14.45" customHeight="1" x14ac:dyDescent="0.2">
      <c r="A185" s="729" t="s">
        <v>596</v>
      </c>
      <c r="B185" s="730" t="s">
        <v>2656</v>
      </c>
      <c r="C185" s="730" t="s">
        <v>2657</v>
      </c>
      <c r="D185" s="730" t="s">
        <v>2658</v>
      </c>
      <c r="E185" s="730" t="s">
        <v>2659</v>
      </c>
      <c r="F185" s="734"/>
      <c r="G185" s="734"/>
      <c r="H185" s="748">
        <v>0</v>
      </c>
      <c r="I185" s="734">
        <v>2</v>
      </c>
      <c r="J185" s="734">
        <v>788.2</v>
      </c>
      <c r="K185" s="748">
        <v>1</v>
      </c>
      <c r="L185" s="734">
        <v>2</v>
      </c>
      <c r="M185" s="735">
        <v>788.2</v>
      </c>
    </row>
    <row r="186" spans="1:13" ht="14.45" customHeight="1" x14ac:dyDescent="0.2">
      <c r="A186" s="729" t="s">
        <v>596</v>
      </c>
      <c r="B186" s="730" t="s">
        <v>2656</v>
      </c>
      <c r="C186" s="730" t="s">
        <v>2660</v>
      </c>
      <c r="D186" s="730" t="s">
        <v>2658</v>
      </c>
      <c r="E186" s="730" t="s">
        <v>2661</v>
      </c>
      <c r="F186" s="734"/>
      <c r="G186" s="734"/>
      <c r="H186" s="748">
        <v>0</v>
      </c>
      <c r="I186" s="734">
        <v>6</v>
      </c>
      <c r="J186" s="734">
        <v>9153.32</v>
      </c>
      <c r="K186" s="748">
        <v>1</v>
      </c>
      <c r="L186" s="734">
        <v>6</v>
      </c>
      <c r="M186" s="735">
        <v>9153.32</v>
      </c>
    </row>
    <row r="187" spans="1:13" ht="14.45" customHeight="1" x14ac:dyDescent="0.2">
      <c r="A187" s="729" t="s">
        <v>596</v>
      </c>
      <c r="B187" s="730" t="s">
        <v>2662</v>
      </c>
      <c r="C187" s="730" t="s">
        <v>2663</v>
      </c>
      <c r="D187" s="730" t="s">
        <v>1870</v>
      </c>
      <c r="E187" s="730" t="s">
        <v>1871</v>
      </c>
      <c r="F187" s="734">
        <v>1</v>
      </c>
      <c r="G187" s="734">
        <v>119.08999999999999</v>
      </c>
      <c r="H187" s="748">
        <v>1</v>
      </c>
      <c r="I187" s="734"/>
      <c r="J187" s="734"/>
      <c r="K187" s="748">
        <v>0</v>
      </c>
      <c r="L187" s="734">
        <v>1</v>
      </c>
      <c r="M187" s="735">
        <v>119.08999999999999</v>
      </c>
    </row>
    <row r="188" spans="1:13" ht="14.45" customHeight="1" x14ac:dyDescent="0.2">
      <c r="A188" s="729" t="s">
        <v>596</v>
      </c>
      <c r="B188" s="730" t="s">
        <v>2345</v>
      </c>
      <c r="C188" s="730" t="s">
        <v>2346</v>
      </c>
      <c r="D188" s="730" t="s">
        <v>801</v>
      </c>
      <c r="E188" s="730" t="s">
        <v>2347</v>
      </c>
      <c r="F188" s="734"/>
      <c r="G188" s="734"/>
      <c r="H188" s="748">
        <v>0</v>
      </c>
      <c r="I188" s="734">
        <v>4</v>
      </c>
      <c r="J188" s="734">
        <v>178.64</v>
      </c>
      <c r="K188" s="748">
        <v>1</v>
      </c>
      <c r="L188" s="734">
        <v>4</v>
      </c>
      <c r="M188" s="735">
        <v>178.64</v>
      </c>
    </row>
    <row r="189" spans="1:13" ht="14.45" customHeight="1" x14ac:dyDescent="0.2">
      <c r="A189" s="729" t="s">
        <v>596</v>
      </c>
      <c r="B189" s="730" t="s">
        <v>2348</v>
      </c>
      <c r="C189" s="730" t="s">
        <v>2349</v>
      </c>
      <c r="D189" s="730" t="s">
        <v>2350</v>
      </c>
      <c r="E189" s="730" t="s">
        <v>2351</v>
      </c>
      <c r="F189" s="734"/>
      <c r="G189" s="734"/>
      <c r="H189" s="748">
        <v>0</v>
      </c>
      <c r="I189" s="734">
        <v>8</v>
      </c>
      <c r="J189" s="734">
        <v>394.56000000000012</v>
      </c>
      <c r="K189" s="748">
        <v>1</v>
      </c>
      <c r="L189" s="734">
        <v>8</v>
      </c>
      <c r="M189" s="735">
        <v>394.56000000000012</v>
      </c>
    </row>
    <row r="190" spans="1:13" ht="14.45" customHeight="1" x14ac:dyDescent="0.2">
      <c r="A190" s="729" t="s">
        <v>596</v>
      </c>
      <c r="B190" s="730" t="s">
        <v>2664</v>
      </c>
      <c r="C190" s="730" t="s">
        <v>2665</v>
      </c>
      <c r="D190" s="730" t="s">
        <v>2666</v>
      </c>
      <c r="E190" s="730" t="s">
        <v>2667</v>
      </c>
      <c r="F190" s="734"/>
      <c r="G190" s="734"/>
      <c r="H190" s="748">
        <v>0</v>
      </c>
      <c r="I190" s="734">
        <v>1</v>
      </c>
      <c r="J190" s="734">
        <v>104.53000000000004</v>
      </c>
      <c r="K190" s="748">
        <v>1</v>
      </c>
      <c r="L190" s="734">
        <v>1</v>
      </c>
      <c r="M190" s="735">
        <v>104.53000000000004</v>
      </c>
    </row>
    <row r="191" spans="1:13" ht="14.45" customHeight="1" x14ac:dyDescent="0.2">
      <c r="A191" s="729" t="s">
        <v>596</v>
      </c>
      <c r="B191" s="730" t="s">
        <v>2356</v>
      </c>
      <c r="C191" s="730" t="s">
        <v>2357</v>
      </c>
      <c r="D191" s="730" t="s">
        <v>939</v>
      </c>
      <c r="E191" s="730" t="s">
        <v>940</v>
      </c>
      <c r="F191" s="734"/>
      <c r="G191" s="734"/>
      <c r="H191" s="748">
        <v>0</v>
      </c>
      <c r="I191" s="734">
        <v>25</v>
      </c>
      <c r="J191" s="734">
        <v>1008.75</v>
      </c>
      <c r="K191" s="748">
        <v>1</v>
      </c>
      <c r="L191" s="734">
        <v>25</v>
      </c>
      <c r="M191" s="735">
        <v>1008.75</v>
      </c>
    </row>
    <row r="192" spans="1:13" ht="14.45" customHeight="1" x14ac:dyDescent="0.2">
      <c r="A192" s="729" t="s">
        <v>596</v>
      </c>
      <c r="B192" s="730" t="s">
        <v>2356</v>
      </c>
      <c r="C192" s="730" t="s">
        <v>2358</v>
      </c>
      <c r="D192" s="730" t="s">
        <v>939</v>
      </c>
      <c r="E192" s="730" t="s">
        <v>940</v>
      </c>
      <c r="F192" s="734"/>
      <c r="G192" s="734"/>
      <c r="H192" s="748">
        <v>0</v>
      </c>
      <c r="I192" s="734">
        <v>29</v>
      </c>
      <c r="J192" s="734">
        <v>1170.55</v>
      </c>
      <c r="K192" s="748">
        <v>1</v>
      </c>
      <c r="L192" s="734">
        <v>29</v>
      </c>
      <c r="M192" s="735">
        <v>1170.55</v>
      </c>
    </row>
    <row r="193" spans="1:13" ht="14.45" customHeight="1" x14ac:dyDescent="0.2">
      <c r="A193" s="729" t="s">
        <v>596</v>
      </c>
      <c r="B193" s="730" t="s">
        <v>2356</v>
      </c>
      <c r="C193" s="730" t="s">
        <v>2359</v>
      </c>
      <c r="D193" s="730" t="s">
        <v>936</v>
      </c>
      <c r="E193" s="730" t="s">
        <v>2360</v>
      </c>
      <c r="F193" s="734"/>
      <c r="G193" s="734"/>
      <c r="H193" s="748">
        <v>0</v>
      </c>
      <c r="I193" s="734">
        <v>5</v>
      </c>
      <c r="J193" s="734">
        <v>159.64999999999998</v>
      </c>
      <c r="K193" s="748">
        <v>1</v>
      </c>
      <c r="L193" s="734">
        <v>5</v>
      </c>
      <c r="M193" s="735">
        <v>159.64999999999998</v>
      </c>
    </row>
    <row r="194" spans="1:13" ht="14.45" customHeight="1" x14ac:dyDescent="0.2">
      <c r="A194" s="729" t="s">
        <v>596</v>
      </c>
      <c r="B194" s="730" t="s">
        <v>2356</v>
      </c>
      <c r="C194" s="730" t="s">
        <v>2361</v>
      </c>
      <c r="D194" s="730" t="s">
        <v>936</v>
      </c>
      <c r="E194" s="730" t="s">
        <v>2362</v>
      </c>
      <c r="F194" s="734"/>
      <c r="G194" s="734"/>
      <c r="H194" s="748">
        <v>0</v>
      </c>
      <c r="I194" s="734">
        <v>8</v>
      </c>
      <c r="J194" s="734">
        <v>467.62</v>
      </c>
      <c r="K194" s="748">
        <v>1</v>
      </c>
      <c r="L194" s="734">
        <v>8</v>
      </c>
      <c r="M194" s="735">
        <v>467.62</v>
      </c>
    </row>
    <row r="195" spans="1:13" ht="14.45" customHeight="1" x14ac:dyDescent="0.2">
      <c r="A195" s="729" t="s">
        <v>596</v>
      </c>
      <c r="B195" s="730" t="s">
        <v>2356</v>
      </c>
      <c r="C195" s="730" t="s">
        <v>2668</v>
      </c>
      <c r="D195" s="730" t="s">
        <v>1725</v>
      </c>
      <c r="E195" s="730" t="s">
        <v>2669</v>
      </c>
      <c r="F195" s="734"/>
      <c r="G195" s="734"/>
      <c r="H195" s="748">
        <v>0</v>
      </c>
      <c r="I195" s="734">
        <v>2</v>
      </c>
      <c r="J195" s="734">
        <v>323.55999999999995</v>
      </c>
      <c r="K195" s="748">
        <v>1</v>
      </c>
      <c r="L195" s="734">
        <v>2</v>
      </c>
      <c r="M195" s="735">
        <v>323.55999999999995</v>
      </c>
    </row>
    <row r="196" spans="1:13" ht="14.45" customHeight="1" x14ac:dyDescent="0.2">
      <c r="A196" s="729" t="s">
        <v>596</v>
      </c>
      <c r="B196" s="730" t="s">
        <v>2363</v>
      </c>
      <c r="C196" s="730" t="s">
        <v>2368</v>
      </c>
      <c r="D196" s="730" t="s">
        <v>987</v>
      </c>
      <c r="E196" s="730" t="s">
        <v>2369</v>
      </c>
      <c r="F196" s="734"/>
      <c r="G196" s="734"/>
      <c r="H196" s="748">
        <v>0</v>
      </c>
      <c r="I196" s="734">
        <v>40</v>
      </c>
      <c r="J196" s="734">
        <v>1557.64</v>
      </c>
      <c r="K196" s="748">
        <v>1</v>
      </c>
      <c r="L196" s="734">
        <v>40</v>
      </c>
      <c r="M196" s="735">
        <v>1557.64</v>
      </c>
    </row>
    <row r="197" spans="1:13" ht="14.45" customHeight="1" x14ac:dyDescent="0.2">
      <c r="A197" s="729" t="s">
        <v>596</v>
      </c>
      <c r="B197" s="730" t="s">
        <v>2372</v>
      </c>
      <c r="C197" s="730" t="s">
        <v>2374</v>
      </c>
      <c r="D197" s="730" t="s">
        <v>714</v>
      </c>
      <c r="E197" s="730" t="s">
        <v>715</v>
      </c>
      <c r="F197" s="734"/>
      <c r="G197" s="734"/>
      <c r="H197" s="748">
        <v>0</v>
      </c>
      <c r="I197" s="734">
        <v>1</v>
      </c>
      <c r="J197" s="734">
        <v>97.390000000000029</v>
      </c>
      <c r="K197" s="748">
        <v>1</v>
      </c>
      <c r="L197" s="734">
        <v>1</v>
      </c>
      <c r="M197" s="735">
        <v>97.390000000000029</v>
      </c>
    </row>
    <row r="198" spans="1:13" ht="14.45" customHeight="1" x14ac:dyDescent="0.2">
      <c r="A198" s="729" t="s">
        <v>596</v>
      </c>
      <c r="B198" s="730" t="s">
        <v>2372</v>
      </c>
      <c r="C198" s="730" t="s">
        <v>2670</v>
      </c>
      <c r="D198" s="730" t="s">
        <v>717</v>
      </c>
      <c r="E198" s="730" t="s">
        <v>715</v>
      </c>
      <c r="F198" s="734"/>
      <c r="G198" s="734"/>
      <c r="H198" s="748">
        <v>0</v>
      </c>
      <c r="I198" s="734">
        <v>2</v>
      </c>
      <c r="J198" s="734">
        <v>251.46</v>
      </c>
      <c r="K198" s="748">
        <v>1</v>
      </c>
      <c r="L198" s="734">
        <v>2</v>
      </c>
      <c r="M198" s="735">
        <v>251.46</v>
      </c>
    </row>
    <row r="199" spans="1:13" ht="14.45" customHeight="1" x14ac:dyDescent="0.2">
      <c r="A199" s="729" t="s">
        <v>596</v>
      </c>
      <c r="B199" s="730" t="s">
        <v>2372</v>
      </c>
      <c r="C199" s="730" t="s">
        <v>2376</v>
      </c>
      <c r="D199" s="730" t="s">
        <v>717</v>
      </c>
      <c r="E199" s="730" t="s">
        <v>718</v>
      </c>
      <c r="F199" s="734"/>
      <c r="G199" s="734"/>
      <c r="H199" s="748">
        <v>0</v>
      </c>
      <c r="I199" s="734">
        <v>2</v>
      </c>
      <c r="J199" s="734">
        <v>414.46</v>
      </c>
      <c r="K199" s="748">
        <v>1</v>
      </c>
      <c r="L199" s="734">
        <v>2</v>
      </c>
      <c r="M199" s="735">
        <v>414.46</v>
      </c>
    </row>
    <row r="200" spans="1:13" ht="14.45" customHeight="1" x14ac:dyDescent="0.2">
      <c r="A200" s="729" t="s">
        <v>596</v>
      </c>
      <c r="B200" s="730" t="s">
        <v>2372</v>
      </c>
      <c r="C200" s="730" t="s">
        <v>2378</v>
      </c>
      <c r="D200" s="730" t="s">
        <v>717</v>
      </c>
      <c r="E200" s="730" t="s">
        <v>720</v>
      </c>
      <c r="F200" s="734"/>
      <c r="G200" s="734"/>
      <c r="H200" s="748">
        <v>0</v>
      </c>
      <c r="I200" s="734">
        <v>2</v>
      </c>
      <c r="J200" s="734">
        <v>530.88000000000011</v>
      </c>
      <c r="K200" s="748">
        <v>1</v>
      </c>
      <c r="L200" s="734">
        <v>2</v>
      </c>
      <c r="M200" s="735">
        <v>530.88000000000011</v>
      </c>
    </row>
    <row r="201" spans="1:13" ht="14.45" customHeight="1" x14ac:dyDescent="0.2">
      <c r="A201" s="729" t="s">
        <v>596</v>
      </c>
      <c r="B201" s="730" t="s">
        <v>2379</v>
      </c>
      <c r="C201" s="730" t="s">
        <v>2380</v>
      </c>
      <c r="D201" s="730" t="s">
        <v>2381</v>
      </c>
      <c r="E201" s="730" t="s">
        <v>2382</v>
      </c>
      <c r="F201" s="734"/>
      <c r="G201" s="734"/>
      <c r="H201" s="748">
        <v>0</v>
      </c>
      <c r="I201" s="734">
        <v>6</v>
      </c>
      <c r="J201" s="734">
        <v>167.39999999999998</v>
      </c>
      <c r="K201" s="748">
        <v>1</v>
      </c>
      <c r="L201" s="734">
        <v>6</v>
      </c>
      <c r="M201" s="735">
        <v>167.39999999999998</v>
      </c>
    </row>
    <row r="202" spans="1:13" ht="14.45" customHeight="1" x14ac:dyDescent="0.2">
      <c r="A202" s="729" t="s">
        <v>596</v>
      </c>
      <c r="B202" s="730" t="s">
        <v>2383</v>
      </c>
      <c r="C202" s="730" t="s">
        <v>2384</v>
      </c>
      <c r="D202" s="730" t="s">
        <v>1640</v>
      </c>
      <c r="E202" s="730" t="s">
        <v>734</v>
      </c>
      <c r="F202" s="734"/>
      <c r="G202" s="734"/>
      <c r="H202" s="748">
        <v>0</v>
      </c>
      <c r="I202" s="734">
        <v>6</v>
      </c>
      <c r="J202" s="734">
        <v>158.57999999999998</v>
      </c>
      <c r="K202" s="748">
        <v>1</v>
      </c>
      <c r="L202" s="734">
        <v>6</v>
      </c>
      <c r="M202" s="735">
        <v>158.57999999999998</v>
      </c>
    </row>
    <row r="203" spans="1:13" ht="14.45" customHeight="1" x14ac:dyDescent="0.2">
      <c r="A203" s="729" t="s">
        <v>596</v>
      </c>
      <c r="B203" s="730" t="s">
        <v>2383</v>
      </c>
      <c r="C203" s="730" t="s">
        <v>2385</v>
      </c>
      <c r="D203" s="730" t="s">
        <v>1640</v>
      </c>
      <c r="E203" s="730" t="s">
        <v>1340</v>
      </c>
      <c r="F203" s="734"/>
      <c r="G203" s="734"/>
      <c r="H203" s="748">
        <v>0</v>
      </c>
      <c r="I203" s="734">
        <v>1</v>
      </c>
      <c r="J203" s="734">
        <v>87.02</v>
      </c>
      <c r="K203" s="748">
        <v>1</v>
      </c>
      <c r="L203" s="734">
        <v>1</v>
      </c>
      <c r="M203" s="735">
        <v>87.02</v>
      </c>
    </row>
    <row r="204" spans="1:13" ht="14.45" customHeight="1" x14ac:dyDescent="0.2">
      <c r="A204" s="729" t="s">
        <v>596</v>
      </c>
      <c r="B204" s="730" t="s">
        <v>2383</v>
      </c>
      <c r="C204" s="730" t="s">
        <v>2671</v>
      </c>
      <c r="D204" s="730" t="s">
        <v>1640</v>
      </c>
      <c r="E204" s="730" t="s">
        <v>780</v>
      </c>
      <c r="F204" s="734"/>
      <c r="G204" s="734"/>
      <c r="H204" s="748">
        <v>0</v>
      </c>
      <c r="I204" s="734">
        <v>5</v>
      </c>
      <c r="J204" s="734">
        <v>261.14</v>
      </c>
      <c r="K204" s="748">
        <v>1</v>
      </c>
      <c r="L204" s="734">
        <v>5</v>
      </c>
      <c r="M204" s="735">
        <v>261.14</v>
      </c>
    </row>
    <row r="205" spans="1:13" ht="14.45" customHeight="1" x14ac:dyDescent="0.2">
      <c r="A205" s="729" t="s">
        <v>596</v>
      </c>
      <c r="B205" s="730" t="s">
        <v>2386</v>
      </c>
      <c r="C205" s="730" t="s">
        <v>2392</v>
      </c>
      <c r="D205" s="730" t="s">
        <v>2388</v>
      </c>
      <c r="E205" s="730" t="s">
        <v>2393</v>
      </c>
      <c r="F205" s="734"/>
      <c r="G205" s="734"/>
      <c r="H205" s="748">
        <v>0</v>
      </c>
      <c r="I205" s="734">
        <v>3</v>
      </c>
      <c r="J205" s="734">
        <v>26.009999999999998</v>
      </c>
      <c r="K205" s="748">
        <v>1</v>
      </c>
      <c r="L205" s="734">
        <v>3</v>
      </c>
      <c r="M205" s="735">
        <v>26.009999999999998</v>
      </c>
    </row>
    <row r="206" spans="1:13" ht="14.45" customHeight="1" x14ac:dyDescent="0.2">
      <c r="A206" s="729" t="s">
        <v>596</v>
      </c>
      <c r="B206" s="730" t="s">
        <v>2672</v>
      </c>
      <c r="C206" s="730" t="s">
        <v>2673</v>
      </c>
      <c r="D206" s="730" t="s">
        <v>2674</v>
      </c>
      <c r="E206" s="730" t="s">
        <v>2675</v>
      </c>
      <c r="F206" s="734"/>
      <c r="G206" s="734"/>
      <c r="H206" s="748">
        <v>0</v>
      </c>
      <c r="I206" s="734">
        <v>1</v>
      </c>
      <c r="J206" s="734">
        <v>32.29999999999999</v>
      </c>
      <c r="K206" s="748">
        <v>1</v>
      </c>
      <c r="L206" s="734">
        <v>1</v>
      </c>
      <c r="M206" s="735">
        <v>32.29999999999999</v>
      </c>
    </row>
    <row r="207" spans="1:13" ht="14.45" customHeight="1" x14ac:dyDescent="0.2">
      <c r="A207" s="729" t="s">
        <v>596</v>
      </c>
      <c r="B207" s="730" t="s">
        <v>2395</v>
      </c>
      <c r="C207" s="730" t="s">
        <v>2676</v>
      </c>
      <c r="D207" s="730" t="s">
        <v>1287</v>
      </c>
      <c r="E207" s="730" t="s">
        <v>2677</v>
      </c>
      <c r="F207" s="734"/>
      <c r="G207" s="734"/>
      <c r="H207" s="748">
        <v>0</v>
      </c>
      <c r="I207" s="734">
        <v>1</v>
      </c>
      <c r="J207" s="734">
        <v>188.82</v>
      </c>
      <c r="K207" s="748">
        <v>1</v>
      </c>
      <c r="L207" s="734">
        <v>1</v>
      </c>
      <c r="M207" s="735">
        <v>188.82</v>
      </c>
    </row>
    <row r="208" spans="1:13" ht="14.45" customHeight="1" x14ac:dyDescent="0.2">
      <c r="A208" s="729" t="s">
        <v>596</v>
      </c>
      <c r="B208" s="730" t="s">
        <v>2398</v>
      </c>
      <c r="C208" s="730" t="s">
        <v>2399</v>
      </c>
      <c r="D208" s="730" t="s">
        <v>2400</v>
      </c>
      <c r="E208" s="730" t="s">
        <v>2401</v>
      </c>
      <c r="F208" s="734"/>
      <c r="G208" s="734"/>
      <c r="H208" s="748">
        <v>0</v>
      </c>
      <c r="I208" s="734">
        <v>14</v>
      </c>
      <c r="J208" s="734">
        <v>208.86</v>
      </c>
      <c r="K208" s="748">
        <v>1</v>
      </c>
      <c r="L208" s="734">
        <v>14</v>
      </c>
      <c r="M208" s="735">
        <v>208.86</v>
      </c>
    </row>
    <row r="209" spans="1:13" ht="14.45" customHeight="1" x14ac:dyDescent="0.2">
      <c r="A209" s="729" t="s">
        <v>596</v>
      </c>
      <c r="B209" s="730" t="s">
        <v>2398</v>
      </c>
      <c r="C209" s="730" t="s">
        <v>2678</v>
      </c>
      <c r="D209" s="730" t="s">
        <v>2400</v>
      </c>
      <c r="E209" s="730" t="s">
        <v>2679</v>
      </c>
      <c r="F209" s="734"/>
      <c r="G209" s="734"/>
      <c r="H209" s="748">
        <v>0</v>
      </c>
      <c r="I209" s="734">
        <v>2</v>
      </c>
      <c r="J209" s="734">
        <v>23.659999999999997</v>
      </c>
      <c r="K209" s="748">
        <v>1</v>
      </c>
      <c r="L209" s="734">
        <v>2</v>
      </c>
      <c r="M209" s="735">
        <v>23.659999999999997</v>
      </c>
    </row>
    <row r="210" spans="1:13" ht="14.45" customHeight="1" x14ac:dyDescent="0.2">
      <c r="A210" s="729" t="s">
        <v>596</v>
      </c>
      <c r="B210" s="730" t="s">
        <v>2398</v>
      </c>
      <c r="C210" s="730" t="s">
        <v>2402</v>
      </c>
      <c r="D210" s="730" t="s">
        <v>2400</v>
      </c>
      <c r="E210" s="730" t="s">
        <v>2393</v>
      </c>
      <c r="F210" s="734"/>
      <c r="G210" s="734"/>
      <c r="H210" s="748">
        <v>0</v>
      </c>
      <c r="I210" s="734">
        <v>2</v>
      </c>
      <c r="J210" s="734">
        <v>60.279999999999994</v>
      </c>
      <c r="K210" s="748">
        <v>1</v>
      </c>
      <c r="L210" s="734">
        <v>2</v>
      </c>
      <c r="M210" s="735">
        <v>60.279999999999994</v>
      </c>
    </row>
    <row r="211" spans="1:13" ht="14.45" customHeight="1" x14ac:dyDescent="0.2">
      <c r="A211" s="729" t="s">
        <v>596</v>
      </c>
      <c r="B211" s="730" t="s">
        <v>2680</v>
      </c>
      <c r="C211" s="730" t="s">
        <v>2681</v>
      </c>
      <c r="D211" s="730" t="s">
        <v>2682</v>
      </c>
      <c r="E211" s="730" t="s">
        <v>2683</v>
      </c>
      <c r="F211" s="734"/>
      <c r="G211" s="734"/>
      <c r="H211" s="748">
        <v>0</v>
      </c>
      <c r="I211" s="734">
        <v>2</v>
      </c>
      <c r="J211" s="734">
        <v>168.10999999999996</v>
      </c>
      <c r="K211" s="748">
        <v>1</v>
      </c>
      <c r="L211" s="734">
        <v>2</v>
      </c>
      <c r="M211" s="735">
        <v>168.10999999999996</v>
      </c>
    </row>
    <row r="212" spans="1:13" ht="14.45" customHeight="1" x14ac:dyDescent="0.2">
      <c r="A212" s="729" t="s">
        <v>596</v>
      </c>
      <c r="B212" s="730" t="s">
        <v>2684</v>
      </c>
      <c r="C212" s="730" t="s">
        <v>2685</v>
      </c>
      <c r="D212" s="730" t="s">
        <v>2686</v>
      </c>
      <c r="E212" s="730" t="s">
        <v>2687</v>
      </c>
      <c r="F212" s="734"/>
      <c r="G212" s="734"/>
      <c r="H212" s="748">
        <v>0</v>
      </c>
      <c r="I212" s="734">
        <v>3</v>
      </c>
      <c r="J212" s="734">
        <v>476.94000000000005</v>
      </c>
      <c r="K212" s="748">
        <v>1</v>
      </c>
      <c r="L212" s="734">
        <v>3</v>
      </c>
      <c r="M212" s="735">
        <v>476.94000000000005</v>
      </c>
    </row>
    <row r="213" spans="1:13" ht="14.45" customHeight="1" x14ac:dyDescent="0.2">
      <c r="A213" s="729" t="s">
        <v>596</v>
      </c>
      <c r="B213" s="730" t="s">
        <v>2684</v>
      </c>
      <c r="C213" s="730" t="s">
        <v>2688</v>
      </c>
      <c r="D213" s="730" t="s">
        <v>2686</v>
      </c>
      <c r="E213" s="730" t="s">
        <v>2689</v>
      </c>
      <c r="F213" s="734"/>
      <c r="G213" s="734"/>
      <c r="H213" s="748">
        <v>0</v>
      </c>
      <c r="I213" s="734">
        <v>1</v>
      </c>
      <c r="J213" s="734">
        <v>213.24</v>
      </c>
      <c r="K213" s="748">
        <v>1</v>
      </c>
      <c r="L213" s="734">
        <v>1</v>
      </c>
      <c r="M213" s="735">
        <v>213.24</v>
      </c>
    </row>
    <row r="214" spans="1:13" ht="14.45" customHeight="1" x14ac:dyDescent="0.2">
      <c r="A214" s="729" t="s">
        <v>596</v>
      </c>
      <c r="B214" s="730" t="s">
        <v>2684</v>
      </c>
      <c r="C214" s="730" t="s">
        <v>2690</v>
      </c>
      <c r="D214" s="730" t="s">
        <v>2686</v>
      </c>
      <c r="E214" s="730" t="s">
        <v>2691</v>
      </c>
      <c r="F214" s="734"/>
      <c r="G214" s="734"/>
      <c r="H214" s="748">
        <v>0</v>
      </c>
      <c r="I214" s="734">
        <v>1</v>
      </c>
      <c r="J214" s="734">
        <v>254.25</v>
      </c>
      <c r="K214" s="748">
        <v>1</v>
      </c>
      <c r="L214" s="734">
        <v>1</v>
      </c>
      <c r="M214" s="735">
        <v>254.25</v>
      </c>
    </row>
    <row r="215" spans="1:13" ht="14.45" customHeight="1" x14ac:dyDescent="0.2">
      <c r="A215" s="729" t="s">
        <v>596</v>
      </c>
      <c r="B215" s="730" t="s">
        <v>2684</v>
      </c>
      <c r="C215" s="730" t="s">
        <v>2692</v>
      </c>
      <c r="D215" s="730" t="s">
        <v>2693</v>
      </c>
      <c r="E215" s="730" t="s">
        <v>2694</v>
      </c>
      <c r="F215" s="734"/>
      <c r="G215" s="734"/>
      <c r="H215" s="748">
        <v>0</v>
      </c>
      <c r="I215" s="734">
        <v>1</v>
      </c>
      <c r="J215" s="734">
        <v>56.640000000000015</v>
      </c>
      <c r="K215" s="748">
        <v>1</v>
      </c>
      <c r="L215" s="734">
        <v>1</v>
      </c>
      <c r="M215" s="735">
        <v>56.640000000000015</v>
      </c>
    </row>
    <row r="216" spans="1:13" ht="14.45" customHeight="1" x14ac:dyDescent="0.2">
      <c r="A216" s="729" t="s">
        <v>596</v>
      </c>
      <c r="B216" s="730" t="s">
        <v>2406</v>
      </c>
      <c r="C216" s="730" t="s">
        <v>2695</v>
      </c>
      <c r="D216" s="730" t="s">
        <v>1302</v>
      </c>
      <c r="E216" s="730" t="s">
        <v>1863</v>
      </c>
      <c r="F216" s="734">
        <v>2</v>
      </c>
      <c r="G216" s="734">
        <v>204.3</v>
      </c>
      <c r="H216" s="748">
        <v>1</v>
      </c>
      <c r="I216" s="734"/>
      <c r="J216" s="734"/>
      <c r="K216" s="748">
        <v>0</v>
      </c>
      <c r="L216" s="734">
        <v>2</v>
      </c>
      <c r="M216" s="735">
        <v>204.3</v>
      </c>
    </row>
    <row r="217" spans="1:13" ht="14.45" customHeight="1" x14ac:dyDescent="0.2">
      <c r="A217" s="729" t="s">
        <v>596</v>
      </c>
      <c r="B217" s="730" t="s">
        <v>2406</v>
      </c>
      <c r="C217" s="730" t="s">
        <v>2696</v>
      </c>
      <c r="D217" s="730" t="s">
        <v>1302</v>
      </c>
      <c r="E217" s="730" t="s">
        <v>1862</v>
      </c>
      <c r="F217" s="734">
        <v>1</v>
      </c>
      <c r="G217" s="734">
        <v>365.05</v>
      </c>
      <c r="H217" s="748">
        <v>1</v>
      </c>
      <c r="I217" s="734"/>
      <c r="J217" s="734"/>
      <c r="K217" s="748">
        <v>0</v>
      </c>
      <c r="L217" s="734">
        <v>1</v>
      </c>
      <c r="M217" s="735">
        <v>365.05</v>
      </c>
    </row>
    <row r="218" spans="1:13" ht="14.45" customHeight="1" x14ac:dyDescent="0.2">
      <c r="A218" s="729" t="s">
        <v>596</v>
      </c>
      <c r="B218" s="730" t="s">
        <v>2406</v>
      </c>
      <c r="C218" s="730" t="s">
        <v>2697</v>
      </c>
      <c r="D218" s="730" t="s">
        <v>1917</v>
      </c>
      <c r="E218" s="730" t="s">
        <v>1918</v>
      </c>
      <c r="F218" s="734">
        <v>1</v>
      </c>
      <c r="G218" s="734">
        <v>136.11000000000001</v>
      </c>
      <c r="H218" s="748">
        <v>1</v>
      </c>
      <c r="I218" s="734"/>
      <c r="J218" s="734"/>
      <c r="K218" s="748">
        <v>0</v>
      </c>
      <c r="L218" s="734">
        <v>1</v>
      </c>
      <c r="M218" s="735">
        <v>136.11000000000001</v>
      </c>
    </row>
    <row r="219" spans="1:13" ht="14.45" customHeight="1" x14ac:dyDescent="0.2">
      <c r="A219" s="729" t="s">
        <v>596</v>
      </c>
      <c r="B219" s="730" t="s">
        <v>2698</v>
      </c>
      <c r="C219" s="730" t="s">
        <v>2699</v>
      </c>
      <c r="D219" s="730" t="s">
        <v>2700</v>
      </c>
      <c r="E219" s="730" t="s">
        <v>2701</v>
      </c>
      <c r="F219" s="734"/>
      <c r="G219" s="734"/>
      <c r="H219" s="748">
        <v>0</v>
      </c>
      <c r="I219" s="734">
        <v>2</v>
      </c>
      <c r="J219" s="734">
        <v>25.64</v>
      </c>
      <c r="K219" s="748">
        <v>1</v>
      </c>
      <c r="L219" s="734">
        <v>2</v>
      </c>
      <c r="M219" s="735">
        <v>25.64</v>
      </c>
    </row>
    <row r="220" spans="1:13" ht="14.45" customHeight="1" x14ac:dyDescent="0.2">
      <c r="A220" s="729" t="s">
        <v>596</v>
      </c>
      <c r="B220" s="730" t="s">
        <v>2698</v>
      </c>
      <c r="C220" s="730" t="s">
        <v>2702</v>
      </c>
      <c r="D220" s="730" t="s">
        <v>1781</v>
      </c>
      <c r="E220" s="730" t="s">
        <v>2703</v>
      </c>
      <c r="F220" s="734"/>
      <c r="G220" s="734"/>
      <c r="H220" s="748">
        <v>0</v>
      </c>
      <c r="I220" s="734">
        <v>2</v>
      </c>
      <c r="J220" s="734">
        <v>36.580000000000005</v>
      </c>
      <c r="K220" s="748">
        <v>1</v>
      </c>
      <c r="L220" s="734">
        <v>2</v>
      </c>
      <c r="M220" s="735">
        <v>36.580000000000005</v>
      </c>
    </row>
    <row r="221" spans="1:13" ht="14.45" customHeight="1" x14ac:dyDescent="0.2">
      <c r="A221" s="729" t="s">
        <v>596</v>
      </c>
      <c r="B221" s="730" t="s">
        <v>2415</v>
      </c>
      <c r="C221" s="730" t="s">
        <v>2419</v>
      </c>
      <c r="D221" s="730" t="s">
        <v>2420</v>
      </c>
      <c r="E221" s="730" t="s">
        <v>2421</v>
      </c>
      <c r="F221" s="734"/>
      <c r="G221" s="734"/>
      <c r="H221" s="748">
        <v>0</v>
      </c>
      <c r="I221" s="734">
        <v>2</v>
      </c>
      <c r="J221" s="734">
        <v>138.58000000000004</v>
      </c>
      <c r="K221" s="748">
        <v>1</v>
      </c>
      <c r="L221" s="734">
        <v>2</v>
      </c>
      <c r="M221" s="735">
        <v>138.58000000000004</v>
      </c>
    </row>
    <row r="222" spans="1:13" ht="14.45" customHeight="1" x14ac:dyDescent="0.2">
      <c r="A222" s="729" t="s">
        <v>596</v>
      </c>
      <c r="B222" s="730" t="s">
        <v>2424</v>
      </c>
      <c r="C222" s="730" t="s">
        <v>2425</v>
      </c>
      <c r="D222" s="730" t="s">
        <v>916</v>
      </c>
      <c r="E222" s="730" t="s">
        <v>2426</v>
      </c>
      <c r="F222" s="734"/>
      <c r="G222" s="734"/>
      <c r="H222" s="748">
        <v>0</v>
      </c>
      <c r="I222" s="734">
        <v>2</v>
      </c>
      <c r="J222" s="734">
        <v>148.21999999999997</v>
      </c>
      <c r="K222" s="748">
        <v>1</v>
      </c>
      <c r="L222" s="734">
        <v>2</v>
      </c>
      <c r="M222" s="735">
        <v>148.21999999999997</v>
      </c>
    </row>
    <row r="223" spans="1:13" ht="14.45" customHeight="1" x14ac:dyDescent="0.2">
      <c r="A223" s="729" t="s">
        <v>596</v>
      </c>
      <c r="B223" s="730" t="s">
        <v>2424</v>
      </c>
      <c r="C223" s="730" t="s">
        <v>2427</v>
      </c>
      <c r="D223" s="730" t="s">
        <v>916</v>
      </c>
      <c r="E223" s="730" t="s">
        <v>2428</v>
      </c>
      <c r="F223" s="734"/>
      <c r="G223" s="734"/>
      <c r="H223" s="748">
        <v>0</v>
      </c>
      <c r="I223" s="734">
        <v>3</v>
      </c>
      <c r="J223" s="734">
        <v>674.88000000000022</v>
      </c>
      <c r="K223" s="748">
        <v>1</v>
      </c>
      <c r="L223" s="734">
        <v>3</v>
      </c>
      <c r="M223" s="735">
        <v>674.88000000000022</v>
      </c>
    </row>
    <row r="224" spans="1:13" ht="14.45" customHeight="1" x14ac:dyDescent="0.2">
      <c r="A224" s="729" t="s">
        <v>596</v>
      </c>
      <c r="B224" s="730" t="s">
        <v>2429</v>
      </c>
      <c r="C224" s="730" t="s">
        <v>2430</v>
      </c>
      <c r="D224" s="730" t="s">
        <v>1341</v>
      </c>
      <c r="E224" s="730" t="s">
        <v>2431</v>
      </c>
      <c r="F224" s="734"/>
      <c r="G224" s="734"/>
      <c r="H224" s="748">
        <v>0</v>
      </c>
      <c r="I224" s="734">
        <v>250</v>
      </c>
      <c r="J224" s="734">
        <v>16225</v>
      </c>
      <c r="K224" s="748">
        <v>1</v>
      </c>
      <c r="L224" s="734">
        <v>250</v>
      </c>
      <c r="M224" s="735">
        <v>16225</v>
      </c>
    </row>
    <row r="225" spans="1:13" ht="14.45" customHeight="1" x14ac:dyDescent="0.2">
      <c r="A225" s="729" t="s">
        <v>596</v>
      </c>
      <c r="B225" s="730" t="s">
        <v>2429</v>
      </c>
      <c r="C225" s="730" t="s">
        <v>2432</v>
      </c>
      <c r="D225" s="730" t="s">
        <v>1341</v>
      </c>
      <c r="E225" s="730" t="s">
        <v>2433</v>
      </c>
      <c r="F225" s="734"/>
      <c r="G225" s="734"/>
      <c r="H225" s="748">
        <v>0</v>
      </c>
      <c r="I225" s="734">
        <v>31</v>
      </c>
      <c r="J225" s="734">
        <v>2195.63</v>
      </c>
      <c r="K225" s="748">
        <v>1</v>
      </c>
      <c r="L225" s="734">
        <v>31</v>
      </c>
      <c r="M225" s="735">
        <v>2195.63</v>
      </c>
    </row>
    <row r="226" spans="1:13" ht="14.45" customHeight="1" x14ac:dyDescent="0.2">
      <c r="A226" s="729" t="s">
        <v>596</v>
      </c>
      <c r="B226" s="730" t="s">
        <v>2434</v>
      </c>
      <c r="C226" s="730" t="s">
        <v>2438</v>
      </c>
      <c r="D226" s="730" t="s">
        <v>2436</v>
      </c>
      <c r="E226" s="730" t="s">
        <v>2439</v>
      </c>
      <c r="F226" s="734"/>
      <c r="G226" s="734"/>
      <c r="H226" s="748">
        <v>0</v>
      </c>
      <c r="I226" s="734">
        <v>1</v>
      </c>
      <c r="J226" s="734">
        <v>92.69</v>
      </c>
      <c r="K226" s="748">
        <v>1</v>
      </c>
      <c r="L226" s="734">
        <v>1</v>
      </c>
      <c r="M226" s="735">
        <v>92.69</v>
      </c>
    </row>
    <row r="227" spans="1:13" ht="14.45" customHeight="1" x14ac:dyDescent="0.2">
      <c r="A227" s="729" t="s">
        <v>596</v>
      </c>
      <c r="B227" s="730" t="s">
        <v>2434</v>
      </c>
      <c r="C227" s="730" t="s">
        <v>2444</v>
      </c>
      <c r="D227" s="730" t="s">
        <v>891</v>
      </c>
      <c r="E227" s="730" t="s">
        <v>892</v>
      </c>
      <c r="F227" s="734"/>
      <c r="G227" s="734"/>
      <c r="H227" s="748">
        <v>0</v>
      </c>
      <c r="I227" s="734">
        <v>1</v>
      </c>
      <c r="J227" s="734">
        <v>78.67</v>
      </c>
      <c r="K227" s="748">
        <v>1</v>
      </c>
      <c r="L227" s="734">
        <v>1</v>
      </c>
      <c r="M227" s="735">
        <v>78.67</v>
      </c>
    </row>
    <row r="228" spans="1:13" ht="14.45" customHeight="1" x14ac:dyDescent="0.2">
      <c r="A228" s="729" t="s">
        <v>596</v>
      </c>
      <c r="B228" s="730" t="s">
        <v>2434</v>
      </c>
      <c r="C228" s="730" t="s">
        <v>2704</v>
      </c>
      <c r="D228" s="730" t="s">
        <v>891</v>
      </c>
      <c r="E228" s="730" t="s">
        <v>1710</v>
      </c>
      <c r="F228" s="734"/>
      <c r="G228" s="734"/>
      <c r="H228" s="748">
        <v>0</v>
      </c>
      <c r="I228" s="734">
        <v>1</v>
      </c>
      <c r="J228" s="734">
        <v>92.11</v>
      </c>
      <c r="K228" s="748">
        <v>1</v>
      </c>
      <c r="L228" s="734">
        <v>1</v>
      </c>
      <c r="M228" s="735">
        <v>92.11</v>
      </c>
    </row>
    <row r="229" spans="1:13" ht="14.45" customHeight="1" x14ac:dyDescent="0.2">
      <c r="A229" s="729" t="s">
        <v>596</v>
      </c>
      <c r="B229" s="730" t="s">
        <v>2434</v>
      </c>
      <c r="C229" s="730" t="s">
        <v>2705</v>
      </c>
      <c r="D229" s="730" t="s">
        <v>891</v>
      </c>
      <c r="E229" s="730" t="s">
        <v>1708</v>
      </c>
      <c r="F229" s="734"/>
      <c r="G229" s="734"/>
      <c r="H229" s="748">
        <v>0</v>
      </c>
      <c r="I229" s="734">
        <v>1</v>
      </c>
      <c r="J229" s="734">
        <v>99.259999999999977</v>
      </c>
      <c r="K229" s="748">
        <v>1</v>
      </c>
      <c r="L229" s="734">
        <v>1</v>
      </c>
      <c r="M229" s="735">
        <v>99.259999999999977</v>
      </c>
    </row>
    <row r="230" spans="1:13" ht="14.45" customHeight="1" x14ac:dyDescent="0.2">
      <c r="A230" s="729" t="s">
        <v>596</v>
      </c>
      <c r="B230" s="730" t="s">
        <v>2434</v>
      </c>
      <c r="C230" s="730" t="s">
        <v>2706</v>
      </c>
      <c r="D230" s="730" t="s">
        <v>891</v>
      </c>
      <c r="E230" s="730" t="s">
        <v>2707</v>
      </c>
      <c r="F230" s="734"/>
      <c r="G230" s="734"/>
      <c r="H230" s="748">
        <v>0</v>
      </c>
      <c r="I230" s="734">
        <v>2</v>
      </c>
      <c r="J230" s="734">
        <v>122.21000000000001</v>
      </c>
      <c r="K230" s="748">
        <v>1</v>
      </c>
      <c r="L230" s="734">
        <v>2</v>
      </c>
      <c r="M230" s="735">
        <v>122.21000000000001</v>
      </c>
    </row>
    <row r="231" spans="1:13" ht="14.45" customHeight="1" x14ac:dyDescent="0.2">
      <c r="A231" s="729" t="s">
        <v>596</v>
      </c>
      <c r="B231" s="730" t="s">
        <v>2445</v>
      </c>
      <c r="C231" s="730" t="s">
        <v>2446</v>
      </c>
      <c r="D231" s="730" t="s">
        <v>2447</v>
      </c>
      <c r="E231" s="730" t="s">
        <v>2448</v>
      </c>
      <c r="F231" s="734">
        <v>29.5</v>
      </c>
      <c r="G231" s="734">
        <v>12295.009999999998</v>
      </c>
      <c r="H231" s="748">
        <v>1</v>
      </c>
      <c r="I231" s="734"/>
      <c r="J231" s="734"/>
      <c r="K231" s="748">
        <v>0</v>
      </c>
      <c r="L231" s="734">
        <v>29.5</v>
      </c>
      <c r="M231" s="735">
        <v>12295.009999999998</v>
      </c>
    </row>
    <row r="232" spans="1:13" ht="14.45" customHeight="1" x14ac:dyDescent="0.2">
      <c r="A232" s="729" t="s">
        <v>596</v>
      </c>
      <c r="B232" s="730" t="s">
        <v>2445</v>
      </c>
      <c r="C232" s="730" t="s">
        <v>2449</v>
      </c>
      <c r="D232" s="730" t="s">
        <v>1529</v>
      </c>
      <c r="E232" s="730" t="s">
        <v>2450</v>
      </c>
      <c r="F232" s="734"/>
      <c r="G232" s="734"/>
      <c r="H232" s="748">
        <v>0</v>
      </c>
      <c r="I232" s="734">
        <v>7</v>
      </c>
      <c r="J232" s="734">
        <v>796.25</v>
      </c>
      <c r="K232" s="748">
        <v>1</v>
      </c>
      <c r="L232" s="734">
        <v>7</v>
      </c>
      <c r="M232" s="735">
        <v>796.25</v>
      </c>
    </row>
    <row r="233" spans="1:13" ht="14.45" customHeight="1" x14ac:dyDescent="0.2">
      <c r="A233" s="729" t="s">
        <v>596</v>
      </c>
      <c r="B233" s="730" t="s">
        <v>2445</v>
      </c>
      <c r="C233" s="730" t="s">
        <v>2451</v>
      </c>
      <c r="D233" s="730" t="s">
        <v>2452</v>
      </c>
      <c r="E233" s="730" t="s">
        <v>2453</v>
      </c>
      <c r="F233" s="734"/>
      <c r="G233" s="734"/>
      <c r="H233" s="748">
        <v>0</v>
      </c>
      <c r="I233" s="734">
        <v>3</v>
      </c>
      <c r="J233" s="734">
        <v>330.57000000000005</v>
      </c>
      <c r="K233" s="748">
        <v>1</v>
      </c>
      <c r="L233" s="734">
        <v>3</v>
      </c>
      <c r="M233" s="735">
        <v>330.57000000000005</v>
      </c>
    </row>
    <row r="234" spans="1:13" ht="14.45" customHeight="1" x14ac:dyDescent="0.2">
      <c r="A234" s="729" t="s">
        <v>596</v>
      </c>
      <c r="B234" s="730" t="s">
        <v>2454</v>
      </c>
      <c r="C234" s="730" t="s">
        <v>2455</v>
      </c>
      <c r="D234" s="730" t="s">
        <v>2456</v>
      </c>
      <c r="E234" s="730" t="s">
        <v>1591</v>
      </c>
      <c r="F234" s="734"/>
      <c r="G234" s="734"/>
      <c r="H234" s="748">
        <v>0</v>
      </c>
      <c r="I234" s="734">
        <v>14</v>
      </c>
      <c r="J234" s="734">
        <v>29746.29</v>
      </c>
      <c r="K234" s="748">
        <v>1</v>
      </c>
      <c r="L234" s="734">
        <v>14</v>
      </c>
      <c r="M234" s="735">
        <v>29746.29</v>
      </c>
    </row>
    <row r="235" spans="1:13" ht="14.45" customHeight="1" x14ac:dyDescent="0.2">
      <c r="A235" s="729" t="s">
        <v>596</v>
      </c>
      <c r="B235" s="730" t="s">
        <v>2457</v>
      </c>
      <c r="C235" s="730" t="s">
        <v>2458</v>
      </c>
      <c r="D235" s="730" t="s">
        <v>2459</v>
      </c>
      <c r="E235" s="730" t="s">
        <v>1669</v>
      </c>
      <c r="F235" s="734"/>
      <c r="G235" s="734"/>
      <c r="H235" s="748">
        <v>0</v>
      </c>
      <c r="I235" s="734">
        <v>9</v>
      </c>
      <c r="J235" s="734">
        <v>836.73</v>
      </c>
      <c r="K235" s="748">
        <v>1</v>
      </c>
      <c r="L235" s="734">
        <v>9</v>
      </c>
      <c r="M235" s="735">
        <v>836.73</v>
      </c>
    </row>
    <row r="236" spans="1:13" ht="14.45" customHeight="1" x14ac:dyDescent="0.2">
      <c r="A236" s="729" t="s">
        <v>596</v>
      </c>
      <c r="B236" s="730" t="s">
        <v>2457</v>
      </c>
      <c r="C236" s="730" t="s">
        <v>2708</v>
      </c>
      <c r="D236" s="730" t="s">
        <v>2709</v>
      </c>
      <c r="E236" s="730" t="s">
        <v>2710</v>
      </c>
      <c r="F236" s="734"/>
      <c r="G236" s="734"/>
      <c r="H236" s="748">
        <v>0</v>
      </c>
      <c r="I236" s="734">
        <v>2.5</v>
      </c>
      <c r="J236" s="734">
        <v>490.04999999999995</v>
      </c>
      <c r="K236" s="748">
        <v>1</v>
      </c>
      <c r="L236" s="734">
        <v>2.5</v>
      </c>
      <c r="M236" s="735">
        <v>490.04999999999995</v>
      </c>
    </row>
    <row r="237" spans="1:13" ht="14.45" customHeight="1" x14ac:dyDescent="0.2">
      <c r="A237" s="729" t="s">
        <v>596</v>
      </c>
      <c r="B237" s="730" t="s">
        <v>2460</v>
      </c>
      <c r="C237" s="730" t="s">
        <v>2461</v>
      </c>
      <c r="D237" s="730" t="s">
        <v>2462</v>
      </c>
      <c r="E237" s="730" t="s">
        <v>2463</v>
      </c>
      <c r="F237" s="734">
        <v>40</v>
      </c>
      <c r="G237" s="734">
        <v>1336</v>
      </c>
      <c r="H237" s="748">
        <v>1</v>
      </c>
      <c r="I237" s="734"/>
      <c r="J237" s="734"/>
      <c r="K237" s="748">
        <v>0</v>
      </c>
      <c r="L237" s="734">
        <v>40</v>
      </c>
      <c r="M237" s="735">
        <v>1336</v>
      </c>
    </row>
    <row r="238" spans="1:13" ht="14.45" customHeight="1" x14ac:dyDescent="0.2">
      <c r="A238" s="729" t="s">
        <v>596</v>
      </c>
      <c r="B238" s="730" t="s">
        <v>2464</v>
      </c>
      <c r="C238" s="730" t="s">
        <v>2711</v>
      </c>
      <c r="D238" s="730" t="s">
        <v>1576</v>
      </c>
      <c r="E238" s="730" t="s">
        <v>1991</v>
      </c>
      <c r="F238" s="734"/>
      <c r="G238" s="734"/>
      <c r="H238" s="748">
        <v>0</v>
      </c>
      <c r="I238" s="734">
        <v>4</v>
      </c>
      <c r="J238" s="734">
        <v>1983.21</v>
      </c>
      <c r="K238" s="748">
        <v>1</v>
      </c>
      <c r="L238" s="734">
        <v>4</v>
      </c>
      <c r="M238" s="735">
        <v>1983.21</v>
      </c>
    </row>
    <row r="239" spans="1:13" ht="14.45" customHeight="1" x14ac:dyDescent="0.2">
      <c r="A239" s="729" t="s">
        <v>596</v>
      </c>
      <c r="B239" s="730" t="s">
        <v>2464</v>
      </c>
      <c r="C239" s="730" t="s">
        <v>2465</v>
      </c>
      <c r="D239" s="730" t="s">
        <v>1576</v>
      </c>
      <c r="E239" s="730" t="s">
        <v>1577</v>
      </c>
      <c r="F239" s="734"/>
      <c r="G239" s="734"/>
      <c r="H239" s="748">
        <v>0</v>
      </c>
      <c r="I239" s="734">
        <v>20.7</v>
      </c>
      <c r="J239" s="734">
        <v>17079.155999999999</v>
      </c>
      <c r="K239" s="748">
        <v>1</v>
      </c>
      <c r="L239" s="734">
        <v>20.7</v>
      </c>
      <c r="M239" s="735">
        <v>17079.155999999999</v>
      </c>
    </row>
    <row r="240" spans="1:13" ht="14.45" customHeight="1" x14ac:dyDescent="0.2">
      <c r="A240" s="729" t="s">
        <v>596</v>
      </c>
      <c r="B240" s="730" t="s">
        <v>2466</v>
      </c>
      <c r="C240" s="730" t="s">
        <v>2467</v>
      </c>
      <c r="D240" s="730" t="s">
        <v>731</v>
      </c>
      <c r="E240" s="730" t="s">
        <v>732</v>
      </c>
      <c r="F240" s="734">
        <v>17</v>
      </c>
      <c r="G240" s="734">
        <v>1748.82</v>
      </c>
      <c r="H240" s="748">
        <v>1</v>
      </c>
      <c r="I240" s="734"/>
      <c r="J240" s="734"/>
      <c r="K240" s="748">
        <v>0</v>
      </c>
      <c r="L240" s="734">
        <v>17</v>
      </c>
      <c r="M240" s="735">
        <v>1748.82</v>
      </c>
    </row>
    <row r="241" spans="1:13" ht="14.45" customHeight="1" x14ac:dyDescent="0.2">
      <c r="A241" s="729" t="s">
        <v>596</v>
      </c>
      <c r="B241" s="730" t="s">
        <v>2468</v>
      </c>
      <c r="C241" s="730" t="s">
        <v>2712</v>
      </c>
      <c r="D241" s="730" t="s">
        <v>2470</v>
      </c>
      <c r="E241" s="730" t="s">
        <v>2713</v>
      </c>
      <c r="F241" s="734"/>
      <c r="G241" s="734"/>
      <c r="H241" s="748">
        <v>0</v>
      </c>
      <c r="I241" s="734">
        <v>3</v>
      </c>
      <c r="J241" s="734">
        <v>452.09999999999997</v>
      </c>
      <c r="K241" s="748">
        <v>1</v>
      </c>
      <c r="L241" s="734">
        <v>3</v>
      </c>
      <c r="M241" s="735">
        <v>452.09999999999997</v>
      </c>
    </row>
    <row r="242" spans="1:13" ht="14.45" customHeight="1" x14ac:dyDescent="0.2">
      <c r="A242" s="729" t="s">
        <v>596</v>
      </c>
      <c r="B242" s="730" t="s">
        <v>2468</v>
      </c>
      <c r="C242" s="730" t="s">
        <v>2469</v>
      </c>
      <c r="D242" s="730" t="s">
        <v>2470</v>
      </c>
      <c r="E242" s="730" t="s">
        <v>2471</v>
      </c>
      <c r="F242" s="734"/>
      <c r="G242" s="734"/>
      <c r="H242" s="748">
        <v>0</v>
      </c>
      <c r="I242" s="734">
        <v>1.8</v>
      </c>
      <c r="J242" s="734">
        <v>475.2</v>
      </c>
      <c r="K242" s="748">
        <v>1</v>
      </c>
      <c r="L242" s="734">
        <v>1.8</v>
      </c>
      <c r="M242" s="735">
        <v>475.2</v>
      </c>
    </row>
    <row r="243" spans="1:13" ht="14.45" customHeight="1" x14ac:dyDescent="0.2">
      <c r="A243" s="729" t="s">
        <v>596</v>
      </c>
      <c r="B243" s="730" t="s">
        <v>2476</v>
      </c>
      <c r="C243" s="730" t="s">
        <v>2480</v>
      </c>
      <c r="D243" s="730" t="s">
        <v>2478</v>
      </c>
      <c r="E243" s="730" t="s">
        <v>2481</v>
      </c>
      <c r="F243" s="734"/>
      <c r="G243" s="734"/>
      <c r="H243" s="748">
        <v>0</v>
      </c>
      <c r="I243" s="734">
        <v>39</v>
      </c>
      <c r="J243" s="734">
        <v>2062.3200000000002</v>
      </c>
      <c r="K243" s="748">
        <v>1</v>
      </c>
      <c r="L243" s="734">
        <v>39</v>
      </c>
      <c r="M243" s="735">
        <v>2062.3200000000002</v>
      </c>
    </row>
    <row r="244" spans="1:13" ht="14.45" customHeight="1" x14ac:dyDescent="0.2">
      <c r="A244" s="729" t="s">
        <v>596</v>
      </c>
      <c r="B244" s="730" t="s">
        <v>2482</v>
      </c>
      <c r="C244" s="730" t="s">
        <v>2483</v>
      </c>
      <c r="D244" s="730" t="s">
        <v>1578</v>
      </c>
      <c r="E244" s="730" t="s">
        <v>2484</v>
      </c>
      <c r="F244" s="734">
        <v>6</v>
      </c>
      <c r="G244" s="734">
        <v>1130.76</v>
      </c>
      <c r="H244" s="748">
        <v>1</v>
      </c>
      <c r="I244" s="734"/>
      <c r="J244" s="734"/>
      <c r="K244" s="748">
        <v>0</v>
      </c>
      <c r="L244" s="734">
        <v>6</v>
      </c>
      <c r="M244" s="735">
        <v>1130.76</v>
      </c>
    </row>
    <row r="245" spans="1:13" ht="14.45" customHeight="1" x14ac:dyDescent="0.2">
      <c r="A245" s="729" t="s">
        <v>596</v>
      </c>
      <c r="B245" s="730" t="s">
        <v>2487</v>
      </c>
      <c r="C245" s="730" t="s">
        <v>2488</v>
      </c>
      <c r="D245" s="730" t="s">
        <v>2489</v>
      </c>
      <c r="E245" s="730" t="s">
        <v>2490</v>
      </c>
      <c r="F245" s="734"/>
      <c r="G245" s="734"/>
      <c r="H245" s="748">
        <v>0</v>
      </c>
      <c r="I245" s="734">
        <v>14.799999999999999</v>
      </c>
      <c r="J245" s="734">
        <v>4721.2000000000007</v>
      </c>
      <c r="K245" s="748">
        <v>1</v>
      </c>
      <c r="L245" s="734">
        <v>14.799999999999999</v>
      </c>
      <c r="M245" s="735">
        <v>4721.2000000000007</v>
      </c>
    </row>
    <row r="246" spans="1:13" ht="14.45" customHeight="1" x14ac:dyDescent="0.2">
      <c r="A246" s="729" t="s">
        <v>596</v>
      </c>
      <c r="B246" s="730" t="s">
        <v>2487</v>
      </c>
      <c r="C246" s="730" t="s">
        <v>2493</v>
      </c>
      <c r="D246" s="730" t="s">
        <v>1608</v>
      </c>
      <c r="E246" s="730" t="s">
        <v>2494</v>
      </c>
      <c r="F246" s="734"/>
      <c r="G246" s="734"/>
      <c r="H246" s="748">
        <v>0</v>
      </c>
      <c r="I246" s="734">
        <v>3</v>
      </c>
      <c r="J246" s="734">
        <v>3449.4599999999991</v>
      </c>
      <c r="K246" s="748">
        <v>1</v>
      </c>
      <c r="L246" s="734">
        <v>3</v>
      </c>
      <c r="M246" s="735">
        <v>3449.4599999999991</v>
      </c>
    </row>
    <row r="247" spans="1:13" ht="14.45" customHeight="1" x14ac:dyDescent="0.2">
      <c r="A247" s="729" t="s">
        <v>596</v>
      </c>
      <c r="B247" s="730" t="s">
        <v>2714</v>
      </c>
      <c r="C247" s="730" t="s">
        <v>2715</v>
      </c>
      <c r="D247" s="730" t="s">
        <v>2716</v>
      </c>
      <c r="E247" s="730" t="s">
        <v>2717</v>
      </c>
      <c r="F247" s="734"/>
      <c r="G247" s="734"/>
      <c r="H247" s="748">
        <v>0</v>
      </c>
      <c r="I247" s="734">
        <v>20</v>
      </c>
      <c r="J247" s="734">
        <v>22024.2</v>
      </c>
      <c r="K247" s="748">
        <v>1</v>
      </c>
      <c r="L247" s="734">
        <v>20</v>
      </c>
      <c r="M247" s="735">
        <v>22024.2</v>
      </c>
    </row>
    <row r="248" spans="1:13" ht="14.45" customHeight="1" x14ac:dyDescent="0.2">
      <c r="A248" s="729" t="s">
        <v>596</v>
      </c>
      <c r="B248" s="730" t="s">
        <v>2500</v>
      </c>
      <c r="C248" s="730" t="s">
        <v>2501</v>
      </c>
      <c r="D248" s="730" t="s">
        <v>947</v>
      </c>
      <c r="E248" s="730" t="s">
        <v>948</v>
      </c>
      <c r="F248" s="734"/>
      <c r="G248" s="734"/>
      <c r="H248" s="748">
        <v>0</v>
      </c>
      <c r="I248" s="734">
        <v>8.2970000000000006</v>
      </c>
      <c r="J248" s="734">
        <v>3587.8893021656068</v>
      </c>
      <c r="K248" s="748">
        <v>1</v>
      </c>
      <c r="L248" s="734">
        <v>8.2970000000000006</v>
      </c>
      <c r="M248" s="735">
        <v>3587.8893021656068</v>
      </c>
    </row>
    <row r="249" spans="1:13" ht="14.45" customHeight="1" x14ac:dyDescent="0.2">
      <c r="A249" s="729" t="s">
        <v>596</v>
      </c>
      <c r="B249" s="730" t="s">
        <v>2500</v>
      </c>
      <c r="C249" s="730" t="s">
        <v>2502</v>
      </c>
      <c r="D249" s="730" t="s">
        <v>947</v>
      </c>
      <c r="E249" s="730" t="s">
        <v>949</v>
      </c>
      <c r="F249" s="734">
        <v>40.953999999999994</v>
      </c>
      <c r="G249" s="734">
        <v>3133.3424942245842</v>
      </c>
      <c r="H249" s="748">
        <v>1</v>
      </c>
      <c r="I249" s="734"/>
      <c r="J249" s="734"/>
      <c r="K249" s="748">
        <v>0</v>
      </c>
      <c r="L249" s="734">
        <v>40.953999999999994</v>
      </c>
      <c r="M249" s="735">
        <v>3133.3424942245842</v>
      </c>
    </row>
    <row r="250" spans="1:13" ht="14.45" customHeight="1" x14ac:dyDescent="0.2">
      <c r="A250" s="729" t="s">
        <v>596</v>
      </c>
      <c r="B250" s="730" t="s">
        <v>2500</v>
      </c>
      <c r="C250" s="730" t="s">
        <v>2503</v>
      </c>
      <c r="D250" s="730" t="s">
        <v>947</v>
      </c>
      <c r="E250" s="730" t="s">
        <v>950</v>
      </c>
      <c r="F250" s="734">
        <v>16.071999999999999</v>
      </c>
      <c r="G250" s="734">
        <v>3920.559827935288</v>
      </c>
      <c r="H250" s="748">
        <v>1</v>
      </c>
      <c r="I250" s="734"/>
      <c r="J250" s="734"/>
      <c r="K250" s="748">
        <v>0</v>
      </c>
      <c r="L250" s="734">
        <v>16.071999999999999</v>
      </c>
      <c r="M250" s="735">
        <v>3920.559827935288</v>
      </c>
    </row>
    <row r="251" spans="1:13" ht="14.45" customHeight="1" x14ac:dyDescent="0.2">
      <c r="A251" s="729" t="s">
        <v>596</v>
      </c>
      <c r="B251" s="730" t="s">
        <v>2500</v>
      </c>
      <c r="C251" s="730" t="s">
        <v>2504</v>
      </c>
      <c r="D251" s="730" t="s">
        <v>947</v>
      </c>
      <c r="E251" s="730" t="s">
        <v>948</v>
      </c>
      <c r="F251" s="734">
        <v>7.8602357999999999</v>
      </c>
      <c r="G251" s="734">
        <v>3398.9834970604179</v>
      </c>
      <c r="H251" s="748">
        <v>1</v>
      </c>
      <c r="I251" s="734"/>
      <c r="J251" s="734"/>
      <c r="K251" s="748">
        <v>0</v>
      </c>
      <c r="L251" s="734">
        <v>7.8602357999999999</v>
      </c>
      <c r="M251" s="735">
        <v>3398.9834970604179</v>
      </c>
    </row>
    <row r="252" spans="1:13" ht="14.45" customHeight="1" x14ac:dyDescent="0.2">
      <c r="A252" s="729" t="s">
        <v>596</v>
      </c>
      <c r="B252" s="730" t="s">
        <v>2505</v>
      </c>
      <c r="C252" s="730" t="s">
        <v>2506</v>
      </c>
      <c r="D252" s="730" t="s">
        <v>884</v>
      </c>
      <c r="E252" s="730" t="s">
        <v>1040</v>
      </c>
      <c r="F252" s="734"/>
      <c r="G252" s="734"/>
      <c r="H252" s="748">
        <v>0</v>
      </c>
      <c r="I252" s="734">
        <v>32.000095000000002</v>
      </c>
      <c r="J252" s="734">
        <v>3458.1749313984578</v>
      </c>
      <c r="K252" s="748">
        <v>1</v>
      </c>
      <c r="L252" s="734">
        <v>32.000095000000002</v>
      </c>
      <c r="M252" s="735">
        <v>3458.1749313984578</v>
      </c>
    </row>
    <row r="253" spans="1:13" ht="14.45" customHeight="1" x14ac:dyDescent="0.2">
      <c r="A253" s="729" t="s">
        <v>596</v>
      </c>
      <c r="B253" s="730" t="s">
        <v>2505</v>
      </c>
      <c r="C253" s="730" t="s">
        <v>2507</v>
      </c>
      <c r="D253" s="730" t="s">
        <v>884</v>
      </c>
      <c r="E253" s="730" t="s">
        <v>2099</v>
      </c>
      <c r="F253" s="734"/>
      <c r="G253" s="734"/>
      <c r="H253" s="748">
        <v>0</v>
      </c>
      <c r="I253" s="734">
        <v>62.991794399999996</v>
      </c>
      <c r="J253" s="734">
        <v>13712.34258722901</v>
      </c>
      <c r="K253" s="748">
        <v>1</v>
      </c>
      <c r="L253" s="734">
        <v>62.991794399999996</v>
      </c>
      <c r="M253" s="735">
        <v>13712.34258722901</v>
      </c>
    </row>
    <row r="254" spans="1:13" ht="14.45" customHeight="1" x14ac:dyDescent="0.2">
      <c r="A254" s="729" t="s">
        <v>596</v>
      </c>
      <c r="B254" s="730" t="s">
        <v>2505</v>
      </c>
      <c r="C254" s="730" t="s">
        <v>2508</v>
      </c>
      <c r="D254" s="730" t="s">
        <v>884</v>
      </c>
      <c r="E254" s="730" t="s">
        <v>2509</v>
      </c>
      <c r="F254" s="734"/>
      <c r="G254" s="734"/>
      <c r="H254" s="748">
        <v>0</v>
      </c>
      <c r="I254" s="734">
        <v>37.641223199999999</v>
      </c>
      <c r="J254" s="734">
        <v>12214.586000765063</v>
      </c>
      <c r="K254" s="748">
        <v>1</v>
      </c>
      <c r="L254" s="734">
        <v>37.641223199999999</v>
      </c>
      <c r="M254" s="735">
        <v>12214.586000765063</v>
      </c>
    </row>
    <row r="255" spans="1:13" ht="14.45" customHeight="1" x14ac:dyDescent="0.2">
      <c r="A255" s="729" t="s">
        <v>596</v>
      </c>
      <c r="B255" s="730" t="s">
        <v>2510</v>
      </c>
      <c r="C255" s="730" t="s">
        <v>2511</v>
      </c>
      <c r="D255" s="730" t="s">
        <v>2512</v>
      </c>
      <c r="E255" s="730" t="s">
        <v>2513</v>
      </c>
      <c r="F255" s="734"/>
      <c r="G255" s="734"/>
      <c r="H255" s="748">
        <v>0</v>
      </c>
      <c r="I255" s="734">
        <v>33.634735500000005</v>
      </c>
      <c r="J255" s="734">
        <v>3048.9957293105495</v>
      </c>
      <c r="K255" s="748">
        <v>1</v>
      </c>
      <c r="L255" s="734">
        <v>33.634735500000005</v>
      </c>
      <c r="M255" s="735">
        <v>3048.9957293105495</v>
      </c>
    </row>
    <row r="256" spans="1:13" ht="14.45" customHeight="1" x14ac:dyDescent="0.2">
      <c r="A256" s="729" t="s">
        <v>596</v>
      </c>
      <c r="B256" s="730" t="s">
        <v>2514</v>
      </c>
      <c r="C256" s="730" t="s">
        <v>2515</v>
      </c>
      <c r="D256" s="730" t="s">
        <v>845</v>
      </c>
      <c r="E256" s="730" t="s">
        <v>847</v>
      </c>
      <c r="F256" s="734"/>
      <c r="G256" s="734"/>
      <c r="H256" s="748">
        <v>0</v>
      </c>
      <c r="I256" s="734">
        <v>56.572220800000004</v>
      </c>
      <c r="J256" s="734">
        <v>4125.2039404011075</v>
      </c>
      <c r="K256" s="748">
        <v>1</v>
      </c>
      <c r="L256" s="734">
        <v>56.572220800000004</v>
      </c>
      <c r="M256" s="735">
        <v>4125.2039404011075</v>
      </c>
    </row>
    <row r="257" spans="1:13" ht="14.45" customHeight="1" x14ac:dyDescent="0.2">
      <c r="A257" s="729" t="s">
        <v>596</v>
      </c>
      <c r="B257" s="730" t="s">
        <v>2514</v>
      </c>
      <c r="C257" s="730" t="s">
        <v>2516</v>
      </c>
      <c r="D257" s="730" t="s">
        <v>845</v>
      </c>
      <c r="E257" s="730" t="s">
        <v>846</v>
      </c>
      <c r="F257" s="734"/>
      <c r="G257" s="734"/>
      <c r="H257" s="748">
        <v>0</v>
      </c>
      <c r="I257" s="734">
        <v>13.8273226</v>
      </c>
      <c r="J257" s="734">
        <v>2947.4087601149827</v>
      </c>
      <c r="K257" s="748">
        <v>1</v>
      </c>
      <c r="L257" s="734">
        <v>13.8273226</v>
      </c>
      <c r="M257" s="735">
        <v>2947.4087601149827</v>
      </c>
    </row>
    <row r="258" spans="1:13" ht="14.45" customHeight="1" x14ac:dyDescent="0.2">
      <c r="A258" s="729" t="s">
        <v>596</v>
      </c>
      <c r="B258" s="730" t="s">
        <v>2514</v>
      </c>
      <c r="C258" s="730" t="s">
        <v>2517</v>
      </c>
      <c r="D258" s="730" t="s">
        <v>845</v>
      </c>
      <c r="E258" s="730" t="s">
        <v>848</v>
      </c>
      <c r="F258" s="734">
        <v>6.1690000000000005</v>
      </c>
      <c r="G258" s="734">
        <v>2560.7329227712944</v>
      </c>
      <c r="H258" s="748">
        <v>1</v>
      </c>
      <c r="I258" s="734"/>
      <c r="J258" s="734"/>
      <c r="K258" s="748">
        <v>0</v>
      </c>
      <c r="L258" s="734">
        <v>6.1690000000000005</v>
      </c>
      <c r="M258" s="735">
        <v>2560.7329227712944</v>
      </c>
    </row>
    <row r="259" spans="1:13" ht="14.45" customHeight="1" x14ac:dyDescent="0.2">
      <c r="A259" s="729" t="s">
        <v>596</v>
      </c>
      <c r="B259" s="730" t="s">
        <v>2518</v>
      </c>
      <c r="C259" s="730" t="s">
        <v>2519</v>
      </c>
      <c r="D259" s="730" t="s">
        <v>1039</v>
      </c>
      <c r="E259" s="730" t="s">
        <v>1042</v>
      </c>
      <c r="F259" s="734">
        <v>23.347229200000001</v>
      </c>
      <c r="G259" s="734">
        <v>2291.4434310503998</v>
      </c>
      <c r="H259" s="748">
        <v>1</v>
      </c>
      <c r="I259" s="734"/>
      <c r="J259" s="734"/>
      <c r="K259" s="748">
        <v>0</v>
      </c>
      <c r="L259" s="734">
        <v>23.347229200000001</v>
      </c>
      <c r="M259" s="735">
        <v>2291.4434310503998</v>
      </c>
    </row>
    <row r="260" spans="1:13" ht="14.45" customHeight="1" x14ac:dyDescent="0.2">
      <c r="A260" s="729" t="s">
        <v>596</v>
      </c>
      <c r="B260" s="730" t="s">
        <v>2518</v>
      </c>
      <c r="C260" s="730" t="s">
        <v>2520</v>
      </c>
      <c r="D260" s="730" t="s">
        <v>1039</v>
      </c>
      <c r="E260" s="730" t="s">
        <v>1040</v>
      </c>
      <c r="F260" s="734">
        <v>20.915999999999997</v>
      </c>
      <c r="G260" s="734">
        <v>3825.4948196954697</v>
      </c>
      <c r="H260" s="748">
        <v>1</v>
      </c>
      <c r="I260" s="734"/>
      <c r="J260" s="734"/>
      <c r="K260" s="748">
        <v>0</v>
      </c>
      <c r="L260" s="734">
        <v>20.915999999999997</v>
      </c>
      <c r="M260" s="735">
        <v>3825.4948196954697</v>
      </c>
    </row>
    <row r="261" spans="1:13" ht="14.45" customHeight="1" x14ac:dyDescent="0.2">
      <c r="A261" s="729" t="s">
        <v>596</v>
      </c>
      <c r="B261" s="730" t="s">
        <v>2518</v>
      </c>
      <c r="C261" s="730" t="s">
        <v>2718</v>
      </c>
      <c r="D261" s="730" t="s">
        <v>1039</v>
      </c>
      <c r="E261" s="730" t="s">
        <v>1041</v>
      </c>
      <c r="F261" s="734">
        <v>0.80200000000000005</v>
      </c>
      <c r="G261" s="734">
        <v>337.82084599999996</v>
      </c>
      <c r="H261" s="748">
        <v>1</v>
      </c>
      <c r="I261" s="734"/>
      <c r="J261" s="734"/>
      <c r="K261" s="748">
        <v>0</v>
      </c>
      <c r="L261" s="734">
        <v>0.80200000000000005</v>
      </c>
      <c r="M261" s="735">
        <v>337.82084599999996</v>
      </c>
    </row>
    <row r="262" spans="1:13" ht="14.45" customHeight="1" x14ac:dyDescent="0.2">
      <c r="A262" s="729" t="s">
        <v>596</v>
      </c>
      <c r="B262" s="730" t="s">
        <v>2518</v>
      </c>
      <c r="C262" s="730" t="s">
        <v>2521</v>
      </c>
      <c r="D262" s="730" t="s">
        <v>1043</v>
      </c>
      <c r="E262" s="730" t="s">
        <v>1041</v>
      </c>
      <c r="F262" s="734"/>
      <c r="G262" s="734"/>
      <c r="H262" s="748">
        <v>0</v>
      </c>
      <c r="I262" s="734">
        <v>21.624969199999999</v>
      </c>
      <c r="J262" s="734">
        <v>3092.3705956000003</v>
      </c>
      <c r="K262" s="748">
        <v>1</v>
      </c>
      <c r="L262" s="734">
        <v>21.624969199999999</v>
      </c>
      <c r="M262" s="735">
        <v>3092.3705956000003</v>
      </c>
    </row>
    <row r="263" spans="1:13" ht="14.45" customHeight="1" x14ac:dyDescent="0.2">
      <c r="A263" s="729" t="s">
        <v>596</v>
      </c>
      <c r="B263" s="730" t="s">
        <v>2518</v>
      </c>
      <c r="C263" s="730" t="s">
        <v>2522</v>
      </c>
      <c r="D263" s="730" t="s">
        <v>1039</v>
      </c>
      <c r="E263" s="730" t="s">
        <v>1040</v>
      </c>
      <c r="F263" s="734">
        <v>15.094999999999999</v>
      </c>
      <c r="G263" s="734">
        <v>2797.3634328569469</v>
      </c>
      <c r="H263" s="748">
        <v>1</v>
      </c>
      <c r="I263" s="734"/>
      <c r="J263" s="734"/>
      <c r="K263" s="748">
        <v>0</v>
      </c>
      <c r="L263" s="734">
        <v>15.094999999999999</v>
      </c>
      <c r="M263" s="735">
        <v>2797.3634328569469</v>
      </c>
    </row>
    <row r="264" spans="1:13" ht="14.45" customHeight="1" x14ac:dyDescent="0.2">
      <c r="A264" s="729" t="s">
        <v>596</v>
      </c>
      <c r="B264" s="730" t="s">
        <v>2518</v>
      </c>
      <c r="C264" s="730" t="s">
        <v>2523</v>
      </c>
      <c r="D264" s="730" t="s">
        <v>1039</v>
      </c>
      <c r="E264" s="730" t="s">
        <v>1041</v>
      </c>
      <c r="F264" s="734">
        <v>23.109944900000002</v>
      </c>
      <c r="G264" s="734">
        <v>9785.2304697243453</v>
      </c>
      <c r="H264" s="748">
        <v>1</v>
      </c>
      <c r="I264" s="734"/>
      <c r="J264" s="734"/>
      <c r="K264" s="748">
        <v>0</v>
      </c>
      <c r="L264" s="734">
        <v>23.109944900000002</v>
      </c>
      <c r="M264" s="735">
        <v>9785.2304697243453</v>
      </c>
    </row>
    <row r="265" spans="1:13" ht="14.45" customHeight="1" x14ac:dyDescent="0.2">
      <c r="A265" s="729" t="s">
        <v>596</v>
      </c>
      <c r="B265" s="730" t="s">
        <v>2719</v>
      </c>
      <c r="C265" s="730" t="s">
        <v>2720</v>
      </c>
      <c r="D265" s="730" t="s">
        <v>2721</v>
      </c>
      <c r="E265" s="730" t="s">
        <v>2722</v>
      </c>
      <c r="F265" s="734"/>
      <c r="G265" s="734"/>
      <c r="H265" s="748">
        <v>0</v>
      </c>
      <c r="I265" s="734">
        <v>1</v>
      </c>
      <c r="J265" s="734">
        <v>576.71999999999991</v>
      </c>
      <c r="K265" s="748">
        <v>1</v>
      </c>
      <c r="L265" s="734">
        <v>1</v>
      </c>
      <c r="M265" s="735">
        <v>576.71999999999991</v>
      </c>
    </row>
    <row r="266" spans="1:13" ht="14.45" customHeight="1" x14ac:dyDescent="0.2">
      <c r="A266" s="729" t="s">
        <v>596</v>
      </c>
      <c r="B266" s="730" t="s">
        <v>2719</v>
      </c>
      <c r="C266" s="730" t="s">
        <v>2723</v>
      </c>
      <c r="D266" s="730" t="s">
        <v>2721</v>
      </c>
      <c r="E266" s="730" t="s">
        <v>2724</v>
      </c>
      <c r="F266" s="734"/>
      <c r="G266" s="734"/>
      <c r="H266" s="748">
        <v>0</v>
      </c>
      <c r="I266" s="734">
        <v>2</v>
      </c>
      <c r="J266" s="734">
        <v>1067.2399999999998</v>
      </c>
      <c r="K266" s="748">
        <v>1</v>
      </c>
      <c r="L266" s="734">
        <v>2</v>
      </c>
      <c r="M266" s="735">
        <v>1067.2399999999998</v>
      </c>
    </row>
    <row r="267" spans="1:13" ht="14.45" customHeight="1" x14ac:dyDescent="0.2">
      <c r="A267" s="729" t="s">
        <v>596</v>
      </c>
      <c r="B267" s="730" t="s">
        <v>2524</v>
      </c>
      <c r="C267" s="730" t="s">
        <v>2526</v>
      </c>
      <c r="D267" s="730" t="s">
        <v>656</v>
      </c>
      <c r="E267" s="730" t="s">
        <v>658</v>
      </c>
      <c r="F267" s="734"/>
      <c r="G267" s="734"/>
      <c r="H267" s="748">
        <v>0</v>
      </c>
      <c r="I267" s="734">
        <v>6</v>
      </c>
      <c r="J267" s="734">
        <v>323.63999999999993</v>
      </c>
      <c r="K267" s="748">
        <v>1</v>
      </c>
      <c r="L267" s="734">
        <v>6</v>
      </c>
      <c r="M267" s="735">
        <v>323.63999999999993</v>
      </c>
    </row>
    <row r="268" spans="1:13" ht="14.45" customHeight="1" x14ac:dyDescent="0.2">
      <c r="A268" s="729" t="s">
        <v>596</v>
      </c>
      <c r="B268" s="730" t="s">
        <v>2524</v>
      </c>
      <c r="C268" s="730" t="s">
        <v>2527</v>
      </c>
      <c r="D268" s="730" t="s">
        <v>656</v>
      </c>
      <c r="E268" s="730" t="s">
        <v>659</v>
      </c>
      <c r="F268" s="734"/>
      <c r="G268" s="734"/>
      <c r="H268" s="748">
        <v>0</v>
      </c>
      <c r="I268" s="734">
        <v>7</v>
      </c>
      <c r="J268" s="734">
        <v>339.78000000000009</v>
      </c>
      <c r="K268" s="748">
        <v>1</v>
      </c>
      <c r="L268" s="734">
        <v>7</v>
      </c>
      <c r="M268" s="735">
        <v>339.78000000000009</v>
      </c>
    </row>
    <row r="269" spans="1:13" ht="14.45" customHeight="1" x14ac:dyDescent="0.2">
      <c r="A269" s="729" t="s">
        <v>596</v>
      </c>
      <c r="B269" s="730" t="s">
        <v>2528</v>
      </c>
      <c r="C269" s="730" t="s">
        <v>2529</v>
      </c>
      <c r="D269" s="730" t="s">
        <v>2530</v>
      </c>
      <c r="E269" s="730" t="s">
        <v>2531</v>
      </c>
      <c r="F269" s="734"/>
      <c r="G269" s="734"/>
      <c r="H269" s="748">
        <v>0</v>
      </c>
      <c r="I269" s="734">
        <v>10</v>
      </c>
      <c r="J269" s="734">
        <v>818.10000000000025</v>
      </c>
      <c r="K269" s="748">
        <v>1</v>
      </c>
      <c r="L269" s="734">
        <v>10</v>
      </c>
      <c r="M269" s="735">
        <v>818.10000000000025</v>
      </c>
    </row>
    <row r="270" spans="1:13" ht="14.45" customHeight="1" x14ac:dyDescent="0.2">
      <c r="A270" s="729" t="s">
        <v>596</v>
      </c>
      <c r="B270" s="730" t="s">
        <v>2725</v>
      </c>
      <c r="C270" s="730" t="s">
        <v>2726</v>
      </c>
      <c r="D270" s="730" t="s">
        <v>2727</v>
      </c>
      <c r="E270" s="730" t="s">
        <v>2728</v>
      </c>
      <c r="F270" s="734"/>
      <c r="G270" s="734"/>
      <c r="H270" s="748">
        <v>0</v>
      </c>
      <c r="I270" s="734">
        <v>5</v>
      </c>
      <c r="J270" s="734">
        <v>1952.5</v>
      </c>
      <c r="K270" s="748">
        <v>1</v>
      </c>
      <c r="L270" s="734">
        <v>5</v>
      </c>
      <c r="M270" s="735">
        <v>1952.5</v>
      </c>
    </row>
    <row r="271" spans="1:13" ht="14.45" customHeight="1" x14ac:dyDescent="0.2">
      <c r="A271" s="729" t="s">
        <v>596</v>
      </c>
      <c r="B271" s="730" t="s">
        <v>2532</v>
      </c>
      <c r="C271" s="730" t="s">
        <v>2534</v>
      </c>
      <c r="D271" s="730" t="s">
        <v>1237</v>
      </c>
      <c r="E271" s="730" t="s">
        <v>1238</v>
      </c>
      <c r="F271" s="734"/>
      <c r="G271" s="734"/>
      <c r="H271" s="748">
        <v>0</v>
      </c>
      <c r="I271" s="734">
        <v>4</v>
      </c>
      <c r="J271" s="734">
        <v>1591.1</v>
      </c>
      <c r="K271" s="748">
        <v>1</v>
      </c>
      <c r="L271" s="734">
        <v>4</v>
      </c>
      <c r="M271" s="735">
        <v>1591.1</v>
      </c>
    </row>
    <row r="272" spans="1:13" ht="14.45" customHeight="1" x14ac:dyDescent="0.2">
      <c r="A272" s="729" t="s">
        <v>596</v>
      </c>
      <c r="B272" s="730" t="s">
        <v>2532</v>
      </c>
      <c r="C272" s="730" t="s">
        <v>2535</v>
      </c>
      <c r="D272" s="730" t="s">
        <v>1237</v>
      </c>
      <c r="E272" s="730" t="s">
        <v>1239</v>
      </c>
      <c r="F272" s="734"/>
      <c r="G272" s="734"/>
      <c r="H272" s="748">
        <v>0</v>
      </c>
      <c r="I272" s="734">
        <v>4</v>
      </c>
      <c r="J272" s="734">
        <v>3280.76</v>
      </c>
      <c r="K272" s="748">
        <v>1</v>
      </c>
      <c r="L272" s="734">
        <v>4</v>
      </c>
      <c r="M272" s="735">
        <v>3280.76</v>
      </c>
    </row>
    <row r="273" spans="1:13" ht="14.45" customHeight="1" x14ac:dyDescent="0.2">
      <c r="A273" s="729" t="s">
        <v>596</v>
      </c>
      <c r="B273" s="730" t="s">
        <v>2536</v>
      </c>
      <c r="C273" s="730" t="s">
        <v>2537</v>
      </c>
      <c r="D273" s="730" t="s">
        <v>2538</v>
      </c>
      <c r="E273" s="730" t="s">
        <v>2539</v>
      </c>
      <c r="F273" s="734"/>
      <c r="G273" s="734"/>
      <c r="H273" s="748">
        <v>0</v>
      </c>
      <c r="I273" s="734">
        <v>1</v>
      </c>
      <c r="J273" s="734">
        <v>1609.21</v>
      </c>
      <c r="K273" s="748">
        <v>1</v>
      </c>
      <c r="L273" s="734">
        <v>1</v>
      </c>
      <c r="M273" s="735">
        <v>1609.21</v>
      </c>
    </row>
    <row r="274" spans="1:13" ht="14.45" customHeight="1" x14ac:dyDescent="0.2">
      <c r="A274" s="729" t="s">
        <v>596</v>
      </c>
      <c r="B274" s="730" t="s">
        <v>2536</v>
      </c>
      <c r="C274" s="730" t="s">
        <v>2729</v>
      </c>
      <c r="D274" s="730" t="s">
        <v>2538</v>
      </c>
      <c r="E274" s="730" t="s">
        <v>2730</v>
      </c>
      <c r="F274" s="734"/>
      <c r="G274" s="734"/>
      <c r="H274" s="748">
        <v>0</v>
      </c>
      <c r="I274" s="734">
        <v>3</v>
      </c>
      <c r="J274" s="734">
        <v>3560.74</v>
      </c>
      <c r="K274" s="748">
        <v>1</v>
      </c>
      <c r="L274" s="734">
        <v>3</v>
      </c>
      <c r="M274" s="735">
        <v>3560.74</v>
      </c>
    </row>
    <row r="275" spans="1:13" ht="14.45" customHeight="1" x14ac:dyDescent="0.2">
      <c r="A275" s="729" t="s">
        <v>596</v>
      </c>
      <c r="B275" s="730" t="s">
        <v>2536</v>
      </c>
      <c r="C275" s="730" t="s">
        <v>2540</v>
      </c>
      <c r="D275" s="730" t="s">
        <v>2538</v>
      </c>
      <c r="E275" s="730" t="s">
        <v>2541</v>
      </c>
      <c r="F275" s="734"/>
      <c r="G275" s="734"/>
      <c r="H275" s="748">
        <v>0</v>
      </c>
      <c r="I275" s="734">
        <v>4</v>
      </c>
      <c r="J275" s="734">
        <v>1474.08</v>
      </c>
      <c r="K275" s="748">
        <v>1</v>
      </c>
      <c r="L275" s="734">
        <v>4</v>
      </c>
      <c r="M275" s="735">
        <v>1474.08</v>
      </c>
    </row>
    <row r="276" spans="1:13" ht="14.45" customHeight="1" x14ac:dyDescent="0.2">
      <c r="A276" s="729" t="s">
        <v>596</v>
      </c>
      <c r="B276" s="730" t="s">
        <v>2536</v>
      </c>
      <c r="C276" s="730" t="s">
        <v>2542</v>
      </c>
      <c r="D276" s="730" t="s">
        <v>2538</v>
      </c>
      <c r="E276" s="730" t="s">
        <v>2543</v>
      </c>
      <c r="F276" s="734"/>
      <c r="G276" s="734"/>
      <c r="H276" s="748">
        <v>0</v>
      </c>
      <c r="I276" s="734">
        <v>5</v>
      </c>
      <c r="J276" s="734">
        <v>3868.75</v>
      </c>
      <c r="K276" s="748">
        <v>1</v>
      </c>
      <c r="L276" s="734">
        <v>5</v>
      </c>
      <c r="M276" s="735">
        <v>3868.75</v>
      </c>
    </row>
    <row r="277" spans="1:13" ht="14.45" customHeight="1" x14ac:dyDescent="0.2">
      <c r="A277" s="729" t="s">
        <v>596</v>
      </c>
      <c r="B277" s="730" t="s">
        <v>2536</v>
      </c>
      <c r="C277" s="730" t="s">
        <v>2544</v>
      </c>
      <c r="D277" s="730" t="s">
        <v>2545</v>
      </c>
      <c r="E277" s="730" t="s">
        <v>2546</v>
      </c>
      <c r="F277" s="734"/>
      <c r="G277" s="734"/>
      <c r="H277" s="748">
        <v>0</v>
      </c>
      <c r="I277" s="734">
        <v>3</v>
      </c>
      <c r="J277" s="734">
        <v>13514.809669947686</v>
      </c>
      <c r="K277" s="748">
        <v>1</v>
      </c>
      <c r="L277" s="734">
        <v>3</v>
      </c>
      <c r="M277" s="735">
        <v>13514.809669947686</v>
      </c>
    </row>
    <row r="278" spans="1:13" ht="14.45" customHeight="1" x14ac:dyDescent="0.2">
      <c r="A278" s="729" t="s">
        <v>596</v>
      </c>
      <c r="B278" s="730" t="s">
        <v>2536</v>
      </c>
      <c r="C278" s="730" t="s">
        <v>2547</v>
      </c>
      <c r="D278" s="730" t="s">
        <v>2548</v>
      </c>
      <c r="E278" s="730" t="s">
        <v>853</v>
      </c>
      <c r="F278" s="734"/>
      <c r="G278" s="734"/>
      <c r="H278" s="748">
        <v>0</v>
      </c>
      <c r="I278" s="734">
        <v>8</v>
      </c>
      <c r="J278" s="734">
        <v>12760.08</v>
      </c>
      <c r="K278" s="748">
        <v>1</v>
      </c>
      <c r="L278" s="734">
        <v>8</v>
      </c>
      <c r="M278" s="735">
        <v>12760.08</v>
      </c>
    </row>
    <row r="279" spans="1:13" ht="14.45" customHeight="1" x14ac:dyDescent="0.2">
      <c r="A279" s="729" t="s">
        <v>596</v>
      </c>
      <c r="B279" s="730" t="s">
        <v>2536</v>
      </c>
      <c r="C279" s="730" t="s">
        <v>2549</v>
      </c>
      <c r="D279" s="730" t="s">
        <v>2548</v>
      </c>
      <c r="E279" s="730" t="s">
        <v>2550</v>
      </c>
      <c r="F279" s="734"/>
      <c r="G279" s="734"/>
      <c r="H279" s="748">
        <v>0</v>
      </c>
      <c r="I279" s="734">
        <v>1</v>
      </c>
      <c r="J279" s="734">
        <v>1176.55</v>
      </c>
      <c r="K279" s="748">
        <v>1</v>
      </c>
      <c r="L279" s="734">
        <v>1</v>
      </c>
      <c r="M279" s="735">
        <v>1176.55</v>
      </c>
    </row>
    <row r="280" spans="1:13" ht="14.45" customHeight="1" x14ac:dyDescent="0.2">
      <c r="A280" s="729" t="s">
        <v>596</v>
      </c>
      <c r="B280" s="730" t="s">
        <v>2536</v>
      </c>
      <c r="C280" s="730" t="s">
        <v>2551</v>
      </c>
      <c r="D280" s="730" t="s">
        <v>2548</v>
      </c>
      <c r="E280" s="730" t="s">
        <v>2552</v>
      </c>
      <c r="F280" s="734"/>
      <c r="G280" s="734"/>
      <c r="H280" s="748">
        <v>0</v>
      </c>
      <c r="I280" s="734">
        <v>11</v>
      </c>
      <c r="J280" s="734">
        <v>3907.54</v>
      </c>
      <c r="K280" s="748">
        <v>1</v>
      </c>
      <c r="L280" s="734">
        <v>11</v>
      </c>
      <c r="M280" s="735">
        <v>3907.54</v>
      </c>
    </row>
    <row r="281" spans="1:13" ht="14.45" customHeight="1" x14ac:dyDescent="0.2">
      <c r="A281" s="729" t="s">
        <v>596</v>
      </c>
      <c r="B281" s="730" t="s">
        <v>2536</v>
      </c>
      <c r="C281" s="730" t="s">
        <v>2553</v>
      </c>
      <c r="D281" s="730" t="s">
        <v>2548</v>
      </c>
      <c r="E281" s="730" t="s">
        <v>2554</v>
      </c>
      <c r="F281" s="734"/>
      <c r="G281" s="734"/>
      <c r="H281" s="748">
        <v>0</v>
      </c>
      <c r="I281" s="734">
        <v>5</v>
      </c>
      <c r="J281" s="734">
        <v>3863.4100000000003</v>
      </c>
      <c r="K281" s="748">
        <v>1</v>
      </c>
      <c r="L281" s="734">
        <v>5</v>
      </c>
      <c r="M281" s="735">
        <v>3863.4100000000003</v>
      </c>
    </row>
    <row r="282" spans="1:13" ht="14.45" customHeight="1" x14ac:dyDescent="0.2">
      <c r="A282" s="729" t="s">
        <v>596</v>
      </c>
      <c r="B282" s="730" t="s">
        <v>2731</v>
      </c>
      <c r="C282" s="730" t="s">
        <v>2732</v>
      </c>
      <c r="D282" s="730" t="s">
        <v>2733</v>
      </c>
      <c r="E282" s="730" t="s">
        <v>2734</v>
      </c>
      <c r="F282" s="734"/>
      <c r="G282" s="734"/>
      <c r="H282" s="748">
        <v>0</v>
      </c>
      <c r="I282" s="734">
        <v>4</v>
      </c>
      <c r="J282" s="734">
        <v>2363.16</v>
      </c>
      <c r="K282" s="748">
        <v>1</v>
      </c>
      <c r="L282" s="734">
        <v>4</v>
      </c>
      <c r="M282" s="735">
        <v>2363.16</v>
      </c>
    </row>
    <row r="283" spans="1:13" ht="14.45" customHeight="1" x14ac:dyDescent="0.2">
      <c r="A283" s="729" t="s">
        <v>596</v>
      </c>
      <c r="B283" s="730" t="s">
        <v>2731</v>
      </c>
      <c r="C283" s="730" t="s">
        <v>2735</v>
      </c>
      <c r="D283" s="730" t="s">
        <v>2733</v>
      </c>
      <c r="E283" s="730" t="s">
        <v>2736</v>
      </c>
      <c r="F283" s="734"/>
      <c r="G283" s="734"/>
      <c r="H283" s="748">
        <v>0</v>
      </c>
      <c r="I283" s="734">
        <v>1</v>
      </c>
      <c r="J283" s="734">
        <v>910.95</v>
      </c>
      <c r="K283" s="748">
        <v>1</v>
      </c>
      <c r="L283" s="734">
        <v>1</v>
      </c>
      <c r="M283" s="735">
        <v>910.95</v>
      </c>
    </row>
    <row r="284" spans="1:13" ht="14.45" customHeight="1" x14ac:dyDescent="0.2">
      <c r="A284" s="729" t="s">
        <v>596</v>
      </c>
      <c r="B284" s="730" t="s">
        <v>2555</v>
      </c>
      <c r="C284" s="730" t="s">
        <v>2556</v>
      </c>
      <c r="D284" s="730" t="s">
        <v>1211</v>
      </c>
      <c r="E284" s="730" t="s">
        <v>1212</v>
      </c>
      <c r="F284" s="734"/>
      <c r="G284" s="734"/>
      <c r="H284" s="748">
        <v>0</v>
      </c>
      <c r="I284" s="734">
        <v>30</v>
      </c>
      <c r="J284" s="734">
        <v>1004.7379999999999</v>
      </c>
      <c r="K284" s="748">
        <v>1</v>
      </c>
      <c r="L284" s="734">
        <v>30</v>
      </c>
      <c r="M284" s="735">
        <v>1004.7379999999999</v>
      </c>
    </row>
    <row r="285" spans="1:13" ht="14.45" customHeight="1" x14ac:dyDescent="0.2">
      <c r="A285" s="729" t="s">
        <v>596</v>
      </c>
      <c r="B285" s="730" t="s">
        <v>2555</v>
      </c>
      <c r="C285" s="730" t="s">
        <v>2559</v>
      </c>
      <c r="D285" s="730" t="s">
        <v>1211</v>
      </c>
      <c r="E285" s="730" t="s">
        <v>2560</v>
      </c>
      <c r="F285" s="734"/>
      <c r="G285" s="734"/>
      <c r="H285" s="748">
        <v>0</v>
      </c>
      <c r="I285" s="734">
        <v>40</v>
      </c>
      <c r="J285" s="734">
        <v>1772.6100000000001</v>
      </c>
      <c r="K285" s="748">
        <v>1</v>
      </c>
      <c r="L285" s="734">
        <v>40</v>
      </c>
      <c r="M285" s="735">
        <v>1772.6100000000001</v>
      </c>
    </row>
    <row r="286" spans="1:13" ht="14.45" customHeight="1" x14ac:dyDescent="0.2">
      <c r="A286" s="729" t="s">
        <v>596</v>
      </c>
      <c r="B286" s="730" t="s">
        <v>2561</v>
      </c>
      <c r="C286" s="730" t="s">
        <v>2565</v>
      </c>
      <c r="D286" s="730" t="s">
        <v>2563</v>
      </c>
      <c r="E286" s="730" t="s">
        <v>2566</v>
      </c>
      <c r="F286" s="734"/>
      <c r="G286" s="734"/>
      <c r="H286" s="748">
        <v>0</v>
      </c>
      <c r="I286" s="734">
        <v>3</v>
      </c>
      <c r="J286" s="734">
        <v>462</v>
      </c>
      <c r="K286" s="748">
        <v>1</v>
      </c>
      <c r="L286" s="734">
        <v>3</v>
      </c>
      <c r="M286" s="735">
        <v>462</v>
      </c>
    </row>
    <row r="287" spans="1:13" ht="14.45" customHeight="1" x14ac:dyDescent="0.2">
      <c r="A287" s="729" t="s">
        <v>596</v>
      </c>
      <c r="B287" s="730" t="s">
        <v>2570</v>
      </c>
      <c r="C287" s="730" t="s">
        <v>2737</v>
      </c>
      <c r="D287" s="730" t="s">
        <v>2738</v>
      </c>
      <c r="E287" s="730" t="s">
        <v>2739</v>
      </c>
      <c r="F287" s="734"/>
      <c r="G287" s="734"/>
      <c r="H287" s="748">
        <v>0</v>
      </c>
      <c r="I287" s="734">
        <v>1</v>
      </c>
      <c r="J287" s="734">
        <v>238.21999999999997</v>
      </c>
      <c r="K287" s="748">
        <v>1</v>
      </c>
      <c r="L287" s="734">
        <v>1</v>
      </c>
      <c r="M287" s="735">
        <v>238.21999999999997</v>
      </c>
    </row>
    <row r="288" spans="1:13" ht="14.45" customHeight="1" x14ac:dyDescent="0.2">
      <c r="A288" s="729" t="s">
        <v>596</v>
      </c>
      <c r="B288" s="730" t="s">
        <v>2570</v>
      </c>
      <c r="C288" s="730" t="s">
        <v>2571</v>
      </c>
      <c r="D288" s="730" t="s">
        <v>2572</v>
      </c>
      <c r="E288" s="730" t="s">
        <v>2573</v>
      </c>
      <c r="F288" s="734"/>
      <c r="G288" s="734"/>
      <c r="H288" s="748">
        <v>0</v>
      </c>
      <c r="I288" s="734">
        <v>1</v>
      </c>
      <c r="J288" s="734">
        <v>125.85999999999996</v>
      </c>
      <c r="K288" s="748">
        <v>1</v>
      </c>
      <c r="L288" s="734">
        <v>1</v>
      </c>
      <c r="M288" s="735">
        <v>125.85999999999996</v>
      </c>
    </row>
    <row r="289" spans="1:13" ht="14.45" customHeight="1" x14ac:dyDescent="0.2">
      <c r="A289" s="729" t="s">
        <v>596</v>
      </c>
      <c r="B289" s="730" t="s">
        <v>2577</v>
      </c>
      <c r="C289" s="730" t="s">
        <v>2578</v>
      </c>
      <c r="D289" s="730" t="s">
        <v>2579</v>
      </c>
      <c r="E289" s="730" t="s">
        <v>2580</v>
      </c>
      <c r="F289" s="734"/>
      <c r="G289" s="734"/>
      <c r="H289" s="748">
        <v>0</v>
      </c>
      <c r="I289" s="734">
        <v>2</v>
      </c>
      <c r="J289" s="734">
        <v>228.06000000000006</v>
      </c>
      <c r="K289" s="748">
        <v>1</v>
      </c>
      <c r="L289" s="734">
        <v>2</v>
      </c>
      <c r="M289" s="735">
        <v>228.06000000000006</v>
      </c>
    </row>
    <row r="290" spans="1:13" ht="14.45" customHeight="1" x14ac:dyDescent="0.2">
      <c r="A290" s="729" t="s">
        <v>596</v>
      </c>
      <c r="B290" s="730" t="s">
        <v>2577</v>
      </c>
      <c r="C290" s="730" t="s">
        <v>2581</v>
      </c>
      <c r="D290" s="730" t="s">
        <v>2579</v>
      </c>
      <c r="E290" s="730" t="s">
        <v>2582</v>
      </c>
      <c r="F290" s="734"/>
      <c r="G290" s="734"/>
      <c r="H290" s="748">
        <v>0</v>
      </c>
      <c r="I290" s="734">
        <v>16</v>
      </c>
      <c r="J290" s="734">
        <v>2019.2</v>
      </c>
      <c r="K290" s="748">
        <v>1</v>
      </c>
      <c r="L290" s="734">
        <v>16</v>
      </c>
      <c r="M290" s="735">
        <v>2019.2</v>
      </c>
    </row>
    <row r="291" spans="1:13" ht="14.45" customHeight="1" x14ac:dyDescent="0.2">
      <c r="A291" s="729" t="s">
        <v>596</v>
      </c>
      <c r="B291" s="730" t="s">
        <v>2740</v>
      </c>
      <c r="C291" s="730" t="s">
        <v>2741</v>
      </c>
      <c r="D291" s="730" t="s">
        <v>2742</v>
      </c>
      <c r="E291" s="730" t="s">
        <v>2743</v>
      </c>
      <c r="F291" s="734"/>
      <c r="G291" s="734"/>
      <c r="H291" s="748">
        <v>0</v>
      </c>
      <c r="I291" s="734">
        <v>1</v>
      </c>
      <c r="J291" s="734">
        <v>723.18000000000006</v>
      </c>
      <c r="K291" s="748">
        <v>1</v>
      </c>
      <c r="L291" s="734">
        <v>1</v>
      </c>
      <c r="M291" s="735">
        <v>723.18000000000006</v>
      </c>
    </row>
    <row r="292" spans="1:13" ht="14.45" customHeight="1" x14ac:dyDescent="0.2">
      <c r="A292" s="729" t="s">
        <v>596</v>
      </c>
      <c r="B292" s="730" t="s">
        <v>2583</v>
      </c>
      <c r="C292" s="730" t="s">
        <v>2584</v>
      </c>
      <c r="D292" s="730" t="s">
        <v>1281</v>
      </c>
      <c r="E292" s="730" t="s">
        <v>1282</v>
      </c>
      <c r="F292" s="734"/>
      <c r="G292" s="734"/>
      <c r="H292" s="748">
        <v>0</v>
      </c>
      <c r="I292" s="734">
        <v>2</v>
      </c>
      <c r="J292" s="734">
        <v>2076.5999999999995</v>
      </c>
      <c r="K292" s="748">
        <v>1</v>
      </c>
      <c r="L292" s="734">
        <v>2</v>
      </c>
      <c r="M292" s="735">
        <v>2076.5999999999995</v>
      </c>
    </row>
    <row r="293" spans="1:13" ht="14.45" customHeight="1" x14ac:dyDescent="0.2">
      <c r="A293" s="729" t="s">
        <v>596</v>
      </c>
      <c r="B293" s="730" t="s">
        <v>2744</v>
      </c>
      <c r="C293" s="730" t="s">
        <v>2745</v>
      </c>
      <c r="D293" s="730" t="s">
        <v>1814</v>
      </c>
      <c r="E293" s="730" t="s">
        <v>2746</v>
      </c>
      <c r="F293" s="734"/>
      <c r="G293" s="734"/>
      <c r="H293" s="748">
        <v>0</v>
      </c>
      <c r="I293" s="734">
        <v>1</v>
      </c>
      <c r="J293" s="734">
        <v>166.90999999999997</v>
      </c>
      <c r="K293" s="748">
        <v>1</v>
      </c>
      <c r="L293" s="734">
        <v>1</v>
      </c>
      <c r="M293" s="735">
        <v>166.90999999999997</v>
      </c>
    </row>
    <row r="294" spans="1:13" ht="14.45" customHeight="1" x14ac:dyDescent="0.2">
      <c r="A294" s="729" t="s">
        <v>596</v>
      </c>
      <c r="B294" s="730" t="s">
        <v>2747</v>
      </c>
      <c r="C294" s="730" t="s">
        <v>2748</v>
      </c>
      <c r="D294" s="730" t="s">
        <v>2749</v>
      </c>
      <c r="E294" s="730" t="s">
        <v>2750</v>
      </c>
      <c r="F294" s="734">
        <v>1</v>
      </c>
      <c r="G294" s="734">
        <v>47.14</v>
      </c>
      <c r="H294" s="748">
        <v>1</v>
      </c>
      <c r="I294" s="734"/>
      <c r="J294" s="734"/>
      <c r="K294" s="748">
        <v>0</v>
      </c>
      <c r="L294" s="734">
        <v>1</v>
      </c>
      <c r="M294" s="735">
        <v>47.14</v>
      </c>
    </row>
    <row r="295" spans="1:13" ht="14.45" customHeight="1" x14ac:dyDescent="0.2">
      <c r="A295" s="729" t="s">
        <v>596</v>
      </c>
      <c r="B295" s="730" t="s">
        <v>2751</v>
      </c>
      <c r="C295" s="730" t="s">
        <v>2752</v>
      </c>
      <c r="D295" s="730" t="s">
        <v>2753</v>
      </c>
      <c r="E295" s="730" t="s">
        <v>2754</v>
      </c>
      <c r="F295" s="734"/>
      <c r="G295" s="734"/>
      <c r="H295" s="748">
        <v>0</v>
      </c>
      <c r="I295" s="734">
        <v>1</v>
      </c>
      <c r="J295" s="734">
        <v>61.95</v>
      </c>
      <c r="K295" s="748">
        <v>1</v>
      </c>
      <c r="L295" s="734">
        <v>1</v>
      </c>
      <c r="M295" s="735">
        <v>61.95</v>
      </c>
    </row>
    <row r="296" spans="1:13" ht="14.45" customHeight="1" x14ac:dyDescent="0.2">
      <c r="A296" s="729" t="s">
        <v>596</v>
      </c>
      <c r="B296" s="730" t="s">
        <v>2587</v>
      </c>
      <c r="C296" s="730" t="s">
        <v>2588</v>
      </c>
      <c r="D296" s="730" t="s">
        <v>2589</v>
      </c>
      <c r="E296" s="730" t="s">
        <v>2590</v>
      </c>
      <c r="F296" s="734"/>
      <c r="G296" s="734"/>
      <c r="H296" s="748">
        <v>0</v>
      </c>
      <c r="I296" s="734">
        <v>10</v>
      </c>
      <c r="J296" s="734">
        <v>195.53999999999996</v>
      </c>
      <c r="K296" s="748">
        <v>1</v>
      </c>
      <c r="L296" s="734">
        <v>10</v>
      </c>
      <c r="M296" s="735">
        <v>195.53999999999996</v>
      </c>
    </row>
    <row r="297" spans="1:13" ht="14.45" customHeight="1" x14ac:dyDescent="0.2">
      <c r="A297" s="729" t="s">
        <v>596</v>
      </c>
      <c r="B297" s="730" t="s">
        <v>2587</v>
      </c>
      <c r="C297" s="730" t="s">
        <v>2755</v>
      </c>
      <c r="D297" s="730" t="s">
        <v>2589</v>
      </c>
      <c r="E297" s="730" t="s">
        <v>2756</v>
      </c>
      <c r="F297" s="734"/>
      <c r="G297" s="734"/>
      <c r="H297" s="748">
        <v>0</v>
      </c>
      <c r="I297" s="734">
        <v>2</v>
      </c>
      <c r="J297" s="734">
        <v>58.530000000000015</v>
      </c>
      <c r="K297" s="748">
        <v>1</v>
      </c>
      <c r="L297" s="734">
        <v>2</v>
      </c>
      <c r="M297" s="735">
        <v>58.530000000000015</v>
      </c>
    </row>
    <row r="298" spans="1:13" ht="14.45" customHeight="1" x14ac:dyDescent="0.2">
      <c r="A298" s="729" t="s">
        <v>596</v>
      </c>
      <c r="B298" s="730" t="s">
        <v>2587</v>
      </c>
      <c r="C298" s="730" t="s">
        <v>2591</v>
      </c>
      <c r="D298" s="730" t="s">
        <v>2589</v>
      </c>
      <c r="E298" s="730" t="s">
        <v>2592</v>
      </c>
      <c r="F298" s="734"/>
      <c r="G298" s="734"/>
      <c r="H298" s="748">
        <v>0</v>
      </c>
      <c r="I298" s="734">
        <v>26</v>
      </c>
      <c r="J298" s="734">
        <v>237.11999999999998</v>
      </c>
      <c r="K298" s="748">
        <v>1</v>
      </c>
      <c r="L298" s="734">
        <v>26</v>
      </c>
      <c r="M298" s="735">
        <v>237.11999999999998</v>
      </c>
    </row>
    <row r="299" spans="1:13" ht="14.45" customHeight="1" x14ac:dyDescent="0.2">
      <c r="A299" s="729" t="s">
        <v>596</v>
      </c>
      <c r="B299" s="730" t="s">
        <v>2593</v>
      </c>
      <c r="C299" s="730" t="s">
        <v>2594</v>
      </c>
      <c r="D299" s="730" t="s">
        <v>1460</v>
      </c>
      <c r="E299" s="730" t="s">
        <v>2595</v>
      </c>
      <c r="F299" s="734"/>
      <c r="G299" s="734"/>
      <c r="H299" s="748">
        <v>0</v>
      </c>
      <c r="I299" s="734">
        <v>20</v>
      </c>
      <c r="J299" s="734">
        <v>439.20000000000005</v>
      </c>
      <c r="K299" s="748">
        <v>1</v>
      </c>
      <c r="L299" s="734">
        <v>20</v>
      </c>
      <c r="M299" s="735">
        <v>439.20000000000005</v>
      </c>
    </row>
    <row r="300" spans="1:13" ht="14.45" customHeight="1" x14ac:dyDescent="0.2">
      <c r="A300" s="729" t="s">
        <v>596</v>
      </c>
      <c r="B300" s="730" t="s">
        <v>2593</v>
      </c>
      <c r="C300" s="730" t="s">
        <v>2596</v>
      </c>
      <c r="D300" s="730" t="s">
        <v>1460</v>
      </c>
      <c r="E300" s="730" t="s">
        <v>1386</v>
      </c>
      <c r="F300" s="734"/>
      <c r="G300" s="734"/>
      <c r="H300" s="748">
        <v>0</v>
      </c>
      <c r="I300" s="734">
        <v>3</v>
      </c>
      <c r="J300" s="734">
        <v>136.47</v>
      </c>
      <c r="K300" s="748">
        <v>1</v>
      </c>
      <c r="L300" s="734">
        <v>3</v>
      </c>
      <c r="M300" s="735">
        <v>136.47</v>
      </c>
    </row>
    <row r="301" spans="1:13" ht="14.45" customHeight="1" x14ac:dyDescent="0.2">
      <c r="A301" s="729" t="s">
        <v>596</v>
      </c>
      <c r="B301" s="730" t="s">
        <v>2597</v>
      </c>
      <c r="C301" s="730" t="s">
        <v>2757</v>
      </c>
      <c r="D301" s="730" t="s">
        <v>2758</v>
      </c>
      <c r="E301" s="730" t="s">
        <v>2759</v>
      </c>
      <c r="F301" s="734">
        <v>2</v>
      </c>
      <c r="G301" s="734">
        <v>669.27999999999986</v>
      </c>
      <c r="H301" s="748">
        <v>1</v>
      </c>
      <c r="I301" s="734"/>
      <c r="J301" s="734"/>
      <c r="K301" s="748">
        <v>0</v>
      </c>
      <c r="L301" s="734">
        <v>2</v>
      </c>
      <c r="M301" s="735">
        <v>669.27999999999986</v>
      </c>
    </row>
    <row r="302" spans="1:13" ht="14.45" customHeight="1" x14ac:dyDescent="0.2">
      <c r="A302" s="729" t="s">
        <v>596</v>
      </c>
      <c r="B302" s="730" t="s">
        <v>2597</v>
      </c>
      <c r="C302" s="730" t="s">
        <v>2760</v>
      </c>
      <c r="D302" s="730" t="s">
        <v>2758</v>
      </c>
      <c r="E302" s="730" t="s">
        <v>2761</v>
      </c>
      <c r="F302" s="734"/>
      <c r="G302" s="734"/>
      <c r="H302" s="748">
        <v>0</v>
      </c>
      <c r="I302" s="734">
        <v>2</v>
      </c>
      <c r="J302" s="734">
        <v>182.86</v>
      </c>
      <c r="K302" s="748">
        <v>1</v>
      </c>
      <c r="L302" s="734">
        <v>2</v>
      </c>
      <c r="M302" s="735">
        <v>182.86</v>
      </c>
    </row>
    <row r="303" spans="1:13" ht="14.45" customHeight="1" x14ac:dyDescent="0.2">
      <c r="A303" s="729" t="s">
        <v>596</v>
      </c>
      <c r="B303" s="730" t="s">
        <v>2597</v>
      </c>
      <c r="C303" s="730" t="s">
        <v>2762</v>
      </c>
      <c r="D303" s="730" t="s">
        <v>2758</v>
      </c>
      <c r="E303" s="730" t="s">
        <v>2763</v>
      </c>
      <c r="F303" s="734"/>
      <c r="G303" s="734"/>
      <c r="H303" s="748">
        <v>0</v>
      </c>
      <c r="I303" s="734">
        <v>1</v>
      </c>
      <c r="J303" s="734">
        <v>183.29000000000002</v>
      </c>
      <c r="K303" s="748">
        <v>1</v>
      </c>
      <c r="L303" s="734">
        <v>1</v>
      </c>
      <c r="M303" s="735">
        <v>183.29000000000002</v>
      </c>
    </row>
    <row r="304" spans="1:13" ht="14.45" customHeight="1" x14ac:dyDescent="0.2">
      <c r="A304" s="729" t="s">
        <v>596</v>
      </c>
      <c r="B304" s="730" t="s">
        <v>2764</v>
      </c>
      <c r="C304" s="730" t="s">
        <v>2765</v>
      </c>
      <c r="D304" s="730" t="s">
        <v>2766</v>
      </c>
      <c r="E304" s="730" t="s">
        <v>2767</v>
      </c>
      <c r="F304" s="734">
        <v>1</v>
      </c>
      <c r="G304" s="734">
        <v>119.79</v>
      </c>
      <c r="H304" s="748">
        <v>1</v>
      </c>
      <c r="I304" s="734"/>
      <c r="J304" s="734"/>
      <c r="K304" s="748">
        <v>0</v>
      </c>
      <c r="L304" s="734">
        <v>1</v>
      </c>
      <c r="M304" s="735">
        <v>119.79</v>
      </c>
    </row>
    <row r="305" spans="1:13" ht="14.45" customHeight="1" x14ac:dyDescent="0.2">
      <c r="A305" s="729" t="s">
        <v>596</v>
      </c>
      <c r="B305" s="730" t="s">
        <v>2768</v>
      </c>
      <c r="C305" s="730" t="s">
        <v>2769</v>
      </c>
      <c r="D305" s="730" t="s">
        <v>1662</v>
      </c>
      <c r="E305" s="730" t="s">
        <v>2770</v>
      </c>
      <c r="F305" s="734"/>
      <c r="G305" s="734"/>
      <c r="H305" s="748">
        <v>0</v>
      </c>
      <c r="I305" s="734">
        <v>1</v>
      </c>
      <c r="J305" s="734">
        <v>79.22</v>
      </c>
      <c r="K305" s="748">
        <v>1</v>
      </c>
      <c r="L305" s="734">
        <v>1</v>
      </c>
      <c r="M305" s="735">
        <v>79.22</v>
      </c>
    </row>
    <row r="306" spans="1:13" ht="14.45" customHeight="1" x14ac:dyDescent="0.2">
      <c r="A306" s="729" t="s">
        <v>596</v>
      </c>
      <c r="B306" s="730" t="s">
        <v>2771</v>
      </c>
      <c r="C306" s="730" t="s">
        <v>2772</v>
      </c>
      <c r="D306" s="730" t="s">
        <v>2773</v>
      </c>
      <c r="E306" s="730" t="s">
        <v>2774</v>
      </c>
      <c r="F306" s="734"/>
      <c r="G306" s="734"/>
      <c r="H306" s="748">
        <v>0</v>
      </c>
      <c r="I306" s="734">
        <v>1</v>
      </c>
      <c r="J306" s="734">
        <v>77.12</v>
      </c>
      <c r="K306" s="748">
        <v>1</v>
      </c>
      <c r="L306" s="734">
        <v>1</v>
      </c>
      <c r="M306" s="735">
        <v>77.12</v>
      </c>
    </row>
    <row r="307" spans="1:13" ht="14.45" customHeight="1" x14ac:dyDescent="0.2">
      <c r="A307" s="729" t="s">
        <v>596</v>
      </c>
      <c r="B307" s="730" t="s">
        <v>2771</v>
      </c>
      <c r="C307" s="730" t="s">
        <v>2775</v>
      </c>
      <c r="D307" s="730" t="s">
        <v>2773</v>
      </c>
      <c r="E307" s="730" t="s">
        <v>723</v>
      </c>
      <c r="F307" s="734"/>
      <c r="G307" s="734"/>
      <c r="H307" s="748">
        <v>0</v>
      </c>
      <c r="I307" s="734">
        <v>2</v>
      </c>
      <c r="J307" s="734">
        <v>190.26</v>
      </c>
      <c r="K307" s="748">
        <v>1</v>
      </c>
      <c r="L307" s="734">
        <v>2</v>
      </c>
      <c r="M307" s="735">
        <v>190.26</v>
      </c>
    </row>
    <row r="308" spans="1:13" ht="14.45" customHeight="1" x14ac:dyDescent="0.2">
      <c r="A308" s="729" t="s">
        <v>596</v>
      </c>
      <c r="B308" s="730" t="s">
        <v>2601</v>
      </c>
      <c r="C308" s="730" t="s">
        <v>2602</v>
      </c>
      <c r="D308" s="730" t="s">
        <v>2603</v>
      </c>
      <c r="E308" s="730" t="s">
        <v>2604</v>
      </c>
      <c r="F308" s="734"/>
      <c r="G308" s="734"/>
      <c r="H308" s="748">
        <v>0</v>
      </c>
      <c r="I308" s="734">
        <v>3</v>
      </c>
      <c r="J308" s="734">
        <v>315.09000000000003</v>
      </c>
      <c r="K308" s="748">
        <v>1</v>
      </c>
      <c r="L308" s="734">
        <v>3</v>
      </c>
      <c r="M308" s="735">
        <v>315.09000000000003</v>
      </c>
    </row>
    <row r="309" spans="1:13" ht="14.45" customHeight="1" x14ac:dyDescent="0.2">
      <c r="A309" s="729" t="s">
        <v>596</v>
      </c>
      <c r="B309" s="730" t="s">
        <v>2605</v>
      </c>
      <c r="C309" s="730" t="s">
        <v>2606</v>
      </c>
      <c r="D309" s="730" t="s">
        <v>1435</v>
      </c>
      <c r="E309" s="730" t="s">
        <v>1436</v>
      </c>
      <c r="F309" s="734"/>
      <c r="G309" s="734"/>
      <c r="H309" s="748">
        <v>0</v>
      </c>
      <c r="I309" s="734">
        <v>3</v>
      </c>
      <c r="J309" s="734">
        <v>149.28</v>
      </c>
      <c r="K309" s="748">
        <v>1</v>
      </c>
      <c r="L309" s="734">
        <v>3</v>
      </c>
      <c r="M309" s="735">
        <v>149.28</v>
      </c>
    </row>
    <row r="310" spans="1:13" ht="14.45" customHeight="1" x14ac:dyDescent="0.2">
      <c r="A310" s="729" t="s">
        <v>596</v>
      </c>
      <c r="B310" s="730" t="s">
        <v>2605</v>
      </c>
      <c r="C310" s="730" t="s">
        <v>2607</v>
      </c>
      <c r="D310" s="730" t="s">
        <v>1433</v>
      </c>
      <c r="E310" s="730" t="s">
        <v>1434</v>
      </c>
      <c r="F310" s="734"/>
      <c r="G310" s="734"/>
      <c r="H310" s="748">
        <v>0</v>
      </c>
      <c r="I310" s="734">
        <v>3</v>
      </c>
      <c r="J310" s="734">
        <v>243.29999999999998</v>
      </c>
      <c r="K310" s="748">
        <v>1</v>
      </c>
      <c r="L310" s="734">
        <v>3</v>
      </c>
      <c r="M310" s="735">
        <v>243.29999999999998</v>
      </c>
    </row>
    <row r="311" spans="1:13" ht="14.45" customHeight="1" x14ac:dyDescent="0.2">
      <c r="A311" s="729" t="s">
        <v>596</v>
      </c>
      <c r="B311" s="730" t="s">
        <v>2776</v>
      </c>
      <c r="C311" s="730" t="s">
        <v>2777</v>
      </c>
      <c r="D311" s="730" t="s">
        <v>2778</v>
      </c>
      <c r="E311" s="730" t="s">
        <v>2779</v>
      </c>
      <c r="F311" s="734"/>
      <c r="G311" s="734"/>
      <c r="H311" s="748">
        <v>0</v>
      </c>
      <c r="I311" s="734">
        <v>2</v>
      </c>
      <c r="J311" s="734">
        <v>1174.26</v>
      </c>
      <c r="K311" s="748">
        <v>1</v>
      </c>
      <c r="L311" s="734">
        <v>2</v>
      </c>
      <c r="M311" s="735">
        <v>1174.26</v>
      </c>
    </row>
    <row r="312" spans="1:13" ht="14.45" customHeight="1" x14ac:dyDescent="0.2">
      <c r="A312" s="729" t="s">
        <v>596</v>
      </c>
      <c r="B312" s="730" t="s">
        <v>2608</v>
      </c>
      <c r="C312" s="730" t="s">
        <v>2780</v>
      </c>
      <c r="D312" s="730" t="s">
        <v>1811</v>
      </c>
      <c r="E312" s="730" t="s">
        <v>2781</v>
      </c>
      <c r="F312" s="734"/>
      <c r="G312" s="734"/>
      <c r="H312" s="748">
        <v>0</v>
      </c>
      <c r="I312" s="734">
        <v>5</v>
      </c>
      <c r="J312" s="734">
        <v>386.05</v>
      </c>
      <c r="K312" s="748">
        <v>1</v>
      </c>
      <c r="L312" s="734">
        <v>5</v>
      </c>
      <c r="M312" s="735">
        <v>386.05</v>
      </c>
    </row>
    <row r="313" spans="1:13" ht="14.45" customHeight="1" x14ac:dyDescent="0.2">
      <c r="A313" s="729" t="s">
        <v>596</v>
      </c>
      <c r="B313" s="730" t="s">
        <v>2608</v>
      </c>
      <c r="C313" s="730" t="s">
        <v>2782</v>
      </c>
      <c r="D313" s="730" t="s">
        <v>1811</v>
      </c>
      <c r="E313" s="730" t="s">
        <v>2783</v>
      </c>
      <c r="F313" s="734"/>
      <c r="G313" s="734"/>
      <c r="H313" s="748">
        <v>0</v>
      </c>
      <c r="I313" s="734">
        <v>2</v>
      </c>
      <c r="J313" s="734">
        <v>271.77999999999997</v>
      </c>
      <c r="K313" s="748">
        <v>1</v>
      </c>
      <c r="L313" s="734">
        <v>2</v>
      </c>
      <c r="M313" s="735">
        <v>271.77999999999997</v>
      </c>
    </row>
    <row r="314" spans="1:13" ht="14.45" customHeight="1" x14ac:dyDescent="0.2">
      <c r="A314" s="729" t="s">
        <v>596</v>
      </c>
      <c r="B314" s="730" t="s">
        <v>2613</v>
      </c>
      <c r="C314" s="730" t="s">
        <v>2616</v>
      </c>
      <c r="D314" s="730" t="s">
        <v>1454</v>
      </c>
      <c r="E314" s="730" t="s">
        <v>780</v>
      </c>
      <c r="F314" s="734"/>
      <c r="G314" s="734"/>
      <c r="H314" s="748">
        <v>0</v>
      </c>
      <c r="I314" s="734">
        <v>11</v>
      </c>
      <c r="J314" s="734">
        <v>328.12</v>
      </c>
      <c r="K314" s="748">
        <v>1</v>
      </c>
      <c r="L314" s="734">
        <v>11</v>
      </c>
      <c r="M314" s="735">
        <v>328.12</v>
      </c>
    </row>
    <row r="315" spans="1:13" ht="14.45" customHeight="1" x14ac:dyDescent="0.2">
      <c r="A315" s="729" t="s">
        <v>596</v>
      </c>
      <c r="B315" s="730" t="s">
        <v>2784</v>
      </c>
      <c r="C315" s="730" t="s">
        <v>2785</v>
      </c>
      <c r="D315" s="730" t="s">
        <v>1719</v>
      </c>
      <c r="E315" s="730" t="s">
        <v>1712</v>
      </c>
      <c r="F315" s="734"/>
      <c r="G315" s="734"/>
      <c r="H315" s="748">
        <v>0</v>
      </c>
      <c r="I315" s="734">
        <v>7</v>
      </c>
      <c r="J315" s="734">
        <v>566.15999999999985</v>
      </c>
      <c r="K315" s="748">
        <v>1</v>
      </c>
      <c r="L315" s="734">
        <v>7</v>
      </c>
      <c r="M315" s="735">
        <v>566.15999999999985</v>
      </c>
    </row>
    <row r="316" spans="1:13" ht="14.45" customHeight="1" x14ac:dyDescent="0.2">
      <c r="A316" s="729" t="s">
        <v>596</v>
      </c>
      <c r="B316" s="730" t="s">
        <v>2619</v>
      </c>
      <c r="C316" s="730" t="s">
        <v>2620</v>
      </c>
      <c r="D316" s="730" t="s">
        <v>1514</v>
      </c>
      <c r="E316" s="730" t="s">
        <v>1515</v>
      </c>
      <c r="F316" s="734"/>
      <c r="G316" s="734"/>
      <c r="H316" s="748">
        <v>0</v>
      </c>
      <c r="I316" s="734">
        <v>19</v>
      </c>
      <c r="J316" s="734">
        <v>28543.129999999997</v>
      </c>
      <c r="K316" s="748">
        <v>1</v>
      </c>
      <c r="L316" s="734">
        <v>19</v>
      </c>
      <c r="M316" s="735">
        <v>28543.129999999997</v>
      </c>
    </row>
    <row r="317" spans="1:13" ht="14.45" customHeight="1" x14ac:dyDescent="0.2">
      <c r="A317" s="729" t="s">
        <v>596</v>
      </c>
      <c r="B317" s="730" t="s">
        <v>2619</v>
      </c>
      <c r="C317" s="730" t="s">
        <v>2786</v>
      </c>
      <c r="D317" s="730" t="s">
        <v>1956</v>
      </c>
      <c r="E317" s="730" t="s">
        <v>1493</v>
      </c>
      <c r="F317" s="734"/>
      <c r="G317" s="734"/>
      <c r="H317" s="748">
        <v>0</v>
      </c>
      <c r="I317" s="734">
        <v>2</v>
      </c>
      <c r="J317" s="734">
        <v>262.3</v>
      </c>
      <c r="K317" s="748">
        <v>1</v>
      </c>
      <c r="L317" s="734">
        <v>2</v>
      </c>
      <c r="M317" s="735">
        <v>262.3</v>
      </c>
    </row>
    <row r="318" spans="1:13" ht="14.45" customHeight="1" x14ac:dyDescent="0.2">
      <c r="A318" s="729" t="s">
        <v>596</v>
      </c>
      <c r="B318" s="730" t="s">
        <v>2619</v>
      </c>
      <c r="C318" s="730" t="s">
        <v>2787</v>
      </c>
      <c r="D318" s="730" t="s">
        <v>1957</v>
      </c>
      <c r="E318" s="730" t="s">
        <v>1493</v>
      </c>
      <c r="F318" s="734"/>
      <c r="G318" s="734"/>
      <c r="H318" s="748">
        <v>0</v>
      </c>
      <c r="I318" s="734">
        <v>2</v>
      </c>
      <c r="J318" s="734">
        <v>262.3</v>
      </c>
      <c r="K318" s="748">
        <v>1</v>
      </c>
      <c r="L318" s="734">
        <v>2</v>
      </c>
      <c r="M318" s="735">
        <v>262.3</v>
      </c>
    </row>
    <row r="319" spans="1:13" ht="14.45" customHeight="1" x14ac:dyDescent="0.2">
      <c r="A319" s="729" t="s">
        <v>596</v>
      </c>
      <c r="B319" s="730" t="s">
        <v>2619</v>
      </c>
      <c r="C319" s="730" t="s">
        <v>2621</v>
      </c>
      <c r="D319" s="730" t="s">
        <v>1516</v>
      </c>
      <c r="E319" s="730" t="s">
        <v>2622</v>
      </c>
      <c r="F319" s="734"/>
      <c r="G319" s="734"/>
      <c r="H319" s="748">
        <v>0</v>
      </c>
      <c r="I319" s="734">
        <v>8</v>
      </c>
      <c r="J319" s="734">
        <v>1575.42</v>
      </c>
      <c r="K319" s="748">
        <v>1</v>
      </c>
      <c r="L319" s="734">
        <v>8</v>
      </c>
      <c r="M319" s="735">
        <v>1575.42</v>
      </c>
    </row>
    <row r="320" spans="1:13" ht="14.45" customHeight="1" x14ac:dyDescent="0.2">
      <c r="A320" s="729" t="s">
        <v>596</v>
      </c>
      <c r="B320" s="730" t="s">
        <v>2619</v>
      </c>
      <c r="C320" s="730" t="s">
        <v>2623</v>
      </c>
      <c r="D320" s="730" t="s">
        <v>1494</v>
      </c>
      <c r="E320" s="730" t="s">
        <v>1495</v>
      </c>
      <c r="F320" s="734"/>
      <c r="G320" s="734"/>
      <c r="H320" s="748">
        <v>0</v>
      </c>
      <c r="I320" s="734">
        <v>20</v>
      </c>
      <c r="J320" s="734">
        <v>835.99999999999989</v>
      </c>
      <c r="K320" s="748">
        <v>1</v>
      </c>
      <c r="L320" s="734">
        <v>20</v>
      </c>
      <c r="M320" s="735">
        <v>835.99999999999989</v>
      </c>
    </row>
    <row r="321" spans="1:13" ht="14.45" customHeight="1" x14ac:dyDescent="0.2">
      <c r="A321" s="729" t="s">
        <v>596</v>
      </c>
      <c r="B321" s="730" t="s">
        <v>2619</v>
      </c>
      <c r="C321" s="730" t="s">
        <v>2624</v>
      </c>
      <c r="D321" s="730" t="s">
        <v>1496</v>
      </c>
      <c r="E321" s="730" t="s">
        <v>1495</v>
      </c>
      <c r="F321" s="734"/>
      <c r="G321" s="734"/>
      <c r="H321" s="748">
        <v>0</v>
      </c>
      <c r="I321" s="734">
        <v>18</v>
      </c>
      <c r="J321" s="734">
        <v>752.39999999999986</v>
      </c>
      <c r="K321" s="748">
        <v>1</v>
      </c>
      <c r="L321" s="734">
        <v>18</v>
      </c>
      <c r="M321" s="735">
        <v>752.39999999999986</v>
      </c>
    </row>
    <row r="322" spans="1:13" ht="14.45" customHeight="1" x14ac:dyDescent="0.2">
      <c r="A322" s="729" t="s">
        <v>596</v>
      </c>
      <c r="B322" s="730" t="s">
        <v>2619</v>
      </c>
      <c r="C322" s="730" t="s">
        <v>2788</v>
      </c>
      <c r="D322" s="730" t="s">
        <v>1967</v>
      </c>
      <c r="E322" s="730" t="s">
        <v>1961</v>
      </c>
      <c r="F322" s="734"/>
      <c r="G322" s="734"/>
      <c r="H322" s="748">
        <v>0</v>
      </c>
      <c r="I322" s="734">
        <v>1</v>
      </c>
      <c r="J322" s="734">
        <v>138.54</v>
      </c>
      <c r="K322" s="748">
        <v>1</v>
      </c>
      <c r="L322" s="734">
        <v>1</v>
      </c>
      <c r="M322" s="735">
        <v>138.54</v>
      </c>
    </row>
    <row r="323" spans="1:13" ht="14.45" customHeight="1" x14ac:dyDescent="0.2">
      <c r="A323" s="729" t="s">
        <v>596</v>
      </c>
      <c r="B323" s="730" t="s">
        <v>2619</v>
      </c>
      <c r="C323" s="730" t="s">
        <v>2789</v>
      </c>
      <c r="D323" s="730" t="s">
        <v>1966</v>
      </c>
      <c r="E323" s="730" t="s">
        <v>1961</v>
      </c>
      <c r="F323" s="734"/>
      <c r="G323" s="734"/>
      <c r="H323" s="748">
        <v>0</v>
      </c>
      <c r="I323" s="734">
        <v>1</v>
      </c>
      <c r="J323" s="734">
        <v>138.54000000000002</v>
      </c>
      <c r="K323" s="748">
        <v>1</v>
      </c>
      <c r="L323" s="734">
        <v>1</v>
      </c>
      <c r="M323" s="735">
        <v>138.54000000000002</v>
      </c>
    </row>
    <row r="324" spans="1:13" ht="14.45" customHeight="1" x14ac:dyDescent="0.2">
      <c r="A324" s="729" t="s">
        <v>596</v>
      </c>
      <c r="B324" s="730" t="s">
        <v>2619</v>
      </c>
      <c r="C324" s="730" t="s">
        <v>2625</v>
      </c>
      <c r="D324" s="730" t="s">
        <v>2626</v>
      </c>
      <c r="E324" s="730" t="s">
        <v>2627</v>
      </c>
      <c r="F324" s="734"/>
      <c r="G324" s="734"/>
      <c r="H324" s="748">
        <v>0</v>
      </c>
      <c r="I324" s="734">
        <v>16</v>
      </c>
      <c r="J324" s="734">
        <v>2061.7600000000002</v>
      </c>
      <c r="K324" s="748">
        <v>1</v>
      </c>
      <c r="L324" s="734">
        <v>16</v>
      </c>
      <c r="M324" s="735">
        <v>2061.7600000000002</v>
      </c>
    </row>
    <row r="325" spans="1:13" ht="14.45" customHeight="1" x14ac:dyDescent="0.2">
      <c r="A325" s="729" t="s">
        <v>596</v>
      </c>
      <c r="B325" s="730" t="s">
        <v>2619</v>
      </c>
      <c r="C325" s="730" t="s">
        <v>2790</v>
      </c>
      <c r="D325" s="730" t="s">
        <v>1965</v>
      </c>
      <c r="E325" s="730" t="s">
        <v>1961</v>
      </c>
      <c r="F325" s="734"/>
      <c r="G325" s="734"/>
      <c r="H325" s="748">
        <v>0</v>
      </c>
      <c r="I325" s="734">
        <v>10</v>
      </c>
      <c r="J325" s="734">
        <v>1118.0999999999999</v>
      </c>
      <c r="K325" s="748">
        <v>1</v>
      </c>
      <c r="L325" s="734">
        <v>10</v>
      </c>
      <c r="M325" s="735">
        <v>1118.0999999999999</v>
      </c>
    </row>
    <row r="326" spans="1:13" ht="14.45" customHeight="1" x14ac:dyDescent="0.2">
      <c r="A326" s="729" t="s">
        <v>596</v>
      </c>
      <c r="B326" s="730" t="s">
        <v>2619</v>
      </c>
      <c r="C326" s="730" t="s">
        <v>2791</v>
      </c>
      <c r="D326" s="730" t="s">
        <v>1964</v>
      </c>
      <c r="E326" s="730" t="s">
        <v>1961</v>
      </c>
      <c r="F326" s="734"/>
      <c r="G326" s="734"/>
      <c r="H326" s="748">
        <v>0</v>
      </c>
      <c r="I326" s="734">
        <v>4</v>
      </c>
      <c r="J326" s="734">
        <v>447.24000000000007</v>
      </c>
      <c r="K326" s="748">
        <v>1</v>
      </c>
      <c r="L326" s="734">
        <v>4</v>
      </c>
      <c r="M326" s="735">
        <v>447.24000000000007</v>
      </c>
    </row>
    <row r="327" spans="1:13" ht="14.45" customHeight="1" x14ac:dyDescent="0.2">
      <c r="A327" s="729" t="s">
        <v>596</v>
      </c>
      <c r="B327" s="730" t="s">
        <v>2619</v>
      </c>
      <c r="C327" s="730" t="s">
        <v>2792</v>
      </c>
      <c r="D327" s="730" t="s">
        <v>1962</v>
      </c>
      <c r="E327" s="730" t="s">
        <v>1961</v>
      </c>
      <c r="F327" s="734"/>
      <c r="G327" s="734"/>
      <c r="H327" s="748">
        <v>0</v>
      </c>
      <c r="I327" s="734">
        <v>9</v>
      </c>
      <c r="J327" s="734">
        <v>1006.2899999999998</v>
      </c>
      <c r="K327" s="748">
        <v>1</v>
      </c>
      <c r="L327" s="734">
        <v>9</v>
      </c>
      <c r="M327" s="735">
        <v>1006.2899999999998</v>
      </c>
    </row>
    <row r="328" spans="1:13" ht="14.45" customHeight="1" x14ac:dyDescent="0.2">
      <c r="A328" s="729" t="s">
        <v>596</v>
      </c>
      <c r="B328" s="730" t="s">
        <v>2619</v>
      </c>
      <c r="C328" s="730" t="s">
        <v>2793</v>
      </c>
      <c r="D328" s="730" t="s">
        <v>1963</v>
      </c>
      <c r="E328" s="730" t="s">
        <v>1961</v>
      </c>
      <c r="F328" s="734"/>
      <c r="G328" s="734"/>
      <c r="H328" s="748">
        <v>0</v>
      </c>
      <c r="I328" s="734">
        <v>7</v>
      </c>
      <c r="J328" s="734">
        <v>782.67000000000007</v>
      </c>
      <c r="K328" s="748">
        <v>1</v>
      </c>
      <c r="L328" s="734">
        <v>7</v>
      </c>
      <c r="M328" s="735">
        <v>782.67000000000007</v>
      </c>
    </row>
    <row r="329" spans="1:13" ht="14.45" customHeight="1" x14ac:dyDescent="0.2">
      <c r="A329" s="729" t="s">
        <v>596</v>
      </c>
      <c r="B329" s="730" t="s">
        <v>2619</v>
      </c>
      <c r="C329" s="730" t="s">
        <v>2628</v>
      </c>
      <c r="D329" s="730" t="s">
        <v>1498</v>
      </c>
      <c r="E329" s="730" t="s">
        <v>2629</v>
      </c>
      <c r="F329" s="734"/>
      <c r="G329" s="734"/>
      <c r="H329" s="748">
        <v>0</v>
      </c>
      <c r="I329" s="734">
        <v>3</v>
      </c>
      <c r="J329" s="734">
        <v>289.65000000000003</v>
      </c>
      <c r="K329" s="748">
        <v>1</v>
      </c>
      <c r="L329" s="734">
        <v>3</v>
      </c>
      <c r="M329" s="735">
        <v>289.65000000000003</v>
      </c>
    </row>
    <row r="330" spans="1:13" ht="14.45" customHeight="1" x14ac:dyDescent="0.2">
      <c r="A330" s="729" t="s">
        <v>596</v>
      </c>
      <c r="B330" s="730" t="s">
        <v>2619</v>
      </c>
      <c r="C330" s="730" t="s">
        <v>2630</v>
      </c>
      <c r="D330" s="730" t="s">
        <v>1503</v>
      </c>
      <c r="E330" s="730" t="s">
        <v>2629</v>
      </c>
      <c r="F330" s="734"/>
      <c r="G330" s="734"/>
      <c r="H330" s="748">
        <v>0</v>
      </c>
      <c r="I330" s="734">
        <v>9</v>
      </c>
      <c r="J330" s="734">
        <v>868.94999652350202</v>
      </c>
      <c r="K330" s="748">
        <v>1</v>
      </c>
      <c r="L330" s="734">
        <v>9</v>
      </c>
      <c r="M330" s="735">
        <v>868.94999652350202</v>
      </c>
    </row>
    <row r="331" spans="1:13" ht="14.45" customHeight="1" x14ac:dyDescent="0.2">
      <c r="A331" s="729" t="s">
        <v>596</v>
      </c>
      <c r="B331" s="730" t="s">
        <v>2619</v>
      </c>
      <c r="C331" s="730" t="s">
        <v>2631</v>
      </c>
      <c r="D331" s="730" t="s">
        <v>1500</v>
      </c>
      <c r="E331" s="730" t="s">
        <v>2629</v>
      </c>
      <c r="F331" s="734"/>
      <c r="G331" s="734"/>
      <c r="H331" s="748">
        <v>0</v>
      </c>
      <c r="I331" s="734">
        <v>5</v>
      </c>
      <c r="J331" s="734">
        <v>482.75</v>
      </c>
      <c r="K331" s="748">
        <v>1</v>
      </c>
      <c r="L331" s="734">
        <v>5</v>
      </c>
      <c r="M331" s="735">
        <v>482.75</v>
      </c>
    </row>
    <row r="332" spans="1:13" ht="14.45" customHeight="1" x14ac:dyDescent="0.2">
      <c r="A332" s="729" t="s">
        <v>596</v>
      </c>
      <c r="B332" s="730" t="s">
        <v>2619</v>
      </c>
      <c r="C332" s="730" t="s">
        <v>2634</v>
      </c>
      <c r="D332" s="730" t="s">
        <v>1492</v>
      </c>
      <c r="E332" s="730" t="s">
        <v>1493</v>
      </c>
      <c r="F332" s="734"/>
      <c r="G332" s="734"/>
      <c r="H332" s="748">
        <v>0</v>
      </c>
      <c r="I332" s="734">
        <v>9</v>
      </c>
      <c r="J332" s="734">
        <v>1504.9799999999998</v>
      </c>
      <c r="K332" s="748">
        <v>1</v>
      </c>
      <c r="L332" s="734">
        <v>9</v>
      </c>
      <c r="M332" s="735">
        <v>1504.9799999999998</v>
      </c>
    </row>
    <row r="333" spans="1:13" ht="14.45" customHeight="1" x14ac:dyDescent="0.2">
      <c r="A333" s="729" t="s">
        <v>596</v>
      </c>
      <c r="B333" s="730" t="s">
        <v>2619</v>
      </c>
      <c r="C333" s="730" t="s">
        <v>2794</v>
      </c>
      <c r="D333" s="730" t="s">
        <v>2795</v>
      </c>
      <c r="E333" s="730" t="s">
        <v>1959</v>
      </c>
      <c r="F333" s="734"/>
      <c r="G333" s="734"/>
      <c r="H333" s="748">
        <v>0</v>
      </c>
      <c r="I333" s="734">
        <v>87</v>
      </c>
      <c r="J333" s="734">
        <v>15934.05</v>
      </c>
      <c r="K333" s="748">
        <v>1</v>
      </c>
      <c r="L333" s="734">
        <v>87</v>
      </c>
      <c r="M333" s="735">
        <v>15934.05</v>
      </c>
    </row>
    <row r="334" spans="1:13" ht="14.45" customHeight="1" x14ac:dyDescent="0.2">
      <c r="A334" s="729" t="s">
        <v>596</v>
      </c>
      <c r="B334" s="730" t="s">
        <v>2619</v>
      </c>
      <c r="C334" s="730" t="s">
        <v>2638</v>
      </c>
      <c r="D334" s="730" t="s">
        <v>1505</v>
      </c>
      <c r="E334" s="730" t="s">
        <v>1493</v>
      </c>
      <c r="F334" s="734"/>
      <c r="G334" s="734"/>
      <c r="H334" s="748">
        <v>0</v>
      </c>
      <c r="I334" s="734">
        <v>3</v>
      </c>
      <c r="J334" s="734">
        <v>424.26</v>
      </c>
      <c r="K334" s="748">
        <v>1</v>
      </c>
      <c r="L334" s="734">
        <v>3</v>
      </c>
      <c r="M334" s="735">
        <v>424.26</v>
      </c>
    </row>
    <row r="335" spans="1:13" ht="14.45" customHeight="1" x14ac:dyDescent="0.2">
      <c r="A335" s="729" t="s">
        <v>596</v>
      </c>
      <c r="B335" s="730" t="s">
        <v>2619</v>
      </c>
      <c r="C335" s="730" t="s">
        <v>2639</v>
      </c>
      <c r="D335" s="730" t="s">
        <v>1504</v>
      </c>
      <c r="E335" s="730" t="s">
        <v>1493</v>
      </c>
      <c r="F335" s="734"/>
      <c r="G335" s="734"/>
      <c r="H335" s="748">
        <v>0</v>
      </c>
      <c r="I335" s="734">
        <v>3</v>
      </c>
      <c r="J335" s="734">
        <v>424.26</v>
      </c>
      <c r="K335" s="748">
        <v>1</v>
      </c>
      <c r="L335" s="734">
        <v>3</v>
      </c>
      <c r="M335" s="735">
        <v>424.26</v>
      </c>
    </row>
    <row r="336" spans="1:13" ht="14.45" customHeight="1" x14ac:dyDescent="0.2">
      <c r="A336" s="729" t="s">
        <v>596</v>
      </c>
      <c r="B336" s="730" t="s">
        <v>2619</v>
      </c>
      <c r="C336" s="730" t="s">
        <v>2796</v>
      </c>
      <c r="D336" s="730" t="s">
        <v>1960</v>
      </c>
      <c r="E336" s="730" t="s">
        <v>1961</v>
      </c>
      <c r="F336" s="734"/>
      <c r="G336" s="734"/>
      <c r="H336" s="748">
        <v>0</v>
      </c>
      <c r="I336" s="734">
        <v>5</v>
      </c>
      <c r="J336" s="734">
        <v>692.7</v>
      </c>
      <c r="K336" s="748">
        <v>1</v>
      </c>
      <c r="L336" s="734">
        <v>5</v>
      </c>
      <c r="M336" s="735">
        <v>692.7</v>
      </c>
    </row>
    <row r="337" spans="1:13" ht="14.45" customHeight="1" x14ac:dyDescent="0.2">
      <c r="A337" s="729" t="s">
        <v>599</v>
      </c>
      <c r="B337" s="730" t="s">
        <v>2294</v>
      </c>
      <c r="C337" s="730" t="s">
        <v>2295</v>
      </c>
      <c r="D337" s="730" t="s">
        <v>1674</v>
      </c>
      <c r="E337" s="730" t="s">
        <v>2296</v>
      </c>
      <c r="F337" s="734"/>
      <c r="G337" s="734"/>
      <c r="H337" s="748">
        <v>0</v>
      </c>
      <c r="I337" s="734">
        <v>20</v>
      </c>
      <c r="J337" s="734">
        <v>331.40000000000003</v>
      </c>
      <c r="K337" s="748">
        <v>1</v>
      </c>
      <c r="L337" s="734">
        <v>20</v>
      </c>
      <c r="M337" s="735">
        <v>331.40000000000003</v>
      </c>
    </row>
    <row r="338" spans="1:13" ht="14.45" customHeight="1" x14ac:dyDescent="0.2">
      <c r="A338" s="729" t="s">
        <v>599</v>
      </c>
      <c r="B338" s="730" t="s">
        <v>2308</v>
      </c>
      <c r="C338" s="730" t="s">
        <v>2644</v>
      </c>
      <c r="D338" s="730" t="s">
        <v>2645</v>
      </c>
      <c r="E338" s="730" t="s">
        <v>2646</v>
      </c>
      <c r="F338" s="734"/>
      <c r="G338" s="734"/>
      <c r="H338" s="748">
        <v>0</v>
      </c>
      <c r="I338" s="734">
        <v>125</v>
      </c>
      <c r="J338" s="734">
        <v>34237.499304687779</v>
      </c>
      <c r="K338" s="748">
        <v>1</v>
      </c>
      <c r="L338" s="734">
        <v>125</v>
      </c>
      <c r="M338" s="735">
        <v>34237.499304687779</v>
      </c>
    </row>
    <row r="339" spans="1:13" ht="14.45" customHeight="1" x14ac:dyDescent="0.2">
      <c r="A339" s="729" t="s">
        <v>599</v>
      </c>
      <c r="B339" s="730" t="s">
        <v>2356</v>
      </c>
      <c r="C339" s="730" t="s">
        <v>2357</v>
      </c>
      <c r="D339" s="730" t="s">
        <v>939</v>
      </c>
      <c r="E339" s="730" t="s">
        <v>940</v>
      </c>
      <c r="F339" s="734"/>
      <c r="G339" s="734"/>
      <c r="H339" s="748">
        <v>0</v>
      </c>
      <c r="I339" s="734">
        <v>2</v>
      </c>
      <c r="J339" s="734">
        <v>80.7</v>
      </c>
      <c r="K339" s="748">
        <v>1</v>
      </c>
      <c r="L339" s="734">
        <v>2</v>
      </c>
      <c r="M339" s="735">
        <v>80.7</v>
      </c>
    </row>
    <row r="340" spans="1:13" ht="14.45" customHeight="1" x14ac:dyDescent="0.2">
      <c r="A340" s="729" t="s">
        <v>599</v>
      </c>
      <c r="B340" s="730" t="s">
        <v>2797</v>
      </c>
      <c r="C340" s="730" t="s">
        <v>2798</v>
      </c>
      <c r="D340" s="730" t="s">
        <v>2799</v>
      </c>
      <c r="E340" s="730" t="s">
        <v>2800</v>
      </c>
      <c r="F340" s="734"/>
      <c r="G340" s="734"/>
      <c r="H340" s="748">
        <v>0</v>
      </c>
      <c r="I340" s="734">
        <v>95</v>
      </c>
      <c r="J340" s="734">
        <v>1901900</v>
      </c>
      <c r="K340" s="748">
        <v>1</v>
      </c>
      <c r="L340" s="734">
        <v>95</v>
      </c>
      <c r="M340" s="735">
        <v>1901900</v>
      </c>
    </row>
    <row r="341" spans="1:13" ht="14.45" customHeight="1" x14ac:dyDescent="0.2">
      <c r="A341" s="729" t="s">
        <v>599</v>
      </c>
      <c r="B341" s="730" t="s">
        <v>2429</v>
      </c>
      <c r="C341" s="730" t="s">
        <v>2430</v>
      </c>
      <c r="D341" s="730" t="s">
        <v>1341</v>
      </c>
      <c r="E341" s="730" t="s">
        <v>2431</v>
      </c>
      <c r="F341" s="734"/>
      <c r="G341" s="734"/>
      <c r="H341" s="748">
        <v>0</v>
      </c>
      <c r="I341" s="734">
        <v>25</v>
      </c>
      <c r="J341" s="734">
        <v>1622.5</v>
      </c>
      <c r="K341" s="748">
        <v>1</v>
      </c>
      <c r="L341" s="734">
        <v>25</v>
      </c>
      <c r="M341" s="735">
        <v>1622.5</v>
      </c>
    </row>
    <row r="342" spans="1:13" ht="14.45" customHeight="1" x14ac:dyDescent="0.2">
      <c r="A342" s="729" t="s">
        <v>599</v>
      </c>
      <c r="B342" s="730" t="s">
        <v>2429</v>
      </c>
      <c r="C342" s="730" t="s">
        <v>2432</v>
      </c>
      <c r="D342" s="730" t="s">
        <v>1341</v>
      </c>
      <c r="E342" s="730" t="s">
        <v>2433</v>
      </c>
      <c r="F342" s="734"/>
      <c r="G342" s="734"/>
      <c r="H342" s="748">
        <v>0</v>
      </c>
      <c r="I342" s="734">
        <v>10</v>
      </c>
      <c r="J342" s="734">
        <v>703.30000000000018</v>
      </c>
      <c r="K342" s="748">
        <v>1</v>
      </c>
      <c r="L342" s="734">
        <v>10</v>
      </c>
      <c r="M342" s="735">
        <v>703.30000000000018</v>
      </c>
    </row>
    <row r="343" spans="1:13" ht="14.45" customHeight="1" x14ac:dyDescent="0.2">
      <c r="A343" s="729" t="s">
        <v>599</v>
      </c>
      <c r="B343" s="730" t="s">
        <v>2500</v>
      </c>
      <c r="C343" s="730" t="s">
        <v>2501</v>
      </c>
      <c r="D343" s="730" t="s">
        <v>947</v>
      </c>
      <c r="E343" s="730" t="s">
        <v>948</v>
      </c>
      <c r="F343" s="734"/>
      <c r="G343" s="734"/>
      <c r="H343" s="748">
        <v>0</v>
      </c>
      <c r="I343" s="734">
        <v>101.25570319999997</v>
      </c>
      <c r="J343" s="734">
        <v>43785.935012262351</v>
      </c>
      <c r="K343" s="748">
        <v>1</v>
      </c>
      <c r="L343" s="734">
        <v>101.25570319999997</v>
      </c>
      <c r="M343" s="735">
        <v>43785.935012262351</v>
      </c>
    </row>
    <row r="344" spans="1:13" ht="14.45" customHeight="1" x14ac:dyDescent="0.2">
      <c r="A344" s="729" t="s">
        <v>599</v>
      </c>
      <c r="B344" s="730" t="s">
        <v>2500</v>
      </c>
      <c r="C344" s="730" t="s">
        <v>2502</v>
      </c>
      <c r="D344" s="730" t="s">
        <v>947</v>
      </c>
      <c r="E344" s="730" t="s">
        <v>949</v>
      </c>
      <c r="F344" s="734">
        <v>707.90570290000005</v>
      </c>
      <c r="G344" s="734">
        <v>54160.298973919882</v>
      </c>
      <c r="H344" s="748">
        <v>1</v>
      </c>
      <c r="I344" s="734"/>
      <c r="J344" s="734"/>
      <c r="K344" s="748">
        <v>0</v>
      </c>
      <c r="L344" s="734">
        <v>707.90570290000005</v>
      </c>
      <c r="M344" s="735">
        <v>54160.298973919882</v>
      </c>
    </row>
    <row r="345" spans="1:13" ht="14.45" customHeight="1" x14ac:dyDescent="0.2">
      <c r="A345" s="729" t="s">
        <v>599</v>
      </c>
      <c r="B345" s="730" t="s">
        <v>2500</v>
      </c>
      <c r="C345" s="730" t="s">
        <v>2503</v>
      </c>
      <c r="D345" s="730" t="s">
        <v>947</v>
      </c>
      <c r="E345" s="730" t="s">
        <v>950</v>
      </c>
      <c r="F345" s="734">
        <v>329.94100000000003</v>
      </c>
      <c r="G345" s="734">
        <v>80484.868204295824</v>
      </c>
      <c r="H345" s="748">
        <v>1</v>
      </c>
      <c r="I345" s="734"/>
      <c r="J345" s="734"/>
      <c r="K345" s="748">
        <v>0</v>
      </c>
      <c r="L345" s="734">
        <v>329.94100000000003</v>
      </c>
      <c r="M345" s="735">
        <v>80484.868204295824</v>
      </c>
    </row>
    <row r="346" spans="1:13" ht="14.45" customHeight="1" x14ac:dyDescent="0.2">
      <c r="A346" s="729" t="s">
        <v>599</v>
      </c>
      <c r="B346" s="730" t="s">
        <v>2500</v>
      </c>
      <c r="C346" s="730" t="s">
        <v>2504</v>
      </c>
      <c r="D346" s="730" t="s">
        <v>947</v>
      </c>
      <c r="E346" s="730" t="s">
        <v>948</v>
      </c>
      <c r="F346" s="734">
        <v>110.9787642</v>
      </c>
      <c r="G346" s="734">
        <v>47990.337143014905</v>
      </c>
      <c r="H346" s="748">
        <v>1</v>
      </c>
      <c r="I346" s="734"/>
      <c r="J346" s="734"/>
      <c r="K346" s="748">
        <v>0</v>
      </c>
      <c r="L346" s="734">
        <v>110.9787642</v>
      </c>
      <c r="M346" s="735">
        <v>47990.337143014905</v>
      </c>
    </row>
    <row r="347" spans="1:13" ht="14.45" customHeight="1" x14ac:dyDescent="0.2">
      <c r="A347" s="729" t="s">
        <v>599</v>
      </c>
      <c r="B347" s="730" t="s">
        <v>2505</v>
      </c>
      <c r="C347" s="730" t="s">
        <v>2506</v>
      </c>
      <c r="D347" s="730" t="s">
        <v>884</v>
      </c>
      <c r="E347" s="730" t="s">
        <v>1040</v>
      </c>
      <c r="F347" s="734"/>
      <c r="G347" s="734"/>
      <c r="H347" s="748">
        <v>0</v>
      </c>
      <c r="I347" s="734">
        <v>12.543934</v>
      </c>
      <c r="J347" s="734">
        <v>1399.8063960047605</v>
      </c>
      <c r="K347" s="748">
        <v>1</v>
      </c>
      <c r="L347" s="734">
        <v>12.543934</v>
      </c>
      <c r="M347" s="735">
        <v>1399.8063960047605</v>
      </c>
    </row>
    <row r="348" spans="1:13" ht="14.45" customHeight="1" x14ac:dyDescent="0.2">
      <c r="A348" s="729" t="s">
        <v>599</v>
      </c>
      <c r="B348" s="730" t="s">
        <v>2505</v>
      </c>
      <c r="C348" s="730" t="s">
        <v>2507</v>
      </c>
      <c r="D348" s="730" t="s">
        <v>884</v>
      </c>
      <c r="E348" s="730" t="s">
        <v>2099</v>
      </c>
      <c r="F348" s="734"/>
      <c r="G348" s="734"/>
      <c r="H348" s="748">
        <v>0</v>
      </c>
      <c r="I348" s="734">
        <v>16.605</v>
      </c>
      <c r="J348" s="734">
        <v>4301.5743132842581</v>
      </c>
      <c r="K348" s="748">
        <v>1</v>
      </c>
      <c r="L348" s="734">
        <v>16.605</v>
      </c>
      <c r="M348" s="735">
        <v>4301.5743132842581</v>
      </c>
    </row>
    <row r="349" spans="1:13" ht="14.45" customHeight="1" x14ac:dyDescent="0.2">
      <c r="A349" s="729" t="s">
        <v>599</v>
      </c>
      <c r="B349" s="730" t="s">
        <v>2505</v>
      </c>
      <c r="C349" s="730" t="s">
        <v>2508</v>
      </c>
      <c r="D349" s="730" t="s">
        <v>884</v>
      </c>
      <c r="E349" s="730" t="s">
        <v>2509</v>
      </c>
      <c r="F349" s="734"/>
      <c r="G349" s="734"/>
      <c r="H349" s="748">
        <v>0</v>
      </c>
      <c r="I349" s="734">
        <v>4.0839999999999996</v>
      </c>
      <c r="J349" s="734">
        <v>1325.2584757543048</v>
      </c>
      <c r="K349" s="748">
        <v>1</v>
      </c>
      <c r="L349" s="734">
        <v>4.0839999999999996</v>
      </c>
      <c r="M349" s="735">
        <v>1325.2584757543048</v>
      </c>
    </row>
    <row r="350" spans="1:13" ht="14.45" customHeight="1" x14ac:dyDescent="0.2">
      <c r="A350" s="729" t="s">
        <v>599</v>
      </c>
      <c r="B350" s="730" t="s">
        <v>2510</v>
      </c>
      <c r="C350" s="730" t="s">
        <v>2511</v>
      </c>
      <c r="D350" s="730" t="s">
        <v>2512</v>
      </c>
      <c r="E350" s="730" t="s">
        <v>2513</v>
      </c>
      <c r="F350" s="734"/>
      <c r="G350" s="734"/>
      <c r="H350" s="748">
        <v>0</v>
      </c>
      <c r="I350" s="734">
        <v>260.12418030000003</v>
      </c>
      <c r="J350" s="734">
        <v>23580.347202751807</v>
      </c>
      <c r="K350" s="748">
        <v>1</v>
      </c>
      <c r="L350" s="734">
        <v>260.12418030000003</v>
      </c>
      <c r="M350" s="735">
        <v>23580.347202751807</v>
      </c>
    </row>
    <row r="351" spans="1:13" ht="14.45" customHeight="1" x14ac:dyDescent="0.2">
      <c r="A351" s="729" t="s">
        <v>599</v>
      </c>
      <c r="B351" s="730" t="s">
        <v>2514</v>
      </c>
      <c r="C351" s="730" t="s">
        <v>2515</v>
      </c>
      <c r="D351" s="730" t="s">
        <v>845</v>
      </c>
      <c r="E351" s="730" t="s">
        <v>847</v>
      </c>
      <c r="F351" s="734"/>
      <c r="G351" s="734"/>
      <c r="H351" s="748">
        <v>0</v>
      </c>
      <c r="I351" s="734">
        <v>216.02419509999999</v>
      </c>
      <c r="J351" s="734">
        <v>15752.375954248058</v>
      </c>
      <c r="K351" s="748">
        <v>1</v>
      </c>
      <c r="L351" s="734">
        <v>216.02419509999999</v>
      </c>
      <c r="M351" s="735">
        <v>15752.375954248058</v>
      </c>
    </row>
    <row r="352" spans="1:13" ht="14.45" customHeight="1" x14ac:dyDescent="0.2">
      <c r="A352" s="729" t="s">
        <v>599</v>
      </c>
      <c r="B352" s="730" t="s">
        <v>2514</v>
      </c>
      <c r="C352" s="730" t="s">
        <v>2516</v>
      </c>
      <c r="D352" s="730" t="s">
        <v>845</v>
      </c>
      <c r="E352" s="730" t="s">
        <v>846</v>
      </c>
      <c r="F352" s="734"/>
      <c r="G352" s="734"/>
      <c r="H352" s="748">
        <v>0</v>
      </c>
      <c r="I352" s="734">
        <v>366.53478940000002</v>
      </c>
      <c r="J352" s="734">
        <v>78130.066815778162</v>
      </c>
      <c r="K352" s="748">
        <v>1</v>
      </c>
      <c r="L352" s="734">
        <v>366.53478940000002</v>
      </c>
      <c r="M352" s="735">
        <v>78130.066815778162</v>
      </c>
    </row>
    <row r="353" spans="1:13" ht="14.45" customHeight="1" x14ac:dyDescent="0.2">
      <c r="A353" s="729" t="s">
        <v>599</v>
      </c>
      <c r="B353" s="730" t="s">
        <v>2514</v>
      </c>
      <c r="C353" s="730" t="s">
        <v>2517</v>
      </c>
      <c r="D353" s="730" t="s">
        <v>845</v>
      </c>
      <c r="E353" s="730" t="s">
        <v>848</v>
      </c>
      <c r="F353" s="734">
        <v>62.589606400000008</v>
      </c>
      <c r="G353" s="734">
        <v>30243.797886140004</v>
      </c>
      <c r="H353" s="748">
        <v>1</v>
      </c>
      <c r="I353" s="734"/>
      <c r="J353" s="734"/>
      <c r="K353" s="748">
        <v>0</v>
      </c>
      <c r="L353" s="734">
        <v>62.589606400000008</v>
      </c>
      <c r="M353" s="735">
        <v>30243.797886140004</v>
      </c>
    </row>
    <row r="354" spans="1:13" ht="14.45" customHeight="1" x14ac:dyDescent="0.2">
      <c r="A354" s="729" t="s">
        <v>599</v>
      </c>
      <c r="B354" s="730" t="s">
        <v>2514</v>
      </c>
      <c r="C354" s="730" t="s">
        <v>2801</v>
      </c>
      <c r="D354" s="730" t="s">
        <v>2802</v>
      </c>
      <c r="E354" s="730" t="s">
        <v>2803</v>
      </c>
      <c r="F354" s="734">
        <v>15</v>
      </c>
      <c r="G354" s="734">
        <v>147550.47</v>
      </c>
      <c r="H354" s="748">
        <v>1</v>
      </c>
      <c r="I354" s="734"/>
      <c r="J354" s="734"/>
      <c r="K354" s="748">
        <v>0</v>
      </c>
      <c r="L354" s="734">
        <v>15</v>
      </c>
      <c r="M354" s="735">
        <v>147550.47</v>
      </c>
    </row>
    <row r="355" spans="1:13" ht="14.45" customHeight="1" x14ac:dyDescent="0.2">
      <c r="A355" s="729" t="s">
        <v>599</v>
      </c>
      <c r="B355" s="730" t="s">
        <v>2804</v>
      </c>
      <c r="C355" s="730" t="s">
        <v>2805</v>
      </c>
      <c r="D355" s="730" t="s">
        <v>2806</v>
      </c>
      <c r="E355" s="730" t="s">
        <v>2807</v>
      </c>
      <c r="F355" s="734"/>
      <c r="G355" s="734"/>
      <c r="H355" s="748"/>
      <c r="I355" s="734">
        <v>35</v>
      </c>
      <c r="J355" s="734">
        <v>0</v>
      </c>
      <c r="K355" s="748"/>
      <c r="L355" s="734">
        <v>35</v>
      </c>
      <c r="M355" s="735">
        <v>0</v>
      </c>
    </row>
    <row r="356" spans="1:13" ht="14.45" customHeight="1" x14ac:dyDescent="0.2">
      <c r="A356" s="729" t="s">
        <v>599</v>
      </c>
      <c r="B356" s="730" t="s">
        <v>2518</v>
      </c>
      <c r="C356" s="730" t="s">
        <v>2519</v>
      </c>
      <c r="D356" s="730" t="s">
        <v>1039</v>
      </c>
      <c r="E356" s="730" t="s">
        <v>1042</v>
      </c>
      <c r="F356" s="734">
        <v>98.986899600000001</v>
      </c>
      <c r="G356" s="734">
        <v>9720.1347098099704</v>
      </c>
      <c r="H356" s="748">
        <v>1</v>
      </c>
      <c r="I356" s="734"/>
      <c r="J356" s="734"/>
      <c r="K356" s="748">
        <v>0</v>
      </c>
      <c r="L356" s="734">
        <v>98.986899600000001</v>
      </c>
      <c r="M356" s="735">
        <v>9720.1347098099704</v>
      </c>
    </row>
    <row r="357" spans="1:13" ht="14.45" customHeight="1" x14ac:dyDescent="0.2">
      <c r="A357" s="729" t="s">
        <v>599</v>
      </c>
      <c r="B357" s="730" t="s">
        <v>2518</v>
      </c>
      <c r="C357" s="730" t="s">
        <v>2520</v>
      </c>
      <c r="D357" s="730" t="s">
        <v>1039</v>
      </c>
      <c r="E357" s="730" t="s">
        <v>1040</v>
      </c>
      <c r="F357" s="734">
        <v>116.62688490000001</v>
      </c>
      <c r="G357" s="734">
        <v>21330.78707189369</v>
      </c>
      <c r="H357" s="748">
        <v>1</v>
      </c>
      <c r="I357" s="734"/>
      <c r="J357" s="734"/>
      <c r="K357" s="748">
        <v>0</v>
      </c>
      <c r="L357" s="734">
        <v>116.62688490000001</v>
      </c>
      <c r="M357" s="735">
        <v>21330.78707189369</v>
      </c>
    </row>
    <row r="358" spans="1:13" ht="14.45" customHeight="1" x14ac:dyDescent="0.2">
      <c r="A358" s="729" t="s">
        <v>599</v>
      </c>
      <c r="B358" s="730" t="s">
        <v>2518</v>
      </c>
      <c r="C358" s="730" t="s">
        <v>2718</v>
      </c>
      <c r="D358" s="730" t="s">
        <v>1039</v>
      </c>
      <c r="E358" s="730" t="s">
        <v>1041</v>
      </c>
      <c r="F358" s="734">
        <v>2.198</v>
      </c>
      <c r="G358" s="734">
        <v>925.84815399999991</v>
      </c>
      <c r="H358" s="748">
        <v>1</v>
      </c>
      <c r="I358" s="734"/>
      <c r="J358" s="734"/>
      <c r="K358" s="748">
        <v>0</v>
      </c>
      <c r="L358" s="734">
        <v>2.198</v>
      </c>
      <c r="M358" s="735">
        <v>925.84815399999991</v>
      </c>
    </row>
    <row r="359" spans="1:13" ht="14.45" customHeight="1" x14ac:dyDescent="0.2">
      <c r="A359" s="729" t="s">
        <v>599</v>
      </c>
      <c r="B359" s="730" t="s">
        <v>2518</v>
      </c>
      <c r="C359" s="730" t="s">
        <v>2521</v>
      </c>
      <c r="D359" s="730" t="s">
        <v>1043</v>
      </c>
      <c r="E359" s="730" t="s">
        <v>1041</v>
      </c>
      <c r="F359" s="734"/>
      <c r="G359" s="734"/>
      <c r="H359" s="748">
        <v>0</v>
      </c>
      <c r="I359" s="734">
        <v>126.80809270000006</v>
      </c>
      <c r="J359" s="734">
        <v>18133.557256100008</v>
      </c>
      <c r="K359" s="748">
        <v>1</v>
      </c>
      <c r="L359" s="734">
        <v>126.80809270000006</v>
      </c>
      <c r="M359" s="735">
        <v>18133.557256100008</v>
      </c>
    </row>
    <row r="360" spans="1:13" ht="14.45" customHeight="1" x14ac:dyDescent="0.2">
      <c r="A360" s="729" t="s">
        <v>599</v>
      </c>
      <c r="B360" s="730" t="s">
        <v>2518</v>
      </c>
      <c r="C360" s="730" t="s">
        <v>2522</v>
      </c>
      <c r="D360" s="730" t="s">
        <v>1039</v>
      </c>
      <c r="E360" s="730" t="s">
        <v>1040</v>
      </c>
      <c r="F360" s="734">
        <v>76.05</v>
      </c>
      <c r="G360" s="734">
        <v>14093.367692174437</v>
      </c>
      <c r="H360" s="748">
        <v>1</v>
      </c>
      <c r="I360" s="734"/>
      <c r="J360" s="734"/>
      <c r="K360" s="748">
        <v>0</v>
      </c>
      <c r="L360" s="734">
        <v>76.05</v>
      </c>
      <c r="M360" s="735">
        <v>14093.367692174437</v>
      </c>
    </row>
    <row r="361" spans="1:13" ht="14.45" customHeight="1" x14ac:dyDescent="0.2">
      <c r="A361" s="729" t="s">
        <v>599</v>
      </c>
      <c r="B361" s="730" t="s">
        <v>2518</v>
      </c>
      <c r="C361" s="730" t="s">
        <v>2523</v>
      </c>
      <c r="D361" s="730" t="s">
        <v>1039</v>
      </c>
      <c r="E361" s="730" t="s">
        <v>1041</v>
      </c>
      <c r="F361" s="734">
        <v>164.35636580000005</v>
      </c>
      <c r="G361" s="734">
        <v>69630.842549293156</v>
      </c>
      <c r="H361" s="748">
        <v>1</v>
      </c>
      <c r="I361" s="734"/>
      <c r="J361" s="734"/>
      <c r="K361" s="748">
        <v>0</v>
      </c>
      <c r="L361" s="734">
        <v>164.35636580000005</v>
      </c>
      <c r="M361" s="735">
        <v>69630.842549293156</v>
      </c>
    </row>
    <row r="362" spans="1:13" ht="14.45" customHeight="1" x14ac:dyDescent="0.2">
      <c r="A362" s="729" t="s">
        <v>599</v>
      </c>
      <c r="B362" s="730" t="s">
        <v>2808</v>
      </c>
      <c r="C362" s="730" t="s">
        <v>2809</v>
      </c>
      <c r="D362" s="730" t="s">
        <v>2810</v>
      </c>
      <c r="E362" s="730" t="s">
        <v>2811</v>
      </c>
      <c r="F362" s="734"/>
      <c r="G362" s="734"/>
      <c r="H362" s="748">
        <v>0</v>
      </c>
      <c r="I362" s="734">
        <v>27</v>
      </c>
      <c r="J362" s="734">
        <v>46605.409999999996</v>
      </c>
      <c r="K362" s="748">
        <v>1</v>
      </c>
      <c r="L362" s="734">
        <v>27</v>
      </c>
      <c r="M362" s="735">
        <v>46605.409999999996</v>
      </c>
    </row>
    <row r="363" spans="1:13" ht="14.45" customHeight="1" x14ac:dyDescent="0.2">
      <c r="A363" s="729" t="s">
        <v>599</v>
      </c>
      <c r="B363" s="730" t="s">
        <v>2812</v>
      </c>
      <c r="C363" s="730" t="s">
        <v>2813</v>
      </c>
      <c r="D363" s="730" t="s">
        <v>2057</v>
      </c>
      <c r="E363" s="730" t="s">
        <v>2059</v>
      </c>
      <c r="F363" s="734"/>
      <c r="G363" s="734"/>
      <c r="H363" s="748">
        <v>0</v>
      </c>
      <c r="I363" s="734">
        <v>2</v>
      </c>
      <c r="J363" s="734">
        <v>5689.2</v>
      </c>
      <c r="K363" s="748">
        <v>1</v>
      </c>
      <c r="L363" s="734">
        <v>2</v>
      </c>
      <c r="M363" s="735">
        <v>5689.2</v>
      </c>
    </row>
    <row r="364" spans="1:13" ht="14.45" customHeight="1" x14ac:dyDescent="0.2">
      <c r="A364" s="729" t="s">
        <v>599</v>
      </c>
      <c r="B364" s="730" t="s">
        <v>2812</v>
      </c>
      <c r="C364" s="730" t="s">
        <v>2814</v>
      </c>
      <c r="D364" s="730" t="s">
        <v>2057</v>
      </c>
      <c r="E364" s="730" t="s">
        <v>2059</v>
      </c>
      <c r="F364" s="734"/>
      <c r="G364" s="734"/>
      <c r="H364" s="748">
        <v>0</v>
      </c>
      <c r="I364" s="734">
        <v>5</v>
      </c>
      <c r="J364" s="734">
        <v>20317.600000000002</v>
      </c>
      <c r="K364" s="748">
        <v>1</v>
      </c>
      <c r="L364" s="734">
        <v>5</v>
      </c>
      <c r="M364" s="735">
        <v>20317.600000000002</v>
      </c>
    </row>
    <row r="365" spans="1:13" ht="14.45" customHeight="1" x14ac:dyDescent="0.2">
      <c r="A365" s="729" t="s">
        <v>599</v>
      </c>
      <c r="B365" s="730" t="s">
        <v>2812</v>
      </c>
      <c r="C365" s="730" t="s">
        <v>2815</v>
      </c>
      <c r="D365" s="730" t="s">
        <v>2057</v>
      </c>
      <c r="E365" s="730" t="s">
        <v>2058</v>
      </c>
      <c r="F365" s="734"/>
      <c r="G365" s="734"/>
      <c r="H365" s="748">
        <v>0</v>
      </c>
      <c r="I365" s="734">
        <v>398</v>
      </c>
      <c r="J365" s="734">
        <v>513762.28</v>
      </c>
      <c r="K365" s="748">
        <v>1</v>
      </c>
      <c r="L365" s="734">
        <v>398</v>
      </c>
      <c r="M365" s="735">
        <v>513762.28</v>
      </c>
    </row>
    <row r="366" spans="1:13" ht="14.45" customHeight="1" x14ac:dyDescent="0.2">
      <c r="A366" s="729" t="s">
        <v>599</v>
      </c>
      <c r="B366" s="730" t="s">
        <v>2719</v>
      </c>
      <c r="C366" s="730" t="s">
        <v>2720</v>
      </c>
      <c r="D366" s="730" t="s">
        <v>2721</v>
      </c>
      <c r="E366" s="730" t="s">
        <v>2722</v>
      </c>
      <c r="F366" s="734"/>
      <c r="G366" s="734"/>
      <c r="H366" s="748">
        <v>0</v>
      </c>
      <c r="I366" s="734">
        <v>25</v>
      </c>
      <c r="J366" s="734">
        <v>14418</v>
      </c>
      <c r="K366" s="748">
        <v>1</v>
      </c>
      <c r="L366" s="734">
        <v>25</v>
      </c>
      <c r="M366" s="735">
        <v>14418</v>
      </c>
    </row>
    <row r="367" spans="1:13" ht="14.45" customHeight="1" x14ac:dyDescent="0.2">
      <c r="A367" s="729" t="s">
        <v>599</v>
      </c>
      <c r="B367" s="730" t="s">
        <v>2719</v>
      </c>
      <c r="C367" s="730" t="s">
        <v>2723</v>
      </c>
      <c r="D367" s="730" t="s">
        <v>2721</v>
      </c>
      <c r="E367" s="730" t="s">
        <v>2724</v>
      </c>
      <c r="F367" s="734"/>
      <c r="G367" s="734"/>
      <c r="H367" s="748">
        <v>0</v>
      </c>
      <c r="I367" s="734">
        <v>290</v>
      </c>
      <c r="J367" s="734">
        <v>154748.59</v>
      </c>
      <c r="K367" s="748">
        <v>1</v>
      </c>
      <c r="L367" s="734">
        <v>290</v>
      </c>
      <c r="M367" s="735">
        <v>154748.59</v>
      </c>
    </row>
    <row r="368" spans="1:13" ht="14.45" customHeight="1" x14ac:dyDescent="0.2">
      <c r="A368" s="729" t="s">
        <v>599</v>
      </c>
      <c r="B368" s="730" t="s">
        <v>2816</v>
      </c>
      <c r="C368" s="730" t="s">
        <v>2817</v>
      </c>
      <c r="D368" s="730" t="s">
        <v>2036</v>
      </c>
      <c r="E368" s="730" t="s">
        <v>2818</v>
      </c>
      <c r="F368" s="734"/>
      <c r="G368" s="734"/>
      <c r="H368" s="748">
        <v>0</v>
      </c>
      <c r="I368" s="734">
        <v>19</v>
      </c>
      <c r="J368" s="734">
        <v>210250.38000000003</v>
      </c>
      <c r="K368" s="748">
        <v>1</v>
      </c>
      <c r="L368" s="734">
        <v>19</v>
      </c>
      <c r="M368" s="735">
        <v>210250.38000000003</v>
      </c>
    </row>
    <row r="369" spans="1:13" ht="14.45" customHeight="1" x14ac:dyDescent="0.2">
      <c r="A369" s="729" t="s">
        <v>599</v>
      </c>
      <c r="B369" s="730" t="s">
        <v>2819</v>
      </c>
      <c r="C369" s="730" t="s">
        <v>2820</v>
      </c>
      <c r="D369" s="730" t="s">
        <v>1809</v>
      </c>
      <c r="E369" s="730" t="s">
        <v>2821</v>
      </c>
      <c r="F369" s="734"/>
      <c r="G369" s="734"/>
      <c r="H369" s="748">
        <v>0</v>
      </c>
      <c r="I369" s="734">
        <v>1</v>
      </c>
      <c r="J369" s="734">
        <v>1064.2600000000002</v>
      </c>
      <c r="K369" s="748">
        <v>1</v>
      </c>
      <c r="L369" s="734">
        <v>1</v>
      </c>
      <c r="M369" s="735">
        <v>1064.2600000000002</v>
      </c>
    </row>
    <row r="370" spans="1:13" ht="14.45" customHeight="1" x14ac:dyDescent="0.2">
      <c r="A370" s="729" t="s">
        <v>599</v>
      </c>
      <c r="B370" s="730" t="s">
        <v>2528</v>
      </c>
      <c r="C370" s="730" t="s">
        <v>2529</v>
      </c>
      <c r="D370" s="730" t="s">
        <v>2530</v>
      </c>
      <c r="E370" s="730" t="s">
        <v>2531</v>
      </c>
      <c r="F370" s="734"/>
      <c r="G370" s="734"/>
      <c r="H370" s="748">
        <v>0</v>
      </c>
      <c r="I370" s="734">
        <v>126</v>
      </c>
      <c r="J370" s="734">
        <v>10308.240000000002</v>
      </c>
      <c r="K370" s="748">
        <v>1</v>
      </c>
      <c r="L370" s="734">
        <v>126</v>
      </c>
      <c r="M370" s="735">
        <v>10308.240000000002</v>
      </c>
    </row>
    <row r="371" spans="1:13" ht="14.45" customHeight="1" x14ac:dyDescent="0.2">
      <c r="A371" s="729" t="s">
        <v>599</v>
      </c>
      <c r="B371" s="730" t="s">
        <v>2555</v>
      </c>
      <c r="C371" s="730" t="s">
        <v>2556</v>
      </c>
      <c r="D371" s="730" t="s">
        <v>1211</v>
      </c>
      <c r="E371" s="730" t="s">
        <v>1212</v>
      </c>
      <c r="F371" s="734"/>
      <c r="G371" s="734"/>
      <c r="H371" s="748">
        <v>0</v>
      </c>
      <c r="I371" s="734">
        <v>2</v>
      </c>
      <c r="J371" s="734">
        <v>66.022000000000006</v>
      </c>
      <c r="K371" s="748">
        <v>1</v>
      </c>
      <c r="L371" s="734">
        <v>2</v>
      </c>
      <c r="M371" s="735">
        <v>66.022000000000006</v>
      </c>
    </row>
    <row r="372" spans="1:13" ht="14.45" customHeight="1" x14ac:dyDescent="0.2">
      <c r="A372" s="729" t="s">
        <v>599</v>
      </c>
      <c r="B372" s="730" t="s">
        <v>2555</v>
      </c>
      <c r="C372" s="730" t="s">
        <v>2559</v>
      </c>
      <c r="D372" s="730" t="s">
        <v>1211</v>
      </c>
      <c r="E372" s="730" t="s">
        <v>2560</v>
      </c>
      <c r="F372" s="734"/>
      <c r="G372" s="734"/>
      <c r="H372" s="748">
        <v>0</v>
      </c>
      <c r="I372" s="734">
        <v>10</v>
      </c>
      <c r="J372" s="734">
        <v>459.55</v>
      </c>
      <c r="K372" s="748">
        <v>1</v>
      </c>
      <c r="L372" s="734">
        <v>10</v>
      </c>
      <c r="M372" s="735">
        <v>459.55</v>
      </c>
    </row>
    <row r="373" spans="1:13" ht="14.45" customHeight="1" x14ac:dyDescent="0.2">
      <c r="A373" s="729" t="s">
        <v>605</v>
      </c>
      <c r="B373" s="730" t="s">
        <v>2613</v>
      </c>
      <c r="C373" s="730" t="s">
        <v>2614</v>
      </c>
      <c r="D373" s="730" t="s">
        <v>1454</v>
      </c>
      <c r="E373" s="730" t="s">
        <v>2615</v>
      </c>
      <c r="F373" s="734"/>
      <c r="G373" s="734"/>
      <c r="H373" s="748">
        <v>0</v>
      </c>
      <c r="I373" s="734">
        <v>1</v>
      </c>
      <c r="J373" s="734">
        <v>75.03</v>
      </c>
      <c r="K373" s="748">
        <v>1</v>
      </c>
      <c r="L373" s="734">
        <v>1</v>
      </c>
      <c r="M373" s="735">
        <v>75.03</v>
      </c>
    </row>
    <row r="374" spans="1:13" ht="14.45" customHeight="1" x14ac:dyDescent="0.2">
      <c r="A374" s="729" t="s">
        <v>608</v>
      </c>
      <c r="B374" s="730" t="s">
        <v>2510</v>
      </c>
      <c r="C374" s="730" t="s">
        <v>2511</v>
      </c>
      <c r="D374" s="730" t="s">
        <v>2512</v>
      </c>
      <c r="E374" s="730" t="s">
        <v>2513</v>
      </c>
      <c r="F374" s="734"/>
      <c r="G374" s="734"/>
      <c r="H374" s="748">
        <v>0</v>
      </c>
      <c r="I374" s="734">
        <v>5.4043703000000001</v>
      </c>
      <c r="J374" s="734">
        <v>489.90617194682261</v>
      </c>
      <c r="K374" s="748">
        <v>1</v>
      </c>
      <c r="L374" s="734">
        <v>5.4043703000000001</v>
      </c>
      <c r="M374" s="735">
        <v>489.90617194682261</v>
      </c>
    </row>
    <row r="375" spans="1:13" ht="14.45" customHeight="1" x14ac:dyDescent="0.2">
      <c r="A375" s="729" t="s">
        <v>608</v>
      </c>
      <c r="B375" s="730" t="s">
        <v>2514</v>
      </c>
      <c r="C375" s="730" t="s">
        <v>2515</v>
      </c>
      <c r="D375" s="730" t="s">
        <v>845</v>
      </c>
      <c r="E375" s="730" t="s">
        <v>847</v>
      </c>
      <c r="F375" s="734"/>
      <c r="G375" s="734"/>
      <c r="H375" s="748">
        <v>0</v>
      </c>
      <c r="I375" s="734">
        <v>2.2999999999999998</v>
      </c>
      <c r="J375" s="734">
        <v>167.71599999999998</v>
      </c>
      <c r="K375" s="748">
        <v>1</v>
      </c>
      <c r="L375" s="734">
        <v>2.2999999999999998</v>
      </c>
      <c r="M375" s="735">
        <v>167.71599999999998</v>
      </c>
    </row>
    <row r="376" spans="1:13" ht="14.45" customHeight="1" x14ac:dyDescent="0.2">
      <c r="A376" s="729" t="s">
        <v>608</v>
      </c>
      <c r="B376" s="730" t="s">
        <v>2822</v>
      </c>
      <c r="C376" s="730" t="s">
        <v>2823</v>
      </c>
      <c r="D376" s="730" t="s">
        <v>2824</v>
      </c>
      <c r="E376" s="730" t="s">
        <v>2825</v>
      </c>
      <c r="F376" s="734"/>
      <c r="G376" s="734"/>
      <c r="H376" s="748">
        <v>0</v>
      </c>
      <c r="I376" s="734">
        <v>281</v>
      </c>
      <c r="J376" s="734">
        <v>6877673.207189993</v>
      </c>
      <c r="K376" s="748">
        <v>1</v>
      </c>
      <c r="L376" s="734">
        <v>281</v>
      </c>
      <c r="M376" s="735">
        <v>6877673.207189993</v>
      </c>
    </row>
    <row r="377" spans="1:13" ht="14.45" customHeight="1" x14ac:dyDescent="0.2">
      <c r="A377" s="729" t="s">
        <v>608</v>
      </c>
      <c r="B377" s="730" t="s">
        <v>2822</v>
      </c>
      <c r="C377" s="730" t="s">
        <v>2826</v>
      </c>
      <c r="D377" s="730" t="s">
        <v>2147</v>
      </c>
      <c r="E377" s="730" t="s">
        <v>2148</v>
      </c>
      <c r="F377" s="734"/>
      <c r="G377" s="734"/>
      <c r="H377" s="748">
        <v>0</v>
      </c>
      <c r="I377" s="734">
        <v>205.53893670000002</v>
      </c>
      <c r="J377" s="734">
        <v>959090.2154579648</v>
      </c>
      <c r="K377" s="748">
        <v>1</v>
      </c>
      <c r="L377" s="734">
        <v>205.53893670000002</v>
      </c>
      <c r="M377" s="735">
        <v>959090.2154579648</v>
      </c>
    </row>
    <row r="378" spans="1:13" ht="14.45" customHeight="1" x14ac:dyDescent="0.2">
      <c r="A378" s="729" t="s">
        <v>608</v>
      </c>
      <c r="B378" s="730" t="s">
        <v>2827</v>
      </c>
      <c r="C378" s="730" t="s">
        <v>2828</v>
      </c>
      <c r="D378" s="730" t="s">
        <v>2107</v>
      </c>
      <c r="E378" s="730" t="s">
        <v>2829</v>
      </c>
      <c r="F378" s="734"/>
      <c r="G378" s="734"/>
      <c r="H378" s="748">
        <v>0</v>
      </c>
      <c r="I378" s="734">
        <v>1532.9999999999998</v>
      </c>
      <c r="J378" s="734">
        <v>7497272.4090244779</v>
      </c>
      <c r="K378" s="748">
        <v>1</v>
      </c>
      <c r="L378" s="734">
        <v>1532.9999999999998</v>
      </c>
      <c r="M378" s="735">
        <v>7497272.4090244779</v>
      </c>
    </row>
    <row r="379" spans="1:13" ht="14.45" customHeight="1" x14ac:dyDescent="0.2">
      <c r="A379" s="729" t="s">
        <v>608</v>
      </c>
      <c r="B379" s="730" t="s">
        <v>2827</v>
      </c>
      <c r="C379" s="730" t="s">
        <v>2830</v>
      </c>
      <c r="D379" s="730" t="s">
        <v>2107</v>
      </c>
      <c r="E379" s="730" t="s">
        <v>2108</v>
      </c>
      <c r="F379" s="734">
        <v>46</v>
      </c>
      <c r="G379" s="734">
        <v>1001839.5005972793</v>
      </c>
      <c r="H379" s="748">
        <v>1</v>
      </c>
      <c r="I379" s="734"/>
      <c r="J379" s="734"/>
      <c r="K379" s="748">
        <v>0</v>
      </c>
      <c r="L379" s="734">
        <v>46</v>
      </c>
      <c r="M379" s="735">
        <v>1001839.5005972793</v>
      </c>
    </row>
    <row r="380" spans="1:13" ht="14.45" customHeight="1" x14ac:dyDescent="0.2">
      <c r="A380" s="729" t="s">
        <v>608</v>
      </c>
      <c r="B380" s="730" t="s">
        <v>2831</v>
      </c>
      <c r="C380" s="730" t="s">
        <v>2832</v>
      </c>
      <c r="D380" s="730" t="s">
        <v>2095</v>
      </c>
      <c r="E380" s="730" t="s">
        <v>2134</v>
      </c>
      <c r="F380" s="734"/>
      <c r="G380" s="734"/>
      <c r="H380" s="748">
        <v>0</v>
      </c>
      <c r="I380" s="734">
        <v>227.34699999999998</v>
      </c>
      <c r="J380" s="734">
        <v>1466254.0158229258</v>
      </c>
      <c r="K380" s="748">
        <v>1</v>
      </c>
      <c r="L380" s="734">
        <v>227.34699999999998</v>
      </c>
      <c r="M380" s="735">
        <v>1466254.0158229258</v>
      </c>
    </row>
    <row r="381" spans="1:13" ht="14.45" customHeight="1" x14ac:dyDescent="0.2">
      <c r="A381" s="729" t="s">
        <v>608</v>
      </c>
      <c r="B381" s="730" t="s">
        <v>2831</v>
      </c>
      <c r="C381" s="730" t="s">
        <v>2833</v>
      </c>
      <c r="D381" s="730" t="s">
        <v>2095</v>
      </c>
      <c r="E381" s="730" t="s">
        <v>2834</v>
      </c>
      <c r="F381" s="734"/>
      <c r="G381" s="734"/>
      <c r="H381" s="748">
        <v>0</v>
      </c>
      <c r="I381" s="734">
        <v>200.00800000000001</v>
      </c>
      <c r="J381" s="734">
        <v>5159800.382775547</v>
      </c>
      <c r="K381" s="748">
        <v>1</v>
      </c>
      <c r="L381" s="734">
        <v>200.00800000000001</v>
      </c>
      <c r="M381" s="735">
        <v>5159800.382775547</v>
      </c>
    </row>
    <row r="382" spans="1:13" ht="14.45" customHeight="1" x14ac:dyDescent="0.2">
      <c r="A382" s="729" t="s">
        <v>608</v>
      </c>
      <c r="B382" s="730" t="s">
        <v>2835</v>
      </c>
      <c r="C382" s="730" t="s">
        <v>2836</v>
      </c>
      <c r="D382" s="730" t="s">
        <v>2837</v>
      </c>
      <c r="E382" s="730" t="s">
        <v>1040</v>
      </c>
      <c r="F382" s="734"/>
      <c r="G382" s="734"/>
      <c r="H382" s="748">
        <v>0</v>
      </c>
      <c r="I382" s="734">
        <v>397.06200000000001</v>
      </c>
      <c r="J382" s="734">
        <v>3633247.5553896916</v>
      </c>
      <c r="K382" s="748">
        <v>1</v>
      </c>
      <c r="L382" s="734">
        <v>397.06200000000001</v>
      </c>
      <c r="M382" s="735">
        <v>3633247.5553896916</v>
      </c>
    </row>
    <row r="383" spans="1:13" ht="14.45" customHeight="1" x14ac:dyDescent="0.2">
      <c r="A383" s="729" t="s">
        <v>608</v>
      </c>
      <c r="B383" s="730" t="s">
        <v>2838</v>
      </c>
      <c r="C383" s="730" t="s">
        <v>2839</v>
      </c>
      <c r="D383" s="730" t="s">
        <v>2840</v>
      </c>
      <c r="E383" s="730" t="s">
        <v>2717</v>
      </c>
      <c r="F383" s="734"/>
      <c r="G383" s="734"/>
      <c r="H383" s="748">
        <v>0</v>
      </c>
      <c r="I383" s="734">
        <v>87.000000099999994</v>
      </c>
      <c r="J383" s="734">
        <v>3693063.00649594</v>
      </c>
      <c r="K383" s="748">
        <v>1</v>
      </c>
      <c r="L383" s="734">
        <v>87.000000099999994</v>
      </c>
      <c r="M383" s="735">
        <v>3693063.00649594</v>
      </c>
    </row>
    <row r="384" spans="1:13" ht="14.45" customHeight="1" x14ac:dyDescent="0.2">
      <c r="A384" s="729" t="s">
        <v>608</v>
      </c>
      <c r="B384" s="730" t="s">
        <v>2838</v>
      </c>
      <c r="C384" s="730" t="s">
        <v>2841</v>
      </c>
      <c r="D384" s="730" t="s">
        <v>2840</v>
      </c>
      <c r="E384" s="730" t="s">
        <v>2842</v>
      </c>
      <c r="F384" s="734"/>
      <c r="G384" s="734"/>
      <c r="H384" s="748">
        <v>0</v>
      </c>
      <c r="I384" s="734">
        <v>32</v>
      </c>
      <c r="J384" s="734">
        <v>2173388.8070816053</v>
      </c>
      <c r="K384" s="748">
        <v>1</v>
      </c>
      <c r="L384" s="734">
        <v>32</v>
      </c>
      <c r="M384" s="735">
        <v>2173388.8070816053</v>
      </c>
    </row>
    <row r="385" spans="1:13" ht="14.45" customHeight="1" x14ac:dyDescent="0.2">
      <c r="A385" s="729" t="s">
        <v>608</v>
      </c>
      <c r="B385" s="730" t="s">
        <v>2843</v>
      </c>
      <c r="C385" s="730" t="s">
        <v>2844</v>
      </c>
      <c r="D385" s="730" t="s">
        <v>2845</v>
      </c>
      <c r="E385" s="730" t="s">
        <v>2846</v>
      </c>
      <c r="F385" s="734"/>
      <c r="G385" s="734"/>
      <c r="H385" s="748">
        <v>0</v>
      </c>
      <c r="I385" s="734">
        <v>20</v>
      </c>
      <c r="J385" s="734">
        <v>502845.20000000007</v>
      </c>
      <c r="K385" s="748">
        <v>1</v>
      </c>
      <c r="L385" s="734">
        <v>20</v>
      </c>
      <c r="M385" s="735">
        <v>502845.20000000007</v>
      </c>
    </row>
    <row r="386" spans="1:13" ht="14.45" customHeight="1" x14ac:dyDescent="0.2">
      <c r="A386" s="729" t="s">
        <v>608</v>
      </c>
      <c r="B386" s="730" t="s">
        <v>2847</v>
      </c>
      <c r="C386" s="730" t="s">
        <v>2848</v>
      </c>
      <c r="D386" s="730" t="s">
        <v>2849</v>
      </c>
      <c r="E386" s="730" t="s">
        <v>2850</v>
      </c>
      <c r="F386" s="734"/>
      <c r="G386" s="734"/>
      <c r="H386" s="748">
        <v>0</v>
      </c>
      <c r="I386" s="734">
        <v>4</v>
      </c>
      <c r="J386" s="734">
        <v>67820.079999999987</v>
      </c>
      <c r="K386" s="748">
        <v>1</v>
      </c>
      <c r="L386" s="734">
        <v>4</v>
      </c>
      <c r="M386" s="735">
        <v>67820.079999999987</v>
      </c>
    </row>
    <row r="387" spans="1:13" ht="14.45" customHeight="1" x14ac:dyDescent="0.2">
      <c r="A387" s="729" t="s">
        <v>608</v>
      </c>
      <c r="B387" s="730" t="s">
        <v>2847</v>
      </c>
      <c r="C387" s="730" t="s">
        <v>2851</v>
      </c>
      <c r="D387" s="730" t="s">
        <v>2849</v>
      </c>
      <c r="E387" s="730" t="s">
        <v>2852</v>
      </c>
      <c r="F387" s="734"/>
      <c r="G387" s="734"/>
      <c r="H387" s="748">
        <v>0</v>
      </c>
      <c r="I387" s="734">
        <v>15</v>
      </c>
      <c r="J387" s="734">
        <v>998004.7</v>
      </c>
      <c r="K387" s="748">
        <v>1</v>
      </c>
      <c r="L387" s="734">
        <v>15</v>
      </c>
      <c r="M387" s="735">
        <v>998004.7</v>
      </c>
    </row>
    <row r="388" spans="1:13" ht="14.45" customHeight="1" x14ac:dyDescent="0.2">
      <c r="A388" s="729" t="s">
        <v>608</v>
      </c>
      <c r="B388" s="730" t="s">
        <v>2804</v>
      </c>
      <c r="C388" s="730" t="s">
        <v>2805</v>
      </c>
      <c r="D388" s="730" t="s">
        <v>2806</v>
      </c>
      <c r="E388" s="730" t="s">
        <v>2807</v>
      </c>
      <c r="F388" s="734"/>
      <c r="G388" s="734"/>
      <c r="H388" s="748">
        <v>0</v>
      </c>
      <c r="I388" s="734">
        <v>2</v>
      </c>
      <c r="J388" s="734">
        <v>33445.5</v>
      </c>
      <c r="K388" s="748">
        <v>1</v>
      </c>
      <c r="L388" s="734">
        <v>2</v>
      </c>
      <c r="M388" s="735">
        <v>33445.5</v>
      </c>
    </row>
    <row r="389" spans="1:13" ht="14.45" customHeight="1" x14ac:dyDescent="0.2">
      <c r="A389" s="729" t="s">
        <v>608</v>
      </c>
      <c r="B389" s="730" t="s">
        <v>2853</v>
      </c>
      <c r="C389" s="730" t="s">
        <v>2854</v>
      </c>
      <c r="D389" s="730" t="s">
        <v>2855</v>
      </c>
      <c r="E389" s="730" t="s">
        <v>2856</v>
      </c>
      <c r="F389" s="734"/>
      <c r="G389" s="734"/>
      <c r="H389" s="748">
        <v>0</v>
      </c>
      <c r="I389" s="734">
        <v>13</v>
      </c>
      <c r="J389" s="734">
        <v>1028940</v>
      </c>
      <c r="K389" s="748">
        <v>1</v>
      </c>
      <c r="L389" s="734">
        <v>13</v>
      </c>
      <c r="M389" s="735">
        <v>1028940</v>
      </c>
    </row>
    <row r="390" spans="1:13" ht="14.45" customHeight="1" x14ac:dyDescent="0.2">
      <c r="A390" s="729" t="s">
        <v>608</v>
      </c>
      <c r="B390" s="730" t="s">
        <v>2857</v>
      </c>
      <c r="C390" s="730" t="s">
        <v>2858</v>
      </c>
      <c r="D390" s="730" t="s">
        <v>2859</v>
      </c>
      <c r="E390" s="730" t="s">
        <v>2860</v>
      </c>
      <c r="F390" s="734"/>
      <c r="G390" s="734"/>
      <c r="H390" s="748">
        <v>0</v>
      </c>
      <c r="I390" s="734">
        <v>61</v>
      </c>
      <c r="J390" s="734">
        <v>7320000</v>
      </c>
      <c r="K390" s="748">
        <v>1</v>
      </c>
      <c r="L390" s="734">
        <v>61</v>
      </c>
      <c r="M390" s="735">
        <v>7320000</v>
      </c>
    </row>
    <row r="391" spans="1:13" ht="14.45" customHeight="1" thickBot="1" x14ac:dyDescent="0.25">
      <c r="A391" s="736" t="s">
        <v>608</v>
      </c>
      <c r="B391" s="737" t="s">
        <v>2861</v>
      </c>
      <c r="C391" s="737" t="s">
        <v>2862</v>
      </c>
      <c r="D391" s="737" t="s">
        <v>2863</v>
      </c>
      <c r="E391" s="737" t="s">
        <v>2717</v>
      </c>
      <c r="F391" s="741"/>
      <c r="G391" s="741"/>
      <c r="H391" s="749">
        <v>0</v>
      </c>
      <c r="I391" s="741">
        <v>4</v>
      </c>
      <c r="J391" s="741">
        <v>13432.28</v>
      </c>
      <c r="K391" s="749">
        <v>1</v>
      </c>
      <c r="L391" s="741">
        <v>4</v>
      </c>
      <c r="M391" s="742">
        <v>13432.28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55AB044-3630-45E0-B98E-0D90E8628B2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3596</v>
      </c>
      <c r="C3" s="396">
        <f>SUM(C6:C1048576)</f>
        <v>2001</v>
      </c>
      <c r="D3" s="396">
        <f>SUM(D6:D1048576)</f>
        <v>246</v>
      </c>
      <c r="E3" s="397">
        <f>SUM(E6:E1048576)</f>
        <v>1593</v>
      </c>
      <c r="F3" s="394">
        <f>IF(SUM($B3:$E3)=0,"",B3/SUM($B3:$E3))</f>
        <v>0.48359332974717589</v>
      </c>
      <c r="G3" s="392">
        <f t="shared" ref="G3:I3" si="0">IF(SUM($B3:$E3)=0,"",C3/SUM($B3:$E3))</f>
        <v>0.26909628832705756</v>
      </c>
      <c r="H3" s="392">
        <f t="shared" si="0"/>
        <v>3.3082302313071542E-2</v>
      </c>
      <c r="I3" s="393">
        <f t="shared" si="0"/>
        <v>0.21422807961269499</v>
      </c>
      <c r="J3" s="396">
        <f>SUM(J6:J1048576)</f>
        <v>396</v>
      </c>
      <c r="K3" s="396">
        <f>SUM(K6:K1048576)</f>
        <v>578</v>
      </c>
      <c r="L3" s="396">
        <f>SUM(L6:L1048576)</f>
        <v>246</v>
      </c>
      <c r="M3" s="397">
        <f>SUM(M6:M1048576)</f>
        <v>639</v>
      </c>
      <c r="N3" s="394">
        <f>IF(SUM($J3:$M3)=0,"",J3/SUM($J3:$M3))</f>
        <v>0.21301775147928995</v>
      </c>
      <c r="O3" s="392">
        <f t="shared" ref="O3:Q3" si="1">IF(SUM($J3:$M3)=0,"",K3/SUM($J3:$M3))</f>
        <v>0.31091984938138784</v>
      </c>
      <c r="P3" s="392">
        <f t="shared" si="1"/>
        <v>0.13232920925228617</v>
      </c>
      <c r="Q3" s="393">
        <f t="shared" si="1"/>
        <v>0.34373318988703605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2865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2184</v>
      </c>
      <c r="B7" s="780">
        <v>1794</v>
      </c>
      <c r="C7" s="734">
        <v>992</v>
      </c>
      <c r="D7" s="734">
        <v>89</v>
      </c>
      <c r="E7" s="735"/>
      <c r="F7" s="777">
        <v>0.624</v>
      </c>
      <c r="G7" s="748">
        <v>0.34504347826086956</v>
      </c>
      <c r="H7" s="748">
        <v>3.0956521739130435E-2</v>
      </c>
      <c r="I7" s="783">
        <v>0</v>
      </c>
      <c r="J7" s="780">
        <v>84</v>
      </c>
      <c r="K7" s="734">
        <v>253</v>
      </c>
      <c r="L7" s="734">
        <v>89</v>
      </c>
      <c r="M7" s="735"/>
      <c r="N7" s="777">
        <v>0.19718309859154928</v>
      </c>
      <c r="O7" s="748">
        <v>0.5938967136150235</v>
      </c>
      <c r="P7" s="748">
        <v>0.20892018779342722</v>
      </c>
      <c r="Q7" s="771">
        <v>0</v>
      </c>
    </row>
    <row r="8" spans="1:17" ht="14.45" customHeight="1" x14ac:dyDescent="0.2">
      <c r="A8" s="774" t="s">
        <v>2185</v>
      </c>
      <c r="B8" s="780">
        <v>864</v>
      </c>
      <c r="C8" s="734">
        <v>940</v>
      </c>
      <c r="D8" s="734">
        <v>157</v>
      </c>
      <c r="E8" s="735"/>
      <c r="F8" s="777">
        <v>0.44059153493115755</v>
      </c>
      <c r="G8" s="748">
        <v>0.479347271800102</v>
      </c>
      <c r="H8" s="748">
        <v>8.0061193268740435E-2</v>
      </c>
      <c r="I8" s="783">
        <v>0</v>
      </c>
      <c r="J8" s="780">
        <v>91</v>
      </c>
      <c r="K8" s="734">
        <v>274</v>
      </c>
      <c r="L8" s="734">
        <v>157</v>
      </c>
      <c r="M8" s="735"/>
      <c r="N8" s="777">
        <v>0.17432950191570881</v>
      </c>
      <c r="O8" s="748">
        <v>0.52490421455938696</v>
      </c>
      <c r="P8" s="748">
        <v>0.3007662835249042</v>
      </c>
      <c r="Q8" s="771">
        <v>0</v>
      </c>
    </row>
    <row r="9" spans="1:17" ht="14.45" customHeight="1" x14ac:dyDescent="0.2">
      <c r="A9" s="774" t="s">
        <v>2186</v>
      </c>
      <c r="B9" s="780">
        <v>856</v>
      </c>
      <c r="C9" s="734">
        <v>57</v>
      </c>
      <c r="D9" s="734"/>
      <c r="E9" s="735"/>
      <c r="F9" s="777">
        <v>0.93756845564074476</v>
      </c>
      <c r="G9" s="748">
        <v>6.2431544359255201E-2</v>
      </c>
      <c r="H9" s="748">
        <v>0</v>
      </c>
      <c r="I9" s="783">
        <v>0</v>
      </c>
      <c r="J9" s="780">
        <v>182</v>
      </c>
      <c r="K9" s="734">
        <v>44</v>
      </c>
      <c r="L9" s="734"/>
      <c r="M9" s="735"/>
      <c r="N9" s="777">
        <v>0.80530973451327437</v>
      </c>
      <c r="O9" s="748">
        <v>0.19469026548672566</v>
      </c>
      <c r="P9" s="748">
        <v>0</v>
      </c>
      <c r="Q9" s="771">
        <v>0</v>
      </c>
    </row>
    <row r="10" spans="1:17" ht="14.45" customHeight="1" x14ac:dyDescent="0.2">
      <c r="A10" s="774" t="s">
        <v>2866</v>
      </c>
      <c r="B10" s="780">
        <v>41</v>
      </c>
      <c r="C10" s="734">
        <v>7</v>
      </c>
      <c r="D10" s="734"/>
      <c r="E10" s="735"/>
      <c r="F10" s="777">
        <v>0.85416666666666663</v>
      </c>
      <c r="G10" s="748">
        <v>0.14583333333333334</v>
      </c>
      <c r="H10" s="748">
        <v>0</v>
      </c>
      <c r="I10" s="783">
        <v>0</v>
      </c>
      <c r="J10" s="780">
        <v>27</v>
      </c>
      <c r="K10" s="734">
        <v>5</v>
      </c>
      <c r="L10" s="734"/>
      <c r="M10" s="735"/>
      <c r="N10" s="777">
        <v>0.84375</v>
      </c>
      <c r="O10" s="748">
        <v>0.15625</v>
      </c>
      <c r="P10" s="748">
        <v>0</v>
      </c>
      <c r="Q10" s="771">
        <v>0</v>
      </c>
    </row>
    <row r="11" spans="1:17" ht="14.45" customHeight="1" x14ac:dyDescent="0.2">
      <c r="A11" s="774" t="s">
        <v>2187</v>
      </c>
      <c r="B11" s="780">
        <v>41</v>
      </c>
      <c r="C11" s="734">
        <v>5</v>
      </c>
      <c r="D11" s="734"/>
      <c r="E11" s="735"/>
      <c r="F11" s="777">
        <v>0.89130434782608692</v>
      </c>
      <c r="G11" s="748">
        <v>0.10869565217391304</v>
      </c>
      <c r="H11" s="748">
        <v>0</v>
      </c>
      <c r="I11" s="783">
        <v>0</v>
      </c>
      <c r="J11" s="780">
        <v>12</v>
      </c>
      <c r="K11" s="734">
        <v>2</v>
      </c>
      <c r="L11" s="734"/>
      <c r="M11" s="735"/>
      <c r="N11" s="777">
        <v>0.8571428571428571</v>
      </c>
      <c r="O11" s="748">
        <v>0.14285714285714285</v>
      </c>
      <c r="P11" s="748">
        <v>0</v>
      </c>
      <c r="Q11" s="771">
        <v>0</v>
      </c>
    </row>
    <row r="12" spans="1:17" ht="14.45" customHeight="1" thickBot="1" x14ac:dyDescent="0.25">
      <c r="A12" s="775" t="s">
        <v>2188</v>
      </c>
      <c r="B12" s="781"/>
      <c r="C12" s="741"/>
      <c r="D12" s="741"/>
      <c r="E12" s="742">
        <v>1593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639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6D2544C-9EEF-4A8A-A906-DF2A01AB624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21</v>
      </c>
      <c r="B5" s="712" t="s">
        <v>2867</v>
      </c>
      <c r="C5" s="715">
        <v>13164154.120000005</v>
      </c>
      <c r="D5" s="715">
        <v>10442</v>
      </c>
      <c r="E5" s="715">
        <v>8951014.2100000028</v>
      </c>
      <c r="F5" s="785">
        <v>0.67995361710335245</v>
      </c>
      <c r="G5" s="715">
        <v>6727</v>
      </c>
      <c r="H5" s="785">
        <v>0.64422524420609084</v>
      </c>
      <c r="I5" s="715">
        <v>4213139.9100000029</v>
      </c>
      <c r="J5" s="785">
        <v>0.32004638289664761</v>
      </c>
      <c r="K5" s="715">
        <v>3715</v>
      </c>
      <c r="L5" s="785">
        <v>0.35577475579390921</v>
      </c>
      <c r="M5" s="715" t="s">
        <v>73</v>
      </c>
      <c r="N5" s="270"/>
    </row>
    <row r="6" spans="1:14" ht="14.45" customHeight="1" x14ac:dyDescent="0.2">
      <c r="A6" s="711">
        <v>21</v>
      </c>
      <c r="B6" s="712" t="s">
        <v>2868</v>
      </c>
      <c r="C6" s="715">
        <v>12847097.380000005</v>
      </c>
      <c r="D6" s="715">
        <v>10046</v>
      </c>
      <c r="E6" s="715">
        <v>8781594.6000000015</v>
      </c>
      <c r="F6" s="785">
        <v>0.6835469787650974</v>
      </c>
      <c r="G6" s="715">
        <v>6440</v>
      </c>
      <c r="H6" s="785">
        <v>0.64105116464264389</v>
      </c>
      <c r="I6" s="715">
        <v>4065502.7800000031</v>
      </c>
      <c r="J6" s="785">
        <v>0.3164530212349026</v>
      </c>
      <c r="K6" s="715">
        <v>3606</v>
      </c>
      <c r="L6" s="785">
        <v>0.35894883535735617</v>
      </c>
      <c r="M6" s="715" t="s">
        <v>1</v>
      </c>
      <c r="N6" s="270"/>
    </row>
    <row r="7" spans="1:14" ht="14.45" customHeight="1" x14ac:dyDescent="0.2">
      <c r="A7" s="711">
        <v>21</v>
      </c>
      <c r="B7" s="712" t="s">
        <v>2869</v>
      </c>
      <c r="C7" s="715">
        <v>11177.779999999999</v>
      </c>
      <c r="D7" s="715">
        <v>253</v>
      </c>
      <c r="E7" s="715">
        <v>10897.31</v>
      </c>
      <c r="F7" s="785">
        <v>0.97490825548543636</v>
      </c>
      <c r="G7" s="715">
        <v>213</v>
      </c>
      <c r="H7" s="785">
        <v>0.84189723320158105</v>
      </c>
      <c r="I7" s="715">
        <v>280.47000000000003</v>
      </c>
      <c r="J7" s="785">
        <v>2.5091744514563721E-2</v>
      </c>
      <c r="K7" s="715">
        <v>40</v>
      </c>
      <c r="L7" s="785">
        <v>0.15810276679841898</v>
      </c>
      <c r="M7" s="715" t="s">
        <v>1</v>
      </c>
      <c r="N7" s="270"/>
    </row>
    <row r="8" spans="1:14" ht="14.45" customHeight="1" x14ac:dyDescent="0.2">
      <c r="A8" s="711">
        <v>21</v>
      </c>
      <c r="B8" s="712" t="s">
        <v>2870</v>
      </c>
      <c r="C8" s="715">
        <v>305878.96000000002</v>
      </c>
      <c r="D8" s="715">
        <v>143</v>
      </c>
      <c r="E8" s="715">
        <v>158522.30000000002</v>
      </c>
      <c r="F8" s="785">
        <v>0.51825172937687514</v>
      </c>
      <c r="G8" s="715">
        <v>74</v>
      </c>
      <c r="H8" s="785">
        <v>0.5174825174825175</v>
      </c>
      <c r="I8" s="715">
        <v>147356.66</v>
      </c>
      <c r="J8" s="785">
        <v>0.48174827062312486</v>
      </c>
      <c r="K8" s="715">
        <v>69</v>
      </c>
      <c r="L8" s="785">
        <v>0.4825174825174825</v>
      </c>
      <c r="M8" s="715" t="s">
        <v>1</v>
      </c>
      <c r="N8" s="270"/>
    </row>
    <row r="9" spans="1:14" ht="14.45" customHeight="1" x14ac:dyDescent="0.2">
      <c r="A9" s="711" t="s">
        <v>576</v>
      </c>
      <c r="B9" s="712" t="s">
        <v>3</v>
      </c>
      <c r="C9" s="715">
        <v>13164154.120000005</v>
      </c>
      <c r="D9" s="715">
        <v>10442</v>
      </c>
      <c r="E9" s="715">
        <v>8951014.2100000028</v>
      </c>
      <c r="F9" s="785">
        <v>0.67995361710335245</v>
      </c>
      <c r="G9" s="715">
        <v>6727</v>
      </c>
      <c r="H9" s="785">
        <v>0.64422524420609084</v>
      </c>
      <c r="I9" s="715">
        <v>4213139.9100000029</v>
      </c>
      <c r="J9" s="785">
        <v>0.32004638289664761</v>
      </c>
      <c r="K9" s="715">
        <v>3715</v>
      </c>
      <c r="L9" s="785">
        <v>0.35577475579390921</v>
      </c>
      <c r="M9" s="715" t="s">
        <v>590</v>
      </c>
      <c r="N9" s="270"/>
    </row>
    <row r="11" spans="1:14" ht="14.45" customHeight="1" x14ac:dyDescent="0.2">
      <c r="A11" s="711">
        <v>21</v>
      </c>
      <c r="B11" s="712" t="s">
        <v>2867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2871</v>
      </c>
      <c r="B12" s="712" t="s">
        <v>2868</v>
      </c>
      <c r="C12" s="715">
        <v>22242.67</v>
      </c>
      <c r="D12" s="715">
        <v>20</v>
      </c>
      <c r="E12" s="715">
        <v>9361.2699999999986</v>
      </c>
      <c r="F12" s="785">
        <v>0.42086988657386903</v>
      </c>
      <c r="G12" s="715">
        <v>9</v>
      </c>
      <c r="H12" s="785">
        <v>0.45</v>
      </c>
      <c r="I12" s="715">
        <v>12881.399999999998</v>
      </c>
      <c r="J12" s="785">
        <v>0.57913011342613085</v>
      </c>
      <c r="K12" s="715">
        <v>11</v>
      </c>
      <c r="L12" s="785">
        <v>0.55000000000000004</v>
      </c>
      <c r="M12" s="715" t="s">
        <v>1</v>
      </c>
      <c r="N12" s="270"/>
    </row>
    <row r="13" spans="1:14" ht="14.45" customHeight="1" x14ac:dyDescent="0.2">
      <c r="A13" s="711" t="s">
        <v>2871</v>
      </c>
      <c r="B13" s="712" t="s">
        <v>2872</v>
      </c>
      <c r="C13" s="715">
        <v>22242.67</v>
      </c>
      <c r="D13" s="715">
        <v>20</v>
      </c>
      <c r="E13" s="715">
        <v>9361.2699999999986</v>
      </c>
      <c r="F13" s="785">
        <v>0.42086988657386903</v>
      </c>
      <c r="G13" s="715">
        <v>9</v>
      </c>
      <c r="H13" s="785">
        <v>0.45</v>
      </c>
      <c r="I13" s="715">
        <v>12881.399999999998</v>
      </c>
      <c r="J13" s="785">
        <v>0.57913011342613085</v>
      </c>
      <c r="K13" s="715">
        <v>11</v>
      </c>
      <c r="L13" s="785">
        <v>0.55000000000000004</v>
      </c>
      <c r="M13" s="715" t="s">
        <v>594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595</v>
      </c>
      <c r="N14" s="270"/>
    </row>
    <row r="15" spans="1:14" ht="14.45" customHeight="1" x14ac:dyDescent="0.2">
      <c r="A15" s="711" t="s">
        <v>2873</v>
      </c>
      <c r="B15" s="712" t="s">
        <v>2868</v>
      </c>
      <c r="C15" s="715">
        <v>11531771.259999998</v>
      </c>
      <c r="D15" s="715">
        <v>9262</v>
      </c>
      <c r="E15" s="715">
        <v>7738511.2399999956</v>
      </c>
      <c r="F15" s="785">
        <v>0.67106007095739051</v>
      </c>
      <c r="G15" s="715">
        <v>5936</v>
      </c>
      <c r="H15" s="785">
        <v>0.64089829410494492</v>
      </c>
      <c r="I15" s="715">
        <v>3793260.0200000028</v>
      </c>
      <c r="J15" s="785">
        <v>0.32893992904260949</v>
      </c>
      <c r="K15" s="715">
        <v>3326</v>
      </c>
      <c r="L15" s="785">
        <v>0.35910170589505508</v>
      </c>
      <c r="M15" s="715" t="s">
        <v>1</v>
      </c>
      <c r="N15" s="270"/>
    </row>
    <row r="16" spans="1:14" ht="14.45" customHeight="1" x14ac:dyDescent="0.2">
      <c r="A16" s="711" t="s">
        <v>2873</v>
      </c>
      <c r="B16" s="712" t="s">
        <v>2869</v>
      </c>
      <c r="C16" s="715">
        <v>11177.779999999999</v>
      </c>
      <c r="D16" s="715">
        <v>246</v>
      </c>
      <c r="E16" s="715">
        <v>10897.31</v>
      </c>
      <c r="F16" s="785">
        <v>0.97490825548543636</v>
      </c>
      <c r="G16" s="715">
        <v>207</v>
      </c>
      <c r="H16" s="785">
        <v>0.84146341463414631</v>
      </c>
      <c r="I16" s="715">
        <v>280.47000000000003</v>
      </c>
      <c r="J16" s="785">
        <v>2.5091744514563721E-2</v>
      </c>
      <c r="K16" s="715">
        <v>39</v>
      </c>
      <c r="L16" s="785">
        <v>0.15853658536585366</v>
      </c>
      <c r="M16" s="715" t="s">
        <v>1</v>
      </c>
      <c r="N16" s="270"/>
    </row>
    <row r="17" spans="1:14" ht="14.45" customHeight="1" x14ac:dyDescent="0.2">
      <c r="A17" s="711" t="s">
        <v>2873</v>
      </c>
      <c r="B17" s="712" t="s">
        <v>2870</v>
      </c>
      <c r="C17" s="715">
        <v>253224.63</v>
      </c>
      <c r="D17" s="715">
        <v>124</v>
      </c>
      <c r="E17" s="715">
        <v>117834.45</v>
      </c>
      <c r="F17" s="785">
        <v>0.46533565869955062</v>
      </c>
      <c r="G17" s="715">
        <v>59</v>
      </c>
      <c r="H17" s="785">
        <v>0.47580645161290325</v>
      </c>
      <c r="I17" s="715">
        <v>135390.18</v>
      </c>
      <c r="J17" s="785">
        <v>0.53466434130044926</v>
      </c>
      <c r="K17" s="715">
        <v>65</v>
      </c>
      <c r="L17" s="785">
        <v>0.52419354838709675</v>
      </c>
      <c r="M17" s="715" t="s">
        <v>1</v>
      </c>
      <c r="N17" s="270"/>
    </row>
    <row r="18" spans="1:14" ht="14.45" customHeight="1" x14ac:dyDescent="0.2">
      <c r="A18" s="711" t="s">
        <v>2873</v>
      </c>
      <c r="B18" s="712" t="s">
        <v>2874</v>
      </c>
      <c r="C18" s="715">
        <v>11796173.669999998</v>
      </c>
      <c r="D18" s="715">
        <v>9632</v>
      </c>
      <c r="E18" s="715">
        <v>7867242.9999999953</v>
      </c>
      <c r="F18" s="785">
        <v>0.6669317712749474</v>
      </c>
      <c r="G18" s="715">
        <v>6202</v>
      </c>
      <c r="H18" s="785">
        <v>0.64389534883720934</v>
      </c>
      <c r="I18" s="715">
        <v>3928930.6700000032</v>
      </c>
      <c r="J18" s="785">
        <v>0.33306822872505265</v>
      </c>
      <c r="K18" s="715">
        <v>3430</v>
      </c>
      <c r="L18" s="785">
        <v>0.35610465116279072</v>
      </c>
      <c r="M18" s="715" t="s">
        <v>594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595</v>
      </c>
      <c r="N19" s="270"/>
    </row>
    <row r="20" spans="1:14" ht="14.45" customHeight="1" x14ac:dyDescent="0.2">
      <c r="A20" s="711" t="s">
        <v>2875</v>
      </c>
      <c r="B20" s="712" t="s">
        <v>2868</v>
      </c>
      <c r="C20" s="715">
        <v>1293083.4500000011</v>
      </c>
      <c r="D20" s="715">
        <v>764</v>
      </c>
      <c r="E20" s="715">
        <v>1033722.0900000012</v>
      </c>
      <c r="F20" s="785">
        <v>0.79942411296038196</v>
      </c>
      <c r="G20" s="715">
        <v>495</v>
      </c>
      <c r="H20" s="785">
        <v>0.64790575916230364</v>
      </c>
      <c r="I20" s="715">
        <v>259361.35999999996</v>
      </c>
      <c r="J20" s="785">
        <v>0.20057588703961815</v>
      </c>
      <c r="K20" s="715">
        <v>269</v>
      </c>
      <c r="L20" s="785">
        <v>0.35209424083769636</v>
      </c>
      <c r="M20" s="715" t="s">
        <v>1</v>
      </c>
      <c r="N20" s="270"/>
    </row>
    <row r="21" spans="1:14" ht="14.45" customHeight="1" x14ac:dyDescent="0.2">
      <c r="A21" s="711" t="s">
        <v>2875</v>
      </c>
      <c r="B21" s="712" t="s">
        <v>2869</v>
      </c>
      <c r="C21" s="715">
        <v>0</v>
      </c>
      <c r="D21" s="715">
        <v>7</v>
      </c>
      <c r="E21" s="715">
        <v>0</v>
      </c>
      <c r="F21" s="785" t="s">
        <v>329</v>
      </c>
      <c r="G21" s="715">
        <v>6</v>
      </c>
      <c r="H21" s="785">
        <v>0.8571428571428571</v>
      </c>
      <c r="I21" s="715">
        <v>0</v>
      </c>
      <c r="J21" s="785" t="s">
        <v>329</v>
      </c>
      <c r="K21" s="715">
        <v>1</v>
      </c>
      <c r="L21" s="785">
        <v>0.14285714285714285</v>
      </c>
      <c r="M21" s="715" t="s">
        <v>1</v>
      </c>
      <c r="N21" s="270"/>
    </row>
    <row r="22" spans="1:14" ht="14.45" customHeight="1" x14ac:dyDescent="0.2">
      <c r="A22" s="711" t="s">
        <v>2875</v>
      </c>
      <c r="B22" s="712" t="s">
        <v>2870</v>
      </c>
      <c r="C22" s="715">
        <v>52654.329999999987</v>
      </c>
      <c r="D22" s="715">
        <v>19</v>
      </c>
      <c r="E22" s="715">
        <v>40687.849999999991</v>
      </c>
      <c r="F22" s="785">
        <v>0.7727351197897685</v>
      </c>
      <c r="G22" s="715">
        <v>15</v>
      </c>
      <c r="H22" s="785">
        <v>0.78947368421052633</v>
      </c>
      <c r="I22" s="715">
        <v>11966.48</v>
      </c>
      <c r="J22" s="785">
        <v>0.22726488021023156</v>
      </c>
      <c r="K22" s="715">
        <v>4</v>
      </c>
      <c r="L22" s="785">
        <v>0.21052631578947367</v>
      </c>
      <c r="M22" s="715" t="s">
        <v>1</v>
      </c>
      <c r="N22" s="270"/>
    </row>
    <row r="23" spans="1:14" ht="14.45" customHeight="1" x14ac:dyDescent="0.2">
      <c r="A23" s="711" t="s">
        <v>2875</v>
      </c>
      <c r="B23" s="712" t="s">
        <v>2876</v>
      </c>
      <c r="C23" s="715">
        <v>1345737.7800000012</v>
      </c>
      <c r="D23" s="715">
        <v>790</v>
      </c>
      <c r="E23" s="715">
        <v>1074409.9400000013</v>
      </c>
      <c r="F23" s="785">
        <v>0.79837985970788483</v>
      </c>
      <c r="G23" s="715">
        <v>516</v>
      </c>
      <c r="H23" s="785">
        <v>0.65316455696202536</v>
      </c>
      <c r="I23" s="715">
        <v>271327.83999999997</v>
      </c>
      <c r="J23" s="785">
        <v>0.20162014029211525</v>
      </c>
      <c r="K23" s="715">
        <v>274</v>
      </c>
      <c r="L23" s="785">
        <v>0.3468354430379747</v>
      </c>
      <c r="M23" s="715" t="s">
        <v>594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595</v>
      </c>
      <c r="N24" s="270"/>
    </row>
    <row r="25" spans="1:14" ht="14.45" customHeight="1" x14ac:dyDescent="0.2">
      <c r="A25" s="711" t="s">
        <v>576</v>
      </c>
      <c r="B25" s="712" t="s">
        <v>2877</v>
      </c>
      <c r="C25" s="715">
        <v>13164154.119999999</v>
      </c>
      <c r="D25" s="715">
        <v>10442</v>
      </c>
      <c r="E25" s="715">
        <v>8951014.2099999953</v>
      </c>
      <c r="F25" s="785">
        <v>0.67995361710335211</v>
      </c>
      <c r="G25" s="715">
        <v>6727</v>
      </c>
      <c r="H25" s="785">
        <v>0.64422524420609084</v>
      </c>
      <c r="I25" s="715">
        <v>4213139.9100000039</v>
      </c>
      <c r="J25" s="785">
        <v>0.32004638289664783</v>
      </c>
      <c r="K25" s="715">
        <v>3715</v>
      </c>
      <c r="L25" s="785">
        <v>0.35577475579390921</v>
      </c>
      <c r="M25" s="715" t="s">
        <v>590</v>
      </c>
      <c r="N25" s="270"/>
    </row>
    <row r="26" spans="1:14" ht="14.45" customHeight="1" x14ac:dyDescent="0.2">
      <c r="A26" s="786" t="s">
        <v>295</v>
      </c>
    </row>
    <row r="27" spans="1:14" ht="14.45" customHeight="1" x14ac:dyDescent="0.2">
      <c r="A27" s="787" t="s">
        <v>2878</v>
      </c>
    </row>
    <row r="28" spans="1:14" ht="14.45" customHeight="1" x14ac:dyDescent="0.2">
      <c r="A28" s="786" t="s">
        <v>2879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6345D620-FE3E-4AF5-BDAB-7F08045835D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2880</v>
      </c>
      <c r="B5" s="779">
        <v>975.09999999999991</v>
      </c>
      <c r="C5" s="723">
        <v>1</v>
      </c>
      <c r="D5" s="792">
        <v>4</v>
      </c>
      <c r="E5" s="795" t="s">
        <v>2880</v>
      </c>
      <c r="F5" s="779">
        <v>930.06999999999994</v>
      </c>
      <c r="G5" s="747">
        <v>0.95382012101322944</v>
      </c>
      <c r="H5" s="727">
        <v>2</v>
      </c>
      <c r="I5" s="770">
        <v>0.5</v>
      </c>
      <c r="J5" s="798">
        <v>45.03</v>
      </c>
      <c r="K5" s="747">
        <v>4.6179878986770596E-2</v>
      </c>
      <c r="L5" s="727">
        <v>2</v>
      </c>
      <c r="M5" s="770">
        <v>0.5</v>
      </c>
    </row>
    <row r="6" spans="1:13" ht="14.45" customHeight="1" x14ac:dyDescent="0.2">
      <c r="A6" s="789" t="s">
        <v>2881</v>
      </c>
      <c r="B6" s="780">
        <v>218413.75999999998</v>
      </c>
      <c r="C6" s="730">
        <v>1</v>
      </c>
      <c r="D6" s="793">
        <v>236</v>
      </c>
      <c r="E6" s="796" t="s">
        <v>2881</v>
      </c>
      <c r="F6" s="780">
        <v>145310.02999999997</v>
      </c>
      <c r="G6" s="748">
        <v>0.66529704905038944</v>
      </c>
      <c r="H6" s="734">
        <v>143</v>
      </c>
      <c r="I6" s="771">
        <v>0.60593220338983056</v>
      </c>
      <c r="J6" s="799">
        <v>73103.73000000001</v>
      </c>
      <c r="K6" s="748">
        <v>0.33470295094961056</v>
      </c>
      <c r="L6" s="734">
        <v>93</v>
      </c>
      <c r="M6" s="771">
        <v>0.3940677966101695</v>
      </c>
    </row>
    <row r="7" spans="1:13" ht="14.45" customHeight="1" x14ac:dyDescent="0.2">
      <c r="A7" s="789" t="s">
        <v>2882</v>
      </c>
      <c r="B7" s="780">
        <v>53942.63</v>
      </c>
      <c r="C7" s="730">
        <v>1</v>
      </c>
      <c r="D7" s="793">
        <v>34</v>
      </c>
      <c r="E7" s="796" t="s">
        <v>2882</v>
      </c>
      <c r="F7" s="780">
        <v>49701.009999999995</v>
      </c>
      <c r="G7" s="748">
        <v>0.92136794220081586</v>
      </c>
      <c r="H7" s="734">
        <v>22</v>
      </c>
      <c r="I7" s="771">
        <v>0.6470588235294118</v>
      </c>
      <c r="J7" s="799">
        <v>4241.62</v>
      </c>
      <c r="K7" s="748">
        <v>7.8632057799184057E-2</v>
      </c>
      <c r="L7" s="734">
        <v>12</v>
      </c>
      <c r="M7" s="771">
        <v>0.35294117647058826</v>
      </c>
    </row>
    <row r="8" spans="1:13" ht="14.45" customHeight="1" x14ac:dyDescent="0.2">
      <c r="A8" s="789" t="s">
        <v>2883</v>
      </c>
      <c r="B8" s="780">
        <v>843650.45999999985</v>
      </c>
      <c r="C8" s="730">
        <v>1</v>
      </c>
      <c r="D8" s="793">
        <v>602</v>
      </c>
      <c r="E8" s="796" t="s">
        <v>2883</v>
      </c>
      <c r="F8" s="780">
        <v>648725.96999999986</v>
      </c>
      <c r="G8" s="748">
        <v>0.76895112461623027</v>
      </c>
      <c r="H8" s="734">
        <v>398</v>
      </c>
      <c r="I8" s="771">
        <v>0.66112956810631229</v>
      </c>
      <c r="J8" s="799">
        <v>194924.49000000002</v>
      </c>
      <c r="K8" s="748">
        <v>0.23104887538376978</v>
      </c>
      <c r="L8" s="734">
        <v>204</v>
      </c>
      <c r="M8" s="771">
        <v>0.33887043189368771</v>
      </c>
    </row>
    <row r="9" spans="1:13" ht="14.45" customHeight="1" x14ac:dyDescent="0.2">
      <c r="A9" s="789" t="s">
        <v>2884</v>
      </c>
      <c r="B9" s="780">
        <v>3102.1600000000003</v>
      </c>
      <c r="C9" s="730">
        <v>1</v>
      </c>
      <c r="D9" s="793">
        <v>23</v>
      </c>
      <c r="E9" s="796" t="s">
        <v>2884</v>
      </c>
      <c r="F9" s="780">
        <v>2285.5100000000002</v>
      </c>
      <c r="G9" s="748">
        <v>0.73674794336849159</v>
      </c>
      <c r="H9" s="734">
        <v>17</v>
      </c>
      <c r="I9" s="771">
        <v>0.73913043478260865</v>
      </c>
      <c r="J9" s="799">
        <v>816.65</v>
      </c>
      <c r="K9" s="748">
        <v>0.26325205663150836</v>
      </c>
      <c r="L9" s="734">
        <v>6</v>
      </c>
      <c r="M9" s="771">
        <v>0.2608695652173913</v>
      </c>
    </row>
    <row r="10" spans="1:13" ht="14.45" customHeight="1" x14ac:dyDescent="0.2">
      <c r="A10" s="789" t="s">
        <v>2885</v>
      </c>
      <c r="B10" s="780">
        <v>79513.59</v>
      </c>
      <c r="C10" s="730">
        <v>1</v>
      </c>
      <c r="D10" s="793">
        <v>18</v>
      </c>
      <c r="E10" s="796" t="s">
        <v>2885</v>
      </c>
      <c r="F10" s="780">
        <v>76442.83</v>
      </c>
      <c r="G10" s="748">
        <v>0.96138068976636581</v>
      </c>
      <c r="H10" s="734">
        <v>12</v>
      </c>
      <c r="I10" s="771">
        <v>0.66666666666666663</v>
      </c>
      <c r="J10" s="799">
        <v>3070.76</v>
      </c>
      <c r="K10" s="748">
        <v>3.8619310233634283E-2</v>
      </c>
      <c r="L10" s="734">
        <v>6</v>
      </c>
      <c r="M10" s="771">
        <v>0.33333333333333331</v>
      </c>
    </row>
    <row r="11" spans="1:13" ht="14.45" customHeight="1" x14ac:dyDescent="0.2">
      <c r="A11" s="789" t="s">
        <v>2886</v>
      </c>
      <c r="B11" s="780">
        <v>906.36</v>
      </c>
      <c r="C11" s="730">
        <v>1</v>
      </c>
      <c r="D11" s="793">
        <v>2</v>
      </c>
      <c r="E11" s="796" t="s">
        <v>2886</v>
      </c>
      <c r="F11" s="780"/>
      <c r="G11" s="748">
        <v>0</v>
      </c>
      <c r="H11" s="734"/>
      <c r="I11" s="771">
        <v>0</v>
      </c>
      <c r="J11" s="799">
        <v>906.36</v>
      </c>
      <c r="K11" s="748">
        <v>1</v>
      </c>
      <c r="L11" s="734">
        <v>2</v>
      </c>
      <c r="M11" s="771">
        <v>1</v>
      </c>
    </row>
    <row r="12" spans="1:13" ht="14.45" customHeight="1" x14ac:dyDescent="0.2">
      <c r="A12" s="789" t="s">
        <v>2887</v>
      </c>
      <c r="B12" s="780">
        <v>1490649.5600000005</v>
      </c>
      <c r="C12" s="730">
        <v>1</v>
      </c>
      <c r="D12" s="793">
        <v>1541</v>
      </c>
      <c r="E12" s="796" t="s">
        <v>2887</v>
      </c>
      <c r="F12" s="780">
        <v>1021460.8100000006</v>
      </c>
      <c r="G12" s="748">
        <v>0.68524543756615763</v>
      </c>
      <c r="H12" s="734">
        <v>1008</v>
      </c>
      <c r="I12" s="771">
        <v>0.65412070084360807</v>
      </c>
      <c r="J12" s="799">
        <v>469188.75</v>
      </c>
      <c r="K12" s="748">
        <v>0.31475456243384248</v>
      </c>
      <c r="L12" s="734">
        <v>533</v>
      </c>
      <c r="M12" s="771">
        <v>0.34587929915639193</v>
      </c>
    </row>
    <row r="13" spans="1:13" ht="14.45" customHeight="1" x14ac:dyDescent="0.2">
      <c r="A13" s="789" t="s">
        <v>2888</v>
      </c>
      <c r="B13" s="780">
        <v>52016.7</v>
      </c>
      <c r="C13" s="730">
        <v>1</v>
      </c>
      <c r="D13" s="793">
        <v>69</v>
      </c>
      <c r="E13" s="796" t="s">
        <v>2888</v>
      </c>
      <c r="F13" s="780">
        <v>33351.39</v>
      </c>
      <c r="G13" s="748">
        <v>0.64116697137650025</v>
      </c>
      <c r="H13" s="734">
        <v>37</v>
      </c>
      <c r="I13" s="771">
        <v>0.53623188405797106</v>
      </c>
      <c r="J13" s="799">
        <v>18665.310000000001</v>
      </c>
      <c r="K13" s="748">
        <v>0.35883302862349981</v>
      </c>
      <c r="L13" s="734">
        <v>32</v>
      </c>
      <c r="M13" s="771">
        <v>0.46376811594202899</v>
      </c>
    </row>
    <row r="14" spans="1:13" ht="14.45" customHeight="1" x14ac:dyDescent="0.2">
      <c r="A14" s="789" t="s">
        <v>2889</v>
      </c>
      <c r="B14" s="780">
        <v>290385.56</v>
      </c>
      <c r="C14" s="730">
        <v>1</v>
      </c>
      <c r="D14" s="793">
        <v>226</v>
      </c>
      <c r="E14" s="796" t="s">
        <v>2889</v>
      </c>
      <c r="F14" s="780">
        <v>205435.46000000002</v>
      </c>
      <c r="G14" s="748">
        <v>0.70745756090626555</v>
      </c>
      <c r="H14" s="734">
        <v>124</v>
      </c>
      <c r="I14" s="771">
        <v>0.54867256637168138</v>
      </c>
      <c r="J14" s="799">
        <v>84950.099999999991</v>
      </c>
      <c r="K14" s="748">
        <v>0.29254243909373451</v>
      </c>
      <c r="L14" s="734">
        <v>102</v>
      </c>
      <c r="M14" s="771">
        <v>0.45132743362831856</v>
      </c>
    </row>
    <row r="15" spans="1:13" ht="14.45" customHeight="1" x14ac:dyDescent="0.2">
      <c r="A15" s="789" t="s">
        <v>2890</v>
      </c>
      <c r="B15" s="780">
        <v>483893.30999999994</v>
      </c>
      <c r="C15" s="730">
        <v>1</v>
      </c>
      <c r="D15" s="793">
        <v>486</v>
      </c>
      <c r="E15" s="796" t="s">
        <v>2890</v>
      </c>
      <c r="F15" s="780">
        <v>355913.44999999995</v>
      </c>
      <c r="G15" s="748">
        <v>0.73552050140970127</v>
      </c>
      <c r="H15" s="734">
        <v>316</v>
      </c>
      <c r="I15" s="771">
        <v>0.65020576131687247</v>
      </c>
      <c r="J15" s="799">
        <v>127979.86</v>
      </c>
      <c r="K15" s="748">
        <v>0.26447949859029879</v>
      </c>
      <c r="L15" s="734">
        <v>170</v>
      </c>
      <c r="M15" s="771">
        <v>0.34979423868312759</v>
      </c>
    </row>
    <row r="16" spans="1:13" ht="14.45" customHeight="1" x14ac:dyDescent="0.2">
      <c r="A16" s="789" t="s">
        <v>2891</v>
      </c>
      <c r="B16" s="780">
        <v>105588.65999999997</v>
      </c>
      <c r="C16" s="730">
        <v>1</v>
      </c>
      <c r="D16" s="793">
        <v>107</v>
      </c>
      <c r="E16" s="796" t="s">
        <v>2891</v>
      </c>
      <c r="F16" s="780">
        <v>93135.559999999969</v>
      </c>
      <c r="G16" s="748">
        <v>0.88206025154595191</v>
      </c>
      <c r="H16" s="734">
        <v>77</v>
      </c>
      <c r="I16" s="771">
        <v>0.71962616822429903</v>
      </c>
      <c r="J16" s="799">
        <v>12453.1</v>
      </c>
      <c r="K16" s="748">
        <v>0.11793974845404803</v>
      </c>
      <c r="L16" s="734">
        <v>30</v>
      </c>
      <c r="M16" s="771">
        <v>0.28037383177570091</v>
      </c>
    </row>
    <row r="17" spans="1:13" ht="14.45" customHeight="1" x14ac:dyDescent="0.2">
      <c r="A17" s="789" t="s">
        <v>2892</v>
      </c>
      <c r="B17" s="780">
        <v>15741.11</v>
      </c>
      <c r="C17" s="730">
        <v>1</v>
      </c>
      <c r="D17" s="793">
        <v>27</v>
      </c>
      <c r="E17" s="796" t="s">
        <v>2892</v>
      </c>
      <c r="F17" s="780">
        <v>10170.220000000001</v>
      </c>
      <c r="G17" s="748">
        <v>0.64609293753744179</v>
      </c>
      <c r="H17" s="734">
        <v>15</v>
      </c>
      <c r="I17" s="771">
        <v>0.55555555555555558</v>
      </c>
      <c r="J17" s="799">
        <v>5570.89</v>
      </c>
      <c r="K17" s="748">
        <v>0.35390706246255826</v>
      </c>
      <c r="L17" s="734">
        <v>12</v>
      </c>
      <c r="M17" s="771">
        <v>0.44444444444444442</v>
      </c>
    </row>
    <row r="18" spans="1:13" ht="14.45" customHeight="1" x14ac:dyDescent="0.2">
      <c r="A18" s="789" t="s">
        <v>2893</v>
      </c>
      <c r="B18" s="780">
        <v>835768.04</v>
      </c>
      <c r="C18" s="730">
        <v>1</v>
      </c>
      <c r="D18" s="793">
        <v>780</v>
      </c>
      <c r="E18" s="796" t="s">
        <v>2893</v>
      </c>
      <c r="F18" s="780">
        <v>632723.85000000021</v>
      </c>
      <c r="G18" s="748">
        <v>0.75705676661194199</v>
      </c>
      <c r="H18" s="734">
        <v>517</v>
      </c>
      <c r="I18" s="771">
        <v>0.6628205128205128</v>
      </c>
      <c r="J18" s="799">
        <v>203044.18999999989</v>
      </c>
      <c r="K18" s="748">
        <v>0.24294323338805809</v>
      </c>
      <c r="L18" s="734">
        <v>263</v>
      </c>
      <c r="M18" s="771">
        <v>0.3371794871794872</v>
      </c>
    </row>
    <row r="19" spans="1:13" ht="14.45" customHeight="1" x14ac:dyDescent="0.2">
      <c r="A19" s="789" t="s">
        <v>2894</v>
      </c>
      <c r="B19" s="780">
        <v>217358.33000000002</v>
      </c>
      <c r="C19" s="730">
        <v>1</v>
      </c>
      <c r="D19" s="793">
        <v>211</v>
      </c>
      <c r="E19" s="796" t="s">
        <v>2894</v>
      </c>
      <c r="F19" s="780">
        <v>118639.47</v>
      </c>
      <c r="G19" s="748">
        <v>0.54582435372962235</v>
      </c>
      <c r="H19" s="734">
        <v>110</v>
      </c>
      <c r="I19" s="771">
        <v>0.52132701421800953</v>
      </c>
      <c r="J19" s="799">
        <v>98718.860000000015</v>
      </c>
      <c r="K19" s="748">
        <v>0.4541756462703776</v>
      </c>
      <c r="L19" s="734">
        <v>101</v>
      </c>
      <c r="M19" s="771">
        <v>0.47867298578199052</v>
      </c>
    </row>
    <row r="20" spans="1:13" ht="14.45" customHeight="1" x14ac:dyDescent="0.2">
      <c r="A20" s="789" t="s">
        <v>2895</v>
      </c>
      <c r="B20" s="780">
        <v>182032.19</v>
      </c>
      <c r="C20" s="730">
        <v>1</v>
      </c>
      <c r="D20" s="793">
        <v>140</v>
      </c>
      <c r="E20" s="796" t="s">
        <v>2895</v>
      </c>
      <c r="F20" s="780">
        <v>99224.849999999991</v>
      </c>
      <c r="G20" s="748">
        <v>0.54509507356913078</v>
      </c>
      <c r="H20" s="734">
        <v>74</v>
      </c>
      <c r="I20" s="771">
        <v>0.52857142857142858</v>
      </c>
      <c r="J20" s="799">
        <v>82807.340000000011</v>
      </c>
      <c r="K20" s="748">
        <v>0.45490492643086922</v>
      </c>
      <c r="L20" s="734">
        <v>66</v>
      </c>
      <c r="M20" s="771">
        <v>0.47142857142857142</v>
      </c>
    </row>
    <row r="21" spans="1:13" ht="14.45" customHeight="1" x14ac:dyDescent="0.2">
      <c r="A21" s="789" t="s">
        <v>2896</v>
      </c>
      <c r="B21" s="780">
        <v>443695.67000000004</v>
      </c>
      <c r="C21" s="730">
        <v>1</v>
      </c>
      <c r="D21" s="793">
        <v>142</v>
      </c>
      <c r="E21" s="796" t="s">
        <v>2896</v>
      </c>
      <c r="F21" s="780">
        <v>397624.91000000003</v>
      </c>
      <c r="G21" s="748">
        <v>0.89616585620499745</v>
      </c>
      <c r="H21" s="734">
        <v>105</v>
      </c>
      <c r="I21" s="771">
        <v>0.73943661971830987</v>
      </c>
      <c r="J21" s="799">
        <v>46070.75999999998</v>
      </c>
      <c r="K21" s="748">
        <v>0.1038341437950025</v>
      </c>
      <c r="L21" s="734">
        <v>37</v>
      </c>
      <c r="M21" s="771">
        <v>0.26056338028169013</v>
      </c>
    </row>
    <row r="22" spans="1:13" ht="14.45" customHeight="1" x14ac:dyDescent="0.2">
      <c r="A22" s="789" t="s">
        <v>2897</v>
      </c>
      <c r="B22" s="780">
        <v>673184.58000000089</v>
      </c>
      <c r="C22" s="730">
        <v>1</v>
      </c>
      <c r="D22" s="793">
        <v>673</v>
      </c>
      <c r="E22" s="796" t="s">
        <v>2897</v>
      </c>
      <c r="F22" s="780">
        <v>438890.60000000097</v>
      </c>
      <c r="G22" s="748">
        <v>0.65196175467952699</v>
      </c>
      <c r="H22" s="734">
        <v>415</v>
      </c>
      <c r="I22" s="771">
        <v>0.61664190193164936</v>
      </c>
      <c r="J22" s="799">
        <v>234293.97999999989</v>
      </c>
      <c r="K22" s="748">
        <v>0.34803824532047301</v>
      </c>
      <c r="L22" s="734">
        <v>258</v>
      </c>
      <c r="M22" s="771">
        <v>0.38335809806835069</v>
      </c>
    </row>
    <row r="23" spans="1:13" ht="14.45" customHeight="1" x14ac:dyDescent="0.2">
      <c r="A23" s="789" t="s">
        <v>2898</v>
      </c>
      <c r="B23" s="780">
        <v>189587.18</v>
      </c>
      <c r="C23" s="730">
        <v>1</v>
      </c>
      <c r="D23" s="793">
        <v>246</v>
      </c>
      <c r="E23" s="796" t="s">
        <v>2898</v>
      </c>
      <c r="F23" s="780">
        <v>128876.81999999999</v>
      </c>
      <c r="G23" s="748">
        <v>0.67977602704993023</v>
      </c>
      <c r="H23" s="734">
        <v>134</v>
      </c>
      <c r="I23" s="771">
        <v>0.54471544715447151</v>
      </c>
      <c r="J23" s="799">
        <v>60710.360000000008</v>
      </c>
      <c r="K23" s="748">
        <v>0.32022397295006977</v>
      </c>
      <c r="L23" s="734">
        <v>112</v>
      </c>
      <c r="M23" s="771">
        <v>0.45528455284552843</v>
      </c>
    </row>
    <row r="24" spans="1:13" ht="14.45" customHeight="1" x14ac:dyDescent="0.2">
      <c r="A24" s="789" t="s">
        <v>2899</v>
      </c>
      <c r="B24" s="780">
        <v>1038477.8500000006</v>
      </c>
      <c r="C24" s="730">
        <v>1</v>
      </c>
      <c r="D24" s="793">
        <v>916</v>
      </c>
      <c r="E24" s="796" t="s">
        <v>2899</v>
      </c>
      <c r="F24" s="780">
        <v>668898.02000000037</v>
      </c>
      <c r="G24" s="748">
        <v>0.64411390189978535</v>
      </c>
      <c r="H24" s="734">
        <v>656</v>
      </c>
      <c r="I24" s="771">
        <v>0.71615720524017468</v>
      </c>
      <c r="J24" s="799">
        <v>369579.83000000019</v>
      </c>
      <c r="K24" s="748">
        <v>0.35588609810021465</v>
      </c>
      <c r="L24" s="734">
        <v>260</v>
      </c>
      <c r="M24" s="771">
        <v>0.28384279475982532</v>
      </c>
    </row>
    <row r="25" spans="1:13" ht="14.45" customHeight="1" x14ac:dyDescent="0.2">
      <c r="A25" s="789" t="s">
        <v>2900</v>
      </c>
      <c r="B25" s="780">
        <v>216.82</v>
      </c>
      <c r="C25" s="730">
        <v>1</v>
      </c>
      <c r="D25" s="793">
        <v>6</v>
      </c>
      <c r="E25" s="796" t="s">
        <v>2900</v>
      </c>
      <c r="F25" s="780">
        <v>93.62</v>
      </c>
      <c r="G25" s="748">
        <v>0.43178673554100178</v>
      </c>
      <c r="H25" s="734">
        <v>2</v>
      </c>
      <c r="I25" s="771">
        <v>0.33333333333333331</v>
      </c>
      <c r="J25" s="799">
        <v>123.2</v>
      </c>
      <c r="K25" s="748">
        <v>0.56821326445899822</v>
      </c>
      <c r="L25" s="734">
        <v>4</v>
      </c>
      <c r="M25" s="771">
        <v>0.66666666666666663</v>
      </c>
    </row>
    <row r="26" spans="1:13" ht="14.45" customHeight="1" x14ac:dyDescent="0.2">
      <c r="A26" s="789" t="s">
        <v>2901</v>
      </c>
      <c r="B26" s="780">
        <v>1182295.5799999998</v>
      </c>
      <c r="C26" s="730">
        <v>1</v>
      </c>
      <c r="D26" s="793">
        <v>512</v>
      </c>
      <c r="E26" s="796" t="s">
        <v>2901</v>
      </c>
      <c r="F26" s="780">
        <v>888306.42999999993</v>
      </c>
      <c r="G26" s="748">
        <v>0.75134039662061503</v>
      </c>
      <c r="H26" s="734">
        <v>308</v>
      </c>
      <c r="I26" s="771">
        <v>0.6015625</v>
      </c>
      <c r="J26" s="799">
        <v>293989.14999999991</v>
      </c>
      <c r="K26" s="748">
        <v>0.248659603379385</v>
      </c>
      <c r="L26" s="734">
        <v>204</v>
      </c>
      <c r="M26" s="771">
        <v>0.3984375</v>
      </c>
    </row>
    <row r="27" spans="1:13" ht="14.45" customHeight="1" x14ac:dyDescent="0.2">
      <c r="A27" s="789" t="s">
        <v>2902</v>
      </c>
      <c r="B27" s="780">
        <v>47159.920000000006</v>
      </c>
      <c r="C27" s="730">
        <v>1</v>
      </c>
      <c r="D27" s="793">
        <v>68</v>
      </c>
      <c r="E27" s="796" t="s">
        <v>2902</v>
      </c>
      <c r="F27" s="780">
        <v>31577.750000000004</v>
      </c>
      <c r="G27" s="748">
        <v>0.66958871007414766</v>
      </c>
      <c r="H27" s="734">
        <v>41</v>
      </c>
      <c r="I27" s="771">
        <v>0.6029411764705882</v>
      </c>
      <c r="J27" s="799">
        <v>15582.17</v>
      </c>
      <c r="K27" s="748">
        <v>0.33041128992585228</v>
      </c>
      <c r="L27" s="734">
        <v>27</v>
      </c>
      <c r="M27" s="771">
        <v>0.39705882352941174</v>
      </c>
    </row>
    <row r="28" spans="1:13" ht="14.45" customHeight="1" x14ac:dyDescent="0.2">
      <c r="A28" s="789" t="s">
        <v>2903</v>
      </c>
      <c r="B28" s="780">
        <v>12706.620000000003</v>
      </c>
      <c r="C28" s="730">
        <v>1</v>
      </c>
      <c r="D28" s="793">
        <v>45</v>
      </c>
      <c r="E28" s="796" t="s">
        <v>2903</v>
      </c>
      <c r="F28" s="780">
        <v>6459.3400000000011</v>
      </c>
      <c r="G28" s="748">
        <v>0.50834446926090493</v>
      </c>
      <c r="H28" s="734">
        <v>30</v>
      </c>
      <c r="I28" s="771">
        <v>0.66666666666666663</v>
      </c>
      <c r="J28" s="799">
        <v>6247.2800000000007</v>
      </c>
      <c r="K28" s="748">
        <v>0.49165553073909501</v>
      </c>
      <c r="L28" s="734">
        <v>15</v>
      </c>
      <c r="M28" s="771">
        <v>0.33333333333333331</v>
      </c>
    </row>
    <row r="29" spans="1:13" ht="14.45" customHeight="1" x14ac:dyDescent="0.2">
      <c r="A29" s="789" t="s">
        <v>2904</v>
      </c>
      <c r="B29" s="780">
        <v>322658.64</v>
      </c>
      <c r="C29" s="730">
        <v>1</v>
      </c>
      <c r="D29" s="793">
        <v>347</v>
      </c>
      <c r="E29" s="796" t="s">
        <v>2904</v>
      </c>
      <c r="F29" s="780">
        <v>274832.73</v>
      </c>
      <c r="G29" s="748">
        <v>0.85177551730832302</v>
      </c>
      <c r="H29" s="734">
        <v>263</v>
      </c>
      <c r="I29" s="771">
        <v>0.75792507204610948</v>
      </c>
      <c r="J29" s="799">
        <v>47825.910000000011</v>
      </c>
      <c r="K29" s="748">
        <v>0.1482244826916769</v>
      </c>
      <c r="L29" s="734">
        <v>84</v>
      </c>
      <c r="M29" s="771">
        <v>0.24207492795389049</v>
      </c>
    </row>
    <row r="30" spans="1:13" ht="14.45" customHeight="1" x14ac:dyDescent="0.2">
      <c r="A30" s="789" t="s">
        <v>2905</v>
      </c>
      <c r="B30" s="780">
        <v>14501</v>
      </c>
      <c r="C30" s="730">
        <v>1</v>
      </c>
      <c r="D30" s="793">
        <v>26</v>
      </c>
      <c r="E30" s="796" t="s">
        <v>2905</v>
      </c>
      <c r="F30" s="780">
        <v>10445.39</v>
      </c>
      <c r="G30" s="748">
        <v>0.72032204675539613</v>
      </c>
      <c r="H30" s="734">
        <v>18</v>
      </c>
      <c r="I30" s="771">
        <v>0.69230769230769229</v>
      </c>
      <c r="J30" s="799">
        <v>4055.6099999999997</v>
      </c>
      <c r="K30" s="748">
        <v>0.27967795324460382</v>
      </c>
      <c r="L30" s="734">
        <v>8</v>
      </c>
      <c r="M30" s="771">
        <v>0.30769230769230771</v>
      </c>
    </row>
    <row r="31" spans="1:13" ht="14.45" customHeight="1" x14ac:dyDescent="0.2">
      <c r="A31" s="789" t="s">
        <v>2906</v>
      </c>
      <c r="B31" s="780">
        <v>229676.37</v>
      </c>
      <c r="C31" s="730">
        <v>1</v>
      </c>
      <c r="D31" s="793">
        <v>208</v>
      </c>
      <c r="E31" s="796" t="s">
        <v>2906</v>
      </c>
      <c r="F31" s="780">
        <v>194891.21</v>
      </c>
      <c r="G31" s="748">
        <v>0.84854706646574041</v>
      </c>
      <c r="H31" s="734">
        <v>136</v>
      </c>
      <c r="I31" s="771">
        <v>0.65384615384615385</v>
      </c>
      <c r="J31" s="799">
        <v>34785.159999999996</v>
      </c>
      <c r="K31" s="748">
        <v>0.15145293353425951</v>
      </c>
      <c r="L31" s="734">
        <v>72</v>
      </c>
      <c r="M31" s="771">
        <v>0.34615384615384615</v>
      </c>
    </row>
    <row r="32" spans="1:13" ht="14.45" customHeight="1" x14ac:dyDescent="0.2">
      <c r="A32" s="789" t="s">
        <v>2907</v>
      </c>
      <c r="B32" s="780">
        <v>457146.91000000027</v>
      </c>
      <c r="C32" s="730">
        <v>1</v>
      </c>
      <c r="D32" s="793">
        <v>501</v>
      </c>
      <c r="E32" s="796" t="s">
        <v>2907</v>
      </c>
      <c r="F32" s="780">
        <v>316727.19000000024</v>
      </c>
      <c r="G32" s="748">
        <v>0.69283458571337619</v>
      </c>
      <c r="H32" s="734">
        <v>343</v>
      </c>
      <c r="I32" s="771">
        <v>0.68463073852295409</v>
      </c>
      <c r="J32" s="799">
        <v>140419.72</v>
      </c>
      <c r="K32" s="748">
        <v>0.30716541428662381</v>
      </c>
      <c r="L32" s="734">
        <v>158</v>
      </c>
      <c r="M32" s="771">
        <v>0.31536926147704591</v>
      </c>
    </row>
    <row r="33" spans="1:13" ht="14.45" customHeight="1" x14ac:dyDescent="0.2">
      <c r="A33" s="789" t="s">
        <v>2908</v>
      </c>
      <c r="B33" s="780">
        <v>1345506.3900000001</v>
      </c>
      <c r="C33" s="730">
        <v>1</v>
      </c>
      <c r="D33" s="793">
        <v>575</v>
      </c>
      <c r="E33" s="796" t="s">
        <v>2908</v>
      </c>
      <c r="F33" s="780">
        <v>394570.58000000019</v>
      </c>
      <c r="G33" s="748">
        <v>0.2932506177098127</v>
      </c>
      <c r="H33" s="734">
        <v>370</v>
      </c>
      <c r="I33" s="771">
        <v>0.64347826086956517</v>
      </c>
      <c r="J33" s="799">
        <v>950935.81</v>
      </c>
      <c r="K33" s="748">
        <v>0.70674938229018736</v>
      </c>
      <c r="L33" s="734">
        <v>205</v>
      </c>
      <c r="M33" s="771">
        <v>0.35652173913043478</v>
      </c>
    </row>
    <row r="34" spans="1:13" ht="14.45" customHeight="1" x14ac:dyDescent="0.2">
      <c r="A34" s="789" t="s">
        <v>2909</v>
      </c>
      <c r="B34" s="780">
        <v>7191.8300000000008</v>
      </c>
      <c r="C34" s="730">
        <v>1</v>
      </c>
      <c r="D34" s="793">
        <v>9</v>
      </c>
      <c r="E34" s="796" t="s">
        <v>2909</v>
      </c>
      <c r="F34" s="780">
        <v>7145.9400000000005</v>
      </c>
      <c r="G34" s="748">
        <v>0.99361914839477572</v>
      </c>
      <c r="H34" s="734">
        <v>8</v>
      </c>
      <c r="I34" s="771">
        <v>0.88888888888888884</v>
      </c>
      <c r="J34" s="799">
        <v>45.89</v>
      </c>
      <c r="K34" s="748">
        <v>6.3808516052242603E-3</v>
      </c>
      <c r="L34" s="734">
        <v>1</v>
      </c>
      <c r="M34" s="771">
        <v>0.1111111111111111</v>
      </c>
    </row>
    <row r="35" spans="1:13" ht="14.45" customHeight="1" x14ac:dyDescent="0.2">
      <c r="A35" s="789" t="s">
        <v>2910</v>
      </c>
      <c r="B35" s="780">
        <v>639434.66999999993</v>
      </c>
      <c r="C35" s="730">
        <v>1</v>
      </c>
      <c r="D35" s="793">
        <v>544</v>
      </c>
      <c r="E35" s="796" t="s">
        <v>2910</v>
      </c>
      <c r="F35" s="780">
        <v>492036.64999999997</v>
      </c>
      <c r="G35" s="748">
        <v>0.76948697511193753</v>
      </c>
      <c r="H35" s="734">
        <v>351</v>
      </c>
      <c r="I35" s="771">
        <v>0.64522058823529416</v>
      </c>
      <c r="J35" s="799">
        <v>147398.01999999993</v>
      </c>
      <c r="K35" s="748">
        <v>0.23051302488806236</v>
      </c>
      <c r="L35" s="734">
        <v>193</v>
      </c>
      <c r="M35" s="771">
        <v>0.3547794117647059</v>
      </c>
    </row>
    <row r="36" spans="1:13" ht="14.45" customHeight="1" x14ac:dyDescent="0.2">
      <c r="A36" s="789" t="s">
        <v>2911</v>
      </c>
      <c r="B36" s="780">
        <v>961616.44</v>
      </c>
      <c r="C36" s="730">
        <v>1</v>
      </c>
      <c r="D36" s="793">
        <v>488</v>
      </c>
      <c r="E36" s="796" t="s">
        <v>2911</v>
      </c>
      <c r="F36" s="780">
        <v>709353.43</v>
      </c>
      <c r="G36" s="748">
        <v>0.73766774411635483</v>
      </c>
      <c r="H36" s="734">
        <v>334</v>
      </c>
      <c r="I36" s="771">
        <v>0.68442622950819676</v>
      </c>
      <c r="J36" s="799">
        <v>252263.00999999995</v>
      </c>
      <c r="K36" s="748">
        <v>0.26233225588364523</v>
      </c>
      <c r="L36" s="734">
        <v>154</v>
      </c>
      <c r="M36" s="771">
        <v>0.3155737704918033</v>
      </c>
    </row>
    <row r="37" spans="1:13" ht="14.45" customHeight="1" x14ac:dyDescent="0.2">
      <c r="A37" s="789" t="s">
        <v>2912</v>
      </c>
      <c r="B37" s="780">
        <v>379296.41000000003</v>
      </c>
      <c r="C37" s="730">
        <v>1</v>
      </c>
      <c r="D37" s="793">
        <v>258</v>
      </c>
      <c r="E37" s="796" t="s">
        <v>2912</v>
      </c>
      <c r="F37" s="780">
        <v>233183.27</v>
      </c>
      <c r="G37" s="748">
        <v>0.61477847892101056</v>
      </c>
      <c r="H37" s="734">
        <v>136</v>
      </c>
      <c r="I37" s="771">
        <v>0.52713178294573648</v>
      </c>
      <c r="J37" s="799">
        <v>146113.14000000001</v>
      </c>
      <c r="K37" s="748">
        <v>0.38522152107898938</v>
      </c>
      <c r="L37" s="734">
        <v>122</v>
      </c>
      <c r="M37" s="771">
        <v>0.47286821705426357</v>
      </c>
    </row>
    <row r="38" spans="1:13" ht="14.45" customHeight="1" x14ac:dyDescent="0.2">
      <c r="A38" s="789" t="s">
        <v>2913</v>
      </c>
      <c r="B38" s="780">
        <v>172258.69999999998</v>
      </c>
      <c r="C38" s="730">
        <v>1</v>
      </c>
      <c r="D38" s="793">
        <v>211</v>
      </c>
      <c r="E38" s="796" t="s">
        <v>2913</v>
      </c>
      <c r="F38" s="780">
        <v>131836.47999999998</v>
      </c>
      <c r="G38" s="748">
        <v>0.76534003797776251</v>
      </c>
      <c r="H38" s="734">
        <v>114</v>
      </c>
      <c r="I38" s="771">
        <v>0.54028436018957349</v>
      </c>
      <c r="J38" s="799">
        <v>40422.220000000008</v>
      </c>
      <c r="K38" s="748">
        <v>0.23465996202223754</v>
      </c>
      <c r="L38" s="734">
        <v>97</v>
      </c>
      <c r="M38" s="771">
        <v>0.45971563981042651</v>
      </c>
    </row>
    <row r="39" spans="1:13" ht="14.45" customHeight="1" thickBot="1" x14ac:dyDescent="0.25">
      <c r="A39" s="790" t="s">
        <v>2914</v>
      </c>
      <c r="B39" s="781">
        <v>173605.02</v>
      </c>
      <c r="C39" s="737">
        <v>1</v>
      </c>
      <c r="D39" s="794">
        <v>161</v>
      </c>
      <c r="E39" s="797" t="s">
        <v>2914</v>
      </c>
      <c r="F39" s="781">
        <v>131813.37</v>
      </c>
      <c r="G39" s="749">
        <v>0.75927165009398923</v>
      </c>
      <c r="H39" s="741">
        <v>91</v>
      </c>
      <c r="I39" s="772">
        <v>0.56521739130434778</v>
      </c>
      <c r="J39" s="800">
        <v>41791.649999999994</v>
      </c>
      <c r="K39" s="749">
        <v>0.24072834990601077</v>
      </c>
      <c r="L39" s="741">
        <v>70</v>
      </c>
      <c r="M39" s="772">
        <v>0.43478260869565216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E9F1573-EF60-4048-8009-FC91DD37218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2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4859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13164154.120000027</v>
      </c>
      <c r="N3" s="70">
        <f>SUBTOTAL(9,N7:N1048576)</f>
        <v>21227</v>
      </c>
      <c r="O3" s="70">
        <f>SUBTOTAL(9,O7:O1048576)</f>
        <v>10442</v>
      </c>
      <c r="P3" s="70">
        <f>SUBTOTAL(9,P7:P1048576)</f>
        <v>8951014.2099999916</v>
      </c>
      <c r="Q3" s="71">
        <f>IF(M3=0,0,P3/M3)</f>
        <v>0.67995361710335045</v>
      </c>
      <c r="R3" s="70">
        <f>SUBTOTAL(9,R7:R1048576)</f>
        <v>14007</v>
      </c>
      <c r="S3" s="71">
        <f>IF(N3=0,0,R3/N3)</f>
        <v>0.65986715032741317</v>
      </c>
      <c r="T3" s="70">
        <f>SUBTOTAL(9,T7:T1048576)</f>
        <v>6727</v>
      </c>
      <c r="U3" s="72">
        <f>IF(O3=0,0,T3/O3)</f>
        <v>0.64422524420609084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21</v>
      </c>
      <c r="B7" s="807" t="s">
        <v>2867</v>
      </c>
      <c r="C7" s="807" t="s">
        <v>2871</v>
      </c>
      <c r="D7" s="808" t="s">
        <v>4856</v>
      </c>
      <c r="E7" s="809" t="s">
        <v>2896</v>
      </c>
      <c r="F7" s="807" t="s">
        <v>2868</v>
      </c>
      <c r="G7" s="807" t="s">
        <v>2915</v>
      </c>
      <c r="H7" s="807" t="s">
        <v>643</v>
      </c>
      <c r="I7" s="807" t="s">
        <v>2588</v>
      </c>
      <c r="J7" s="807" t="s">
        <v>2589</v>
      </c>
      <c r="K7" s="807" t="s">
        <v>2590</v>
      </c>
      <c r="L7" s="810">
        <v>23.4</v>
      </c>
      <c r="M7" s="810">
        <v>46.8</v>
      </c>
      <c r="N7" s="807">
        <v>2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21</v>
      </c>
      <c r="B8" s="822" t="s">
        <v>2867</v>
      </c>
      <c r="C8" s="822" t="s">
        <v>2871</v>
      </c>
      <c r="D8" s="823" t="s">
        <v>4856</v>
      </c>
      <c r="E8" s="824" t="s">
        <v>2896</v>
      </c>
      <c r="F8" s="822" t="s">
        <v>2868</v>
      </c>
      <c r="G8" s="822" t="s">
        <v>2916</v>
      </c>
      <c r="H8" s="822" t="s">
        <v>329</v>
      </c>
      <c r="I8" s="822" t="s">
        <v>2917</v>
      </c>
      <c r="J8" s="822" t="s">
        <v>807</v>
      </c>
      <c r="K8" s="822" t="s">
        <v>2918</v>
      </c>
      <c r="L8" s="825">
        <v>53.57</v>
      </c>
      <c r="M8" s="825">
        <v>107.14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21</v>
      </c>
      <c r="B9" s="822" t="s">
        <v>2867</v>
      </c>
      <c r="C9" s="822" t="s">
        <v>2871</v>
      </c>
      <c r="D9" s="823" t="s">
        <v>4856</v>
      </c>
      <c r="E9" s="824" t="s">
        <v>2896</v>
      </c>
      <c r="F9" s="822" t="s">
        <v>2868</v>
      </c>
      <c r="G9" s="822" t="s">
        <v>2919</v>
      </c>
      <c r="H9" s="822" t="s">
        <v>329</v>
      </c>
      <c r="I9" s="822" t="s">
        <v>2920</v>
      </c>
      <c r="J9" s="822" t="s">
        <v>2310</v>
      </c>
      <c r="K9" s="822" t="s">
        <v>2311</v>
      </c>
      <c r="L9" s="825">
        <v>453.18</v>
      </c>
      <c r="M9" s="825">
        <v>1812.72</v>
      </c>
      <c r="N9" s="822">
        <v>4</v>
      </c>
      <c r="O9" s="826">
        <v>2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21</v>
      </c>
      <c r="B10" s="822" t="s">
        <v>2867</v>
      </c>
      <c r="C10" s="822" t="s">
        <v>2871</v>
      </c>
      <c r="D10" s="823" t="s">
        <v>4856</v>
      </c>
      <c r="E10" s="824" t="s">
        <v>2896</v>
      </c>
      <c r="F10" s="822" t="s">
        <v>2868</v>
      </c>
      <c r="G10" s="822" t="s">
        <v>2921</v>
      </c>
      <c r="H10" s="822" t="s">
        <v>643</v>
      </c>
      <c r="I10" s="822" t="s">
        <v>2556</v>
      </c>
      <c r="J10" s="822" t="s">
        <v>1211</v>
      </c>
      <c r="K10" s="822" t="s">
        <v>1212</v>
      </c>
      <c r="L10" s="825">
        <v>0</v>
      </c>
      <c r="M10" s="825">
        <v>0</v>
      </c>
      <c r="N10" s="822">
        <v>2</v>
      </c>
      <c r="O10" s="826">
        <v>0.5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21</v>
      </c>
      <c r="B11" s="822" t="s">
        <v>2867</v>
      </c>
      <c r="C11" s="822" t="s">
        <v>2871</v>
      </c>
      <c r="D11" s="823" t="s">
        <v>4856</v>
      </c>
      <c r="E11" s="824" t="s">
        <v>2896</v>
      </c>
      <c r="F11" s="822" t="s">
        <v>2868</v>
      </c>
      <c r="G11" s="822" t="s">
        <v>2922</v>
      </c>
      <c r="H11" s="822" t="s">
        <v>329</v>
      </c>
      <c r="I11" s="822" t="s">
        <v>2923</v>
      </c>
      <c r="J11" s="822" t="s">
        <v>650</v>
      </c>
      <c r="K11" s="822" t="s">
        <v>651</v>
      </c>
      <c r="L11" s="825">
        <v>2086.5500000000002</v>
      </c>
      <c r="M11" s="825">
        <v>4173.1000000000004</v>
      </c>
      <c r="N11" s="822">
        <v>2</v>
      </c>
      <c r="O11" s="826">
        <v>2</v>
      </c>
      <c r="P11" s="825">
        <v>2086.5500000000002</v>
      </c>
      <c r="Q11" s="827">
        <v>0.5</v>
      </c>
      <c r="R11" s="822">
        <v>1</v>
      </c>
      <c r="S11" s="827">
        <v>0.5</v>
      </c>
      <c r="T11" s="826">
        <v>1</v>
      </c>
      <c r="U11" s="828">
        <v>0.5</v>
      </c>
    </row>
    <row r="12" spans="1:21" ht="14.45" customHeight="1" x14ac:dyDescent="0.2">
      <c r="A12" s="821">
        <v>21</v>
      </c>
      <c r="B12" s="822" t="s">
        <v>2867</v>
      </c>
      <c r="C12" s="822" t="s">
        <v>2871</v>
      </c>
      <c r="D12" s="823" t="s">
        <v>4856</v>
      </c>
      <c r="E12" s="824" t="s">
        <v>2902</v>
      </c>
      <c r="F12" s="822" t="s">
        <v>2868</v>
      </c>
      <c r="G12" s="822" t="s">
        <v>2924</v>
      </c>
      <c r="H12" s="822" t="s">
        <v>643</v>
      </c>
      <c r="I12" s="822" t="s">
        <v>2542</v>
      </c>
      <c r="J12" s="822" t="s">
        <v>2538</v>
      </c>
      <c r="K12" s="822" t="s">
        <v>2543</v>
      </c>
      <c r="L12" s="825">
        <v>969.48</v>
      </c>
      <c r="M12" s="825">
        <v>969.48</v>
      </c>
      <c r="N12" s="822">
        <v>1</v>
      </c>
      <c r="O12" s="826">
        <v>1</v>
      </c>
      <c r="P12" s="825">
        <v>969.48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21</v>
      </c>
      <c r="B13" s="822" t="s">
        <v>2867</v>
      </c>
      <c r="C13" s="822" t="s">
        <v>2871</v>
      </c>
      <c r="D13" s="823" t="s">
        <v>4856</v>
      </c>
      <c r="E13" s="824" t="s">
        <v>2902</v>
      </c>
      <c r="F13" s="822" t="s">
        <v>2868</v>
      </c>
      <c r="G13" s="822" t="s">
        <v>2925</v>
      </c>
      <c r="H13" s="822" t="s">
        <v>329</v>
      </c>
      <c r="I13" s="822" t="s">
        <v>2926</v>
      </c>
      <c r="J13" s="822" t="s">
        <v>1357</v>
      </c>
      <c r="K13" s="822" t="s">
        <v>2927</v>
      </c>
      <c r="L13" s="825">
        <v>0</v>
      </c>
      <c r="M13" s="825">
        <v>0</v>
      </c>
      <c r="N13" s="822">
        <v>1</v>
      </c>
      <c r="O13" s="826">
        <v>1</v>
      </c>
      <c r="P13" s="825"/>
      <c r="Q13" s="827"/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21</v>
      </c>
      <c r="B14" s="822" t="s">
        <v>2867</v>
      </c>
      <c r="C14" s="822" t="s">
        <v>2871</v>
      </c>
      <c r="D14" s="823" t="s">
        <v>4856</v>
      </c>
      <c r="E14" s="824" t="s">
        <v>2902</v>
      </c>
      <c r="F14" s="822" t="s">
        <v>2868</v>
      </c>
      <c r="G14" s="822" t="s">
        <v>2928</v>
      </c>
      <c r="H14" s="822" t="s">
        <v>643</v>
      </c>
      <c r="I14" s="822" t="s">
        <v>2534</v>
      </c>
      <c r="J14" s="822" t="s">
        <v>1237</v>
      </c>
      <c r="K14" s="822" t="s">
        <v>1238</v>
      </c>
      <c r="L14" s="825">
        <v>552.64</v>
      </c>
      <c r="M14" s="825">
        <v>552.64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21</v>
      </c>
      <c r="B15" s="822" t="s">
        <v>2867</v>
      </c>
      <c r="C15" s="822" t="s">
        <v>2871</v>
      </c>
      <c r="D15" s="823" t="s">
        <v>4856</v>
      </c>
      <c r="E15" s="824" t="s">
        <v>2912</v>
      </c>
      <c r="F15" s="822" t="s">
        <v>2868</v>
      </c>
      <c r="G15" s="822" t="s">
        <v>2929</v>
      </c>
      <c r="H15" s="822" t="s">
        <v>329</v>
      </c>
      <c r="I15" s="822" t="s">
        <v>2930</v>
      </c>
      <c r="J15" s="822" t="s">
        <v>2931</v>
      </c>
      <c r="K15" s="822" t="s">
        <v>2932</v>
      </c>
      <c r="L15" s="825">
        <v>225.39</v>
      </c>
      <c r="M15" s="825">
        <v>225.39</v>
      </c>
      <c r="N15" s="822">
        <v>1</v>
      </c>
      <c r="O15" s="826">
        <v>0.5</v>
      </c>
      <c r="P15" s="825">
        <v>225.39</v>
      </c>
      <c r="Q15" s="827">
        <v>1</v>
      </c>
      <c r="R15" s="822">
        <v>1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21</v>
      </c>
      <c r="B16" s="822" t="s">
        <v>2867</v>
      </c>
      <c r="C16" s="822" t="s">
        <v>2871</v>
      </c>
      <c r="D16" s="823" t="s">
        <v>4856</v>
      </c>
      <c r="E16" s="824" t="s">
        <v>2912</v>
      </c>
      <c r="F16" s="822" t="s">
        <v>2868</v>
      </c>
      <c r="G16" s="822" t="s">
        <v>2933</v>
      </c>
      <c r="H16" s="822" t="s">
        <v>643</v>
      </c>
      <c r="I16" s="822" t="s">
        <v>2297</v>
      </c>
      <c r="J16" s="822" t="s">
        <v>1674</v>
      </c>
      <c r="K16" s="822" t="s">
        <v>2298</v>
      </c>
      <c r="L16" s="825">
        <v>13.68</v>
      </c>
      <c r="M16" s="825">
        <v>13.68</v>
      </c>
      <c r="N16" s="822">
        <v>1</v>
      </c>
      <c r="O16" s="826">
        <v>0.5</v>
      </c>
      <c r="P16" s="825">
        <v>13.68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21</v>
      </c>
      <c r="B17" s="822" t="s">
        <v>2867</v>
      </c>
      <c r="C17" s="822" t="s">
        <v>2871</v>
      </c>
      <c r="D17" s="823" t="s">
        <v>4856</v>
      </c>
      <c r="E17" s="824" t="s">
        <v>2880</v>
      </c>
      <c r="F17" s="822" t="s">
        <v>2868</v>
      </c>
      <c r="G17" s="822" t="s">
        <v>2934</v>
      </c>
      <c r="H17" s="822" t="s">
        <v>329</v>
      </c>
      <c r="I17" s="822" t="s">
        <v>2935</v>
      </c>
      <c r="J17" s="822" t="s">
        <v>1181</v>
      </c>
      <c r="K17" s="822" t="s">
        <v>2936</v>
      </c>
      <c r="L17" s="825">
        <v>0</v>
      </c>
      <c r="M17" s="825">
        <v>0</v>
      </c>
      <c r="N17" s="822">
        <v>1</v>
      </c>
      <c r="O17" s="826">
        <v>1</v>
      </c>
      <c r="P17" s="825"/>
      <c r="Q17" s="827"/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21</v>
      </c>
      <c r="B18" s="822" t="s">
        <v>2867</v>
      </c>
      <c r="C18" s="822" t="s">
        <v>2871</v>
      </c>
      <c r="D18" s="823" t="s">
        <v>4856</v>
      </c>
      <c r="E18" s="824" t="s">
        <v>2880</v>
      </c>
      <c r="F18" s="822" t="s">
        <v>2868</v>
      </c>
      <c r="G18" s="822" t="s">
        <v>2937</v>
      </c>
      <c r="H18" s="822" t="s">
        <v>329</v>
      </c>
      <c r="I18" s="822" t="s">
        <v>2938</v>
      </c>
      <c r="J18" s="822" t="s">
        <v>923</v>
      </c>
      <c r="K18" s="822" t="s">
        <v>2939</v>
      </c>
      <c r="L18" s="825">
        <v>516</v>
      </c>
      <c r="M18" s="825">
        <v>516</v>
      </c>
      <c r="N18" s="822">
        <v>1</v>
      </c>
      <c r="O18" s="826">
        <v>1</v>
      </c>
      <c r="P18" s="825">
        <v>516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21</v>
      </c>
      <c r="B19" s="822" t="s">
        <v>2867</v>
      </c>
      <c r="C19" s="822" t="s">
        <v>2871</v>
      </c>
      <c r="D19" s="823" t="s">
        <v>4856</v>
      </c>
      <c r="E19" s="824" t="s">
        <v>2880</v>
      </c>
      <c r="F19" s="822" t="s">
        <v>2868</v>
      </c>
      <c r="G19" s="822" t="s">
        <v>2940</v>
      </c>
      <c r="H19" s="822" t="s">
        <v>329</v>
      </c>
      <c r="I19" s="822" t="s">
        <v>2941</v>
      </c>
      <c r="J19" s="822" t="s">
        <v>1057</v>
      </c>
      <c r="K19" s="822" t="s">
        <v>2942</v>
      </c>
      <c r="L19" s="825">
        <v>45.03</v>
      </c>
      <c r="M19" s="825">
        <v>45.03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21</v>
      </c>
      <c r="B20" s="822" t="s">
        <v>2867</v>
      </c>
      <c r="C20" s="822" t="s">
        <v>2871</v>
      </c>
      <c r="D20" s="823" t="s">
        <v>4856</v>
      </c>
      <c r="E20" s="824" t="s">
        <v>2880</v>
      </c>
      <c r="F20" s="822" t="s">
        <v>2868</v>
      </c>
      <c r="G20" s="822" t="s">
        <v>2943</v>
      </c>
      <c r="H20" s="822" t="s">
        <v>329</v>
      </c>
      <c r="I20" s="822" t="s">
        <v>2944</v>
      </c>
      <c r="J20" s="822" t="s">
        <v>2945</v>
      </c>
      <c r="K20" s="822" t="s">
        <v>2946</v>
      </c>
      <c r="L20" s="825">
        <v>414.07</v>
      </c>
      <c r="M20" s="825">
        <v>414.07</v>
      </c>
      <c r="N20" s="822">
        <v>1</v>
      </c>
      <c r="O20" s="826">
        <v>1</v>
      </c>
      <c r="P20" s="825">
        <v>414.07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21</v>
      </c>
      <c r="B21" s="822" t="s">
        <v>2867</v>
      </c>
      <c r="C21" s="822" t="s">
        <v>2871</v>
      </c>
      <c r="D21" s="823" t="s">
        <v>4856</v>
      </c>
      <c r="E21" s="824" t="s">
        <v>2889</v>
      </c>
      <c r="F21" s="822" t="s">
        <v>2868</v>
      </c>
      <c r="G21" s="822" t="s">
        <v>2924</v>
      </c>
      <c r="H21" s="822" t="s">
        <v>643</v>
      </c>
      <c r="I21" s="822" t="s">
        <v>2544</v>
      </c>
      <c r="J21" s="822" t="s">
        <v>2545</v>
      </c>
      <c r="K21" s="822" t="s">
        <v>2546</v>
      </c>
      <c r="L21" s="825">
        <v>5322.08</v>
      </c>
      <c r="M21" s="825">
        <v>5322.08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21</v>
      </c>
      <c r="B22" s="822" t="s">
        <v>2867</v>
      </c>
      <c r="C22" s="822" t="s">
        <v>2871</v>
      </c>
      <c r="D22" s="823" t="s">
        <v>4856</v>
      </c>
      <c r="E22" s="824" t="s">
        <v>2889</v>
      </c>
      <c r="F22" s="822" t="s">
        <v>2868</v>
      </c>
      <c r="G22" s="822" t="s">
        <v>2924</v>
      </c>
      <c r="H22" s="822" t="s">
        <v>643</v>
      </c>
      <c r="I22" s="822" t="s">
        <v>2553</v>
      </c>
      <c r="J22" s="822" t="s">
        <v>2548</v>
      </c>
      <c r="K22" s="822" t="s">
        <v>2554</v>
      </c>
      <c r="L22" s="825">
        <v>650.4</v>
      </c>
      <c r="M22" s="825">
        <v>1951.1999999999998</v>
      </c>
      <c r="N22" s="822">
        <v>3</v>
      </c>
      <c r="O22" s="826">
        <v>1</v>
      </c>
      <c r="P22" s="825">
        <v>1951.1999999999998</v>
      </c>
      <c r="Q22" s="827">
        <v>1</v>
      </c>
      <c r="R22" s="822">
        <v>3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21</v>
      </c>
      <c r="B23" s="822" t="s">
        <v>2867</v>
      </c>
      <c r="C23" s="822" t="s">
        <v>2871</v>
      </c>
      <c r="D23" s="823" t="s">
        <v>4856</v>
      </c>
      <c r="E23" s="824" t="s">
        <v>2889</v>
      </c>
      <c r="F23" s="822" t="s">
        <v>2868</v>
      </c>
      <c r="G23" s="822" t="s">
        <v>2924</v>
      </c>
      <c r="H23" s="822" t="s">
        <v>643</v>
      </c>
      <c r="I23" s="822" t="s">
        <v>2542</v>
      </c>
      <c r="J23" s="822" t="s">
        <v>2538</v>
      </c>
      <c r="K23" s="822" t="s">
        <v>2543</v>
      </c>
      <c r="L23" s="825">
        <v>969.48</v>
      </c>
      <c r="M23" s="825">
        <v>2908.44</v>
      </c>
      <c r="N23" s="822">
        <v>3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21</v>
      </c>
      <c r="B24" s="822" t="s">
        <v>2867</v>
      </c>
      <c r="C24" s="822" t="s">
        <v>2871</v>
      </c>
      <c r="D24" s="823" t="s">
        <v>4856</v>
      </c>
      <c r="E24" s="824" t="s">
        <v>2889</v>
      </c>
      <c r="F24" s="822" t="s">
        <v>2868</v>
      </c>
      <c r="G24" s="822" t="s">
        <v>2916</v>
      </c>
      <c r="H24" s="822" t="s">
        <v>329</v>
      </c>
      <c r="I24" s="822" t="s">
        <v>2917</v>
      </c>
      <c r="J24" s="822" t="s">
        <v>807</v>
      </c>
      <c r="K24" s="822" t="s">
        <v>2918</v>
      </c>
      <c r="L24" s="825">
        <v>53.57</v>
      </c>
      <c r="M24" s="825">
        <v>107.14</v>
      </c>
      <c r="N24" s="822">
        <v>2</v>
      </c>
      <c r="O24" s="826">
        <v>1</v>
      </c>
      <c r="P24" s="825">
        <v>107.14</v>
      </c>
      <c r="Q24" s="827">
        <v>1</v>
      </c>
      <c r="R24" s="822">
        <v>2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21</v>
      </c>
      <c r="B25" s="822" t="s">
        <v>2867</v>
      </c>
      <c r="C25" s="822" t="s">
        <v>2871</v>
      </c>
      <c r="D25" s="823" t="s">
        <v>4856</v>
      </c>
      <c r="E25" s="824" t="s">
        <v>2889</v>
      </c>
      <c r="F25" s="822" t="s">
        <v>2868</v>
      </c>
      <c r="G25" s="822" t="s">
        <v>2947</v>
      </c>
      <c r="H25" s="822" t="s">
        <v>329</v>
      </c>
      <c r="I25" s="822" t="s">
        <v>2948</v>
      </c>
      <c r="J25" s="822" t="s">
        <v>2949</v>
      </c>
      <c r="K25" s="822" t="s">
        <v>2950</v>
      </c>
      <c r="L25" s="825">
        <v>42.33</v>
      </c>
      <c r="M25" s="825">
        <v>169.32</v>
      </c>
      <c r="N25" s="822">
        <v>4</v>
      </c>
      <c r="O25" s="826">
        <v>0.5</v>
      </c>
      <c r="P25" s="825">
        <v>169.32</v>
      </c>
      <c r="Q25" s="827">
        <v>1</v>
      </c>
      <c r="R25" s="822">
        <v>4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21</v>
      </c>
      <c r="B26" s="822" t="s">
        <v>2867</v>
      </c>
      <c r="C26" s="822" t="s">
        <v>2871</v>
      </c>
      <c r="D26" s="823" t="s">
        <v>4856</v>
      </c>
      <c r="E26" s="824" t="s">
        <v>2889</v>
      </c>
      <c r="F26" s="822" t="s">
        <v>2868</v>
      </c>
      <c r="G26" s="822" t="s">
        <v>2921</v>
      </c>
      <c r="H26" s="822" t="s">
        <v>643</v>
      </c>
      <c r="I26" s="822" t="s">
        <v>2556</v>
      </c>
      <c r="J26" s="822" t="s">
        <v>1211</v>
      </c>
      <c r="K26" s="822" t="s">
        <v>1212</v>
      </c>
      <c r="L26" s="825">
        <v>0</v>
      </c>
      <c r="M26" s="825">
        <v>0</v>
      </c>
      <c r="N26" s="822">
        <v>3</v>
      </c>
      <c r="O26" s="826">
        <v>0.5</v>
      </c>
      <c r="P26" s="825">
        <v>0</v>
      </c>
      <c r="Q26" s="827"/>
      <c r="R26" s="822">
        <v>3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21</v>
      </c>
      <c r="B27" s="822" t="s">
        <v>2867</v>
      </c>
      <c r="C27" s="822" t="s">
        <v>2871</v>
      </c>
      <c r="D27" s="823" t="s">
        <v>4856</v>
      </c>
      <c r="E27" s="824" t="s">
        <v>2898</v>
      </c>
      <c r="F27" s="822" t="s">
        <v>2868</v>
      </c>
      <c r="G27" s="822" t="s">
        <v>2924</v>
      </c>
      <c r="H27" s="822" t="s">
        <v>643</v>
      </c>
      <c r="I27" s="822" t="s">
        <v>2553</v>
      </c>
      <c r="J27" s="822" t="s">
        <v>2548</v>
      </c>
      <c r="K27" s="822" t="s">
        <v>2554</v>
      </c>
      <c r="L27" s="825">
        <v>969.48</v>
      </c>
      <c r="M27" s="825">
        <v>2908.44</v>
      </c>
      <c r="N27" s="822">
        <v>3</v>
      </c>
      <c r="O27" s="826">
        <v>1</v>
      </c>
      <c r="P27" s="825">
        <v>2908.44</v>
      </c>
      <c r="Q27" s="827">
        <v>1</v>
      </c>
      <c r="R27" s="822">
        <v>3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21</v>
      </c>
      <c r="B28" s="822" t="s">
        <v>2867</v>
      </c>
      <c r="C28" s="822" t="s">
        <v>2873</v>
      </c>
      <c r="D28" s="823" t="s">
        <v>4857</v>
      </c>
      <c r="E28" s="824" t="s">
        <v>2883</v>
      </c>
      <c r="F28" s="822" t="s">
        <v>2868</v>
      </c>
      <c r="G28" s="822" t="s">
        <v>2951</v>
      </c>
      <c r="H28" s="822" t="s">
        <v>329</v>
      </c>
      <c r="I28" s="822" t="s">
        <v>2952</v>
      </c>
      <c r="J28" s="822" t="s">
        <v>2953</v>
      </c>
      <c r="K28" s="822" t="s">
        <v>2954</v>
      </c>
      <c r="L28" s="825">
        <v>70.48</v>
      </c>
      <c r="M28" s="825">
        <v>140.96</v>
      </c>
      <c r="N28" s="822">
        <v>2</v>
      </c>
      <c r="O28" s="826">
        <v>1</v>
      </c>
      <c r="P28" s="825">
        <v>140.96</v>
      </c>
      <c r="Q28" s="827">
        <v>1</v>
      </c>
      <c r="R28" s="822">
        <v>2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21</v>
      </c>
      <c r="B29" s="822" t="s">
        <v>2867</v>
      </c>
      <c r="C29" s="822" t="s">
        <v>2873</v>
      </c>
      <c r="D29" s="823" t="s">
        <v>4857</v>
      </c>
      <c r="E29" s="824" t="s">
        <v>2883</v>
      </c>
      <c r="F29" s="822" t="s">
        <v>2868</v>
      </c>
      <c r="G29" s="822" t="s">
        <v>2951</v>
      </c>
      <c r="H29" s="822" t="s">
        <v>329</v>
      </c>
      <c r="I29" s="822" t="s">
        <v>2955</v>
      </c>
      <c r="J29" s="822" t="s">
        <v>2953</v>
      </c>
      <c r="K29" s="822" t="s">
        <v>2956</v>
      </c>
      <c r="L29" s="825">
        <v>0</v>
      </c>
      <c r="M29" s="825">
        <v>0</v>
      </c>
      <c r="N29" s="822">
        <v>1</v>
      </c>
      <c r="O29" s="826">
        <v>0.5</v>
      </c>
      <c r="P29" s="825"/>
      <c r="Q29" s="827"/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21</v>
      </c>
      <c r="B30" s="822" t="s">
        <v>2867</v>
      </c>
      <c r="C30" s="822" t="s">
        <v>2873</v>
      </c>
      <c r="D30" s="823" t="s">
        <v>4857</v>
      </c>
      <c r="E30" s="824" t="s">
        <v>2883</v>
      </c>
      <c r="F30" s="822" t="s">
        <v>2868</v>
      </c>
      <c r="G30" s="822" t="s">
        <v>2957</v>
      </c>
      <c r="H30" s="822" t="s">
        <v>643</v>
      </c>
      <c r="I30" s="822" t="s">
        <v>2780</v>
      </c>
      <c r="J30" s="822" t="s">
        <v>1811</v>
      </c>
      <c r="K30" s="822" t="s">
        <v>2781</v>
      </c>
      <c r="L30" s="825">
        <v>0</v>
      </c>
      <c r="M30" s="825">
        <v>0</v>
      </c>
      <c r="N30" s="822">
        <v>1</v>
      </c>
      <c r="O30" s="826">
        <v>1</v>
      </c>
      <c r="P30" s="825">
        <v>0</v>
      </c>
      <c r="Q30" s="827"/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21</v>
      </c>
      <c r="B31" s="822" t="s">
        <v>2867</v>
      </c>
      <c r="C31" s="822" t="s">
        <v>2873</v>
      </c>
      <c r="D31" s="823" t="s">
        <v>4857</v>
      </c>
      <c r="E31" s="824" t="s">
        <v>2883</v>
      </c>
      <c r="F31" s="822" t="s">
        <v>2868</v>
      </c>
      <c r="G31" s="822" t="s">
        <v>2958</v>
      </c>
      <c r="H31" s="822" t="s">
        <v>329</v>
      </c>
      <c r="I31" s="822" t="s">
        <v>2959</v>
      </c>
      <c r="J31" s="822" t="s">
        <v>2960</v>
      </c>
      <c r="K31" s="822" t="s">
        <v>658</v>
      </c>
      <c r="L31" s="825">
        <v>72.55</v>
      </c>
      <c r="M31" s="825">
        <v>145.1</v>
      </c>
      <c r="N31" s="822">
        <v>2</v>
      </c>
      <c r="O31" s="826">
        <v>2</v>
      </c>
      <c r="P31" s="825">
        <v>72.55</v>
      </c>
      <c r="Q31" s="827">
        <v>0.5</v>
      </c>
      <c r="R31" s="822">
        <v>1</v>
      </c>
      <c r="S31" s="827">
        <v>0.5</v>
      </c>
      <c r="T31" s="826">
        <v>1</v>
      </c>
      <c r="U31" s="828">
        <v>0.5</v>
      </c>
    </row>
    <row r="32" spans="1:21" ht="14.45" customHeight="1" x14ac:dyDescent="0.2">
      <c r="A32" s="821">
        <v>21</v>
      </c>
      <c r="B32" s="822" t="s">
        <v>2867</v>
      </c>
      <c r="C32" s="822" t="s">
        <v>2873</v>
      </c>
      <c r="D32" s="823" t="s">
        <v>4857</v>
      </c>
      <c r="E32" s="824" t="s">
        <v>2883</v>
      </c>
      <c r="F32" s="822" t="s">
        <v>2868</v>
      </c>
      <c r="G32" s="822" t="s">
        <v>2958</v>
      </c>
      <c r="H32" s="822" t="s">
        <v>643</v>
      </c>
      <c r="I32" s="822" t="s">
        <v>2526</v>
      </c>
      <c r="J32" s="822" t="s">
        <v>656</v>
      </c>
      <c r="K32" s="822" t="s">
        <v>658</v>
      </c>
      <c r="L32" s="825">
        <v>72.55</v>
      </c>
      <c r="M32" s="825">
        <v>290.2</v>
      </c>
      <c r="N32" s="822">
        <v>4</v>
      </c>
      <c r="O32" s="826">
        <v>2</v>
      </c>
      <c r="P32" s="825">
        <v>145.1</v>
      </c>
      <c r="Q32" s="827">
        <v>0.5</v>
      </c>
      <c r="R32" s="822">
        <v>2</v>
      </c>
      <c r="S32" s="827">
        <v>0.5</v>
      </c>
      <c r="T32" s="826">
        <v>1.5</v>
      </c>
      <c r="U32" s="828">
        <v>0.75</v>
      </c>
    </row>
    <row r="33" spans="1:21" ht="14.45" customHeight="1" x14ac:dyDescent="0.2">
      <c r="A33" s="821">
        <v>21</v>
      </c>
      <c r="B33" s="822" t="s">
        <v>2867</v>
      </c>
      <c r="C33" s="822" t="s">
        <v>2873</v>
      </c>
      <c r="D33" s="823" t="s">
        <v>4857</v>
      </c>
      <c r="E33" s="824" t="s">
        <v>2883</v>
      </c>
      <c r="F33" s="822" t="s">
        <v>2868</v>
      </c>
      <c r="G33" s="822" t="s">
        <v>2958</v>
      </c>
      <c r="H33" s="822" t="s">
        <v>643</v>
      </c>
      <c r="I33" s="822" t="s">
        <v>2525</v>
      </c>
      <c r="J33" s="822" t="s">
        <v>656</v>
      </c>
      <c r="K33" s="822" t="s">
        <v>657</v>
      </c>
      <c r="L33" s="825">
        <v>21.76</v>
      </c>
      <c r="M33" s="825">
        <v>87.04</v>
      </c>
      <c r="N33" s="822">
        <v>4</v>
      </c>
      <c r="O33" s="826">
        <v>2.5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21</v>
      </c>
      <c r="B34" s="822" t="s">
        <v>2867</v>
      </c>
      <c r="C34" s="822" t="s">
        <v>2873</v>
      </c>
      <c r="D34" s="823" t="s">
        <v>4857</v>
      </c>
      <c r="E34" s="824" t="s">
        <v>2883</v>
      </c>
      <c r="F34" s="822" t="s">
        <v>2868</v>
      </c>
      <c r="G34" s="822" t="s">
        <v>2915</v>
      </c>
      <c r="H34" s="822" t="s">
        <v>643</v>
      </c>
      <c r="I34" s="822" t="s">
        <v>2755</v>
      </c>
      <c r="J34" s="822" t="s">
        <v>2589</v>
      </c>
      <c r="K34" s="822" t="s">
        <v>2756</v>
      </c>
      <c r="L34" s="825">
        <v>46.81</v>
      </c>
      <c r="M34" s="825">
        <v>234.05</v>
      </c>
      <c r="N34" s="822">
        <v>5</v>
      </c>
      <c r="O34" s="826">
        <v>2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21</v>
      </c>
      <c r="B35" s="822" t="s">
        <v>2867</v>
      </c>
      <c r="C35" s="822" t="s">
        <v>2873</v>
      </c>
      <c r="D35" s="823" t="s">
        <v>4857</v>
      </c>
      <c r="E35" s="824" t="s">
        <v>2883</v>
      </c>
      <c r="F35" s="822" t="s">
        <v>2868</v>
      </c>
      <c r="G35" s="822" t="s">
        <v>2915</v>
      </c>
      <c r="H35" s="822" t="s">
        <v>643</v>
      </c>
      <c r="I35" s="822" t="s">
        <v>2591</v>
      </c>
      <c r="J35" s="822" t="s">
        <v>2589</v>
      </c>
      <c r="K35" s="822" t="s">
        <v>2592</v>
      </c>
      <c r="L35" s="825">
        <v>11.71</v>
      </c>
      <c r="M35" s="825">
        <v>35.130000000000003</v>
      </c>
      <c r="N35" s="822">
        <v>3</v>
      </c>
      <c r="O35" s="826">
        <v>0.5</v>
      </c>
      <c r="P35" s="825">
        <v>35.130000000000003</v>
      </c>
      <c r="Q35" s="827">
        <v>1</v>
      </c>
      <c r="R35" s="822">
        <v>3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21</v>
      </c>
      <c r="B36" s="822" t="s">
        <v>2867</v>
      </c>
      <c r="C36" s="822" t="s">
        <v>2873</v>
      </c>
      <c r="D36" s="823" t="s">
        <v>4857</v>
      </c>
      <c r="E36" s="824" t="s">
        <v>2883</v>
      </c>
      <c r="F36" s="822" t="s">
        <v>2868</v>
      </c>
      <c r="G36" s="822" t="s">
        <v>2961</v>
      </c>
      <c r="H36" s="822" t="s">
        <v>643</v>
      </c>
      <c r="I36" s="822" t="s">
        <v>2387</v>
      </c>
      <c r="J36" s="822" t="s">
        <v>2388</v>
      </c>
      <c r="K36" s="822" t="s">
        <v>2389</v>
      </c>
      <c r="L36" s="825">
        <v>93.27</v>
      </c>
      <c r="M36" s="825">
        <v>186.54</v>
      </c>
      <c r="N36" s="822">
        <v>2</v>
      </c>
      <c r="O36" s="826">
        <v>1.5</v>
      </c>
      <c r="P36" s="825">
        <v>186.54</v>
      </c>
      <c r="Q36" s="827">
        <v>1</v>
      </c>
      <c r="R36" s="822">
        <v>2</v>
      </c>
      <c r="S36" s="827">
        <v>1</v>
      </c>
      <c r="T36" s="826">
        <v>1.5</v>
      </c>
      <c r="U36" s="828">
        <v>1</v>
      </c>
    </row>
    <row r="37" spans="1:21" ht="14.45" customHeight="1" x14ac:dyDescent="0.2">
      <c r="A37" s="821">
        <v>21</v>
      </c>
      <c r="B37" s="822" t="s">
        <v>2867</v>
      </c>
      <c r="C37" s="822" t="s">
        <v>2873</v>
      </c>
      <c r="D37" s="823" t="s">
        <v>4857</v>
      </c>
      <c r="E37" s="824" t="s">
        <v>2883</v>
      </c>
      <c r="F37" s="822" t="s">
        <v>2868</v>
      </c>
      <c r="G37" s="822" t="s">
        <v>2961</v>
      </c>
      <c r="H37" s="822" t="s">
        <v>643</v>
      </c>
      <c r="I37" s="822" t="s">
        <v>2390</v>
      </c>
      <c r="J37" s="822" t="s">
        <v>2388</v>
      </c>
      <c r="K37" s="822" t="s">
        <v>2391</v>
      </c>
      <c r="L37" s="825">
        <v>186.55</v>
      </c>
      <c r="M37" s="825">
        <v>373.1</v>
      </c>
      <c r="N37" s="822">
        <v>2</v>
      </c>
      <c r="O37" s="826">
        <v>1</v>
      </c>
      <c r="P37" s="825">
        <v>373.1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21</v>
      </c>
      <c r="B38" s="822" t="s">
        <v>2867</v>
      </c>
      <c r="C38" s="822" t="s">
        <v>2873</v>
      </c>
      <c r="D38" s="823" t="s">
        <v>4857</v>
      </c>
      <c r="E38" s="824" t="s">
        <v>2883</v>
      </c>
      <c r="F38" s="822" t="s">
        <v>2868</v>
      </c>
      <c r="G38" s="822" t="s">
        <v>2961</v>
      </c>
      <c r="H38" s="822" t="s">
        <v>643</v>
      </c>
      <c r="I38" s="822" t="s">
        <v>2392</v>
      </c>
      <c r="J38" s="822" t="s">
        <v>2388</v>
      </c>
      <c r="K38" s="822" t="s">
        <v>2393</v>
      </c>
      <c r="L38" s="825">
        <v>31.09</v>
      </c>
      <c r="M38" s="825">
        <v>31.09</v>
      </c>
      <c r="N38" s="822">
        <v>1</v>
      </c>
      <c r="O38" s="826">
        <v>1</v>
      </c>
      <c r="P38" s="825">
        <v>31.09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21</v>
      </c>
      <c r="B39" s="822" t="s">
        <v>2867</v>
      </c>
      <c r="C39" s="822" t="s">
        <v>2873</v>
      </c>
      <c r="D39" s="823" t="s">
        <v>4857</v>
      </c>
      <c r="E39" s="824" t="s">
        <v>2883</v>
      </c>
      <c r="F39" s="822" t="s">
        <v>2868</v>
      </c>
      <c r="G39" s="822" t="s">
        <v>2962</v>
      </c>
      <c r="H39" s="822" t="s">
        <v>329</v>
      </c>
      <c r="I39" s="822" t="s">
        <v>2963</v>
      </c>
      <c r="J39" s="822" t="s">
        <v>2964</v>
      </c>
      <c r="K39" s="822" t="s">
        <v>2965</v>
      </c>
      <c r="L39" s="825">
        <v>550.39</v>
      </c>
      <c r="M39" s="825">
        <v>14860.53</v>
      </c>
      <c r="N39" s="822">
        <v>27</v>
      </c>
      <c r="O39" s="826">
        <v>9</v>
      </c>
      <c r="P39" s="825">
        <v>11558.19</v>
      </c>
      <c r="Q39" s="827">
        <v>0.77777777777777779</v>
      </c>
      <c r="R39" s="822">
        <v>21</v>
      </c>
      <c r="S39" s="827">
        <v>0.77777777777777779</v>
      </c>
      <c r="T39" s="826">
        <v>7</v>
      </c>
      <c r="U39" s="828">
        <v>0.77777777777777779</v>
      </c>
    </row>
    <row r="40" spans="1:21" ht="14.45" customHeight="1" x14ac:dyDescent="0.2">
      <c r="A40" s="821">
        <v>21</v>
      </c>
      <c r="B40" s="822" t="s">
        <v>2867</v>
      </c>
      <c r="C40" s="822" t="s">
        <v>2873</v>
      </c>
      <c r="D40" s="823" t="s">
        <v>4857</v>
      </c>
      <c r="E40" s="824" t="s">
        <v>2883</v>
      </c>
      <c r="F40" s="822" t="s">
        <v>2868</v>
      </c>
      <c r="G40" s="822" t="s">
        <v>2962</v>
      </c>
      <c r="H40" s="822" t="s">
        <v>329</v>
      </c>
      <c r="I40" s="822" t="s">
        <v>2966</v>
      </c>
      <c r="J40" s="822" t="s">
        <v>2967</v>
      </c>
      <c r="K40" s="822" t="s">
        <v>2965</v>
      </c>
      <c r="L40" s="825">
        <v>550.39</v>
      </c>
      <c r="M40" s="825">
        <v>1651.17</v>
      </c>
      <c r="N40" s="822">
        <v>3</v>
      </c>
      <c r="O40" s="826">
        <v>1</v>
      </c>
      <c r="P40" s="825">
        <v>1651.17</v>
      </c>
      <c r="Q40" s="827">
        <v>1</v>
      </c>
      <c r="R40" s="822">
        <v>3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21</v>
      </c>
      <c r="B41" s="822" t="s">
        <v>2867</v>
      </c>
      <c r="C41" s="822" t="s">
        <v>2873</v>
      </c>
      <c r="D41" s="823" t="s">
        <v>4857</v>
      </c>
      <c r="E41" s="824" t="s">
        <v>2883</v>
      </c>
      <c r="F41" s="822" t="s">
        <v>2868</v>
      </c>
      <c r="G41" s="822" t="s">
        <v>2968</v>
      </c>
      <c r="H41" s="822" t="s">
        <v>643</v>
      </c>
      <c r="I41" s="822" t="s">
        <v>2969</v>
      </c>
      <c r="J41" s="822" t="s">
        <v>2420</v>
      </c>
      <c r="K41" s="822" t="s">
        <v>2970</v>
      </c>
      <c r="L41" s="825">
        <v>139.77000000000001</v>
      </c>
      <c r="M41" s="825">
        <v>139.77000000000001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21</v>
      </c>
      <c r="B42" s="822" t="s">
        <v>2867</v>
      </c>
      <c r="C42" s="822" t="s">
        <v>2873</v>
      </c>
      <c r="D42" s="823" t="s">
        <v>4857</v>
      </c>
      <c r="E42" s="824" t="s">
        <v>2883</v>
      </c>
      <c r="F42" s="822" t="s">
        <v>2868</v>
      </c>
      <c r="G42" s="822" t="s">
        <v>2971</v>
      </c>
      <c r="H42" s="822" t="s">
        <v>329</v>
      </c>
      <c r="I42" s="822" t="s">
        <v>2972</v>
      </c>
      <c r="J42" s="822" t="s">
        <v>2973</v>
      </c>
      <c r="K42" s="822" t="s">
        <v>736</v>
      </c>
      <c r="L42" s="825">
        <v>35.11</v>
      </c>
      <c r="M42" s="825">
        <v>70.22</v>
      </c>
      <c r="N42" s="822">
        <v>2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21</v>
      </c>
      <c r="B43" s="822" t="s">
        <v>2867</v>
      </c>
      <c r="C43" s="822" t="s">
        <v>2873</v>
      </c>
      <c r="D43" s="823" t="s">
        <v>4857</v>
      </c>
      <c r="E43" s="824" t="s">
        <v>2883</v>
      </c>
      <c r="F43" s="822" t="s">
        <v>2868</v>
      </c>
      <c r="G43" s="822" t="s">
        <v>2971</v>
      </c>
      <c r="H43" s="822" t="s">
        <v>643</v>
      </c>
      <c r="I43" s="822" t="s">
        <v>2384</v>
      </c>
      <c r="J43" s="822" t="s">
        <v>1640</v>
      </c>
      <c r="K43" s="822" t="s">
        <v>734</v>
      </c>
      <c r="L43" s="825">
        <v>17.559999999999999</v>
      </c>
      <c r="M43" s="825">
        <v>105.35999999999999</v>
      </c>
      <c r="N43" s="822">
        <v>6</v>
      </c>
      <c r="O43" s="826">
        <v>1.5</v>
      </c>
      <c r="P43" s="825">
        <v>105.35999999999999</v>
      </c>
      <c r="Q43" s="827">
        <v>1</v>
      </c>
      <c r="R43" s="822">
        <v>6</v>
      </c>
      <c r="S43" s="827">
        <v>1</v>
      </c>
      <c r="T43" s="826">
        <v>1.5</v>
      </c>
      <c r="U43" s="828">
        <v>1</v>
      </c>
    </row>
    <row r="44" spans="1:21" ht="14.45" customHeight="1" x14ac:dyDescent="0.2">
      <c r="A44" s="821">
        <v>21</v>
      </c>
      <c r="B44" s="822" t="s">
        <v>2867</v>
      </c>
      <c r="C44" s="822" t="s">
        <v>2873</v>
      </c>
      <c r="D44" s="823" t="s">
        <v>4857</v>
      </c>
      <c r="E44" s="824" t="s">
        <v>2883</v>
      </c>
      <c r="F44" s="822" t="s">
        <v>2868</v>
      </c>
      <c r="G44" s="822" t="s">
        <v>2974</v>
      </c>
      <c r="H44" s="822" t="s">
        <v>329</v>
      </c>
      <c r="I44" s="822" t="s">
        <v>2975</v>
      </c>
      <c r="J44" s="822" t="s">
        <v>2976</v>
      </c>
      <c r="K44" s="822" t="s">
        <v>2977</v>
      </c>
      <c r="L44" s="825">
        <v>0</v>
      </c>
      <c r="M44" s="825">
        <v>0</v>
      </c>
      <c r="N44" s="822">
        <v>7</v>
      </c>
      <c r="O44" s="826">
        <v>2.5</v>
      </c>
      <c r="P44" s="825">
        <v>0</v>
      </c>
      <c r="Q44" s="827"/>
      <c r="R44" s="822">
        <v>7</v>
      </c>
      <c r="S44" s="827">
        <v>1</v>
      </c>
      <c r="T44" s="826">
        <v>2.5</v>
      </c>
      <c r="U44" s="828">
        <v>1</v>
      </c>
    </row>
    <row r="45" spans="1:21" ht="14.45" customHeight="1" x14ac:dyDescent="0.2">
      <c r="A45" s="821">
        <v>21</v>
      </c>
      <c r="B45" s="822" t="s">
        <v>2867</v>
      </c>
      <c r="C45" s="822" t="s">
        <v>2873</v>
      </c>
      <c r="D45" s="823" t="s">
        <v>4857</v>
      </c>
      <c r="E45" s="824" t="s">
        <v>2883</v>
      </c>
      <c r="F45" s="822" t="s">
        <v>2868</v>
      </c>
      <c r="G45" s="822" t="s">
        <v>2974</v>
      </c>
      <c r="H45" s="822" t="s">
        <v>329</v>
      </c>
      <c r="I45" s="822" t="s">
        <v>2978</v>
      </c>
      <c r="J45" s="822" t="s">
        <v>2976</v>
      </c>
      <c r="K45" s="822" t="s">
        <v>1113</v>
      </c>
      <c r="L45" s="825">
        <v>0</v>
      </c>
      <c r="M45" s="825">
        <v>0</v>
      </c>
      <c r="N45" s="822">
        <v>3</v>
      </c>
      <c r="O45" s="826">
        <v>0.5</v>
      </c>
      <c r="P45" s="825">
        <v>0</v>
      </c>
      <c r="Q45" s="827"/>
      <c r="R45" s="822">
        <v>3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21</v>
      </c>
      <c r="B46" s="822" t="s">
        <v>2867</v>
      </c>
      <c r="C46" s="822" t="s">
        <v>2873</v>
      </c>
      <c r="D46" s="823" t="s">
        <v>4857</v>
      </c>
      <c r="E46" s="824" t="s">
        <v>2883</v>
      </c>
      <c r="F46" s="822" t="s">
        <v>2868</v>
      </c>
      <c r="G46" s="822" t="s">
        <v>2979</v>
      </c>
      <c r="H46" s="822" t="s">
        <v>329</v>
      </c>
      <c r="I46" s="822" t="s">
        <v>2980</v>
      </c>
      <c r="J46" s="822" t="s">
        <v>1478</v>
      </c>
      <c r="K46" s="822" t="s">
        <v>1386</v>
      </c>
      <c r="L46" s="825">
        <v>97.96</v>
      </c>
      <c r="M46" s="825">
        <v>195.92</v>
      </c>
      <c r="N46" s="822">
        <v>2</v>
      </c>
      <c r="O46" s="826">
        <v>2</v>
      </c>
      <c r="P46" s="825">
        <v>97.96</v>
      </c>
      <c r="Q46" s="827">
        <v>0.5</v>
      </c>
      <c r="R46" s="822">
        <v>1</v>
      </c>
      <c r="S46" s="827">
        <v>0.5</v>
      </c>
      <c r="T46" s="826">
        <v>1</v>
      </c>
      <c r="U46" s="828">
        <v>0.5</v>
      </c>
    </row>
    <row r="47" spans="1:21" ht="14.45" customHeight="1" x14ac:dyDescent="0.2">
      <c r="A47" s="821">
        <v>21</v>
      </c>
      <c r="B47" s="822" t="s">
        <v>2867</v>
      </c>
      <c r="C47" s="822" t="s">
        <v>2873</v>
      </c>
      <c r="D47" s="823" t="s">
        <v>4857</v>
      </c>
      <c r="E47" s="824" t="s">
        <v>2883</v>
      </c>
      <c r="F47" s="822" t="s">
        <v>2868</v>
      </c>
      <c r="G47" s="822" t="s">
        <v>2981</v>
      </c>
      <c r="H47" s="822" t="s">
        <v>329</v>
      </c>
      <c r="I47" s="822" t="s">
        <v>2982</v>
      </c>
      <c r="J47" s="822" t="s">
        <v>1670</v>
      </c>
      <c r="K47" s="822" t="s">
        <v>782</v>
      </c>
      <c r="L47" s="825">
        <v>132</v>
      </c>
      <c r="M47" s="825">
        <v>264</v>
      </c>
      <c r="N47" s="822">
        <v>2</v>
      </c>
      <c r="O47" s="826">
        <v>2</v>
      </c>
      <c r="P47" s="825">
        <v>264</v>
      </c>
      <c r="Q47" s="827">
        <v>1</v>
      </c>
      <c r="R47" s="822">
        <v>2</v>
      </c>
      <c r="S47" s="827">
        <v>1</v>
      </c>
      <c r="T47" s="826">
        <v>2</v>
      </c>
      <c r="U47" s="828">
        <v>1</v>
      </c>
    </row>
    <row r="48" spans="1:21" ht="14.45" customHeight="1" x14ac:dyDescent="0.2">
      <c r="A48" s="821">
        <v>21</v>
      </c>
      <c r="B48" s="822" t="s">
        <v>2867</v>
      </c>
      <c r="C48" s="822" t="s">
        <v>2873</v>
      </c>
      <c r="D48" s="823" t="s">
        <v>4857</v>
      </c>
      <c r="E48" s="824" t="s">
        <v>2883</v>
      </c>
      <c r="F48" s="822" t="s">
        <v>2868</v>
      </c>
      <c r="G48" s="822" t="s">
        <v>2937</v>
      </c>
      <c r="H48" s="822" t="s">
        <v>329</v>
      </c>
      <c r="I48" s="822" t="s">
        <v>2938</v>
      </c>
      <c r="J48" s="822" t="s">
        <v>923</v>
      </c>
      <c r="K48" s="822" t="s">
        <v>2939</v>
      </c>
      <c r="L48" s="825">
        <v>516</v>
      </c>
      <c r="M48" s="825">
        <v>26316</v>
      </c>
      <c r="N48" s="822">
        <v>51</v>
      </c>
      <c r="O48" s="826">
        <v>22.5</v>
      </c>
      <c r="P48" s="825">
        <v>10836</v>
      </c>
      <c r="Q48" s="827">
        <v>0.41176470588235292</v>
      </c>
      <c r="R48" s="822">
        <v>21</v>
      </c>
      <c r="S48" s="827">
        <v>0.41176470588235292</v>
      </c>
      <c r="T48" s="826">
        <v>12.5</v>
      </c>
      <c r="U48" s="828">
        <v>0.55555555555555558</v>
      </c>
    </row>
    <row r="49" spans="1:21" ht="14.45" customHeight="1" x14ac:dyDescent="0.2">
      <c r="A49" s="821">
        <v>21</v>
      </c>
      <c r="B49" s="822" t="s">
        <v>2867</v>
      </c>
      <c r="C49" s="822" t="s">
        <v>2873</v>
      </c>
      <c r="D49" s="823" t="s">
        <v>4857</v>
      </c>
      <c r="E49" s="824" t="s">
        <v>2883</v>
      </c>
      <c r="F49" s="822" t="s">
        <v>2868</v>
      </c>
      <c r="G49" s="822" t="s">
        <v>2937</v>
      </c>
      <c r="H49" s="822" t="s">
        <v>329</v>
      </c>
      <c r="I49" s="822" t="s">
        <v>2983</v>
      </c>
      <c r="J49" s="822" t="s">
        <v>2984</v>
      </c>
      <c r="K49" s="822" t="s">
        <v>2939</v>
      </c>
      <c r="L49" s="825">
        <v>516</v>
      </c>
      <c r="M49" s="825">
        <v>516</v>
      </c>
      <c r="N49" s="822">
        <v>1</v>
      </c>
      <c r="O49" s="826">
        <v>1</v>
      </c>
      <c r="P49" s="825">
        <v>516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21</v>
      </c>
      <c r="B50" s="822" t="s">
        <v>2867</v>
      </c>
      <c r="C50" s="822" t="s">
        <v>2873</v>
      </c>
      <c r="D50" s="823" t="s">
        <v>4857</v>
      </c>
      <c r="E50" s="824" t="s">
        <v>2883</v>
      </c>
      <c r="F50" s="822" t="s">
        <v>2868</v>
      </c>
      <c r="G50" s="822" t="s">
        <v>2985</v>
      </c>
      <c r="H50" s="822" t="s">
        <v>329</v>
      </c>
      <c r="I50" s="822" t="s">
        <v>2986</v>
      </c>
      <c r="J50" s="822" t="s">
        <v>818</v>
      </c>
      <c r="K50" s="822" t="s">
        <v>2987</v>
      </c>
      <c r="L50" s="825">
        <v>93.61</v>
      </c>
      <c r="M50" s="825">
        <v>187.22</v>
      </c>
      <c r="N50" s="822">
        <v>2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21</v>
      </c>
      <c r="B51" s="822" t="s">
        <v>2867</v>
      </c>
      <c r="C51" s="822" t="s">
        <v>2873</v>
      </c>
      <c r="D51" s="823" t="s">
        <v>4857</v>
      </c>
      <c r="E51" s="824" t="s">
        <v>2883</v>
      </c>
      <c r="F51" s="822" t="s">
        <v>2868</v>
      </c>
      <c r="G51" s="822" t="s">
        <v>2988</v>
      </c>
      <c r="H51" s="822" t="s">
        <v>329</v>
      </c>
      <c r="I51" s="822" t="s">
        <v>2989</v>
      </c>
      <c r="J51" s="822" t="s">
        <v>2990</v>
      </c>
      <c r="K51" s="822" t="s">
        <v>2991</v>
      </c>
      <c r="L51" s="825">
        <v>35.25</v>
      </c>
      <c r="M51" s="825">
        <v>70.5</v>
      </c>
      <c r="N51" s="822">
        <v>2</v>
      </c>
      <c r="O51" s="826">
        <v>1</v>
      </c>
      <c r="P51" s="825">
        <v>70.5</v>
      </c>
      <c r="Q51" s="827">
        <v>1</v>
      </c>
      <c r="R51" s="822">
        <v>2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21</v>
      </c>
      <c r="B52" s="822" t="s">
        <v>2867</v>
      </c>
      <c r="C52" s="822" t="s">
        <v>2873</v>
      </c>
      <c r="D52" s="823" t="s">
        <v>4857</v>
      </c>
      <c r="E52" s="824" t="s">
        <v>2883</v>
      </c>
      <c r="F52" s="822" t="s">
        <v>2868</v>
      </c>
      <c r="G52" s="822" t="s">
        <v>2988</v>
      </c>
      <c r="H52" s="822" t="s">
        <v>329</v>
      </c>
      <c r="I52" s="822" t="s">
        <v>2992</v>
      </c>
      <c r="J52" s="822" t="s">
        <v>2993</v>
      </c>
      <c r="K52" s="822" t="s">
        <v>2994</v>
      </c>
      <c r="L52" s="825">
        <v>58.74</v>
      </c>
      <c r="M52" s="825">
        <v>117.48</v>
      </c>
      <c r="N52" s="822">
        <v>2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21</v>
      </c>
      <c r="B53" s="822" t="s">
        <v>2867</v>
      </c>
      <c r="C53" s="822" t="s">
        <v>2873</v>
      </c>
      <c r="D53" s="823" t="s">
        <v>4857</v>
      </c>
      <c r="E53" s="824" t="s">
        <v>2883</v>
      </c>
      <c r="F53" s="822" t="s">
        <v>2868</v>
      </c>
      <c r="G53" s="822" t="s">
        <v>2995</v>
      </c>
      <c r="H53" s="822" t="s">
        <v>329</v>
      </c>
      <c r="I53" s="822" t="s">
        <v>2996</v>
      </c>
      <c r="J53" s="822" t="s">
        <v>901</v>
      </c>
      <c r="K53" s="822" t="s">
        <v>902</v>
      </c>
      <c r="L53" s="825">
        <v>0</v>
      </c>
      <c r="M53" s="825">
        <v>0</v>
      </c>
      <c r="N53" s="822">
        <v>1</v>
      </c>
      <c r="O53" s="826">
        <v>0.5</v>
      </c>
      <c r="P53" s="825">
        <v>0</v>
      </c>
      <c r="Q53" s="827"/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21</v>
      </c>
      <c r="B54" s="822" t="s">
        <v>2867</v>
      </c>
      <c r="C54" s="822" t="s">
        <v>2873</v>
      </c>
      <c r="D54" s="823" t="s">
        <v>4857</v>
      </c>
      <c r="E54" s="824" t="s">
        <v>2883</v>
      </c>
      <c r="F54" s="822" t="s">
        <v>2868</v>
      </c>
      <c r="G54" s="822" t="s">
        <v>2997</v>
      </c>
      <c r="H54" s="822" t="s">
        <v>329</v>
      </c>
      <c r="I54" s="822" t="s">
        <v>2998</v>
      </c>
      <c r="J54" s="822" t="s">
        <v>814</v>
      </c>
      <c r="K54" s="822" t="s">
        <v>2999</v>
      </c>
      <c r="L54" s="825">
        <v>91.11</v>
      </c>
      <c r="M54" s="825">
        <v>455.54999999999995</v>
      </c>
      <c r="N54" s="822">
        <v>5</v>
      </c>
      <c r="O54" s="826">
        <v>1.5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21</v>
      </c>
      <c r="B55" s="822" t="s">
        <v>2867</v>
      </c>
      <c r="C55" s="822" t="s">
        <v>2873</v>
      </c>
      <c r="D55" s="823" t="s">
        <v>4857</v>
      </c>
      <c r="E55" s="824" t="s">
        <v>2883</v>
      </c>
      <c r="F55" s="822" t="s">
        <v>2868</v>
      </c>
      <c r="G55" s="822" t="s">
        <v>3000</v>
      </c>
      <c r="H55" s="822" t="s">
        <v>329</v>
      </c>
      <c r="I55" s="822" t="s">
        <v>3001</v>
      </c>
      <c r="J55" s="822" t="s">
        <v>3002</v>
      </c>
      <c r="K55" s="822" t="s">
        <v>3003</v>
      </c>
      <c r="L55" s="825">
        <v>93.49</v>
      </c>
      <c r="M55" s="825">
        <v>186.98</v>
      </c>
      <c r="N55" s="822">
        <v>2</v>
      </c>
      <c r="O55" s="826">
        <v>1.5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21</v>
      </c>
      <c r="B56" s="822" t="s">
        <v>2867</v>
      </c>
      <c r="C56" s="822" t="s">
        <v>2873</v>
      </c>
      <c r="D56" s="823" t="s">
        <v>4857</v>
      </c>
      <c r="E56" s="824" t="s">
        <v>2883</v>
      </c>
      <c r="F56" s="822" t="s">
        <v>2868</v>
      </c>
      <c r="G56" s="822" t="s">
        <v>3004</v>
      </c>
      <c r="H56" s="822" t="s">
        <v>329</v>
      </c>
      <c r="I56" s="822" t="s">
        <v>3005</v>
      </c>
      <c r="J56" s="822" t="s">
        <v>3006</v>
      </c>
      <c r="K56" s="822" t="s">
        <v>3007</v>
      </c>
      <c r="L56" s="825">
        <v>431.18</v>
      </c>
      <c r="M56" s="825">
        <v>1293.54</v>
      </c>
      <c r="N56" s="822">
        <v>3</v>
      </c>
      <c r="O56" s="826">
        <v>2</v>
      </c>
      <c r="P56" s="825">
        <v>1293.54</v>
      </c>
      <c r="Q56" s="827">
        <v>1</v>
      </c>
      <c r="R56" s="822">
        <v>3</v>
      </c>
      <c r="S56" s="827">
        <v>1</v>
      </c>
      <c r="T56" s="826">
        <v>2</v>
      </c>
      <c r="U56" s="828">
        <v>1</v>
      </c>
    </row>
    <row r="57" spans="1:21" ht="14.45" customHeight="1" x14ac:dyDescent="0.2">
      <c r="A57" s="821">
        <v>21</v>
      </c>
      <c r="B57" s="822" t="s">
        <v>2867</v>
      </c>
      <c r="C57" s="822" t="s">
        <v>2873</v>
      </c>
      <c r="D57" s="823" t="s">
        <v>4857</v>
      </c>
      <c r="E57" s="824" t="s">
        <v>2883</v>
      </c>
      <c r="F57" s="822" t="s">
        <v>2868</v>
      </c>
      <c r="G57" s="822" t="s">
        <v>3004</v>
      </c>
      <c r="H57" s="822" t="s">
        <v>643</v>
      </c>
      <c r="I57" s="822" t="s">
        <v>3008</v>
      </c>
      <c r="J57" s="822" t="s">
        <v>3009</v>
      </c>
      <c r="K57" s="822" t="s">
        <v>3010</v>
      </c>
      <c r="L57" s="825">
        <v>245.9</v>
      </c>
      <c r="M57" s="825">
        <v>245.9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21</v>
      </c>
      <c r="B58" s="822" t="s">
        <v>2867</v>
      </c>
      <c r="C58" s="822" t="s">
        <v>2873</v>
      </c>
      <c r="D58" s="823" t="s">
        <v>4857</v>
      </c>
      <c r="E58" s="824" t="s">
        <v>2883</v>
      </c>
      <c r="F58" s="822" t="s">
        <v>2868</v>
      </c>
      <c r="G58" s="822" t="s">
        <v>3011</v>
      </c>
      <c r="H58" s="822" t="s">
        <v>329</v>
      </c>
      <c r="I58" s="822" t="s">
        <v>3012</v>
      </c>
      <c r="J58" s="822" t="s">
        <v>3013</v>
      </c>
      <c r="K58" s="822" t="s">
        <v>3014</v>
      </c>
      <c r="L58" s="825">
        <v>403.45</v>
      </c>
      <c r="M58" s="825">
        <v>403.45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21</v>
      </c>
      <c r="B59" s="822" t="s">
        <v>2867</v>
      </c>
      <c r="C59" s="822" t="s">
        <v>2873</v>
      </c>
      <c r="D59" s="823" t="s">
        <v>4857</v>
      </c>
      <c r="E59" s="824" t="s">
        <v>2883</v>
      </c>
      <c r="F59" s="822" t="s">
        <v>2868</v>
      </c>
      <c r="G59" s="822" t="s">
        <v>3015</v>
      </c>
      <c r="H59" s="822" t="s">
        <v>643</v>
      </c>
      <c r="I59" s="822" t="s">
        <v>3016</v>
      </c>
      <c r="J59" s="822" t="s">
        <v>3017</v>
      </c>
      <c r="K59" s="822" t="s">
        <v>3018</v>
      </c>
      <c r="L59" s="825">
        <v>550.39</v>
      </c>
      <c r="M59" s="825">
        <v>2201.56</v>
      </c>
      <c r="N59" s="822">
        <v>4</v>
      </c>
      <c r="O59" s="826">
        <v>2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21</v>
      </c>
      <c r="B60" s="822" t="s">
        <v>2867</v>
      </c>
      <c r="C60" s="822" t="s">
        <v>2873</v>
      </c>
      <c r="D60" s="823" t="s">
        <v>4857</v>
      </c>
      <c r="E60" s="824" t="s">
        <v>2883</v>
      </c>
      <c r="F60" s="822" t="s">
        <v>2868</v>
      </c>
      <c r="G60" s="822" t="s">
        <v>3015</v>
      </c>
      <c r="H60" s="822" t="s">
        <v>329</v>
      </c>
      <c r="I60" s="822" t="s">
        <v>3019</v>
      </c>
      <c r="J60" s="822" t="s">
        <v>3020</v>
      </c>
      <c r="K60" s="822" t="s">
        <v>3018</v>
      </c>
      <c r="L60" s="825">
        <v>550.39</v>
      </c>
      <c r="M60" s="825">
        <v>11558.19</v>
      </c>
      <c r="N60" s="822">
        <v>21</v>
      </c>
      <c r="O60" s="826">
        <v>8.5</v>
      </c>
      <c r="P60" s="825">
        <v>9356.630000000001</v>
      </c>
      <c r="Q60" s="827">
        <v>0.80952380952380953</v>
      </c>
      <c r="R60" s="822">
        <v>17</v>
      </c>
      <c r="S60" s="827">
        <v>0.80952380952380953</v>
      </c>
      <c r="T60" s="826">
        <v>6.5</v>
      </c>
      <c r="U60" s="828">
        <v>0.76470588235294112</v>
      </c>
    </row>
    <row r="61" spans="1:21" ht="14.45" customHeight="1" x14ac:dyDescent="0.2">
      <c r="A61" s="821">
        <v>21</v>
      </c>
      <c r="B61" s="822" t="s">
        <v>2867</v>
      </c>
      <c r="C61" s="822" t="s">
        <v>2873</v>
      </c>
      <c r="D61" s="823" t="s">
        <v>4857</v>
      </c>
      <c r="E61" s="824" t="s">
        <v>2883</v>
      </c>
      <c r="F61" s="822" t="s">
        <v>2868</v>
      </c>
      <c r="G61" s="822" t="s">
        <v>3021</v>
      </c>
      <c r="H61" s="822" t="s">
        <v>329</v>
      </c>
      <c r="I61" s="822" t="s">
        <v>3022</v>
      </c>
      <c r="J61" s="822" t="s">
        <v>3023</v>
      </c>
      <c r="K61" s="822" t="s">
        <v>1364</v>
      </c>
      <c r="L61" s="825">
        <v>124.49</v>
      </c>
      <c r="M61" s="825">
        <v>248.98</v>
      </c>
      <c r="N61" s="822">
        <v>2</v>
      </c>
      <c r="O61" s="826">
        <v>1</v>
      </c>
      <c r="P61" s="825">
        <v>248.98</v>
      </c>
      <c r="Q61" s="827">
        <v>1</v>
      </c>
      <c r="R61" s="822">
        <v>2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21</v>
      </c>
      <c r="B62" s="822" t="s">
        <v>2867</v>
      </c>
      <c r="C62" s="822" t="s">
        <v>2873</v>
      </c>
      <c r="D62" s="823" t="s">
        <v>4857</v>
      </c>
      <c r="E62" s="824" t="s">
        <v>2883</v>
      </c>
      <c r="F62" s="822" t="s">
        <v>2868</v>
      </c>
      <c r="G62" s="822" t="s">
        <v>2924</v>
      </c>
      <c r="H62" s="822" t="s">
        <v>643</v>
      </c>
      <c r="I62" s="822" t="s">
        <v>3024</v>
      </c>
      <c r="J62" s="822" t="s">
        <v>2548</v>
      </c>
      <c r="K62" s="822" t="s">
        <v>3025</v>
      </c>
      <c r="L62" s="825">
        <v>162.61000000000001</v>
      </c>
      <c r="M62" s="825">
        <v>325.22000000000003</v>
      </c>
      <c r="N62" s="822">
        <v>2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21</v>
      </c>
      <c r="B63" s="822" t="s">
        <v>2867</v>
      </c>
      <c r="C63" s="822" t="s">
        <v>2873</v>
      </c>
      <c r="D63" s="823" t="s">
        <v>4857</v>
      </c>
      <c r="E63" s="824" t="s">
        <v>2883</v>
      </c>
      <c r="F63" s="822" t="s">
        <v>2868</v>
      </c>
      <c r="G63" s="822" t="s">
        <v>2924</v>
      </c>
      <c r="H63" s="822" t="s">
        <v>643</v>
      </c>
      <c r="I63" s="822" t="s">
        <v>3026</v>
      </c>
      <c r="J63" s="822" t="s">
        <v>3027</v>
      </c>
      <c r="K63" s="822" t="s">
        <v>2543</v>
      </c>
      <c r="L63" s="825">
        <v>969.48</v>
      </c>
      <c r="M63" s="825">
        <v>1938.96</v>
      </c>
      <c r="N63" s="822">
        <v>2</v>
      </c>
      <c r="O63" s="826">
        <v>1</v>
      </c>
      <c r="P63" s="825">
        <v>1938.96</v>
      </c>
      <c r="Q63" s="827">
        <v>1</v>
      </c>
      <c r="R63" s="822">
        <v>2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21</v>
      </c>
      <c r="B64" s="822" t="s">
        <v>2867</v>
      </c>
      <c r="C64" s="822" t="s">
        <v>2873</v>
      </c>
      <c r="D64" s="823" t="s">
        <v>4857</v>
      </c>
      <c r="E64" s="824" t="s">
        <v>2883</v>
      </c>
      <c r="F64" s="822" t="s">
        <v>2868</v>
      </c>
      <c r="G64" s="822" t="s">
        <v>2924</v>
      </c>
      <c r="H64" s="822" t="s">
        <v>643</v>
      </c>
      <c r="I64" s="822" t="s">
        <v>2544</v>
      </c>
      <c r="J64" s="822" t="s">
        <v>2545</v>
      </c>
      <c r="K64" s="822" t="s">
        <v>2546</v>
      </c>
      <c r="L64" s="825">
        <v>5322.08</v>
      </c>
      <c r="M64" s="825">
        <v>31932.48</v>
      </c>
      <c r="N64" s="822">
        <v>6</v>
      </c>
      <c r="O64" s="826">
        <v>4</v>
      </c>
      <c r="P64" s="825">
        <v>31932.48</v>
      </c>
      <c r="Q64" s="827">
        <v>1</v>
      </c>
      <c r="R64" s="822">
        <v>6</v>
      </c>
      <c r="S64" s="827">
        <v>1</v>
      </c>
      <c r="T64" s="826">
        <v>4</v>
      </c>
      <c r="U64" s="828">
        <v>1</v>
      </c>
    </row>
    <row r="65" spans="1:21" ht="14.45" customHeight="1" x14ac:dyDescent="0.2">
      <c r="A65" s="821">
        <v>21</v>
      </c>
      <c r="B65" s="822" t="s">
        <v>2867</v>
      </c>
      <c r="C65" s="822" t="s">
        <v>2873</v>
      </c>
      <c r="D65" s="823" t="s">
        <v>4857</v>
      </c>
      <c r="E65" s="824" t="s">
        <v>2883</v>
      </c>
      <c r="F65" s="822" t="s">
        <v>2868</v>
      </c>
      <c r="G65" s="822" t="s">
        <v>2924</v>
      </c>
      <c r="H65" s="822" t="s">
        <v>643</v>
      </c>
      <c r="I65" s="822" t="s">
        <v>3028</v>
      </c>
      <c r="J65" s="822" t="s">
        <v>2545</v>
      </c>
      <c r="K65" s="822" t="s">
        <v>3029</v>
      </c>
      <c r="L65" s="825">
        <v>5322.08</v>
      </c>
      <c r="M65" s="825">
        <v>31932.48</v>
      </c>
      <c r="N65" s="822">
        <v>6</v>
      </c>
      <c r="O65" s="826">
        <v>3</v>
      </c>
      <c r="P65" s="825">
        <v>31932.48</v>
      </c>
      <c r="Q65" s="827">
        <v>1</v>
      </c>
      <c r="R65" s="822">
        <v>6</v>
      </c>
      <c r="S65" s="827">
        <v>1</v>
      </c>
      <c r="T65" s="826">
        <v>3</v>
      </c>
      <c r="U65" s="828">
        <v>1</v>
      </c>
    </row>
    <row r="66" spans="1:21" ht="14.45" customHeight="1" x14ac:dyDescent="0.2">
      <c r="A66" s="821">
        <v>21</v>
      </c>
      <c r="B66" s="822" t="s">
        <v>2867</v>
      </c>
      <c r="C66" s="822" t="s">
        <v>2873</v>
      </c>
      <c r="D66" s="823" t="s">
        <v>4857</v>
      </c>
      <c r="E66" s="824" t="s">
        <v>2883</v>
      </c>
      <c r="F66" s="822" t="s">
        <v>2868</v>
      </c>
      <c r="G66" s="822" t="s">
        <v>2924</v>
      </c>
      <c r="H66" s="822" t="s">
        <v>643</v>
      </c>
      <c r="I66" s="822" t="s">
        <v>2547</v>
      </c>
      <c r="J66" s="822" t="s">
        <v>2548</v>
      </c>
      <c r="K66" s="822" t="s">
        <v>853</v>
      </c>
      <c r="L66" s="825">
        <v>1300.79</v>
      </c>
      <c r="M66" s="825">
        <v>6503.95</v>
      </c>
      <c r="N66" s="822">
        <v>5</v>
      </c>
      <c r="O66" s="826">
        <v>2</v>
      </c>
      <c r="P66" s="825">
        <v>6503.95</v>
      </c>
      <c r="Q66" s="827">
        <v>1</v>
      </c>
      <c r="R66" s="822">
        <v>5</v>
      </c>
      <c r="S66" s="827">
        <v>1</v>
      </c>
      <c r="T66" s="826">
        <v>2</v>
      </c>
      <c r="U66" s="828">
        <v>1</v>
      </c>
    </row>
    <row r="67" spans="1:21" ht="14.45" customHeight="1" x14ac:dyDescent="0.2">
      <c r="A67" s="821">
        <v>21</v>
      </c>
      <c r="B67" s="822" t="s">
        <v>2867</v>
      </c>
      <c r="C67" s="822" t="s">
        <v>2873</v>
      </c>
      <c r="D67" s="823" t="s">
        <v>4857</v>
      </c>
      <c r="E67" s="824" t="s">
        <v>2883</v>
      </c>
      <c r="F67" s="822" t="s">
        <v>2868</v>
      </c>
      <c r="G67" s="822" t="s">
        <v>2924</v>
      </c>
      <c r="H67" s="822" t="s">
        <v>643</v>
      </c>
      <c r="I67" s="822" t="s">
        <v>2551</v>
      </c>
      <c r="J67" s="822" t="s">
        <v>2548</v>
      </c>
      <c r="K67" s="822" t="s">
        <v>2552</v>
      </c>
      <c r="L67" s="825">
        <v>325.2</v>
      </c>
      <c r="M67" s="825">
        <v>1300.8</v>
      </c>
      <c r="N67" s="822">
        <v>4</v>
      </c>
      <c r="O67" s="826">
        <v>2</v>
      </c>
      <c r="P67" s="825">
        <v>1300.8</v>
      </c>
      <c r="Q67" s="827">
        <v>1</v>
      </c>
      <c r="R67" s="822">
        <v>4</v>
      </c>
      <c r="S67" s="827">
        <v>1</v>
      </c>
      <c r="T67" s="826">
        <v>2</v>
      </c>
      <c r="U67" s="828">
        <v>1</v>
      </c>
    </row>
    <row r="68" spans="1:21" ht="14.45" customHeight="1" x14ac:dyDescent="0.2">
      <c r="A68" s="821">
        <v>21</v>
      </c>
      <c r="B68" s="822" t="s">
        <v>2867</v>
      </c>
      <c r="C68" s="822" t="s">
        <v>2873</v>
      </c>
      <c r="D68" s="823" t="s">
        <v>4857</v>
      </c>
      <c r="E68" s="824" t="s">
        <v>2883</v>
      </c>
      <c r="F68" s="822" t="s">
        <v>2868</v>
      </c>
      <c r="G68" s="822" t="s">
        <v>2924</v>
      </c>
      <c r="H68" s="822" t="s">
        <v>643</v>
      </c>
      <c r="I68" s="822" t="s">
        <v>3030</v>
      </c>
      <c r="J68" s="822" t="s">
        <v>3027</v>
      </c>
      <c r="K68" s="822" t="s">
        <v>2541</v>
      </c>
      <c r="L68" s="825">
        <v>484.75</v>
      </c>
      <c r="M68" s="825">
        <v>969.5</v>
      </c>
      <c r="N68" s="822">
        <v>2</v>
      </c>
      <c r="O68" s="826">
        <v>1</v>
      </c>
      <c r="P68" s="825">
        <v>969.5</v>
      </c>
      <c r="Q68" s="827">
        <v>1</v>
      </c>
      <c r="R68" s="822">
        <v>2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21</v>
      </c>
      <c r="B69" s="822" t="s">
        <v>2867</v>
      </c>
      <c r="C69" s="822" t="s">
        <v>2873</v>
      </c>
      <c r="D69" s="823" t="s">
        <v>4857</v>
      </c>
      <c r="E69" s="824" t="s">
        <v>2883</v>
      </c>
      <c r="F69" s="822" t="s">
        <v>2868</v>
      </c>
      <c r="G69" s="822" t="s">
        <v>2924</v>
      </c>
      <c r="H69" s="822" t="s">
        <v>643</v>
      </c>
      <c r="I69" s="822" t="s">
        <v>2540</v>
      </c>
      <c r="J69" s="822" t="s">
        <v>2538</v>
      </c>
      <c r="K69" s="822" t="s">
        <v>2541</v>
      </c>
      <c r="L69" s="825">
        <v>484.75</v>
      </c>
      <c r="M69" s="825">
        <v>1939</v>
      </c>
      <c r="N69" s="822">
        <v>4</v>
      </c>
      <c r="O69" s="826">
        <v>2</v>
      </c>
      <c r="P69" s="825">
        <v>969.5</v>
      </c>
      <c r="Q69" s="827">
        <v>0.5</v>
      </c>
      <c r="R69" s="822">
        <v>2</v>
      </c>
      <c r="S69" s="827">
        <v>0.5</v>
      </c>
      <c r="T69" s="826">
        <v>1</v>
      </c>
      <c r="U69" s="828">
        <v>0.5</v>
      </c>
    </row>
    <row r="70" spans="1:21" ht="14.45" customHeight="1" x14ac:dyDescent="0.2">
      <c r="A70" s="821">
        <v>21</v>
      </c>
      <c r="B70" s="822" t="s">
        <v>2867</v>
      </c>
      <c r="C70" s="822" t="s">
        <v>2873</v>
      </c>
      <c r="D70" s="823" t="s">
        <v>4857</v>
      </c>
      <c r="E70" s="824" t="s">
        <v>2883</v>
      </c>
      <c r="F70" s="822" t="s">
        <v>2868</v>
      </c>
      <c r="G70" s="822" t="s">
        <v>2924</v>
      </c>
      <c r="H70" s="822" t="s">
        <v>643</v>
      </c>
      <c r="I70" s="822" t="s">
        <v>2540</v>
      </c>
      <c r="J70" s="822" t="s">
        <v>2538</v>
      </c>
      <c r="K70" s="822" t="s">
        <v>2541</v>
      </c>
      <c r="L70" s="825">
        <v>325.2</v>
      </c>
      <c r="M70" s="825">
        <v>1626</v>
      </c>
      <c r="N70" s="822">
        <v>5</v>
      </c>
      <c r="O70" s="826">
        <v>3</v>
      </c>
      <c r="P70" s="825">
        <v>325.2</v>
      </c>
      <c r="Q70" s="827">
        <v>0.19999999999999998</v>
      </c>
      <c r="R70" s="822">
        <v>1</v>
      </c>
      <c r="S70" s="827">
        <v>0.2</v>
      </c>
      <c r="T70" s="826">
        <v>1</v>
      </c>
      <c r="U70" s="828">
        <v>0.33333333333333331</v>
      </c>
    </row>
    <row r="71" spans="1:21" ht="14.45" customHeight="1" x14ac:dyDescent="0.2">
      <c r="A71" s="821">
        <v>21</v>
      </c>
      <c r="B71" s="822" t="s">
        <v>2867</v>
      </c>
      <c r="C71" s="822" t="s">
        <v>2873</v>
      </c>
      <c r="D71" s="823" t="s">
        <v>4857</v>
      </c>
      <c r="E71" s="824" t="s">
        <v>2883</v>
      </c>
      <c r="F71" s="822" t="s">
        <v>2868</v>
      </c>
      <c r="G71" s="822" t="s">
        <v>2924</v>
      </c>
      <c r="H71" s="822" t="s">
        <v>643</v>
      </c>
      <c r="I71" s="822" t="s">
        <v>2542</v>
      </c>
      <c r="J71" s="822" t="s">
        <v>2538</v>
      </c>
      <c r="K71" s="822" t="s">
        <v>2543</v>
      </c>
      <c r="L71" s="825">
        <v>969.48</v>
      </c>
      <c r="M71" s="825">
        <v>969.48</v>
      </c>
      <c r="N71" s="822">
        <v>1</v>
      </c>
      <c r="O71" s="826">
        <v>1</v>
      </c>
      <c r="P71" s="825">
        <v>969.48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21</v>
      </c>
      <c r="B72" s="822" t="s">
        <v>2867</v>
      </c>
      <c r="C72" s="822" t="s">
        <v>2873</v>
      </c>
      <c r="D72" s="823" t="s">
        <v>4857</v>
      </c>
      <c r="E72" s="824" t="s">
        <v>2883</v>
      </c>
      <c r="F72" s="822" t="s">
        <v>2868</v>
      </c>
      <c r="G72" s="822" t="s">
        <v>2924</v>
      </c>
      <c r="H72" s="822" t="s">
        <v>643</v>
      </c>
      <c r="I72" s="822" t="s">
        <v>2537</v>
      </c>
      <c r="J72" s="822" t="s">
        <v>2538</v>
      </c>
      <c r="K72" s="822" t="s">
        <v>2539</v>
      </c>
      <c r="L72" s="825">
        <v>1938.97</v>
      </c>
      <c r="M72" s="825">
        <v>21328.67</v>
      </c>
      <c r="N72" s="822">
        <v>11</v>
      </c>
      <c r="O72" s="826">
        <v>5</v>
      </c>
      <c r="P72" s="825">
        <v>21328.67</v>
      </c>
      <c r="Q72" s="827">
        <v>1</v>
      </c>
      <c r="R72" s="822">
        <v>11</v>
      </c>
      <c r="S72" s="827">
        <v>1</v>
      </c>
      <c r="T72" s="826">
        <v>5</v>
      </c>
      <c r="U72" s="828">
        <v>1</v>
      </c>
    </row>
    <row r="73" spans="1:21" ht="14.45" customHeight="1" x14ac:dyDescent="0.2">
      <c r="A73" s="821">
        <v>21</v>
      </c>
      <c r="B73" s="822" t="s">
        <v>2867</v>
      </c>
      <c r="C73" s="822" t="s">
        <v>2873</v>
      </c>
      <c r="D73" s="823" t="s">
        <v>4857</v>
      </c>
      <c r="E73" s="824" t="s">
        <v>2883</v>
      </c>
      <c r="F73" s="822" t="s">
        <v>2868</v>
      </c>
      <c r="G73" s="822" t="s">
        <v>2924</v>
      </c>
      <c r="H73" s="822" t="s">
        <v>643</v>
      </c>
      <c r="I73" s="822" t="s">
        <v>2537</v>
      </c>
      <c r="J73" s="822" t="s">
        <v>2538</v>
      </c>
      <c r="K73" s="822" t="s">
        <v>2539</v>
      </c>
      <c r="L73" s="825">
        <v>1300.79</v>
      </c>
      <c r="M73" s="825">
        <v>5203.16</v>
      </c>
      <c r="N73" s="822">
        <v>4</v>
      </c>
      <c r="O73" s="826">
        <v>1</v>
      </c>
      <c r="P73" s="825">
        <v>5203.16</v>
      </c>
      <c r="Q73" s="827">
        <v>1</v>
      </c>
      <c r="R73" s="822">
        <v>4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21</v>
      </c>
      <c r="B74" s="822" t="s">
        <v>2867</v>
      </c>
      <c r="C74" s="822" t="s">
        <v>2873</v>
      </c>
      <c r="D74" s="823" t="s">
        <v>4857</v>
      </c>
      <c r="E74" s="824" t="s">
        <v>2883</v>
      </c>
      <c r="F74" s="822" t="s">
        <v>2868</v>
      </c>
      <c r="G74" s="822" t="s">
        <v>2924</v>
      </c>
      <c r="H74" s="822" t="s">
        <v>643</v>
      </c>
      <c r="I74" s="822" t="s">
        <v>3031</v>
      </c>
      <c r="J74" s="822" t="s">
        <v>2538</v>
      </c>
      <c r="K74" s="822" t="s">
        <v>3032</v>
      </c>
      <c r="L74" s="825">
        <v>242.37</v>
      </c>
      <c r="M74" s="825">
        <v>3393.1799999999994</v>
      </c>
      <c r="N74" s="822">
        <v>14</v>
      </c>
      <c r="O74" s="826">
        <v>8</v>
      </c>
      <c r="P74" s="825">
        <v>3393.1799999999994</v>
      </c>
      <c r="Q74" s="827">
        <v>1</v>
      </c>
      <c r="R74" s="822">
        <v>14</v>
      </c>
      <c r="S74" s="827">
        <v>1</v>
      </c>
      <c r="T74" s="826">
        <v>8</v>
      </c>
      <c r="U74" s="828">
        <v>1</v>
      </c>
    </row>
    <row r="75" spans="1:21" ht="14.45" customHeight="1" x14ac:dyDescent="0.2">
      <c r="A75" s="821">
        <v>21</v>
      </c>
      <c r="B75" s="822" t="s">
        <v>2867</v>
      </c>
      <c r="C75" s="822" t="s">
        <v>2873</v>
      </c>
      <c r="D75" s="823" t="s">
        <v>4857</v>
      </c>
      <c r="E75" s="824" t="s">
        <v>2883</v>
      </c>
      <c r="F75" s="822" t="s">
        <v>2868</v>
      </c>
      <c r="G75" s="822" t="s">
        <v>2924</v>
      </c>
      <c r="H75" s="822" t="s">
        <v>643</v>
      </c>
      <c r="I75" s="822" t="s">
        <v>3033</v>
      </c>
      <c r="J75" s="822" t="s">
        <v>2545</v>
      </c>
      <c r="K75" s="822" t="s">
        <v>3034</v>
      </c>
      <c r="L75" s="825">
        <v>5322.08</v>
      </c>
      <c r="M75" s="825">
        <v>37254.559999999998</v>
      </c>
      <c r="N75" s="822">
        <v>7</v>
      </c>
      <c r="O75" s="826">
        <v>4</v>
      </c>
      <c r="P75" s="825">
        <v>26610.400000000001</v>
      </c>
      <c r="Q75" s="827">
        <v>0.71428571428571441</v>
      </c>
      <c r="R75" s="822">
        <v>5</v>
      </c>
      <c r="S75" s="827">
        <v>0.7142857142857143</v>
      </c>
      <c r="T75" s="826">
        <v>3</v>
      </c>
      <c r="U75" s="828">
        <v>0.75</v>
      </c>
    </row>
    <row r="76" spans="1:21" ht="14.45" customHeight="1" x14ac:dyDescent="0.2">
      <c r="A76" s="821">
        <v>21</v>
      </c>
      <c r="B76" s="822" t="s">
        <v>2867</v>
      </c>
      <c r="C76" s="822" t="s">
        <v>2873</v>
      </c>
      <c r="D76" s="823" t="s">
        <v>4857</v>
      </c>
      <c r="E76" s="824" t="s">
        <v>2883</v>
      </c>
      <c r="F76" s="822" t="s">
        <v>2868</v>
      </c>
      <c r="G76" s="822" t="s">
        <v>2924</v>
      </c>
      <c r="H76" s="822" t="s">
        <v>643</v>
      </c>
      <c r="I76" s="822" t="s">
        <v>2729</v>
      </c>
      <c r="J76" s="822" t="s">
        <v>2538</v>
      </c>
      <c r="K76" s="822" t="s">
        <v>2730</v>
      </c>
      <c r="L76" s="825">
        <v>1454.23</v>
      </c>
      <c r="M76" s="825">
        <v>7271.15</v>
      </c>
      <c r="N76" s="822">
        <v>5</v>
      </c>
      <c r="O76" s="826">
        <v>4</v>
      </c>
      <c r="P76" s="825">
        <v>7271.15</v>
      </c>
      <c r="Q76" s="827">
        <v>1</v>
      </c>
      <c r="R76" s="822">
        <v>5</v>
      </c>
      <c r="S76" s="827">
        <v>1</v>
      </c>
      <c r="T76" s="826">
        <v>4</v>
      </c>
      <c r="U76" s="828">
        <v>1</v>
      </c>
    </row>
    <row r="77" spans="1:21" ht="14.45" customHeight="1" x14ac:dyDescent="0.2">
      <c r="A77" s="821">
        <v>21</v>
      </c>
      <c r="B77" s="822" t="s">
        <v>2867</v>
      </c>
      <c r="C77" s="822" t="s">
        <v>2873</v>
      </c>
      <c r="D77" s="823" t="s">
        <v>4857</v>
      </c>
      <c r="E77" s="824" t="s">
        <v>2883</v>
      </c>
      <c r="F77" s="822" t="s">
        <v>2868</v>
      </c>
      <c r="G77" s="822" t="s">
        <v>3035</v>
      </c>
      <c r="H77" s="822" t="s">
        <v>329</v>
      </c>
      <c r="I77" s="822" t="s">
        <v>3036</v>
      </c>
      <c r="J77" s="822" t="s">
        <v>3037</v>
      </c>
      <c r="K77" s="822" t="s">
        <v>3038</v>
      </c>
      <c r="L77" s="825">
        <v>229.72</v>
      </c>
      <c r="M77" s="825">
        <v>229.72</v>
      </c>
      <c r="N77" s="822">
        <v>1</v>
      </c>
      <c r="O77" s="826">
        <v>0.5</v>
      </c>
      <c r="P77" s="825">
        <v>229.72</v>
      </c>
      <c r="Q77" s="827">
        <v>1</v>
      </c>
      <c r="R77" s="822">
        <v>1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21</v>
      </c>
      <c r="B78" s="822" t="s">
        <v>2867</v>
      </c>
      <c r="C78" s="822" t="s">
        <v>2873</v>
      </c>
      <c r="D78" s="823" t="s">
        <v>4857</v>
      </c>
      <c r="E78" s="824" t="s">
        <v>2883</v>
      </c>
      <c r="F78" s="822" t="s">
        <v>2868</v>
      </c>
      <c r="G78" s="822" t="s">
        <v>3039</v>
      </c>
      <c r="H78" s="822" t="s">
        <v>329</v>
      </c>
      <c r="I78" s="822" t="s">
        <v>3040</v>
      </c>
      <c r="J78" s="822" t="s">
        <v>3041</v>
      </c>
      <c r="K78" s="822" t="s">
        <v>3042</v>
      </c>
      <c r="L78" s="825">
        <v>121.07</v>
      </c>
      <c r="M78" s="825">
        <v>121.07</v>
      </c>
      <c r="N78" s="822">
        <v>1</v>
      </c>
      <c r="O78" s="826">
        <v>1</v>
      </c>
      <c r="P78" s="825">
        <v>121.07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21</v>
      </c>
      <c r="B79" s="822" t="s">
        <v>2867</v>
      </c>
      <c r="C79" s="822" t="s">
        <v>2873</v>
      </c>
      <c r="D79" s="823" t="s">
        <v>4857</v>
      </c>
      <c r="E79" s="824" t="s">
        <v>2883</v>
      </c>
      <c r="F79" s="822" t="s">
        <v>2868</v>
      </c>
      <c r="G79" s="822" t="s">
        <v>3043</v>
      </c>
      <c r="H79" s="822" t="s">
        <v>643</v>
      </c>
      <c r="I79" s="822" t="s">
        <v>2359</v>
      </c>
      <c r="J79" s="822" t="s">
        <v>936</v>
      </c>
      <c r="K79" s="822" t="s">
        <v>2360</v>
      </c>
      <c r="L79" s="825">
        <v>42.51</v>
      </c>
      <c r="M79" s="825">
        <v>85.02</v>
      </c>
      <c r="N79" s="822">
        <v>2</v>
      </c>
      <c r="O79" s="826">
        <v>2</v>
      </c>
      <c r="P79" s="825">
        <v>85.02</v>
      </c>
      <c r="Q79" s="827">
        <v>1</v>
      </c>
      <c r="R79" s="822">
        <v>2</v>
      </c>
      <c r="S79" s="827">
        <v>1</v>
      </c>
      <c r="T79" s="826">
        <v>2</v>
      </c>
      <c r="U79" s="828">
        <v>1</v>
      </c>
    </row>
    <row r="80" spans="1:21" ht="14.45" customHeight="1" x14ac:dyDescent="0.2">
      <c r="A80" s="821">
        <v>21</v>
      </c>
      <c r="B80" s="822" t="s">
        <v>2867</v>
      </c>
      <c r="C80" s="822" t="s">
        <v>2873</v>
      </c>
      <c r="D80" s="823" t="s">
        <v>4857</v>
      </c>
      <c r="E80" s="824" t="s">
        <v>2883</v>
      </c>
      <c r="F80" s="822" t="s">
        <v>2868</v>
      </c>
      <c r="G80" s="822" t="s">
        <v>3044</v>
      </c>
      <c r="H80" s="822" t="s">
        <v>643</v>
      </c>
      <c r="I80" s="822" t="s">
        <v>2578</v>
      </c>
      <c r="J80" s="822" t="s">
        <v>2579</v>
      </c>
      <c r="K80" s="822" t="s">
        <v>2580</v>
      </c>
      <c r="L80" s="825">
        <v>113.16</v>
      </c>
      <c r="M80" s="825">
        <v>226.32</v>
      </c>
      <c r="N80" s="822">
        <v>2</v>
      </c>
      <c r="O80" s="826">
        <v>0.5</v>
      </c>
      <c r="P80" s="825">
        <v>226.32</v>
      </c>
      <c r="Q80" s="827">
        <v>1</v>
      </c>
      <c r="R80" s="822">
        <v>2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21</v>
      </c>
      <c r="B81" s="822" t="s">
        <v>2867</v>
      </c>
      <c r="C81" s="822" t="s">
        <v>2873</v>
      </c>
      <c r="D81" s="823" t="s">
        <v>4857</v>
      </c>
      <c r="E81" s="824" t="s">
        <v>2883</v>
      </c>
      <c r="F81" s="822" t="s">
        <v>2868</v>
      </c>
      <c r="G81" s="822" t="s">
        <v>3044</v>
      </c>
      <c r="H81" s="822" t="s">
        <v>643</v>
      </c>
      <c r="I81" s="822" t="s">
        <v>2581</v>
      </c>
      <c r="J81" s="822" t="s">
        <v>2579</v>
      </c>
      <c r="K81" s="822" t="s">
        <v>2582</v>
      </c>
      <c r="L81" s="825">
        <v>169.73</v>
      </c>
      <c r="M81" s="825">
        <v>169.73</v>
      </c>
      <c r="N81" s="822">
        <v>1</v>
      </c>
      <c r="O81" s="826">
        <v>1</v>
      </c>
      <c r="P81" s="825">
        <v>169.73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21</v>
      </c>
      <c r="B82" s="822" t="s">
        <v>2867</v>
      </c>
      <c r="C82" s="822" t="s">
        <v>2873</v>
      </c>
      <c r="D82" s="823" t="s">
        <v>4857</v>
      </c>
      <c r="E82" s="824" t="s">
        <v>2883</v>
      </c>
      <c r="F82" s="822" t="s">
        <v>2868</v>
      </c>
      <c r="G82" s="822" t="s">
        <v>3044</v>
      </c>
      <c r="H82" s="822" t="s">
        <v>643</v>
      </c>
      <c r="I82" s="822" t="s">
        <v>3045</v>
      </c>
      <c r="J82" s="822" t="s">
        <v>2579</v>
      </c>
      <c r="K82" s="822" t="s">
        <v>3046</v>
      </c>
      <c r="L82" s="825">
        <v>339.47</v>
      </c>
      <c r="M82" s="825">
        <v>1697.3500000000001</v>
      </c>
      <c r="N82" s="822">
        <v>5</v>
      </c>
      <c r="O82" s="826">
        <v>3.5</v>
      </c>
      <c r="P82" s="825">
        <v>1357.88</v>
      </c>
      <c r="Q82" s="827">
        <v>0.8</v>
      </c>
      <c r="R82" s="822">
        <v>4</v>
      </c>
      <c r="S82" s="827">
        <v>0.8</v>
      </c>
      <c r="T82" s="826">
        <v>2.5</v>
      </c>
      <c r="U82" s="828">
        <v>0.7142857142857143</v>
      </c>
    </row>
    <row r="83" spans="1:21" ht="14.45" customHeight="1" x14ac:dyDescent="0.2">
      <c r="A83" s="821">
        <v>21</v>
      </c>
      <c r="B83" s="822" t="s">
        <v>2867</v>
      </c>
      <c r="C83" s="822" t="s">
        <v>2873</v>
      </c>
      <c r="D83" s="823" t="s">
        <v>4857</v>
      </c>
      <c r="E83" s="824" t="s">
        <v>2883</v>
      </c>
      <c r="F83" s="822" t="s">
        <v>2868</v>
      </c>
      <c r="G83" s="822" t="s">
        <v>3044</v>
      </c>
      <c r="H83" s="822" t="s">
        <v>643</v>
      </c>
      <c r="I83" s="822" t="s">
        <v>3047</v>
      </c>
      <c r="J83" s="822" t="s">
        <v>3048</v>
      </c>
      <c r="K83" s="822" t="s">
        <v>3049</v>
      </c>
      <c r="L83" s="825">
        <v>763.63</v>
      </c>
      <c r="M83" s="825">
        <v>6109.04</v>
      </c>
      <c r="N83" s="822">
        <v>8</v>
      </c>
      <c r="O83" s="826">
        <v>3</v>
      </c>
      <c r="P83" s="825">
        <v>4581.78</v>
      </c>
      <c r="Q83" s="827">
        <v>0.75</v>
      </c>
      <c r="R83" s="822">
        <v>6</v>
      </c>
      <c r="S83" s="827">
        <v>0.75</v>
      </c>
      <c r="T83" s="826">
        <v>2.5</v>
      </c>
      <c r="U83" s="828">
        <v>0.83333333333333337</v>
      </c>
    </row>
    <row r="84" spans="1:21" ht="14.45" customHeight="1" x14ac:dyDescent="0.2">
      <c r="A84" s="821">
        <v>21</v>
      </c>
      <c r="B84" s="822" t="s">
        <v>2867</v>
      </c>
      <c r="C84" s="822" t="s">
        <v>2873</v>
      </c>
      <c r="D84" s="823" t="s">
        <v>4857</v>
      </c>
      <c r="E84" s="824" t="s">
        <v>2883</v>
      </c>
      <c r="F84" s="822" t="s">
        <v>2868</v>
      </c>
      <c r="G84" s="822" t="s">
        <v>973</v>
      </c>
      <c r="H84" s="822" t="s">
        <v>329</v>
      </c>
      <c r="I84" s="822" t="s">
        <v>3050</v>
      </c>
      <c r="J84" s="822" t="s">
        <v>3051</v>
      </c>
      <c r="K84" s="822" t="s">
        <v>3052</v>
      </c>
      <c r="L84" s="825">
        <v>51.51</v>
      </c>
      <c r="M84" s="825">
        <v>51.51</v>
      </c>
      <c r="N84" s="822">
        <v>1</v>
      </c>
      <c r="O84" s="826">
        <v>0.5</v>
      </c>
      <c r="P84" s="825">
        <v>51.51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21</v>
      </c>
      <c r="B85" s="822" t="s">
        <v>2867</v>
      </c>
      <c r="C85" s="822" t="s">
        <v>2873</v>
      </c>
      <c r="D85" s="823" t="s">
        <v>4857</v>
      </c>
      <c r="E85" s="824" t="s">
        <v>2883</v>
      </c>
      <c r="F85" s="822" t="s">
        <v>2868</v>
      </c>
      <c r="G85" s="822" t="s">
        <v>3053</v>
      </c>
      <c r="H85" s="822" t="s">
        <v>329</v>
      </c>
      <c r="I85" s="822" t="s">
        <v>3054</v>
      </c>
      <c r="J85" s="822" t="s">
        <v>1129</v>
      </c>
      <c r="K85" s="822" t="s">
        <v>3055</v>
      </c>
      <c r="L85" s="825">
        <v>84.39</v>
      </c>
      <c r="M85" s="825">
        <v>84.39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21</v>
      </c>
      <c r="B86" s="822" t="s">
        <v>2867</v>
      </c>
      <c r="C86" s="822" t="s">
        <v>2873</v>
      </c>
      <c r="D86" s="823" t="s">
        <v>4857</v>
      </c>
      <c r="E86" s="824" t="s">
        <v>2883</v>
      </c>
      <c r="F86" s="822" t="s">
        <v>2868</v>
      </c>
      <c r="G86" s="822" t="s">
        <v>2940</v>
      </c>
      <c r="H86" s="822" t="s">
        <v>329</v>
      </c>
      <c r="I86" s="822" t="s">
        <v>3056</v>
      </c>
      <c r="J86" s="822" t="s">
        <v>1053</v>
      </c>
      <c r="K86" s="822" t="s">
        <v>3057</v>
      </c>
      <c r="L86" s="825">
        <v>75.05</v>
      </c>
      <c r="M86" s="825">
        <v>75.05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21</v>
      </c>
      <c r="B87" s="822" t="s">
        <v>2867</v>
      </c>
      <c r="C87" s="822" t="s">
        <v>2873</v>
      </c>
      <c r="D87" s="823" t="s">
        <v>4857</v>
      </c>
      <c r="E87" s="824" t="s">
        <v>2883</v>
      </c>
      <c r="F87" s="822" t="s">
        <v>2868</v>
      </c>
      <c r="G87" s="822" t="s">
        <v>2940</v>
      </c>
      <c r="H87" s="822" t="s">
        <v>329</v>
      </c>
      <c r="I87" s="822" t="s">
        <v>2941</v>
      </c>
      <c r="J87" s="822" t="s">
        <v>1057</v>
      </c>
      <c r="K87" s="822" t="s">
        <v>2942</v>
      </c>
      <c r="L87" s="825">
        <v>45.03</v>
      </c>
      <c r="M87" s="825">
        <v>315.21000000000004</v>
      </c>
      <c r="N87" s="822">
        <v>7</v>
      </c>
      <c r="O87" s="826">
        <v>3</v>
      </c>
      <c r="P87" s="825">
        <v>270.18</v>
      </c>
      <c r="Q87" s="827">
        <v>0.8571428571428571</v>
      </c>
      <c r="R87" s="822">
        <v>6</v>
      </c>
      <c r="S87" s="827">
        <v>0.8571428571428571</v>
      </c>
      <c r="T87" s="826">
        <v>2.5</v>
      </c>
      <c r="U87" s="828">
        <v>0.83333333333333337</v>
      </c>
    </row>
    <row r="88" spans="1:21" ht="14.45" customHeight="1" x14ac:dyDescent="0.2">
      <c r="A88" s="821">
        <v>21</v>
      </c>
      <c r="B88" s="822" t="s">
        <v>2867</v>
      </c>
      <c r="C88" s="822" t="s">
        <v>2873</v>
      </c>
      <c r="D88" s="823" t="s">
        <v>4857</v>
      </c>
      <c r="E88" s="824" t="s">
        <v>2883</v>
      </c>
      <c r="F88" s="822" t="s">
        <v>2868</v>
      </c>
      <c r="G88" s="822" t="s">
        <v>3058</v>
      </c>
      <c r="H88" s="822" t="s">
        <v>329</v>
      </c>
      <c r="I88" s="822" t="s">
        <v>3059</v>
      </c>
      <c r="J88" s="822" t="s">
        <v>1017</v>
      </c>
      <c r="K88" s="822" t="s">
        <v>3060</v>
      </c>
      <c r="L88" s="825">
        <v>35.25</v>
      </c>
      <c r="M88" s="825">
        <v>35.25</v>
      </c>
      <c r="N88" s="822">
        <v>1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21</v>
      </c>
      <c r="B89" s="822" t="s">
        <v>2867</v>
      </c>
      <c r="C89" s="822" t="s">
        <v>2873</v>
      </c>
      <c r="D89" s="823" t="s">
        <v>4857</v>
      </c>
      <c r="E89" s="824" t="s">
        <v>2883</v>
      </c>
      <c r="F89" s="822" t="s">
        <v>2868</v>
      </c>
      <c r="G89" s="822" t="s">
        <v>3061</v>
      </c>
      <c r="H89" s="822" t="s">
        <v>329</v>
      </c>
      <c r="I89" s="822" t="s">
        <v>3062</v>
      </c>
      <c r="J89" s="822" t="s">
        <v>3063</v>
      </c>
      <c r="K89" s="822" t="s">
        <v>3064</v>
      </c>
      <c r="L89" s="825">
        <v>45.89</v>
      </c>
      <c r="M89" s="825">
        <v>45.89</v>
      </c>
      <c r="N89" s="822">
        <v>1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21</v>
      </c>
      <c r="B90" s="822" t="s">
        <v>2867</v>
      </c>
      <c r="C90" s="822" t="s">
        <v>2873</v>
      </c>
      <c r="D90" s="823" t="s">
        <v>4857</v>
      </c>
      <c r="E90" s="824" t="s">
        <v>2883</v>
      </c>
      <c r="F90" s="822" t="s">
        <v>2868</v>
      </c>
      <c r="G90" s="822" t="s">
        <v>3061</v>
      </c>
      <c r="H90" s="822" t="s">
        <v>329</v>
      </c>
      <c r="I90" s="822" t="s">
        <v>3065</v>
      </c>
      <c r="J90" s="822" t="s">
        <v>3063</v>
      </c>
      <c r="K90" s="822" t="s">
        <v>3066</v>
      </c>
      <c r="L90" s="825">
        <v>91.78</v>
      </c>
      <c r="M90" s="825">
        <v>275.34000000000003</v>
      </c>
      <c r="N90" s="822">
        <v>3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21</v>
      </c>
      <c r="B91" s="822" t="s">
        <v>2867</v>
      </c>
      <c r="C91" s="822" t="s">
        <v>2873</v>
      </c>
      <c r="D91" s="823" t="s">
        <v>4857</v>
      </c>
      <c r="E91" s="824" t="s">
        <v>2883</v>
      </c>
      <c r="F91" s="822" t="s">
        <v>2868</v>
      </c>
      <c r="G91" s="822" t="s">
        <v>3067</v>
      </c>
      <c r="H91" s="822" t="s">
        <v>329</v>
      </c>
      <c r="I91" s="822" t="s">
        <v>3068</v>
      </c>
      <c r="J91" s="822" t="s">
        <v>3069</v>
      </c>
      <c r="K91" s="822" t="s">
        <v>3070</v>
      </c>
      <c r="L91" s="825">
        <v>3633.21</v>
      </c>
      <c r="M91" s="825">
        <v>7266.42</v>
      </c>
      <c r="N91" s="822">
        <v>2</v>
      </c>
      <c r="O91" s="826">
        <v>1</v>
      </c>
      <c r="P91" s="825">
        <v>7266.42</v>
      </c>
      <c r="Q91" s="827">
        <v>1</v>
      </c>
      <c r="R91" s="822">
        <v>2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21</v>
      </c>
      <c r="B92" s="822" t="s">
        <v>2867</v>
      </c>
      <c r="C92" s="822" t="s">
        <v>2873</v>
      </c>
      <c r="D92" s="823" t="s">
        <v>4857</v>
      </c>
      <c r="E92" s="824" t="s">
        <v>2883</v>
      </c>
      <c r="F92" s="822" t="s">
        <v>2868</v>
      </c>
      <c r="G92" s="822" t="s">
        <v>3071</v>
      </c>
      <c r="H92" s="822" t="s">
        <v>643</v>
      </c>
      <c r="I92" s="822" t="s">
        <v>3072</v>
      </c>
      <c r="J92" s="822" t="s">
        <v>3073</v>
      </c>
      <c r="K92" s="822" t="s">
        <v>3074</v>
      </c>
      <c r="L92" s="825">
        <v>1651.16</v>
      </c>
      <c r="M92" s="825">
        <v>46232.480000000018</v>
      </c>
      <c r="N92" s="822">
        <v>28</v>
      </c>
      <c r="O92" s="826">
        <v>21.5</v>
      </c>
      <c r="P92" s="825">
        <v>39627.840000000018</v>
      </c>
      <c r="Q92" s="827">
        <v>0.85714285714285721</v>
      </c>
      <c r="R92" s="822">
        <v>24</v>
      </c>
      <c r="S92" s="827">
        <v>0.8571428571428571</v>
      </c>
      <c r="T92" s="826">
        <v>19</v>
      </c>
      <c r="U92" s="828">
        <v>0.88372093023255816</v>
      </c>
    </row>
    <row r="93" spans="1:21" ht="14.45" customHeight="1" x14ac:dyDescent="0.2">
      <c r="A93" s="821">
        <v>21</v>
      </c>
      <c r="B93" s="822" t="s">
        <v>2867</v>
      </c>
      <c r="C93" s="822" t="s">
        <v>2873</v>
      </c>
      <c r="D93" s="823" t="s">
        <v>4857</v>
      </c>
      <c r="E93" s="824" t="s">
        <v>2883</v>
      </c>
      <c r="F93" s="822" t="s">
        <v>2868</v>
      </c>
      <c r="G93" s="822" t="s">
        <v>3071</v>
      </c>
      <c r="H93" s="822" t="s">
        <v>643</v>
      </c>
      <c r="I93" s="822" t="s">
        <v>3075</v>
      </c>
      <c r="J93" s="822" t="s">
        <v>3073</v>
      </c>
      <c r="K93" s="822" t="s">
        <v>3076</v>
      </c>
      <c r="L93" s="825">
        <v>247.67</v>
      </c>
      <c r="M93" s="825">
        <v>990.68</v>
      </c>
      <c r="N93" s="822">
        <v>4</v>
      </c>
      <c r="O93" s="826">
        <v>2</v>
      </c>
      <c r="P93" s="825">
        <v>990.68</v>
      </c>
      <c r="Q93" s="827">
        <v>1</v>
      </c>
      <c r="R93" s="822">
        <v>4</v>
      </c>
      <c r="S93" s="827">
        <v>1</v>
      </c>
      <c r="T93" s="826">
        <v>2</v>
      </c>
      <c r="U93" s="828">
        <v>1</v>
      </c>
    </row>
    <row r="94" spans="1:21" ht="14.45" customHeight="1" x14ac:dyDescent="0.2">
      <c r="A94" s="821">
        <v>21</v>
      </c>
      <c r="B94" s="822" t="s">
        <v>2867</v>
      </c>
      <c r="C94" s="822" t="s">
        <v>2873</v>
      </c>
      <c r="D94" s="823" t="s">
        <v>4857</v>
      </c>
      <c r="E94" s="824" t="s">
        <v>2883</v>
      </c>
      <c r="F94" s="822" t="s">
        <v>2868</v>
      </c>
      <c r="G94" s="822" t="s">
        <v>3077</v>
      </c>
      <c r="H94" s="822" t="s">
        <v>329</v>
      </c>
      <c r="I94" s="822" t="s">
        <v>3078</v>
      </c>
      <c r="J94" s="822" t="s">
        <v>1987</v>
      </c>
      <c r="K94" s="822" t="s">
        <v>3079</v>
      </c>
      <c r="L94" s="825">
        <v>111.72</v>
      </c>
      <c r="M94" s="825">
        <v>223.44</v>
      </c>
      <c r="N94" s="822">
        <v>2</v>
      </c>
      <c r="O94" s="826">
        <v>2</v>
      </c>
      <c r="P94" s="825">
        <v>111.72</v>
      </c>
      <c r="Q94" s="827">
        <v>0.5</v>
      </c>
      <c r="R94" s="822">
        <v>1</v>
      </c>
      <c r="S94" s="827">
        <v>0.5</v>
      </c>
      <c r="T94" s="826">
        <v>1</v>
      </c>
      <c r="U94" s="828">
        <v>0.5</v>
      </c>
    </row>
    <row r="95" spans="1:21" ht="14.45" customHeight="1" x14ac:dyDescent="0.2">
      <c r="A95" s="821">
        <v>21</v>
      </c>
      <c r="B95" s="822" t="s">
        <v>2867</v>
      </c>
      <c r="C95" s="822" t="s">
        <v>2873</v>
      </c>
      <c r="D95" s="823" t="s">
        <v>4857</v>
      </c>
      <c r="E95" s="824" t="s">
        <v>2883</v>
      </c>
      <c r="F95" s="822" t="s">
        <v>2868</v>
      </c>
      <c r="G95" s="822" t="s">
        <v>3080</v>
      </c>
      <c r="H95" s="822" t="s">
        <v>329</v>
      </c>
      <c r="I95" s="822" t="s">
        <v>3081</v>
      </c>
      <c r="J95" s="822" t="s">
        <v>1154</v>
      </c>
      <c r="K95" s="822" t="s">
        <v>3082</v>
      </c>
      <c r="L95" s="825">
        <v>243.64</v>
      </c>
      <c r="M95" s="825">
        <v>243.64</v>
      </c>
      <c r="N95" s="822">
        <v>1</v>
      </c>
      <c r="O95" s="826">
        <v>1</v>
      </c>
      <c r="P95" s="825">
        <v>243.64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21</v>
      </c>
      <c r="B96" s="822" t="s">
        <v>2867</v>
      </c>
      <c r="C96" s="822" t="s">
        <v>2873</v>
      </c>
      <c r="D96" s="823" t="s">
        <v>4857</v>
      </c>
      <c r="E96" s="824" t="s">
        <v>2883</v>
      </c>
      <c r="F96" s="822" t="s">
        <v>2868</v>
      </c>
      <c r="G96" s="822" t="s">
        <v>3083</v>
      </c>
      <c r="H96" s="822" t="s">
        <v>329</v>
      </c>
      <c r="I96" s="822" t="s">
        <v>3084</v>
      </c>
      <c r="J96" s="822" t="s">
        <v>3085</v>
      </c>
      <c r="K96" s="822" t="s">
        <v>3086</v>
      </c>
      <c r="L96" s="825">
        <v>26.37</v>
      </c>
      <c r="M96" s="825">
        <v>26.37</v>
      </c>
      <c r="N96" s="822">
        <v>1</v>
      </c>
      <c r="O96" s="826">
        <v>1</v>
      </c>
      <c r="P96" s="825">
        <v>26.37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21</v>
      </c>
      <c r="B97" s="822" t="s">
        <v>2867</v>
      </c>
      <c r="C97" s="822" t="s">
        <v>2873</v>
      </c>
      <c r="D97" s="823" t="s">
        <v>4857</v>
      </c>
      <c r="E97" s="824" t="s">
        <v>2883</v>
      </c>
      <c r="F97" s="822" t="s">
        <v>2868</v>
      </c>
      <c r="G97" s="822" t="s">
        <v>3083</v>
      </c>
      <c r="H97" s="822" t="s">
        <v>329</v>
      </c>
      <c r="I97" s="822" t="s">
        <v>3087</v>
      </c>
      <c r="J97" s="822" t="s">
        <v>3085</v>
      </c>
      <c r="K97" s="822" t="s">
        <v>3088</v>
      </c>
      <c r="L97" s="825">
        <v>52.75</v>
      </c>
      <c r="M97" s="825">
        <v>105.5</v>
      </c>
      <c r="N97" s="822">
        <v>2</v>
      </c>
      <c r="O97" s="826">
        <v>2</v>
      </c>
      <c r="P97" s="825">
        <v>105.5</v>
      </c>
      <c r="Q97" s="827">
        <v>1</v>
      </c>
      <c r="R97" s="822">
        <v>2</v>
      </c>
      <c r="S97" s="827">
        <v>1</v>
      </c>
      <c r="T97" s="826">
        <v>2</v>
      </c>
      <c r="U97" s="828">
        <v>1</v>
      </c>
    </row>
    <row r="98" spans="1:21" ht="14.45" customHeight="1" x14ac:dyDescent="0.2">
      <c r="A98" s="821">
        <v>21</v>
      </c>
      <c r="B98" s="822" t="s">
        <v>2867</v>
      </c>
      <c r="C98" s="822" t="s">
        <v>2873</v>
      </c>
      <c r="D98" s="823" t="s">
        <v>4857</v>
      </c>
      <c r="E98" s="824" t="s">
        <v>2883</v>
      </c>
      <c r="F98" s="822" t="s">
        <v>2868</v>
      </c>
      <c r="G98" s="822" t="s">
        <v>3089</v>
      </c>
      <c r="H98" s="822" t="s">
        <v>329</v>
      </c>
      <c r="I98" s="822" t="s">
        <v>3090</v>
      </c>
      <c r="J98" s="822" t="s">
        <v>3091</v>
      </c>
      <c r="K98" s="822" t="s">
        <v>2703</v>
      </c>
      <c r="L98" s="825">
        <v>3161.18</v>
      </c>
      <c r="M98" s="825">
        <v>6322.36</v>
      </c>
      <c r="N98" s="822">
        <v>2</v>
      </c>
      <c r="O98" s="826">
        <v>1.5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21</v>
      </c>
      <c r="B99" s="822" t="s">
        <v>2867</v>
      </c>
      <c r="C99" s="822" t="s">
        <v>2873</v>
      </c>
      <c r="D99" s="823" t="s">
        <v>4857</v>
      </c>
      <c r="E99" s="824" t="s">
        <v>2883</v>
      </c>
      <c r="F99" s="822" t="s">
        <v>2868</v>
      </c>
      <c r="G99" s="822" t="s">
        <v>3092</v>
      </c>
      <c r="H99" s="822" t="s">
        <v>329</v>
      </c>
      <c r="I99" s="822" t="s">
        <v>3093</v>
      </c>
      <c r="J99" s="822" t="s">
        <v>3094</v>
      </c>
      <c r="K99" s="822" t="s">
        <v>3095</v>
      </c>
      <c r="L99" s="825">
        <v>73.150000000000006</v>
      </c>
      <c r="M99" s="825">
        <v>438.90000000000003</v>
      </c>
      <c r="N99" s="822">
        <v>6</v>
      </c>
      <c r="O99" s="826">
        <v>2</v>
      </c>
      <c r="P99" s="825">
        <v>292.60000000000002</v>
      </c>
      <c r="Q99" s="827">
        <v>0.66666666666666663</v>
      </c>
      <c r="R99" s="822">
        <v>4</v>
      </c>
      <c r="S99" s="827">
        <v>0.66666666666666663</v>
      </c>
      <c r="T99" s="826">
        <v>1.5</v>
      </c>
      <c r="U99" s="828">
        <v>0.75</v>
      </c>
    </row>
    <row r="100" spans="1:21" ht="14.45" customHeight="1" x14ac:dyDescent="0.2">
      <c r="A100" s="821">
        <v>21</v>
      </c>
      <c r="B100" s="822" t="s">
        <v>2867</v>
      </c>
      <c r="C100" s="822" t="s">
        <v>2873</v>
      </c>
      <c r="D100" s="823" t="s">
        <v>4857</v>
      </c>
      <c r="E100" s="824" t="s">
        <v>2883</v>
      </c>
      <c r="F100" s="822" t="s">
        <v>2868</v>
      </c>
      <c r="G100" s="822" t="s">
        <v>3096</v>
      </c>
      <c r="H100" s="822" t="s">
        <v>329</v>
      </c>
      <c r="I100" s="822" t="s">
        <v>3097</v>
      </c>
      <c r="J100" s="822" t="s">
        <v>895</v>
      </c>
      <c r="K100" s="822" t="s">
        <v>1212</v>
      </c>
      <c r="L100" s="825">
        <v>163.54</v>
      </c>
      <c r="M100" s="825">
        <v>327.08</v>
      </c>
      <c r="N100" s="822">
        <v>2</v>
      </c>
      <c r="O100" s="826">
        <v>1</v>
      </c>
      <c r="P100" s="825">
        <v>327.08</v>
      </c>
      <c r="Q100" s="827">
        <v>1</v>
      </c>
      <c r="R100" s="822">
        <v>2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21</v>
      </c>
      <c r="B101" s="822" t="s">
        <v>2867</v>
      </c>
      <c r="C101" s="822" t="s">
        <v>2873</v>
      </c>
      <c r="D101" s="823" t="s">
        <v>4857</v>
      </c>
      <c r="E101" s="824" t="s">
        <v>2883</v>
      </c>
      <c r="F101" s="822" t="s">
        <v>2868</v>
      </c>
      <c r="G101" s="822" t="s">
        <v>3098</v>
      </c>
      <c r="H101" s="822" t="s">
        <v>643</v>
      </c>
      <c r="I101" s="822" t="s">
        <v>2737</v>
      </c>
      <c r="J101" s="822" t="s">
        <v>2738</v>
      </c>
      <c r="K101" s="822" t="s">
        <v>2739</v>
      </c>
      <c r="L101" s="825">
        <v>366.31</v>
      </c>
      <c r="M101" s="825">
        <v>366.31</v>
      </c>
      <c r="N101" s="822">
        <v>1</v>
      </c>
      <c r="O101" s="826">
        <v>0.5</v>
      </c>
      <c r="P101" s="825">
        <v>366.31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21</v>
      </c>
      <c r="B102" s="822" t="s">
        <v>2867</v>
      </c>
      <c r="C102" s="822" t="s">
        <v>2873</v>
      </c>
      <c r="D102" s="823" t="s">
        <v>4857</v>
      </c>
      <c r="E102" s="824" t="s">
        <v>2883</v>
      </c>
      <c r="F102" s="822" t="s">
        <v>2868</v>
      </c>
      <c r="G102" s="822" t="s">
        <v>3099</v>
      </c>
      <c r="H102" s="822" t="s">
        <v>329</v>
      </c>
      <c r="I102" s="822" t="s">
        <v>3100</v>
      </c>
      <c r="J102" s="822" t="s">
        <v>3101</v>
      </c>
      <c r="K102" s="822" t="s">
        <v>3102</v>
      </c>
      <c r="L102" s="825">
        <v>550.39</v>
      </c>
      <c r="M102" s="825">
        <v>1651.17</v>
      </c>
      <c r="N102" s="822">
        <v>3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21</v>
      </c>
      <c r="B103" s="822" t="s">
        <v>2867</v>
      </c>
      <c r="C103" s="822" t="s">
        <v>2873</v>
      </c>
      <c r="D103" s="823" t="s">
        <v>4857</v>
      </c>
      <c r="E103" s="824" t="s">
        <v>2883</v>
      </c>
      <c r="F103" s="822" t="s">
        <v>2868</v>
      </c>
      <c r="G103" s="822" t="s">
        <v>3099</v>
      </c>
      <c r="H103" s="822" t="s">
        <v>643</v>
      </c>
      <c r="I103" s="822" t="s">
        <v>3103</v>
      </c>
      <c r="J103" s="822" t="s">
        <v>3104</v>
      </c>
      <c r="K103" s="822" t="s">
        <v>734</v>
      </c>
      <c r="L103" s="825">
        <v>550.39</v>
      </c>
      <c r="M103" s="825">
        <v>69899.52999999997</v>
      </c>
      <c r="N103" s="822">
        <v>127</v>
      </c>
      <c r="O103" s="826">
        <v>40</v>
      </c>
      <c r="P103" s="825">
        <v>42930.419999999976</v>
      </c>
      <c r="Q103" s="827">
        <v>0.6141732283464566</v>
      </c>
      <c r="R103" s="822">
        <v>78</v>
      </c>
      <c r="S103" s="827">
        <v>0.61417322834645671</v>
      </c>
      <c r="T103" s="826">
        <v>25</v>
      </c>
      <c r="U103" s="828">
        <v>0.625</v>
      </c>
    </row>
    <row r="104" spans="1:21" ht="14.45" customHeight="1" x14ac:dyDescent="0.2">
      <c r="A104" s="821">
        <v>21</v>
      </c>
      <c r="B104" s="822" t="s">
        <v>2867</v>
      </c>
      <c r="C104" s="822" t="s">
        <v>2873</v>
      </c>
      <c r="D104" s="823" t="s">
        <v>4857</v>
      </c>
      <c r="E104" s="824" t="s">
        <v>2883</v>
      </c>
      <c r="F104" s="822" t="s">
        <v>2868</v>
      </c>
      <c r="G104" s="822" t="s">
        <v>3105</v>
      </c>
      <c r="H104" s="822" t="s">
        <v>329</v>
      </c>
      <c r="I104" s="822" t="s">
        <v>3106</v>
      </c>
      <c r="J104" s="822" t="s">
        <v>3107</v>
      </c>
      <c r="K104" s="822" t="s">
        <v>2743</v>
      </c>
      <c r="L104" s="825">
        <v>910.2</v>
      </c>
      <c r="M104" s="825">
        <v>1820.4</v>
      </c>
      <c r="N104" s="822">
        <v>2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21</v>
      </c>
      <c r="B105" s="822" t="s">
        <v>2867</v>
      </c>
      <c r="C105" s="822" t="s">
        <v>2873</v>
      </c>
      <c r="D105" s="823" t="s">
        <v>4857</v>
      </c>
      <c r="E105" s="824" t="s">
        <v>2883</v>
      </c>
      <c r="F105" s="822" t="s">
        <v>2868</v>
      </c>
      <c r="G105" s="822" t="s">
        <v>3105</v>
      </c>
      <c r="H105" s="822" t="s">
        <v>329</v>
      </c>
      <c r="I105" s="822" t="s">
        <v>3108</v>
      </c>
      <c r="J105" s="822" t="s">
        <v>3107</v>
      </c>
      <c r="K105" s="822" t="s">
        <v>1810</v>
      </c>
      <c r="L105" s="825">
        <v>455.1</v>
      </c>
      <c r="M105" s="825">
        <v>455.1</v>
      </c>
      <c r="N105" s="822">
        <v>1</v>
      </c>
      <c r="O105" s="826">
        <v>1</v>
      </c>
      <c r="P105" s="825">
        <v>455.1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21</v>
      </c>
      <c r="B106" s="822" t="s">
        <v>2867</v>
      </c>
      <c r="C106" s="822" t="s">
        <v>2873</v>
      </c>
      <c r="D106" s="823" t="s">
        <v>4857</v>
      </c>
      <c r="E106" s="824" t="s">
        <v>2883</v>
      </c>
      <c r="F106" s="822" t="s">
        <v>2868</v>
      </c>
      <c r="G106" s="822" t="s">
        <v>3109</v>
      </c>
      <c r="H106" s="822" t="s">
        <v>329</v>
      </c>
      <c r="I106" s="822" t="s">
        <v>3110</v>
      </c>
      <c r="J106" s="822" t="s">
        <v>925</v>
      </c>
      <c r="K106" s="822" t="s">
        <v>926</v>
      </c>
      <c r="L106" s="825">
        <v>248.55</v>
      </c>
      <c r="M106" s="825">
        <v>745.65000000000009</v>
      </c>
      <c r="N106" s="822">
        <v>3</v>
      </c>
      <c r="O106" s="826">
        <v>3</v>
      </c>
      <c r="P106" s="825">
        <v>248.55</v>
      </c>
      <c r="Q106" s="827">
        <v>0.33333333333333331</v>
      </c>
      <c r="R106" s="822">
        <v>1</v>
      </c>
      <c r="S106" s="827">
        <v>0.33333333333333331</v>
      </c>
      <c r="T106" s="826">
        <v>1</v>
      </c>
      <c r="U106" s="828">
        <v>0.33333333333333331</v>
      </c>
    </row>
    <row r="107" spans="1:21" ht="14.45" customHeight="1" x14ac:dyDescent="0.2">
      <c r="A107" s="821">
        <v>21</v>
      </c>
      <c r="B107" s="822" t="s">
        <v>2867</v>
      </c>
      <c r="C107" s="822" t="s">
        <v>2873</v>
      </c>
      <c r="D107" s="823" t="s">
        <v>4857</v>
      </c>
      <c r="E107" s="824" t="s">
        <v>2883</v>
      </c>
      <c r="F107" s="822" t="s">
        <v>2868</v>
      </c>
      <c r="G107" s="822" t="s">
        <v>3109</v>
      </c>
      <c r="H107" s="822" t="s">
        <v>329</v>
      </c>
      <c r="I107" s="822" t="s">
        <v>3111</v>
      </c>
      <c r="J107" s="822" t="s">
        <v>925</v>
      </c>
      <c r="K107" s="822" t="s">
        <v>926</v>
      </c>
      <c r="L107" s="825">
        <v>248.55</v>
      </c>
      <c r="M107" s="825">
        <v>248.55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21</v>
      </c>
      <c r="B108" s="822" t="s">
        <v>2867</v>
      </c>
      <c r="C108" s="822" t="s">
        <v>2873</v>
      </c>
      <c r="D108" s="823" t="s">
        <v>4857</v>
      </c>
      <c r="E108" s="824" t="s">
        <v>2883</v>
      </c>
      <c r="F108" s="822" t="s">
        <v>2868</v>
      </c>
      <c r="G108" s="822" t="s">
        <v>3112</v>
      </c>
      <c r="H108" s="822" t="s">
        <v>329</v>
      </c>
      <c r="I108" s="822" t="s">
        <v>3113</v>
      </c>
      <c r="J108" s="822" t="s">
        <v>3114</v>
      </c>
      <c r="K108" s="822" t="s">
        <v>3115</v>
      </c>
      <c r="L108" s="825">
        <v>86.41</v>
      </c>
      <c r="M108" s="825">
        <v>86.41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21</v>
      </c>
      <c r="B109" s="822" t="s">
        <v>2867</v>
      </c>
      <c r="C109" s="822" t="s">
        <v>2873</v>
      </c>
      <c r="D109" s="823" t="s">
        <v>4857</v>
      </c>
      <c r="E109" s="824" t="s">
        <v>2883</v>
      </c>
      <c r="F109" s="822" t="s">
        <v>2868</v>
      </c>
      <c r="G109" s="822" t="s">
        <v>2916</v>
      </c>
      <c r="H109" s="822" t="s">
        <v>329</v>
      </c>
      <c r="I109" s="822" t="s">
        <v>2917</v>
      </c>
      <c r="J109" s="822" t="s">
        <v>807</v>
      </c>
      <c r="K109" s="822" t="s">
        <v>2918</v>
      </c>
      <c r="L109" s="825">
        <v>53.57</v>
      </c>
      <c r="M109" s="825">
        <v>2624.9300000000003</v>
      </c>
      <c r="N109" s="822">
        <v>49</v>
      </c>
      <c r="O109" s="826">
        <v>33</v>
      </c>
      <c r="P109" s="825">
        <v>1767.8099999999997</v>
      </c>
      <c r="Q109" s="827">
        <v>0.6734693877551019</v>
      </c>
      <c r="R109" s="822">
        <v>33</v>
      </c>
      <c r="S109" s="827">
        <v>0.67346938775510201</v>
      </c>
      <c r="T109" s="826">
        <v>20.5</v>
      </c>
      <c r="U109" s="828">
        <v>0.62121212121212122</v>
      </c>
    </row>
    <row r="110" spans="1:21" ht="14.45" customHeight="1" x14ac:dyDescent="0.2">
      <c r="A110" s="821">
        <v>21</v>
      </c>
      <c r="B110" s="822" t="s">
        <v>2867</v>
      </c>
      <c r="C110" s="822" t="s">
        <v>2873</v>
      </c>
      <c r="D110" s="823" t="s">
        <v>4857</v>
      </c>
      <c r="E110" s="824" t="s">
        <v>2883</v>
      </c>
      <c r="F110" s="822" t="s">
        <v>2868</v>
      </c>
      <c r="G110" s="822" t="s">
        <v>3116</v>
      </c>
      <c r="H110" s="822" t="s">
        <v>643</v>
      </c>
      <c r="I110" s="822" t="s">
        <v>3117</v>
      </c>
      <c r="J110" s="822" t="s">
        <v>2666</v>
      </c>
      <c r="K110" s="822" t="s">
        <v>3118</v>
      </c>
      <c r="L110" s="825">
        <v>70.3</v>
      </c>
      <c r="M110" s="825">
        <v>140.6</v>
      </c>
      <c r="N110" s="822">
        <v>2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21</v>
      </c>
      <c r="B111" s="822" t="s">
        <v>2867</v>
      </c>
      <c r="C111" s="822" t="s">
        <v>2873</v>
      </c>
      <c r="D111" s="823" t="s">
        <v>4857</v>
      </c>
      <c r="E111" s="824" t="s">
        <v>2883</v>
      </c>
      <c r="F111" s="822" t="s">
        <v>2868</v>
      </c>
      <c r="G111" s="822" t="s">
        <v>3119</v>
      </c>
      <c r="H111" s="822" t="s">
        <v>643</v>
      </c>
      <c r="I111" s="822" t="s">
        <v>2654</v>
      </c>
      <c r="J111" s="822" t="s">
        <v>929</v>
      </c>
      <c r="K111" s="822" t="s">
        <v>2655</v>
      </c>
      <c r="L111" s="825">
        <v>736.33</v>
      </c>
      <c r="M111" s="825">
        <v>13253.940000000002</v>
      </c>
      <c r="N111" s="822">
        <v>18</v>
      </c>
      <c r="O111" s="826">
        <v>7</v>
      </c>
      <c r="P111" s="825">
        <v>4417.9800000000005</v>
      </c>
      <c r="Q111" s="827">
        <v>0.33333333333333331</v>
      </c>
      <c r="R111" s="822">
        <v>6</v>
      </c>
      <c r="S111" s="827">
        <v>0.33333333333333331</v>
      </c>
      <c r="T111" s="826">
        <v>3</v>
      </c>
      <c r="U111" s="828">
        <v>0.42857142857142855</v>
      </c>
    </row>
    <row r="112" spans="1:21" ht="14.45" customHeight="1" x14ac:dyDescent="0.2">
      <c r="A112" s="821">
        <v>21</v>
      </c>
      <c r="B112" s="822" t="s">
        <v>2867</v>
      </c>
      <c r="C112" s="822" t="s">
        <v>2873</v>
      </c>
      <c r="D112" s="823" t="s">
        <v>4857</v>
      </c>
      <c r="E112" s="824" t="s">
        <v>2883</v>
      </c>
      <c r="F112" s="822" t="s">
        <v>2868</v>
      </c>
      <c r="G112" s="822" t="s">
        <v>3119</v>
      </c>
      <c r="H112" s="822" t="s">
        <v>643</v>
      </c>
      <c r="I112" s="822" t="s">
        <v>3120</v>
      </c>
      <c r="J112" s="822" t="s">
        <v>929</v>
      </c>
      <c r="K112" s="822" t="s">
        <v>3121</v>
      </c>
      <c r="L112" s="825">
        <v>490.89</v>
      </c>
      <c r="M112" s="825">
        <v>4418.01</v>
      </c>
      <c r="N112" s="822">
        <v>9</v>
      </c>
      <c r="O112" s="826">
        <v>2</v>
      </c>
      <c r="P112" s="825">
        <v>4418.01</v>
      </c>
      <c r="Q112" s="827">
        <v>1</v>
      </c>
      <c r="R112" s="822">
        <v>9</v>
      </c>
      <c r="S112" s="827">
        <v>1</v>
      </c>
      <c r="T112" s="826">
        <v>2</v>
      </c>
      <c r="U112" s="828">
        <v>1</v>
      </c>
    </row>
    <row r="113" spans="1:21" ht="14.45" customHeight="1" x14ac:dyDescent="0.2">
      <c r="A113" s="821">
        <v>21</v>
      </c>
      <c r="B113" s="822" t="s">
        <v>2867</v>
      </c>
      <c r="C113" s="822" t="s">
        <v>2873</v>
      </c>
      <c r="D113" s="823" t="s">
        <v>4857</v>
      </c>
      <c r="E113" s="824" t="s">
        <v>2883</v>
      </c>
      <c r="F113" s="822" t="s">
        <v>2868</v>
      </c>
      <c r="G113" s="822" t="s">
        <v>3119</v>
      </c>
      <c r="H113" s="822" t="s">
        <v>643</v>
      </c>
      <c r="I113" s="822" t="s">
        <v>2335</v>
      </c>
      <c r="J113" s="822" t="s">
        <v>931</v>
      </c>
      <c r="K113" s="822" t="s">
        <v>2336</v>
      </c>
      <c r="L113" s="825">
        <v>1847.49</v>
      </c>
      <c r="M113" s="825">
        <v>14779.92</v>
      </c>
      <c r="N113" s="822">
        <v>8</v>
      </c>
      <c r="O113" s="826">
        <v>3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21</v>
      </c>
      <c r="B114" s="822" t="s">
        <v>2867</v>
      </c>
      <c r="C114" s="822" t="s">
        <v>2873</v>
      </c>
      <c r="D114" s="823" t="s">
        <v>4857</v>
      </c>
      <c r="E114" s="824" t="s">
        <v>2883</v>
      </c>
      <c r="F114" s="822" t="s">
        <v>2868</v>
      </c>
      <c r="G114" s="822" t="s">
        <v>3119</v>
      </c>
      <c r="H114" s="822" t="s">
        <v>643</v>
      </c>
      <c r="I114" s="822" t="s">
        <v>2337</v>
      </c>
      <c r="J114" s="822" t="s">
        <v>929</v>
      </c>
      <c r="K114" s="822" t="s">
        <v>2338</v>
      </c>
      <c r="L114" s="825">
        <v>923.74</v>
      </c>
      <c r="M114" s="825">
        <v>12008.619999999999</v>
      </c>
      <c r="N114" s="822">
        <v>13</v>
      </c>
      <c r="O114" s="826">
        <v>6.5</v>
      </c>
      <c r="P114" s="825">
        <v>9237.4</v>
      </c>
      <c r="Q114" s="827">
        <v>0.76923076923076927</v>
      </c>
      <c r="R114" s="822">
        <v>10</v>
      </c>
      <c r="S114" s="827">
        <v>0.76923076923076927</v>
      </c>
      <c r="T114" s="826">
        <v>6</v>
      </c>
      <c r="U114" s="828">
        <v>0.92307692307692313</v>
      </c>
    </row>
    <row r="115" spans="1:21" ht="14.45" customHeight="1" x14ac:dyDescent="0.2">
      <c r="A115" s="821">
        <v>21</v>
      </c>
      <c r="B115" s="822" t="s">
        <v>2867</v>
      </c>
      <c r="C115" s="822" t="s">
        <v>2873</v>
      </c>
      <c r="D115" s="823" t="s">
        <v>4857</v>
      </c>
      <c r="E115" s="824" t="s">
        <v>2883</v>
      </c>
      <c r="F115" s="822" t="s">
        <v>2868</v>
      </c>
      <c r="G115" s="822" t="s">
        <v>3122</v>
      </c>
      <c r="H115" s="822" t="s">
        <v>329</v>
      </c>
      <c r="I115" s="822" t="s">
        <v>3123</v>
      </c>
      <c r="J115" s="822" t="s">
        <v>698</v>
      </c>
      <c r="K115" s="822" t="s">
        <v>657</v>
      </c>
      <c r="L115" s="825">
        <v>35.25</v>
      </c>
      <c r="M115" s="825">
        <v>70.5</v>
      </c>
      <c r="N115" s="822">
        <v>2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21</v>
      </c>
      <c r="B116" s="822" t="s">
        <v>2867</v>
      </c>
      <c r="C116" s="822" t="s">
        <v>2873</v>
      </c>
      <c r="D116" s="823" t="s">
        <v>4857</v>
      </c>
      <c r="E116" s="824" t="s">
        <v>2883</v>
      </c>
      <c r="F116" s="822" t="s">
        <v>2868</v>
      </c>
      <c r="G116" s="822" t="s">
        <v>3124</v>
      </c>
      <c r="H116" s="822" t="s">
        <v>329</v>
      </c>
      <c r="I116" s="822" t="s">
        <v>3125</v>
      </c>
      <c r="J116" s="822" t="s">
        <v>3126</v>
      </c>
      <c r="K116" s="822" t="s">
        <v>3127</v>
      </c>
      <c r="L116" s="825">
        <v>57.64</v>
      </c>
      <c r="M116" s="825">
        <v>288.20000000000005</v>
      </c>
      <c r="N116" s="822">
        <v>5</v>
      </c>
      <c r="O116" s="826">
        <v>2</v>
      </c>
      <c r="P116" s="825">
        <v>288.20000000000005</v>
      </c>
      <c r="Q116" s="827">
        <v>1</v>
      </c>
      <c r="R116" s="822">
        <v>5</v>
      </c>
      <c r="S116" s="827">
        <v>1</v>
      </c>
      <c r="T116" s="826">
        <v>2</v>
      </c>
      <c r="U116" s="828">
        <v>1</v>
      </c>
    </row>
    <row r="117" spans="1:21" ht="14.45" customHeight="1" x14ac:dyDescent="0.2">
      <c r="A117" s="821">
        <v>21</v>
      </c>
      <c r="B117" s="822" t="s">
        <v>2867</v>
      </c>
      <c r="C117" s="822" t="s">
        <v>2873</v>
      </c>
      <c r="D117" s="823" t="s">
        <v>4857</v>
      </c>
      <c r="E117" s="824" t="s">
        <v>2883</v>
      </c>
      <c r="F117" s="822" t="s">
        <v>2868</v>
      </c>
      <c r="G117" s="822" t="s">
        <v>3124</v>
      </c>
      <c r="H117" s="822" t="s">
        <v>329</v>
      </c>
      <c r="I117" s="822" t="s">
        <v>3128</v>
      </c>
      <c r="J117" s="822" t="s">
        <v>977</v>
      </c>
      <c r="K117" s="822" t="s">
        <v>3129</v>
      </c>
      <c r="L117" s="825">
        <v>57.64</v>
      </c>
      <c r="M117" s="825">
        <v>461.12</v>
      </c>
      <c r="N117" s="822">
        <v>8</v>
      </c>
      <c r="O117" s="826">
        <v>4</v>
      </c>
      <c r="P117" s="825">
        <v>403.48</v>
      </c>
      <c r="Q117" s="827">
        <v>0.875</v>
      </c>
      <c r="R117" s="822">
        <v>7</v>
      </c>
      <c r="S117" s="827">
        <v>0.875</v>
      </c>
      <c r="T117" s="826">
        <v>3</v>
      </c>
      <c r="U117" s="828">
        <v>0.75</v>
      </c>
    </row>
    <row r="118" spans="1:21" ht="14.45" customHeight="1" x14ac:dyDescent="0.2">
      <c r="A118" s="821">
        <v>21</v>
      </c>
      <c r="B118" s="822" t="s">
        <v>2867</v>
      </c>
      <c r="C118" s="822" t="s">
        <v>2873</v>
      </c>
      <c r="D118" s="823" t="s">
        <v>4857</v>
      </c>
      <c r="E118" s="824" t="s">
        <v>2883</v>
      </c>
      <c r="F118" s="822" t="s">
        <v>2868</v>
      </c>
      <c r="G118" s="822" t="s">
        <v>3124</v>
      </c>
      <c r="H118" s="822" t="s">
        <v>329</v>
      </c>
      <c r="I118" s="822" t="s">
        <v>3130</v>
      </c>
      <c r="J118" s="822" t="s">
        <v>977</v>
      </c>
      <c r="K118" s="822" t="s">
        <v>3131</v>
      </c>
      <c r="L118" s="825">
        <v>185.26</v>
      </c>
      <c r="M118" s="825">
        <v>926.3</v>
      </c>
      <c r="N118" s="822">
        <v>5</v>
      </c>
      <c r="O118" s="826">
        <v>4</v>
      </c>
      <c r="P118" s="825">
        <v>555.78</v>
      </c>
      <c r="Q118" s="827">
        <v>0.6</v>
      </c>
      <c r="R118" s="822">
        <v>3</v>
      </c>
      <c r="S118" s="827">
        <v>0.6</v>
      </c>
      <c r="T118" s="826">
        <v>2.5</v>
      </c>
      <c r="U118" s="828">
        <v>0.625</v>
      </c>
    </row>
    <row r="119" spans="1:21" ht="14.45" customHeight="1" x14ac:dyDescent="0.2">
      <c r="A119" s="821">
        <v>21</v>
      </c>
      <c r="B119" s="822" t="s">
        <v>2867</v>
      </c>
      <c r="C119" s="822" t="s">
        <v>2873</v>
      </c>
      <c r="D119" s="823" t="s">
        <v>4857</v>
      </c>
      <c r="E119" s="824" t="s">
        <v>2883</v>
      </c>
      <c r="F119" s="822" t="s">
        <v>2868</v>
      </c>
      <c r="G119" s="822" t="s">
        <v>3124</v>
      </c>
      <c r="H119" s="822" t="s">
        <v>329</v>
      </c>
      <c r="I119" s="822" t="s">
        <v>3130</v>
      </c>
      <c r="J119" s="822" t="s">
        <v>977</v>
      </c>
      <c r="K119" s="822" t="s">
        <v>3131</v>
      </c>
      <c r="L119" s="825">
        <v>87.98</v>
      </c>
      <c r="M119" s="825">
        <v>263.94</v>
      </c>
      <c r="N119" s="822">
        <v>3</v>
      </c>
      <c r="O119" s="826">
        <v>1</v>
      </c>
      <c r="P119" s="825">
        <v>263.94</v>
      </c>
      <c r="Q119" s="827">
        <v>1</v>
      </c>
      <c r="R119" s="822">
        <v>3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21</v>
      </c>
      <c r="B120" s="822" t="s">
        <v>2867</v>
      </c>
      <c r="C120" s="822" t="s">
        <v>2873</v>
      </c>
      <c r="D120" s="823" t="s">
        <v>4857</v>
      </c>
      <c r="E120" s="824" t="s">
        <v>2883</v>
      </c>
      <c r="F120" s="822" t="s">
        <v>2868</v>
      </c>
      <c r="G120" s="822" t="s">
        <v>3124</v>
      </c>
      <c r="H120" s="822" t="s">
        <v>329</v>
      </c>
      <c r="I120" s="822" t="s">
        <v>3132</v>
      </c>
      <c r="J120" s="822" t="s">
        <v>977</v>
      </c>
      <c r="K120" s="822" t="s">
        <v>3129</v>
      </c>
      <c r="L120" s="825">
        <v>93.71</v>
      </c>
      <c r="M120" s="825">
        <v>374.84</v>
      </c>
      <c r="N120" s="822">
        <v>4</v>
      </c>
      <c r="O120" s="826">
        <v>1.5</v>
      </c>
      <c r="P120" s="825">
        <v>187.42</v>
      </c>
      <c r="Q120" s="827">
        <v>0.5</v>
      </c>
      <c r="R120" s="822">
        <v>2</v>
      </c>
      <c r="S120" s="827">
        <v>0.5</v>
      </c>
      <c r="T120" s="826">
        <v>1</v>
      </c>
      <c r="U120" s="828">
        <v>0.66666666666666663</v>
      </c>
    </row>
    <row r="121" spans="1:21" ht="14.45" customHeight="1" x14ac:dyDescent="0.2">
      <c r="A121" s="821">
        <v>21</v>
      </c>
      <c r="B121" s="822" t="s">
        <v>2867</v>
      </c>
      <c r="C121" s="822" t="s">
        <v>2873</v>
      </c>
      <c r="D121" s="823" t="s">
        <v>4857</v>
      </c>
      <c r="E121" s="824" t="s">
        <v>2883</v>
      </c>
      <c r="F121" s="822" t="s">
        <v>2868</v>
      </c>
      <c r="G121" s="822" t="s">
        <v>3124</v>
      </c>
      <c r="H121" s="822" t="s">
        <v>329</v>
      </c>
      <c r="I121" s="822" t="s">
        <v>3132</v>
      </c>
      <c r="J121" s="822" t="s">
        <v>977</v>
      </c>
      <c r="K121" s="822" t="s">
        <v>3129</v>
      </c>
      <c r="L121" s="825">
        <v>27.37</v>
      </c>
      <c r="M121" s="825">
        <v>109.48</v>
      </c>
      <c r="N121" s="822">
        <v>4</v>
      </c>
      <c r="O121" s="826">
        <v>1</v>
      </c>
      <c r="P121" s="825">
        <v>82.11</v>
      </c>
      <c r="Q121" s="827">
        <v>0.75</v>
      </c>
      <c r="R121" s="822">
        <v>3</v>
      </c>
      <c r="S121" s="827">
        <v>0.75</v>
      </c>
      <c r="T121" s="826">
        <v>0.5</v>
      </c>
      <c r="U121" s="828">
        <v>0.5</v>
      </c>
    </row>
    <row r="122" spans="1:21" ht="14.45" customHeight="1" x14ac:dyDescent="0.2">
      <c r="A122" s="821">
        <v>21</v>
      </c>
      <c r="B122" s="822" t="s">
        <v>2867</v>
      </c>
      <c r="C122" s="822" t="s">
        <v>2873</v>
      </c>
      <c r="D122" s="823" t="s">
        <v>4857</v>
      </c>
      <c r="E122" s="824" t="s">
        <v>2883</v>
      </c>
      <c r="F122" s="822" t="s">
        <v>2868</v>
      </c>
      <c r="G122" s="822" t="s">
        <v>3124</v>
      </c>
      <c r="H122" s="822" t="s">
        <v>329</v>
      </c>
      <c r="I122" s="822" t="s">
        <v>3133</v>
      </c>
      <c r="J122" s="822" t="s">
        <v>3134</v>
      </c>
      <c r="K122" s="822" t="s">
        <v>3135</v>
      </c>
      <c r="L122" s="825">
        <v>61.76</v>
      </c>
      <c r="M122" s="825">
        <v>123.52</v>
      </c>
      <c r="N122" s="822">
        <v>2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21</v>
      </c>
      <c r="B123" s="822" t="s">
        <v>2867</v>
      </c>
      <c r="C123" s="822" t="s">
        <v>2873</v>
      </c>
      <c r="D123" s="823" t="s">
        <v>4857</v>
      </c>
      <c r="E123" s="824" t="s">
        <v>2883</v>
      </c>
      <c r="F123" s="822" t="s">
        <v>2868</v>
      </c>
      <c r="G123" s="822" t="s">
        <v>3124</v>
      </c>
      <c r="H123" s="822" t="s">
        <v>329</v>
      </c>
      <c r="I123" s="822" t="s">
        <v>3133</v>
      </c>
      <c r="J123" s="822" t="s">
        <v>3134</v>
      </c>
      <c r="K123" s="822" t="s">
        <v>3135</v>
      </c>
      <c r="L123" s="825">
        <v>29.33</v>
      </c>
      <c r="M123" s="825">
        <v>58.66</v>
      </c>
      <c r="N123" s="822">
        <v>2</v>
      </c>
      <c r="O123" s="826">
        <v>0.5</v>
      </c>
      <c r="P123" s="825">
        <v>58.66</v>
      </c>
      <c r="Q123" s="827">
        <v>1</v>
      </c>
      <c r="R123" s="822">
        <v>2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21</v>
      </c>
      <c r="B124" s="822" t="s">
        <v>2867</v>
      </c>
      <c r="C124" s="822" t="s">
        <v>2873</v>
      </c>
      <c r="D124" s="823" t="s">
        <v>4857</v>
      </c>
      <c r="E124" s="824" t="s">
        <v>2883</v>
      </c>
      <c r="F124" s="822" t="s">
        <v>2868</v>
      </c>
      <c r="G124" s="822" t="s">
        <v>2919</v>
      </c>
      <c r="H124" s="822" t="s">
        <v>329</v>
      </c>
      <c r="I124" s="822" t="s">
        <v>3136</v>
      </c>
      <c r="J124" s="822" t="s">
        <v>1224</v>
      </c>
      <c r="K124" s="822" t="s">
        <v>1225</v>
      </c>
      <c r="L124" s="825">
        <v>453.18</v>
      </c>
      <c r="M124" s="825">
        <v>906.36</v>
      </c>
      <c r="N124" s="822">
        <v>2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21</v>
      </c>
      <c r="B125" s="822" t="s">
        <v>2867</v>
      </c>
      <c r="C125" s="822" t="s">
        <v>2873</v>
      </c>
      <c r="D125" s="823" t="s">
        <v>4857</v>
      </c>
      <c r="E125" s="824" t="s">
        <v>2883</v>
      </c>
      <c r="F125" s="822" t="s">
        <v>2868</v>
      </c>
      <c r="G125" s="822" t="s">
        <v>2919</v>
      </c>
      <c r="H125" s="822" t="s">
        <v>643</v>
      </c>
      <c r="I125" s="822" t="s">
        <v>2309</v>
      </c>
      <c r="J125" s="822" t="s">
        <v>2310</v>
      </c>
      <c r="K125" s="822" t="s">
        <v>2311</v>
      </c>
      <c r="L125" s="825">
        <v>453.18</v>
      </c>
      <c r="M125" s="825">
        <v>19486.740000000005</v>
      </c>
      <c r="N125" s="822">
        <v>43</v>
      </c>
      <c r="O125" s="826">
        <v>35.5</v>
      </c>
      <c r="P125" s="825">
        <v>14048.580000000005</v>
      </c>
      <c r="Q125" s="827">
        <v>0.72093023255813959</v>
      </c>
      <c r="R125" s="822">
        <v>31</v>
      </c>
      <c r="S125" s="827">
        <v>0.72093023255813948</v>
      </c>
      <c r="T125" s="826">
        <v>25.5</v>
      </c>
      <c r="U125" s="828">
        <v>0.71830985915492962</v>
      </c>
    </row>
    <row r="126" spans="1:21" ht="14.45" customHeight="1" x14ac:dyDescent="0.2">
      <c r="A126" s="821">
        <v>21</v>
      </c>
      <c r="B126" s="822" t="s">
        <v>2867</v>
      </c>
      <c r="C126" s="822" t="s">
        <v>2873</v>
      </c>
      <c r="D126" s="823" t="s">
        <v>4857</v>
      </c>
      <c r="E126" s="824" t="s">
        <v>2883</v>
      </c>
      <c r="F126" s="822" t="s">
        <v>2868</v>
      </c>
      <c r="G126" s="822" t="s">
        <v>2928</v>
      </c>
      <c r="H126" s="822" t="s">
        <v>643</v>
      </c>
      <c r="I126" s="822" t="s">
        <v>3137</v>
      </c>
      <c r="J126" s="822" t="s">
        <v>1237</v>
      </c>
      <c r="K126" s="822" t="s">
        <v>3138</v>
      </c>
      <c r="L126" s="825">
        <v>2038.93</v>
      </c>
      <c r="M126" s="825">
        <v>4077.86</v>
      </c>
      <c r="N126" s="822">
        <v>2</v>
      </c>
      <c r="O126" s="826">
        <v>1</v>
      </c>
      <c r="P126" s="825">
        <v>4077.86</v>
      </c>
      <c r="Q126" s="827">
        <v>1</v>
      </c>
      <c r="R126" s="822">
        <v>2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21</v>
      </c>
      <c r="B127" s="822" t="s">
        <v>2867</v>
      </c>
      <c r="C127" s="822" t="s">
        <v>2873</v>
      </c>
      <c r="D127" s="823" t="s">
        <v>4857</v>
      </c>
      <c r="E127" s="824" t="s">
        <v>2883</v>
      </c>
      <c r="F127" s="822" t="s">
        <v>2868</v>
      </c>
      <c r="G127" s="822" t="s">
        <v>2928</v>
      </c>
      <c r="H127" s="822" t="s">
        <v>643</v>
      </c>
      <c r="I127" s="822" t="s">
        <v>2533</v>
      </c>
      <c r="J127" s="822" t="s">
        <v>1237</v>
      </c>
      <c r="K127" s="822" t="s">
        <v>1240</v>
      </c>
      <c r="L127" s="825">
        <v>355.79</v>
      </c>
      <c r="M127" s="825">
        <v>711.58</v>
      </c>
      <c r="N127" s="822">
        <v>2</v>
      </c>
      <c r="O127" s="826">
        <v>1</v>
      </c>
      <c r="P127" s="825">
        <v>711.58</v>
      </c>
      <c r="Q127" s="827">
        <v>1</v>
      </c>
      <c r="R127" s="822">
        <v>2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21</v>
      </c>
      <c r="B128" s="822" t="s">
        <v>2867</v>
      </c>
      <c r="C128" s="822" t="s">
        <v>2873</v>
      </c>
      <c r="D128" s="823" t="s">
        <v>4857</v>
      </c>
      <c r="E128" s="824" t="s">
        <v>2883</v>
      </c>
      <c r="F128" s="822" t="s">
        <v>2868</v>
      </c>
      <c r="G128" s="822" t="s">
        <v>2928</v>
      </c>
      <c r="H128" s="822" t="s">
        <v>643</v>
      </c>
      <c r="I128" s="822" t="s">
        <v>2534</v>
      </c>
      <c r="J128" s="822" t="s">
        <v>1237</v>
      </c>
      <c r="K128" s="822" t="s">
        <v>1238</v>
      </c>
      <c r="L128" s="825">
        <v>552.64</v>
      </c>
      <c r="M128" s="825">
        <v>1105.28</v>
      </c>
      <c r="N128" s="822">
        <v>2</v>
      </c>
      <c r="O128" s="826">
        <v>1</v>
      </c>
      <c r="P128" s="825">
        <v>1105.28</v>
      </c>
      <c r="Q128" s="827">
        <v>1</v>
      </c>
      <c r="R128" s="822">
        <v>2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21</v>
      </c>
      <c r="B129" s="822" t="s">
        <v>2867</v>
      </c>
      <c r="C129" s="822" t="s">
        <v>2873</v>
      </c>
      <c r="D129" s="823" t="s">
        <v>4857</v>
      </c>
      <c r="E129" s="824" t="s">
        <v>2883</v>
      </c>
      <c r="F129" s="822" t="s">
        <v>2868</v>
      </c>
      <c r="G129" s="822" t="s">
        <v>2928</v>
      </c>
      <c r="H129" s="822" t="s">
        <v>643</v>
      </c>
      <c r="I129" s="822" t="s">
        <v>2535</v>
      </c>
      <c r="J129" s="822" t="s">
        <v>1237</v>
      </c>
      <c r="K129" s="822" t="s">
        <v>1239</v>
      </c>
      <c r="L129" s="825">
        <v>1019.46</v>
      </c>
      <c r="M129" s="825">
        <v>2038.92</v>
      </c>
      <c r="N129" s="822">
        <v>2</v>
      </c>
      <c r="O129" s="826">
        <v>1</v>
      </c>
      <c r="P129" s="825">
        <v>2038.92</v>
      </c>
      <c r="Q129" s="827">
        <v>1</v>
      </c>
      <c r="R129" s="822">
        <v>2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21</v>
      </c>
      <c r="B130" s="822" t="s">
        <v>2867</v>
      </c>
      <c r="C130" s="822" t="s">
        <v>2873</v>
      </c>
      <c r="D130" s="823" t="s">
        <v>4857</v>
      </c>
      <c r="E130" s="824" t="s">
        <v>2883</v>
      </c>
      <c r="F130" s="822" t="s">
        <v>2868</v>
      </c>
      <c r="G130" s="822" t="s">
        <v>3139</v>
      </c>
      <c r="H130" s="822" t="s">
        <v>329</v>
      </c>
      <c r="I130" s="822" t="s">
        <v>3140</v>
      </c>
      <c r="J130" s="822" t="s">
        <v>660</v>
      </c>
      <c r="K130" s="822" t="s">
        <v>3141</v>
      </c>
      <c r="L130" s="825">
        <v>453.18</v>
      </c>
      <c r="M130" s="825">
        <v>453.18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21</v>
      </c>
      <c r="B131" s="822" t="s">
        <v>2867</v>
      </c>
      <c r="C131" s="822" t="s">
        <v>2873</v>
      </c>
      <c r="D131" s="823" t="s">
        <v>4857</v>
      </c>
      <c r="E131" s="824" t="s">
        <v>2883</v>
      </c>
      <c r="F131" s="822" t="s">
        <v>2868</v>
      </c>
      <c r="G131" s="822" t="s">
        <v>2933</v>
      </c>
      <c r="H131" s="822" t="s">
        <v>329</v>
      </c>
      <c r="I131" s="822" t="s">
        <v>3142</v>
      </c>
      <c r="J131" s="822" t="s">
        <v>1674</v>
      </c>
      <c r="K131" s="822" t="s">
        <v>3143</v>
      </c>
      <c r="L131" s="825">
        <v>57.64</v>
      </c>
      <c r="M131" s="825">
        <v>345.84000000000003</v>
      </c>
      <c r="N131" s="822">
        <v>6</v>
      </c>
      <c r="O131" s="826">
        <v>3</v>
      </c>
      <c r="P131" s="825">
        <v>230.56</v>
      </c>
      <c r="Q131" s="827">
        <v>0.66666666666666663</v>
      </c>
      <c r="R131" s="822">
        <v>4</v>
      </c>
      <c r="S131" s="827">
        <v>0.66666666666666663</v>
      </c>
      <c r="T131" s="826">
        <v>2</v>
      </c>
      <c r="U131" s="828">
        <v>0.66666666666666663</v>
      </c>
    </row>
    <row r="132" spans="1:21" ht="14.45" customHeight="1" x14ac:dyDescent="0.2">
      <c r="A132" s="821">
        <v>21</v>
      </c>
      <c r="B132" s="822" t="s">
        <v>2867</v>
      </c>
      <c r="C132" s="822" t="s">
        <v>2873</v>
      </c>
      <c r="D132" s="823" t="s">
        <v>4857</v>
      </c>
      <c r="E132" s="824" t="s">
        <v>2883</v>
      </c>
      <c r="F132" s="822" t="s">
        <v>2868</v>
      </c>
      <c r="G132" s="822" t="s">
        <v>2933</v>
      </c>
      <c r="H132" s="822" t="s">
        <v>329</v>
      </c>
      <c r="I132" s="822" t="s">
        <v>3142</v>
      </c>
      <c r="J132" s="822" t="s">
        <v>1674</v>
      </c>
      <c r="K132" s="822" t="s">
        <v>3143</v>
      </c>
      <c r="L132" s="825">
        <v>27.37</v>
      </c>
      <c r="M132" s="825">
        <v>82.11</v>
      </c>
      <c r="N132" s="822">
        <v>3</v>
      </c>
      <c r="O132" s="826">
        <v>1</v>
      </c>
      <c r="P132" s="825">
        <v>54.74</v>
      </c>
      <c r="Q132" s="827">
        <v>0.66666666666666674</v>
      </c>
      <c r="R132" s="822">
        <v>2</v>
      </c>
      <c r="S132" s="827">
        <v>0.66666666666666663</v>
      </c>
      <c r="T132" s="826">
        <v>0.5</v>
      </c>
      <c r="U132" s="828">
        <v>0.5</v>
      </c>
    </row>
    <row r="133" spans="1:21" ht="14.45" customHeight="1" x14ac:dyDescent="0.2">
      <c r="A133" s="821">
        <v>21</v>
      </c>
      <c r="B133" s="822" t="s">
        <v>2867</v>
      </c>
      <c r="C133" s="822" t="s">
        <v>2873</v>
      </c>
      <c r="D133" s="823" t="s">
        <v>4857</v>
      </c>
      <c r="E133" s="824" t="s">
        <v>2883</v>
      </c>
      <c r="F133" s="822" t="s">
        <v>2868</v>
      </c>
      <c r="G133" s="822" t="s">
        <v>2933</v>
      </c>
      <c r="H133" s="822" t="s">
        <v>643</v>
      </c>
      <c r="I133" s="822" t="s">
        <v>2299</v>
      </c>
      <c r="J133" s="822" t="s">
        <v>1674</v>
      </c>
      <c r="K133" s="822" t="s">
        <v>2300</v>
      </c>
      <c r="L133" s="825">
        <v>102.93</v>
      </c>
      <c r="M133" s="825">
        <v>102.93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21</v>
      </c>
      <c r="B134" s="822" t="s">
        <v>2867</v>
      </c>
      <c r="C134" s="822" t="s">
        <v>2873</v>
      </c>
      <c r="D134" s="823" t="s">
        <v>4857</v>
      </c>
      <c r="E134" s="824" t="s">
        <v>2883</v>
      </c>
      <c r="F134" s="822" t="s">
        <v>2868</v>
      </c>
      <c r="G134" s="822" t="s">
        <v>2933</v>
      </c>
      <c r="H134" s="822" t="s">
        <v>643</v>
      </c>
      <c r="I134" s="822" t="s">
        <v>2299</v>
      </c>
      <c r="J134" s="822" t="s">
        <v>1674</v>
      </c>
      <c r="K134" s="822" t="s">
        <v>2300</v>
      </c>
      <c r="L134" s="825">
        <v>48.89</v>
      </c>
      <c r="M134" s="825">
        <v>97.78</v>
      </c>
      <c r="N134" s="822">
        <v>2</v>
      </c>
      <c r="O134" s="826">
        <v>2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21</v>
      </c>
      <c r="B135" s="822" t="s">
        <v>2867</v>
      </c>
      <c r="C135" s="822" t="s">
        <v>2873</v>
      </c>
      <c r="D135" s="823" t="s">
        <v>4857</v>
      </c>
      <c r="E135" s="824" t="s">
        <v>2883</v>
      </c>
      <c r="F135" s="822" t="s">
        <v>2868</v>
      </c>
      <c r="G135" s="822" t="s">
        <v>2933</v>
      </c>
      <c r="H135" s="822" t="s">
        <v>643</v>
      </c>
      <c r="I135" s="822" t="s">
        <v>2297</v>
      </c>
      <c r="J135" s="822" t="s">
        <v>1674</v>
      </c>
      <c r="K135" s="822" t="s">
        <v>2298</v>
      </c>
      <c r="L135" s="825">
        <v>28.81</v>
      </c>
      <c r="M135" s="825">
        <v>720.24999999999989</v>
      </c>
      <c r="N135" s="822">
        <v>25</v>
      </c>
      <c r="O135" s="826">
        <v>11</v>
      </c>
      <c r="P135" s="825">
        <v>576.19999999999993</v>
      </c>
      <c r="Q135" s="827">
        <v>0.8</v>
      </c>
      <c r="R135" s="822">
        <v>20</v>
      </c>
      <c r="S135" s="827">
        <v>0.8</v>
      </c>
      <c r="T135" s="826">
        <v>9.5</v>
      </c>
      <c r="U135" s="828">
        <v>0.86363636363636365</v>
      </c>
    </row>
    <row r="136" spans="1:21" ht="14.45" customHeight="1" x14ac:dyDescent="0.2">
      <c r="A136" s="821">
        <v>21</v>
      </c>
      <c r="B136" s="822" t="s">
        <v>2867</v>
      </c>
      <c r="C136" s="822" t="s">
        <v>2873</v>
      </c>
      <c r="D136" s="823" t="s">
        <v>4857</v>
      </c>
      <c r="E136" s="824" t="s">
        <v>2883</v>
      </c>
      <c r="F136" s="822" t="s">
        <v>2868</v>
      </c>
      <c r="G136" s="822" t="s">
        <v>2933</v>
      </c>
      <c r="H136" s="822" t="s">
        <v>643</v>
      </c>
      <c r="I136" s="822" t="s">
        <v>2297</v>
      </c>
      <c r="J136" s="822" t="s">
        <v>1674</v>
      </c>
      <c r="K136" s="822" t="s">
        <v>2298</v>
      </c>
      <c r="L136" s="825">
        <v>13.68</v>
      </c>
      <c r="M136" s="825">
        <v>68.400000000000006</v>
      </c>
      <c r="N136" s="822">
        <v>5</v>
      </c>
      <c r="O136" s="826">
        <v>1</v>
      </c>
      <c r="P136" s="825">
        <v>41.04</v>
      </c>
      <c r="Q136" s="827">
        <v>0.6</v>
      </c>
      <c r="R136" s="822">
        <v>3</v>
      </c>
      <c r="S136" s="827">
        <v>0.6</v>
      </c>
      <c r="T136" s="826">
        <v>0.5</v>
      </c>
      <c r="U136" s="828">
        <v>0.5</v>
      </c>
    </row>
    <row r="137" spans="1:21" ht="14.45" customHeight="1" x14ac:dyDescent="0.2">
      <c r="A137" s="821">
        <v>21</v>
      </c>
      <c r="B137" s="822" t="s">
        <v>2867</v>
      </c>
      <c r="C137" s="822" t="s">
        <v>2873</v>
      </c>
      <c r="D137" s="823" t="s">
        <v>4857</v>
      </c>
      <c r="E137" s="824" t="s">
        <v>2883</v>
      </c>
      <c r="F137" s="822" t="s">
        <v>2868</v>
      </c>
      <c r="G137" s="822" t="s">
        <v>3144</v>
      </c>
      <c r="H137" s="822" t="s">
        <v>329</v>
      </c>
      <c r="I137" s="822" t="s">
        <v>3145</v>
      </c>
      <c r="J137" s="822" t="s">
        <v>3146</v>
      </c>
      <c r="K137" s="822" t="s">
        <v>3147</v>
      </c>
      <c r="L137" s="825">
        <v>0</v>
      </c>
      <c r="M137" s="825">
        <v>0</v>
      </c>
      <c r="N137" s="822">
        <v>1</v>
      </c>
      <c r="O137" s="826">
        <v>0.5</v>
      </c>
      <c r="P137" s="825">
        <v>0</v>
      </c>
      <c r="Q137" s="827"/>
      <c r="R137" s="822">
        <v>1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21</v>
      </c>
      <c r="B138" s="822" t="s">
        <v>2867</v>
      </c>
      <c r="C138" s="822" t="s">
        <v>2873</v>
      </c>
      <c r="D138" s="823" t="s">
        <v>4857</v>
      </c>
      <c r="E138" s="824" t="s">
        <v>2883</v>
      </c>
      <c r="F138" s="822" t="s">
        <v>2868</v>
      </c>
      <c r="G138" s="822" t="s">
        <v>3148</v>
      </c>
      <c r="H138" s="822" t="s">
        <v>329</v>
      </c>
      <c r="I138" s="822" t="s">
        <v>3149</v>
      </c>
      <c r="J138" s="822" t="s">
        <v>641</v>
      </c>
      <c r="K138" s="822" t="s">
        <v>642</v>
      </c>
      <c r="L138" s="825">
        <v>173.31</v>
      </c>
      <c r="M138" s="825">
        <v>346.62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21</v>
      </c>
      <c r="B139" s="822" t="s">
        <v>2867</v>
      </c>
      <c r="C139" s="822" t="s">
        <v>2873</v>
      </c>
      <c r="D139" s="823" t="s">
        <v>4857</v>
      </c>
      <c r="E139" s="824" t="s">
        <v>2883</v>
      </c>
      <c r="F139" s="822" t="s">
        <v>2868</v>
      </c>
      <c r="G139" s="822" t="s">
        <v>3150</v>
      </c>
      <c r="H139" s="822" t="s">
        <v>643</v>
      </c>
      <c r="I139" s="822" t="s">
        <v>2688</v>
      </c>
      <c r="J139" s="822" t="s">
        <v>2686</v>
      </c>
      <c r="K139" s="822" t="s">
        <v>2689</v>
      </c>
      <c r="L139" s="825">
        <v>181.94</v>
      </c>
      <c r="M139" s="825">
        <v>363.88</v>
      </c>
      <c r="N139" s="822">
        <v>2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21</v>
      </c>
      <c r="B140" s="822" t="s">
        <v>2867</v>
      </c>
      <c r="C140" s="822" t="s">
        <v>2873</v>
      </c>
      <c r="D140" s="823" t="s">
        <v>4857</v>
      </c>
      <c r="E140" s="824" t="s">
        <v>2883</v>
      </c>
      <c r="F140" s="822" t="s">
        <v>2868</v>
      </c>
      <c r="G140" s="822" t="s">
        <v>3151</v>
      </c>
      <c r="H140" s="822" t="s">
        <v>329</v>
      </c>
      <c r="I140" s="822" t="s">
        <v>3152</v>
      </c>
      <c r="J140" s="822" t="s">
        <v>652</v>
      </c>
      <c r="K140" s="822" t="s">
        <v>3153</v>
      </c>
      <c r="L140" s="825">
        <v>127.91</v>
      </c>
      <c r="M140" s="825">
        <v>2174.4700000000003</v>
      </c>
      <c r="N140" s="822">
        <v>17</v>
      </c>
      <c r="O140" s="826">
        <v>10.5</v>
      </c>
      <c r="P140" s="825">
        <v>1407.01</v>
      </c>
      <c r="Q140" s="827">
        <v>0.64705882352941169</v>
      </c>
      <c r="R140" s="822">
        <v>11</v>
      </c>
      <c r="S140" s="827">
        <v>0.6470588235294118</v>
      </c>
      <c r="T140" s="826">
        <v>7</v>
      </c>
      <c r="U140" s="828">
        <v>0.66666666666666663</v>
      </c>
    </row>
    <row r="141" spans="1:21" ht="14.45" customHeight="1" x14ac:dyDescent="0.2">
      <c r="A141" s="821">
        <v>21</v>
      </c>
      <c r="B141" s="822" t="s">
        <v>2867</v>
      </c>
      <c r="C141" s="822" t="s">
        <v>2873</v>
      </c>
      <c r="D141" s="823" t="s">
        <v>4857</v>
      </c>
      <c r="E141" s="824" t="s">
        <v>2883</v>
      </c>
      <c r="F141" s="822" t="s">
        <v>2868</v>
      </c>
      <c r="G141" s="822" t="s">
        <v>3154</v>
      </c>
      <c r="H141" s="822" t="s">
        <v>329</v>
      </c>
      <c r="I141" s="822" t="s">
        <v>3155</v>
      </c>
      <c r="J141" s="822" t="s">
        <v>3156</v>
      </c>
      <c r="K141" s="822" t="s">
        <v>3157</v>
      </c>
      <c r="L141" s="825">
        <v>21.92</v>
      </c>
      <c r="M141" s="825">
        <v>241.12</v>
      </c>
      <c r="N141" s="822">
        <v>11</v>
      </c>
      <c r="O141" s="826">
        <v>4</v>
      </c>
      <c r="P141" s="825">
        <v>65.760000000000005</v>
      </c>
      <c r="Q141" s="827">
        <v>0.27272727272727276</v>
      </c>
      <c r="R141" s="822">
        <v>3</v>
      </c>
      <c r="S141" s="827">
        <v>0.27272727272727271</v>
      </c>
      <c r="T141" s="826">
        <v>1</v>
      </c>
      <c r="U141" s="828">
        <v>0.25</v>
      </c>
    </row>
    <row r="142" spans="1:21" ht="14.45" customHeight="1" x14ac:dyDescent="0.2">
      <c r="A142" s="821">
        <v>21</v>
      </c>
      <c r="B142" s="822" t="s">
        <v>2867</v>
      </c>
      <c r="C142" s="822" t="s">
        <v>2873</v>
      </c>
      <c r="D142" s="823" t="s">
        <v>4857</v>
      </c>
      <c r="E142" s="824" t="s">
        <v>2883</v>
      </c>
      <c r="F142" s="822" t="s">
        <v>2868</v>
      </c>
      <c r="G142" s="822" t="s">
        <v>3154</v>
      </c>
      <c r="H142" s="822" t="s">
        <v>329</v>
      </c>
      <c r="I142" s="822" t="s">
        <v>3158</v>
      </c>
      <c r="J142" s="822" t="s">
        <v>3156</v>
      </c>
      <c r="K142" s="822" t="s">
        <v>3159</v>
      </c>
      <c r="L142" s="825">
        <v>87.67</v>
      </c>
      <c r="M142" s="825">
        <v>263.01</v>
      </c>
      <c r="N142" s="822">
        <v>3</v>
      </c>
      <c r="O142" s="826">
        <v>3</v>
      </c>
      <c r="P142" s="825">
        <v>175.34</v>
      </c>
      <c r="Q142" s="827">
        <v>0.66666666666666674</v>
      </c>
      <c r="R142" s="822">
        <v>2</v>
      </c>
      <c r="S142" s="827">
        <v>0.66666666666666663</v>
      </c>
      <c r="T142" s="826">
        <v>2</v>
      </c>
      <c r="U142" s="828">
        <v>0.66666666666666663</v>
      </c>
    </row>
    <row r="143" spans="1:21" ht="14.45" customHeight="1" x14ac:dyDescent="0.2">
      <c r="A143" s="821">
        <v>21</v>
      </c>
      <c r="B143" s="822" t="s">
        <v>2867</v>
      </c>
      <c r="C143" s="822" t="s">
        <v>2873</v>
      </c>
      <c r="D143" s="823" t="s">
        <v>4857</v>
      </c>
      <c r="E143" s="824" t="s">
        <v>2883</v>
      </c>
      <c r="F143" s="822" t="s">
        <v>2868</v>
      </c>
      <c r="G143" s="822" t="s">
        <v>2947</v>
      </c>
      <c r="H143" s="822" t="s">
        <v>643</v>
      </c>
      <c r="I143" s="822" t="s">
        <v>3160</v>
      </c>
      <c r="J143" s="822" t="s">
        <v>1281</v>
      </c>
      <c r="K143" s="822" t="s">
        <v>3161</v>
      </c>
      <c r="L143" s="825">
        <v>2573.2199999999998</v>
      </c>
      <c r="M143" s="825">
        <v>5146.4399999999996</v>
      </c>
      <c r="N143" s="822">
        <v>2</v>
      </c>
      <c r="O143" s="826">
        <v>0.5</v>
      </c>
      <c r="P143" s="825">
        <v>5146.4399999999996</v>
      </c>
      <c r="Q143" s="827">
        <v>1</v>
      </c>
      <c r="R143" s="822">
        <v>2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21</v>
      </c>
      <c r="B144" s="822" t="s">
        <v>2867</v>
      </c>
      <c r="C144" s="822" t="s">
        <v>2873</v>
      </c>
      <c r="D144" s="823" t="s">
        <v>4857</v>
      </c>
      <c r="E144" s="824" t="s">
        <v>2883</v>
      </c>
      <c r="F144" s="822" t="s">
        <v>2868</v>
      </c>
      <c r="G144" s="822" t="s">
        <v>3162</v>
      </c>
      <c r="H144" s="822" t="s">
        <v>643</v>
      </c>
      <c r="I144" s="822" t="s">
        <v>3163</v>
      </c>
      <c r="J144" s="822" t="s">
        <v>1435</v>
      </c>
      <c r="K144" s="822" t="s">
        <v>1436</v>
      </c>
      <c r="L144" s="825">
        <v>63.75</v>
      </c>
      <c r="M144" s="825">
        <v>63.75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21</v>
      </c>
      <c r="B145" s="822" t="s">
        <v>2867</v>
      </c>
      <c r="C145" s="822" t="s">
        <v>2873</v>
      </c>
      <c r="D145" s="823" t="s">
        <v>4857</v>
      </c>
      <c r="E145" s="824" t="s">
        <v>2883</v>
      </c>
      <c r="F145" s="822" t="s">
        <v>2868</v>
      </c>
      <c r="G145" s="822" t="s">
        <v>2921</v>
      </c>
      <c r="H145" s="822" t="s">
        <v>643</v>
      </c>
      <c r="I145" s="822" t="s">
        <v>2556</v>
      </c>
      <c r="J145" s="822" t="s">
        <v>1211</v>
      </c>
      <c r="K145" s="822" t="s">
        <v>1212</v>
      </c>
      <c r="L145" s="825">
        <v>0</v>
      </c>
      <c r="M145" s="825">
        <v>0</v>
      </c>
      <c r="N145" s="822">
        <v>96</v>
      </c>
      <c r="O145" s="826">
        <v>27</v>
      </c>
      <c r="P145" s="825">
        <v>0</v>
      </c>
      <c r="Q145" s="827"/>
      <c r="R145" s="822">
        <v>59</v>
      </c>
      <c r="S145" s="827">
        <v>0.61458333333333337</v>
      </c>
      <c r="T145" s="826">
        <v>18</v>
      </c>
      <c r="U145" s="828">
        <v>0.66666666666666663</v>
      </c>
    </row>
    <row r="146" spans="1:21" ht="14.45" customHeight="1" x14ac:dyDescent="0.2">
      <c r="A146" s="821">
        <v>21</v>
      </c>
      <c r="B146" s="822" t="s">
        <v>2867</v>
      </c>
      <c r="C146" s="822" t="s">
        <v>2873</v>
      </c>
      <c r="D146" s="823" t="s">
        <v>4857</v>
      </c>
      <c r="E146" s="824" t="s">
        <v>2883</v>
      </c>
      <c r="F146" s="822" t="s">
        <v>2868</v>
      </c>
      <c r="G146" s="822" t="s">
        <v>3164</v>
      </c>
      <c r="H146" s="822" t="s">
        <v>329</v>
      </c>
      <c r="I146" s="822" t="s">
        <v>3165</v>
      </c>
      <c r="J146" s="822" t="s">
        <v>1437</v>
      </c>
      <c r="K146" s="822" t="s">
        <v>3166</v>
      </c>
      <c r="L146" s="825">
        <v>210.38</v>
      </c>
      <c r="M146" s="825">
        <v>210.38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21</v>
      </c>
      <c r="B147" s="822" t="s">
        <v>2867</v>
      </c>
      <c r="C147" s="822" t="s">
        <v>2873</v>
      </c>
      <c r="D147" s="823" t="s">
        <v>4857</v>
      </c>
      <c r="E147" s="824" t="s">
        <v>2883</v>
      </c>
      <c r="F147" s="822" t="s">
        <v>2868</v>
      </c>
      <c r="G147" s="822" t="s">
        <v>3167</v>
      </c>
      <c r="H147" s="822" t="s">
        <v>643</v>
      </c>
      <c r="I147" s="822" t="s">
        <v>3168</v>
      </c>
      <c r="J147" s="822" t="s">
        <v>3169</v>
      </c>
      <c r="K147" s="822" t="s">
        <v>3170</v>
      </c>
      <c r="L147" s="825">
        <v>502.31</v>
      </c>
      <c r="M147" s="825">
        <v>17078.540000000005</v>
      </c>
      <c r="N147" s="822">
        <v>34</v>
      </c>
      <c r="O147" s="826">
        <v>32.5</v>
      </c>
      <c r="P147" s="825">
        <v>8539.2700000000023</v>
      </c>
      <c r="Q147" s="827">
        <v>0.5</v>
      </c>
      <c r="R147" s="822">
        <v>17</v>
      </c>
      <c r="S147" s="827">
        <v>0.5</v>
      </c>
      <c r="T147" s="826">
        <v>16.5</v>
      </c>
      <c r="U147" s="828">
        <v>0.50769230769230766</v>
      </c>
    </row>
    <row r="148" spans="1:21" ht="14.45" customHeight="1" x14ac:dyDescent="0.2">
      <c r="A148" s="821">
        <v>21</v>
      </c>
      <c r="B148" s="822" t="s">
        <v>2867</v>
      </c>
      <c r="C148" s="822" t="s">
        <v>2873</v>
      </c>
      <c r="D148" s="823" t="s">
        <v>4857</v>
      </c>
      <c r="E148" s="824" t="s">
        <v>2883</v>
      </c>
      <c r="F148" s="822" t="s">
        <v>2868</v>
      </c>
      <c r="G148" s="822" t="s">
        <v>3171</v>
      </c>
      <c r="H148" s="822" t="s">
        <v>329</v>
      </c>
      <c r="I148" s="822" t="s">
        <v>3172</v>
      </c>
      <c r="J148" s="822" t="s">
        <v>3173</v>
      </c>
      <c r="K148" s="822" t="s">
        <v>3174</v>
      </c>
      <c r="L148" s="825">
        <v>118.65</v>
      </c>
      <c r="M148" s="825">
        <v>118.65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21</v>
      </c>
      <c r="B149" s="822" t="s">
        <v>2867</v>
      </c>
      <c r="C149" s="822" t="s">
        <v>2873</v>
      </c>
      <c r="D149" s="823" t="s">
        <v>4857</v>
      </c>
      <c r="E149" s="824" t="s">
        <v>2883</v>
      </c>
      <c r="F149" s="822" t="s">
        <v>2868</v>
      </c>
      <c r="G149" s="822" t="s">
        <v>3175</v>
      </c>
      <c r="H149" s="822" t="s">
        <v>643</v>
      </c>
      <c r="I149" s="822" t="s">
        <v>2499</v>
      </c>
      <c r="J149" s="822" t="s">
        <v>1376</v>
      </c>
      <c r="K149" s="822" t="s">
        <v>1377</v>
      </c>
      <c r="L149" s="825">
        <v>4017.02</v>
      </c>
      <c r="M149" s="825">
        <v>96408.48</v>
      </c>
      <c r="N149" s="822">
        <v>24</v>
      </c>
      <c r="O149" s="826">
        <v>9</v>
      </c>
      <c r="P149" s="825">
        <v>84357.42</v>
      </c>
      <c r="Q149" s="827">
        <v>0.875</v>
      </c>
      <c r="R149" s="822">
        <v>21</v>
      </c>
      <c r="S149" s="827">
        <v>0.875</v>
      </c>
      <c r="T149" s="826">
        <v>8</v>
      </c>
      <c r="U149" s="828">
        <v>0.88888888888888884</v>
      </c>
    </row>
    <row r="150" spans="1:21" ht="14.45" customHeight="1" x14ac:dyDescent="0.2">
      <c r="A150" s="821">
        <v>21</v>
      </c>
      <c r="B150" s="822" t="s">
        <v>2867</v>
      </c>
      <c r="C150" s="822" t="s">
        <v>2873</v>
      </c>
      <c r="D150" s="823" t="s">
        <v>4857</v>
      </c>
      <c r="E150" s="824" t="s">
        <v>2883</v>
      </c>
      <c r="F150" s="822" t="s">
        <v>2868</v>
      </c>
      <c r="G150" s="822" t="s">
        <v>3175</v>
      </c>
      <c r="H150" s="822" t="s">
        <v>643</v>
      </c>
      <c r="I150" s="822" t="s">
        <v>3176</v>
      </c>
      <c r="J150" s="822" t="s">
        <v>1376</v>
      </c>
      <c r="K150" s="822" t="s">
        <v>3177</v>
      </c>
      <c r="L150" s="825">
        <v>5623.83</v>
      </c>
      <c r="M150" s="825">
        <v>67485.960000000006</v>
      </c>
      <c r="N150" s="822">
        <v>12</v>
      </c>
      <c r="O150" s="826">
        <v>9</v>
      </c>
      <c r="P150" s="825">
        <v>56238.3</v>
      </c>
      <c r="Q150" s="827">
        <v>0.83333333333333326</v>
      </c>
      <c r="R150" s="822">
        <v>10</v>
      </c>
      <c r="S150" s="827">
        <v>0.83333333333333337</v>
      </c>
      <c r="T150" s="826">
        <v>8</v>
      </c>
      <c r="U150" s="828">
        <v>0.88888888888888884</v>
      </c>
    </row>
    <row r="151" spans="1:21" ht="14.45" customHeight="1" x14ac:dyDescent="0.2">
      <c r="A151" s="821">
        <v>21</v>
      </c>
      <c r="B151" s="822" t="s">
        <v>2867</v>
      </c>
      <c r="C151" s="822" t="s">
        <v>2873</v>
      </c>
      <c r="D151" s="823" t="s">
        <v>4857</v>
      </c>
      <c r="E151" s="824" t="s">
        <v>2883</v>
      </c>
      <c r="F151" s="822" t="s">
        <v>2868</v>
      </c>
      <c r="G151" s="822" t="s">
        <v>3175</v>
      </c>
      <c r="H151" s="822" t="s">
        <v>643</v>
      </c>
      <c r="I151" s="822" t="s">
        <v>2498</v>
      </c>
      <c r="J151" s="822" t="s">
        <v>1376</v>
      </c>
      <c r="K151" s="822" t="s">
        <v>1378</v>
      </c>
      <c r="L151" s="825">
        <v>803.4</v>
      </c>
      <c r="M151" s="825">
        <v>1606.8</v>
      </c>
      <c r="N151" s="822">
        <v>2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21</v>
      </c>
      <c r="B152" s="822" t="s">
        <v>2867</v>
      </c>
      <c r="C152" s="822" t="s">
        <v>2873</v>
      </c>
      <c r="D152" s="823" t="s">
        <v>4857</v>
      </c>
      <c r="E152" s="824" t="s">
        <v>2883</v>
      </c>
      <c r="F152" s="822" t="s">
        <v>2868</v>
      </c>
      <c r="G152" s="822" t="s">
        <v>3175</v>
      </c>
      <c r="H152" s="822" t="s">
        <v>643</v>
      </c>
      <c r="I152" s="822" t="s">
        <v>3178</v>
      </c>
      <c r="J152" s="822" t="s">
        <v>1376</v>
      </c>
      <c r="K152" s="822" t="s">
        <v>3179</v>
      </c>
      <c r="L152" s="825">
        <v>7230.63</v>
      </c>
      <c r="M152" s="825">
        <v>79536.930000000008</v>
      </c>
      <c r="N152" s="822">
        <v>11</v>
      </c>
      <c r="O152" s="826">
        <v>6</v>
      </c>
      <c r="P152" s="825">
        <v>79536.930000000008</v>
      </c>
      <c r="Q152" s="827">
        <v>1</v>
      </c>
      <c r="R152" s="822">
        <v>11</v>
      </c>
      <c r="S152" s="827">
        <v>1</v>
      </c>
      <c r="T152" s="826">
        <v>6</v>
      </c>
      <c r="U152" s="828">
        <v>1</v>
      </c>
    </row>
    <row r="153" spans="1:21" ht="14.45" customHeight="1" x14ac:dyDescent="0.2">
      <c r="A153" s="821">
        <v>21</v>
      </c>
      <c r="B153" s="822" t="s">
        <v>2867</v>
      </c>
      <c r="C153" s="822" t="s">
        <v>2873</v>
      </c>
      <c r="D153" s="823" t="s">
        <v>4857</v>
      </c>
      <c r="E153" s="824" t="s">
        <v>2883</v>
      </c>
      <c r="F153" s="822" t="s">
        <v>2868</v>
      </c>
      <c r="G153" s="822" t="s">
        <v>3180</v>
      </c>
      <c r="H153" s="822" t="s">
        <v>329</v>
      </c>
      <c r="I153" s="822" t="s">
        <v>3181</v>
      </c>
      <c r="J153" s="822" t="s">
        <v>1392</v>
      </c>
      <c r="K153" s="822" t="s">
        <v>3182</v>
      </c>
      <c r="L153" s="825">
        <v>55.16</v>
      </c>
      <c r="M153" s="825">
        <v>165.48</v>
      </c>
      <c r="N153" s="822">
        <v>3</v>
      </c>
      <c r="O153" s="826">
        <v>1.5</v>
      </c>
      <c r="P153" s="825">
        <v>110.32</v>
      </c>
      <c r="Q153" s="827">
        <v>0.66666666666666663</v>
      </c>
      <c r="R153" s="822">
        <v>2</v>
      </c>
      <c r="S153" s="827">
        <v>0.66666666666666663</v>
      </c>
      <c r="T153" s="826">
        <v>0.5</v>
      </c>
      <c r="U153" s="828">
        <v>0.33333333333333331</v>
      </c>
    </row>
    <row r="154" spans="1:21" ht="14.45" customHeight="1" x14ac:dyDescent="0.2">
      <c r="A154" s="821">
        <v>21</v>
      </c>
      <c r="B154" s="822" t="s">
        <v>2867</v>
      </c>
      <c r="C154" s="822" t="s">
        <v>2873</v>
      </c>
      <c r="D154" s="823" t="s">
        <v>4857</v>
      </c>
      <c r="E154" s="824" t="s">
        <v>2883</v>
      </c>
      <c r="F154" s="822" t="s">
        <v>2868</v>
      </c>
      <c r="G154" s="822" t="s">
        <v>3183</v>
      </c>
      <c r="H154" s="822" t="s">
        <v>329</v>
      </c>
      <c r="I154" s="822" t="s">
        <v>3184</v>
      </c>
      <c r="J154" s="822" t="s">
        <v>3185</v>
      </c>
      <c r="K154" s="822" t="s">
        <v>3186</v>
      </c>
      <c r="L154" s="825">
        <v>93.43</v>
      </c>
      <c r="M154" s="825">
        <v>747.44</v>
      </c>
      <c r="N154" s="822">
        <v>8</v>
      </c>
      <c r="O154" s="826">
        <v>4</v>
      </c>
      <c r="P154" s="825">
        <v>560.58000000000004</v>
      </c>
      <c r="Q154" s="827">
        <v>0.75</v>
      </c>
      <c r="R154" s="822">
        <v>6</v>
      </c>
      <c r="S154" s="827">
        <v>0.75</v>
      </c>
      <c r="T154" s="826">
        <v>3</v>
      </c>
      <c r="U154" s="828">
        <v>0.75</v>
      </c>
    </row>
    <row r="155" spans="1:21" ht="14.45" customHeight="1" x14ac:dyDescent="0.2">
      <c r="A155" s="821">
        <v>21</v>
      </c>
      <c r="B155" s="822" t="s">
        <v>2867</v>
      </c>
      <c r="C155" s="822" t="s">
        <v>2873</v>
      </c>
      <c r="D155" s="823" t="s">
        <v>4857</v>
      </c>
      <c r="E155" s="824" t="s">
        <v>2883</v>
      </c>
      <c r="F155" s="822" t="s">
        <v>2868</v>
      </c>
      <c r="G155" s="822" t="s">
        <v>3187</v>
      </c>
      <c r="H155" s="822" t="s">
        <v>329</v>
      </c>
      <c r="I155" s="822" t="s">
        <v>3188</v>
      </c>
      <c r="J155" s="822" t="s">
        <v>3189</v>
      </c>
      <c r="K155" s="822" t="s">
        <v>3190</v>
      </c>
      <c r="L155" s="825">
        <v>320.55</v>
      </c>
      <c r="M155" s="825">
        <v>3205.5</v>
      </c>
      <c r="N155" s="822">
        <v>10</v>
      </c>
      <c r="O155" s="826">
        <v>3.5</v>
      </c>
      <c r="P155" s="825">
        <v>2564.4</v>
      </c>
      <c r="Q155" s="827">
        <v>0.8</v>
      </c>
      <c r="R155" s="822">
        <v>8</v>
      </c>
      <c r="S155" s="827">
        <v>0.8</v>
      </c>
      <c r="T155" s="826">
        <v>2.5</v>
      </c>
      <c r="U155" s="828">
        <v>0.7142857142857143</v>
      </c>
    </row>
    <row r="156" spans="1:21" ht="14.45" customHeight="1" x14ac:dyDescent="0.2">
      <c r="A156" s="821">
        <v>21</v>
      </c>
      <c r="B156" s="822" t="s">
        <v>2867</v>
      </c>
      <c r="C156" s="822" t="s">
        <v>2873</v>
      </c>
      <c r="D156" s="823" t="s">
        <v>4857</v>
      </c>
      <c r="E156" s="824" t="s">
        <v>2883</v>
      </c>
      <c r="F156" s="822" t="s">
        <v>2868</v>
      </c>
      <c r="G156" s="822" t="s">
        <v>3187</v>
      </c>
      <c r="H156" s="822" t="s">
        <v>329</v>
      </c>
      <c r="I156" s="822" t="s">
        <v>3191</v>
      </c>
      <c r="J156" s="822" t="s">
        <v>3192</v>
      </c>
      <c r="K156" s="822" t="s">
        <v>3193</v>
      </c>
      <c r="L156" s="825">
        <v>100.17</v>
      </c>
      <c r="M156" s="825">
        <v>300.51</v>
      </c>
      <c r="N156" s="822">
        <v>3</v>
      </c>
      <c r="O156" s="826">
        <v>2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21</v>
      </c>
      <c r="B157" s="822" t="s">
        <v>2867</v>
      </c>
      <c r="C157" s="822" t="s">
        <v>2873</v>
      </c>
      <c r="D157" s="823" t="s">
        <v>4857</v>
      </c>
      <c r="E157" s="824" t="s">
        <v>2883</v>
      </c>
      <c r="F157" s="822" t="s">
        <v>2868</v>
      </c>
      <c r="G157" s="822" t="s">
        <v>3187</v>
      </c>
      <c r="H157" s="822" t="s">
        <v>329</v>
      </c>
      <c r="I157" s="822" t="s">
        <v>3194</v>
      </c>
      <c r="J157" s="822" t="s">
        <v>1402</v>
      </c>
      <c r="K157" s="822" t="s">
        <v>3190</v>
      </c>
      <c r="L157" s="825">
        <v>320.55</v>
      </c>
      <c r="M157" s="825">
        <v>320.55</v>
      </c>
      <c r="N157" s="822">
        <v>1</v>
      </c>
      <c r="O157" s="826">
        <v>0.5</v>
      </c>
      <c r="P157" s="825">
        <v>320.55</v>
      </c>
      <c r="Q157" s="827">
        <v>1</v>
      </c>
      <c r="R157" s="822">
        <v>1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21</v>
      </c>
      <c r="B158" s="822" t="s">
        <v>2867</v>
      </c>
      <c r="C158" s="822" t="s">
        <v>2873</v>
      </c>
      <c r="D158" s="823" t="s">
        <v>4857</v>
      </c>
      <c r="E158" s="824" t="s">
        <v>2883</v>
      </c>
      <c r="F158" s="822" t="s">
        <v>2868</v>
      </c>
      <c r="G158" s="822" t="s">
        <v>3187</v>
      </c>
      <c r="H158" s="822" t="s">
        <v>329</v>
      </c>
      <c r="I158" s="822" t="s">
        <v>3195</v>
      </c>
      <c r="J158" s="822" t="s">
        <v>1402</v>
      </c>
      <c r="K158" s="822" t="s">
        <v>3196</v>
      </c>
      <c r="L158" s="825">
        <v>33.4</v>
      </c>
      <c r="M158" s="825">
        <v>434.2</v>
      </c>
      <c r="N158" s="822">
        <v>13</v>
      </c>
      <c r="O158" s="826">
        <v>3.5</v>
      </c>
      <c r="P158" s="825">
        <v>100.19999999999999</v>
      </c>
      <c r="Q158" s="827">
        <v>0.23076923076923075</v>
      </c>
      <c r="R158" s="822">
        <v>3</v>
      </c>
      <c r="S158" s="827">
        <v>0.23076923076923078</v>
      </c>
      <c r="T158" s="826">
        <v>1</v>
      </c>
      <c r="U158" s="828">
        <v>0.2857142857142857</v>
      </c>
    </row>
    <row r="159" spans="1:21" ht="14.45" customHeight="1" x14ac:dyDescent="0.2">
      <c r="A159" s="821">
        <v>21</v>
      </c>
      <c r="B159" s="822" t="s">
        <v>2867</v>
      </c>
      <c r="C159" s="822" t="s">
        <v>2873</v>
      </c>
      <c r="D159" s="823" t="s">
        <v>4857</v>
      </c>
      <c r="E159" s="824" t="s">
        <v>2883</v>
      </c>
      <c r="F159" s="822" t="s">
        <v>2868</v>
      </c>
      <c r="G159" s="822" t="s">
        <v>3187</v>
      </c>
      <c r="H159" s="822" t="s">
        <v>329</v>
      </c>
      <c r="I159" s="822" t="s">
        <v>3197</v>
      </c>
      <c r="J159" s="822" t="s">
        <v>1402</v>
      </c>
      <c r="K159" s="822" t="s">
        <v>3198</v>
      </c>
      <c r="L159" s="825">
        <v>47.35</v>
      </c>
      <c r="M159" s="825">
        <v>47.35</v>
      </c>
      <c r="N159" s="822">
        <v>1</v>
      </c>
      <c r="O159" s="826">
        <v>0.5</v>
      </c>
      <c r="P159" s="825">
        <v>47.35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21</v>
      </c>
      <c r="B160" s="822" t="s">
        <v>2867</v>
      </c>
      <c r="C160" s="822" t="s">
        <v>2873</v>
      </c>
      <c r="D160" s="823" t="s">
        <v>4857</v>
      </c>
      <c r="E160" s="824" t="s">
        <v>2883</v>
      </c>
      <c r="F160" s="822" t="s">
        <v>2868</v>
      </c>
      <c r="G160" s="822" t="s">
        <v>3187</v>
      </c>
      <c r="H160" s="822" t="s">
        <v>329</v>
      </c>
      <c r="I160" s="822" t="s">
        <v>3199</v>
      </c>
      <c r="J160" s="822" t="s">
        <v>3192</v>
      </c>
      <c r="K160" s="822" t="s">
        <v>3200</v>
      </c>
      <c r="L160" s="825">
        <v>150.26</v>
      </c>
      <c r="M160" s="825">
        <v>1652.86</v>
      </c>
      <c r="N160" s="822">
        <v>11</v>
      </c>
      <c r="O160" s="826">
        <v>3.5</v>
      </c>
      <c r="P160" s="825">
        <v>751.3</v>
      </c>
      <c r="Q160" s="827">
        <v>0.45454545454545453</v>
      </c>
      <c r="R160" s="822">
        <v>5</v>
      </c>
      <c r="S160" s="827">
        <v>0.45454545454545453</v>
      </c>
      <c r="T160" s="826">
        <v>1.5</v>
      </c>
      <c r="U160" s="828">
        <v>0.42857142857142855</v>
      </c>
    </row>
    <row r="161" spans="1:21" ht="14.45" customHeight="1" x14ac:dyDescent="0.2">
      <c r="A161" s="821">
        <v>21</v>
      </c>
      <c r="B161" s="822" t="s">
        <v>2867</v>
      </c>
      <c r="C161" s="822" t="s">
        <v>2873</v>
      </c>
      <c r="D161" s="823" t="s">
        <v>4857</v>
      </c>
      <c r="E161" s="824" t="s">
        <v>2883</v>
      </c>
      <c r="F161" s="822" t="s">
        <v>2868</v>
      </c>
      <c r="G161" s="822" t="s">
        <v>3201</v>
      </c>
      <c r="H161" s="822" t="s">
        <v>329</v>
      </c>
      <c r="I161" s="822" t="s">
        <v>3202</v>
      </c>
      <c r="J161" s="822" t="s">
        <v>3203</v>
      </c>
      <c r="K161" s="822" t="s">
        <v>3204</v>
      </c>
      <c r="L161" s="825">
        <v>311.02</v>
      </c>
      <c r="M161" s="825">
        <v>2177.14</v>
      </c>
      <c r="N161" s="822">
        <v>7</v>
      </c>
      <c r="O161" s="826">
        <v>5.5</v>
      </c>
      <c r="P161" s="825">
        <v>622.04</v>
      </c>
      <c r="Q161" s="827">
        <v>0.2857142857142857</v>
      </c>
      <c r="R161" s="822">
        <v>2</v>
      </c>
      <c r="S161" s="827">
        <v>0.2857142857142857</v>
      </c>
      <c r="T161" s="826">
        <v>2</v>
      </c>
      <c r="U161" s="828">
        <v>0.36363636363636365</v>
      </c>
    </row>
    <row r="162" spans="1:21" ht="14.45" customHeight="1" x14ac:dyDescent="0.2">
      <c r="A162" s="821">
        <v>21</v>
      </c>
      <c r="B162" s="822" t="s">
        <v>2867</v>
      </c>
      <c r="C162" s="822" t="s">
        <v>2873</v>
      </c>
      <c r="D162" s="823" t="s">
        <v>4857</v>
      </c>
      <c r="E162" s="824" t="s">
        <v>2883</v>
      </c>
      <c r="F162" s="822" t="s">
        <v>2868</v>
      </c>
      <c r="G162" s="822" t="s">
        <v>3201</v>
      </c>
      <c r="H162" s="822" t="s">
        <v>329</v>
      </c>
      <c r="I162" s="822" t="s">
        <v>3205</v>
      </c>
      <c r="J162" s="822" t="s">
        <v>3206</v>
      </c>
      <c r="K162" s="822" t="s">
        <v>3207</v>
      </c>
      <c r="L162" s="825">
        <v>177.92</v>
      </c>
      <c r="M162" s="825">
        <v>1423.36</v>
      </c>
      <c r="N162" s="822">
        <v>8</v>
      </c>
      <c r="O162" s="826">
        <v>4</v>
      </c>
      <c r="P162" s="825">
        <v>711.68</v>
      </c>
      <c r="Q162" s="827">
        <v>0.5</v>
      </c>
      <c r="R162" s="822">
        <v>4</v>
      </c>
      <c r="S162" s="827">
        <v>0.5</v>
      </c>
      <c r="T162" s="826">
        <v>1.5</v>
      </c>
      <c r="U162" s="828">
        <v>0.375</v>
      </c>
    </row>
    <row r="163" spans="1:21" ht="14.45" customHeight="1" x14ac:dyDescent="0.2">
      <c r="A163" s="821">
        <v>21</v>
      </c>
      <c r="B163" s="822" t="s">
        <v>2867</v>
      </c>
      <c r="C163" s="822" t="s">
        <v>2873</v>
      </c>
      <c r="D163" s="823" t="s">
        <v>4857</v>
      </c>
      <c r="E163" s="824" t="s">
        <v>2883</v>
      </c>
      <c r="F163" s="822" t="s">
        <v>2868</v>
      </c>
      <c r="G163" s="822" t="s">
        <v>3201</v>
      </c>
      <c r="H163" s="822" t="s">
        <v>329</v>
      </c>
      <c r="I163" s="822" t="s">
        <v>3208</v>
      </c>
      <c r="J163" s="822" t="s">
        <v>3203</v>
      </c>
      <c r="K163" s="822" t="s">
        <v>3209</v>
      </c>
      <c r="L163" s="825">
        <v>477.11</v>
      </c>
      <c r="M163" s="825">
        <v>1908.44</v>
      </c>
      <c r="N163" s="822">
        <v>4</v>
      </c>
      <c r="O163" s="826">
        <v>3</v>
      </c>
      <c r="P163" s="825">
        <v>1908.44</v>
      </c>
      <c r="Q163" s="827">
        <v>1</v>
      </c>
      <c r="R163" s="822">
        <v>4</v>
      </c>
      <c r="S163" s="827">
        <v>1</v>
      </c>
      <c r="T163" s="826">
        <v>3</v>
      </c>
      <c r="U163" s="828">
        <v>1</v>
      </c>
    </row>
    <row r="164" spans="1:21" ht="14.45" customHeight="1" x14ac:dyDescent="0.2">
      <c r="A164" s="821">
        <v>21</v>
      </c>
      <c r="B164" s="822" t="s">
        <v>2867</v>
      </c>
      <c r="C164" s="822" t="s">
        <v>2873</v>
      </c>
      <c r="D164" s="823" t="s">
        <v>4857</v>
      </c>
      <c r="E164" s="824" t="s">
        <v>2883</v>
      </c>
      <c r="F164" s="822" t="s">
        <v>2868</v>
      </c>
      <c r="G164" s="822" t="s">
        <v>3210</v>
      </c>
      <c r="H164" s="822" t="s">
        <v>329</v>
      </c>
      <c r="I164" s="822" t="s">
        <v>3211</v>
      </c>
      <c r="J164" s="822" t="s">
        <v>3212</v>
      </c>
      <c r="K164" s="822" t="s">
        <v>3213</v>
      </c>
      <c r="L164" s="825">
        <v>0</v>
      </c>
      <c r="M164" s="825">
        <v>0</v>
      </c>
      <c r="N164" s="822">
        <v>1</v>
      </c>
      <c r="O164" s="826">
        <v>1</v>
      </c>
      <c r="P164" s="825">
        <v>0</v>
      </c>
      <c r="Q164" s="827"/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21</v>
      </c>
      <c r="B165" s="822" t="s">
        <v>2867</v>
      </c>
      <c r="C165" s="822" t="s">
        <v>2873</v>
      </c>
      <c r="D165" s="823" t="s">
        <v>4857</v>
      </c>
      <c r="E165" s="824" t="s">
        <v>2883</v>
      </c>
      <c r="F165" s="822" t="s">
        <v>2868</v>
      </c>
      <c r="G165" s="822" t="s">
        <v>3210</v>
      </c>
      <c r="H165" s="822" t="s">
        <v>329</v>
      </c>
      <c r="I165" s="822" t="s">
        <v>3214</v>
      </c>
      <c r="J165" s="822" t="s">
        <v>3215</v>
      </c>
      <c r="K165" s="822" t="s">
        <v>2595</v>
      </c>
      <c r="L165" s="825">
        <v>0</v>
      </c>
      <c r="M165" s="825">
        <v>0</v>
      </c>
      <c r="N165" s="822">
        <v>4</v>
      </c>
      <c r="O165" s="826">
        <v>1.5</v>
      </c>
      <c r="P165" s="825">
        <v>0</v>
      </c>
      <c r="Q165" s="827"/>
      <c r="R165" s="822">
        <v>4</v>
      </c>
      <c r="S165" s="827">
        <v>1</v>
      </c>
      <c r="T165" s="826">
        <v>1.5</v>
      </c>
      <c r="U165" s="828">
        <v>1</v>
      </c>
    </row>
    <row r="166" spans="1:21" ht="14.45" customHeight="1" x14ac:dyDescent="0.2">
      <c r="A166" s="821">
        <v>21</v>
      </c>
      <c r="B166" s="822" t="s">
        <v>2867</v>
      </c>
      <c r="C166" s="822" t="s">
        <v>2873</v>
      </c>
      <c r="D166" s="823" t="s">
        <v>4857</v>
      </c>
      <c r="E166" s="824" t="s">
        <v>2883</v>
      </c>
      <c r="F166" s="822" t="s">
        <v>2868</v>
      </c>
      <c r="G166" s="822" t="s">
        <v>3210</v>
      </c>
      <c r="H166" s="822" t="s">
        <v>329</v>
      </c>
      <c r="I166" s="822" t="s">
        <v>3216</v>
      </c>
      <c r="J166" s="822" t="s">
        <v>3217</v>
      </c>
      <c r="K166" s="822" t="s">
        <v>3213</v>
      </c>
      <c r="L166" s="825">
        <v>0</v>
      </c>
      <c r="M166" s="825">
        <v>0</v>
      </c>
      <c r="N166" s="822">
        <v>1</v>
      </c>
      <c r="O166" s="826">
        <v>1</v>
      </c>
      <c r="P166" s="825">
        <v>0</v>
      </c>
      <c r="Q166" s="827"/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21</v>
      </c>
      <c r="B167" s="822" t="s">
        <v>2867</v>
      </c>
      <c r="C167" s="822" t="s">
        <v>2873</v>
      </c>
      <c r="D167" s="823" t="s">
        <v>4857</v>
      </c>
      <c r="E167" s="824" t="s">
        <v>2883</v>
      </c>
      <c r="F167" s="822" t="s">
        <v>2868</v>
      </c>
      <c r="G167" s="822" t="s">
        <v>3210</v>
      </c>
      <c r="H167" s="822" t="s">
        <v>329</v>
      </c>
      <c r="I167" s="822" t="s">
        <v>3218</v>
      </c>
      <c r="J167" s="822" t="s">
        <v>3217</v>
      </c>
      <c r="K167" s="822" t="s">
        <v>2595</v>
      </c>
      <c r="L167" s="825">
        <v>0</v>
      </c>
      <c r="M167" s="825">
        <v>0</v>
      </c>
      <c r="N167" s="822">
        <v>3</v>
      </c>
      <c r="O167" s="826">
        <v>2</v>
      </c>
      <c r="P167" s="825"/>
      <c r="Q167" s="827"/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21</v>
      </c>
      <c r="B168" s="822" t="s">
        <v>2867</v>
      </c>
      <c r="C168" s="822" t="s">
        <v>2873</v>
      </c>
      <c r="D168" s="823" t="s">
        <v>4857</v>
      </c>
      <c r="E168" s="824" t="s">
        <v>2883</v>
      </c>
      <c r="F168" s="822" t="s">
        <v>2868</v>
      </c>
      <c r="G168" s="822" t="s">
        <v>3210</v>
      </c>
      <c r="H168" s="822" t="s">
        <v>643</v>
      </c>
      <c r="I168" s="822" t="s">
        <v>2596</v>
      </c>
      <c r="J168" s="822" t="s">
        <v>1460</v>
      </c>
      <c r="K168" s="822" t="s">
        <v>1386</v>
      </c>
      <c r="L168" s="825">
        <v>0</v>
      </c>
      <c r="M168" s="825">
        <v>0</v>
      </c>
      <c r="N168" s="822">
        <v>4</v>
      </c>
      <c r="O168" s="826">
        <v>3</v>
      </c>
      <c r="P168" s="825">
        <v>0</v>
      </c>
      <c r="Q168" s="827"/>
      <c r="R168" s="822">
        <v>3</v>
      </c>
      <c r="S168" s="827">
        <v>0.75</v>
      </c>
      <c r="T168" s="826">
        <v>2</v>
      </c>
      <c r="U168" s="828">
        <v>0.66666666666666663</v>
      </c>
    </row>
    <row r="169" spans="1:21" ht="14.45" customHeight="1" x14ac:dyDescent="0.2">
      <c r="A169" s="821">
        <v>21</v>
      </c>
      <c r="B169" s="822" t="s">
        <v>2867</v>
      </c>
      <c r="C169" s="822" t="s">
        <v>2873</v>
      </c>
      <c r="D169" s="823" t="s">
        <v>4857</v>
      </c>
      <c r="E169" s="824" t="s">
        <v>2883</v>
      </c>
      <c r="F169" s="822" t="s">
        <v>2868</v>
      </c>
      <c r="G169" s="822" t="s">
        <v>2943</v>
      </c>
      <c r="H169" s="822" t="s">
        <v>643</v>
      </c>
      <c r="I169" s="822" t="s">
        <v>2305</v>
      </c>
      <c r="J169" s="822" t="s">
        <v>1068</v>
      </c>
      <c r="K169" s="822" t="s">
        <v>2306</v>
      </c>
      <c r="L169" s="825">
        <v>165.63</v>
      </c>
      <c r="M169" s="825">
        <v>2318.8199999999997</v>
      </c>
      <c r="N169" s="822">
        <v>14</v>
      </c>
      <c r="O169" s="826">
        <v>4.5</v>
      </c>
      <c r="P169" s="825">
        <v>1987.56</v>
      </c>
      <c r="Q169" s="827">
        <v>0.85714285714285721</v>
      </c>
      <c r="R169" s="822">
        <v>12</v>
      </c>
      <c r="S169" s="827">
        <v>0.8571428571428571</v>
      </c>
      <c r="T169" s="826">
        <v>4</v>
      </c>
      <c r="U169" s="828">
        <v>0.88888888888888884</v>
      </c>
    </row>
    <row r="170" spans="1:21" ht="14.45" customHeight="1" x14ac:dyDescent="0.2">
      <c r="A170" s="821">
        <v>21</v>
      </c>
      <c r="B170" s="822" t="s">
        <v>2867</v>
      </c>
      <c r="C170" s="822" t="s">
        <v>2873</v>
      </c>
      <c r="D170" s="823" t="s">
        <v>4857</v>
      </c>
      <c r="E170" s="824" t="s">
        <v>2883</v>
      </c>
      <c r="F170" s="822" t="s">
        <v>2868</v>
      </c>
      <c r="G170" s="822" t="s">
        <v>2943</v>
      </c>
      <c r="H170" s="822" t="s">
        <v>643</v>
      </c>
      <c r="I170" s="822" t="s">
        <v>3219</v>
      </c>
      <c r="J170" s="822" t="s">
        <v>1068</v>
      </c>
      <c r="K170" s="822" t="s">
        <v>3220</v>
      </c>
      <c r="L170" s="825">
        <v>414.07</v>
      </c>
      <c r="M170" s="825">
        <v>1242.21</v>
      </c>
      <c r="N170" s="822">
        <v>3</v>
      </c>
      <c r="O170" s="826">
        <v>1.5</v>
      </c>
      <c r="P170" s="825">
        <v>414.07</v>
      </c>
      <c r="Q170" s="827">
        <v>0.33333333333333331</v>
      </c>
      <c r="R170" s="822">
        <v>1</v>
      </c>
      <c r="S170" s="827">
        <v>0.33333333333333331</v>
      </c>
      <c r="T170" s="826">
        <v>0.5</v>
      </c>
      <c r="U170" s="828">
        <v>0.33333333333333331</v>
      </c>
    </row>
    <row r="171" spans="1:21" ht="14.45" customHeight="1" x14ac:dyDescent="0.2">
      <c r="A171" s="821">
        <v>21</v>
      </c>
      <c r="B171" s="822" t="s">
        <v>2867</v>
      </c>
      <c r="C171" s="822" t="s">
        <v>2873</v>
      </c>
      <c r="D171" s="823" t="s">
        <v>4857</v>
      </c>
      <c r="E171" s="824" t="s">
        <v>2883</v>
      </c>
      <c r="F171" s="822" t="s">
        <v>2868</v>
      </c>
      <c r="G171" s="822" t="s">
        <v>3221</v>
      </c>
      <c r="H171" s="822" t="s">
        <v>329</v>
      </c>
      <c r="I171" s="822" t="s">
        <v>3222</v>
      </c>
      <c r="J171" s="822" t="s">
        <v>3223</v>
      </c>
      <c r="K171" s="822" t="s">
        <v>3224</v>
      </c>
      <c r="L171" s="825">
        <v>50.32</v>
      </c>
      <c r="M171" s="825">
        <v>100.64</v>
      </c>
      <c r="N171" s="822">
        <v>2</v>
      </c>
      <c r="O171" s="826">
        <v>0.5</v>
      </c>
      <c r="P171" s="825">
        <v>100.64</v>
      </c>
      <c r="Q171" s="827">
        <v>1</v>
      </c>
      <c r="R171" s="822">
        <v>2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21</v>
      </c>
      <c r="B172" s="822" t="s">
        <v>2867</v>
      </c>
      <c r="C172" s="822" t="s">
        <v>2873</v>
      </c>
      <c r="D172" s="823" t="s">
        <v>4857</v>
      </c>
      <c r="E172" s="824" t="s">
        <v>2883</v>
      </c>
      <c r="F172" s="822" t="s">
        <v>2868</v>
      </c>
      <c r="G172" s="822" t="s">
        <v>3221</v>
      </c>
      <c r="H172" s="822" t="s">
        <v>329</v>
      </c>
      <c r="I172" s="822" t="s">
        <v>3225</v>
      </c>
      <c r="J172" s="822" t="s">
        <v>3223</v>
      </c>
      <c r="K172" s="822" t="s">
        <v>3226</v>
      </c>
      <c r="L172" s="825">
        <v>99.94</v>
      </c>
      <c r="M172" s="825">
        <v>299.82</v>
      </c>
      <c r="N172" s="822">
        <v>3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21</v>
      </c>
      <c r="B173" s="822" t="s">
        <v>2867</v>
      </c>
      <c r="C173" s="822" t="s">
        <v>2873</v>
      </c>
      <c r="D173" s="823" t="s">
        <v>4857</v>
      </c>
      <c r="E173" s="824" t="s">
        <v>2883</v>
      </c>
      <c r="F173" s="822" t="s">
        <v>2868</v>
      </c>
      <c r="G173" s="822" t="s">
        <v>3221</v>
      </c>
      <c r="H173" s="822" t="s">
        <v>329</v>
      </c>
      <c r="I173" s="822" t="s">
        <v>3227</v>
      </c>
      <c r="J173" s="822" t="s">
        <v>1451</v>
      </c>
      <c r="K173" s="822" t="s">
        <v>1452</v>
      </c>
      <c r="L173" s="825">
        <v>50.32</v>
      </c>
      <c r="M173" s="825">
        <v>1660.56</v>
      </c>
      <c r="N173" s="822">
        <v>33</v>
      </c>
      <c r="O173" s="826">
        <v>11.5</v>
      </c>
      <c r="P173" s="825">
        <v>1056.72</v>
      </c>
      <c r="Q173" s="827">
        <v>0.63636363636363635</v>
      </c>
      <c r="R173" s="822">
        <v>21</v>
      </c>
      <c r="S173" s="827">
        <v>0.63636363636363635</v>
      </c>
      <c r="T173" s="826">
        <v>8.5</v>
      </c>
      <c r="U173" s="828">
        <v>0.73913043478260865</v>
      </c>
    </row>
    <row r="174" spans="1:21" ht="14.45" customHeight="1" x14ac:dyDescent="0.2">
      <c r="A174" s="821">
        <v>21</v>
      </c>
      <c r="B174" s="822" t="s">
        <v>2867</v>
      </c>
      <c r="C174" s="822" t="s">
        <v>2873</v>
      </c>
      <c r="D174" s="823" t="s">
        <v>4857</v>
      </c>
      <c r="E174" s="824" t="s">
        <v>2883</v>
      </c>
      <c r="F174" s="822" t="s">
        <v>2868</v>
      </c>
      <c r="G174" s="822" t="s">
        <v>3221</v>
      </c>
      <c r="H174" s="822" t="s">
        <v>329</v>
      </c>
      <c r="I174" s="822" t="s">
        <v>3228</v>
      </c>
      <c r="J174" s="822" t="s">
        <v>3229</v>
      </c>
      <c r="K174" s="822" t="s">
        <v>3230</v>
      </c>
      <c r="L174" s="825">
        <v>99.94</v>
      </c>
      <c r="M174" s="825">
        <v>199.88</v>
      </c>
      <c r="N174" s="822">
        <v>2</v>
      </c>
      <c r="O174" s="826">
        <v>0.5</v>
      </c>
      <c r="P174" s="825">
        <v>199.88</v>
      </c>
      <c r="Q174" s="827">
        <v>1</v>
      </c>
      <c r="R174" s="822">
        <v>2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21</v>
      </c>
      <c r="B175" s="822" t="s">
        <v>2867</v>
      </c>
      <c r="C175" s="822" t="s">
        <v>2873</v>
      </c>
      <c r="D175" s="823" t="s">
        <v>4857</v>
      </c>
      <c r="E175" s="824" t="s">
        <v>2883</v>
      </c>
      <c r="F175" s="822" t="s">
        <v>2868</v>
      </c>
      <c r="G175" s="822" t="s">
        <v>2922</v>
      </c>
      <c r="H175" s="822" t="s">
        <v>329</v>
      </c>
      <c r="I175" s="822" t="s">
        <v>2923</v>
      </c>
      <c r="J175" s="822" t="s">
        <v>650</v>
      </c>
      <c r="K175" s="822" t="s">
        <v>651</v>
      </c>
      <c r="L175" s="825">
        <v>2086.5500000000002</v>
      </c>
      <c r="M175" s="825">
        <v>12519.3</v>
      </c>
      <c r="N175" s="822">
        <v>6</v>
      </c>
      <c r="O175" s="826">
        <v>4.5</v>
      </c>
      <c r="P175" s="825">
        <v>10432.75</v>
      </c>
      <c r="Q175" s="827">
        <v>0.83333333333333337</v>
      </c>
      <c r="R175" s="822">
        <v>5</v>
      </c>
      <c r="S175" s="827">
        <v>0.83333333333333337</v>
      </c>
      <c r="T175" s="826">
        <v>3.5</v>
      </c>
      <c r="U175" s="828">
        <v>0.77777777777777779</v>
      </c>
    </row>
    <row r="176" spans="1:21" ht="14.45" customHeight="1" x14ac:dyDescent="0.2">
      <c r="A176" s="821">
        <v>21</v>
      </c>
      <c r="B176" s="822" t="s">
        <v>2867</v>
      </c>
      <c r="C176" s="822" t="s">
        <v>2873</v>
      </c>
      <c r="D176" s="823" t="s">
        <v>4857</v>
      </c>
      <c r="E176" s="824" t="s">
        <v>2883</v>
      </c>
      <c r="F176" s="822" t="s">
        <v>2868</v>
      </c>
      <c r="G176" s="822" t="s">
        <v>3231</v>
      </c>
      <c r="H176" s="822" t="s">
        <v>643</v>
      </c>
      <c r="I176" s="822" t="s">
        <v>2449</v>
      </c>
      <c r="J176" s="822" t="s">
        <v>1529</v>
      </c>
      <c r="K176" s="822" t="s">
        <v>2450</v>
      </c>
      <c r="L176" s="825">
        <v>154.36000000000001</v>
      </c>
      <c r="M176" s="825">
        <v>308.72000000000003</v>
      </c>
      <c r="N176" s="822">
        <v>2</v>
      </c>
      <c r="O176" s="826">
        <v>2</v>
      </c>
      <c r="P176" s="825">
        <v>308.72000000000003</v>
      </c>
      <c r="Q176" s="827">
        <v>1</v>
      </c>
      <c r="R176" s="822">
        <v>2</v>
      </c>
      <c r="S176" s="827">
        <v>1</v>
      </c>
      <c r="T176" s="826">
        <v>2</v>
      </c>
      <c r="U176" s="828">
        <v>1</v>
      </c>
    </row>
    <row r="177" spans="1:21" ht="14.45" customHeight="1" x14ac:dyDescent="0.2">
      <c r="A177" s="821">
        <v>21</v>
      </c>
      <c r="B177" s="822" t="s">
        <v>2867</v>
      </c>
      <c r="C177" s="822" t="s">
        <v>2873</v>
      </c>
      <c r="D177" s="823" t="s">
        <v>4857</v>
      </c>
      <c r="E177" s="824" t="s">
        <v>2883</v>
      </c>
      <c r="F177" s="822" t="s">
        <v>2868</v>
      </c>
      <c r="G177" s="822" t="s">
        <v>3231</v>
      </c>
      <c r="H177" s="822" t="s">
        <v>329</v>
      </c>
      <c r="I177" s="822" t="s">
        <v>3232</v>
      </c>
      <c r="J177" s="822" t="s">
        <v>1529</v>
      </c>
      <c r="K177" s="822" t="s">
        <v>3233</v>
      </c>
      <c r="L177" s="825">
        <v>225.06</v>
      </c>
      <c r="M177" s="825">
        <v>450.12</v>
      </c>
      <c r="N177" s="822">
        <v>2</v>
      </c>
      <c r="O177" s="826">
        <v>2</v>
      </c>
      <c r="P177" s="825">
        <v>225.06</v>
      </c>
      <c r="Q177" s="827">
        <v>0.5</v>
      </c>
      <c r="R177" s="822">
        <v>1</v>
      </c>
      <c r="S177" s="827">
        <v>0.5</v>
      </c>
      <c r="T177" s="826">
        <v>1</v>
      </c>
      <c r="U177" s="828">
        <v>0.5</v>
      </c>
    </row>
    <row r="178" spans="1:21" ht="14.45" customHeight="1" x14ac:dyDescent="0.2">
      <c r="A178" s="821">
        <v>21</v>
      </c>
      <c r="B178" s="822" t="s">
        <v>2867</v>
      </c>
      <c r="C178" s="822" t="s">
        <v>2873</v>
      </c>
      <c r="D178" s="823" t="s">
        <v>4857</v>
      </c>
      <c r="E178" s="824" t="s">
        <v>2883</v>
      </c>
      <c r="F178" s="822" t="s">
        <v>2868</v>
      </c>
      <c r="G178" s="822" t="s">
        <v>3234</v>
      </c>
      <c r="H178" s="822" t="s">
        <v>329</v>
      </c>
      <c r="I178" s="822" t="s">
        <v>3235</v>
      </c>
      <c r="J178" s="822" t="s">
        <v>1091</v>
      </c>
      <c r="K178" s="822" t="s">
        <v>1092</v>
      </c>
      <c r="L178" s="825">
        <v>374.79</v>
      </c>
      <c r="M178" s="825">
        <v>9369.75</v>
      </c>
      <c r="N178" s="822">
        <v>25</v>
      </c>
      <c r="O178" s="826">
        <v>6</v>
      </c>
      <c r="P178" s="825">
        <v>9369.75</v>
      </c>
      <c r="Q178" s="827">
        <v>1</v>
      </c>
      <c r="R178" s="822">
        <v>25</v>
      </c>
      <c r="S178" s="827">
        <v>1</v>
      </c>
      <c r="T178" s="826">
        <v>6</v>
      </c>
      <c r="U178" s="828">
        <v>1</v>
      </c>
    </row>
    <row r="179" spans="1:21" ht="14.45" customHeight="1" x14ac:dyDescent="0.2">
      <c r="A179" s="821">
        <v>21</v>
      </c>
      <c r="B179" s="822" t="s">
        <v>2867</v>
      </c>
      <c r="C179" s="822" t="s">
        <v>2873</v>
      </c>
      <c r="D179" s="823" t="s">
        <v>4857</v>
      </c>
      <c r="E179" s="824" t="s">
        <v>2883</v>
      </c>
      <c r="F179" s="822" t="s">
        <v>2868</v>
      </c>
      <c r="G179" s="822" t="s">
        <v>3234</v>
      </c>
      <c r="H179" s="822" t="s">
        <v>329</v>
      </c>
      <c r="I179" s="822" t="s">
        <v>3236</v>
      </c>
      <c r="J179" s="822" t="s">
        <v>3237</v>
      </c>
      <c r="K179" s="822" t="s">
        <v>3238</v>
      </c>
      <c r="L179" s="825">
        <v>0</v>
      </c>
      <c r="M179" s="825">
        <v>0</v>
      </c>
      <c r="N179" s="822">
        <v>2</v>
      </c>
      <c r="O179" s="826">
        <v>0.5</v>
      </c>
      <c r="P179" s="825">
        <v>0</v>
      </c>
      <c r="Q179" s="827"/>
      <c r="R179" s="822">
        <v>2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21</v>
      </c>
      <c r="B180" s="822" t="s">
        <v>2867</v>
      </c>
      <c r="C180" s="822" t="s">
        <v>2873</v>
      </c>
      <c r="D180" s="823" t="s">
        <v>4857</v>
      </c>
      <c r="E180" s="824" t="s">
        <v>2883</v>
      </c>
      <c r="F180" s="822" t="s">
        <v>2868</v>
      </c>
      <c r="G180" s="822" t="s">
        <v>3239</v>
      </c>
      <c r="H180" s="822" t="s">
        <v>643</v>
      </c>
      <c r="I180" s="822" t="s">
        <v>2442</v>
      </c>
      <c r="J180" s="822" t="s">
        <v>2436</v>
      </c>
      <c r="K180" s="822" t="s">
        <v>2443</v>
      </c>
      <c r="L180" s="825">
        <v>84.18</v>
      </c>
      <c r="M180" s="825">
        <v>84.18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21</v>
      </c>
      <c r="B181" s="822" t="s">
        <v>2867</v>
      </c>
      <c r="C181" s="822" t="s">
        <v>2873</v>
      </c>
      <c r="D181" s="823" t="s">
        <v>4857</v>
      </c>
      <c r="E181" s="824" t="s">
        <v>2883</v>
      </c>
      <c r="F181" s="822" t="s">
        <v>2868</v>
      </c>
      <c r="G181" s="822" t="s">
        <v>3239</v>
      </c>
      <c r="H181" s="822" t="s">
        <v>329</v>
      </c>
      <c r="I181" s="822" t="s">
        <v>3240</v>
      </c>
      <c r="J181" s="822" t="s">
        <v>891</v>
      </c>
      <c r="K181" s="822" t="s">
        <v>892</v>
      </c>
      <c r="L181" s="825">
        <v>84.18</v>
      </c>
      <c r="M181" s="825">
        <v>84.18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21</v>
      </c>
      <c r="B182" s="822" t="s">
        <v>2867</v>
      </c>
      <c r="C182" s="822" t="s">
        <v>2873</v>
      </c>
      <c r="D182" s="823" t="s">
        <v>4857</v>
      </c>
      <c r="E182" s="824" t="s">
        <v>2883</v>
      </c>
      <c r="F182" s="822" t="s">
        <v>2868</v>
      </c>
      <c r="G182" s="822" t="s">
        <v>3241</v>
      </c>
      <c r="H182" s="822" t="s">
        <v>329</v>
      </c>
      <c r="I182" s="822" t="s">
        <v>3242</v>
      </c>
      <c r="J182" s="822" t="s">
        <v>3243</v>
      </c>
      <c r="K182" s="822" t="s">
        <v>3244</v>
      </c>
      <c r="L182" s="825">
        <v>0</v>
      </c>
      <c r="M182" s="825">
        <v>0</v>
      </c>
      <c r="N182" s="822">
        <v>1</v>
      </c>
      <c r="O182" s="826">
        <v>0.5</v>
      </c>
      <c r="P182" s="825">
        <v>0</v>
      </c>
      <c r="Q182" s="827"/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21</v>
      </c>
      <c r="B183" s="822" t="s">
        <v>2867</v>
      </c>
      <c r="C183" s="822" t="s">
        <v>2873</v>
      </c>
      <c r="D183" s="823" t="s">
        <v>4857</v>
      </c>
      <c r="E183" s="824" t="s">
        <v>2883</v>
      </c>
      <c r="F183" s="822" t="s">
        <v>2868</v>
      </c>
      <c r="G183" s="822" t="s">
        <v>3241</v>
      </c>
      <c r="H183" s="822" t="s">
        <v>329</v>
      </c>
      <c r="I183" s="822" t="s">
        <v>3245</v>
      </c>
      <c r="J183" s="822" t="s">
        <v>3243</v>
      </c>
      <c r="K183" s="822" t="s">
        <v>3246</v>
      </c>
      <c r="L183" s="825">
        <v>0</v>
      </c>
      <c r="M183" s="825">
        <v>0</v>
      </c>
      <c r="N183" s="822">
        <v>3</v>
      </c>
      <c r="O183" s="826">
        <v>1.5</v>
      </c>
      <c r="P183" s="825"/>
      <c r="Q183" s="827"/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21</v>
      </c>
      <c r="B184" s="822" t="s">
        <v>2867</v>
      </c>
      <c r="C184" s="822" t="s">
        <v>2873</v>
      </c>
      <c r="D184" s="823" t="s">
        <v>4857</v>
      </c>
      <c r="E184" s="824" t="s">
        <v>2883</v>
      </c>
      <c r="F184" s="822" t="s">
        <v>2868</v>
      </c>
      <c r="G184" s="822" t="s">
        <v>3247</v>
      </c>
      <c r="H184" s="822" t="s">
        <v>329</v>
      </c>
      <c r="I184" s="822" t="s">
        <v>3248</v>
      </c>
      <c r="J184" s="822" t="s">
        <v>3249</v>
      </c>
      <c r="K184" s="822" t="s">
        <v>3250</v>
      </c>
      <c r="L184" s="825">
        <v>79.069999999999993</v>
      </c>
      <c r="M184" s="825">
        <v>158.13999999999999</v>
      </c>
      <c r="N184" s="822">
        <v>2</v>
      </c>
      <c r="O184" s="826">
        <v>0.5</v>
      </c>
      <c r="P184" s="825">
        <v>158.13999999999999</v>
      </c>
      <c r="Q184" s="827">
        <v>1</v>
      </c>
      <c r="R184" s="822">
        <v>2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21</v>
      </c>
      <c r="B185" s="822" t="s">
        <v>2867</v>
      </c>
      <c r="C185" s="822" t="s">
        <v>2873</v>
      </c>
      <c r="D185" s="823" t="s">
        <v>4857</v>
      </c>
      <c r="E185" s="824" t="s">
        <v>2883</v>
      </c>
      <c r="F185" s="822" t="s">
        <v>2868</v>
      </c>
      <c r="G185" s="822" t="s">
        <v>3251</v>
      </c>
      <c r="H185" s="822" t="s">
        <v>643</v>
      </c>
      <c r="I185" s="822" t="s">
        <v>3252</v>
      </c>
      <c r="J185" s="822" t="s">
        <v>1514</v>
      </c>
      <c r="K185" s="822" t="s">
        <v>3253</v>
      </c>
      <c r="L185" s="825">
        <v>1451.04</v>
      </c>
      <c r="M185" s="825">
        <v>7255.2</v>
      </c>
      <c r="N185" s="822">
        <v>5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21</v>
      </c>
      <c r="B186" s="822" t="s">
        <v>2867</v>
      </c>
      <c r="C186" s="822" t="s">
        <v>2873</v>
      </c>
      <c r="D186" s="823" t="s">
        <v>4857</v>
      </c>
      <c r="E186" s="824" t="s">
        <v>2883</v>
      </c>
      <c r="F186" s="822" t="s">
        <v>2868</v>
      </c>
      <c r="G186" s="822" t="s">
        <v>3251</v>
      </c>
      <c r="H186" s="822" t="s">
        <v>643</v>
      </c>
      <c r="I186" s="822" t="s">
        <v>2794</v>
      </c>
      <c r="J186" s="822" t="s">
        <v>2795</v>
      </c>
      <c r="K186" s="822" t="s">
        <v>1959</v>
      </c>
      <c r="L186" s="825">
        <v>233.96</v>
      </c>
      <c r="M186" s="825">
        <v>10060.280000000001</v>
      </c>
      <c r="N186" s="822">
        <v>43</v>
      </c>
      <c r="O186" s="826">
        <v>6.5</v>
      </c>
      <c r="P186" s="825">
        <v>7720.68</v>
      </c>
      <c r="Q186" s="827">
        <v>0.76744186046511631</v>
      </c>
      <c r="R186" s="822">
        <v>33</v>
      </c>
      <c r="S186" s="827">
        <v>0.76744186046511631</v>
      </c>
      <c r="T186" s="826">
        <v>4.5</v>
      </c>
      <c r="U186" s="828">
        <v>0.69230769230769229</v>
      </c>
    </row>
    <row r="187" spans="1:21" ht="14.45" customHeight="1" x14ac:dyDescent="0.2">
      <c r="A187" s="821">
        <v>21</v>
      </c>
      <c r="B187" s="822" t="s">
        <v>2867</v>
      </c>
      <c r="C187" s="822" t="s">
        <v>2873</v>
      </c>
      <c r="D187" s="823" t="s">
        <v>4857</v>
      </c>
      <c r="E187" s="824" t="s">
        <v>2883</v>
      </c>
      <c r="F187" s="822" t="s">
        <v>2868</v>
      </c>
      <c r="G187" s="822" t="s">
        <v>3254</v>
      </c>
      <c r="H187" s="822" t="s">
        <v>329</v>
      </c>
      <c r="I187" s="822" t="s">
        <v>3255</v>
      </c>
      <c r="J187" s="822" t="s">
        <v>1152</v>
      </c>
      <c r="K187" s="822" t="s">
        <v>1153</v>
      </c>
      <c r="L187" s="825">
        <v>121.92</v>
      </c>
      <c r="M187" s="825">
        <v>1219.2</v>
      </c>
      <c r="N187" s="822">
        <v>10</v>
      </c>
      <c r="O187" s="826">
        <v>3.5</v>
      </c>
      <c r="P187" s="825">
        <v>609.6</v>
      </c>
      <c r="Q187" s="827">
        <v>0.5</v>
      </c>
      <c r="R187" s="822">
        <v>5</v>
      </c>
      <c r="S187" s="827">
        <v>0.5</v>
      </c>
      <c r="T187" s="826">
        <v>2</v>
      </c>
      <c r="U187" s="828">
        <v>0.5714285714285714</v>
      </c>
    </row>
    <row r="188" spans="1:21" ht="14.45" customHeight="1" x14ac:dyDescent="0.2">
      <c r="A188" s="821">
        <v>21</v>
      </c>
      <c r="B188" s="822" t="s">
        <v>2867</v>
      </c>
      <c r="C188" s="822" t="s">
        <v>2873</v>
      </c>
      <c r="D188" s="823" t="s">
        <v>4857</v>
      </c>
      <c r="E188" s="824" t="s">
        <v>2883</v>
      </c>
      <c r="F188" s="822" t="s">
        <v>2868</v>
      </c>
      <c r="G188" s="822" t="s">
        <v>3254</v>
      </c>
      <c r="H188" s="822" t="s">
        <v>329</v>
      </c>
      <c r="I188" s="822" t="s">
        <v>3255</v>
      </c>
      <c r="J188" s="822" t="s">
        <v>1152</v>
      </c>
      <c r="K188" s="822" t="s">
        <v>1153</v>
      </c>
      <c r="L188" s="825">
        <v>107.27</v>
      </c>
      <c r="M188" s="825">
        <v>643.62</v>
      </c>
      <c r="N188" s="822">
        <v>6</v>
      </c>
      <c r="O188" s="826">
        <v>2</v>
      </c>
      <c r="P188" s="825">
        <v>643.62</v>
      </c>
      <c r="Q188" s="827">
        <v>1</v>
      </c>
      <c r="R188" s="822">
        <v>6</v>
      </c>
      <c r="S188" s="827">
        <v>1</v>
      </c>
      <c r="T188" s="826">
        <v>2</v>
      </c>
      <c r="U188" s="828">
        <v>1</v>
      </c>
    </row>
    <row r="189" spans="1:21" ht="14.45" customHeight="1" x14ac:dyDescent="0.2">
      <c r="A189" s="821">
        <v>21</v>
      </c>
      <c r="B189" s="822" t="s">
        <v>2867</v>
      </c>
      <c r="C189" s="822" t="s">
        <v>2873</v>
      </c>
      <c r="D189" s="823" t="s">
        <v>4857</v>
      </c>
      <c r="E189" s="824" t="s">
        <v>2883</v>
      </c>
      <c r="F189" s="822" t="s">
        <v>2868</v>
      </c>
      <c r="G189" s="822" t="s">
        <v>3254</v>
      </c>
      <c r="H189" s="822" t="s">
        <v>329</v>
      </c>
      <c r="I189" s="822" t="s">
        <v>3256</v>
      </c>
      <c r="J189" s="822" t="s">
        <v>1152</v>
      </c>
      <c r="K189" s="822" t="s">
        <v>1153</v>
      </c>
      <c r="L189" s="825">
        <v>121.92</v>
      </c>
      <c r="M189" s="825">
        <v>5120.6399999999994</v>
      </c>
      <c r="N189" s="822">
        <v>42</v>
      </c>
      <c r="O189" s="826">
        <v>14.5</v>
      </c>
      <c r="P189" s="825">
        <v>2560.3199999999997</v>
      </c>
      <c r="Q189" s="827">
        <v>0.5</v>
      </c>
      <c r="R189" s="822">
        <v>21</v>
      </c>
      <c r="S189" s="827">
        <v>0.5</v>
      </c>
      <c r="T189" s="826">
        <v>7</v>
      </c>
      <c r="U189" s="828">
        <v>0.48275862068965519</v>
      </c>
    </row>
    <row r="190" spans="1:21" ht="14.45" customHeight="1" x14ac:dyDescent="0.2">
      <c r="A190" s="821">
        <v>21</v>
      </c>
      <c r="B190" s="822" t="s">
        <v>2867</v>
      </c>
      <c r="C190" s="822" t="s">
        <v>2873</v>
      </c>
      <c r="D190" s="823" t="s">
        <v>4857</v>
      </c>
      <c r="E190" s="824" t="s">
        <v>2883</v>
      </c>
      <c r="F190" s="822" t="s">
        <v>2868</v>
      </c>
      <c r="G190" s="822" t="s">
        <v>3254</v>
      </c>
      <c r="H190" s="822" t="s">
        <v>329</v>
      </c>
      <c r="I190" s="822" t="s">
        <v>3256</v>
      </c>
      <c r="J190" s="822" t="s">
        <v>1152</v>
      </c>
      <c r="K190" s="822" t="s">
        <v>1153</v>
      </c>
      <c r="L190" s="825">
        <v>107.27</v>
      </c>
      <c r="M190" s="825">
        <v>965.43000000000006</v>
      </c>
      <c r="N190" s="822">
        <v>9</v>
      </c>
      <c r="O190" s="826">
        <v>3</v>
      </c>
      <c r="P190" s="825">
        <v>321.81</v>
      </c>
      <c r="Q190" s="827">
        <v>0.33333333333333331</v>
      </c>
      <c r="R190" s="822">
        <v>3</v>
      </c>
      <c r="S190" s="827">
        <v>0.33333333333333331</v>
      </c>
      <c r="T190" s="826">
        <v>1</v>
      </c>
      <c r="U190" s="828">
        <v>0.33333333333333331</v>
      </c>
    </row>
    <row r="191" spans="1:21" ht="14.45" customHeight="1" x14ac:dyDescent="0.2">
      <c r="A191" s="821">
        <v>21</v>
      </c>
      <c r="B191" s="822" t="s">
        <v>2867</v>
      </c>
      <c r="C191" s="822" t="s">
        <v>2873</v>
      </c>
      <c r="D191" s="823" t="s">
        <v>4857</v>
      </c>
      <c r="E191" s="824" t="s">
        <v>2883</v>
      </c>
      <c r="F191" s="822" t="s">
        <v>2869</v>
      </c>
      <c r="G191" s="822" t="s">
        <v>3257</v>
      </c>
      <c r="H191" s="822" t="s">
        <v>329</v>
      </c>
      <c r="I191" s="822" t="s">
        <v>3258</v>
      </c>
      <c r="J191" s="822" t="s">
        <v>3259</v>
      </c>
      <c r="K191" s="822"/>
      <c r="L191" s="825">
        <v>0</v>
      </c>
      <c r="M191" s="825">
        <v>0</v>
      </c>
      <c r="N191" s="822">
        <v>3</v>
      </c>
      <c r="O191" s="826">
        <v>3</v>
      </c>
      <c r="P191" s="825">
        <v>0</v>
      </c>
      <c r="Q191" s="827"/>
      <c r="R191" s="822">
        <v>2</v>
      </c>
      <c r="S191" s="827">
        <v>0.66666666666666663</v>
      </c>
      <c r="T191" s="826">
        <v>2</v>
      </c>
      <c r="U191" s="828">
        <v>0.66666666666666663</v>
      </c>
    </row>
    <row r="192" spans="1:21" ht="14.45" customHeight="1" x14ac:dyDescent="0.2">
      <c r="A192" s="821">
        <v>21</v>
      </c>
      <c r="B192" s="822" t="s">
        <v>2867</v>
      </c>
      <c r="C192" s="822" t="s">
        <v>2873</v>
      </c>
      <c r="D192" s="823" t="s">
        <v>4857</v>
      </c>
      <c r="E192" s="824" t="s">
        <v>2883</v>
      </c>
      <c r="F192" s="822" t="s">
        <v>2870</v>
      </c>
      <c r="G192" s="822" t="s">
        <v>3257</v>
      </c>
      <c r="H192" s="822" t="s">
        <v>329</v>
      </c>
      <c r="I192" s="822" t="s">
        <v>3260</v>
      </c>
      <c r="J192" s="822" t="s">
        <v>3261</v>
      </c>
      <c r="K192" s="822" t="s">
        <v>3262</v>
      </c>
      <c r="L192" s="825">
        <v>2029.75</v>
      </c>
      <c r="M192" s="825">
        <v>4059.5</v>
      </c>
      <c r="N192" s="822">
        <v>2</v>
      </c>
      <c r="O192" s="826">
        <v>1</v>
      </c>
      <c r="P192" s="825">
        <v>4059.5</v>
      </c>
      <c r="Q192" s="827">
        <v>1</v>
      </c>
      <c r="R192" s="822">
        <v>2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21</v>
      </c>
      <c r="B193" s="822" t="s">
        <v>2867</v>
      </c>
      <c r="C193" s="822" t="s">
        <v>2873</v>
      </c>
      <c r="D193" s="823" t="s">
        <v>4857</v>
      </c>
      <c r="E193" s="824" t="s">
        <v>2883</v>
      </c>
      <c r="F193" s="822" t="s">
        <v>2870</v>
      </c>
      <c r="G193" s="822" t="s">
        <v>3257</v>
      </c>
      <c r="H193" s="822" t="s">
        <v>329</v>
      </c>
      <c r="I193" s="822" t="s">
        <v>3263</v>
      </c>
      <c r="J193" s="822" t="s">
        <v>3264</v>
      </c>
      <c r="K193" s="822" t="s">
        <v>3265</v>
      </c>
      <c r="L193" s="825">
        <v>1786.53</v>
      </c>
      <c r="M193" s="825">
        <v>3573.06</v>
      </c>
      <c r="N193" s="822">
        <v>2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21</v>
      </c>
      <c r="B194" s="822" t="s">
        <v>2867</v>
      </c>
      <c r="C194" s="822" t="s">
        <v>2873</v>
      </c>
      <c r="D194" s="823" t="s">
        <v>4857</v>
      </c>
      <c r="E194" s="824" t="s">
        <v>2883</v>
      </c>
      <c r="F194" s="822" t="s">
        <v>2870</v>
      </c>
      <c r="G194" s="822" t="s">
        <v>3257</v>
      </c>
      <c r="H194" s="822" t="s">
        <v>329</v>
      </c>
      <c r="I194" s="822" t="s">
        <v>3266</v>
      </c>
      <c r="J194" s="822" t="s">
        <v>3267</v>
      </c>
      <c r="K194" s="822" t="s">
        <v>3268</v>
      </c>
      <c r="L194" s="825">
        <v>1908.55</v>
      </c>
      <c r="M194" s="825">
        <v>3817.1</v>
      </c>
      <c r="N194" s="822">
        <v>2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21</v>
      </c>
      <c r="B195" s="822" t="s">
        <v>2867</v>
      </c>
      <c r="C195" s="822" t="s">
        <v>2873</v>
      </c>
      <c r="D195" s="823" t="s">
        <v>4857</v>
      </c>
      <c r="E195" s="824" t="s">
        <v>2884</v>
      </c>
      <c r="F195" s="822" t="s">
        <v>2868</v>
      </c>
      <c r="G195" s="822" t="s">
        <v>3109</v>
      </c>
      <c r="H195" s="822" t="s">
        <v>329</v>
      </c>
      <c r="I195" s="822" t="s">
        <v>3110</v>
      </c>
      <c r="J195" s="822" t="s">
        <v>925</v>
      </c>
      <c r="K195" s="822" t="s">
        <v>926</v>
      </c>
      <c r="L195" s="825">
        <v>248.55</v>
      </c>
      <c r="M195" s="825">
        <v>248.55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21</v>
      </c>
      <c r="B196" s="822" t="s">
        <v>2867</v>
      </c>
      <c r="C196" s="822" t="s">
        <v>2873</v>
      </c>
      <c r="D196" s="823" t="s">
        <v>4857</v>
      </c>
      <c r="E196" s="824" t="s">
        <v>2893</v>
      </c>
      <c r="F196" s="822" t="s">
        <v>2868</v>
      </c>
      <c r="G196" s="822" t="s">
        <v>2951</v>
      </c>
      <c r="H196" s="822" t="s">
        <v>329</v>
      </c>
      <c r="I196" s="822" t="s">
        <v>3269</v>
      </c>
      <c r="J196" s="822" t="s">
        <v>2953</v>
      </c>
      <c r="K196" s="822" t="s">
        <v>3270</v>
      </c>
      <c r="L196" s="825">
        <v>23.49</v>
      </c>
      <c r="M196" s="825">
        <v>23.49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21</v>
      </c>
      <c r="B197" s="822" t="s">
        <v>2867</v>
      </c>
      <c r="C197" s="822" t="s">
        <v>2873</v>
      </c>
      <c r="D197" s="823" t="s">
        <v>4857</v>
      </c>
      <c r="E197" s="824" t="s">
        <v>2893</v>
      </c>
      <c r="F197" s="822" t="s">
        <v>2868</v>
      </c>
      <c r="G197" s="822" t="s">
        <v>2951</v>
      </c>
      <c r="H197" s="822" t="s">
        <v>329</v>
      </c>
      <c r="I197" s="822" t="s">
        <v>2952</v>
      </c>
      <c r="J197" s="822" t="s">
        <v>2953</v>
      </c>
      <c r="K197" s="822" t="s">
        <v>2954</v>
      </c>
      <c r="L197" s="825">
        <v>70.48</v>
      </c>
      <c r="M197" s="825">
        <v>845.76</v>
      </c>
      <c r="N197" s="822">
        <v>12</v>
      </c>
      <c r="O197" s="826">
        <v>5.5</v>
      </c>
      <c r="P197" s="825">
        <v>845.76</v>
      </c>
      <c r="Q197" s="827">
        <v>1</v>
      </c>
      <c r="R197" s="822">
        <v>12</v>
      </c>
      <c r="S197" s="827">
        <v>1</v>
      </c>
      <c r="T197" s="826">
        <v>5.5</v>
      </c>
      <c r="U197" s="828">
        <v>1</v>
      </c>
    </row>
    <row r="198" spans="1:21" ht="14.45" customHeight="1" x14ac:dyDescent="0.2">
      <c r="A198" s="821">
        <v>21</v>
      </c>
      <c r="B198" s="822" t="s">
        <v>2867</v>
      </c>
      <c r="C198" s="822" t="s">
        <v>2873</v>
      </c>
      <c r="D198" s="823" t="s">
        <v>4857</v>
      </c>
      <c r="E198" s="824" t="s">
        <v>2893</v>
      </c>
      <c r="F198" s="822" t="s">
        <v>2868</v>
      </c>
      <c r="G198" s="822" t="s">
        <v>2951</v>
      </c>
      <c r="H198" s="822" t="s">
        <v>329</v>
      </c>
      <c r="I198" s="822" t="s">
        <v>2955</v>
      </c>
      <c r="J198" s="822" t="s">
        <v>2953</v>
      </c>
      <c r="K198" s="822" t="s">
        <v>2956</v>
      </c>
      <c r="L198" s="825">
        <v>0</v>
      </c>
      <c r="M198" s="825">
        <v>0</v>
      </c>
      <c r="N198" s="822">
        <v>2</v>
      </c>
      <c r="O198" s="826">
        <v>1</v>
      </c>
      <c r="P198" s="825">
        <v>0</v>
      </c>
      <c r="Q198" s="827"/>
      <c r="R198" s="822">
        <v>2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21</v>
      </c>
      <c r="B199" s="822" t="s">
        <v>2867</v>
      </c>
      <c r="C199" s="822" t="s">
        <v>2873</v>
      </c>
      <c r="D199" s="823" t="s">
        <v>4857</v>
      </c>
      <c r="E199" s="824" t="s">
        <v>2893</v>
      </c>
      <c r="F199" s="822" t="s">
        <v>2868</v>
      </c>
      <c r="G199" s="822" t="s">
        <v>2958</v>
      </c>
      <c r="H199" s="822" t="s">
        <v>329</v>
      </c>
      <c r="I199" s="822" t="s">
        <v>3271</v>
      </c>
      <c r="J199" s="822" t="s">
        <v>3272</v>
      </c>
      <c r="K199" s="822" t="s">
        <v>3273</v>
      </c>
      <c r="L199" s="825">
        <v>36.270000000000003</v>
      </c>
      <c r="M199" s="825">
        <v>36.270000000000003</v>
      </c>
      <c r="N199" s="822">
        <v>1</v>
      </c>
      <c r="O199" s="826">
        <v>0.5</v>
      </c>
      <c r="P199" s="825">
        <v>36.270000000000003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21</v>
      </c>
      <c r="B200" s="822" t="s">
        <v>2867</v>
      </c>
      <c r="C200" s="822" t="s">
        <v>2873</v>
      </c>
      <c r="D200" s="823" t="s">
        <v>4857</v>
      </c>
      <c r="E200" s="824" t="s">
        <v>2893</v>
      </c>
      <c r="F200" s="822" t="s">
        <v>2868</v>
      </c>
      <c r="G200" s="822" t="s">
        <v>2915</v>
      </c>
      <c r="H200" s="822" t="s">
        <v>643</v>
      </c>
      <c r="I200" s="822" t="s">
        <v>2588</v>
      </c>
      <c r="J200" s="822" t="s">
        <v>2589</v>
      </c>
      <c r="K200" s="822" t="s">
        <v>2590</v>
      </c>
      <c r="L200" s="825">
        <v>23.4</v>
      </c>
      <c r="M200" s="825">
        <v>70.199999999999989</v>
      </c>
      <c r="N200" s="822">
        <v>3</v>
      </c>
      <c r="O200" s="826">
        <v>1.5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21</v>
      </c>
      <c r="B201" s="822" t="s">
        <v>2867</v>
      </c>
      <c r="C201" s="822" t="s">
        <v>2873</v>
      </c>
      <c r="D201" s="823" t="s">
        <v>4857</v>
      </c>
      <c r="E201" s="824" t="s">
        <v>2893</v>
      </c>
      <c r="F201" s="822" t="s">
        <v>2868</v>
      </c>
      <c r="G201" s="822" t="s">
        <v>2915</v>
      </c>
      <c r="H201" s="822" t="s">
        <v>329</v>
      </c>
      <c r="I201" s="822" t="s">
        <v>3274</v>
      </c>
      <c r="J201" s="822" t="s">
        <v>3275</v>
      </c>
      <c r="K201" s="822" t="s">
        <v>2592</v>
      </c>
      <c r="L201" s="825">
        <v>11.71</v>
      </c>
      <c r="M201" s="825">
        <v>11.71</v>
      </c>
      <c r="N201" s="822">
        <v>1</v>
      </c>
      <c r="O201" s="826">
        <v>1</v>
      </c>
      <c r="P201" s="825">
        <v>11.71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21</v>
      </c>
      <c r="B202" s="822" t="s">
        <v>2867</v>
      </c>
      <c r="C202" s="822" t="s">
        <v>2873</v>
      </c>
      <c r="D202" s="823" t="s">
        <v>4857</v>
      </c>
      <c r="E202" s="824" t="s">
        <v>2893</v>
      </c>
      <c r="F202" s="822" t="s">
        <v>2868</v>
      </c>
      <c r="G202" s="822" t="s">
        <v>2915</v>
      </c>
      <c r="H202" s="822" t="s">
        <v>643</v>
      </c>
      <c r="I202" s="822" t="s">
        <v>2591</v>
      </c>
      <c r="J202" s="822" t="s">
        <v>2589</v>
      </c>
      <c r="K202" s="822" t="s">
        <v>2592</v>
      </c>
      <c r="L202" s="825">
        <v>11.71</v>
      </c>
      <c r="M202" s="825">
        <v>163.94</v>
      </c>
      <c r="N202" s="822">
        <v>14</v>
      </c>
      <c r="O202" s="826">
        <v>6</v>
      </c>
      <c r="P202" s="825">
        <v>105.39</v>
      </c>
      <c r="Q202" s="827">
        <v>0.6428571428571429</v>
      </c>
      <c r="R202" s="822">
        <v>9</v>
      </c>
      <c r="S202" s="827">
        <v>0.6428571428571429</v>
      </c>
      <c r="T202" s="826">
        <v>3.5</v>
      </c>
      <c r="U202" s="828">
        <v>0.58333333333333337</v>
      </c>
    </row>
    <row r="203" spans="1:21" ht="14.45" customHeight="1" x14ac:dyDescent="0.2">
      <c r="A203" s="821">
        <v>21</v>
      </c>
      <c r="B203" s="822" t="s">
        <v>2867</v>
      </c>
      <c r="C203" s="822" t="s">
        <v>2873</v>
      </c>
      <c r="D203" s="823" t="s">
        <v>4857</v>
      </c>
      <c r="E203" s="824" t="s">
        <v>2893</v>
      </c>
      <c r="F203" s="822" t="s">
        <v>2868</v>
      </c>
      <c r="G203" s="822" t="s">
        <v>2961</v>
      </c>
      <c r="H203" s="822" t="s">
        <v>329</v>
      </c>
      <c r="I203" s="822" t="s">
        <v>3276</v>
      </c>
      <c r="J203" s="822" t="s">
        <v>3277</v>
      </c>
      <c r="K203" s="822" t="s">
        <v>3278</v>
      </c>
      <c r="L203" s="825">
        <v>207.27</v>
      </c>
      <c r="M203" s="825">
        <v>207.27</v>
      </c>
      <c r="N203" s="822">
        <v>1</v>
      </c>
      <c r="O203" s="826">
        <v>1</v>
      </c>
      <c r="P203" s="825">
        <v>207.27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21</v>
      </c>
      <c r="B204" s="822" t="s">
        <v>2867</v>
      </c>
      <c r="C204" s="822" t="s">
        <v>2873</v>
      </c>
      <c r="D204" s="823" t="s">
        <v>4857</v>
      </c>
      <c r="E204" s="824" t="s">
        <v>2893</v>
      </c>
      <c r="F204" s="822" t="s">
        <v>2868</v>
      </c>
      <c r="G204" s="822" t="s">
        <v>2962</v>
      </c>
      <c r="H204" s="822" t="s">
        <v>643</v>
      </c>
      <c r="I204" s="822" t="s">
        <v>3279</v>
      </c>
      <c r="J204" s="822" t="s">
        <v>2964</v>
      </c>
      <c r="K204" s="822" t="s">
        <v>3280</v>
      </c>
      <c r="L204" s="825">
        <v>513.70000000000005</v>
      </c>
      <c r="M204" s="825">
        <v>1541.1000000000001</v>
      </c>
      <c r="N204" s="822">
        <v>3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21</v>
      </c>
      <c r="B205" s="822" t="s">
        <v>2867</v>
      </c>
      <c r="C205" s="822" t="s">
        <v>2873</v>
      </c>
      <c r="D205" s="823" t="s">
        <v>4857</v>
      </c>
      <c r="E205" s="824" t="s">
        <v>2893</v>
      </c>
      <c r="F205" s="822" t="s">
        <v>2868</v>
      </c>
      <c r="G205" s="822" t="s">
        <v>2962</v>
      </c>
      <c r="H205" s="822" t="s">
        <v>329</v>
      </c>
      <c r="I205" s="822" t="s">
        <v>2963</v>
      </c>
      <c r="J205" s="822" t="s">
        <v>2964</v>
      </c>
      <c r="K205" s="822" t="s">
        <v>2965</v>
      </c>
      <c r="L205" s="825">
        <v>550.39</v>
      </c>
      <c r="M205" s="825">
        <v>1651.17</v>
      </c>
      <c r="N205" s="822">
        <v>3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21</v>
      </c>
      <c r="B206" s="822" t="s">
        <v>2867</v>
      </c>
      <c r="C206" s="822" t="s">
        <v>2873</v>
      </c>
      <c r="D206" s="823" t="s">
        <v>4857</v>
      </c>
      <c r="E206" s="824" t="s">
        <v>2893</v>
      </c>
      <c r="F206" s="822" t="s">
        <v>2868</v>
      </c>
      <c r="G206" s="822" t="s">
        <v>2962</v>
      </c>
      <c r="H206" s="822" t="s">
        <v>329</v>
      </c>
      <c r="I206" s="822" t="s">
        <v>3281</v>
      </c>
      <c r="J206" s="822" t="s">
        <v>3282</v>
      </c>
      <c r="K206" s="822" t="s">
        <v>2965</v>
      </c>
      <c r="L206" s="825">
        <v>550.39</v>
      </c>
      <c r="M206" s="825">
        <v>1651.17</v>
      </c>
      <c r="N206" s="822">
        <v>3</v>
      </c>
      <c r="O206" s="826">
        <v>1</v>
      </c>
      <c r="P206" s="825">
        <v>1651.17</v>
      </c>
      <c r="Q206" s="827">
        <v>1</v>
      </c>
      <c r="R206" s="822">
        <v>3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21</v>
      </c>
      <c r="B207" s="822" t="s">
        <v>2867</v>
      </c>
      <c r="C207" s="822" t="s">
        <v>2873</v>
      </c>
      <c r="D207" s="823" t="s">
        <v>4857</v>
      </c>
      <c r="E207" s="824" t="s">
        <v>2893</v>
      </c>
      <c r="F207" s="822" t="s">
        <v>2868</v>
      </c>
      <c r="G207" s="822" t="s">
        <v>2962</v>
      </c>
      <c r="H207" s="822" t="s">
        <v>329</v>
      </c>
      <c r="I207" s="822" t="s">
        <v>2966</v>
      </c>
      <c r="J207" s="822" t="s">
        <v>2967</v>
      </c>
      <c r="K207" s="822" t="s">
        <v>2965</v>
      </c>
      <c r="L207" s="825">
        <v>550.39</v>
      </c>
      <c r="M207" s="825">
        <v>3302.34</v>
      </c>
      <c r="N207" s="822">
        <v>6</v>
      </c>
      <c r="O207" s="826">
        <v>2</v>
      </c>
      <c r="P207" s="825">
        <v>1651.17</v>
      </c>
      <c r="Q207" s="827">
        <v>0.5</v>
      </c>
      <c r="R207" s="822">
        <v>3</v>
      </c>
      <c r="S207" s="827">
        <v>0.5</v>
      </c>
      <c r="T207" s="826">
        <v>1</v>
      </c>
      <c r="U207" s="828">
        <v>0.5</v>
      </c>
    </row>
    <row r="208" spans="1:21" ht="14.45" customHeight="1" x14ac:dyDescent="0.2">
      <c r="A208" s="821">
        <v>21</v>
      </c>
      <c r="B208" s="822" t="s">
        <v>2867</v>
      </c>
      <c r="C208" s="822" t="s">
        <v>2873</v>
      </c>
      <c r="D208" s="823" t="s">
        <v>4857</v>
      </c>
      <c r="E208" s="824" t="s">
        <v>2893</v>
      </c>
      <c r="F208" s="822" t="s">
        <v>2868</v>
      </c>
      <c r="G208" s="822" t="s">
        <v>3283</v>
      </c>
      <c r="H208" s="822" t="s">
        <v>643</v>
      </c>
      <c r="I208" s="822" t="s">
        <v>3284</v>
      </c>
      <c r="J208" s="822" t="s">
        <v>3285</v>
      </c>
      <c r="K208" s="822" t="s">
        <v>3286</v>
      </c>
      <c r="L208" s="825">
        <v>1091.07</v>
      </c>
      <c r="M208" s="825">
        <v>3273.21</v>
      </c>
      <c r="N208" s="822">
        <v>3</v>
      </c>
      <c r="O208" s="826">
        <v>1.5</v>
      </c>
      <c r="P208" s="825">
        <v>3273.21</v>
      </c>
      <c r="Q208" s="827">
        <v>1</v>
      </c>
      <c r="R208" s="822">
        <v>3</v>
      </c>
      <c r="S208" s="827">
        <v>1</v>
      </c>
      <c r="T208" s="826">
        <v>1.5</v>
      </c>
      <c r="U208" s="828">
        <v>1</v>
      </c>
    </row>
    <row r="209" spans="1:21" ht="14.45" customHeight="1" x14ac:dyDescent="0.2">
      <c r="A209" s="821">
        <v>21</v>
      </c>
      <c r="B209" s="822" t="s">
        <v>2867</v>
      </c>
      <c r="C209" s="822" t="s">
        <v>2873</v>
      </c>
      <c r="D209" s="823" t="s">
        <v>4857</v>
      </c>
      <c r="E209" s="824" t="s">
        <v>2893</v>
      </c>
      <c r="F209" s="822" t="s">
        <v>2868</v>
      </c>
      <c r="G209" s="822" t="s">
        <v>2968</v>
      </c>
      <c r="H209" s="822" t="s">
        <v>329</v>
      </c>
      <c r="I209" s="822" t="s">
        <v>3287</v>
      </c>
      <c r="J209" s="822" t="s">
        <v>3288</v>
      </c>
      <c r="K209" s="822" t="s">
        <v>780</v>
      </c>
      <c r="L209" s="825">
        <v>46.6</v>
      </c>
      <c r="M209" s="825">
        <v>46.6</v>
      </c>
      <c r="N209" s="822">
        <v>1</v>
      </c>
      <c r="O209" s="826">
        <v>1</v>
      </c>
      <c r="P209" s="825">
        <v>46.6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21</v>
      </c>
      <c r="B210" s="822" t="s">
        <v>2867</v>
      </c>
      <c r="C210" s="822" t="s">
        <v>2873</v>
      </c>
      <c r="D210" s="823" t="s">
        <v>4857</v>
      </c>
      <c r="E210" s="824" t="s">
        <v>2893</v>
      </c>
      <c r="F210" s="822" t="s">
        <v>2868</v>
      </c>
      <c r="G210" s="822" t="s">
        <v>3289</v>
      </c>
      <c r="H210" s="822" t="s">
        <v>643</v>
      </c>
      <c r="I210" s="822" t="s">
        <v>3290</v>
      </c>
      <c r="J210" s="822" t="s">
        <v>3291</v>
      </c>
      <c r="K210" s="822" t="s">
        <v>3292</v>
      </c>
      <c r="L210" s="825">
        <v>119.7</v>
      </c>
      <c r="M210" s="825">
        <v>119.7</v>
      </c>
      <c r="N210" s="822">
        <v>1</v>
      </c>
      <c r="O210" s="826">
        <v>1</v>
      </c>
      <c r="P210" s="825">
        <v>119.7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21</v>
      </c>
      <c r="B211" s="822" t="s">
        <v>2867</v>
      </c>
      <c r="C211" s="822" t="s">
        <v>2873</v>
      </c>
      <c r="D211" s="823" t="s">
        <v>4857</v>
      </c>
      <c r="E211" s="824" t="s">
        <v>2893</v>
      </c>
      <c r="F211" s="822" t="s">
        <v>2868</v>
      </c>
      <c r="G211" s="822" t="s">
        <v>3293</v>
      </c>
      <c r="H211" s="822" t="s">
        <v>643</v>
      </c>
      <c r="I211" s="822" t="s">
        <v>3294</v>
      </c>
      <c r="J211" s="822" t="s">
        <v>722</v>
      </c>
      <c r="K211" s="822" t="s">
        <v>723</v>
      </c>
      <c r="L211" s="825">
        <v>129.75</v>
      </c>
      <c r="M211" s="825">
        <v>259.5</v>
      </c>
      <c r="N211" s="822">
        <v>2</v>
      </c>
      <c r="O211" s="826">
        <v>1</v>
      </c>
      <c r="P211" s="825">
        <v>259.5</v>
      </c>
      <c r="Q211" s="827">
        <v>1</v>
      </c>
      <c r="R211" s="822">
        <v>2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21</v>
      </c>
      <c r="B212" s="822" t="s">
        <v>2867</v>
      </c>
      <c r="C212" s="822" t="s">
        <v>2873</v>
      </c>
      <c r="D212" s="823" t="s">
        <v>4857</v>
      </c>
      <c r="E212" s="824" t="s">
        <v>2893</v>
      </c>
      <c r="F212" s="822" t="s">
        <v>2868</v>
      </c>
      <c r="G212" s="822" t="s">
        <v>3295</v>
      </c>
      <c r="H212" s="822" t="s">
        <v>329</v>
      </c>
      <c r="I212" s="822" t="s">
        <v>3296</v>
      </c>
      <c r="J212" s="822" t="s">
        <v>705</v>
      </c>
      <c r="K212" s="822" t="s">
        <v>3297</v>
      </c>
      <c r="L212" s="825">
        <v>46.03</v>
      </c>
      <c r="M212" s="825">
        <v>230.15</v>
      </c>
      <c r="N212" s="822">
        <v>5</v>
      </c>
      <c r="O212" s="826">
        <v>5</v>
      </c>
      <c r="P212" s="825">
        <v>184.12</v>
      </c>
      <c r="Q212" s="827">
        <v>0.8</v>
      </c>
      <c r="R212" s="822">
        <v>4</v>
      </c>
      <c r="S212" s="827">
        <v>0.8</v>
      </c>
      <c r="T212" s="826">
        <v>4</v>
      </c>
      <c r="U212" s="828">
        <v>0.8</v>
      </c>
    </row>
    <row r="213" spans="1:21" ht="14.45" customHeight="1" x14ac:dyDescent="0.2">
      <c r="A213" s="821">
        <v>21</v>
      </c>
      <c r="B213" s="822" t="s">
        <v>2867</v>
      </c>
      <c r="C213" s="822" t="s">
        <v>2873</v>
      </c>
      <c r="D213" s="823" t="s">
        <v>4857</v>
      </c>
      <c r="E213" s="824" t="s">
        <v>2893</v>
      </c>
      <c r="F213" s="822" t="s">
        <v>2868</v>
      </c>
      <c r="G213" s="822" t="s">
        <v>3298</v>
      </c>
      <c r="H213" s="822" t="s">
        <v>329</v>
      </c>
      <c r="I213" s="822" t="s">
        <v>3299</v>
      </c>
      <c r="J213" s="822" t="s">
        <v>3300</v>
      </c>
      <c r="K213" s="822" t="s">
        <v>3301</v>
      </c>
      <c r="L213" s="825">
        <v>86.02</v>
      </c>
      <c r="M213" s="825">
        <v>86.02</v>
      </c>
      <c r="N213" s="822">
        <v>1</v>
      </c>
      <c r="O213" s="826">
        <v>1</v>
      </c>
      <c r="P213" s="825">
        <v>86.02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21</v>
      </c>
      <c r="B214" s="822" t="s">
        <v>2867</v>
      </c>
      <c r="C214" s="822" t="s">
        <v>2873</v>
      </c>
      <c r="D214" s="823" t="s">
        <v>4857</v>
      </c>
      <c r="E214" s="824" t="s">
        <v>2893</v>
      </c>
      <c r="F214" s="822" t="s">
        <v>2868</v>
      </c>
      <c r="G214" s="822" t="s">
        <v>3302</v>
      </c>
      <c r="H214" s="822" t="s">
        <v>643</v>
      </c>
      <c r="I214" s="822" t="s">
        <v>3303</v>
      </c>
      <c r="J214" s="822" t="s">
        <v>3304</v>
      </c>
      <c r="K214" s="822" t="s">
        <v>2761</v>
      </c>
      <c r="L214" s="825">
        <v>206.88</v>
      </c>
      <c r="M214" s="825">
        <v>620.64</v>
      </c>
      <c r="N214" s="822">
        <v>3</v>
      </c>
      <c r="O214" s="826">
        <v>1</v>
      </c>
      <c r="P214" s="825">
        <v>620.64</v>
      </c>
      <c r="Q214" s="827">
        <v>1</v>
      </c>
      <c r="R214" s="822">
        <v>3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21</v>
      </c>
      <c r="B215" s="822" t="s">
        <v>2867</v>
      </c>
      <c r="C215" s="822" t="s">
        <v>2873</v>
      </c>
      <c r="D215" s="823" t="s">
        <v>4857</v>
      </c>
      <c r="E215" s="824" t="s">
        <v>2893</v>
      </c>
      <c r="F215" s="822" t="s">
        <v>2868</v>
      </c>
      <c r="G215" s="822" t="s">
        <v>3302</v>
      </c>
      <c r="H215" s="822" t="s">
        <v>643</v>
      </c>
      <c r="I215" s="822" t="s">
        <v>3305</v>
      </c>
      <c r="J215" s="822" t="s">
        <v>3304</v>
      </c>
      <c r="K215" s="822" t="s">
        <v>3306</v>
      </c>
      <c r="L215" s="825">
        <v>1091.0899999999999</v>
      </c>
      <c r="M215" s="825">
        <v>6546.5399999999991</v>
      </c>
      <c r="N215" s="822">
        <v>6</v>
      </c>
      <c r="O215" s="826">
        <v>2</v>
      </c>
      <c r="P215" s="825">
        <v>6546.5399999999991</v>
      </c>
      <c r="Q215" s="827">
        <v>1</v>
      </c>
      <c r="R215" s="822">
        <v>6</v>
      </c>
      <c r="S215" s="827">
        <v>1</v>
      </c>
      <c r="T215" s="826">
        <v>2</v>
      </c>
      <c r="U215" s="828">
        <v>1</v>
      </c>
    </row>
    <row r="216" spans="1:21" ht="14.45" customHeight="1" x14ac:dyDescent="0.2">
      <c r="A216" s="821">
        <v>21</v>
      </c>
      <c r="B216" s="822" t="s">
        <v>2867</v>
      </c>
      <c r="C216" s="822" t="s">
        <v>2873</v>
      </c>
      <c r="D216" s="823" t="s">
        <v>4857</v>
      </c>
      <c r="E216" s="824" t="s">
        <v>2893</v>
      </c>
      <c r="F216" s="822" t="s">
        <v>2868</v>
      </c>
      <c r="G216" s="822" t="s">
        <v>2971</v>
      </c>
      <c r="H216" s="822" t="s">
        <v>329</v>
      </c>
      <c r="I216" s="822" t="s">
        <v>3307</v>
      </c>
      <c r="J216" s="822" t="s">
        <v>2973</v>
      </c>
      <c r="K216" s="822" t="s">
        <v>780</v>
      </c>
      <c r="L216" s="825">
        <v>70.23</v>
      </c>
      <c r="M216" s="825">
        <v>70.23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21</v>
      </c>
      <c r="B217" s="822" t="s">
        <v>2867</v>
      </c>
      <c r="C217" s="822" t="s">
        <v>2873</v>
      </c>
      <c r="D217" s="823" t="s">
        <v>4857</v>
      </c>
      <c r="E217" s="824" t="s">
        <v>2893</v>
      </c>
      <c r="F217" s="822" t="s">
        <v>2868</v>
      </c>
      <c r="G217" s="822" t="s">
        <v>2971</v>
      </c>
      <c r="H217" s="822" t="s">
        <v>643</v>
      </c>
      <c r="I217" s="822" t="s">
        <v>3308</v>
      </c>
      <c r="J217" s="822" t="s">
        <v>1640</v>
      </c>
      <c r="K217" s="822" t="s">
        <v>736</v>
      </c>
      <c r="L217" s="825">
        <v>35.11</v>
      </c>
      <c r="M217" s="825">
        <v>70.22</v>
      </c>
      <c r="N217" s="822">
        <v>2</v>
      </c>
      <c r="O217" s="826">
        <v>2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21</v>
      </c>
      <c r="B218" s="822" t="s">
        <v>2867</v>
      </c>
      <c r="C218" s="822" t="s">
        <v>2873</v>
      </c>
      <c r="D218" s="823" t="s">
        <v>4857</v>
      </c>
      <c r="E218" s="824" t="s">
        <v>2893</v>
      </c>
      <c r="F218" s="822" t="s">
        <v>2868</v>
      </c>
      <c r="G218" s="822" t="s">
        <v>2974</v>
      </c>
      <c r="H218" s="822" t="s">
        <v>329</v>
      </c>
      <c r="I218" s="822" t="s">
        <v>2975</v>
      </c>
      <c r="J218" s="822" t="s">
        <v>2976</v>
      </c>
      <c r="K218" s="822" t="s">
        <v>2977</v>
      </c>
      <c r="L218" s="825">
        <v>0</v>
      </c>
      <c r="M218" s="825">
        <v>0</v>
      </c>
      <c r="N218" s="822">
        <v>12</v>
      </c>
      <c r="O218" s="826">
        <v>5.5</v>
      </c>
      <c r="P218" s="825">
        <v>0</v>
      </c>
      <c r="Q218" s="827"/>
      <c r="R218" s="822">
        <v>11</v>
      </c>
      <c r="S218" s="827">
        <v>0.91666666666666663</v>
      </c>
      <c r="T218" s="826">
        <v>4.5</v>
      </c>
      <c r="U218" s="828">
        <v>0.81818181818181823</v>
      </c>
    </row>
    <row r="219" spans="1:21" ht="14.45" customHeight="1" x14ac:dyDescent="0.2">
      <c r="A219" s="821">
        <v>21</v>
      </c>
      <c r="B219" s="822" t="s">
        <v>2867</v>
      </c>
      <c r="C219" s="822" t="s">
        <v>2873</v>
      </c>
      <c r="D219" s="823" t="s">
        <v>4857</v>
      </c>
      <c r="E219" s="824" t="s">
        <v>2893</v>
      </c>
      <c r="F219" s="822" t="s">
        <v>2868</v>
      </c>
      <c r="G219" s="822" t="s">
        <v>2979</v>
      </c>
      <c r="H219" s="822" t="s">
        <v>329</v>
      </c>
      <c r="I219" s="822" t="s">
        <v>2980</v>
      </c>
      <c r="J219" s="822" t="s">
        <v>1478</v>
      </c>
      <c r="K219" s="822" t="s">
        <v>1386</v>
      </c>
      <c r="L219" s="825">
        <v>97.96</v>
      </c>
      <c r="M219" s="825">
        <v>97.96</v>
      </c>
      <c r="N219" s="822">
        <v>1</v>
      </c>
      <c r="O219" s="826">
        <v>0.5</v>
      </c>
      <c r="P219" s="825">
        <v>97.96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21</v>
      </c>
      <c r="B220" s="822" t="s">
        <v>2867</v>
      </c>
      <c r="C220" s="822" t="s">
        <v>2873</v>
      </c>
      <c r="D220" s="823" t="s">
        <v>4857</v>
      </c>
      <c r="E220" s="824" t="s">
        <v>2893</v>
      </c>
      <c r="F220" s="822" t="s">
        <v>2868</v>
      </c>
      <c r="G220" s="822" t="s">
        <v>3309</v>
      </c>
      <c r="H220" s="822" t="s">
        <v>329</v>
      </c>
      <c r="I220" s="822" t="s">
        <v>3310</v>
      </c>
      <c r="J220" s="822" t="s">
        <v>3311</v>
      </c>
      <c r="K220" s="822" t="s">
        <v>1669</v>
      </c>
      <c r="L220" s="825">
        <v>78.33</v>
      </c>
      <c r="M220" s="825">
        <v>156.66</v>
      </c>
      <c r="N220" s="822">
        <v>2</v>
      </c>
      <c r="O220" s="826">
        <v>2</v>
      </c>
      <c r="P220" s="825">
        <v>156.66</v>
      </c>
      <c r="Q220" s="827">
        <v>1</v>
      </c>
      <c r="R220" s="822">
        <v>2</v>
      </c>
      <c r="S220" s="827">
        <v>1</v>
      </c>
      <c r="T220" s="826">
        <v>2</v>
      </c>
      <c r="U220" s="828">
        <v>1</v>
      </c>
    </row>
    <row r="221" spans="1:21" ht="14.45" customHeight="1" x14ac:dyDescent="0.2">
      <c r="A221" s="821">
        <v>21</v>
      </c>
      <c r="B221" s="822" t="s">
        <v>2867</v>
      </c>
      <c r="C221" s="822" t="s">
        <v>2873</v>
      </c>
      <c r="D221" s="823" t="s">
        <v>4857</v>
      </c>
      <c r="E221" s="824" t="s">
        <v>2893</v>
      </c>
      <c r="F221" s="822" t="s">
        <v>2868</v>
      </c>
      <c r="G221" s="822" t="s">
        <v>2981</v>
      </c>
      <c r="H221" s="822" t="s">
        <v>643</v>
      </c>
      <c r="I221" s="822" t="s">
        <v>3312</v>
      </c>
      <c r="J221" s="822" t="s">
        <v>781</v>
      </c>
      <c r="K221" s="822" t="s">
        <v>782</v>
      </c>
      <c r="L221" s="825">
        <v>132</v>
      </c>
      <c r="M221" s="825">
        <v>132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21</v>
      </c>
      <c r="B222" s="822" t="s">
        <v>2867</v>
      </c>
      <c r="C222" s="822" t="s">
        <v>2873</v>
      </c>
      <c r="D222" s="823" t="s">
        <v>4857</v>
      </c>
      <c r="E222" s="824" t="s">
        <v>2893</v>
      </c>
      <c r="F222" s="822" t="s">
        <v>2868</v>
      </c>
      <c r="G222" s="822" t="s">
        <v>2981</v>
      </c>
      <c r="H222" s="822" t="s">
        <v>329</v>
      </c>
      <c r="I222" s="822" t="s">
        <v>3313</v>
      </c>
      <c r="J222" s="822" t="s">
        <v>1670</v>
      </c>
      <c r="K222" s="822" t="s">
        <v>780</v>
      </c>
      <c r="L222" s="825">
        <v>65.989999999999995</v>
      </c>
      <c r="M222" s="825">
        <v>725.88999999999987</v>
      </c>
      <c r="N222" s="822">
        <v>11</v>
      </c>
      <c r="O222" s="826">
        <v>5</v>
      </c>
      <c r="P222" s="825">
        <v>461.92999999999995</v>
      </c>
      <c r="Q222" s="827">
        <v>0.63636363636363635</v>
      </c>
      <c r="R222" s="822">
        <v>7</v>
      </c>
      <c r="S222" s="827">
        <v>0.63636363636363635</v>
      </c>
      <c r="T222" s="826">
        <v>3</v>
      </c>
      <c r="U222" s="828">
        <v>0.6</v>
      </c>
    </row>
    <row r="223" spans="1:21" ht="14.45" customHeight="1" x14ac:dyDescent="0.2">
      <c r="A223" s="821">
        <v>21</v>
      </c>
      <c r="B223" s="822" t="s">
        <v>2867</v>
      </c>
      <c r="C223" s="822" t="s">
        <v>2873</v>
      </c>
      <c r="D223" s="823" t="s">
        <v>4857</v>
      </c>
      <c r="E223" s="824" t="s">
        <v>2893</v>
      </c>
      <c r="F223" s="822" t="s">
        <v>2868</v>
      </c>
      <c r="G223" s="822" t="s">
        <v>2937</v>
      </c>
      <c r="H223" s="822" t="s">
        <v>329</v>
      </c>
      <c r="I223" s="822" t="s">
        <v>3314</v>
      </c>
      <c r="J223" s="822" t="s">
        <v>923</v>
      </c>
      <c r="K223" s="822" t="s">
        <v>924</v>
      </c>
      <c r="L223" s="825">
        <v>236.03</v>
      </c>
      <c r="M223" s="825">
        <v>3776.4800000000005</v>
      </c>
      <c r="N223" s="822">
        <v>16</v>
      </c>
      <c r="O223" s="826">
        <v>10</v>
      </c>
      <c r="P223" s="825">
        <v>2360.3000000000002</v>
      </c>
      <c r="Q223" s="827">
        <v>0.625</v>
      </c>
      <c r="R223" s="822">
        <v>10</v>
      </c>
      <c r="S223" s="827">
        <v>0.625</v>
      </c>
      <c r="T223" s="826">
        <v>7</v>
      </c>
      <c r="U223" s="828">
        <v>0.7</v>
      </c>
    </row>
    <row r="224" spans="1:21" ht="14.45" customHeight="1" x14ac:dyDescent="0.2">
      <c r="A224" s="821">
        <v>21</v>
      </c>
      <c r="B224" s="822" t="s">
        <v>2867</v>
      </c>
      <c r="C224" s="822" t="s">
        <v>2873</v>
      </c>
      <c r="D224" s="823" t="s">
        <v>4857</v>
      </c>
      <c r="E224" s="824" t="s">
        <v>2893</v>
      </c>
      <c r="F224" s="822" t="s">
        <v>2868</v>
      </c>
      <c r="G224" s="822" t="s">
        <v>2985</v>
      </c>
      <c r="H224" s="822" t="s">
        <v>329</v>
      </c>
      <c r="I224" s="822" t="s">
        <v>3315</v>
      </c>
      <c r="J224" s="822" t="s">
        <v>818</v>
      </c>
      <c r="K224" s="822" t="s">
        <v>3157</v>
      </c>
      <c r="L224" s="825">
        <v>46.81</v>
      </c>
      <c r="M224" s="825">
        <v>46.81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21</v>
      </c>
      <c r="B225" s="822" t="s">
        <v>2867</v>
      </c>
      <c r="C225" s="822" t="s">
        <v>2873</v>
      </c>
      <c r="D225" s="823" t="s">
        <v>4857</v>
      </c>
      <c r="E225" s="824" t="s">
        <v>2893</v>
      </c>
      <c r="F225" s="822" t="s">
        <v>2868</v>
      </c>
      <c r="G225" s="822" t="s">
        <v>2985</v>
      </c>
      <c r="H225" s="822" t="s">
        <v>329</v>
      </c>
      <c r="I225" s="822" t="s">
        <v>2986</v>
      </c>
      <c r="J225" s="822" t="s">
        <v>818</v>
      </c>
      <c r="K225" s="822" t="s">
        <v>2987</v>
      </c>
      <c r="L225" s="825">
        <v>93.61</v>
      </c>
      <c r="M225" s="825">
        <v>468.04999999999995</v>
      </c>
      <c r="N225" s="822">
        <v>5</v>
      </c>
      <c r="O225" s="826">
        <v>2</v>
      </c>
      <c r="P225" s="825">
        <v>187.22</v>
      </c>
      <c r="Q225" s="827">
        <v>0.4</v>
      </c>
      <c r="R225" s="822">
        <v>2</v>
      </c>
      <c r="S225" s="827">
        <v>0.4</v>
      </c>
      <c r="T225" s="826">
        <v>1</v>
      </c>
      <c r="U225" s="828">
        <v>0.5</v>
      </c>
    </row>
    <row r="226" spans="1:21" ht="14.45" customHeight="1" x14ac:dyDescent="0.2">
      <c r="A226" s="821">
        <v>21</v>
      </c>
      <c r="B226" s="822" t="s">
        <v>2867</v>
      </c>
      <c r="C226" s="822" t="s">
        <v>2873</v>
      </c>
      <c r="D226" s="823" t="s">
        <v>4857</v>
      </c>
      <c r="E226" s="824" t="s">
        <v>2893</v>
      </c>
      <c r="F226" s="822" t="s">
        <v>2868</v>
      </c>
      <c r="G226" s="822" t="s">
        <v>2988</v>
      </c>
      <c r="H226" s="822" t="s">
        <v>329</v>
      </c>
      <c r="I226" s="822" t="s">
        <v>3316</v>
      </c>
      <c r="J226" s="822" t="s">
        <v>3317</v>
      </c>
      <c r="K226" s="822" t="s">
        <v>3318</v>
      </c>
      <c r="L226" s="825">
        <v>70.48</v>
      </c>
      <c r="M226" s="825">
        <v>211.44</v>
      </c>
      <c r="N226" s="822">
        <v>3</v>
      </c>
      <c r="O226" s="826">
        <v>1.5</v>
      </c>
      <c r="P226" s="825">
        <v>211.44</v>
      </c>
      <c r="Q226" s="827">
        <v>1</v>
      </c>
      <c r="R226" s="822">
        <v>3</v>
      </c>
      <c r="S226" s="827">
        <v>1</v>
      </c>
      <c r="T226" s="826">
        <v>1.5</v>
      </c>
      <c r="U226" s="828">
        <v>1</v>
      </c>
    </row>
    <row r="227" spans="1:21" ht="14.45" customHeight="1" x14ac:dyDescent="0.2">
      <c r="A227" s="821">
        <v>21</v>
      </c>
      <c r="B227" s="822" t="s">
        <v>2867</v>
      </c>
      <c r="C227" s="822" t="s">
        <v>2873</v>
      </c>
      <c r="D227" s="823" t="s">
        <v>4857</v>
      </c>
      <c r="E227" s="824" t="s">
        <v>2893</v>
      </c>
      <c r="F227" s="822" t="s">
        <v>2868</v>
      </c>
      <c r="G227" s="822" t="s">
        <v>2988</v>
      </c>
      <c r="H227" s="822" t="s">
        <v>329</v>
      </c>
      <c r="I227" s="822" t="s">
        <v>3319</v>
      </c>
      <c r="J227" s="822" t="s">
        <v>3320</v>
      </c>
      <c r="K227" s="822" t="s">
        <v>3321</v>
      </c>
      <c r="L227" s="825">
        <v>23.49</v>
      </c>
      <c r="M227" s="825">
        <v>117.44999999999999</v>
      </c>
      <c r="N227" s="822">
        <v>5</v>
      </c>
      <c r="O227" s="826">
        <v>3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21</v>
      </c>
      <c r="B228" s="822" t="s">
        <v>2867</v>
      </c>
      <c r="C228" s="822" t="s">
        <v>2873</v>
      </c>
      <c r="D228" s="823" t="s">
        <v>4857</v>
      </c>
      <c r="E228" s="824" t="s">
        <v>2893</v>
      </c>
      <c r="F228" s="822" t="s">
        <v>2868</v>
      </c>
      <c r="G228" s="822" t="s">
        <v>2988</v>
      </c>
      <c r="H228" s="822" t="s">
        <v>329</v>
      </c>
      <c r="I228" s="822" t="s">
        <v>3322</v>
      </c>
      <c r="J228" s="822" t="s">
        <v>3323</v>
      </c>
      <c r="K228" s="822" t="s">
        <v>3324</v>
      </c>
      <c r="L228" s="825">
        <v>58.74</v>
      </c>
      <c r="M228" s="825">
        <v>58.74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21</v>
      </c>
      <c r="B229" s="822" t="s">
        <v>2867</v>
      </c>
      <c r="C229" s="822" t="s">
        <v>2873</v>
      </c>
      <c r="D229" s="823" t="s">
        <v>4857</v>
      </c>
      <c r="E229" s="824" t="s">
        <v>2893</v>
      </c>
      <c r="F229" s="822" t="s">
        <v>2868</v>
      </c>
      <c r="G229" s="822" t="s">
        <v>2997</v>
      </c>
      <c r="H229" s="822" t="s">
        <v>329</v>
      </c>
      <c r="I229" s="822" t="s">
        <v>2998</v>
      </c>
      <c r="J229" s="822" t="s">
        <v>814</v>
      </c>
      <c r="K229" s="822" t="s">
        <v>2999</v>
      </c>
      <c r="L229" s="825">
        <v>91.11</v>
      </c>
      <c r="M229" s="825">
        <v>273.33</v>
      </c>
      <c r="N229" s="822">
        <v>3</v>
      </c>
      <c r="O229" s="826">
        <v>1.5</v>
      </c>
      <c r="P229" s="825">
        <v>91.11</v>
      </c>
      <c r="Q229" s="827">
        <v>0.33333333333333337</v>
      </c>
      <c r="R229" s="822">
        <v>1</v>
      </c>
      <c r="S229" s="827">
        <v>0.33333333333333331</v>
      </c>
      <c r="T229" s="826">
        <v>1</v>
      </c>
      <c r="U229" s="828">
        <v>0.66666666666666663</v>
      </c>
    </row>
    <row r="230" spans="1:21" ht="14.45" customHeight="1" x14ac:dyDescent="0.2">
      <c r="A230" s="821">
        <v>21</v>
      </c>
      <c r="B230" s="822" t="s">
        <v>2867</v>
      </c>
      <c r="C230" s="822" t="s">
        <v>2873</v>
      </c>
      <c r="D230" s="823" t="s">
        <v>4857</v>
      </c>
      <c r="E230" s="824" t="s">
        <v>2893</v>
      </c>
      <c r="F230" s="822" t="s">
        <v>2868</v>
      </c>
      <c r="G230" s="822" t="s">
        <v>2997</v>
      </c>
      <c r="H230" s="822" t="s">
        <v>329</v>
      </c>
      <c r="I230" s="822" t="s">
        <v>3325</v>
      </c>
      <c r="J230" s="822" t="s">
        <v>814</v>
      </c>
      <c r="K230" s="822" t="s">
        <v>3326</v>
      </c>
      <c r="L230" s="825">
        <v>273.33</v>
      </c>
      <c r="M230" s="825">
        <v>1366.6499999999999</v>
      </c>
      <c r="N230" s="822">
        <v>5</v>
      </c>
      <c r="O230" s="826">
        <v>3.5</v>
      </c>
      <c r="P230" s="825">
        <v>1366.6499999999999</v>
      </c>
      <c r="Q230" s="827">
        <v>1</v>
      </c>
      <c r="R230" s="822">
        <v>5</v>
      </c>
      <c r="S230" s="827">
        <v>1</v>
      </c>
      <c r="T230" s="826">
        <v>3.5</v>
      </c>
      <c r="U230" s="828">
        <v>1</v>
      </c>
    </row>
    <row r="231" spans="1:21" ht="14.45" customHeight="1" x14ac:dyDescent="0.2">
      <c r="A231" s="821">
        <v>21</v>
      </c>
      <c r="B231" s="822" t="s">
        <v>2867</v>
      </c>
      <c r="C231" s="822" t="s">
        <v>2873</v>
      </c>
      <c r="D231" s="823" t="s">
        <v>4857</v>
      </c>
      <c r="E231" s="824" t="s">
        <v>2893</v>
      </c>
      <c r="F231" s="822" t="s">
        <v>2868</v>
      </c>
      <c r="G231" s="822" t="s">
        <v>3327</v>
      </c>
      <c r="H231" s="822" t="s">
        <v>329</v>
      </c>
      <c r="I231" s="822" t="s">
        <v>3328</v>
      </c>
      <c r="J231" s="822" t="s">
        <v>1293</v>
      </c>
      <c r="K231" s="822" t="s">
        <v>3329</v>
      </c>
      <c r="L231" s="825">
        <v>24.68</v>
      </c>
      <c r="M231" s="825">
        <v>296.16000000000003</v>
      </c>
      <c r="N231" s="822">
        <v>12</v>
      </c>
      <c r="O231" s="826">
        <v>5</v>
      </c>
      <c r="P231" s="825">
        <v>296.16000000000003</v>
      </c>
      <c r="Q231" s="827">
        <v>1</v>
      </c>
      <c r="R231" s="822">
        <v>12</v>
      </c>
      <c r="S231" s="827">
        <v>1</v>
      </c>
      <c r="T231" s="826">
        <v>5</v>
      </c>
      <c r="U231" s="828">
        <v>1</v>
      </c>
    </row>
    <row r="232" spans="1:21" ht="14.45" customHeight="1" x14ac:dyDescent="0.2">
      <c r="A232" s="821">
        <v>21</v>
      </c>
      <c r="B232" s="822" t="s">
        <v>2867</v>
      </c>
      <c r="C232" s="822" t="s">
        <v>2873</v>
      </c>
      <c r="D232" s="823" t="s">
        <v>4857</v>
      </c>
      <c r="E232" s="824" t="s">
        <v>2893</v>
      </c>
      <c r="F232" s="822" t="s">
        <v>2868</v>
      </c>
      <c r="G232" s="822" t="s">
        <v>3330</v>
      </c>
      <c r="H232" s="822" t="s">
        <v>329</v>
      </c>
      <c r="I232" s="822" t="s">
        <v>3331</v>
      </c>
      <c r="J232" s="822" t="s">
        <v>1672</v>
      </c>
      <c r="K232" s="822" t="s">
        <v>3332</v>
      </c>
      <c r="L232" s="825">
        <v>1847.49</v>
      </c>
      <c r="M232" s="825">
        <v>11084.94</v>
      </c>
      <c r="N232" s="822">
        <v>6</v>
      </c>
      <c r="O232" s="826">
        <v>2</v>
      </c>
      <c r="P232" s="825">
        <v>11084.94</v>
      </c>
      <c r="Q232" s="827">
        <v>1</v>
      </c>
      <c r="R232" s="822">
        <v>6</v>
      </c>
      <c r="S232" s="827">
        <v>1</v>
      </c>
      <c r="T232" s="826">
        <v>2</v>
      </c>
      <c r="U232" s="828">
        <v>1</v>
      </c>
    </row>
    <row r="233" spans="1:21" ht="14.45" customHeight="1" x14ac:dyDescent="0.2">
      <c r="A233" s="821">
        <v>21</v>
      </c>
      <c r="B233" s="822" t="s">
        <v>2867</v>
      </c>
      <c r="C233" s="822" t="s">
        <v>2873</v>
      </c>
      <c r="D233" s="823" t="s">
        <v>4857</v>
      </c>
      <c r="E233" s="824" t="s">
        <v>2893</v>
      </c>
      <c r="F233" s="822" t="s">
        <v>2868</v>
      </c>
      <c r="G233" s="822" t="s">
        <v>3333</v>
      </c>
      <c r="H233" s="822" t="s">
        <v>329</v>
      </c>
      <c r="I233" s="822" t="s">
        <v>3334</v>
      </c>
      <c r="J233" s="822" t="s">
        <v>870</v>
      </c>
      <c r="K233" s="822" t="s">
        <v>3335</v>
      </c>
      <c r="L233" s="825">
        <v>477.5</v>
      </c>
      <c r="M233" s="825">
        <v>477.5</v>
      </c>
      <c r="N233" s="822">
        <v>1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21</v>
      </c>
      <c r="B234" s="822" t="s">
        <v>2867</v>
      </c>
      <c r="C234" s="822" t="s">
        <v>2873</v>
      </c>
      <c r="D234" s="823" t="s">
        <v>4857</v>
      </c>
      <c r="E234" s="824" t="s">
        <v>2893</v>
      </c>
      <c r="F234" s="822" t="s">
        <v>2868</v>
      </c>
      <c r="G234" s="822" t="s">
        <v>3004</v>
      </c>
      <c r="H234" s="822" t="s">
        <v>329</v>
      </c>
      <c r="I234" s="822" t="s">
        <v>3336</v>
      </c>
      <c r="J234" s="822" t="s">
        <v>3006</v>
      </c>
      <c r="K234" s="822" t="s">
        <v>3337</v>
      </c>
      <c r="L234" s="825">
        <v>123.2</v>
      </c>
      <c r="M234" s="825">
        <v>246.4</v>
      </c>
      <c r="N234" s="822">
        <v>2</v>
      </c>
      <c r="O234" s="826">
        <v>0.5</v>
      </c>
      <c r="P234" s="825">
        <v>246.4</v>
      </c>
      <c r="Q234" s="827">
        <v>1</v>
      </c>
      <c r="R234" s="822">
        <v>2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21</v>
      </c>
      <c r="B235" s="822" t="s">
        <v>2867</v>
      </c>
      <c r="C235" s="822" t="s">
        <v>2873</v>
      </c>
      <c r="D235" s="823" t="s">
        <v>4857</v>
      </c>
      <c r="E235" s="824" t="s">
        <v>2893</v>
      </c>
      <c r="F235" s="822" t="s">
        <v>2868</v>
      </c>
      <c r="G235" s="822" t="s">
        <v>3004</v>
      </c>
      <c r="H235" s="822" t="s">
        <v>329</v>
      </c>
      <c r="I235" s="822" t="s">
        <v>3338</v>
      </c>
      <c r="J235" s="822" t="s">
        <v>3006</v>
      </c>
      <c r="K235" s="822" t="s">
        <v>2382</v>
      </c>
      <c r="L235" s="825">
        <v>246.39</v>
      </c>
      <c r="M235" s="825">
        <v>246.39</v>
      </c>
      <c r="N235" s="822">
        <v>1</v>
      </c>
      <c r="O235" s="826">
        <v>1</v>
      </c>
      <c r="P235" s="825">
        <v>246.39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21</v>
      </c>
      <c r="B236" s="822" t="s">
        <v>2867</v>
      </c>
      <c r="C236" s="822" t="s">
        <v>2873</v>
      </c>
      <c r="D236" s="823" t="s">
        <v>4857</v>
      </c>
      <c r="E236" s="824" t="s">
        <v>2893</v>
      </c>
      <c r="F236" s="822" t="s">
        <v>2868</v>
      </c>
      <c r="G236" s="822" t="s">
        <v>3015</v>
      </c>
      <c r="H236" s="822" t="s">
        <v>643</v>
      </c>
      <c r="I236" s="822" t="s">
        <v>3016</v>
      </c>
      <c r="J236" s="822" t="s">
        <v>3017</v>
      </c>
      <c r="K236" s="822" t="s">
        <v>3018</v>
      </c>
      <c r="L236" s="825">
        <v>550.39</v>
      </c>
      <c r="M236" s="825">
        <v>6604.6799999999994</v>
      </c>
      <c r="N236" s="822">
        <v>12</v>
      </c>
      <c r="O236" s="826">
        <v>5</v>
      </c>
      <c r="P236" s="825">
        <v>1100.78</v>
      </c>
      <c r="Q236" s="827">
        <v>0.16666666666666669</v>
      </c>
      <c r="R236" s="822">
        <v>2</v>
      </c>
      <c r="S236" s="827">
        <v>0.16666666666666666</v>
      </c>
      <c r="T236" s="826">
        <v>1</v>
      </c>
      <c r="U236" s="828">
        <v>0.2</v>
      </c>
    </row>
    <row r="237" spans="1:21" ht="14.45" customHeight="1" x14ac:dyDescent="0.2">
      <c r="A237" s="821">
        <v>21</v>
      </c>
      <c r="B237" s="822" t="s">
        <v>2867</v>
      </c>
      <c r="C237" s="822" t="s">
        <v>2873</v>
      </c>
      <c r="D237" s="823" t="s">
        <v>4857</v>
      </c>
      <c r="E237" s="824" t="s">
        <v>2893</v>
      </c>
      <c r="F237" s="822" t="s">
        <v>2868</v>
      </c>
      <c r="G237" s="822" t="s">
        <v>3015</v>
      </c>
      <c r="H237" s="822" t="s">
        <v>329</v>
      </c>
      <c r="I237" s="822" t="s">
        <v>3019</v>
      </c>
      <c r="J237" s="822" t="s">
        <v>3020</v>
      </c>
      <c r="K237" s="822" t="s">
        <v>3018</v>
      </c>
      <c r="L237" s="825">
        <v>550.39</v>
      </c>
      <c r="M237" s="825">
        <v>11558.19</v>
      </c>
      <c r="N237" s="822">
        <v>21</v>
      </c>
      <c r="O237" s="826">
        <v>6.5</v>
      </c>
      <c r="P237" s="825">
        <v>8255.85</v>
      </c>
      <c r="Q237" s="827">
        <v>0.7142857142857143</v>
      </c>
      <c r="R237" s="822">
        <v>15</v>
      </c>
      <c r="S237" s="827">
        <v>0.7142857142857143</v>
      </c>
      <c r="T237" s="826">
        <v>4.5</v>
      </c>
      <c r="U237" s="828">
        <v>0.69230769230769229</v>
      </c>
    </row>
    <row r="238" spans="1:21" ht="14.45" customHeight="1" x14ac:dyDescent="0.2">
      <c r="A238" s="821">
        <v>21</v>
      </c>
      <c r="B238" s="822" t="s">
        <v>2867</v>
      </c>
      <c r="C238" s="822" t="s">
        <v>2873</v>
      </c>
      <c r="D238" s="823" t="s">
        <v>4857</v>
      </c>
      <c r="E238" s="824" t="s">
        <v>2893</v>
      </c>
      <c r="F238" s="822" t="s">
        <v>2868</v>
      </c>
      <c r="G238" s="822" t="s">
        <v>3015</v>
      </c>
      <c r="H238" s="822" t="s">
        <v>329</v>
      </c>
      <c r="I238" s="822" t="s">
        <v>3339</v>
      </c>
      <c r="J238" s="822" t="s">
        <v>3020</v>
      </c>
      <c r="K238" s="822" t="s">
        <v>3018</v>
      </c>
      <c r="L238" s="825">
        <v>550.39</v>
      </c>
      <c r="M238" s="825">
        <v>2751.95</v>
      </c>
      <c r="N238" s="822">
        <v>5</v>
      </c>
      <c r="O238" s="826">
        <v>1.5</v>
      </c>
      <c r="P238" s="825">
        <v>1100.78</v>
      </c>
      <c r="Q238" s="827">
        <v>0.4</v>
      </c>
      <c r="R238" s="822">
        <v>2</v>
      </c>
      <c r="S238" s="827">
        <v>0.4</v>
      </c>
      <c r="T238" s="826">
        <v>0.5</v>
      </c>
      <c r="U238" s="828">
        <v>0.33333333333333331</v>
      </c>
    </row>
    <row r="239" spans="1:21" ht="14.45" customHeight="1" x14ac:dyDescent="0.2">
      <c r="A239" s="821">
        <v>21</v>
      </c>
      <c r="B239" s="822" t="s">
        <v>2867</v>
      </c>
      <c r="C239" s="822" t="s">
        <v>2873</v>
      </c>
      <c r="D239" s="823" t="s">
        <v>4857</v>
      </c>
      <c r="E239" s="824" t="s">
        <v>2893</v>
      </c>
      <c r="F239" s="822" t="s">
        <v>2868</v>
      </c>
      <c r="G239" s="822" t="s">
        <v>3340</v>
      </c>
      <c r="H239" s="822" t="s">
        <v>329</v>
      </c>
      <c r="I239" s="822" t="s">
        <v>3341</v>
      </c>
      <c r="J239" s="822" t="s">
        <v>3342</v>
      </c>
      <c r="K239" s="822" t="s">
        <v>3343</v>
      </c>
      <c r="L239" s="825">
        <v>31.09</v>
      </c>
      <c r="M239" s="825">
        <v>31.09</v>
      </c>
      <c r="N239" s="822">
        <v>1</v>
      </c>
      <c r="O239" s="826">
        <v>0.5</v>
      </c>
      <c r="P239" s="825">
        <v>31.09</v>
      </c>
      <c r="Q239" s="827">
        <v>1</v>
      </c>
      <c r="R239" s="822">
        <v>1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21</v>
      </c>
      <c r="B240" s="822" t="s">
        <v>2867</v>
      </c>
      <c r="C240" s="822" t="s">
        <v>2873</v>
      </c>
      <c r="D240" s="823" t="s">
        <v>4857</v>
      </c>
      <c r="E240" s="824" t="s">
        <v>2893</v>
      </c>
      <c r="F240" s="822" t="s">
        <v>2868</v>
      </c>
      <c r="G240" s="822" t="s">
        <v>2924</v>
      </c>
      <c r="H240" s="822" t="s">
        <v>643</v>
      </c>
      <c r="I240" s="822" t="s">
        <v>3344</v>
      </c>
      <c r="J240" s="822" t="s">
        <v>3027</v>
      </c>
      <c r="K240" s="822" t="s">
        <v>2539</v>
      </c>
      <c r="L240" s="825">
        <v>1938.97</v>
      </c>
      <c r="M240" s="825">
        <v>5816.91</v>
      </c>
      <c r="N240" s="822">
        <v>3</v>
      </c>
      <c r="O240" s="826">
        <v>1</v>
      </c>
      <c r="P240" s="825">
        <v>5816.91</v>
      </c>
      <c r="Q240" s="827">
        <v>1</v>
      </c>
      <c r="R240" s="822">
        <v>3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21</v>
      </c>
      <c r="B241" s="822" t="s">
        <v>2867</v>
      </c>
      <c r="C241" s="822" t="s">
        <v>2873</v>
      </c>
      <c r="D241" s="823" t="s">
        <v>4857</v>
      </c>
      <c r="E241" s="824" t="s">
        <v>2893</v>
      </c>
      <c r="F241" s="822" t="s">
        <v>2868</v>
      </c>
      <c r="G241" s="822" t="s">
        <v>2924</v>
      </c>
      <c r="H241" s="822" t="s">
        <v>643</v>
      </c>
      <c r="I241" s="822" t="s">
        <v>3028</v>
      </c>
      <c r="J241" s="822" t="s">
        <v>2545</v>
      </c>
      <c r="K241" s="822" t="s">
        <v>3029</v>
      </c>
      <c r="L241" s="825">
        <v>5322.08</v>
      </c>
      <c r="M241" s="825">
        <v>58542.880000000005</v>
      </c>
      <c r="N241" s="822">
        <v>11</v>
      </c>
      <c r="O241" s="826">
        <v>3.5</v>
      </c>
      <c r="P241" s="825">
        <v>58542.880000000005</v>
      </c>
      <c r="Q241" s="827">
        <v>1</v>
      </c>
      <c r="R241" s="822">
        <v>11</v>
      </c>
      <c r="S241" s="827">
        <v>1</v>
      </c>
      <c r="T241" s="826">
        <v>3.5</v>
      </c>
      <c r="U241" s="828">
        <v>1</v>
      </c>
    </row>
    <row r="242" spans="1:21" ht="14.45" customHeight="1" x14ac:dyDescent="0.2">
      <c r="A242" s="821">
        <v>21</v>
      </c>
      <c r="B242" s="822" t="s">
        <v>2867</v>
      </c>
      <c r="C242" s="822" t="s">
        <v>2873</v>
      </c>
      <c r="D242" s="823" t="s">
        <v>4857</v>
      </c>
      <c r="E242" s="824" t="s">
        <v>2893</v>
      </c>
      <c r="F242" s="822" t="s">
        <v>2868</v>
      </c>
      <c r="G242" s="822" t="s">
        <v>2924</v>
      </c>
      <c r="H242" s="822" t="s">
        <v>643</v>
      </c>
      <c r="I242" s="822" t="s">
        <v>2551</v>
      </c>
      <c r="J242" s="822" t="s">
        <v>2548</v>
      </c>
      <c r="K242" s="822" t="s">
        <v>2552</v>
      </c>
      <c r="L242" s="825">
        <v>484.75</v>
      </c>
      <c r="M242" s="825">
        <v>9210.25</v>
      </c>
      <c r="N242" s="822">
        <v>19</v>
      </c>
      <c r="O242" s="826">
        <v>5.5</v>
      </c>
      <c r="P242" s="825">
        <v>9210.25</v>
      </c>
      <c r="Q242" s="827">
        <v>1</v>
      </c>
      <c r="R242" s="822">
        <v>19</v>
      </c>
      <c r="S242" s="827">
        <v>1</v>
      </c>
      <c r="T242" s="826">
        <v>5.5</v>
      </c>
      <c r="U242" s="828">
        <v>1</v>
      </c>
    </row>
    <row r="243" spans="1:21" ht="14.45" customHeight="1" x14ac:dyDescent="0.2">
      <c r="A243" s="821">
        <v>21</v>
      </c>
      <c r="B243" s="822" t="s">
        <v>2867</v>
      </c>
      <c r="C243" s="822" t="s">
        <v>2873</v>
      </c>
      <c r="D243" s="823" t="s">
        <v>4857</v>
      </c>
      <c r="E243" s="824" t="s">
        <v>2893</v>
      </c>
      <c r="F243" s="822" t="s">
        <v>2868</v>
      </c>
      <c r="G243" s="822" t="s">
        <v>2924</v>
      </c>
      <c r="H243" s="822" t="s">
        <v>643</v>
      </c>
      <c r="I243" s="822" t="s">
        <v>2553</v>
      </c>
      <c r="J243" s="822" t="s">
        <v>2548</v>
      </c>
      <c r="K243" s="822" t="s">
        <v>2554</v>
      </c>
      <c r="L243" s="825">
        <v>650.4</v>
      </c>
      <c r="M243" s="825">
        <v>1951.1999999999998</v>
      </c>
      <c r="N243" s="822">
        <v>3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21</v>
      </c>
      <c r="B244" s="822" t="s">
        <v>2867</v>
      </c>
      <c r="C244" s="822" t="s">
        <v>2873</v>
      </c>
      <c r="D244" s="823" t="s">
        <v>4857</v>
      </c>
      <c r="E244" s="824" t="s">
        <v>2893</v>
      </c>
      <c r="F244" s="822" t="s">
        <v>2868</v>
      </c>
      <c r="G244" s="822" t="s">
        <v>2924</v>
      </c>
      <c r="H244" s="822" t="s">
        <v>643</v>
      </c>
      <c r="I244" s="822" t="s">
        <v>3030</v>
      </c>
      <c r="J244" s="822" t="s">
        <v>3027</v>
      </c>
      <c r="K244" s="822" t="s">
        <v>2541</v>
      </c>
      <c r="L244" s="825">
        <v>484.75</v>
      </c>
      <c r="M244" s="825">
        <v>1939</v>
      </c>
      <c r="N244" s="822">
        <v>4</v>
      </c>
      <c r="O244" s="826">
        <v>1</v>
      </c>
      <c r="P244" s="825">
        <v>1939</v>
      </c>
      <c r="Q244" s="827">
        <v>1</v>
      </c>
      <c r="R244" s="822">
        <v>4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21</v>
      </c>
      <c r="B245" s="822" t="s">
        <v>2867</v>
      </c>
      <c r="C245" s="822" t="s">
        <v>2873</v>
      </c>
      <c r="D245" s="823" t="s">
        <v>4857</v>
      </c>
      <c r="E245" s="824" t="s">
        <v>2893</v>
      </c>
      <c r="F245" s="822" t="s">
        <v>2868</v>
      </c>
      <c r="G245" s="822" t="s">
        <v>2924</v>
      </c>
      <c r="H245" s="822" t="s">
        <v>643</v>
      </c>
      <c r="I245" s="822" t="s">
        <v>2540</v>
      </c>
      <c r="J245" s="822" t="s">
        <v>2538</v>
      </c>
      <c r="K245" s="822" t="s">
        <v>2541</v>
      </c>
      <c r="L245" s="825">
        <v>484.75</v>
      </c>
      <c r="M245" s="825">
        <v>9210.25</v>
      </c>
      <c r="N245" s="822">
        <v>19</v>
      </c>
      <c r="O245" s="826">
        <v>6.5</v>
      </c>
      <c r="P245" s="825">
        <v>8240.75</v>
      </c>
      <c r="Q245" s="827">
        <v>0.89473684210526316</v>
      </c>
      <c r="R245" s="822">
        <v>17</v>
      </c>
      <c r="S245" s="827">
        <v>0.89473684210526316</v>
      </c>
      <c r="T245" s="826">
        <v>5.5</v>
      </c>
      <c r="U245" s="828">
        <v>0.84615384615384615</v>
      </c>
    </row>
    <row r="246" spans="1:21" ht="14.45" customHeight="1" x14ac:dyDescent="0.2">
      <c r="A246" s="821">
        <v>21</v>
      </c>
      <c r="B246" s="822" t="s">
        <v>2867</v>
      </c>
      <c r="C246" s="822" t="s">
        <v>2873</v>
      </c>
      <c r="D246" s="823" t="s">
        <v>4857</v>
      </c>
      <c r="E246" s="824" t="s">
        <v>2893</v>
      </c>
      <c r="F246" s="822" t="s">
        <v>2868</v>
      </c>
      <c r="G246" s="822" t="s">
        <v>2924</v>
      </c>
      <c r="H246" s="822" t="s">
        <v>643</v>
      </c>
      <c r="I246" s="822" t="s">
        <v>2540</v>
      </c>
      <c r="J246" s="822" t="s">
        <v>2538</v>
      </c>
      <c r="K246" s="822" t="s">
        <v>2541</v>
      </c>
      <c r="L246" s="825">
        <v>325.2</v>
      </c>
      <c r="M246" s="825">
        <v>5528.4</v>
      </c>
      <c r="N246" s="822">
        <v>17</v>
      </c>
      <c r="O246" s="826">
        <v>4.5</v>
      </c>
      <c r="P246" s="825">
        <v>5528.4</v>
      </c>
      <c r="Q246" s="827">
        <v>1</v>
      </c>
      <c r="R246" s="822">
        <v>17</v>
      </c>
      <c r="S246" s="827">
        <v>1</v>
      </c>
      <c r="T246" s="826">
        <v>4.5</v>
      </c>
      <c r="U246" s="828">
        <v>1</v>
      </c>
    </row>
    <row r="247" spans="1:21" ht="14.45" customHeight="1" x14ac:dyDescent="0.2">
      <c r="A247" s="821">
        <v>21</v>
      </c>
      <c r="B247" s="822" t="s">
        <v>2867</v>
      </c>
      <c r="C247" s="822" t="s">
        <v>2873</v>
      </c>
      <c r="D247" s="823" t="s">
        <v>4857</v>
      </c>
      <c r="E247" s="824" t="s">
        <v>2893</v>
      </c>
      <c r="F247" s="822" t="s">
        <v>2868</v>
      </c>
      <c r="G247" s="822" t="s">
        <v>2924</v>
      </c>
      <c r="H247" s="822" t="s">
        <v>643</v>
      </c>
      <c r="I247" s="822" t="s">
        <v>2542</v>
      </c>
      <c r="J247" s="822" t="s">
        <v>2538</v>
      </c>
      <c r="K247" s="822" t="s">
        <v>2543</v>
      </c>
      <c r="L247" s="825">
        <v>969.48</v>
      </c>
      <c r="M247" s="825">
        <v>16481.16</v>
      </c>
      <c r="N247" s="822">
        <v>17</v>
      </c>
      <c r="O247" s="826">
        <v>4.5</v>
      </c>
      <c r="P247" s="825">
        <v>13572.72</v>
      </c>
      <c r="Q247" s="827">
        <v>0.82352941176470584</v>
      </c>
      <c r="R247" s="822">
        <v>14</v>
      </c>
      <c r="S247" s="827">
        <v>0.82352941176470584</v>
      </c>
      <c r="T247" s="826">
        <v>3.5</v>
      </c>
      <c r="U247" s="828">
        <v>0.77777777777777779</v>
      </c>
    </row>
    <row r="248" spans="1:21" ht="14.45" customHeight="1" x14ac:dyDescent="0.2">
      <c r="A248" s="821">
        <v>21</v>
      </c>
      <c r="B248" s="822" t="s">
        <v>2867</v>
      </c>
      <c r="C248" s="822" t="s">
        <v>2873</v>
      </c>
      <c r="D248" s="823" t="s">
        <v>4857</v>
      </c>
      <c r="E248" s="824" t="s">
        <v>2893</v>
      </c>
      <c r="F248" s="822" t="s">
        <v>2868</v>
      </c>
      <c r="G248" s="822" t="s">
        <v>2924</v>
      </c>
      <c r="H248" s="822" t="s">
        <v>643</v>
      </c>
      <c r="I248" s="822" t="s">
        <v>2542</v>
      </c>
      <c r="J248" s="822" t="s">
        <v>2538</v>
      </c>
      <c r="K248" s="822" t="s">
        <v>2543</v>
      </c>
      <c r="L248" s="825">
        <v>650.4</v>
      </c>
      <c r="M248" s="825">
        <v>1951.1999999999998</v>
      </c>
      <c r="N248" s="822">
        <v>3</v>
      </c>
      <c r="O248" s="826">
        <v>0.5</v>
      </c>
      <c r="P248" s="825">
        <v>1951.1999999999998</v>
      </c>
      <c r="Q248" s="827">
        <v>1</v>
      </c>
      <c r="R248" s="822">
        <v>3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21</v>
      </c>
      <c r="B249" s="822" t="s">
        <v>2867</v>
      </c>
      <c r="C249" s="822" t="s">
        <v>2873</v>
      </c>
      <c r="D249" s="823" t="s">
        <v>4857</v>
      </c>
      <c r="E249" s="824" t="s">
        <v>2893</v>
      </c>
      <c r="F249" s="822" t="s">
        <v>2868</v>
      </c>
      <c r="G249" s="822" t="s">
        <v>2924</v>
      </c>
      <c r="H249" s="822" t="s">
        <v>643</v>
      </c>
      <c r="I249" s="822" t="s">
        <v>2537</v>
      </c>
      <c r="J249" s="822" t="s">
        <v>2538</v>
      </c>
      <c r="K249" s="822" t="s">
        <v>2539</v>
      </c>
      <c r="L249" s="825">
        <v>1938.97</v>
      </c>
      <c r="M249" s="825">
        <v>36840.43</v>
      </c>
      <c r="N249" s="822">
        <v>19</v>
      </c>
      <c r="O249" s="826">
        <v>5</v>
      </c>
      <c r="P249" s="825">
        <v>31023.52</v>
      </c>
      <c r="Q249" s="827">
        <v>0.84210526315789469</v>
      </c>
      <c r="R249" s="822">
        <v>16</v>
      </c>
      <c r="S249" s="827">
        <v>0.84210526315789469</v>
      </c>
      <c r="T249" s="826">
        <v>4</v>
      </c>
      <c r="U249" s="828">
        <v>0.8</v>
      </c>
    </row>
    <row r="250" spans="1:21" ht="14.45" customHeight="1" x14ac:dyDescent="0.2">
      <c r="A250" s="821">
        <v>21</v>
      </c>
      <c r="B250" s="822" t="s">
        <v>2867</v>
      </c>
      <c r="C250" s="822" t="s">
        <v>2873</v>
      </c>
      <c r="D250" s="823" t="s">
        <v>4857</v>
      </c>
      <c r="E250" s="824" t="s">
        <v>2893</v>
      </c>
      <c r="F250" s="822" t="s">
        <v>2868</v>
      </c>
      <c r="G250" s="822" t="s">
        <v>2924</v>
      </c>
      <c r="H250" s="822" t="s">
        <v>643</v>
      </c>
      <c r="I250" s="822" t="s">
        <v>2537</v>
      </c>
      <c r="J250" s="822" t="s">
        <v>2538</v>
      </c>
      <c r="K250" s="822" t="s">
        <v>2539</v>
      </c>
      <c r="L250" s="825">
        <v>1300.79</v>
      </c>
      <c r="M250" s="825">
        <v>2601.58</v>
      </c>
      <c r="N250" s="822">
        <v>2</v>
      </c>
      <c r="O250" s="826">
        <v>0.5</v>
      </c>
      <c r="P250" s="825">
        <v>2601.58</v>
      </c>
      <c r="Q250" s="827">
        <v>1</v>
      </c>
      <c r="R250" s="822">
        <v>2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21</v>
      </c>
      <c r="B251" s="822" t="s">
        <v>2867</v>
      </c>
      <c r="C251" s="822" t="s">
        <v>2873</v>
      </c>
      <c r="D251" s="823" t="s">
        <v>4857</v>
      </c>
      <c r="E251" s="824" t="s">
        <v>2893</v>
      </c>
      <c r="F251" s="822" t="s">
        <v>2868</v>
      </c>
      <c r="G251" s="822" t="s">
        <v>2924</v>
      </c>
      <c r="H251" s="822" t="s">
        <v>643</v>
      </c>
      <c r="I251" s="822" t="s">
        <v>3031</v>
      </c>
      <c r="J251" s="822" t="s">
        <v>2538</v>
      </c>
      <c r="K251" s="822" t="s">
        <v>3032</v>
      </c>
      <c r="L251" s="825">
        <v>242.37</v>
      </c>
      <c r="M251" s="825">
        <v>4362.6600000000008</v>
      </c>
      <c r="N251" s="822">
        <v>18</v>
      </c>
      <c r="O251" s="826">
        <v>5.5</v>
      </c>
      <c r="P251" s="825">
        <v>4362.6600000000008</v>
      </c>
      <c r="Q251" s="827">
        <v>1</v>
      </c>
      <c r="R251" s="822">
        <v>18</v>
      </c>
      <c r="S251" s="827">
        <v>1</v>
      </c>
      <c r="T251" s="826">
        <v>5.5</v>
      </c>
      <c r="U251" s="828">
        <v>1</v>
      </c>
    </row>
    <row r="252" spans="1:21" ht="14.45" customHeight="1" x14ac:dyDescent="0.2">
      <c r="A252" s="821">
        <v>21</v>
      </c>
      <c r="B252" s="822" t="s">
        <v>2867</v>
      </c>
      <c r="C252" s="822" t="s">
        <v>2873</v>
      </c>
      <c r="D252" s="823" t="s">
        <v>4857</v>
      </c>
      <c r="E252" s="824" t="s">
        <v>2893</v>
      </c>
      <c r="F252" s="822" t="s">
        <v>2868</v>
      </c>
      <c r="G252" s="822" t="s">
        <v>2924</v>
      </c>
      <c r="H252" s="822" t="s">
        <v>643</v>
      </c>
      <c r="I252" s="822" t="s">
        <v>3031</v>
      </c>
      <c r="J252" s="822" t="s">
        <v>2538</v>
      </c>
      <c r="K252" s="822" t="s">
        <v>3032</v>
      </c>
      <c r="L252" s="825">
        <v>162.61000000000001</v>
      </c>
      <c r="M252" s="825">
        <v>487.83000000000004</v>
      </c>
      <c r="N252" s="822">
        <v>3</v>
      </c>
      <c r="O252" s="826">
        <v>0.5</v>
      </c>
      <c r="P252" s="825">
        <v>487.83000000000004</v>
      </c>
      <c r="Q252" s="827">
        <v>1</v>
      </c>
      <c r="R252" s="822">
        <v>3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21</v>
      </c>
      <c r="B253" s="822" t="s">
        <v>2867</v>
      </c>
      <c r="C253" s="822" t="s">
        <v>2873</v>
      </c>
      <c r="D253" s="823" t="s">
        <v>4857</v>
      </c>
      <c r="E253" s="824" t="s">
        <v>2893</v>
      </c>
      <c r="F253" s="822" t="s">
        <v>2868</v>
      </c>
      <c r="G253" s="822" t="s">
        <v>2924</v>
      </c>
      <c r="H253" s="822" t="s">
        <v>643</v>
      </c>
      <c r="I253" s="822" t="s">
        <v>3033</v>
      </c>
      <c r="J253" s="822" t="s">
        <v>2545</v>
      </c>
      <c r="K253" s="822" t="s">
        <v>3034</v>
      </c>
      <c r="L253" s="825">
        <v>5322.08</v>
      </c>
      <c r="M253" s="825">
        <v>53220.800000000003</v>
      </c>
      <c r="N253" s="822">
        <v>10</v>
      </c>
      <c r="O253" s="826">
        <v>5.5</v>
      </c>
      <c r="P253" s="825">
        <v>53220.800000000003</v>
      </c>
      <c r="Q253" s="827">
        <v>1</v>
      </c>
      <c r="R253" s="822">
        <v>10</v>
      </c>
      <c r="S253" s="827">
        <v>1</v>
      </c>
      <c r="T253" s="826">
        <v>5.5</v>
      </c>
      <c r="U253" s="828">
        <v>1</v>
      </c>
    </row>
    <row r="254" spans="1:21" ht="14.45" customHeight="1" x14ac:dyDescent="0.2">
      <c r="A254" s="821">
        <v>21</v>
      </c>
      <c r="B254" s="822" t="s">
        <v>2867</v>
      </c>
      <c r="C254" s="822" t="s">
        <v>2873</v>
      </c>
      <c r="D254" s="823" t="s">
        <v>4857</v>
      </c>
      <c r="E254" s="824" t="s">
        <v>2893</v>
      </c>
      <c r="F254" s="822" t="s">
        <v>2868</v>
      </c>
      <c r="G254" s="822" t="s">
        <v>2924</v>
      </c>
      <c r="H254" s="822" t="s">
        <v>643</v>
      </c>
      <c r="I254" s="822" t="s">
        <v>2729</v>
      </c>
      <c r="J254" s="822" t="s">
        <v>2538</v>
      </c>
      <c r="K254" s="822" t="s">
        <v>2730</v>
      </c>
      <c r="L254" s="825">
        <v>1454.23</v>
      </c>
      <c r="M254" s="825">
        <v>2908.46</v>
      </c>
      <c r="N254" s="822">
        <v>2</v>
      </c>
      <c r="O254" s="826">
        <v>1</v>
      </c>
      <c r="P254" s="825">
        <v>2908.46</v>
      </c>
      <c r="Q254" s="827">
        <v>1</v>
      </c>
      <c r="R254" s="822">
        <v>2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21</v>
      </c>
      <c r="B255" s="822" t="s">
        <v>2867</v>
      </c>
      <c r="C255" s="822" t="s">
        <v>2873</v>
      </c>
      <c r="D255" s="823" t="s">
        <v>4857</v>
      </c>
      <c r="E255" s="824" t="s">
        <v>2893</v>
      </c>
      <c r="F255" s="822" t="s">
        <v>2868</v>
      </c>
      <c r="G255" s="822" t="s">
        <v>2924</v>
      </c>
      <c r="H255" s="822" t="s">
        <v>329</v>
      </c>
      <c r="I255" s="822" t="s">
        <v>3345</v>
      </c>
      <c r="J255" s="822" t="s">
        <v>3346</v>
      </c>
      <c r="K255" s="822" t="s">
        <v>3347</v>
      </c>
      <c r="L255" s="825">
        <v>4967.28</v>
      </c>
      <c r="M255" s="825">
        <v>39738.239999999998</v>
      </c>
      <c r="N255" s="822">
        <v>8</v>
      </c>
      <c r="O255" s="826">
        <v>6</v>
      </c>
      <c r="P255" s="825">
        <v>24836.399999999998</v>
      </c>
      <c r="Q255" s="827">
        <v>0.625</v>
      </c>
      <c r="R255" s="822">
        <v>5</v>
      </c>
      <c r="S255" s="827">
        <v>0.625</v>
      </c>
      <c r="T255" s="826">
        <v>3</v>
      </c>
      <c r="U255" s="828">
        <v>0.5</v>
      </c>
    </row>
    <row r="256" spans="1:21" ht="14.45" customHeight="1" x14ac:dyDescent="0.2">
      <c r="A256" s="821">
        <v>21</v>
      </c>
      <c r="B256" s="822" t="s">
        <v>2867</v>
      </c>
      <c r="C256" s="822" t="s">
        <v>2873</v>
      </c>
      <c r="D256" s="823" t="s">
        <v>4857</v>
      </c>
      <c r="E256" s="824" t="s">
        <v>2893</v>
      </c>
      <c r="F256" s="822" t="s">
        <v>2868</v>
      </c>
      <c r="G256" s="822" t="s">
        <v>3348</v>
      </c>
      <c r="H256" s="822" t="s">
        <v>329</v>
      </c>
      <c r="I256" s="822" t="s">
        <v>3349</v>
      </c>
      <c r="J256" s="822" t="s">
        <v>3350</v>
      </c>
      <c r="K256" s="822" t="s">
        <v>3351</v>
      </c>
      <c r="L256" s="825">
        <v>37.68</v>
      </c>
      <c r="M256" s="825">
        <v>37.68</v>
      </c>
      <c r="N256" s="822">
        <v>1</v>
      </c>
      <c r="O256" s="826">
        <v>0.5</v>
      </c>
      <c r="P256" s="825">
        <v>37.68</v>
      </c>
      <c r="Q256" s="827">
        <v>1</v>
      </c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21</v>
      </c>
      <c r="B257" s="822" t="s">
        <v>2867</v>
      </c>
      <c r="C257" s="822" t="s">
        <v>2873</v>
      </c>
      <c r="D257" s="823" t="s">
        <v>4857</v>
      </c>
      <c r="E257" s="824" t="s">
        <v>2893</v>
      </c>
      <c r="F257" s="822" t="s">
        <v>2868</v>
      </c>
      <c r="G257" s="822" t="s">
        <v>3043</v>
      </c>
      <c r="H257" s="822" t="s">
        <v>643</v>
      </c>
      <c r="I257" s="822" t="s">
        <v>2359</v>
      </c>
      <c r="J257" s="822" t="s">
        <v>936</v>
      </c>
      <c r="K257" s="822" t="s">
        <v>2360</v>
      </c>
      <c r="L257" s="825">
        <v>42.51</v>
      </c>
      <c r="M257" s="825">
        <v>127.53</v>
      </c>
      <c r="N257" s="822">
        <v>3</v>
      </c>
      <c r="O257" s="826">
        <v>2.5</v>
      </c>
      <c r="P257" s="825">
        <v>42.51</v>
      </c>
      <c r="Q257" s="827">
        <v>0.33333333333333331</v>
      </c>
      <c r="R257" s="822">
        <v>1</v>
      </c>
      <c r="S257" s="827">
        <v>0.33333333333333331</v>
      </c>
      <c r="T257" s="826">
        <v>1</v>
      </c>
      <c r="U257" s="828">
        <v>0.4</v>
      </c>
    </row>
    <row r="258" spans="1:21" ht="14.45" customHeight="1" x14ac:dyDescent="0.2">
      <c r="A258" s="821">
        <v>21</v>
      </c>
      <c r="B258" s="822" t="s">
        <v>2867</v>
      </c>
      <c r="C258" s="822" t="s">
        <v>2873</v>
      </c>
      <c r="D258" s="823" t="s">
        <v>4857</v>
      </c>
      <c r="E258" s="824" t="s">
        <v>2893</v>
      </c>
      <c r="F258" s="822" t="s">
        <v>2868</v>
      </c>
      <c r="G258" s="822" t="s">
        <v>3043</v>
      </c>
      <c r="H258" s="822" t="s">
        <v>329</v>
      </c>
      <c r="I258" s="822" t="s">
        <v>3352</v>
      </c>
      <c r="J258" s="822" t="s">
        <v>3353</v>
      </c>
      <c r="K258" s="822" t="s">
        <v>2360</v>
      </c>
      <c r="L258" s="825">
        <v>42.51</v>
      </c>
      <c r="M258" s="825">
        <v>127.53</v>
      </c>
      <c r="N258" s="822">
        <v>3</v>
      </c>
      <c r="O258" s="826">
        <v>2</v>
      </c>
      <c r="P258" s="825">
        <v>42.51</v>
      </c>
      <c r="Q258" s="827">
        <v>0.33333333333333331</v>
      </c>
      <c r="R258" s="822">
        <v>1</v>
      </c>
      <c r="S258" s="827">
        <v>0.33333333333333331</v>
      </c>
      <c r="T258" s="826">
        <v>0.5</v>
      </c>
      <c r="U258" s="828">
        <v>0.25</v>
      </c>
    </row>
    <row r="259" spans="1:21" ht="14.45" customHeight="1" x14ac:dyDescent="0.2">
      <c r="A259" s="821">
        <v>21</v>
      </c>
      <c r="B259" s="822" t="s">
        <v>2867</v>
      </c>
      <c r="C259" s="822" t="s">
        <v>2873</v>
      </c>
      <c r="D259" s="823" t="s">
        <v>4857</v>
      </c>
      <c r="E259" s="824" t="s">
        <v>2893</v>
      </c>
      <c r="F259" s="822" t="s">
        <v>2868</v>
      </c>
      <c r="G259" s="822" t="s">
        <v>3044</v>
      </c>
      <c r="H259" s="822" t="s">
        <v>643</v>
      </c>
      <c r="I259" s="822" t="s">
        <v>2581</v>
      </c>
      <c r="J259" s="822" t="s">
        <v>2579</v>
      </c>
      <c r="K259" s="822" t="s">
        <v>2582</v>
      </c>
      <c r="L259" s="825">
        <v>169.73</v>
      </c>
      <c r="M259" s="825">
        <v>169.73</v>
      </c>
      <c r="N259" s="822">
        <v>1</v>
      </c>
      <c r="O259" s="826">
        <v>1</v>
      </c>
      <c r="P259" s="825">
        <v>169.73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21</v>
      </c>
      <c r="B260" s="822" t="s">
        <v>2867</v>
      </c>
      <c r="C260" s="822" t="s">
        <v>2873</v>
      </c>
      <c r="D260" s="823" t="s">
        <v>4857</v>
      </c>
      <c r="E260" s="824" t="s">
        <v>2893</v>
      </c>
      <c r="F260" s="822" t="s">
        <v>2868</v>
      </c>
      <c r="G260" s="822" t="s">
        <v>3044</v>
      </c>
      <c r="H260" s="822" t="s">
        <v>643</v>
      </c>
      <c r="I260" s="822" t="s">
        <v>3045</v>
      </c>
      <c r="J260" s="822" t="s">
        <v>2579</v>
      </c>
      <c r="K260" s="822" t="s">
        <v>3046</v>
      </c>
      <c r="L260" s="825">
        <v>339.47</v>
      </c>
      <c r="M260" s="825">
        <v>7128.8700000000008</v>
      </c>
      <c r="N260" s="822">
        <v>21</v>
      </c>
      <c r="O260" s="826">
        <v>11.5</v>
      </c>
      <c r="P260" s="825">
        <v>6789.4000000000005</v>
      </c>
      <c r="Q260" s="827">
        <v>0.95238095238095233</v>
      </c>
      <c r="R260" s="822">
        <v>20</v>
      </c>
      <c r="S260" s="827">
        <v>0.95238095238095233</v>
      </c>
      <c r="T260" s="826">
        <v>10.5</v>
      </c>
      <c r="U260" s="828">
        <v>0.91304347826086951</v>
      </c>
    </row>
    <row r="261" spans="1:21" ht="14.45" customHeight="1" x14ac:dyDescent="0.2">
      <c r="A261" s="821">
        <v>21</v>
      </c>
      <c r="B261" s="822" t="s">
        <v>2867</v>
      </c>
      <c r="C261" s="822" t="s">
        <v>2873</v>
      </c>
      <c r="D261" s="823" t="s">
        <v>4857</v>
      </c>
      <c r="E261" s="824" t="s">
        <v>2893</v>
      </c>
      <c r="F261" s="822" t="s">
        <v>2868</v>
      </c>
      <c r="G261" s="822" t="s">
        <v>973</v>
      </c>
      <c r="H261" s="822" t="s">
        <v>329</v>
      </c>
      <c r="I261" s="822" t="s">
        <v>3354</v>
      </c>
      <c r="J261" s="822" t="s">
        <v>3051</v>
      </c>
      <c r="K261" s="822" t="s">
        <v>3355</v>
      </c>
      <c r="L261" s="825">
        <v>13.73</v>
      </c>
      <c r="M261" s="825">
        <v>27.46</v>
      </c>
      <c r="N261" s="822">
        <v>2</v>
      </c>
      <c r="O261" s="826">
        <v>2</v>
      </c>
      <c r="P261" s="825">
        <v>27.46</v>
      </c>
      <c r="Q261" s="827">
        <v>1</v>
      </c>
      <c r="R261" s="822">
        <v>2</v>
      </c>
      <c r="S261" s="827">
        <v>1</v>
      </c>
      <c r="T261" s="826">
        <v>2</v>
      </c>
      <c r="U261" s="828">
        <v>1</v>
      </c>
    </row>
    <row r="262" spans="1:21" ht="14.45" customHeight="1" x14ac:dyDescent="0.2">
      <c r="A262" s="821">
        <v>21</v>
      </c>
      <c r="B262" s="822" t="s">
        <v>2867</v>
      </c>
      <c r="C262" s="822" t="s">
        <v>2873</v>
      </c>
      <c r="D262" s="823" t="s">
        <v>4857</v>
      </c>
      <c r="E262" s="824" t="s">
        <v>2893</v>
      </c>
      <c r="F262" s="822" t="s">
        <v>2868</v>
      </c>
      <c r="G262" s="822" t="s">
        <v>3058</v>
      </c>
      <c r="H262" s="822" t="s">
        <v>329</v>
      </c>
      <c r="I262" s="822" t="s">
        <v>3356</v>
      </c>
      <c r="J262" s="822" t="s">
        <v>3357</v>
      </c>
      <c r="K262" s="822" t="s">
        <v>3060</v>
      </c>
      <c r="L262" s="825">
        <v>35.25</v>
      </c>
      <c r="M262" s="825">
        <v>70.5</v>
      </c>
      <c r="N262" s="822">
        <v>2</v>
      </c>
      <c r="O262" s="826">
        <v>1</v>
      </c>
      <c r="P262" s="825">
        <v>70.5</v>
      </c>
      <c r="Q262" s="827">
        <v>1</v>
      </c>
      <c r="R262" s="822">
        <v>2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21</v>
      </c>
      <c r="B263" s="822" t="s">
        <v>2867</v>
      </c>
      <c r="C263" s="822" t="s">
        <v>2873</v>
      </c>
      <c r="D263" s="823" t="s">
        <v>4857</v>
      </c>
      <c r="E263" s="824" t="s">
        <v>2893</v>
      </c>
      <c r="F263" s="822" t="s">
        <v>2868</v>
      </c>
      <c r="G263" s="822" t="s">
        <v>3058</v>
      </c>
      <c r="H263" s="822" t="s">
        <v>329</v>
      </c>
      <c r="I263" s="822" t="s">
        <v>3059</v>
      </c>
      <c r="J263" s="822" t="s">
        <v>1017</v>
      </c>
      <c r="K263" s="822" t="s">
        <v>3060</v>
      </c>
      <c r="L263" s="825">
        <v>35.25</v>
      </c>
      <c r="M263" s="825">
        <v>35.25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21</v>
      </c>
      <c r="B264" s="822" t="s">
        <v>2867</v>
      </c>
      <c r="C264" s="822" t="s">
        <v>2873</v>
      </c>
      <c r="D264" s="823" t="s">
        <v>4857</v>
      </c>
      <c r="E264" s="824" t="s">
        <v>2893</v>
      </c>
      <c r="F264" s="822" t="s">
        <v>2868</v>
      </c>
      <c r="G264" s="822" t="s">
        <v>3061</v>
      </c>
      <c r="H264" s="822" t="s">
        <v>329</v>
      </c>
      <c r="I264" s="822" t="s">
        <v>3062</v>
      </c>
      <c r="J264" s="822" t="s">
        <v>3063</v>
      </c>
      <c r="K264" s="822" t="s">
        <v>3064</v>
      </c>
      <c r="L264" s="825">
        <v>45.89</v>
      </c>
      <c r="M264" s="825">
        <v>45.89</v>
      </c>
      <c r="N264" s="822">
        <v>1</v>
      </c>
      <c r="O264" s="826">
        <v>0.5</v>
      </c>
      <c r="P264" s="825">
        <v>45.89</v>
      </c>
      <c r="Q264" s="827">
        <v>1</v>
      </c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21</v>
      </c>
      <c r="B265" s="822" t="s">
        <v>2867</v>
      </c>
      <c r="C265" s="822" t="s">
        <v>2873</v>
      </c>
      <c r="D265" s="823" t="s">
        <v>4857</v>
      </c>
      <c r="E265" s="824" t="s">
        <v>2893</v>
      </c>
      <c r="F265" s="822" t="s">
        <v>2868</v>
      </c>
      <c r="G265" s="822" t="s">
        <v>3061</v>
      </c>
      <c r="H265" s="822" t="s">
        <v>329</v>
      </c>
      <c r="I265" s="822" t="s">
        <v>3065</v>
      </c>
      <c r="J265" s="822" t="s">
        <v>3063</v>
      </c>
      <c r="K265" s="822" t="s">
        <v>3066</v>
      </c>
      <c r="L265" s="825">
        <v>91.78</v>
      </c>
      <c r="M265" s="825">
        <v>183.56</v>
      </c>
      <c r="N265" s="822">
        <v>2</v>
      </c>
      <c r="O265" s="826">
        <v>1</v>
      </c>
      <c r="P265" s="825">
        <v>183.56</v>
      </c>
      <c r="Q265" s="827">
        <v>1</v>
      </c>
      <c r="R265" s="822">
        <v>2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21</v>
      </c>
      <c r="B266" s="822" t="s">
        <v>2867</v>
      </c>
      <c r="C266" s="822" t="s">
        <v>2873</v>
      </c>
      <c r="D266" s="823" t="s">
        <v>4857</v>
      </c>
      <c r="E266" s="824" t="s">
        <v>2893</v>
      </c>
      <c r="F266" s="822" t="s">
        <v>2868</v>
      </c>
      <c r="G266" s="822" t="s">
        <v>3257</v>
      </c>
      <c r="H266" s="822" t="s">
        <v>329</v>
      </c>
      <c r="I266" s="822" t="s">
        <v>3358</v>
      </c>
      <c r="J266" s="822" t="s">
        <v>3259</v>
      </c>
      <c r="K266" s="822"/>
      <c r="L266" s="825">
        <v>550.39</v>
      </c>
      <c r="M266" s="825">
        <v>7705.46</v>
      </c>
      <c r="N266" s="822">
        <v>14</v>
      </c>
      <c r="O266" s="826">
        <v>4.5</v>
      </c>
      <c r="P266" s="825">
        <v>2751.95</v>
      </c>
      <c r="Q266" s="827">
        <v>0.3571428571428571</v>
      </c>
      <c r="R266" s="822">
        <v>5</v>
      </c>
      <c r="S266" s="827">
        <v>0.35714285714285715</v>
      </c>
      <c r="T266" s="826">
        <v>1.5</v>
      </c>
      <c r="U266" s="828">
        <v>0.33333333333333331</v>
      </c>
    </row>
    <row r="267" spans="1:21" ht="14.45" customHeight="1" x14ac:dyDescent="0.2">
      <c r="A267" s="821">
        <v>21</v>
      </c>
      <c r="B267" s="822" t="s">
        <v>2867</v>
      </c>
      <c r="C267" s="822" t="s">
        <v>2873</v>
      </c>
      <c r="D267" s="823" t="s">
        <v>4857</v>
      </c>
      <c r="E267" s="824" t="s">
        <v>2893</v>
      </c>
      <c r="F267" s="822" t="s">
        <v>2868</v>
      </c>
      <c r="G267" s="822" t="s">
        <v>3359</v>
      </c>
      <c r="H267" s="822" t="s">
        <v>329</v>
      </c>
      <c r="I267" s="822" t="s">
        <v>3360</v>
      </c>
      <c r="J267" s="822" t="s">
        <v>1565</v>
      </c>
      <c r="K267" s="822" t="s">
        <v>3361</v>
      </c>
      <c r="L267" s="825">
        <v>42.14</v>
      </c>
      <c r="M267" s="825">
        <v>42.14</v>
      </c>
      <c r="N267" s="822">
        <v>1</v>
      </c>
      <c r="O267" s="826">
        <v>1</v>
      </c>
      <c r="P267" s="825">
        <v>42.14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21</v>
      </c>
      <c r="B268" s="822" t="s">
        <v>2867</v>
      </c>
      <c r="C268" s="822" t="s">
        <v>2873</v>
      </c>
      <c r="D268" s="823" t="s">
        <v>4857</v>
      </c>
      <c r="E268" s="824" t="s">
        <v>2893</v>
      </c>
      <c r="F268" s="822" t="s">
        <v>2868</v>
      </c>
      <c r="G268" s="822" t="s">
        <v>3359</v>
      </c>
      <c r="H268" s="822" t="s">
        <v>329</v>
      </c>
      <c r="I268" s="822" t="s">
        <v>3362</v>
      </c>
      <c r="J268" s="822" t="s">
        <v>3363</v>
      </c>
      <c r="K268" s="822" t="s">
        <v>3364</v>
      </c>
      <c r="L268" s="825">
        <v>89.91</v>
      </c>
      <c r="M268" s="825">
        <v>89.91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21</v>
      </c>
      <c r="B269" s="822" t="s">
        <v>2867</v>
      </c>
      <c r="C269" s="822" t="s">
        <v>2873</v>
      </c>
      <c r="D269" s="823" t="s">
        <v>4857</v>
      </c>
      <c r="E269" s="824" t="s">
        <v>2893</v>
      </c>
      <c r="F269" s="822" t="s">
        <v>2868</v>
      </c>
      <c r="G269" s="822" t="s">
        <v>3365</v>
      </c>
      <c r="H269" s="822" t="s">
        <v>329</v>
      </c>
      <c r="I269" s="822" t="s">
        <v>3366</v>
      </c>
      <c r="J269" s="822" t="s">
        <v>1228</v>
      </c>
      <c r="K269" s="822" t="s">
        <v>1229</v>
      </c>
      <c r="L269" s="825">
        <v>0</v>
      </c>
      <c r="M269" s="825">
        <v>0</v>
      </c>
      <c r="N269" s="822">
        <v>1</v>
      </c>
      <c r="O269" s="826">
        <v>1</v>
      </c>
      <c r="P269" s="825">
        <v>0</v>
      </c>
      <c r="Q269" s="827"/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21</v>
      </c>
      <c r="B270" s="822" t="s">
        <v>2867</v>
      </c>
      <c r="C270" s="822" t="s">
        <v>2873</v>
      </c>
      <c r="D270" s="823" t="s">
        <v>4857</v>
      </c>
      <c r="E270" s="824" t="s">
        <v>2893</v>
      </c>
      <c r="F270" s="822" t="s">
        <v>2868</v>
      </c>
      <c r="G270" s="822" t="s">
        <v>3071</v>
      </c>
      <c r="H270" s="822" t="s">
        <v>643</v>
      </c>
      <c r="I270" s="822" t="s">
        <v>3072</v>
      </c>
      <c r="J270" s="822" t="s">
        <v>3073</v>
      </c>
      <c r="K270" s="822" t="s">
        <v>3074</v>
      </c>
      <c r="L270" s="825">
        <v>1651.16</v>
      </c>
      <c r="M270" s="825">
        <v>13209.280000000002</v>
      </c>
      <c r="N270" s="822">
        <v>8</v>
      </c>
      <c r="O270" s="826">
        <v>8</v>
      </c>
      <c r="P270" s="825">
        <v>8255.8000000000011</v>
      </c>
      <c r="Q270" s="827">
        <v>0.625</v>
      </c>
      <c r="R270" s="822">
        <v>5</v>
      </c>
      <c r="S270" s="827">
        <v>0.625</v>
      </c>
      <c r="T270" s="826">
        <v>5</v>
      </c>
      <c r="U270" s="828">
        <v>0.625</v>
      </c>
    </row>
    <row r="271" spans="1:21" ht="14.45" customHeight="1" x14ac:dyDescent="0.2">
      <c r="A271" s="821">
        <v>21</v>
      </c>
      <c r="B271" s="822" t="s">
        <v>2867</v>
      </c>
      <c r="C271" s="822" t="s">
        <v>2873</v>
      </c>
      <c r="D271" s="823" t="s">
        <v>4857</v>
      </c>
      <c r="E271" s="824" t="s">
        <v>2893</v>
      </c>
      <c r="F271" s="822" t="s">
        <v>2868</v>
      </c>
      <c r="G271" s="822" t="s">
        <v>3077</v>
      </c>
      <c r="H271" s="822" t="s">
        <v>329</v>
      </c>
      <c r="I271" s="822" t="s">
        <v>3078</v>
      </c>
      <c r="J271" s="822" t="s">
        <v>1987</v>
      </c>
      <c r="K271" s="822" t="s">
        <v>3079</v>
      </c>
      <c r="L271" s="825">
        <v>111.72</v>
      </c>
      <c r="M271" s="825">
        <v>335.15999999999997</v>
      </c>
      <c r="N271" s="822">
        <v>3</v>
      </c>
      <c r="O271" s="826">
        <v>3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21</v>
      </c>
      <c r="B272" s="822" t="s">
        <v>2867</v>
      </c>
      <c r="C272" s="822" t="s">
        <v>2873</v>
      </c>
      <c r="D272" s="823" t="s">
        <v>4857</v>
      </c>
      <c r="E272" s="824" t="s">
        <v>2893</v>
      </c>
      <c r="F272" s="822" t="s">
        <v>2868</v>
      </c>
      <c r="G272" s="822" t="s">
        <v>3367</v>
      </c>
      <c r="H272" s="822" t="s">
        <v>329</v>
      </c>
      <c r="I272" s="822" t="s">
        <v>3368</v>
      </c>
      <c r="J272" s="822" t="s">
        <v>3369</v>
      </c>
      <c r="K272" s="822" t="s">
        <v>3370</v>
      </c>
      <c r="L272" s="825">
        <v>24.37</v>
      </c>
      <c r="M272" s="825">
        <v>73.11</v>
      </c>
      <c r="N272" s="822">
        <v>3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21</v>
      </c>
      <c r="B273" s="822" t="s">
        <v>2867</v>
      </c>
      <c r="C273" s="822" t="s">
        <v>2873</v>
      </c>
      <c r="D273" s="823" t="s">
        <v>4857</v>
      </c>
      <c r="E273" s="824" t="s">
        <v>2893</v>
      </c>
      <c r="F273" s="822" t="s">
        <v>2868</v>
      </c>
      <c r="G273" s="822" t="s">
        <v>3371</v>
      </c>
      <c r="H273" s="822" t="s">
        <v>329</v>
      </c>
      <c r="I273" s="822" t="s">
        <v>3372</v>
      </c>
      <c r="J273" s="822" t="s">
        <v>790</v>
      </c>
      <c r="K273" s="822" t="s">
        <v>791</v>
      </c>
      <c r="L273" s="825">
        <v>38.5</v>
      </c>
      <c r="M273" s="825">
        <v>77</v>
      </c>
      <c r="N273" s="822">
        <v>2</v>
      </c>
      <c r="O273" s="826">
        <v>1</v>
      </c>
      <c r="P273" s="825">
        <v>77</v>
      </c>
      <c r="Q273" s="827">
        <v>1</v>
      </c>
      <c r="R273" s="822">
        <v>2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21</v>
      </c>
      <c r="B274" s="822" t="s">
        <v>2867</v>
      </c>
      <c r="C274" s="822" t="s">
        <v>2873</v>
      </c>
      <c r="D274" s="823" t="s">
        <v>4857</v>
      </c>
      <c r="E274" s="824" t="s">
        <v>2893</v>
      </c>
      <c r="F274" s="822" t="s">
        <v>2868</v>
      </c>
      <c r="G274" s="822" t="s">
        <v>3373</v>
      </c>
      <c r="H274" s="822" t="s">
        <v>329</v>
      </c>
      <c r="I274" s="822" t="s">
        <v>3374</v>
      </c>
      <c r="J274" s="822" t="s">
        <v>1587</v>
      </c>
      <c r="K274" s="822" t="s">
        <v>3375</v>
      </c>
      <c r="L274" s="825">
        <v>61.97</v>
      </c>
      <c r="M274" s="825">
        <v>61.97</v>
      </c>
      <c r="N274" s="822">
        <v>1</v>
      </c>
      <c r="O274" s="826">
        <v>1</v>
      </c>
      <c r="P274" s="825">
        <v>61.97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21</v>
      </c>
      <c r="B275" s="822" t="s">
        <v>2867</v>
      </c>
      <c r="C275" s="822" t="s">
        <v>2873</v>
      </c>
      <c r="D275" s="823" t="s">
        <v>4857</v>
      </c>
      <c r="E275" s="824" t="s">
        <v>2893</v>
      </c>
      <c r="F275" s="822" t="s">
        <v>2868</v>
      </c>
      <c r="G275" s="822" t="s">
        <v>3080</v>
      </c>
      <c r="H275" s="822" t="s">
        <v>329</v>
      </c>
      <c r="I275" s="822" t="s">
        <v>3081</v>
      </c>
      <c r="J275" s="822" t="s">
        <v>1154</v>
      </c>
      <c r="K275" s="822" t="s">
        <v>3082</v>
      </c>
      <c r="L275" s="825">
        <v>243.64</v>
      </c>
      <c r="M275" s="825">
        <v>243.64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21</v>
      </c>
      <c r="B276" s="822" t="s">
        <v>2867</v>
      </c>
      <c r="C276" s="822" t="s">
        <v>2873</v>
      </c>
      <c r="D276" s="823" t="s">
        <v>4857</v>
      </c>
      <c r="E276" s="824" t="s">
        <v>2893</v>
      </c>
      <c r="F276" s="822" t="s">
        <v>2868</v>
      </c>
      <c r="G276" s="822" t="s">
        <v>3083</v>
      </c>
      <c r="H276" s="822" t="s">
        <v>329</v>
      </c>
      <c r="I276" s="822" t="s">
        <v>3376</v>
      </c>
      <c r="J276" s="822" t="s">
        <v>3377</v>
      </c>
      <c r="K276" s="822" t="s">
        <v>3378</v>
      </c>
      <c r="L276" s="825">
        <v>52.75</v>
      </c>
      <c r="M276" s="825">
        <v>52.75</v>
      </c>
      <c r="N276" s="822">
        <v>1</v>
      </c>
      <c r="O276" s="826">
        <v>1</v>
      </c>
      <c r="P276" s="825">
        <v>52.75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21</v>
      </c>
      <c r="B277" s="822" t="s">
        <v>2867</v>
      </c>
      <c r="C277" s="822" t="s">
        <v>2873</v>
      </c>
      <c r="D277" s="823" t="s">
        <v>4857</v>
      </c>
      <c r="E277" s="824" t="s">
        <v>2893</v>
      </c>
      <c r="F277" s="822" t="s">
        <v>2868</v>
      </c>
      <c r="G277" s="822" t="s">
        <v>3089</v>
      </c>
      <c r="H277" s="822" t="s">
        <v>329</v>
      </c>
      <c r="I277" s="822" t="s">
        <v>3090</v>
      </c>
      <c r="J277" s="822" t="s">
        <v>3091</v>
      </c>
      <c r="K277" s="822" t="s">
        <v>2703</v>
      </c>
      <c r="L277" s="825">
        <v>3161.18</v>
      </c>
      <c r="M277" s="825">
        <v>9483.5399999999991</v>
      </c>
      <c r="N277" s="822">
        <v>3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21</v>
      </c>
      <c r="B278" s="822" t="s">
        <v>2867</v>
      </c>
      <c r="C278" s="822" t="s">
        <v>2873</v>
      </c>
      <c r="D278" s="823" t="s">
        <v>4857</v>
      </c>
      <c r="E278" s="824" t="s">
        <v>2893</v>
      </c>
      <c r="F278" s="822" t="s">
        <v>2868</v>
      </c>
      <c r="G278" s="822" t="s">
        <v>3092</v>
      </c>
      <c r="H278" s="822" t="s">
        <v>329</v>
      </c>
      <c r="I278" s="822" t="s">
        <v>3093</v>
      </c>
      <c r="J278" s="822" t="s">
        <v>3094</v>
      </c>
      <c r="K278" s="822" t="s">
        <v>3095</v>
      </c>
      <c r="L278" s="825">
        <v>73.150000000000006</v>
      </c>
      <c r="M278" s="825">
        <v>365.75</v>
      </c>
      <c r="N278" s="822">
        <v>5</v>
      </c>
      <c r="O278" s="826">
        <v>2.5</v>
      </c>
      <c r="P278" s="825">
        <v>219.45000000000002</v>
      </c>
      <c r="Q278" s="827">
        <v>0.60000000000000009</v>
      </c>
      <c r="R278" s="822">
        <v>3</v>
      </c>
      <c r="S278" s="827">
        <v>0.6</v>
      </c>
      <c r="T278" s="826">
        <v>1.5</v>
      </c>
      <c r="U278" s="828">
        <v>0.6</v>
      </c>
    </row>
    <row r="279" spans="1:21" ht="14.45" customHeight="1" x14ac:dyDescent="0.2">
      <c r="A279" s="821">
        <v>21</v>
      </c>
      <c r="B279" s="822" t="s">
        <v>2867</v>
      </c>
      <c r="C279" s="822" t="s">
        <v>2873</v>
      </c>
      <c r="D279" s="823" t="s">
        <v>4857</v>
      </c>
      <c r="E279" s="824" t="s">
        <v>2893</v>
      </c>
      <c r="F279" s="822" t="s">
        <v>2868</v>
      </c>
      <c r="G279" s="822" t="s">
        <v>3096</v>
      </c>
      <c r="H279" s="822" t="s">
        <v>329</v>
      </c>
      <c r="I279" s="822" t="s">
        <v>3097</v>
      </c>
      <c r="J279" s="822" t="s">
        <v>895</v>
      </c>
      <c r="K279" s="822" t="s">
        <v>1212</v>
      </c>
      <c r="L279" s="825">
        <v>163.54</v>
      </c>
      <c r="M279" s="825">
        <v>490.62</v>
      </c>
      <c r="N279" s="822">
        <v>3</v>
      </c>
      <c r="O279" s="826">
        <v>1</v>
      </c>
      <c r="P279" s="825">
        <v>490.62</v>
      </c>
      <c r="Q279" s="827">
        <v>1</v>
      </c>
      <c r="R279" s="822">
        <v>3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21</v>
      </c>
      <c r="B280" s="822" t="s">
        <v>2867</v>
      </c>
      <c r="C280" s="822" t="s">
        <v>2873</v>
      </c>
      <c r="D280" s="823" t="s">
        <v>4857</v>
      </c>
      <c r="E280" s="824" t="s">
        <v>2893</v>
      </c>
      <c r="F280" s="822" t="s">
        <v>2868</v>
      </c>
      <c r="G280" s="822" t="s">
        <v>3379</v>
      </c>
      <c r="H280" s="822" t="s">
        <v>643</v>
      </c>
      <c r="I280" s="822" t="s">
        <v>2302</v>
      </c>
      <c r="J280" s="822" t="s">
        <v>1768</v>
      </c>
      <c r="K280" s="822" t="s">
        <v>2303</v>
      </c>
      <c r="L280" s="825">
        <v>28.81</v>
      </c>
      <c r="M280" s="825">
        <v>86.429999999999993</v>
      </c>
      <c r="N280" s="822">
        <v>3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21</v>
      </c>
      <c r="B281" s="822" t="s">
        <v>2867</v>
      </c>
      <c r="C281" s="822" t="s">
        <v>2873</v>
      </c>
      <c r="D281" s="823" t="s">
        <v>4857</v>
      </c>
      <c r="E281" s="824" t="s">
        <v>2893</v>
      </c>
      <c r="F281" s="822" t="s">
        <v>2868</v>
      </c>
      <c r="G281" s="822" t="s">
        <v>3379</v>
      </c>
      <c r="H281" s="822" t="s">
        <v>643</v>
      </c>
      <c r="I281" s="822" t="s">
        <v>2302</v>
      </c>
      <c r="J281" s="822" t="s">
        <v>1768</v>
      </c>
      <c r="K281" s="822" t="s">
        <v>2303</v>
      </c>
      <c r="L281" s="825">
        <v>13.68</v>
      </c>
      <c r="M281" s="825">
        <v>41.04</v>
      </c>
      <c r="N281" s="822">
        <v>3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21</v>
      </c>
      <c r="B282" s="822" t="s">
        <v>2867</v>
      </c>
      <c r="C282" s="822" t="s">
        <v>2873</v>
      </c>
      <c r="D282" s="823" t="s">
        <v>4857</v>
      </c>
      <c r="E282" s="824" t="s">
        <v>2893</v>
      </c>
      <c r="F282" s="822" t="s">
        <v>2868</v>
      </c>
      <c r="G282" s="822" t="s">
        <v>3379</v>
      </c>
      <c r="H282" s="822" t="s">
        <v>643</v>
      </c>
      <c r="I282" s="822" t="s">
        <v>3380</v>
      </c>
      <c r="J282" s="822" t="s">
        <v>1768</v>
      </c>
      <c r="K282" s="822" t="s">
        <v>3381</v>
      </c>
      <c r="L282" s="825">
        <v>115.27</v>
      </c>
      <c r="M282" s="825">
        <v>115.27</v>
      </c>
      <c r="N282" s="822">
        <v>1</v>
      </c>
      <c r="O282" s="826">
        <v>1</v>
      </c>
      <c r="P282" s="825">
        <v>115.27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21</v>
      </c>
      <c r="B283" s="822" t="s">
        <v>2867</v>
      </c>
      <c r="C283" s="822" t="s">
        <v>2873</v>
      </c>
      <c r="D283" s="823" t="s">
        <v>4857</v>
      </c>
      <c r="E283" s="824" t="s">
        <v>2893</v>
      </c>
      <c r="F283" s="822" t="s">
        <v>2868</v>
      </c>
      <c r="G283" s="822" t="s">
        <v>3382</v>
      </c>
      <c r="H283" s="822" t="s">
        <v>329</v>
      </c>
      <c r="I283" s="822" t="s">
        <v>3383</v>
      </c>
      <c r="J283" s="822" t="s">
        <v>882</v>
      </c>
      <c r="K283" s="822" t="s">
        <v>883</v>
      </c>
      <c r="L283" s="825">
        <v>0</v>
      </c>
      <c r="M283" s="825">
        <v>0</v>
      </c>
      <c r="N283" s="822">
        <v>3</v>
      </c>
      <c r="O283" s="826">
        <v>3</v>
      </c>
      <c r="P283" s="825">
        <v>0</v>
      </c>
      <c r="Q283" s="827"/>
      <c r="R283" s="822">
        <v>3</v>
      </c>
      <c r="S283" s="827">
        <v>1</v>
      </c>
      <c r="T283" s="826">
        <v>3</v>
      </c>
      <c r="U283" s="828">
        <v>1</v>
      </c>
    </row>
    <row r="284" spans="1:21" ht="14.45" customHeight="1" x14ac:dyDescent="0.2">
      <c r="A284" s="821">
        <v>21</v>
      </c>
      <c r="B284" s="822" t="s">
        <v>2867</v>
      </c>
      <c r="C284" s="822" t="s">
        <v>2873</v>
      </c>
      <c r="D284" s="823" t="s">
        <v>4857</v>
      </c>
      <c r="E284" s="824" t="s">
        <v>2893</v>
      </c>
      <c r="F284" s="822" t="s">
        <v>2868</v>
      </c>
      <c r="G284" s="822" t="s">
        <v>3099</v>
      </c>
      <c r="H284" s="822" t="s">
        <v>329</v>
      </c>
      <c r="I284" s="822" t="s">
        <v>3358</v>
      </c>
      <c r="J284" s="822" t="s">
        <v>3101</v>
      </c>
      <c r="K284" s="822" t="s">
        <v>734</v>
      </c>
      <c r="L284" s="825">
        <v>550.39</v>
      </c>
      <c r="M284" s="825">
        <v>9907.02</v>
      </c>
      <c r="N284" s="822">
        <v>18</v>
      </c>
      <c r="O284" s="826">
        <v>6</v>
      </c>
      <c r="P284" s="825">
        <v>4953.51</v>
      </c>
      <c r="Q284" s="827">
        <v>0.5</v>
      </c>
      <c r="R284" s="822">
        <v>9</v>
      </c>
      <c r="S284" s="827">
        <v>0.5</v>
      </c>
      <c r="T284" s="826">
        <v>3</v>
      </c>
      <c r="U284" s="828">
        <v>0.5</v>
      </c>
    </row>
    <row r="285" spans="1:21" ht="14.45" customHeight="1" x14ac:dyDescent="0.2">
      <c r="A285" s="821">
        <v>21</v>
      </c>
      <c r="B285" s="822" t="s">
        <v>2867</v>
      </c>
      <c r="C285" s="822" t="s">
        <v>2873</v>
      </c>
      <c r="D285" s="823" t="s">
        <v>4857</v>
      </c>
      <c r="E285" s="824" t="s">
        <v>2893</v>
      </c>
      <c r="F285" s="822" t="s">
        <v>2868</v>
      </c>
      <c r="G285" s="822" t="s">
        <v>3099</v>
      </c>
      <c r="H285" s="822" t="s">
        <v>329</v>
      </c>
      <c r="I285" s="822" t="s">
        <v>3358</v>
      </c>
      <c r="J285" s="822" t="s">
        <v>3259</v>
      </c>
      <c r="K285" s="822"/>
      <c r="L285" s="825">
        <v>550.39</v>
      </c>
      <c r="M285" s="825">
        <v>1100.78</v>
      </c>
      <c r="N285" s="822">
        <v>2</v>
      </c>
      <c r="O285" s="826">
        <v>0.5</v>
      </c>
      <c r="P285" s="825">
        <v>1100.78</v>
      </c>
      <c r="Q285" s="827">
        <v>1</v>
      </c>
      <c r="R285" s="822">
        <v>2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21</v>
      </c>
      <c r="B286" s="822" t="s">
        <v>2867</v>
      </c>
      <c r="C286" s="822" t="s">
        <v>2873</v>
      </c>
      <c r="D286" s="823" t="s">
        <v>4857</v>
      </c>
      <c r="E286" s="824" t="s">
        <v>2893</v>
      </c>
      <c r="F286" s="822" t="s">
        <v>2868</v>
      </c>
      <c r="G286" s="822" t="s">
        <v>3099</v>
      </c>
      <c r="H286" s="822" t="s">
        <v>643</v>
      </c>
      <c r="I286" s="822" t="s">
        <v>3103</v>
      </c>
      <c r="J286" s="822" t="s">
        <v>3104</v>
      </c>
      <c r="K286" s="822" t="s">
        <v>734</v>
      </c>
      <c r="L286" s="825">
        <v>550.39</v>
      </c>
      <c r="M286" s="825">
        <v>178876.74999999985</v>
      </c>
      <c r="N286" s="822">
        <v>325</v>
      </c>
      <c r="O286" s="826">
        <v>110.5</v>
      </c>
      <c r="P286" s="825">
        <v>119985.0199999999</v>
      </c>
      <c r="Q286" s="827">
        <v>0.67076923076923078</v>
      </c>
      <c r="R286" s="822">
        <v>218</v>
      </c>
      <c r="S286" s="827">
        <v>0.67076923076923078</v>
      </c>
      <c r="T286" s="826">
        <v>72.5</v>
      </c>
      <c r="U286" s="828">
        <v>0.65610859728506787</v>
      </c>
    </row>
    <row r="287" spans="1:21" ht="14.45" customHeight="1" x14ac:dyDescent="0.2">
      <c r="A287" s="821">
        <v>21</v>
      </c>
      <c r="B287" s="822" t="s">
        <v>2867</v>
      </c>
      <c r="C287" s="822" t="s">
        <v>2873</v>
      </c>
      <c r="D287" s="823" t="s">
        <v>4857</v>
      </c>
      <c r="E287" s="824" t="s">
        <v>2893</v>
      </c>
      <c r="F287" s="822" t="s">
        <v>2868</v>
      </c>
      <c r="G287" s="822" t="s">
        <v>3384</v>
      </c>
      <c r="H287" s="822" t="s">
        <v>329</v>
      </c>
      <c r="I287" s="822" t="s">
        <v>3385</v>
      </c>
      <c r="J287" s="822" t="s">
        <v>3386</v>
      </c>
      <c r="K287" s="822" t="s">
        <v>3387</v>
      </c>
      <c r="L287" s="825">
        <v>58.77</v>
      </c>
      <c r="M287" s="825">
        <v>58.77</v>
      </c>
      <c r="N287" s="822">
        <v>1</v>
      </c>
      <c r="O287" s="826">
        <v>1</v>
      </c>
      <c r="P287" s="825">
        <v>58.77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21</v>
      </c>
      <c r="B288" s="822" t="s">
        <v>2867</v>
      </c>
      <c r="C288" s="822" t="s">
        <v>2873</v>
      </c>
      <c r="D288" s="823" t="s">
        <v>4857</v>
      </c>
      <c r="E288" s="824" t="s">
        <v>2893</v>
      </c>
      <c r="F288" s="822" t="s">
        <v>2868</v>
      </c>
      <c r="G288" s="822" t="s">
        <v>3388</v>
      </c>
      <c r="H288" s="822" t="s">
        <v>329</v>
      </c>
      <c r="I288" s="822" t="s">
        <v>3389</v>
      </c>
      <c r="J288" s="822" t="s">
        <v>1390</v>
      </c>
      <c r="K288" s="822" t="s">
        <v>3390</v>
      </c>
      <c r="L288" s="825">
        <v>57.6</v>
      </c>
      <c r="M288" s="825">
        <v>57.6</v>
      </c>
      <c r="N288" s="822">
        <v>1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21</v>
      </c>
      <c r="B289" s="822" t="s">
        <v>2867</v>
      </c>
      <c r="C289" s="822" t="s">
        <v>2873</v>
      </c>
      <c r="D289" s="823" t="s">
        <v>4857</v>
      </c>
      <c r="E289" s="824" t="s">
        <v>2893</v>
      </c>
      <c r="F289" s="822" t="s">
        <v>2868</v>
      </c>
      <c r="G289" s="822" t="s">
        <v>3391</v>
      </c>
      <c r="H289" s="822" t="s">
        <v>329</v>
      </c>
      <c r="I289" s="822" t="s">
        <v>3392</v>
      </c>
      <c r="J289" s="822" t="s">
        <v>3393</v>
      </c>
      <c r="K289" s="822" t="s">
        <v>3394</v>
      </c>
      <c r="L289" s="825">
        <v>0</v>
      </c>
      <c r="M289" s="825">
        <v>0</v>
      </c>
      <c r="N289" s="822">
        <v>5</v>
      </c>
      <c r="O289" s="826">
        <v>2.5</v>
      </c>
      <c r="P289" s="825">
        <v>0</v>
      </c>
      <c r="Q289" s="827"/>
      <c r="R289" s="822">
        <v>5</v>
      </c>
      <c r="S289" s="827">
        <v>1</v>
      </c>
      <c r="T289" s="826">
        <v>2.5</v>
      </c>
      <c r="U289" s="828">
        <v>1</v>
      </c>
    </row>
    <row r="290" spans="1:21" ht="14.45" customHeight="1" x14ac:dyDescent="0.2">
      <c r="A290" s="821">
        <v>21</v>
      </c>
      <c r="B290" s="822" t="s">
        <v>2867</v>
      </c>
      <c r="C290" s="822" t="s">
        <v>2873</v>
      </c>
      <c r="D290" s="823" t="s">
        <v>4857</v>
      </c>
      <c r="E290" s="824" t="s">
        <v>2893</v>
      </c>
      <c r="F290" s="822" t="s">
        <v>2868</v>
      </c>
      <c r="G290" s="822" t="s">
        <v>3395</v>
      </c>
      <c r="H290" s="822" t="s">
        <v>329</v>
      </c>
      <c r="I290" s="822" t="s">
        <v>3396</v>
      </c>
      <c r="J290" s="822" t="s">
        <v>1179</v>
      </c>
      <c r="K290" s="822" t="s">
        <v>1180</v>
      </c>
      <c r="L290" s="825">
        <v>248.55</v>
      </c>
      <c r="M290" s="825">
        <v>248.55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21</v>
      </c>
      <c r="B291" s="822" t="s">
        <v>2867</v>
      </c>
      <c r="C291" s="822" t="s">
        <v>2873</v>
      </c>
      <c r="D291" s="823" t="s">
        <v>4857</v>
      </c>
      <c r="E291" s="824" t="s">
        <v>2893</v>
      </c>
      <c r="F291" s="822" t="s">
        <v>2868</v>
      </c>
      <c r="G291" s="822" t="s">
        <v>3397</v>
      </c>
      <c r="H291" s="822" t="s">
        <v>329</v>
      </c>
      <c r="I291" s="822" t="s">
        <v>3398</v>
      </c>
      <c r="J291" s="822" t="s">
        <v>3399</v>
      </c>
      <c r="K291" s="822" t="s">
        <v>3400</v>
      </c>
      <c r="L291" s="825">
        <v>727.03</v>
      </c>
      <c r="M291" s="825">
        <v>7997.33</v>
      </c>
      <c r="N291" s="822">
        <v>11</v>
      </c>
      <c r="O291" s="826">
        <v>4</v>
      </c>
      <c r="P291" s="825">
        <v>4362.18</v>
      </c>
      <c r="Q291" s="827">
        <v>0.54545454545454553</v>
      </c>
      <c r="R291" s="822">
        <v>6</v>
      </c>
      <c r="S291" s="827">
        <v>0.54545454545454541</v>
      </c>
      <c r="T291" s="826">
        <v>2</v>
      </c>
      <c r="U291" s="828">
        <v>0.5</v>
      </c>
    </row>
    <row r="292" spans="1:21" ht="14.45" customHeight="1" x14ac:dyDescent="0.2">
      <c r="A292" s="821">
        <v>21</v>
      </c>
      <c r="B292" s="822" t="s">
        <v>2867</v>
      </c>
      <c r="C292" s="822" t="s">
        <v>2873</v>
      </c>
      <c r="D292" s="823" t="s">
        <v>4857</v>
      </c>
      <c r="E292" s="824" t="s">
        <v>2893</v>
      </c>
      <c r="F292" s="822" t="s">
        <v>2868</v>
      </c>
      <c r="G292" s="822" t="s">
        <v>3401</v>
      </c>
      <c r="H292" s="822" t="s">
        <v>329</v>
      </c>
      <c r="I292" s="822" t="s">
        <v>3402</v>
      </c>
      <c r="J292" s="822" t="s">
        <v>3403</v>
      </c>
      <c r="K292" s="822" t="s">
        <v>3404</v>
      </c>
      <c r="L292" s="825">
        <v>70.48</v>
      </c>
      <c r="M292" s="825">
        <v>140.96</v>
      </c>
      <c r="N292" s="822">
        <v>2</v>
      </c>
      <c r="O292" s="826">
        <v>0.5</v>
      </c>
      <c r="P292" s="825">
        <v>140.96</v>
      </c>
      <c r="Q292" s="827">
        <v>1</v>
      </c>
      <c r="R292" s="822">
        <v>2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21</v>
      </c>
      <c r="B293" s="822" t="s">
        <v>2867</v>
      </c>
      <c r="C293" s="822" t="s">
        <v>2873</v>
      </c>
      <c r="D293" s="823" t="s">
        <v>4857</v>
      </c>
      <c r="E293" s="824" t="s">
        <v>2893</v>
      </c>
      <c r="F293" s="822" t="s">
        <v>2868</v>
      </c>
      <c r="G293" s="822" t="s">
        <v>3112</v>
      </c>
      <c r="H293" s="822" t="s">
        <v>329</v>
      </c>
      <c r="I293" s="822" t="s">
        <v>3405</v>
      </c>
      <c r="J293" s="822" t="s">
        <v>3406</v>
      </c>
      <c r="K293" s="822" t="s">
        <v>2999</v>
      </c>
      <c r="L293" s="825">
        <v>43.21</v>
      </c>
      <c r="M293" s="825">
        <v>43.21</v>
      </c>
      <c r="N293" s="822">
        <v>1</v>
      </c>
      <c r="O293" s="826">
        <v>0.5</v>
      </c>
      <c r="P293" s="825">
        <v>43.21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21</v>
      </c>
      <c r="B294" s="822" t="s">
        <v>2867</v>
      </c>
      <c r="C294" s="822" t="s">
        <v>2873</v>
      </c>
      <c r="D294" s="823" t="s">
        <v>4857</v>
      </c>
      <c r="E294" s="824" t="s">
        <v>2893</v>
      </c>
      <c r="F294" s="822" t="s">
        <v>2868</v>
      </c>
      <c r="G294" s="822" t="s">
        <v>2916</v>
      </c>
      <c r="H294" s="822" t="s">
        <v>329</v>
      </c>
      <c r="I294" s="822" t="s">
        <v>3407</v>
      </c>
      <c r="J294" s="822" t="s">
        <v>3408</v>
      </c>
      <c r="K294" s="822" t="s">
        <v>3409</v>
      </c>
      <c r="L294" s="825">
        <v>66.97</v>
      </c>
      <c r="M294" s="825">
        <v>133.94</v>
      </c>
      <c r="N294" s="822">
        <v>2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21</v>
      </c>
      <c r="B295" s="822" t="s">
        <v>2867</v>
      </c>
      <c r="C295" s="822" t="s">
        <v>2873</v>
      </c>
      <c r="D295" s="823" t="s">
        <v>4857</v>
      </c>
      <c r="E295" s="824" t="s">
        <v>2893</v>
      </c>
      <c r="F295" s="822" t="s">
        <v>2868</v>
      </c>
      <c r="G295" s="822" t="s">
        <v>2916</v>
      </c>
      <c r="H295" s="822" t="s">
        <v>329</v>
      </c>
      <c r="I295" s="822" t="s">
        <v>2917</v>
      </c>
      <c r="J295" s="822" t="s">
        <v>807</v>
      </c>
      <c r="K295" s="822" t="s">
        <v>2918</v>
      </c>
      <c r="L295" s="825">
        <v>53.57</v>
      </c>
      <c r="M295" s="825">
        <v>2892.7800000000007</v>
      </c>
      <c r="N295" s="822">
        <v>54</v>
      </c>
      <c r="O295" s="826">
        <v>32</v>
      </c>
      <c r="P295" s="825">
        <v>1714.2400000000002</v>
      </c>
      <c r="Q295" s="827">
        <v>0.59259259259259256</v>
      </c>
      <c r="R295" s="822">
        <v>32</v>
      </c>
      <c r="S295" s="827">
        <v>0.59259259259259256</v>
      </c>
      <c r="T295" s="826">
        <v>18</v>
      </c>
      <c r="U295" s="828">
        <v>0.5625</v>
      </c>
    </row>
    <row r="296" spans="1:21" ht="14.45" customHeight="1" x14ac:dyDescent="0.2">
      <c r="A296" s="821">
        <v>21</v>
      </c>
      <c r="B296" s="822" t="s">
        <v>2867</v>
      </c>
      <c r="C296" s="822" t="s">
        <v>2873</v>
      </c>
      <c r="D296" s="823" t="s">
        <v>4857</v>
      </c>
      <c r="E296" s="824" t="s">
        <v>2893</v>
      </c>
      <c r="F296" s="822" t="s">
        <v>2868</v>
      </c>
      <c r="G296" s="822" t="s">
        <v>3410</v>
      </c>
      <c r="H296" s="822" t="s">
        <v>643</v>
      </c>
      <c r="I296" s="822" t="s">
        <v>3411</v>
      </c>
      <c r="J296" s="822" t="s">
        <v>717</v>
      </c>
      <c r="K296" s="822" t="s">
        <v>719</v>
      </c>
      <c r="L296" s="825">
        <v>10.65</v>
      </c>
      <c r="M296" s="825">
        <v>21.3</v>
      </c>
      <c r="N296" s="822">
        <v>2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21</v>
      </c>
      <c r="B297" s="822" t="s">
        <v>2867</v>
      </c>
      <c r="C297" s="822" t="s">
        <v>2873</v>
      </c>
      <c r="D297" s="823" t="s">
        <v>4857</v>
      </c>
      <c r="E297" s="824" t="s">
        <v>2893</v>
      </c>
      <c r="F297" s="822" t="s">
        <v>2868</v>
      </c>
      <c r="G297" s="822" t="s">
        <v>3412</v>
      </c>
      <c r="H297" s="822" t="s">
        <v>643</v>
      </c>
      <c r="I297" s="822" t="s">
        <v>2602</v>
      </c>
      <c r="J297" s="822" t="s">
        <v>2603</v>
      </c>
      <c r="K297" s="822" t="s">
        <v>2604</v>
      </c>
      <c r="L297" s="825">
        <v>141.25</v>
      </c>
      <c r="M297" s="825">
        <v>141.25</v>
      </c>
      <c r="N297" s="822">
        <v>1</v>
      </c>
      <c r="O297" s="826">
        <v>0.5</v>
      </c>
      <c r="P297" s="825">
        <v>141.25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21</v>
      </c>
      <c r="B298" s="822" t="s">
        <v>2867</v>
      </c>
      <c r="C298" s="822" t="s">
        <v>2873</v>
      </c>
      <c r="D298" s="823" t="s">
        <v>4857</v>
      </c>
      <c r="E298" s="824" t="s">
        <v>2893</v>
      </c>
      <c r="F298" s="822" t="s">
        <v>2868</v>
      </c>
      <c r="G298" s="822" t="s">
        <v>3119</v>
      </c>
      <c r="H298" s="822" t="s">
        <v>643</v>
      </c>
      <c r="I298" s="822" t="s">
        <v>2652</v>
      </c>
      <c r="J298" s="822" t="s">
        <v>931</v>
      </c>
      <c r="K298" s="822" t="s">
        <v>2653</v>
      </c>
      <c r="L298" s="825">
        <v>2309.36</v>
      </c>
      <c r="M298" s="825">
        <v>6928.08</v>
      </c>
      <c r="N298" s="822">
        <v>3</v>
      </c>
      <c r="O298" s="826">
        <v>1</v>
      </c>
      <c r="P298" s="825">
        <v>6928.08</v>
      </c>
      <c r="Q298" s="827">
        <v>1</v>
      </c>
      <c r="R298" s="822">
        <v>3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21</v>
      </c>
      <c r="B299" s="822" t="s">
        <v>2867</v>
      </c>
      <c r="C299" s="822" t="s">
        <v>2873</v>
      </c>
      <c r="D299" s="823" t="s">
        <v>4857</v>
      </c>
      <c r="E299" s="824" t="s">
        <v>2893</v>
      </c>
      <c r="F299" s="822" t="s">
        <v>2868</v>
      </c>
      <c r="G299" s="822" t="s">
        <v>3119</v>
      </c>
      <c r="H299" s="822" t="s">
        <v>643</v>
      </c>
      <c r="I299" s="822" t="s">
        <v>2333</v>
      </c>
      <c r="J299" s="822" t="s">
        <v>931</v>
      </c>
      <c r="K299" s="822" t="s">
        <v>2334</v>
      </c>
      <c r="L299" s="825">
        <v>1385.62</v>
      </c>
      <c r="M299" s="825">
        <v>9699.34</v>
      </c>
      <c r="N299" s="822">
        <v>7</v>
      </c>
      <c r="O299" s="826">
        <v>2.5</v>
      </c>
      <c r="P299" s="825">
        <v>4156.8599999999997</v>
      </c>
      <c r="Q299" s="827">
        <v>0.42857142857142855</v>
      </c>
      <c r="R299" s="822">
        <v>3</v>
      </c>
      <c r="S299" s="827">
        <v>0.42857142857142855</v>
      </c>
      <c r="T299" s="826">
        <v>1</v>
      </c>
      <c r="U299" s="828">
        <v>0.4</v>
      </c>
    </row>
    <row r="300" spans="1:21" ht="14.45" customHeight="1" x14ac:dyDescent="0.2">
      <c r="A300" s="821">
        <v>21</v>
      </c>
      <c r="B300" s="822" t="s">
        <v>2867</v>
      </c>
      <c r="C300" s="822" t="s">
        <v>2873</v>
      </c>
      <c r="D300" s="823" t="s">
        <v>4857</v>
      </c>
      <c r="E300" s="824" t="s">
        <v>2893</v>
      </c>
      <c r="F300" s="822" t="s">
        <v>2868</v>
      </c>
      <c r="G300" s="822" t="s">
        <v>3119</v>
      </c>
      <c r="H300" s="822" t="s">
        <v>643</v>
      </c>
      <c r="I300" s="822" t="s">
        <v>2654</v>
      </c>
      <c r="J300" s="822" t="s">
        <v>929</v>
      </c>
      <c r="K300" s="822" t="s">
        <v>2655</v>
      </c>
      <c r="L300" s="825">
        <v>736.33</v>
      </c>
      <c r="M300" s="825">
        <v>5890.64</v>
      </c>
      <c r="N300" s="822">
        <v>8</v>
      </c>
      <c r="O300" s="826">
        <v>2.5</v>
      </c>
      <c r="P300" s="825">
        <v>5890.64</v>
      </c>
      <c r="Q300" s="827">
        <v>1</v>
      </c>
      <c r="R300" s="822">
        <v>8</v>
      </c>
      <c r="S300" s="827">
        <v>1</v>
      </c>
      <c r="T300" s="826">
        <v>2.5</v>
      </c>
      <c r="U300" s="828">
        <v>1</v>
      </c>
    </row>
    <row r="301" spans="1:21" ht="14.45" customHeight="1" x14ac:dyDescent="0.2">
      <c r="A301" s="821">
        <v>21</v>
      </c>
      <c r="B301" s="822" t="s">
        <v>2867</v>
      </c>
      <c r="C301" s="822" t="s">
        <v>2873</v>
      </c>
      <c r="D301" s="823" t="s">
        <v>4857</v>
      </c>
      <c r="E301" s="824" t="s">
        <v>2893</v>
      </c>
      <c r="F301" s="822" t="s">
        <v>2868</v>
      </c>
      <c r="G301" s="822" t="s">
        <v>3119</v>
      </c>
      <c r="H301" s="822" t="s">
        <v>643</v>
      </c>
      <c r="I301" s="822" t="s">
        <v>3120</v>
      </c>
      <c r="J301" s="822" t="s">
        <v>929</v>
      </c>
      <c r="K301" s="822" t="s">
        <v>3121</v>
      </c>
      <c r="L301" s="825">
        <v>490.89</v>
      </c>
      <c r="M301" s="825">
        <v>1963.56</v>
      </c>
      <c r="N301" s="822">
        <v>4</v>
      </c>
      <c r="O301" s="826">
        <v>2</v>
      </c>
      <c r="P301" s="825">
        <v>1963.56</v>
      </c>
      <c r="Q301" s="827">
        <v>1</v>
      </c>
      <c r="R301" s="822">
        <v>4</v>
      </c>
      <c r="S301" s="827">
        <v>1</v>
      </c>
      <c r="T301" s="826">
        <v>2</v>
      </c>
      <c r="U301" s="828">
        <v>1</v>
      </c>
    </row>
    <row r="302" spans="1:21" ht="14.45" customHeight="1" x14ac:dyDescent="0.2">
      <c r="A302" s="821">
        <v>21</v>
      </c>
      <c r="B302" s="822" t="s">
        <v>2867</v>
      </c>
      <c r="C302" s="822" t="s">
        <v>2873</v>
      </c>
      <c r="D302" s="823" t="s">
        <v>4857</v>
      </c>
      <c r="E302" s="824" t="s">
        <v>2893</v>
      </c>
      <c r="F302" s="822" t="s">
        <v>2868</v>
      </c>
      <c r="G302" s="822" t="s">
        <v>3119</v>
      </c>
      <c r="H302" s="822" t="s">
        <v>643</v>
      </c>
      <c r="I302" s="822" t="s">
        <v>2335</v>
      </c>
      <c r="J302" s="822" t="s">
        <v>931</v>
      </c>
      <c r="K302" s="822" t="s">
        <v>2336</v>
      </c>
      <c r="L302" s="825">
        <v>1847.49</v>
      </c>
      <c r="M302" s="825">
        <v>18474.900000000001</v>
      </c>
      <c r="N302" s="822">
        <v>10</v>
      </c>
      <c r="O302" s="826">
        <v>4</v>
      </c>
      <c r="P302" s="825">
        <v>9237.4500000000007</v>
      </c>
      <c r="Q302" s="827">
        <v>0.5</v>
      </c>
      <c r="R302" s="822">
        <v>5</v>
      </c>
      <c r="S302" s="827">
        <v>0.5</v>
      </c>
      <c r="T302" s="826">
        <v>2</v>
      </c>
      <c r="U302" s="828">
        <v>0.5</v>
      </c>
    </row>
    <row r="303" spans="1:21" ht="14.45" customHeight="1" x14ac:dyDescent="0.2">
      <c r="A303" s="821">
        <v>21</v>
      </c>
      <c r="B303" s="822" t="s">
        <v>2867</v>
      </c>
      <c r="C303" s="822" t="s">
        <v>2873</v>
      </c>
      <c r="D303" s="823" t="s">
        <v>4857</v>
      </c>
      <c r="E303" s="824" t="s">
        <v>2893</v>
      </c>
      <c r="F303" s="822" t="s">
        <v>2868</v>
      </c>
      <c r="G303" s="822" t="s">
        <v>3119</v>
      </c>
      <c r="H303" s="822" t="s">
        <v>643</v>
      </c>
      <c r="I303" s="822" t="s">
        <v>3413</v>
      </c>
      <c r="J303" s="822" t="s">
        <v>931</v>
      </c>
      <c r="K303" s="822" t="s">
        <v>3414</v>
      </c>
      <c r="L303" s="825">
        <v>277.12</v>
      </c>
      <c r="M303" s="825">
        <v>277.12</v>
      </c>
      <c r="N303" s="822">
        <v>1</v>
      </c>
      <c r="O303" s="826">
        <v>1</v>
      </c>
      <c r="P303" s="825">
        <v>277.12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21</v>
      </c>
      <c r="B304" s="822" t="s">
        <v>2867</v>
      </c>
      <c r="C304" s="822" t="s">
        <v>2873</v>
      </c>
      <c r="D304" s="823" t="s">
        <v>4857</v>
      </c>
      <c r="E304" s="824" t="s">
        <v>2893</v>
      </c>
      <c r="F304" s="822" t="s">
        <v>2868</v>
      </c>
      <c r="G304" s="822" t="s">
        <v>3119</v>
      </c>
      <c r="H304" s="822" t="s">
        <v>643</v>
      </c>
      <c r="I304" s="822" t="s">
        <v>2337</v>
      </c>
      <c r="J304" s="822" t="s">
        <v>929</v>
      </c>
      <c r="K304" s="822" t="s">
        <v>2338</v>
      </c>
      <c r="L304" s="825">
        <v>923.74</v>
      </c>
      <c r="M304" s="825">
        <v>14779.84</v>
      </c>
      <c r="N304" s="822">
        <v>16</v>
      </c>
      <c r="O304" s="826">
        <v>4</v>
      </c>
      <c r="P304" s="825">
        <v>14779.84</v>
      </c>
      <c r="Q304" s="827">
        <v>1</v>
      </c>
      <c r="R304" s="822">
        <v>16</v>
      </c>
      <c r="S304" s="827">
        <v>1</v>
      </c>
      <c r="T304" s="826">
        <v>4</v>
      </c>
      <c r="U304" s="828">
        <v>1</v>
      </c>
    </row>
    <row r="305" spans="1:21" ht="14.45" customHeight="1" x14ac:dyDescent="0.2">
      <c r="A305" s="821">
        <v>21</v>
      </c>
      <c r="B305" s="822" t="s">
        <v>2867</v>
      </c>
      <c r="C305" s="822" t="s">
        <v>2873</v>
      </c>
      <c r="D305" s="823" t="s">
        <v>4857</v>
      </c>
      <c r="E305" s="824" t="s">
        <v>2893</v>
      </c>
      <c r="F305" s="822" t="s">
        <v>2868</v>
      </c>
      <c r="G305" s="822" t="s">
        <v>3415</v>
      </c>
      <c r="H305" s="822" t="s">
        <v>329</v>
      </c>
      <c r="I305" s="822" t="s">
        <v>3416</v>
      </c>
      <c r="J305" s="822" t="s">
        <v>3417</v>
      </c>
      <c r="K305" s="822" t="s">
        <v>3418</v>
      </c>
      <c r="L305" s="825">
        <v>113.93</v>
      </c>
      <c r="M305" s="825">
        <v>1367.16</v>
      </c>
      <c r="N305" s="822">
        <v>12</v>
      </c>
      <c r="O305" s="826">
        <v>4.5</v>
      </c>
      <c r="P305" s="825">
        <v>911.44</v>
      </c>
      <c r="Q305" s="827">
        <v>0.66666666666666663</v>
      </c>
      <c r="R305" s="822">
        <v>8</v>
      </c>
      <c r="S305" s="827">
        <v>0.66666666666666663</v>
      </c>
      <c r="T305" s="826">
        <v>2.5</v>
      </c>
      <c r="U305" s="828">
        <v>0.55555555555555558</v>
      </c>
    </row>
    <row r="306" spans="1:21" ht="14.45" customHeight="1" x14ac:dyDescent="0.2">
      <c r="A306" s="821">
        <v>21</v>
      </c>
      <c r="B306" s="822" t="s">
        <v>2867</v>
      </c>
      <c r="C306" s="822" t="s">
        <v>2873</v>
      </c>
      <c r="D306" s="823" t="s">
        <v>4857</v>
      </c>
      <c r="E306" s="824" t="s">
        <v>2893</v>
      </c>
      <c r="F306" s="822" t="s">
        <v>2868</v>
      </c>
      <c r="G306" s="822" t="s">
        <v>3415</v>
      </c>
      <c r="H306" s="822" t="s">
        <v>329</v>
      </c>
      <c r="I306" s="822" t="s">
        <v>3416</v>
      </c>
      <c r="J306" s="822" t="s">
        <v>3417</v>
      </c>
      <c r="K306" s="822" t="s">
        <v>3418</v>
      </c>
      <c r="L306" s="825">
        <v>70.48</v>
      </c>
      <c r="M306" s="825">
        <v>140.96</v>
      </c>
      <c r="N306" s="822">
        <v>2</v>
      </c>
      <c r="O306" s="826">
        <v>0.5</v>
      </c>
      <c r="P306" s="825">
        <v>140.96</v>
      </c>
      <c r="Q306" s="827">
        <v>1</v>
      </c>
      <c r="R306" s="822">
        <v>2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21</v>
      </c>
      <c r="B307" s="822" t="s">
        <v>2867</v>
      </c>
      <c r="C307" s="822" t="s">
        <v>2873</v>
      </c>
      <c r="D307" s="823" t="s">
        <v>4857</v>
      </c>
      <c r="E307" s="824" t="s">
        <v>2893</v>
      </c>
      <c r="F307" s="822" t="s">
        <v>2868</v>
      </c>
      <c r="G307" s="822" t="s">
        <v>3415</v>
      </c>
      <c r="H307" s="822" t="s">
        <v>329</v>
      </c>
      <c r="I307" s="822" t="s">
        <v>3419</v>
      </c>
      <c r="J307" s="822" t="s">
        <v>3417</v>
      </c>
      <c r="K307" s="822" t="s">
        <v>3420</v>
      </c>
      <c r="L307" s="825">
        <v>75.95</v>
      </c>
      <c r="M307" s="825">
        <v>75.95</v>
      </c>
      <c r="N307" s="822">
        <v>1</v>
      </c>
      <c r="O307" s="826">
        <v>1</v>
      </c>
      <c r="P307" s="825">
        <v>75.95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21</v>
      </c>
      <c r="B308" s="822" t="s">
        <v>2867</v>
      </c>
      <c r="C308" s="822" t="s">
        <v>2873</v>
      </c>
      <c r="D308" s="823" t="s">
        <v>4857</v>
      </c>
      <c r="E308" s="824" t="s">
        <v>2893</v>
      </c>
      <c r="F308" s="822" t="s">
        <v>2868</v>
      </c>
      <c r="G308" s="822" t="s">
        <v>3122</v>
      </c>
      <c r="H308" s="822" t="s">
        <v>329</v>
      </c>
      <c r="I308" s="822" t="s">
        <v>3123</v>
      </c>
      <c r="J308" s="822" t="s">
        <v>698</v>
      </c>
      <c r="K308" s="822" t="s">
        <v>657</v>
      </c>
      <c r="L308" s="825">
        <v>35.25</v>
      </c>
      <c r="M308" s="825">
        <v>282</v>
      </c>
      <c r="N308" s="822">
        <v>8</v>
      </c>
      <c r="O308" s="826">
        <v>2.5</v>
      </c>
      <c r="P308" s="825">
        <v>176.25</v>
      </c>
      <c r="Q308" s="827">
        <v>0.625</v>
      </c>
      <c r="R308" s="822">
        <v>5</v>
      </c>
      <c r="S308" s="827">
        <v>0.625</v>
      </c>
      <c r="T308" s="826">
        <v>1.5</v>
      </c>
      <c r="U308" s="828">
        <v>0.6</v>
      </c>
    </row>
    <row r="309" spans="1:21" ht="14.45" customHeight="1" x14ac:dyDescent="0.2">
      <c r="A309" s="821">
        <v>21</v>
      </c>
      <c r="B309" s="822" t="s">
        <v>2867</v>
      </c>
      <c r="C309" s="822" t="s">
        <v>2873</v>
      </c>
      <c r="D309" s="823" t="s">
        <v>4857</v>
      </c>
      <c r="E309" s="824" t="s">
        <v>2893</v>
      </c>
      <c r="F309" s="822" t="s">
        <v>2868</v>
      </c>
      <c r="G309" s="822" t="s">
        <v>3122</v>
      </c>
      <c r="H309" s="822" t="s">
        <v>329</v>
      </c>
      <c r="I309" s="822" t="s">
        <v>3421</v>
      </c>
      <c r="J309" s="822" t="s">
        <v>698</v>
      </c>
      <c r="K309" s="822" t="s">
        <v>3422</v>
      </c>
      <c r="L309" s="825">
        <v>35.25</v>
      </c>
      <c r="M309" s="825">
        <v>246.75</v>
      </c>
      <c r="N309" s="822">
        <v>7</v>
      </c>
      <c r="O309" s="826">
        <v>4</v>
      </c>
      <c r="P309" s="825">
        <v>141</v>
      </c>
      <c r="Q309" s="827">
        <v>0.5714285714285714</v>
      </c>
      <c r="R309" s="822">
        <v>4</v>
      </c>
      <c r="S309" s="827">
        <v>0.5714285714285714</v>
      </c>
      <c r="T309" s="826">
        <v>3</v>
      </c>
      <c r="U309" s="828">
        <v>0.75</v>
      </c>
    </row>
    <row r="310" spans="1:21" ht="14.45" customHeight="1" x14ac:dyDescent="0.2">
      <c r="A310" s="821">
        <v>21</v>
      </c>
      <c r="B310" s="822" t="s">
        <v>2867</v>
      </c>
      <c r="C310" s="822" t="s">
        <v>2873</v>
      </c>
      <c r="D310" s="823" t="s">
        <v>4857</v>
      </c>
      <c r="E310" s="824" t="s">
        <v>2893</v>
      </c>
      <c r="F310" s="822" t="s">
        <v>2868</v>
      </c>
      <c r="G310" s="822" t="s">
        <v>3122</v>
      </c>
      <c r="H310" s="822" t="s">
        <v>329</v>
      </c>
      <c r="I310" s="822" t="s">
        <v>3423</v>
      </c>
      <c r="J310" s="822" t="s">
        <v>1202</v>
      </c>
      <c r="K310" s="822" t="s">
        <v>3424</v>
      </c>
      <c r="L310" s="825">
        <v>35.25</v>
      </c>
      <c r="M310" s="825">
        <v>176.25</v>
      </c>
      <c r="N310" s="822">
        <v>5</v>
      </c>
      <c r="O310" s="826">
        <v>3</v>
      </c>
      <c r="P310" s="825">
        <v>70.5</v>
      </c>
      <c r="Q310" s="827">
        <v>0.4</v>
      </c>
      <c r="R310" s="822">
        <v>2</v>
      </c>
      <c r="S310" s="827">
        <v>0.4</v>
      </c>
      <c r="T310" s="826">
        <v>1</v>
      </c>
      <c r="U310" s="828">
        <v>0.33333333333333331</v>
      </c>
    </row>
    <row r="311" spans="1:21" ht="14.45" customHeight="1" x14ac:dyDescent="0.2">
      <c r="A311" s="821">
        <v>21</v>
      </c>
      <c r="B311" s="822" t="s">
        <v>2867</v>
      </c>
      <c r="C311" s="822" t="s">
        <v>2873</v>
      </c>
      <c r="D311" s="823" t="s">
        <v>4857</v>
      </c>
      <c r="E311" s="824" t="s">
        <v>2893</v>
      </c>
      <c r="F311" s="822" t="s">
        <v>2868</v>
      </c>
      <c r="G311" s="822" t="s">
        <v>3122</v>
      </c>
      <c r="H311" s="822" t="s">
        <v>329</v>
      </c>
      <c r="I311" s="822" t="s">
        <v>3425</v>
      </c>
      <c r="J311" s="822" t="s">
        <v>698</v>
      </c>
      <c r="K311" s="822" t="s">
        <v>3424</v>
      </c>
      <c r="L311" s="825">
        <v>35.25</v>
      </c>
      <c r="M311" s="825">
        <v>35.25</v>
      </c>
      <c r="N311" s="822">
        <v>1</v>
      </c>
      <c r="O311" s="826">
        <v>1</v>
      </c>
      <c r="P311" s="825">
        <v>35.25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21</v>
      </c>
      <c r="B312" s="822" t="s">
        <v>2867</v>
      </c>
      <c r="C312" s="822" t="s">
        <v>2873</v>
      </c>
      <c r="D312" s="823" t="s">
        <v>4857</v>
      </c>
      <c r="E312" s="824" t="s">
        <v>2893</v>
      </c>
      <c r="F312" s="822" t="s">
        <v>2868</v>
      </c>
      <c r="G312" s="822" t="s">
        <v>3426</v>
      </c>
      <c r="H312" s="822" t="s">
        <v>329</v>
      </c>
      <c r="I312" s="822" t="s">
        <v>3427</v>
      </c>
      <c r="J312" s="822" t="s">
        <v>3428</v>
      </c>
      <c r="K312" s="822" t="s">
        <v>3429</v>
      </c>
      <c r="L312" s="825">
        <v>168.9</v>
      </c>
      <c r="M312" s="825">
        <v>168.9</v>
      </c>
      <c r="N312" s="822">
        <v>1</v>
      </c>
      <c r="O312" s="826">
        <v>0.5</v>
      </c>
      <c r="P312" s="825">
        <v>168.9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21</v>
      </c>
      <c r="B313" s="822" t="s">
        <v>2867</v>
      </c>
      <c r="C313" s="822" t="s">
        <v>2873</v>
      </c>
      <c r="D313" s="823" t="s">
        <v>4857</v>
      </c>
      <c r="E313" s="824" t="s">
        <v>2893</v>
      </c>
      <c r="F313" s="822" t="s">
        <v>2868</v>
      </c>
      <c r="G313" s="822" t="s">
        <v>3124</v>
      </c>
      <c r="H313" s="822" t="s">
        <v>329</v>
      </c>
      <c r="I313" s="822" t="s">
        <v>3128</v>
      </c>
      <c r="J313" s="822" t="s">
        <v>977</v>
      </c>
      <c r="K313" s="822" t="s">
        <v>3129</v>
      </c>
      <c r="L313" s="825">
        <v>57.64</v>
      </c>
      <c r="M313" s="825">
        <v>57.64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21</v>
      </c>
      <c r="B314" s="822" t="s">
        <v>2867</v>
      </c>
      <c r="C314" s="822" t="s">
        <v>2873</v>
      </c>
      <c r="D314" s="823" t="s">
        <v>4857</v>
      </c>
      <c r="E314" s="824" t="s">
        <v>2893</v>
      </c>
      <c r="F314" s="822" t="s">
        <v>2868</v>
      </c>
      <c r="G314" s="822" t="s">
        <v>3124</v>
      </c>
      <c r="H314" s="822" t="s">
        <v>329</v>
      </c>
      <c r="I314" s="822" t="s">
        <v>3130</v>
      </c>
      <c r="J314" s="822" t="s">
        <v>977</v>
      </c>
      <c r="K314" s="822" t="s">
        <v>3131</v>
      </c>
      <c r="L314" s="825">
        <v>185.26</v>
      </c>
      <c r="M314" s="825">
        <v>1667.34</v>
      </c>
      <c r="N314" s="822">
        <v>9</v>
      </c>
      <c r="O314" s="826">
        <v>9</v>
      </c>
      <c r="P314" s="825">
        <v>1111.56</v>
      </c>
      <c r="Q314" s="827">
        <v>0.66666666666666663</v>
      </c>
      <c r="R314" s="822">
        <v>6</v>
      </c>
      <c r="S314" s="827">
        <v>0.66666666666666663</v>
      </c>
      <c r="T314" s="826">
        <v>6</v>
      </c>
      <c r="U314" s="828">
        <v>0.66666666666666663</v>
      </c>
    </row>
    <row r="315" spans="1:21" ht="14.45" customHeight="1" x14ac:dyDescent="0.2">
      <c r="A315" s="821">
        <v>21</v>
      </c>
      <c r="B315" s="822" t="s">
        <v>2867</v>
      </c>
      <c r="C315" s="822" t="s">
        <v>2873</v>
      </c>
      <c r="D315" s="823" t="s">
        <v>4857</v>
      </c>
      <c r="E315" s="824" t="s">
        <v>2893</v>
      </c>
      <c r="F315" s="822" t="s">
        <v>2868</v>
      </c>
      <c r="G315" s="822" t="s">
        <v>3124</v>
      </c>
      <c r="H315" s="822" t="s">
        <v>329</v>
      </c>
      <c r="I315" s="822" t="s">
        <v>3430</v>
      </c>
      <c r="J315" s="822" t="s">
        <v>977</v>
      </c>
      <c r="K315" s="822" t="s">
        <v>3131</v>
      </c>
      <c r="L315" s="825">
        <v>301.2</v>
      </c>
      <c r="M315" s="825">
        <v>1204.8</v>
      </c>
      <c r="N315" s="822">
        <v>4</v>
      </c>
      <c r="O315" s="826">
        <v>3</v>
      </c>
      <c r="P315" s="825">
        <v>602.4</v>
      </c>
      <c r="Q315" s="827">
        <v>0.5</v>
      </c>
      <c r="R315" s="822">
        <v>2</v>
      </c>
      <c r="S315" s="827">
        <v>0.5</v>
      </c>
      <c r="T315" s="826">
        <v>1.5</v>
      </c>
      <c r="U315" s="828">
        <v>0.5</v>
      </c>
    </row>
    <row r="316" spans="1:21" ht="14.45" customHeight="1" x14ac:dyDescent="0.2">
      <c r="A316" s="821">
        <v>21</v>
      </c>
      <c r="B316" s="822" t="s">
        <v>2867</v>
      </c>
      <c r="C316" s="822" t="s">
        <v>2873</v>
      </c>
      <c r="D316" s="823" t="s">
        <v>4857</v>
      </c>
      <c r="E316" s="824" t="s">
        <v>2893</v>
      </c>
      <c r="F316" s="822" t="s">
        <v>2868</v>
      </c>
      <c r="G316" s="822" t="s">
        <v>3124</v>
      </c>
      <c r="H316" s="822" t="s">
        <v>329</v>
      </c>
      <c r="I316" s="822" t="s">
        <v>3430</v>
      </c>
      <c r="J316" s="822" t="s">
        <v>977</v>
      </c>
      <c r="K316" s="822" t="s">
        <v>3131</v>
      </c>
      <c r="L316" s="825">
        <v>87.98</v>
      </c>
      <c r="M316" s="825">
        <v>1055.76</v>
      </c>
      <c r="N316" s="822">
        <v>12</v>
      </c>
      <c r="O316" s="826">
        <v>8</v>
      </c>
      <c r="P316" s="825">
        <v>879.80000000000007</v>
      </c>
      <c r="Q316" s="827">
        <v>0.83333333333333337</v>
      </c>
      <c r="R316" s="822">
        <v>10</v>
      </c>
      <c r="S316" s="827">
        <v>0.83333333333333337</v>
      </c>
      <c r="T316" s="826">
        <v>6.5</v>
      </c>
      <c r="U316" s="828">
        <v>0.8125</v>
      </c>
    </row>
    <row r="317" spans="1:21" ht="14.45" customHeight="1" x14ac:dyDescent="0.2">
      <c r="A317" s="821">
        <v>21</v>
      </c>
      <c r="B317" s="822" t="s">
        <v>2867</v>
      </c>
      <c r="C317" s="822" t="s">
        <v>2873</v>
      </c>
      <c r="D317" s="823" t="s">
        <v>4857</v>
      </c>
      <c r="E317" s="824" t="s">
        <v>2893</v>
      </c>
      <c r="F317" s="822" t="s">
        <v>2868</v>
      </c>
      <c r="G317" s="822" t="s">
        <v>3124</v>
      </c>
      <c r="H317" s="822" t="s">
        <v>329</v>
      </c>
      <c r="I317" s="822" t="s">
        <v>3431</v>
      </c>
      <c r="J317" s="822" t="s">
        <v>3134</v>
      </c>
      <c r="K317" s="822" t="s">
        <v>3432</v>
      </c>
      <c r="L317" s="825">
        <v>97.76</v>
      </c>
      <c r="M317" s="825">
        <v>97.76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21</v>
      </c>
      <c r="B318" s="822" t="s">
        <v>2867</v>
      </c>
      <c r="C318" s="822" t="s">
        <v>2873</v>
      </c>
      <c r="D318" s="823" t="s">
        <v>4857</v>
      </c>
      <c r="E318" s="824" t="s">
        <v>2893</v>
      </c>
      <c r="F318" s="822" t="s">
        <v>2868</v>
      </c>
      <c r="G318" s="822" t="s">
        <v>3124</v>
      </c>
      <c r="H318" s="822" t="s">
        <v>329</v>
      </c>
      <c r="I318" s="822" t="s">
        <v>3433</v>
      </c>
      <c r="J318" s="822" t="s">
        <v>3434</v>
      </c>
      <c r="K318" s="822" t="s">
        <v>3432</v>
      </c>
      <c r="L318" s="825">
        <v>97.76</v>
      </c>
      <c r="M318" s="825">
        <v>97.76</v>
      </c>
      <c r="N318" s="822">
        <v>1</v>
      </c>
      <c r="O318" s="826">
        <v>0.5</v>
      </c>
      <c r="P318" s="825">
        <v>97.76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21</v>
      </c>
      <c r="B319" s="822" t="s">
        <v>2867</v>
      </c>
      <c r="C319" s="822" t="s">
        <v>2873</v>
      </c>
      <c r="D319" s="823" t="s">
        <v>4857</v>
      </c>
      <c r="E319" s="824" t="s">
        <v>2893</v>
      </c>
      <c r="F319" s="822" t="s">
        <v>2868</v>
      </c>
      <c r="G319" s="822" t="s">
        <v>3124</v>
      </c>
      <c r="H319" s="822" t="s">
        <v>329</v>
      </c>
      <c r="I319" s="822" t="s">
        <v>3435</v>
      </c>
      <c r="J319" s="822" t="s">
        <v>3436</v>
      </c>
      <c r="K319" s="822" t="s">
        <v>3432</v>
      </c>
      <c r="L319" s="825">
        <v>205.84</v>
      </c>
      <c r="M319" s="825">
        <v>205.84</v>
      </c>
      <c r="N319" s="822">
        <v>1</v>
      </c>
      <c r="O319" s="826">
        <v>1</v>
      </c>
      <c r="P319" s="825">
        <v>205.84</v>
      </c>
      <c r="Q319" s="827">
        <v>1</v>
      </c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21</v>
      </c>
      <c r="B320" s="822" t="s">
        <v>2867</v>
      </c>
      <c r="C320" s="822" t="s">
        <v>2873</v>
      </c>
      <c r="D320" s="823" t="s">
        <v>4857</v>
      </c>
      <c r="E320" s="824" t="s">
        <v>2893</v>
      </c>
      <c r="F320" s="822" t="s">
        <v>2868</v>
      </c>
      <c r="G320" s="822" t="s">
        <v>2919</v>
      </c>
      <c r="H320" s="822" t="s">
        <v>329</v>
      </c>
      <c r="I320" s="822" t="s">
        <v>2920</v>
      </c>
      <c r="J320" s="822" t="s">
        <v>2310</v>
      </c>
      <c r="K320" s="822" t="s">
        <v>2311</v>
      </c>
      <c r="L320" s="825">
        <v>453.18</v>
      </c>
      <c r="M320" s="825">
        <v>13142.220000000003</v>
      </c>
      <c r="N320" s="822">
        <v>29</v>
      </c>
      <c r="O320" s="826">
        <v>26.5</v>
      </c>
      <c r="P320" s="825">
        <v>11329.500000000004</v>
      </c>
      <c r="Q320" s="827">
        <v>0.86206896551724144</v>
      </c>
      <c r="R320" s="822">
        <v>25</v>
      </c>
      <c r="S320" s="827">
        <v>0.86206896551724133</v>
      </c>
      <c r="T320" s="826">
        <v>22.5</v>
      </c>
      <c r="U320" s="828">
        <v>0.84905660377358494</v>
      </c>
    </row>
    <row r="321" spans="1:21" ht="14.45" customHeight="1" x14ac:dyDescent="0.2">
      <c r="A321" s="821">
        <v>21</v>
      </c>
      <c r="B321" s="822" t="s">
        <v>2867</v>
      </c>
      <c r="C321" s="822" t="s">
        <v>2873</v>
      </c>
      <c r="D321" s="823" t="s">
        <v>4857</v>
      </c>
      <c r="E321" s="824" t="s">
        <v>2893</v>
      </c>
      <c r="F321" s="822" t="s">
        <v>2868</v>
      </c>
      <c r="G321" s="822" t="s">
        <v>3437</v>
      </c>
      <c r="H321" s="822" t="s">
        <v>329</v>
      </c>
      <c r="I321" s="822" t="s">
        <v>3438</v>
      </c>
      <c r="J321" s="822" t="s">
        <v>1006</v>
      </c>
      <c r="K321" s="822" t="s">
        <v>1007</v>
      </c>
      <c r="L321" s="825">
        <v>0</v>
      </c>
      <c r="M321" s="825">
        <v>0</v>
      </c>
      <c r="N321" s="822">
        <v>1</v>
      </c>
      <c r="O321" s="826">
        <v>0.5</v>
      </c>
      <c r="P321" s="825">
        <v>0</v>
      </c>
      <c r="Q321" s="827"/>
      <c r="R321" s="822">
        <v>1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21</v>
      </c>
      <c r="B322" s="822" t="s">
        <v>2867</v>
      </c>
      <c r="C322" s="822" t="s">
        <v>2873</v>
      </c>
      <c r="D322" s="823" t="s">
        <v>4857</v>
      </c>
      <c r="E322" s="824" t="s">
        <v>2893</v>
      </c>
      <c r="F322" s="822" t="s">
        <v>2868</v>
      </c>
      <c r="G322" s="822" t="s">
        <v>3439</v>
      </c>
      <c r="H322" s="822" t="s">
        <v>329</v>
      </c>
      <c r="I322" s="822" t="s">
        <v>3440</v>
      </c>
      <c r="J322" s="822" t="s">
        <v>3441</v>
      </c>
      <c r="K322" s="822" t="s">
        <v>3442</v>
      </c>
      <c r="L322" s="825">
        <v>0</v>
      </c>
      <c r="M322" s="825">
        <v>0</v>
      </c>
      <c r="N322" s="822">
        <v>1</v>
      </c>
      <c r="O322" s="826">
        <v>0.5</v>
      </c>
      <c r="P322" s="825">
        <v>0</v>
      </c>
      <c r="Q322" s="827"/>
      <c r="R322" s="822">
        <v>1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21</v>
      </c>
      <c r="B323" s="822" t="s">
        <v>2867</v>
      </c>
      <c r="C323" s="822" t="s">
        <v>2873</v>
      </c>
      <c r="D323" s="823" t="s">
        <v>4857</v>
      </c>
      <c r="E323" s="824" t="s">
        <v>2893</v>
      </c>
      <c r="F323" s="822" t="s">
        <v>2868</v>
      </c>
      <c r="G323" s="822" t="s">
        <v>2928</v>
      </c>
      <c r="H323" s="822" t="s">
        <v>643</v>
      </c>
      <c r="I323" s="822" t="s">
        <v>3137</v>
      </c>
      <c r="J323" s="822" t="s">
        <v>1237</v>
      </c>
      <c r="K323" s="822" t="s">
        <v>3138</v>
      </c>
      <c r="L323" s="825">
        <v>2038.93</v>
      </c>
      <c r="M323" s="825">
        <v>36700.74</v>
      </c>
      <c r="N323" s="822">
        <v>18</v>
      </c>
      <c r="O323" s="826">
        <v>6</v>
      </c>
      <c r="P323" s="825">
        <v>28545.02</v>
      </c>
      <c r="Q323" s="827">
        <v>0.77777777777777779</v>
      </c>
      <c r="R323" s="822">
        <v>14</v>
      </c>
      <c r="S323" s="827">
        <v>0.77777777777777779</v>
      </c>
      <c r="T323" s="826">
        <v>5</v>
      </c>
      <c r="U323" s="828">
        <v>0.83333333333333337</v>
      </c>
    </row>
    <row r="324" spans="1:21" ht="14.45" customHeight="1" x14ac:dyDescent="0.2">
      <c r="A324" s="821">
        <v>21</v>
      </c>
      <c r="B324" s="822" t="s">
        <v>2867</v>
      </c>
      <c r="C324" s="822" t="s">
        <v>2873</v>
      </c>
      <c r="D324" s="823" t="s">
        <v>4857</v>
      </c>
      <c r="E324" s="824" t="s">
        <v>2893</v>
      </c>
      <c r="F324" s="822" t="s">
        <v>2868</v>
      </c>
      <c r="G324" s="822" t="s">
        <v>2928</v>
      </c>
      <c r="H324" s="822" t="s">
        <v>643</v>
      </c>
      <c r="I324" s="822" t="s">
        <v>2533</v>
      </c>
      <c r="J324" s="822" t="s">
        <v>1237</v>
      </c>
      <c r="K324" s="822" t="s">
        <v>1240</v>
      </c>
      <c r="L324" s="825">
        <v>355.79</v>
      </c>
      <c r="M324" s="825">
        <v>4625.2700000000004</v>
      </c>
      <c r="N324" s="822">
        <v>13</v>
      </c>
      <c r="O324" s="826">
        <v>5.5</v>
      </c>
      <c r="P324" s="825">
        <v>4625.2700000000004</v>
      </c>
      <c r="Q324" s="827">
        <v>1</v>
      </c>
      <c r="R324" s="822">
        <v>13</v>
      </c>
      <c r="S324" s="827">
        <v>1</v>
      </c>
      <c r="T324" s="826">
        <v>5.5</v>
      </c>
      <c r="U324" s="828">
        <v>1</v>
      </c>
    </row>
    <row r="325" spans="1:21" ht="14.45" customHeight="1" x14ac:dyDescent="0.2">
      <c r="A325" s="821">
        <v>21</v>
      </c>
      <c r="B325" s="822" t="s">
        <v>2867</v>
      </c>
      <c r="C325" s="822" t="s">
        <v>2873</v>
      </c>
      <c r="D325" s="823" t="s">
        <v>4857</v>
      </c>
      <c r="E325" s="824" t="s">
        <v>2893</v>
      </c>
      <c r="F325" s="822" t="s">
        <v>2868</v>
      </c>
      <c r="G325" s="822" t="s">
        <v>2928</v>
      </c>
      <c r="H325" s="822" t="s">
        <v>643</v>
      </c>
      <c r="I325" s="822" t="s">
        <v>2534</v>
      </c>
      <c r="J325" s="822" t="s">
        <v>1237</v>
      </c>
      <c r="K325" s="822" t="s">
        <v>1238</v>
      </c>
      <c r="L325" s="825">
        <v>552.64</v>
      </c>
      <c r="M325" s="825">
        <v>4973.76</v>
      </c>
      <c r="N325" s="822">
        <v>9</v>
      </c>
      <c r="O325" s="826">
        <v>3</v>
      </c>
      <c r="P325" s="825">
        <v>4973.76</v>
      </c>
      <c r="Q325" s="827">
        <v>1</v>
      </c>
      <c r="R325" s="822">
        <v>9</v>
      </c>
      <c r="S325" s="827">
        <v>1</v>
      </c>
      <c r="T325" s="826">
        <v>3</v>
      </c>
      <c r="U325" s="828">
        <v>1</v>
      </c>
    </row>
    <row r="326" spans="1:21" ht="14.45" customHeight="1" x14ac:dyDescent="0.2">
      <c r="A326" s="821">
        <v>21</v>
      </c>
      <c r="B326" s="822" t="s">
        <v>2867</v>
      </c>
      <c r="C326" s="822" t="s">
        <v>2873</v>
      </c>
      <c r="D326" s="823" t="s">
        <v>4857</v>
      </c>
      <c r="E326" s="824" t="s">
        <v>2893</v>
      </c>
      <c r="F326" s="822" t="s">
        <v>2868</v>
      </c>
      <c r="G326" s="822" t="s">
        <v>2928</v>
      </c>
      <c r="H326" s="822" t="s">
        <v>643</v>
      </c>
      <c r="I326" s="822" t="s">
        <v>2535</v>
      </c>
      <c r="J326" s="822" t="s">
        <v>1237</v>
      </c>
      <c r="K326" s="822" t="s">
        <v>1239</v>
      </c>
      <c r="L326" s="825">
        <v>1019.46</v>
      </c>
      <c r="M326" s="825">
        <v>23447.580000000005</v>
      </c>
      <c r="N326" s="822">
        <v>23</v>
      </c>
      <c r="O326" s="826">
        <v>5.5</v>
      </c>
      <c r="P326" s="825">
        <v>23447.580000000005</v>
      </c>
      <c r="Q326" s="827">
        <v>1</v>
      </c>
      <c r="R326" s="822">
        <v>23</v>
      </c>
      <c r="S326" s="827">
        <v>1</v>
      </c>
      <c r="T326" s="826">
        <v>5.5</v>
      </c>
      <c r="U326" s="828">
        <v>1</v>
      </c>
    </row>
    <row r="327" spans="1:21" ht="14.45" customHeight="1" x14ac:dyDescent="0.2">
      <c r="A327" s="821">
        <v>21</v>
      </c>
      <c r="B327" s="822" t="s">
        <v>2867</v>
      </c>
      <c r="C327" s="822" t="s">
        <v>2873</v>
      </c>
      <c r="D327" s="823" t="s">
        <v>4857</v>
      </c>
      <c r="E327" s="824" t="s">
        <v>2893</v>
      </c>
      <c r="F327" s="822" t="s">
        <v>2868</v>
      </c>
      <c r="G327" s="822" t="s">
        <v>3139</v>
      </c>
      <c r="H327" s="822" t="s">
        <v>329</v>
      </c>
      <c r="I327" s="822" t="s">
        <v>3140</v>
      </c>
      <c r="J327" s="822" t="s">
        <v>660</v>
      </c>
      <c r="K327" s="822" t="s">
        <v>3141</v>
      </c>
      <c r="L327" s="825">
        <v>453.18</v>
      </c>
      <c r="M327" s="825">
        <v>3172.2599999999998</v>
      </c>
      <c r="N327" s="822">
        <v>7</v>
      </c>
      <c r="O327" s="826">
        <v>7</v>
      </c>
      <c r="P327" s="825">
        <v>3172.2599999999998</v>
      </c>
      <c r="Q327" s="827">
        <v>1</v>
      </c>
      <c r="R327" s="822">
        <v>7</v>
      </c>
      <c r="S327" s="827">
        <v>1</v>
      </c>
      <c r="T327" s="826">
        <v>7</v>
      </c>
      <c r="U327" s="828">
        <v>1</v>
      </c>
    </row>
    <row r="328" spans="1:21" ht="14.45" customHeight="1" x14ac:dyDescent="0.2">
      <c r="A328" s="821">
        <v>21</v>
      </c>
      <c r="B328" s="822" t="s">
        <v>2867</v>
      </c>
      <c r="C328" s="822" t="s">
        <v>2873</v>
      </c>
      <c r="D328" s="823" t="s">
        <v>4857</v>
      </c>
      <c r="E328" s="824" t="s">
        <v>2893</v>
      </c>
      <c r="F328" s="822" t="s">
        <v>2868</v>
      </c>
      <c r="G328" s="822" t="s">
        <v>2933</v>
      </c>
      <c r="H328" s="822" t="s">
        <v>329</v>
      </c>
      <c r="I328" s="822" t="s">
        <v>3443</v>
      </c>
      <c r="J328" s="822" t="s">
        <v>3444</v>
      </c>
      <c r="K328" s="822" t="s">
        <v>3445</v>
      </c>
      <c r="L328" s="825">
        <v>172.91</v>
      </c>
      <c r="M328" s="825">
        <v>345.82</v>
      </c>
      <c r="N328" s="822">
        <v>2</v>
      </c>
      <c r="O328" s="826">
        <v>1.5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21</v>
      </c>
      <c r="B329" s="822" t="s">
        <v>2867</v>
      </c>
      <c r="C329" s="822" t="s">
        <v>2873</v>
      </c>
      <c r="D329" s="823" t="s">
        <v>4857</v>
      </c>
      <c r="E329" s="824" t="s">
        <v>2893</v>
      </c>
      <c r="F329" s="822" t="s">
        <v>2868</v>
      </c>
      <c r="G329" s="822" t="s">
        <v>2933</v>
      </c>
      <c r="H329" s="822" t="s">
        <v>329</v>
      </c>
      <c r="I329" s="822" t="s">
        <v>3446</v>
      </c>
      <c r="J329" s="822" t="s">
        <v>3444</v>
      </c>
      <c r="K329" s="822" t="s">
        <v>3447</v>
      </c>
      <c r="L329" s="825">
        <v>100.86</v>
      </c>
      <c r="M329" s="825">
        <v>201.72</v>
      </c>
      <c r="N329" s="822">
        <v>2</v>
      </c>
      <c r="O329" s="826">
        <v>2</v>
      </c>
      <c r="P329" s="825">
        <v>100.86</v>
      </c>
      <c r="Q329" s="827">
        <v>0.5</v>
      </c>
      <c r="R329" s="822">
        <v>1</v>
      </c>
      <c r="S329" s="827">
        <v>0.5</v>
      </c>
      <c r="T329" s="826">
        <v>1</v>
      </c>
      <c r="U329" s="828">
        <v>0.5</v>
      </c>
    </row>
    <row r="330" spans="1:21" ht="14.45" customHeight="1" x14ac:dyDescent="0.2">
      <c r="A330" s="821">
        <v>21</v>
      </c>
      <c r="B330" s="822" t="s">
        <v>2867</v>
      </c>
      <c r="C330" s="822" t="s">
        <v>2873</v>
      </c>
      <c r="D330" s="823" t="s">
        <v>4857</v>
      </c>
      <c r="E330" s="824" t="s">
        <v>2893</v>
      </c>
      <c r="F330" s="822" t="s">
        <v>2868</v>
      </c>
      <c r="G330" s="822" t="s">
        <v>2933</v>
      </c>
      <c r="H330" s="822" t="s">
        <v>643</v>
      </c>
      <c r="I330" s="822" t="s">
        <v>2299</v>
      </c>
      <c r="J330" s="822" t="s">
        <v>1674</v>
      </c>
      <c r="K330" s="822" t="s">
        <v>2300</v>
      </c>
      <c r="L330" s="825">
        <v>102.93</v>
      </c>
      <c r="M330" s="825">
        <v>926.37000000000035</v>
      </c>
      <c r="N330" s="822">
        <v>9</v>
      </c>
      <c r="O330" s="826">
        <v>8</v>
      </c>
      <c r="P330" s="825">
        <v>823.44000000000028</v>
      </c>
      <c r="Q330" s="827">
        <v>0.88888888888888884</v>
      </c>
      <c r="R330" s="822">
        <v>8</v>
      </c>
      <c r="S330" s="827">
        <v>0.88888888888888884</v>
      </c>
      <c r="T330" s="826">
        <v>7</v>
      </c>
      <c r="U330" s="828">
        <v>0.875</v>
      </c>
    </row>
    <row r="331" spans="1:21" ht="14.45" customHeight="1" x14ac:dyDescent="0.2">
      <c r="A331" s="821">
        <v>21</v>
      </c>
      <c r="B331" s="822" t="s">
        <v>2867</v>
      </c>
      <c r="C331" s="822" t="s">
        <v>2873</v>
      </c>
      <c r="D331" s="823" t="s">
        <v>4857</v>
      </c>
      <c r="E331" s="824" t="s">
        <v>2893</v>
      </c>
      <c r="F331" s="822" t="s">
        <v>2868</v>
      </c>
      <c r="G331" s="822" t="s">
        <v>2933</v>
      </c>
      <c r="H331" s="822" t="s">
        <v>643</v>
      </c>
      <c r="I331" s="822" t="s">
        <v>2299</v>
      </c>
      <c r="J331" s="822" t="s">
        <v>1674</v>
      </c>
      <c r="K331" s="822" t="s">
        <v>2300</v>
      </c>
      <c r="L331" s="825">
        <v>48.89</v>
      </c>
      <c r="M331" s="825">
        <v>195.56</v>
      </c>
      <c r="N331" s="822">
        <v>4</v>
      </c>
      <c r="O331" s="826">
        <v>2.5</v>
      </c>
      <c r="P331" s="825">
        <v>195.56</v>
      </c>
      <c r="Q331" s="827">
        <v>1</v>
      </c>
      <c r="R331" s="822">
        <v>4</v>
      </c>
      <c r="S331" s="827">
        <v>1</v>
      </c>
      <c r="T331" s="826">
        <v>2.5</v>
      </c>
      <c r="U331" s="828">
        <v>1</v>
      </c>
    </row>
    <row r="332" spans="1:21" ht="14.45" customHeight="1" x14ac:dyDescent="0.2">
      <c r="A332" s="821">
        <v>21</v>
      </c>
      <c r="B332" s="822" t="s">
        <v>2867</v>
      </c>
      <c r="C332" s="822" t="s">
        <v>2873</v>
      </c>
      <c r="D332" s="823" t="s">
        <v>4857</v>
      </c>
      <c r="E332" s="824" t="s">
        <v>2893</v>
      </c>
      <c r="F332" s="822" t="s">
        <v>2868</v>
      </c>
      <c r="G332" s="822" t="s">
        <v>2933</v>
      </c>
      <c r="H332" s="822" t="s">
        <v>329</v>
      </c>
      <c r="I332" s="822" t="s">
        <v>3448</v>
      </c>
      <c r="J332" s="822" t="s">
        <v>1674</v>
      </c>
      <c r="K332" s="822" t="s">
        <v>1675</v>
      </c>
      <c r="L332" s="825">
        <v>205.84</v>
      </c>
      <c r="M332" s="825">
        <v>411.68</v>
      </c>
      <c r="N332" s="822">
        <v>2</v>
      </c>
      <c r="O332" s="826">
        <v>2</v>
      </c>
      <c r="P332" s="825">
        <v>411.68</v>
      </c>
      <c r="Q332" s="827">
        <v>1</v>
      </c>
      <c r="R332" s="822">
        <v>2</v>
      </c>
      <c r="S332" s="827">
        <v>1</v>
      </c>
      <c r="T332" s="826">
        <v>2</v>
      </c>
      <c r="U332" s="828">
        <v>1</v>
      </c>
    </row>
    <row r="333" spans="1:21" ht="14.45" customHeight="1" x14ac:dyDescent="0.2">
      <c r="A333" s="821">
        <v>21</v>
      </c>
      <c r="B333" s="822" t="s">
        <v>2867</v>
      </c>
      <c r="C333" s="822" t="s">
        <v>2873</v>
      </c>
      <c r="D333" s="823" t="s">
        <v>4857</v>
      </c>
      <c r="E333" s="824" t="s">
        <v>2893</v>
      </c>
      <c r="F333" s="822" t="s">
        <v>2868</v>
      </c>
      <c r="G333" s="822" t="s">
        <v>2933</v>
      </c>
      <c r="H333" s="822" t="s">
        <v>329</v>
      </c>
      <c r="I333" s="822" t="s">
        <v>3448</v>
      </c>
      <c r="J333" s="822" t="s">
        <v>1674</v>
      </c>
      <c r="K333" s="822" t="s">
        <v>1675</v>
      </c>
      <c r="L333" s="825">
        <v>97.76</v>
      </c>
      <c r="M333" s="825">
        <v>97.76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21</v>
      </c>
      <c r="B334" s="822" t="s">
        <v>2867</v>
      </c>
      <c r="C334" s="822" t="s">
        <v>2873</v>
      </c>
      <c r="D334" s="823" t="s">
        <v>4857</v>
      </c>
      <c r="E334" s="824" t="s">
        <v>2893</v>
      </c>
      <c r="F334" s="822" t="s">
        <v>2868</v>
      </c>
      <c r="G334" s="822" t="s">
        <v>3449</v>
      </c>
      <c r="H334" s="822" t="s">
        <v>643</v>
      </c>
      <c r="I334" s="822" t="s">
        <v>2396</v>
      </c>
      <c r="J334" s="822" t="s">
        <v>1287</v>
      </c>
      <c r="K334" s="822" t="s">
        <v>736</v>
      </c>
      <c r="L334" s="825">
        <v>34.47</v>
      </c>
      <c r="M334" s="825">
        <v>172.35</v>
      </c>
      <c r="N334" s="822">
        <v>5</v>
      </c>
      <c r="O334" s="826">
        <v>1.5</v>
      </c>
      <c r="P334" s="825">
        <v>172.35</v>
      </c>
      <c r="Q334" s="827">
        <v>1</v>
      </c>
      <c r="R334" s="822">
        <v>5</v>
      </c>
      <c r="S334" s="827">
        <v>1</v>
      </c>
      <c r="T334" s="826">
        <v>1.5</v>
      </c>
      <c r="U334" s="828">
        <v>1</v>
      </c>
    </row>
    <row r="335" spans="1:21" ht="14.45" customHeight="1" x14ac:dyDescent="0.2">
      <c r="A335" s="821">
        <v>21</v>
      </c>
      <c r="B335" s="822" t="s">
        <v>2867</v>
      </c>
      <c r="C335" s="822" t="s">
        <v>2873</v>
      </c>
      <c r="D335" s="823" t="s">
        <v>4857</v>
      </c>
      <c r="E335" s="824" t="s">
        <v>2893</v>
      </c>
      <c r="F335" s="822" t="s">
        <v>2868</v>
      </c>
      <c r="G335" s="822" t="s">
        <v>3449</v>
      </c>
      <c r="H335" s="822" t="s">
        <v>329</v>
      </c>
      <c r="I335" s="822" t="s">
        <v>3450</v>
      </c>
      <c r="J335" s="822" t="s">
        <v>3451</v>
      </c>
      <c r="K335" s="822" t="s">
        <v>2939</v>
      </c>
      <c r="L335" s="825">
        <v>34.47</v>
      </c>
      <c r="M335" s="825">
        <v>34.47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21</v>
      </c>
      <c r="B336" s="822" t="s">
        <v>2867</v>
      </c>
      <c r="C336" s="822" t="s">
        <v>2873</v>
      </c>
      <c r="D336" s="823" t="s">
        <v>4857</v>
      </c>
      <c r="E336" s="824" t="s">
        <v>2893</v>
      </c>
      <c r="F336" s="822" t="s">
        <v>2868</v>
      </c>
      <c r="G336" s="822" t="s">
        <v>3151</v>
      </c>
      <c r="H336" s="822" t="s">
        <v>329</v>
      </c>
      <c r="I336" s="822" t="s">
        <v>3152</v>
      </c>
      <c r="J336" s="822" t="s">
        <v>652</v>
      </c>
      <c r="K336" s="822" t="s">
        <v>3153</v>
      </c>
      <c r="L336" s="825">
        <v>127.91</v>
      </c>
      <c r="M336" s="825">
        <v>3837.3</v>
      </c>
      <c r="N336" s="822">
        <v>30</v>
      </c>
      <c r="O336" s="826">
        <v>17.5</v>
      </c>
      <c r="P336" s="825">
        <v>2686.11</v>
      </c>
      <c r="Q336" s="827">
        <v>0.7</v>
      </c>
      <c r="R336" s="822">
        <v>21</v>
      </c>
      <c r="S336" s="827">
        <v>0.7</v>
      </c>
      <c r="T336" s="826">
        <v>12</v>
      </c>
      <c r="U336" s="828">
        <v>0.68571428571428572</v>
      </c>
    </row>
    <row r="337" spans="1:21" ht="14.45" customHeight="1" x14ac:dyDescent="0.2">
      <c r="A337" s="821">
        <v>21</v>
      </c>
      <c r="B337" s="822" t="s">
        <v>2867</v>
      </c>
      <c r="C337" s="822" t="s">
        <v>2873</v>
      </c>
      <c r="D337" s="823" t="s">
        <v>4857</v>
      </c>
      <c r="E337" s="824" t="s">
        <v>2893</v>
      </c>
      <c r="F337" s="822" t="s">
        <v>2868</v>
      </c>
      <c r="G337" s="822" t="s">
        <v>3452</v>
      </c>
      <c r="H337" s="822" t="s">
        <v>329</v>
      </c>
      <c r="I337" s="822" t="s">
        <v>3453</v>
      </c>
      <c r="J337" s="822" t="s">
        <v>1025</v>
      </c>
      <c r="K337" s="822" t="s">
        <v>1026</v>
      </c>
      <c r="L337" s="825">
        <v>79.099999999999994</v>
      </c>
      <c r="M337" s="825">
        <v>237.29999999999998</v>
      </c>
      <c r="N337" s="822">
        <v>3</v>
      </c>
      <c r="O337" s="826">
        <v>1.5</v>
      </c>
      <c r="P337" s="825">
        <v>237.29999999999998</v>
      </c>
      <c r="Q337" s="827">
        <v>1</v>
      </c>
      <c r="R337" s="822">
        <v>3</v>
      </c>
      <c r="S337" s="827">
        <v>1</v>
      </c>
      <c r="T337" s="826">
        <v>1.5</v>
      </c>
      <c r="U337" s="828">
        <v>1</v>
      </c>
    </row>
    <row r="338" spans="1:21" ht="14.45" customHeight="1" x14ac:dyDescent="0.2">
      <c r="A338" s="821">
        <v>21</v>
      </c>
      <c r="B338" s="822" t="s">
        <v>2867</v>
      </c>
      <c r="C338" s="822" t="s">
        <v>2873</v>
      </c>
      <c r="D338" s="823" t="s">
        <v>4857</v>
      </c>
      <c r="E338" s="824" t="s">
        <v>2893</v>
      </c>
      <c r="F338" s="822" t="s">
        <v>2868</v>
      </c>
      <c r="G338" s="822" t="s">
        <v>3154</v>
      </c>
      <c r="H338" s="822" t="s">
        <v>329</v>
      </c>
      <c r="I338" s="822" t="s">
        <v>3155</v>
      </c>
      <c r="J338" s="822" t="s">
        <v>3156</v>
      </c>
      <c r="K338" s="822" t="s">
        <v>3157</v>
      </c>
      <c r="L338" s="825">
        <v>21.92</v>
      </c>
      <c r="M338" s="825">
        <v>460.32</v>
      </c>
      <c r="N338" s="822">
        <v>21</v>
      </c>
      <c r="O338" s="826">
        <v>9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21</v>
      </c>
      <c r="B339" s="822" t="s">
        <v>2867</v>
      </c>
      <c r="C339" s="822" t="s">
        <v>2873</v>
      </c>
      <c r="D339" s="823" t="s">
        <v>4857</v>
      </c>
      <c r="E339" s="824" t="s">
        <v>2893</v>
      </c>
      <c r="F339" s="822" t="s">
        <v>2868</v>
      </c>
      <c r="G339" s="822" t="s">
        <v>3154</v>
      </c>
      <c r="H339" s="822" t="s">
        <v>329</v>
      </c>
      <c r="I339" s="822" t="s">
        <v>3158</v>
      </c>
      <c r="J339" s="822" t="s">
        <v>3156</v>
      </c>
      <c r="K339" s="822" t="s">
        <v>3159</v>
      </c>
      <c r="L339" s="825">
        <v>87.67</v>
      </c>
      <c r="M339" s="825">
        <v>87.67</v>
      </c>
      <c r="N339" s="822">
        <v>1</v>
      </c>
      <c r="O339" s="826">
        <v>1</v>
      </c>
      <c r="P339" s="825">
        <v>87.67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21</v>
      </c>
      <c r="B340" s="822" t="s">
        <v>2867</v>
      </c>
      <c r="C340" s="822" t="s">
        <v>2873</v>
      </c>
      <c r="D340" s="823" t="s">
        <v>4857</v>
      </c>
      <c r="E340" s="824" t="s">
        <v>2893</v>
      </c>
      <c r="F340" s="822" t="s">
        <v>2868</v>
      </c>
      <c r="G340" s="822" t="s">
        <v>3154</v>
      </c>
      <c r="H340" s="822" t="s">
        <v>329</v>
      </c>
      <c r="I340" s="822" t="s">
        <v>3454</v>
      </c>
      <c r="J340" s="822" t="s">
        <v>3455</v>
      </c>
      <c r="K340" s="822" t="s">
        <v>3157</v>
      </c>
      <c r="L340" s="825">
        <v>21.92</v>
      </c>
      <c r="M340" s="825">
        <v>153.44</v>
      </c>
      <c r="N340" s="822">
        <v>7</v>
      </c>
      <c r="O340" s="826">
        <v>4</v>
      </c>
      <c r="P340" s="825">
        <v>109.60000000000001</v>
      </c>
      <c r="Q340" s="827">
        <v>0.7142857142857143</v>
      </c>
      <c r="R340" s="822">
        <v>5</v>
      </c>
      <c r="S340" s="827">
        <v>0.7142857142857143</v>
      </c>
      <c r="T340" s="826">
        <v>2</v>
      </c>
      <c r="U340" s="828">
        <v>0.5</v>
      </c>
    </row>
    <row r="341" spans="1:21" ht="14.45" customHeight="1" x14ac:dyDescent="0.2">
      <c r="A341" s="821">
        <v>21</v>
      </c>
      <c r="B341" s="822" t="s">
        <v>2867</v>
      </c>
      <c r="C341" s="822" t="s">
        <v>2873</v>
      </c>
      <c r="D341" s="823" t="s">
        <v>4857</v>
      </c>
      <c r="E341" s="824" t="s">
        <v>2893</v>
      </c>
      <c r="F341" s="822" t="s">
        <v>2868</v>
      </c>
      <c r="G341" s="822" t="s">
        <v>2947</v>
      </c>
      <c r="H341" s="822" t="s">
        <v>643</v>
      </c>
      <c r="I341" s="822" t="s">
        <v>3160</v>
      </c>
      <c r="J341" s="822" t="s">
        <v>1281</v>
      </c>
      <c r="K341" s="822" t="s">
        <v>3161</v>
      </c>
      <c r="L341" s="825">
        <v>2573.2199999999998</v>
      </c>
      <c r="M341" s="825">
        <v>10292.879999999999</v>
      </c>
      <c r="N341" s="822">
        <v>4</v>
      </c>
      <c r="O341" s="826">
        <v>1.5</v>
      </c>
      <c r="P341" s="825">
        <v>10292.879999999999</v>
      </c>
      <c r="Q341" s="827">
        <v>1</v>
      </c>
      <c r="R341" s="822">
        <v>4</v>
      </c>
      <c r="S341" s="827">
        <v>1</v>
      </c>
      <c r="T341" s="826">
        <v>1.5</v>
      </c>
      <c r="U341" s="828">
        <v>1</v>
      </c>
    </row>
    <row r="342" spans="1:21" ht="14.45" customHeight="1" x14ac:dyDescent="0.2">
      <c r="A342" s="821">
        <v>21</v>
      </c>
      <c r="B342" s="822" t="s">
        <v>2867</v>
      </c>
      <c r="C342" s="822" t="s">
        <v>2873</v>
      </c>
      <c r="D342" s="823" t="s">
        <v>4857</v>
      </c>
      <c r="E342" s="824" t="s">
        <v>2893</v>
      </c>
      <c r="F342" s="822" t="s">
        <v>2868</v>
      </c>
      <c r="G342" s="822" t="s">
        <v>3456</v>
      </c>
      <c r="H342" s="822" t="s">
        <v>329</v>
      </c>
      <c r="I342" s="822" t="s">
        <v>3457</v>
      </c>
      <c r="J342" s="822" t="s">
        <v>3458</v>
      </c>
      <c r="K342" s="822" t="s">
        <v>2756</v>
      </c>
      <c r="L342" s="825">
        <v>105.44</v>
      </c>
      <c r="M342" s="825">
        <v>105.44</v>
      </c>
      <c r="N342" s="822">
        <v>1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21</v>
      </c>
      <c r="B343" s="822" t="s">
        <v>2867</v>
      </c>
      <c r="C343" s="822" t="s">
        <v>2873</v>
      </c>
      <c r="D343" s="823" t="s">
        <v>4857</v>
      </c>
      <c r="E343" s="824" t="s">
        <v>2893</v>
      </c>
      <c r="F343" s="822" t="s">
        <v>2868</v>
      </c>
      <c r="G343" s="822" t="s">
        <v>3459</v>
      </c>
      <c r="H343" s="822" t="s">
        <v>329</v>
      </c>
      <c r="I343" s="822" t="s">
        <v>3460</v>
      </c>
      <c r="J343" s="822" t="s">
        <v>3461</v>
      </c>
      <c r="K343" s="822" t="s">
        <v>2618</v>
      </c>
      <c r="L343" s="825">
        <v>165.41</v>
      </c>
      <c r="M343" s="825">
        <v>165.41</v>
      </c>
      <c r="N343" s="822">
        <v>1</v>
      </c>
      <c r="O343" s="826">
        <v>1</v>
      </c>
      <c r="P343" s="825">
        <v>165.41</v>
      </c>
      <c r="Q343" s="827">
        <v>1</v>
      </c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21</v>
      </c>
      <c r="B344" s="822" t="s">
        <v>2867</v>
      </c>
      <c r="C344" s="822" t="s">
        <v>2873</v>
      </c>
      <c r="D344" s="823" t="s">
        <v>4857</v>
      </c>
      <c r="E344" s="824" t="s">
        <v>2893</v>
      </c>
      <c r="F344" s="822" t="s">
        <v>2868</v>
      </c>
      <c r="G344" s="822" t="s">
        <v>3162</v>
      </c>
      <c r="H344" s="822" t="s">
        <v>643</v>
      </c>
      <c r="I344" s="822" t="s">
        <v>3163</v>
      </c>
      <c r="J344" s="822" t="s">
        <v>1435</v>
      </c>
      <c r="K344" s="822" t="s">
        <v>1436</v>
      </c>
      <c r="L344" s="825">
        <v>63.75</v>
      </c>
      <c r="M344" s="825">
        <v>63.75</v>
      </c>
      <c r="N344" s="822">
        <v>1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21</v>
      </c>
      <c r="B345" s="822" t="s">
        <v>2867</v>
      </c>
      <c r="C345" s="822" t="s">
        <v>2873</v>
      </c>
      <c r="D345" s="823" t="s">
        <v>4857</v>
      </c>
      <c r="E345" s="824" t="s">
        <v>2893</v>
      </c>
      <c r="F345" s="822" t="s">
        <v>2868</v>
      </c>
      <c r="G345" s="822" t="s">
        <v>3162</v>
      </c>
      <c r="H345" s="822" t="s">
        <v>329</v>
      </c>
      <c r="I345" s="822" t="s">
        <v>3462</v>
      </c>
      <c r="J345" s="822" t="s">
        <v>1433</v>
      </c>
      <c r="K345" s="822" t="s">
        <v>1434</v>
      </c>
      <c r="L345" s="825">
        <v>25.5</v>
      </c>
      <c r="M345" s="825">
        <v>25.5</v>
      </c>
      <c r="N345" s="822">
        <v>1</v>
      </c>
      <c r="O345" s="826">
        <v>1</v>
      </c>
      <c r="P345" s="825">
        <v>25.5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21</v>
      </c>
      <c r="B346" s="822" t="s">
        <v>2867</v>
      </c>
      <c r="C346" s="822" t="s">
        <v>2873</v>
      </c>
      <c r="D346" s="823" t="s">
        <v>4857</v>
      </c>
      <c r="E346" s="824" t="s">
        <v>2893</v>
      </c>
      <c r="F346" s="822" t="s">
        <v>2868</v>
      </c>
      <c r="G346" s="822" t="s">
        <v>2921</v>
      </c>
      <c r="H346" s="822" t="s">
        <v>643</v>
      </c>
      <c r="I346" s="822" t="s">
        <v>2556</v>
      </c>
      <c r="J346" s="822" t="s">
        <v>1211</v>
      </c>
      <c r="K346" s="822" t="s">
        <v>1212</v>
      </c>
      <c r="L346" s="825">
        <v>0</v>
      </c>
      <c r="M346" s="825">
        <v>0</v>
      </c>
      <c r="N346" s="822">
        <v>27</v>
      </c>
      <c r="O346" s="826">
        <v>10.5</v>
      </c>
      <c r="P346" s="825">
        <v>0</v>
      </c>
      <c r="Q346" s="827"/>
      <c r="R346" s="822">
        <v>14</v>
      </c>
      <c r="S346" s="827">
        <v>0.51851851851851849</v>
      </c>
      <c r="T346" s="826">
        <v>5</v>
      </c>
      <c r="U346" s="828">
        <v>0.47619047619047616</v>
      </c>
    </row>
    <row r="347" spans="1:21" ht="14.45" customHeight="1" x14ac:dyDescent="0.2">
      <c r="A347" s="821">
        <v>21</v>
      </c>
      <c r="B347" s="822" t="s">
        <v>2867</v>
      </c>
      <c r="C347" s="822" t="s">
        <v>2873</v>
      </c>
      <c r="D347" s="823" t="s">
        <v>4857</v>
      </c>
      <c r="E347" s="824" t="s">
        <v>2893</v>
      </c>
      <c r="F347" s="822" t="s">
        <v>2868</v>
      </c>
      <c r="G347" s="822" t="s">
        <v>2921</v>
      </c>
      <c r="H347" s="822" t="s">
        <v>329</v>
      </c>
      <c r="I347" s="822" t="s">
        <v>3463</v>
      </c>
      <c r="J347" s="822" t="s">
        <v>3464</v>
      </c>
      <c r="K347" s="822" t="s">
        <v>1253</v>
      </c>
      <c r="L347" s="825">
        <v>0</v>
      </c>
      <c r="M347" s="825">
        <v>0</v>
      </c>
      <c r="N347" s="822">
        <v>1</v>
      </c>
      <c r="O347" s="826">
        <v>1</v>
      </c>
      <c r="P347" s="825"/>
      <c r="Q347" s="827"/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21</v>
      </c>
      <c r="B348" s="822" t="s">
        <v>2867</v>
      </c>
      <c r="C348" s="822" t="s">
        <v>2873</v>
      </c>
      <c r="D348" s="823" t="s">
        <v>4857</v>
      </c>
      <c r="E348" s="824" t="s">
        <v>2893</v>
      </c>
      <c r="F348" s="822" t="s">
        <v>2868</v>
      </c>
      <c r="G348" s="822" t="s">
        <v>2921</v>
      </c>
      <c r="H348" s="822" t="s">
        <v>329</v>
      </c>
      <c r="I348" s="822" t="s">
        <v>3465</v>
      </c>
      <c r="J348" s="822" t="s">
        <v>3464</v>
      </c>
      <c r="K348" s="822" t="s">
        <v>3466</v>
      </c>
      <c r="L348" s="825">
        <v>45.53</v>
      </c>
      <c r="M348" s="825">
        <v>45.53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21</v>
      </c>
      <c r="B349" s="822" t="s">
        <v>2867</v>
      </c>
      <c r="C349" s="822" t="s">
        <v>2873</v>
      </c>
      <c r="D349" s="823" t="s">
        <v>4857</v>
      </c>
      <c r="E349" s="824" t="s">
        <v>2893</v>
      </c>
      <c r="F349" s="822" t="s">
        <v>2868</v>
      </c>
      <c r="G349" s="822" t="s">
        <v>3164</v>
      </c>
      <c r="H349" s="822" t="s">
        <v>329</v>
      </c>
      <c r="I349" s="822" t="s">
        <v>3467</v>
      </c>
      <c r="J349" s="822" t="s">
        <v>1437</v>
      </c>
      <c r="K349" s="822" t="s">
        <v>3468</v>
      </c>
      <c r="L349" s="825">
        <v>42.08</v>
      </c>
      <c r="M349" s="825">
        <v>126.24</v>
      </c>
      <c r="N349" s="822">
        <v>3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21</v>
      </c>
      <c r="B350" s="822" t="s">
        <v>2867</v>
      </c>
      <c r="C350" s="822" t="s">
        <v>2873</v>
      </c>
      <c r="D350" s="823" t="s">
        <v>4857</v>
      </c>
      <c r="E350" s="824" t="s">
        <v>2893</v>
      </c>
      <c r="F350" s="822" t="s">
        <v>2868</v>
      </c>
      <c r="G350" s="822" t="s">
        <v>3164</v>
      </c>
      <c r="H350" s="822" t="s">
        <v>329</v>
      </c>
      <c r="I350" s="822" t="s">
        <v>3469</v>
      </c>
      <c r="J350" s="822" t="s">
        <v>1437</v>
      </c>
      <c r="K350" s="822" t="s">
        <v>3470</v>
      </c>
      <c r="L350" s="825">
        <v>194.19</v>
      </c>
      <c r="M350" s="825">
        <v>194.19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21</v>
      </c>
      <c r="B351" s="822" t="s">
        <v>2867</v>
      </c>
      <c r="C351" s="822" t="s">
        <v>2873</v>
      </c>
      <c r="D351" s="823" t="s">
        <v>4857</v>
      </c>
      <c r="E351" s="824" t="s">
        <v>2893</v>
      </c>
      <c r="F351" s="822" t="s">
        <v>2868</v>
      </c>
      <c r="G351" s="822" t="s">
        <v>3167</v>
      </c>
      <c r="H351" s="822" t="s">
        <v>643</v>
      </c>
      <c r="I351" s="822" t="s">
        <v>3168</v>
      </c>
      <c r="J351" s="822" t="s">
        <v>3169</v>
      </c>
      <c r="K351" s="822" t="s">
        <v>3170</v>
      </c>
      <c r="L351" s="825">
        <v>502.31</v>
      </c>
      <c r="M351" s="825">
        <v>30640.909999999989</v>
      </c>
      <c r="N351" s="822">
        <v>61</v>
      </c>
      <c r="O351" s="826">
        <v>57.5</v>
      </c>
      <c r="P351" s="825">
        <v>14566.989999999996</v>
      </c>
      <c r="Q351" s="827">
        <v>0.4754098360655738</v>
      </c>
      <c r="R351" s="822">
        <v>29</v>
      </c>
      <c r="S351" s="827">
        <v>0.47540983606557374</v>
      </c>
      <c r="T351" s="826">
        <v>27</v>
      </c>
      <c r="U351" s="828">
        <v>0.46956521739130436</v>
      </c>
    </row>
    <row r="352" spans="1:21" ht="14.45" customHeight="1" x14ac:dyDescent="0.2">
      <c r="A352" s="821">
        <v>21</v>
      </c>
      <c r="B352" s="822" t="s">
        <v>2867</v>
      </c>
      <c r="C352" s="822" t="s">
        <v>2873</v>
      </c>
      <c r="D352" s="823" t="s">
        <v>4857</v>
      </c>
      <c r="E352" s="824" t="s">
        <v>2893</v>
      </c>
      <c r="F352" s="822" t="s">
        <v>2868</v>
      </c>
      <c r="G352" s="822" t="s">
        <v>3180</v>
      </c>
      <c r="H352" s="822" t="s">
        <v>329</v>
      </c>
      <c r="I352" s="822" t="s">
        <v>3181</v>
      </c>
      <c r="J352" s="822" t="s">
        <v>1392</v>
      </c>
      <c r="K352" s="822" t="s">
        <v>3182</v>
      </c>
      <c r="L352" s="825">
        <v>55.16</v>
      </c>
      <c r="M352" s="825">
        <v>606.76</v>
      </c>
      <c r="N352" s="822">
        <v>11</v>
      </c>
      <c r="O352" s="826">
        <v>7</v>
      </c>
      <c r="P352" s="825">
        <v>330.96</v>
      </c>
      <c r="Q352" s="827">
        <v>0.54545454545454541</v>
      </c>
      <c r="R352" s="822">
        <v>6</v>
      </c>
      <c r="S352" s="827">
        <v>0.54545454545454541</v>
      </c>
      <c r="T352" s="826">
        <v>3</v>
      </c>
      <c r="U352" s="828">
        <v>0.42857142857142855</v>
      </c>
    </row>
    <row r="353" spans="1:21" ht="14.45" customHeight="1" x14ac:dyDescent="0.2">
      <c r="A353" s="821">
        <v>21</v>
      </c>
      <c r="B353" s="822" t="s">
        <v>2867</v>
      </c>
      <c r="C353" s="822" t="s">
        <v>2873</v>
      </c>
      <c r="D353" s="823" t="s">
        <v>4857</v>
      </c>
      <c r="E353" s="824" t="s">
        <v>2893</v>
      </c>
      <c r="F353" s="822" t="s">
        <v>2868</v>
      </c>
      <c r="G353" s="822" t="s">
        <v>3187</v>
      </c>
      <c r="H353" s="822" t="s">
        <v>329</v>
      </c>
      <c r="I353" s="822" t="s">
        <v>3197</v>
      </c>
      <c r="J353" s="822" t="s">
        <v>1402</v>
      </c>
      <c r="K353" s="822" t="s">
        <v>3198</v>
      </c>
      <c r="L353" s="825">
        <v>47.35</v>
      </c>
      <c r="M353" s="825">
        <v>473.5</v>
      </c>
      <c r="N353" s="822">
        <v>10</v>
      </c>
      <c r="O353" s="826">
        <v>2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21</v>
      </c>
      <c r="B354" s="822" t="s">
        <v>2867</v>
      </c>
      <c r="C354" s="822" t="s">
        <v>2873</v>
      </c>
      <c r="D354" s="823" t="s">
        <v>4857</v>
      </c>
      <c r="E354" s="824" t="s">
        <v>2893</v>
      </c>
      <c r="F354" s="822" t="s">
        <v>2868</v>
      </c>
      <c r="G354" s="822" t="s">
        <v>3471</v>
      </c>
      <c r="H354" s="822" t="s">
        <v>329</v>
      </c>
      <c r="I354" s="822" t="s">
        <v>3472</v>
      </c>
      <c r="J354" s="822" t="s">
        <v>3473</v>
      </c>
      <c r="K354" s="822" t="s">
        <v>3474</v>
      </c>
      <c r="L354" s="825">
        <v>264</v>
      </c>
      <c r="M354" s="825">
        <v>264</v>
      </c>
      <c r="N354" s="822">
        <v>1</v>
      </c>
      <c r="O354" s="826">
        <v>1</v>
      </c>
      <c r="P354" s="825">
        <v>264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21</v>
      </c>
      <c r="B355" s="822" t="s">
        <v>2867</v>
      </c>
      <c r="C355" s="822" t="s">
        <v>2873</v>
      </c>
      <c r="D355" s="823" t="s">
        <v>4857</v>
      </c>
      <c r="E355" s="824" t="s">
        <v>2893</v>
      </c>
      <c r="F355" s="822" t="s">
        <v>2868</v>
      </c>
      <c r="G355" s="822" t="s">
        <v>3201</v>
      </c>
      <c r="H355" s="822" t="s">
        <v>329</v>
      </c>
      <c r="I355" s="822" t="s">
        <v>3202</v>
      </c>
      <c r="J355" s="822" t="s">
        <v>3203</v>
      </c>
      <c r="K355" s="822" t="s">
        <v>3204</v>
      </c>
      <c r="L355" s="825">
        <v>311.02</v>
      </c>
      <c r="M355" s="825">
        <v>1244.08</v>
      </c>
      <c r="N355" s="822">
        <v>4</v>
      </c>
      <c r="O355" s="826">
        <v>1.5</v>
      </c>
      <c r="P355" s="825">
        <v>1244.08</v>
      </c>
      <c r="Q355" s="827">
        <v>1</v>
      </c>
      <c r="R355" s="822">
        <v>4</v>
      </c>
      <c r="S355" s="827">
        <v>1</v>
      </c>
      <c r="T355" s="826">
        <v>1.5</v>
      </c>
      <c r="U355" s="828">
        <v>1</v>
      </c>
    </row>
    <row r="356" spans="1:21" ht="14.45" customHeight="1" x14ac:dyDescent="0.2">
      <c r="A356" s="821">
        <v>21</v>
      </c>
      <c r="B356" s="822" t="s">
        <v>2867</v>
      </c>
      <c r="C356" s="822" t="s">
        <v>2873</v>
      </c>
      <c r="D356" s="823" t="s">
        <v>4857</v>
      </c>
      <c r="E356" s="824" t="s">
        <v>2893</v>
      </c>
      <c r="F356" s="822" t="s">
        <v>2868</v>
      </c>
      <c r="G356" s="822" t="s">
        <v>3201</v>
      </c>
      <c r="H356" s="822" t="s">
        <v>329</v>
      </c>
      <c r="I356" s="822" t="s">
        <v>3205</v>
      </c>
      <c r="J356" s="822" t="s">
        <v>3206</v>
      </c>
      <c r="K356" s="822" t="s">
        <v>3207</v>
      </c>
      <c r="L356" s="825">
        <v>177.92</v>
      </c>
      <c r="M356" s="825">
        <v>3202.5600000000004</v>
      </c>
      <c r="N356" s="822">
        <v>18</v>
      </c>
      <c r="O356" s="826">
        <v>7.5</v>
      </c>
      <c r="P356" s="825">
        <v>3202.5600000000004</v>
      </c>
      <c r="Q356" s="827">
        <v>1</v>
      </c>
      <c r="R356" s="822">
        <v>18</v>
      </c>
      <c r="S356" s="827">
        <v>1</v>
      </c>
      <c r="T356" s="826">
        <v>7.5</v>
      </c>
      <c r="U356" s="828">
        <v>1</v>
      </c>
    </row>
    <row r="357" spans="1:21" ht="14.45" customHeight="1" x14ac:dyDescent="0.2">
      <c r="A357" s="821">
        <v>21</v>
      </c>
      <c r="B357" s="822" t="s">
        <v>2867</v>
      </c>
      <c r="C357" s="822" t="s">
        <v>2873</v>
      </c>
      <c r="D357" s="823" t="s">
        <v>4857</v>
      </c>
      <c r="E357" s="824" t="s">
        <v>2893</v>
      </c>
      <c r="F357" s="822" t="s">
        <v>2868</v>
      </c>
      <c r="G357" s="822" t="s">
        <v>3201</v>
      </c>
      <c r="H357" s="822" t="s">
        <v>329</v>
      </c>
      <c r="I357" s="822" t="s">
        <v>3208</v>
      </c>
      <c r="J357" s="822" t="s">
        <v>3203</v>
      </c>
      <c r="K357" s="822" t="s">
        <v>3209</v>
      </c>
      <c r="L357" s="825">
        <v>477.11</v>
      </c>
      <c r="M357" s="825">
        <v>477.11</v>
      </c>
      <c r="N357" s="822">
        <v>1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21</v>
      </c>
      <c r="B358" s="822" t="s">
        <v>2867</v>
      </c>
      <c r="C358" s="822" t="s">
        <v>2873</v>
      </c>
      <c r="D358" s="823" t="s">
        <v>4857</v>
      </c>
      <c r="E358" s="824" t="s">
        <v>2893</v>
      </c>
      <c r="F358" s="822" t="s">
        <v>2868</v>
      </c>
      <c r="G358" s="822" t="s">
        <v>3475</v>
      </c>
      <c r="H358" s="822" t="s">
        <v>643</v>
      </c>
      <c r="I358" s="822" t="s">
        <v>3476</v>
      </c>
      <c r="J358" s="822" t="s">
        <v>3477</v>
      </c>
      <c r="K358" s="822" t="s">
        <v>3478</v>
      </c>
      <c r="L358" s="825">
        <v>400.17</v>
      </c>
      <c r="M358" s="825">
        <v>400.17</v>
      </c>
      <c r="N358" s="822">
        <v>1</v>
      </c>
      <c r="O358" s="826">
        <v>1</v>
      </c>
      <c r="P358" s="825">
        <v>400.17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21</v>
      </c>
      <c r="B359" s="822" t="s">
        <v>2867</v>
      </c>
      <c r="C359" s="822" t="s">
        <v>2873</v>
      </c>
      <c r="D359" s="823" t="s">
        <v>4857</v>
      </c>
      <c r="E359" s="824" t="s">
        <v>2893</v>
      </c>
      <c r="F359" s="822" t="s">
        <v>2868</v>
      </c>
      <c r="G359" s="822" t="s">
        <v>3475</v>
      </c>
      <c r="H359" s="822" t="s">
        <v>643</v>
      </c>
      <c r="I359" s="822" t="s">
        <v>3479</v>
      </c>
      <c r="J359" s="822" t="s">
        <v>3477</v>
      </c>
      <c r="K359" s="822" t="s">
        <v>3480</v>
      </c>
      <c r="L359" s="825">
        <v>80.53</v>
      </c>
      <c r="M359" s="825">
        <v>322.12</v>
      </c>
      <c r="N359" s="822">
        <v>4</v>
      </c>
      <c r="O359" s="826">
        <v>1.5</v>
      </c>
      <c r="P359" s="825">
        <v>322.12</v>
      </c>
      <c r="Q359" s="827">
        <v>1</v>
      </c>
      <c r="R359" s="822">
        <v>4</v>
      </c>
      <c r="S359" s="827">
        <v>1</v>
      </c>
      <c r="T359" s="826">
        <v>1.5</v>
      </c>
      <c r="U359" s="828">
        <v>1</v>
      </c>
    </row>
    <row r="360" spans="1:21" ht="14.45" customHeight="1" x14ac:dyDescent="0.2">
      <c r="A360" s="821">
        <v>21</v>
      </c>
      <c r="B360" s="822" t="s">
        <v>2867</v>
      </c>
      <c r="C360" s="822" t="s">
        <v>2873</v>
      </c>
      <c r="D360" s="823" t="s">
        <v>4857</v>
      </c>
      <c r="E360" s="824" t="s">
        <v>2893</v>
      </c>
      <c r="F360" s="822" t="s">
        <v>2868</v>
      </c>
      <c r="G360" s="822" t="s">
        <v>3210</v>
      </c>
      <c r="H360" s="822" t="s">
        <v>329</v>
      </c>
      <c r="I360" s="822" t="s">
        <v>3218</v>
      </c>
      <c r="J360" s="822" t="s">
        <v>3217</v>
      </c>
      <c r="K360" s="822" t="s">
        <v>2595</v>
      </c>
      <c r="L360" s="825">
        <v>0</v>
      </c>
      <c r="M360" s="825">
        <v>0</v>
      </c>
      <c r="N360" s="822">
        <v>3</v>
      </c>
      <c r="O360" s="826">
        <v>2</v>
      </c>
      <c r="P360" s="825"/>
      <c r="Q360" s="827"/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21</v>
      </c>
      <c r="B361" s="822" t="s">
        <v>2867</v>
      </c>
      <c r="C361" s="822" t="s">
        <v>2873</v>
      </c>
      <c r="D361" s="823" t="s">
        <v>4857</v>
      </c>
      <c r="E361" s="824" t="s">
        <v>2893</v>
      </c>
      <c r="F361" s="822" t="s">
        <v>2868</v>
      </c>
      <c r="G361" s="822" t="s">
        <v>3210</v>
      </c>
      <c r="H361" s="822" t="s">
        <v>329</v>
      </c>
      <c r="I361" s="822" t="s">
        <v>3481</v>
      </c>
      <c r="J361" s="822" t="s">
        <v>3482</v>
      </c>
      <c r="K361" s="822" t="s">
        <v>2595</v>
      </c>
      <c r="L361" s="825">
        <v>0</v>
      </c>
      <c r="M361" s="825">
        <v>0</v>
      </c>
      <c r="N361" s="822">
        <v>5</v>
      </c>
      <c r="O361" s="826">
        <v>2</v>
      </c>
      <c r="P361" s="825">
        <v>0</v>
      </c>
      <c r="Q361" s="827"/>
      <c r="R361" s="822">
        <v>5</v>
      </c>
      <c r="S361" s="827">
        <v>1</v>
      </c>
      <c r="T361" s="826">
        <v>2</v>
      </c>
      <c r="U361" s="828">
        <v>1</v>
      </c>
    </row>
    <row r="362" spans="1:21" ht="14.45" customHeight="1" x14ac:dyDescent="0.2">
      <c r="A362" s="821">
        <v>21</v>
      </c>
      <c r="B362" s="822" t="s">
        <v>2867</v>
      </c>
      <c r="C362" s="822" t="s">
        <v>2873</v>
      </c>
      <c r="D362" s="823" t="s">
        <v>4857</v>
      </c>
      <c r="E362" s="824" t="s">
        <v>2893</v>
      </c>
      <c r="F362" s="822" t="s">
        <v>2868</v>
      </c>
      <c r="G362" s="822" t="s">
        <v>3210</v>
      </c>
      <c r="H362" s="822" t="s">
        <v>329</v>
      </c>
      <c r="I362" s="822" t="s">
        <v>3483</v>
      </c>
      <c r="J362" s="822" t="s">
        <v>3215</v>
      </c>
      <c r="K362" s="822" t="s">
        <v>3337</v>
      </c>
      <c r="L362" s="825">
        <v>0</v>
      </c>
      <c r="M362" s="825">
        <v>0</v>
      </c>
      <c r="N362" s="822">
        <v>2</v>
      </c>
      <c r="O362" s="826">
        <v>1</v>
      </c>
      <c r="P362" s="825"/>
      <c r="Q362" s="827"/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21</v>
      </c>
      <c r="B363" s="822" t="s">
        <v>2867</v>
      </c>
      <c r="C363" s="822" t="s">
        <v>2873</v>
      </c>
      <c r="D363" s="823" t="s">
        <v>4857</v>
      </c>
      <c r="E363" s="824" t="s">
        <v>2893</v>
      </c>
      <c r="F363" s="822" t="s">
        <v>2868</v>
      </c>
      <c r="G363" s="822" t="s">
        <v>3210</v>
      </c>
      <c r="H363" s="822" t="s">
        <v>643</v>
      </c>
      <c r="I363" s="822" t="s">
        <v>2596</v>
      </c>
      <c r="J363" s="822" t="s">
        <v>1460</v>
      </c>
      <c r="K363" s="822" t="s">
        <v>1386</v>
      </c>
      <c r="L363" s="825">
        <v>0</v>
      </c>
      <c r="M363" s="825">
        <v>0</v>
      </c>
      <c r="N363" s="822">
        <v>3</v>
      </c>
      <c r="O363" s="826">
        <v>2.5</v>
      </c>
      <c r="P363" s="825">
        <v>0</v>
      </c>
      <c r="Q363" s="827"/>
      <c r="R363" s="822">
        <v>3</v>
      </c>
      <c r="S363" s="827">
        <v>1</v>
      </c>
      <c r="T363" s="826">
        <v>2.5</v>
      </c>
      <c r="U363" s="828">
        <v>1</v>
      </c>
    </row>
    <row r="364" spans="1:21" ht="14.45" customHeight="1" x14ac:dyDescent="0.2">
      <c r="A364" s="821">
        <v>21</v>
      </c>
      <c r="B364" s="822" t="s">
        <v>2867</v>
      </c>
      <c r="C364" s="822" t="s">
        <v>2873</v>
      </c>
      <c r="D364" s="823" t="s">
        <v>4857</v>
      </c>
      <c r="E364" s="824" t="s">
        <v>2893</v>
      </c>
      <c r="F364" s="822" t="s">
        <v>2868</v>
      </c>
      <c r="G364" s="822" t="s">
        <v>3210</v>
      </c>
      <c r="H364" s="822" t="s">
        <v>643</v>
      </c>
      <c r="I364" s="822" t="s">
        <v>2594</v>
      </c>
      <c r="J364" s="822" t="s">
        <v>1460</v>
      </c>
      <c r="K364" s="822" t="s">
        <v>2595</v>
      </c>
      <c r="L364" s="825">
        <v>0</v>
      </c>
      <c r="M364" s="825">
        <v>0</v>
      </c>
      <c r="N364" s="822">
        <v>22</v>
      </c>
      <c r="O364" s="826">
        <v>14.5</v>
      </c>
      <c r="P364" s="825">
        <v>0</v>
      </c>
      <c r="Q364" s="827"/>
      <c r="R364" s="822">
        <v>11</v>
      </c>
      <c r="S364" s="827">
        <v>0.5</v>
      </c>
      <c r="T364" s="826">
        <v>7.5</v>
      </c>
      <c r="U364" s="828">
        <v>0.51724137931034486</v>
      </c>
    </row>
    <row r="365" spans="1:21" ht="14.45" customHeight="1" x14ac:dyDescent="0.2">
      <c r="A365" s="821">
        <v>21</v>
      </c>
      <c r="B365" s="822" t="s">
        <v>2867</v>
      </c>
      <c r="C365" s="822" t="s">
        <v>2873</v>
      </c>
      <c r="D365" s="823" t="s">
        <v>4857</v>
      </c>
      <c r="E365" s="824" t="s">
        <v>2893</v>
      </c>
      <c r="F365" s="822" t="s">
        <v>2868</v>
      </c>
      <c r="G365" s="822" t="s">
        <v>3484</v>
      </c>
      <c r="H365" s="822" t="s">
        <v>329</v>
      </c>
      <c r="I365" s="822" t="s">
        <v>3485</v>
      </c>
      <c r="J365" s="822" t="s">
        <v>709</v>
      </c>
      <c r="K365" s="822" t="s">
        <v>3486</v>
      </c>
      <c r="L365" s="825">
        <v>193.98</v>
      </c>
      <c r="M365" s="825">
        <v>193.98</v>
      </c>
      <c r="N365" s="822">
        <v>1</v>
      </c>
      <c r="O365" s="826">
        <v>1</v>
      </c>
      <c r="P365" s="825">
        <v>193.98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21</v>
      </c>
      <c r="B366" s="822" t="s">
        <v>2867</v>
      </c>
      <c r="C366" s="822" t="s">
        <v>2873</v>
      </c>
      <c r="D366" s="823" t="s">
        <v>4857</v>
      </c>
      <c r="E366" s="824" t="s">
        <v>2893</v>
      </c>
      <c r="F366" s="822" t="s">
        <v>2868</v>
      </c>
      <c r="G366" s="822" t="s">
        <v>3487</v>
      </c>
      <c r="H366" s="822" t="s">
        <v>329</v>
      </c>
      <c r="I366" s="822" t="s">
        <v>3488</v>
      </c>
      <c r="J366" s="822" t="s">
        <v>3489</v>
      </c>
      <c r="K366" s="822" t="s">
        <v>3490</v>
      </c>
      <c r="L366" s="825">
        <v>0</v>
      </c>
      <c r="M366" s="825">
        <v>0</v>
      </c>
      <c r="N366" s="822">
        <v>3</v>
      </c>
      <c r="O366" s="826">
        <v>2.5</v>
      </c>
      <c r="P366" s="825">
        <v>0</v>
      </c>
      <c r="Q366" s="827"/>
      <c r="R366" s="822">
        <v>3</v>
      </c>
      <c r="S366" s="827">
        <v>1</v>
      </c>
      <c r="T366" s="826">
        <v>2.5</v>
      </c>
      <c r="U366" s="828">
        <v>1</v>
      </c>
    </row>
    <row r="367" spans="1:21" ht="14.45" customHeight="1" x14ac:dyDescent="0.2">
      <c r="A367" s="821">
        <v>21</v>
      </c>
      <c r="B367" s="822" t="s">
        <v>2867</v>
      </c>
      <c r="C367" s="822" t="s">
        <v>2873</v>
      </c>
      <c r="D367" s="823" t="s">
        <v>4857</v>
      </c>
      <c r="E367" s="824" t="s">
        <v>2893</v>
      </c>
      <c r="F367" s="822" t="s">
        <v>2868</v>
      </c>
      <c r="G367" s="822" t="s">
        <v>2943</v>
      </c>
      <c r="H367" s="822" t="s">
        <v>643</v>
      </c>
      <c r="I367" s="822" t="s">
        <v>3219</v>
      </c>
      <c r="J367" s="822" t="s">
        <v>1068</v>
      </c>
      <c r="K367" s="822" t="s">
        <v>3220</v>
      </c>
      <c r="L367" s="825">
        <v>414.07</v>
      </c>
      <c r="M367" s="825">
        <v>828.14</v>
      </c>
      <c r="N367" s="822">
        <v>2</v>
      </c>
      <c r="O367" s="826">
        <v>1.5</v>
      </c>
      <c r="P367" s="825">
        <v>828.14</v>
      </c>
      <c r="Q367" s="827">
        <v>1</v>
      </c>
      <c r="R367" s="822">
        <v>2</v>
      </c>
      <c r="S367" s="827">
        <v>1</v>
      </c>
      <c r="T367" s="826">
        <v>1.5</v>
      </c>
      <c r="U367" s="828">
        <v>1</v>
      </c>
    </row>
    <row r="368" spans="1:21" ht="14.45" customHeight="1" x14ac:dyDescent="0.2">
      <c r="A368" s="821">
        <v>21</v>
      </c>
      <c r="B368" s="822" t="s">
        <v>2867</v>
      </c>
      <c r="C368" s="822" t="s">
        <v>2873</v>
      </c>
      <c r="D368" s="823" t="s">
        <v>4857</v>
      </c>
      <c r="E368" s="824" t="s">
        <v>2893</v>
      </c>
      <c r="F368" s="822" t="s">
        <v>2868</v>
      </c>
      <c r="G368" s="822" t="s">
        <v>3221</v>
      </c>
      <c r="H368" s="822" t="s">
        <v>329</v>
      </c>
      <c r="I368" s="822" t="s">
        <v>3491</v>
      </c>
      <c r="J368" s="822" t="s">
        <v>1451</v>
      </c>
      <c r="K368" s="822" t="s">
        <v>3492</v>
      </c>
      <c r="L368" s="825">
        <v>50.32</v>
      </c>
      <c r="M368" s="825">
        <v>1710.88</v>
      </c>
      <c r="N368" s="822">
        <v>34</v>
      </c>
      <c r="O368" s="826">
        <v>14.5</v>
      </c>
      <c r="P368" s="825">
        <v>1006.4000000000001</v>
      </c>
      <c r="Q368" s="827">
        <v>0.58823529411764708</v>
      </c>
      <c r="R368" s="822">
        <v>20</v>
      </c>
      <c r="S368" s="827">
        <v>0.58823529411764708</v>
      </c>
      <c r="T368" s="826">
        <v>7</v>
      </c>
      <c r="U368" s="828">
        <v>0.48275862068965519</v>
      </c>
    </row>
    <row r="369" spans="1:21" ht="14.45" customHeight="1" x14ac:dyDescent="0.2">
      <c r="A369" s="821">
        <v>21</v>
      </c>
      <c r="B369" s="822" t="s">
        <v>2867</v>
      </c>
      <c r="C369" s="822" t="s">
        <v>2873</v>
      </c>
      <c r="D369" s="823" t="s">
        <v>4857</v>
      </c>
      <c r="E369" s="824" t="s">
        <v>2893</v>
      </c>
      <c r="F369" s="822" t="s">
        <v>2868</v>
      </c>
      <c r="G369" s="822" t="s">
        <v>2922</v>
      </c>
      <c r="H369" s="822" t="s">
        <v>329</v>
      </c>
      <c r="I369" s="822" t="s">
        <v>2923</v>
      </c>
      <c r="J369" s="822" t="s">
        <v>650</v>
      </c>
      <c r="K369" s="822" t="s">
        <v>651</v>
      </c>
      <c r="L369" s="825">
        <v>2086.5500000000002</v>
      </c>
      <c r="M369" s="825">
        <v>31298.249999999993</v>
      </c>
      <c r="N369" s="822">
        <v>15</v>
      </c>
      <c r="O369" s="826">
        <v>15</v>
      </c>
      <c r="P369" s="825">
        <v>29211.699999999993</v>
      </c>
      <c r="Q369" s="827">
        <v>0.93333333333333335</v>
      </c>
      <c r="R369" s="822">
        <v>14</v>
      </c>
      <c r="S369" s="827">
        <v>0.93333333333333335</v>
      </c>
      <c r="T369" s="826">
        <v>14</v>
      </c>
      <c r="U369" s="828">
        <v>0.93333333333333335</v>
      </c>
    </row>
    <row r="370" spans="1:21" ht="14.45" customHeight="1" x14ac:dyDescent="0.2">
      <c r="A370" s="821">
        <v>21</v>
      </c>
      <c r="B370" s="822" t="s">
        <v>2867</v>
      </c>
      <c r="C370" s="822" t="s">
        <v>2873</v>
      </c>
      <c r="D370" s="823" t="s">
        <v>4857</v>
      </c>
      <c r="E370" s="824" t="s">
        <v>2893</v>
      </c>
      <c r="F370" s="822" t="s">
        <v>2868</v>
      </c>
      <c r="G370" s="822" t="s">
        <v>3231</v>
      </c>
      <c r="H370" s="822" t="s">
        <v>329</v>
      </c>
      <c r="I370" s="822" t="s">
        <v>3232</v>
      </c>
      <c r="J370" s="822" t="s">
        <v>1529</v>
      </c>
      <c r="K370" s="822" t="s">
        <v>3233</v>
      </c>
      <c r="L370" s="825">
        <v>225.06</v>
      </c>
      <c r="M370" s="825">
        <v>450.12</v>
      </c>
      <c r="N370" s="822">
        <v>2</v>
      </c>
      <c r="O370" s="826">
        <v>2</v>
      </c>
      <c r="P370" s="825">
        <v>225.06</v>
      </c>
      <c r="Q370" s="827">
        <v>0.5</v>
      </c>
      <c r="R370" s="822">
        <v>1</v>
      </c>
      <c r="S370" s="827">
        <v>0.5</v>
      </c>
      <c r="T370" s="826">
        <v>1</v>
      </c>
      <c r="U370" s="828">
        <v>0.5</v>
      </c>
    </row>
    <row r="371" spans="1:21" ht="14.45" customHeight="1" x14ac:dyDescent="0.2">
      <c r="A371" s="821">
        <v>21</v>
      </c>
      <c r="B371" s="822" t="s">
        <v>2867</v>
      </c>
      <c r="C371" s="822" t="s">
        <v>2873</v>
      </c>
      <c r="D371" s="823" t="s">
        <v>4857</v>
      </c>
      <c r="E371" s="824" t="s">
        <v>2893</v>
      </c>
      <c r="F371" s="822" t="s">
        <v>2868</v>
      </c>
      <c r="G371" s="822" t="s">
        <v>3234</v>
      </c>
      <c r="H371" s="822" t="s">
        <v>329</v>
      </c>
      <c r="I371" s="822" t="s">
        <v>3493</v>
      </c>
      <c r="J371" s="822" t="s">
        <v>1091</v>
      </c>
      <c r="K371" s="822" t="s">
        <v>1092</v>
      </c>
      <c r="L371" s="825">
        <v>374.79</v>
      </c>
      <c r="M371" s="825">
        <v>1873.9500000000003</v>
      </c>
      <c r="N371" s="822">
        <v>5</v>
      </c>
      <c r="O371" s="826">
        <v>2</v>
      </c>
      <c r="P371" s="825">
        <v>1873.9500000000003</v>
      </c>
      <c r="Q371" s="827">
        <v>1</v>
      </c>
      <c r="R371" s="822">
        <v>5</v>
      </c>
      <c r="S371" s="827">
        <v>1</v>
      </c>
      <c r="T371" s="826">
        <v>2</v>
      </c>
      <c r="U371" s="828">
        <v>1</v>
      </c>
    </row>
    <row r="372" spans="1:21" ht="14.45" customHeight="1" x14ac:dyDescent="0.2">
      <c r="A372" s="821">
        <v>21</v>
      </c>
      <c r="B372" s="822" t="s">
        <v>2867</v>
      </c>
      <c r="C372" s="822" t="s">
        <v>2873</v>
      </c>
      <c r="D372" s="823" t="s">
        <v>4857</v>
      </c>
      <c r="E372" s="824" t="s">
        <v>2893</v>
      </c>
      <c r="F372" s="822" t="s">
        <v>2868</v>
      </c>
      <c r="G372" s="822" t="s">
        <v>3494</v>
      </c>
      <c r="H372" s="822" t="s">
        <v>329</v>
      </c>
      <c r="I372" s="822" t="s">
        <v>3495</v>
      </c>
      <c r="J372" s="822" t="s">
        <v>3496</v>
      </c>
      <c r="K372" s="822" t="s">
        <v>3497</v>
      </c>
      <c r="L372" s="825">
        <v>775.17</v>
      </c>
      <c r="M372" s="825">
        <v>2325.5099999999998</v>
      </c>
      <c r="N372" s="822">
        <v>3</v>
      </c>
      <c r="O372" s="826">
        <v>1</v>
      </c>
      <c r="P372" s="825">
        <v>2325.5099999999998</v>
      </c>
      <c r="Q372" s="827">
        <v>1</v>
      </c>
      <c r="R372" s="822">
        <v>3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21</v>
      </c>
      <c r="B373" s="822" t="s">
        <v>2867</v>
      </c>
      <c r="C373" s="822" t="s">
        <v>2873</v>
      </c>
      <c r="D373" s="823" t="s">
        <v>4857</v>
      </c>
      <c r="E373" s="824" t="s">
        <v>2893</v>
      </c>
      <c r="F373" s="822" t="s">
        <v>2868</v>
      </c>
      <c r="G373" s="822" t="s">
        <v>3239</v>
      </c>
      <c r="H373" s="822" t="s">
        <v>329</v>
      </c>
      <c r="I373" s="822" t="s">
        <v>3498</v>
      </c>
      <c r="J373" s="822" t="s">
        <v>891</v>
      </c>
      <c r="K373" s="822" t="s">
        <v>3499</v>
      </c>
      <c r="L373" s="825">
        <v>115.33</v>
      </c>
      <c r="M373" s="825">
        <v>115.33</v>
      </c>
      <c r="N373" s="822">
        <v>1</v>
      </c>
      <c r="O373" s="826">
        <v>0.5</v>
      </c>
      <c r="P373" s="825">
        <v>115.33</v>
      </c>
      <c r="Q373" s="827">
        <v>1</v>
      </c>
      <c r="R373" s="822">
        <v>1</v>
      </c>
      <c r="S373" s="827">
        <v>1</v>
      </c>
      <c r="T373" s="826">
        <v>0.5</v>
      </c>
      <c r="U373" s="828">
        <v>1</v>
      </c>
    </row>
    <row r="374" spans="1:21" ht="14.45" customHeight="1" x14ac:dyDescent="0.2">
      <c r="A374" s="821">
        <v>21</v>
      </c>
      <c r="B374" s="822" t="s">
        <v>2867</v>
      </c>
      <c r="C374" s="822" t="s">
        <v>2873</v>
      </c>
      <c r="D374" s="823" t="s">
        <v>4857</v>
      </c>
      <c r="E374" s="824" t="s">
        <v>2893</v>
      </c>
      <c r="F374" s="822" t="s">
        <v>2868</v>
      </c>
      <c r="G374" s="822" t="s">
        <v>3239</v>
      </c>
      <c r="H374" s="822" t="s">
        <v>643</v>
      </c>
      <c r="I374" s="822" t="s">
        <v>3500</v>
      </c>
      <c r="J374" s="822" t="s">
        <v>2436</v>
      </c>
      <c r="K374" s="822" t="s">
        <v>3501</v>
      </c>
      <c r="L374" s="825">
        <v>126.27</v>
      </c>
      <c r="M374" s="825">
        <v>126.27</v>
      </c>
      <c r="N374" s="822">
        <v>1</v>
      </c>
      <c r="O374" s="826">
        <v>1</v>
      </c>
      <c r="P374" s="825">
        <v>126.27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21</v>
      </c>
      <c r="B375" s="822" t="s">
        <v>2867</v>
      </c>
      <c r="C375" s="822" t="s">
        <v>2873</v>
      </c>
      <c r="D375" s="823" t="s">
        <v>4857</v>
      </c>
      <c r="E375" s="824" t="s">
        <v>2893</v>
      </c>
      <c r="F375" s="822" t="s">
        <v>2868</v>
      </c>
      <c r="G375" s="822" t="s">
        <v>3241</v>
      </c>
      <c r="H375" s="822" t="s">
        <v>329</v>
      </c>
      <c r="I375" s="822" t="s">
        <v>3245</v>
      </c>
      <c r="J375" s="822" t="s">
        <v>3243</v>
      </c>
      <c r="K375" s="822" t="s">
        <v>3246</v>
      </c>
      <c r="L375" s="825">
        <v>0</v>
      </c>
      <c r="M375" s="825">
        <v>0</v>
      </c>
      <c r="N375" s="822">
        <v>2</v>
      </c>
      <c r="O375" s="826">
        <v>2</v>
      </c>
      <c r="P375" s="825">
        <v>0</v>
      </c>
      <c r="Q375" s="827"/>
      <c r="R375" s="822">
        <v>2</v>
      </c>
      <c r="S375" s="827">
        <v>1</v>
      </c>
      <c r="T375" s="826">
        <v>2</v>
      </c>
      <c r="U375" s="828">
        <v>1</v>
      </c>
    </row>
    <row r="376" spans="1:21" ht="14.45" customHeight="1" x14ac:dyDescent="0.2">
      <c r="A376" s="821">
        <v>21</v>
      </c>
      <c r="B376" s="822" t="s">
        <v>2867</v>
      </c>
      <c r="C376" s="822" t="s">
        <v>2873</v>
      </c>
      <c r="D376" s="823" t="s">
        <v>4857</v>
      </c>
      <c r="E376" s="824" t="s">
        <v>2893</v>
      </c>
      <c r="F376" s="822" t="s">
        <v>2868</v>
      </c>
      <c r="G376" s="822" t="s">
        <v>3247</v>
      </c>
      <c r="H376" s="822" t="s">
        <v>329</v>
      </c>
      <c r="I376" s="822" t="s">
        <v>3502</v>
      </c>
      <c r="J376" s="822" t="s">
        <v>3503</v>
      </c>
      <c r="K376" s="822" t="s">
        <v>3504</v>
      </c>
      <c r="L376" s="825">
        <v>79.069999999999993</v>
      </c>
      <c r="M376" s="825">
        <v>79.069999999999993</v>
      </c>
      <c r="N376" s="822">
        <v>1</v>
      </c>
      <c r="O376" s="826">
        <v>1</v>
      </c>
      <c r="P376" s="825">
        <v>79.069999999999993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21</v>
      </c>
      <c r="B377" s="822" t="s">
        <v>2867</v>
      </c>
      <c r="C377" s="822" t="s">
        <v>2873</v>
      </c>
      <c r="D377" s="823" t="s">
        <v>4857</v>
      </c>
      <c r="E377" s="824" t="s">
        <v>2893</v>
      </c>
      <c r="F377" s="822" t="s">
        <v>2868</v>
      </c>
      <c r="G377" s="822" t="s">
        <v>3251</v>
      </c>
      <c r="H377" s="822" t="s">
        <v>643</v>
      </c>
      <c r="I377" s="822" t="s">
        <v>2794</v>
      </c>
      <c r="J377" s="822" t="s">
        <v>2795</v>
      </c>
      <c r="K377" s="822" t="s">
        <v>1959</v>
      </c>
      <c r="L377" s="825">
        <v>233.96</v>
      </c>
      <c r="M377" s="825">
        <v>2339.6</v>
      </c>
      <c r="N377" s="822">
        <v>10</v>
      </c>
      <c r="O377" s="826">
        <v>2</v>
      </c>
      <c r="P377" s="825">
        <v>2339.6</v>
      </c>
      <c r="Q377" s="827">
        <v>1</v>
      </c>
      <c r="R377" s="822">
        <v>10</v>
      </c>
      <c r="S377" s="827">
        <v>1</v>
      </c>
      <c r="T377" s="826">
        <v>2</v>
      </c>
      <c r="U377" s="828">
        <v>1</v>
      </c>
    </row>
    <row r="378" spans="1:21" ht="14.45" customHeight="1" x14ac:dyDescent="0.2">
      <c r="A378" s="821">
        <v>21</v>
      </c>
      <c r="B378" s="822" t="s">
        <v>2867</v>
      </c>
      <c r="C378" s="822" t="s">
        <v>2873</v>
      </c>
      <c r="D378" s="823" t="s">
        <v>4857</v>
      </c>
      <c r="E378" s="824" t="s">
        <v>2893</v>
      </c>
      <c r="F378" s="822" t="s">
        <v>2868</v>
      </c>
      <c r="G378" s="822" t="s">
        <v>3254</v>
      </c>
      <c r="H378" s="822" t="s">
        <v>329</v>
      </c>
      <c r="I378" s="822" t="s">
        <v>3255</v>
      </c>
      <c r="J378" s="822" t="s">
        <v>1152</v>
      </c>
      <c r="K378" s="822" t="s">
        <v>1153</v>
      </c>
      <c r="L378" s="825">
        <v>121.92</v>
      </c>
      <c r="M378" s="825">
        <v>12923.520000000004</v>
      </c>
      <c r="N378" s="822">
        <v>106</v>
      </c>
      <c r="O378" s="826">
        <v>50</v>
      </c>
      <c r="P378" s="825">
        <v>8168.6400000000031</v>
      </c>
      <c r="Q378" s="827">
        <v>0.63207547169811329</v>
      </c>
      <c r="R378" s="822">
        <v>67</v>
      </c>
      <c r="S378" s="827">
        <v>0.63207547169811318</v>
      </c>
      <c r="T378" s="826">
        <v>32.5</v>
      </c>
      <c r="U378" s="828">
        <v>0.65</v>
      </c>
    </row>
    <row r="379" spans="1:21" ht="14.45" customHeight="1" x14ac:dyDescent="0.2">
      <c r="A379" s="821">
        <v>21</v>
      </c>
      <c r="B379" s="822" t="s">
        <v>2867</v>
      </c>
      <c r="C379" s="822" t="s">
        <v>2873</v>
      </c>
      <c r="D379" s="823" t="s">
        <v>4857</v>
      </c>
      <c r="E379" s="824" t="s">
        <v>2893</v>
      </c>
      <c r="F379" s="822" t="s">
        <v>2868</v>
      </c>
      <c r="G379" s="822" t="s">
        <v>3254</v>
      </c>
      <c r="H379" s="822" t="s">
        <v>329</v>
      </c>
      <c r="I379" s="822" t="s">
        <v>3255</v>
      </c>
      <c r="J379" s="822" t="s">
        <v>1152</v>
      </c>
      <c r="K379" s="822" t="s">
        <v>1153</v>
      </c>
      <c r="L379" s="825">
        <v>107.27</v>
      </c>
      <c r="M379" s="825">
        <v>2789.02</v>
      </c>
      <c r="N379" s="822">
        <v>26</v>
      </c>
      <c r="O379" s="826">
        <v>17</v>
      </c>
      <c r="P379" s="825">
        <v>1823.59</v>
      </c>
      <c r="Q379" s="827">
        <v>0.65384615384615385</v>
      </c>
      <c r="R379" s="822">
        <v>17</v>
      </c>
      <c r="S379" s="827">
        <v>0.65384615384615385</v>
      </c>
      <c r="T379" s="826">
        <v>11</v>
      </c>
      <c r="U379" s="828">
        <v>0.6470588235294118</v>
      </c>
    </row>
    <row r="380" spans="1:21" ht="14.45" customHeight="1" x14ac:dyDescent="0.2">
      <c r="A380" s="821">
        <v>21</v>
      </c>
      <c r="B380" s="822" t="s">
        <v>2867</v>
      </c>
      <c r="C380" s="822" t="s">
        <v>2873</v>
      </c>
      <c r="D380" s="823" t="s">
        <v>4857</v>
      </c>
      <c r="E380" s="824" t="s">
        <v>2893</v>
      </c>
      <c r="F380" s="822" t="s">
        <v>2868</v>
      </c>
      <c r="G380" s="822" t="s">
        <v>3254</v>
      </c>
      <c r="H380" s="822" t="s">
        <v>329</v>
      </c>
      <c r="I380" s="822" t="s">
        <v>3256</v>
      </c>
      <c r="J380" s="822" t="s">
        <v>1152</v>
      </c>
      <c r="K380" s="822" t="s">
        <v>1153</v>
      </c>
      <c r="L380" s="825">
        <v>121.92</v>
      </c>
      <c r="M380" s="825">
        <v>365.76</v>
      </c>
      <c r="N380" s="822">
        <v>3</v>
      </c>
      <c r="O380" s="826">
        <v>1.5</v>
      </c>
      <c r="P380" s="825">
        <v>121.92</v>
      </c>
      <c r="Q380" s="827">
        <v>0.33333333333333337</v>
      </c>
      <c r="R380" s="822">
        <v>1</v>
      </c>
      <c r="S380" s="827">
        <v>0.33333333333333331</v>
      </c>
      <c r="T380" s="826">
        <v>1</v>
      </c>
      <c r="U380" s="828">
        <v>0.66666666666666663</v>
      </c>
    </row>
    <row r="381" spans="1:21" ht="14.45" customHeight="1" x14ac:dyDescent="0.2">
      <c r="A381" s="821">
        <v>21</v>
      </c>
      <c r="B381" s="822" t="s">
        <v>2867</v>
      </c>
      <c r="C381" s="822" t="s">
        <v>2873</v>
      </c>
      <c r="D381" s="823" t="s">
        <v>4857</v>
      </c>
      <c r="E381" s="824" t="s">
        <v>2893</v>
      </c>
      <c r="F381" s="822" t="s">
        <v>2869</v>
      </c>
      <c r="G381" s="822" t="s">
        <v>3257</v>
      </c>
      <c r="H381" s="822" t="s">
        <v>329</v>
      </c>
      <c r="I381" s="822" t="s">
        <v>3505</v>
      </c>
      <c r="J381" s="822" t="s">
        <v>3259</v>
      </c>
      <c r="K381" s="822"/>
      <c r="L381" s="825">
        <v>0</v>
      </c>
      <c r="M381" s="825">
        <v>0</v>
      </c>
      <c r="N381" s="822">
        <v>1</v>
      </c>
      <c r="O381" s="826">
        <v>1</v>
      </c>
      <c r="P381" s="825">
        <v>0</v>
      </c>
      <c r="Q381" s="827"/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21</v>
      </c>
      <c r="B382" s="822" t="s">
        <v>2867</v>
      </c>
      <c r="C382" s="822" t="s">
        <v>2873</v>
      </c>
      <c r="D382" s="823" t="s">
        <v>4857</v>
      </c>
      <c r="E382" s="824" t="s">
        <v>2893</v>
      </c>
      <c r="F382" s="822" t="s">
        <v>2870</v>
      </c>
      <c r="G382" s="822" t="s">
        <v>3257</v>
      </c>
      <c r="H382" s="822" t="s">
        <v>329</v>
      </c>
      <c r="I382" s="822" t="s">
        <v>3260</v>
      </c>
      <c r="J382" s="822" t="s">
        <v>3261</v>
      </c>
      <c r="K382" s="822" t="s">
        <v>3262</v>
      </c>
      <c r="L382" s="825">
        <v>2029.75</v>
      </c>
      <c r="M382" s="825">
        <v>14208.25</v>
      </c>
      <c r="N382" s="822">
        <v>7</v>
      </c>
      <c r="O382" s="826">
        <v>7</v>
      </c>
      <c r="P382" s="825">
        <v>4059.5</v>
      </c>
      <c r="Q382" s="827">
        <v>0.2857142857142857</v>
      </c>
      <c r="R382" s="822">
        <v>2</v>
      </c>
      <c r="S382" s="827">
        <v>0.2857142857142857</v>
      </c>
      <c r="T382" s="826">
        <v>2</v>
      </c>
      <c r="U382" s="828">
        <v>0.2857142857142857</v>
      </c>
    </row>
    <row r="383" spans="1:21" ht="14.45" customHeight="1" x14ac:dyDescent="0.2">
      <c r="A383" s="821">
        <v>21</v>
      </c>
      <c r="B383" s="822" t="s">
        <v>2867</v>
      </c>
      <c r="C383" s="822" t="s">
        <v>2873</v>
      </c>
      <c r="D383" s="823" t="s">
        <v>4857</v>
      </c>
      <c r="E383" s="824" t="s">
        <v>2893</v>
      </c>
      <c r="F383" s="822" t="s">
        <v>2870</v>
      </c>
      <c r="G383" s="822" t="s">
        <v>3257</v>
      </c>
      <c r="H383" s="822" t="s">
        <v>329</v>
      </c>
      <c r="I383" s="822" t="s">
        <v>3506</v>
      </c>
      <c r="J383" s="822" t="s">
        <v>3507</v>
      </c>
      <c r="K383" s="822" t="s">
        <v>3508</v>
      </c>
      <c r="L383" s="825">
        <v>499.1</v>
      </c>
      <c r="M383" s="825">
        <v>2495.5</v>
      </c>
      <c r="N383" s="822">
        <v>5</v>
      </c>
      <c r="O383" s="826">
        <v>2</v>
      </c>
      <c r="P383" s="825">
        <v>998.2</v>
      </c>
      <c r="Q383" s="827">
        <v>0.4</v>
      </c>
      <c r="R383" s="822">
        <v>2</v>
      </c>
      <c r="S383" s="827">
        <v>0.4</v>
      </c>
      <c r="T383" s="826">
        <v>1</v>
      </c>
      <c r="U383" s="828">
        <v>0.5</v>
      </c>
    </row>
    <row r="384" spans="1:21" ht="14.45" customHeight="1" x14ac:dyDescent="0.2">
      <c r="A384" s="821">
        <v>21</v>
      </c>
      <c r="B384" s="822" t="s">
        <v>2867</v>
      </c>
      <c r="C384" s="822" t="s">
        <v>2873</v>
      </c>
      <c r="D384" s="823" t="s">
        <v>4857</v>
      </c>
      <c r="E384" s="824" t="s">
        <v>2893</v>
      </c>
      <c r="F384" s="822" t="s">
        <v>2870</v>
      </c>
      <c r="G384" s="822" t="s">
        <v>3257</v>
      </c>
      <c r="H384" s="822" t="s">
        <v>329</v>
      </c>
      <c r="I384" s="822" t="s">
        <v>3509</v>
      </c>
      <c r="J384" s="822" t="s">
        <v>3510</v>
      </c>
      <c r="K384" s="822" t="s">
        <v>3511</v>
      </c>
      <c r="L384" s="825">
        <v>241.5</v>
      </c>
      <c r="M384" s="825">
        <v>483</v>
      </c>
      <c r="N384" s="822">
        <v>2</v>
      </c>
      <c r="O384" s="826">
        <v>1</v>
      </c>
      <c r="P384" s="825">
        <v>483</v>
      </c>
      <c r="Q384" s="827">
        <v>1</v>
      </c>
      <c r="R384" s="822">
        <v>2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21</v>
      </c>
      <c r="B385" s="822" t="s">
        <v>2867</v>
      </c>
      <c r="C385" s="822" t="s">
        <v>2873</v>
      </c>
      <c r="D385" s="823" t="s">
        <v>4857</v>
      </c>
      <c r="E385" s="824" t="s">
        <v>2897</v>
      </c>
      <c r="F385" s="822" t="s">
        <v>2868</v>
      </c>
      <c r="G385" s="822" t="s">
        <v>2951</v>
      </c>
      <c r="H385" s="822" t="s">
        <v>329</v>
      </c>
      <c r="I385" s="822" t="s">
        <v>2952</v>
      </c>
      <c r="J385" s="822" t="s">
        <v>2953</v>
      </c>
      <c r="K385" s="822" t="s">
        <v>2954</v>
      </c>
      <c r="L385" s="825">
        <v>70.48</v>
      </c>
      <c r="M385" s="825">
        <v>140.96</v>
      </c>
      <c r="N385" s="822">
        <v>2</v>
      </c>
      <c r="O385" s="826">
        <v>1.5</v>
      </c>
      <c r="P385" s="825">
        <v>140.96</v>
      </c>
      <c r="Q385" s="827">
        <v>1</v>
      </c>
      <c r="R385" s="822">
        <v>2</v>
      </c>
      <c r="S385" s="827">
        <v>1</v>
      </c>
      <c r="T385" s="826">
        <v>1.5</v>
      </c>
      <c r="U385" s="828">
        <v>1</v>
      </c>
    </row>
    <row r="386" spans="1:21" ht="14.45" customHeight="1" x14ac:dyDescent="0.2">
      <c r="A386" s="821">
        <v>21</v>
      </c>
      <c r="B386" s="822" t="s">
        <v>2867</v>
      </c>
      <c r="C386" s="822" t="s">
        <v>2873</v>
      </c>
      <c r="D386" s="823" t="s">
        <v>4857</v>
      </c>
      <c r="E386" s="824" t="s">
        <v>2897</v>
      </c>
      <c r="F386" s="822" t="s">
        <v>2868</v>
      </c>
      <c r="G386" s="822" t="s">
        <v>2958</v>
      </c>
      <c r="H386" s="822" t="s">
        <v>329</v>
      </c>
      <c r="I386" s="822" t="s">
        <v>2959</v>
      </c>
      <c r="J386" s="822" t="s">
        <v>2960</v>
      </c>
      <c r="K386" s="822" t="s">
        <v>658</v>
      </c>
      <c r="L386" s="825">
        <v>72.55</v>
      </c>
      <c r="M386" s="825">
        <v>72.55</v>
      </c>
      <c r="N386" s="822">
        <v>1</v>
      </c>
      <c r="O386" s="826">
        <v>1</v>
      </c>
      <c r="P386" s="825">
        <v>72.55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21</v>
      </c>
      <c r="B387" s="822" t="s">
        <v>2867</v>
      </c>
      <c r="C387" s="822" t="s">
        <v>2873</v>
      </c>
      <c r="D387" s="823" t="s">
        <v>4857</v>
      </c>
      <c r="E387" s="824" t="s">
        <v>2897</v>
      </c>
      <c r="F387" s="822" t="s">
        <v>2868</v>
      </c>
      <c r="G387" s="822" t="s">
        <v>2958</v>
      </c>
      <c r="H387" s="822" t="s">
        <v>643</v>
      </c>
      <c r="I387" s="822" t="s">
        <v>2526</v>
      </c>
      <c r="J387" s="822" t="s">
        <v>656</v>
      </c>
      <c r="K387" s="822" t="s">
        <v>658</v>
      </c>
      <c r="L387" s="825">
        <v>72.55</v>
      </c>
      <c r="M387" s="825">
        <v>145.1</v>
      </c>
      <c r="N387" s="822">
        <v>2</v>
      </c>
      <c r="O387" s="826">
        <v>1.5</v>
      </c>
      <c r="P387" s="825">
        <v>145.1</v>
      </c>
      <c r="Q387" s="827">
        <v>1</v>
      </c>
      <c r="R387" s="822">
        <v>2</v>
      </c>
      <c r="S387" s="827">
        <v>1</v>
      </c>
      <c r="T387" s="826">
        <v>1.5</v>
      </c>
      <c r="U387" s="828">
        <v>1</v>
      </c>
    </row>
    <row r="388" spans="1:21" ht="14.45" customHeight="1" x14ac:dyDescent="0.2">
      <c r="A388" s="821">
        <v>21</v>
      </c>
      <c r="B388" s="822" t="s">
        <v>2867</v>
      </c>
      <c r="C388" s="822" t="s">
        <v>2873</v>
      </c>
      <c r="D388" s="823" t="s">
        <v>4857</v>
      </c>
      <c r="E388" s="824" t="s">
        <v>2897</v>
      </c>
      <c r="F388" s="822" t="s">
        <v>2868</v>
      </c>
      <c r="G388" s="822" t="s">
        <v>2958</v>
      </c>
      <c r="H388" s="822" t="s">
        <v>643</v>
      </c>
      <c r="I388" s="822" t="s">
        <v>2525</v>
      </c>
      <c r="J388" s="822" t="s">
        <v>656</v>
      </c>
      <c r="K388" s="822" t="s">
        <v>657</v>
      </c>
      <c r="L388" s="825">
        <v>21.76</v>
      </c>
      <c r="M388" s="825">
        <v>43.52</v>
      </c>
      <c r="N388" s="822">
        <v>2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21</v>
      </c>
      <c r="B389" s="822" t="s">
        <v>2867</v>
      </c>
      <c r="C389" s="822" t="s">
        <v>2873</v>
      </c>
      <c r="D389" s="823" t="s">
        <v>4857</v>
      </c>
      <c r="E389" s="824" t="s">
        <v>2897</v>
      </c>
      <c r="F389" s="822" t="s">
        <v>2868</v>
      </c>
      <c r="G389" s="822" t="s">
        <v>2958</v>
      </c>
      <c r="H389" s="822" t="s">
        <v>329</v>
      </c>
      <c r="I389" s="822" t="s">
        <v>3512</v>
      </c>
      <c r="J389" s="822" t="s">
        <v>1620</v>
      </c>
      <c r="K389" s="822" t="s">
        <v>658</v>
      </c>
      <c r="L389" s="825">
        <v>72.55</v>
      </c>
      <c r="M389" s="825">
        <v>145.1</v>
      </c>
      <c r="N389" s="822">
        <v>2</v>
      </c>
      <c r="O389" s="826">
        <v>1.5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21</v>
      </c>
      <c r="B390" s="822" t="s">
        <v>2867</v>
      </c>
      <c r="C390" s="822" t="s">
        <v>2873</v>
      </c>
      <c r="D390" s="823" t="s">
        <v>4857</v>
      </c>
      <c r="E390" s="824" t="s">
        <v>2897</v>
      </c>
      <c r="F390" s="822" t="s">
        <v>2868</v>
      </c>
      <c r="G390" s="822" t="s">
        <v>2915</v>
      </c>
      <c r="H390" s="822" t="s">
        <v>643</v>
      </c>
      <c r="I390" s="822" t="s">
        <v>2588</v>
      </c>
      <c r="J390" s="822" t="s">
        <v>2589</v>
      </c>
      <c r="K390" s="822" t="s">
        <v>2590</v>
      </c>
      <c r="L390" s="825">
        <v>23.4</v>
      </c>
      <c r="M390" s="825">
        <v>70.199999999999989</v>
      </c>
      <c r="N390" s="822">
        <v>3</v>
      </c>
      <c r="O390" s="826">
        <v>3</v>
      </c>
      <c r="P390" s="825">
        <v>23.4</v>
      </c>
      <c r="Q390" s="827">
        <v>0.33333333333333337</v>
      </c>
      <c r="R390" s="822">
        <v>1</v>
      </c>
      <c r="S390" s="827">
        <v>0.33333333333333331</v>
      </c>
      <c r="T390" s="826">
        <v>1</v>
      </c>
      <c r="U390" s="828">
        <v>0.33333333333333331</v>
      </c>
    </row>
    <row r="391" spans="1:21" ht="14.45" customHeight="1" x14ac:dyDescent="0.2">
      <c r="A391" s="821">
        <v>21</v>
      </c>
      <c r="B391" s="822" t="s">
        <v>2867</v>
      </c>
      <c r="C391" s="822" t="s">
        <v>2873</v>
      </c>
      <c r="D391" s="823" t="s">
        <v>4857</v>
      </c>
      <c r="E391" s="824" t="s">
        <v>2897</v>
      </c>
      <c r="F391" s="822" t="s">
        <v>2868</v>
      </c>
      <c r="G391" s="822" t="s">
        <v>2961</v>
      </c>
      <c r="H391" s="822" t="s">
        <v>643</v>
      </c>
      <c r="I391" s="822" t="s">
        <v>2392</v>
      </c>
      <c r="J391" s="822" t="s">
        <v>2388</v>
      </c>
      <c r="K391" s="822" t="s">
        <v>2393</v>
      </c>
      <c r="L391" s="825">
        <v>31.09</v>
      </c>
      <c r="M391" s="825">
        <v>31.09</v>
      </c>
      <c r="N391" s="822">
        <v>1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21</v>
      </c>
      <c r="B392" s="822" t="s">
        <v>2867</v>
      </c>
      <c r="C392" s="822" t="s">
        <v>2873</v>
      </c>
      <c r="D392" s="823" t="s">
        <v>4857</v>
      </c>
      <c r="E392" s="824" t="s">
        <v>2897</v>
      </c>
      <c r="F392" s="822" t="s">
        <v>2868</v>
      </c>
      <c r="G392" s="822" t="s">
        <v>2962</v>
      </c>
      <c r="H392" s="822" t="s">
        <v>329</v>
      </c>
      <c r="I392" s="822" t="s">
        <v>3513</v>
      </c>
      <c r="J392" s="822" t="s">
        <v>3514</v>
      </c>
      <c r="K392" s="822" t="s">
        <v>3280</v>
      </c>
      <c r="L392" s="825">
        <v>513.70000000000005</v>
      </c>
      <c r="M392" s="825">
        <v>1541.1000000000001</v>
      </c>
      <c r="N392" s="822">
        <v>3</v>
      </c>
      <c r="O392" s="826">
        <v>1</v>
      </c>
      <c r="P392" s="825">
        <v>1541.1000000000001</v>
      </c>
      <c r="Q392" s="827">
        <v>1</v>
      </c>
      <c r="R392" s="822">
        <v>3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21</v>
      </c>
      <c r="B393" s="822" t="s">
        <v>2867</v>
      </c>
      <c r="C393" s="822" t="s">
        <v>2873</v>
      </c>
      <c r="D393" s="823" t="s">
        <v>4857</v>
      </c>
      <c r="E393" s="824" t="s">
        <v>2897</v>
      </c>
      <c r="F393" s="822" t="s">
        <v>2868</v>
      </c>
      <c r="G393" s="822" t="s">
        <v>2962</v>
      </c>
      <c r="H393" s="822" t="s">
        <v>329</v>
      </c>
      <c r="I393" s="822" t="s">
        <v>2963</v>
      </c>
      <c r="J393" s="822" t="s">
        <v>2964</v>
      </c>
      <c r="K393" s="822" t="s">
        <v>2965</v>
      </c>
      <c r="L393" s="825">
        <v>550.39</v>
      </c>
      <c r="M393" s="825">
        <v>8255.85</v>
      </c>
      <c r="N393" s="822">
        <v>15</v>
      </c>
      <c r="O393" s="826">
        <v>4.5</v>
      </c>
      <c r="P393" s="825">
        <v>4953.51</v>
      </c>
      <c r="Q393" s="827">
        <v>0.6</v>
      </c>
      <c r="R393" s="822">
        <v>9</v>
      </c>
      <c r="S393" s="827">
        <v>0.6</v>
      </c>
      <c r="T393" s="826">
        <v>3</v>
      </c>
      <c r="U393" s="828">
        <v>0.66666666666666663</v>
      </c>
    </row>
    <row r="394" spans="1:21" ht="14.45" customHeight="1" x14ac:dyDescent="0.2">
      <c r="A394" s="821">
        <v>21</v>
      </c>
      <c r="B394" s="822" t="s">
        <v>2867</v>
      </c>
      <c r="C394" s="822" t="s">
        <v>2873</v>
      </c>
      <c r="D394" s="823" t="s">
        <v>4857</v>
      </c>
      <c r="E394" s="824" t="s">
        <v>2897</v>
      </c>
      <c r="F394" s="822" t="s">
        <v>2868</v>
      </c>
      <c r="G394" s="822" t="s">
        <v>2962</v>
      </c>
      <c r="H394" s="822" t="s">
        <v>329</v>
      </c>
      <c r="I394" s="822" t="s">
        <v>3281</v>
      </c>
      <c r="J394" s="822" t="s">
        <v>3282</v>
      </c>
      <c r="K394" s="822" t="s">
        <v>2965</v>
      </c>
      <c r="L394" s="825">
        <v>550.39</v>
      </c>
      <c r="M394" s="825">
        <v>6054.29</v>
      </c>
      <c r="N394" s="822">
        <v>11</v>
      </c>
      <c r="O394" s="826">
        <v>4</v>
      </c>
      <c r="P394" s="825">
        <v>2751.95</v>
      </c>
      <c r="Q394" s="827">
        <v>0.45454545454545453</v>
      </c>
      <c r="R394" s="822">
        <v>5</v>
      </c>
      <c r="S394" s="827">
        <v>0.45454545454545453</v>
      </c>
      <c r="T394" s="826">
        <v>2</v>
      </c>
      <c r="U394" s="828">
        <v>0.5</v>
      </c>
    </row>
    <row r="395" spans="1:21" ht="14.45" customHeight="1" x14ac:dyDescent="0.2">
      <c r="A395" s="821">
        <v>21</v>
      </c>
      <c r="B395" s="822" t="s">
        <v>2867</v>
      </c>
      <c r="C395" s="822" t="s">
        <v>2873</v>
      </c>
      <c r="D395" s="823" t="s">
        <v>4857</v>
      </c>
      <c r="E395" s="824" t="s">
        <v>2897</v>
      </c>
      <c r="F395" s="822" t="s">
        <v>2868</v>
      </c>
      <c r="G395" s="822" t="s">
        <v>2962</v>
      </c>
      <c r="H395" s="822" t="s">
        <v>329</v>
      </c>
      <c r="I395" s="822" t="s">
        <v>2966</v>
      </c>
      <c r="J395" s="822" t="s">
        <v>2967</v>
      </c>
      <c r="K395" s="822" t="s">
        <v>2965</v>
      </c>
      <c r="L395" s="825">
        <v>550.39</v>
      </c>
      <c r="M395" s="825">
        <v>11558.19</v>
      </c>
      <c r="N395" s="822">
        <v>21</v>
      </c>
      <c r="O395" s="826">
        <v>6.5</v>
      </c>
      <c r="P395" s="825">
        <v>8255.85</v>
      </c>
      <c r="Q395" s="827">
        <v>0.7142857142857143</v>
      </c>
      <c r="R395" s="822">
        <v>15</v>
      </c>
      <c r="S395" s="827">
        <v>0.7142857142857143</v>
      </c>
      <c r="T395" s="826">
        <v>4.5</v>
      </c>
      <c r="U395" s="828">
        <v>0.69230769230769229</v>
      </c>
    </row>
    <row r="396" spans="1:21" ht="14.45" customHeight="1" x14ac:dyDescent="0.2">
      <c r="A396" s="821">
        <v>21</v>
      </c>
      <c r="B396" s="822" t="s">
        <v>2867</v>
      </c>
      <c r="C396" s="822" t="s">
        <v>2873</v>
      </c>
      <c r="D396" s="823" t="s">
        <v>4857</v>
      </c>
      <c r="E396" s="824" t="s">
        <v>2897</v>
      </c>
      <c r="F396" s="822" t="s">
        <v>2868</v>
      </c>
      <c r="G396" s="822" t="s">
        <v>3283</v>
      </c>
      <c r="H396" s="822" t="s">
        <v>643</v>
      </c>
      <c r="I396" s="822" t="s">
        <v>3284</v>
      </c>
      <c r="J396" s="822" t="s">
        <v>3285</v>
      </c>
      <c r="K396" s="822" t="s">
        <v>3286</v>
      </c>
      <c r="L396" s="825">
        <v>1091.07</v>
      </c>
      <c r="M396" s="825">
        <v>3273.21</v>
      </c>
      <c r="N396" s="822">
        <v>3</v>
      </c>
      <c r="O396" s="826">
        <v>1</v>
      </c>
      <c r="P396" s="825">
        <v>3273.21</v>
      </c>
      <c r="Q396" s="827">
        <v>1</v>
      </c>
      <c r="R396" s="822">
        <v>3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21</v>
      </c>
      <c r="B397" s="822" t="s">
        <v>2867</v>
      </c>
      <c r="C397" s="822" t="s">
        <v>2873</v>
      </c>
      <c r="D397" s="823" t="s">
        <v>4857</v>
      </c>
      <c r="E397" s="824" t="s">
        <v>2897</v>
      </c>
      <c r="F397" s="822" t="s">
        <v>2868</v>
      </c>
      <c r="G397" s="822" t="s">
        <v>2968</v>
      </c>
      <c r="H397" s="822" t="s">
        <v>329</v>
      </c>
      <c r="I397" s="822" t="s">
        <v>3515</v>
      </c>
      <c r="J397" s="822" t="s">
        <v>2417</v>
      </c>
      <c r="K397" s="822" t="s">
        <v>3213</v>
      </c>
      <c r="L397" s="825">
        <v>155.30000000000001</v>
      </c>
      <c r="M397" s="825">
        <v>155.30000000000001</v>
      </c>
      <c r="N397" s="822">
        <v>1</v>
      </c>
      <c r="O397" s="826">
        <v>1</v>
      </c>
      <c r="P397" s="825">
        <v>155.30000000000001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21</v>
      </c>
      <c r="B398" s="822" t="s">
        <v>2867</v>
      </c>
      <c r="C398" s="822" t="s">
        <v>2873</v>
      </c>
      <c r="D398" s="823" t="s">
        <v>4857</v>
      </c>
      <c r="E398" s="824" t="s">
        <v>2897</v>
      </c>
      <c r="F398" s="822" t="s">
        <v>2868</v>
      </c>
      <c r="G398" s="822" t="s">
        <v>3295</v>
      </c>
      <c r="H398" s="822" t="s">
        <v>329</v>
      </c>
      <c r="I398" s="822" t="s">
        <v>3296</v>
      </c>
      <c r="J398" s="822" t="s">
        <v>705</v>
      </c>
      <c r="K398" s="822" t="s">
        <v>3297</v>
      </c>
      <c r="L398" s="825">
        <v>46.03</v>
      </c>
      <c r="M398" s="825">
        <v>92.06</v>
      </c>
      <c r="N398" s="822">
        <v>2</v>
      </c>
      <c r="O398" s="826">
        <v>2</v>
      </c>
      <c r="P398" s="825">
        <v>92.06</v>
      </c>
      <c r="Q398" s="827">
        <v>1</v>
      </c>
      <c r="R398" s="822">
        <v>2</v>
      </c>
      <c r="S398" s="827">
        <v>1</v>
      </c>
      <c r="T398" s="826">
        <v>2</v>
      </c>
      <c r="U398" s="828">
        <v>1</v>
      </c>
    </row>
    <row r="399" spans="1:21" ht="14.45" customHeight="1" x14ac:dyDescent="0.2">
      <c r="A399" s="821">
        <v>21</v>
      </c>
      <c r="B399" s="822" t="s">
        <v>2867</v>
      </c>
      <c r="C399" s="822" t="s">
        <v>2873</v>
      </c>
      <c r="D399" s="823" t="s">
        <v>4857</v>
      </c>
      <c r="E399" s="824" t="s">
        <v>2897</v>
      </c>
      <c r="F399" s="822" t="s">
        <v>2868</v>
      </c>
      <c r="G399" s="822" t="s">
        <v>3516</v>
      </c>
      <c r="H399" s="822" t="s">
        <v>643</v>
      </c>
      <c r="I399" s="822" t="s">
        <v>3517</v>
      </c>
      <c r="J399" s="822" t="s">
        <v>2381</v>
      </c>
      <c r="K399" s="822" t="s">
        <v>3518</v>
      </c>
      <c r="L399" s="825">
        <v>229.38</v>
      </c>
      <c r="M399" s="825">
        <v>458.76</v>
      </c>
      <c r="N399" s="822">
        <v>2</v>
      </c>
      <c r="O399" s="826">
        <v>2</v>
      </c>
      <c r="P399" s="825">
        <v>229.38</v>
      </c>
      <c r="Q399" s="827">
        <v>0.5</v>
      </c>
      <c r="R399" s="822">
        <v>1</v>
      </c>
      <c r="S399" s="827">
        <v>0.5</v>
      </c>
      <c r="T399" s="826">
        <v>1</v>
      </c>
      <c r="U399" s="828">
        <v>0.5</v>
      </c>
    </row>
    <row r="400" spans="1:21" ht="14.45" customHeight="1" x14ac:dyDescent="0.2">
      <c r="A400" s="821">
        <v>21</v>
      </c>
      <c r="B400" s="822" t="s">
        <v>2867</v>
      </c>
      <c r="C400" s="822" t="s">
        <v>2873</v>
      </c>
      <c r="D400" s="823" t="s">
        <v>4857</v>
      </c>
      <c r="E400" s="824" t="s">
        <v>2897</v>
      </c>
      <c r="F400" s="822" t="s">
        <v>2868</v>
      </c>
      <c r="G400" s="822" t="s">
        <v>3519</v>
      </c>
      <c r="H400" s="822" t="s">
        <v>329</v>
      </c>
      <c r="I400" s="822" t="s">
        <v>3520</v>
      </c>
      <c r="J400" s="822" t="s">
        <v>3521</v>
      </c>
      <c r="K400" s="822" t="s">
        <v>3522</v>
      </c>
      <c r="L400" s="825">
        <v>97.96</v>
      </c>
      <c r="M400" s="825">
        <v>97.96</v>
      </c>
      <c r="N400" s="822">
        <v>1</v>
      </c>
      <c r="O400" s="826">
        <v>1</v>
      </c>
      <c r="P400" s="825">
        <v>97.96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21</v>
      </c>
      <c r="B401" s="822" t="s">
        <v>2867</v>
      </c>
      <c r="C401" s="822" t="s">
        <v>2873</v>
      </c>
      <c r="D401" s="823" t="s">
        <v>4857</v>
      </c>
      <c r="E401" s="824" t="s">
        <v>2897</v>
      </c>
      <c r="F401" s="822" t="s">
        <v>2868</v>
      </c>
      <c r="G401" s="822" t="s">
        <v>2974</v>
      </c>
      <c r="H401" s="822" t="s">
        <v>329</v>
      </c>
      <c r="I401" s="822" t="s">
        <v>2978</v>
      </c>
      <c r="J401" s="822" t="s">
        <v>2976</v>
      </c>
      <c r="K401" s="822" t="s">
        <v>1113</v>
      </c>
      <c r="L401" s="825">
        <v>0</v>
      </c>
      <c r="M401" s="825">
        <v>0</v>
      </c>
      <c r="N401" s="822">
        <v>2</v>
      </c>
      <c r="O401" s="826">
        <v>2</v>
      </c>
      <c r="P401" s="825"/>
      <c r="Q401" s="827"/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21</v>
      </c>
      <c r="B402" s="822" t="s">
        <v>2867</v>
      </c>
      <c r="C402" s="822" t="s">
        <v>2873</v>
      </c>
      <c r="D402" s="823" t="s">
        <v>4857</v>
      </c>
      <c r="E402" s="824" t="s">
        <v>2897</v>
      </c>
      <c r="F402" s="822" t="s">
        <v>2868</v>
      </c>
      <c r="G402" s="822" t="s">
        <v>2974</v>
      </c>
      <c r="H402" s="822" t="s">
        <v>329</v>
      </c>
      <c r="I402" s="822" t="s">
        <v>3523</v>
      </c>
      <c r="J402" s="822" t="s">
        <v>2976</v>
      </c>
      <c r="K402" s="822" t="s">
        <v>3524</v>
      </c>
      <c r="L402" s="825">
        <v>0</v>
      </c>
      <c r="M402" s="825">
        <v>0</v>
      </c>
      <c r="N402" s="822">
        <v>2</v>
      </c>
      <c r="O402" s="826">
        <v>0.5</v>
      </c>
      <c r="P402" s="825"/>
      <c r="Q402" s="827"/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21</v>
      </c>
      <c r="B403" s="822" t="s">
        <v>2867</v>
      </c>
      <c r="C403" s="822" t="s">
        <v>2873</v>
      </c>
      <c r="D403" s="823" t="s">
        <v>4857</v>
      </c>
      <c r="E403" s="824" t="s">
        <v>2897</v>
      </c>
      <c r="F403" s="822" t="s">
        <v>2868</v>
      </c>
      <c r="G403" s="822" t="s">
        <v>3525</v>
      </c>
      <c r="H403" s="822" t="s">
        <v>643</v>
      </c>
      <c r="I403" s="822" t="s">
        <v>3526</v>
      </c>
      <c r="J403" s="822" t="s">
        <v>3527</v>
      </c>
      <c r="K403" s="822" t="s">
        <v>3387</v>
      </c>
      <c r="L403" s="825">
        <v>58.77</v>
      </c>
      <c r="M403" s="825">
        <v>176.31</v>
      </c>
      <c r="N403" s="822">
        <v>3</v>
      </c>
      <c r="O403" s="826">
        <v>3</v>
      </c>
      <c r="P403" s="825">
        <v>176.31</v>
      </c>
      <c r="Q403" s="827">
        <v>1</v>
      </c>
      <c r="R403" s="822">
        <v>3</v>
      </c>
      <c r="S403" s="827">
        <v>1</v>
      </c>
      <c r="T403" s="826">
        <v>3</v>
      </c>
      <c r="U403" s="828">
        <v>1</v>
      </c>
    </row>
    <row r="404" spans="1:21" ht="14.45" customHeight="1" x14ac:dyDescent="0.2">
      <c r="A404" s="821">
        <v>21</v>
      </c>
      <c r="B404" s="822" t="s">
        <v>2867</v>
      </c>
      <c r="C404" s="822" t="s">
        <v>2873</v>
      </c>
      <c r="D404" s="823" t="s">
        <v>4857</v>
      </c>
      <c r="E404" s="824" t="s">
        <v>2897</v>
      </c>
      <c r="F404" s="822" t="s">
        <v>2868</v>
      </c>
      <c r="G404" s="822" t="s">
        <v>3528</v>
      </c>
      <c r="H404" s="822" t="s">
        <v>329</v>
      </c>
      <c r="I404" s="822" t="s">
        <v>3529</v>
      </c>
      <c r="J404" s="822" t="s">
        <v>3530</v>
      </c>
      <c r="K404" s="822" t="s">
        <v>3531</v>
      </c>
      <c r="L404" s="825">
        <v>0</v>
      </c>
      <c r="M404" s="825">
        <v>0</v>
      </c>
      <c r="N404" s="822">
        <v>3</v>
      </c>
      <c r="O404" s="826">
        <v>3</v>
      </c>
      <c r="P404" s="825">
        <v>0</v>
      </c>
      <c r="Q404" s="827"/>
      <c r="R404" s="822">
        <v>2</v>
      </c>
      <c r="S404" s="827">
        <v>0.66666666666666663</v>
      </c>
      <c r="T404" s="826">
        <v>2</v>
      </c>
      <c r="U404" s="828">
        <v>0.66666666666666663</v>
      </c>
    </row>
    <row r="405" spans="1:21" ht="14.45" customHeight="1" x14ac:dyDescent="0.2">
      <c r="A405" s="821">
        <v>21</v>
      </c>
      <c r="B405" s="822" t="s">
        <v>2867</v>
      </c>
      <c r="C405" s="822" t="s">
        <v>2873</v>
      </c>
      <c r="D405" s="823" t="s">
        <v>4857</v>
      </c>
      <c r="E405" s="824" t="s">
        <v>2897</v>
      </c>
      <c r="F405" s="822" t="s">
        <v>2868</v>
      </c>
      <c r="G405" s="822" t="s">
        <v>2997</v>
      </c>
      <c r="H405" s="822" t="s">
        <v>329</v>
      </c>
      <c r="I405" s="822" t="s">
        <v>2998</v>
      </c>
      <c r="J405" s="822" t="s">
        <v>814</v>
      </c>
      <c r="K405" s="822" t="s">
        <v>2999</v>
      </c>
      <c r="L405" s="825">
        <v>91.11</v>
      </c>
      <c r="M405" s="825">
        <v>182.22</v>
      </c>
      <c r="N405" s="822">
        <v>2</v>
      </c>
      <c r="O405" s="826">
        <v>2</v>
      </c>
      <c r="P405" s="825">
        <v>91.11</v>
      </c>
      <c r="Q405" s="827">
        <v>0.5</v>
      </c>
      <c r="R405" s="822">
        <v>1</v>
      </c>
      <c r="S405" s="827">
        <v>0.5</v>
      </c>
      <c r="T405" s="826">
        <v>1</v>
      </c>
      <c r="U405" s="828">
        <v>0.5</v>
      </c>
    </row>
    <row r="406" spans="1:21" ht="14.45" customHeight="1" x14ac:dyDescent="0.2">
      <c r="A406" s="821">
        <v>21</v>
      </c>
      <c r="B406" s="822" t="s">
        <v>2867</v>
      </c>
      <c r="C406" s="822" t="s">
        <v>2873</v>
      </c>
      <c r="D406" s="823" t="s">
        <v>4857</v>
      </c>
      <c r="E406" s="824" t="s">
        <v>2897</v>
      </c>
      <c r="F406" s="822" t="s">
        <v>2868</v>
      </c>
      <c r="G406" s="822" t="s">
        <v>2997</v>
      </c>
      <c r="H406" s="822" t="s">
        <v>329</v>
      </c>
      <c r="I406" s="822" t="s">
        <v>3532</v>
      </c>
      <c r="J406" s="822" t="s">
        <v>814</v>
      </c>
      <c r="K406" s="822" t="s">
        <v>3533</v>
      </c>
      <c r="L406" s="825">
        <v>45.56</v>
      </c>
      <c r="M406" s="825">
        <v>136.68</v>
      </c>
      <c r="N406" s="822">
        <v>3</v>
      </c>
      <c r="O406" s="826">
        <v>1</v>
      </c>
      <c r="P406" s="825">
        <v>136.68</v>
      </c>
      <c r="Q406" s="827">
        <v>1</v>
      </c>
      <c r="R406" s="822">
        <v>3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21</v>
      </c>
      <c r="B407" s="822" t="s">
        <v>2867</v>
      </c>
      <c r="C407" s="822" t="s">
        <v>2873</v>
      </c>
      <c r="D407" s="823" t="s">
        <v>4857</v>
      </c>
      <c r="E407" s="824" t="s">
        <v>2897</v>
      </c>
      <c r="F407" s="822" t="s">
        <v>2868</v>
      </c>
      <c r="G407" s="822" t="s">
        <v>2997</v>
      </c>
      <c r="H407" s="822" t="s">
        <v>329</v>
      </c>
      <c r="I407" s="822" t="s">
        <v>3534</v>
      </c>
      <c r="J407" s="822" t="s">
        <v>814</v>
      </c>
      <c r="K407" s="822" t="s">
        <v>2999</v>
      </c>
      <c r="L407" s="825">
        <v>91.11</v>
      </c>
      <c r="M407" s="825">
        <v>91.11</v>
      </c>
      <c r="N407" s="822">
        <v>1</v>
      </c>
      <c r="O407" s="826">
        <v>1</v>
      </c>
      <c r="P407" s="825">
        <v>91.11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21</v>
      </c>
      <c r="B408" s="822" t="s">
        <v>2867</v>
      </c>
      <c r="C408" s="822" t="s">
        <v>2873</v>
      </c>
      <c r="D408" s="823" t="s">
        <v>4857</v>
      </c>
      <c r="E408" s="824" t="s">
        <v>2897</v>
      </c>
      <c r="F408" s="822" t="s">
        <v>2868</v>
      </c>
      <c r="G408" s="822" t="s">
        <v>2997</v>
      </c>
      <c r="H408" s="822" t="s">
        <v>329</v>
      </c>
      <c r="I408" s="822" t="s">
        <v>3535</v>
      </c>
      <c r="J408" s="822" t="s">
        <v>814</v>
      </c>
      <c r="K408" s="822" t="s">
        <v>3536</v>
      </c>
      <c r="L408" s="825">
        <v>273.33</v>
      </c>
      <c r="M408" s="825">
        <v>1093.32</v>
      </c>
      <c r="N408" s="822">
        <v>4</v>
      </c>
      <c r="O408" s="826">
        <v>4</v>
      </c>
      <c r="P408" s="825">
        <v>273.33</v>
      </c>
      <c r="Q408" s="827">
        <v>0.25</v>
      </c>
      <c r="R408" s="822">
        <v>1</v>
      </c>
      <c r="S408" s="827">
        <v>0.25</v>
      </c>
      <c r="T408" s="826">
        <v>1</v>
      </c>
      <c r="U408" s="828">
        <v>0.25</v>
      </c>
    </row>
    <row r="409" spans="1:21" ht="14.45" customHeight="1" x14ac:dyDescent="0.2">
      <c r="A409" s="821">
        <v>21</v>
      </c>
      <c r="B409" s="822" t="s">
        <v>2867</v>
      </c>
      <c r="C409" s="822" t="s">
        <v>2873</v>
      </c>
      <c r="D409" s="823" t="s">
        <v>4857</v>
      </c>
      <c r="E409" s="824" t="s">
        <v>2897</v>
      </c>
      <c r="F409" s="822" t="s">
        <v>2868</v>
      </c>
      <c r="G409" s="822" t="s">
        <v>2997</v>
      </c>
      <c r="H409" s="822" t="s">
        <v>329</v>
      </c>
      <c r="I409" s="822" t="s">
        <v>3325</v>
      </c>
      <c r="J409" s="822" t="s">
        <v>814</v>
      </c>
      <c r="K409" s="822" t="s">
        <v>3326</v>
      </c>
      <c r="L409" s="825">
        <v>273.33</v>
      </c>
      <c r="M409" s="825">
        <v>273.33</v>
      </c>
      <c r="N409" s="822">
        <v>1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21</v>
      </c>
      <c r="B410" s="822" t="s">
        <v>2867</v>
      </c>
      <c r="C410" s="822" t="s">
        <v>2873</v>
      </c>
      <c r="D410" s="823" t="s">
        <v>4857</v>
      </c>
      <c r="E410" s="824" t="s">
        <v>2897</v>
      </c>
      <c r="F410" s="822" t="s">
        <v>2868</v>
      </c>
      <c r="G410" s="822" t="s">
        <v>3000</v>
      </c>
      <c r="H410" s="822" t="s">
        <v>329</v>
      </c>
      <c r="I410" s="822" t="s">
        <v>3537</v>
      </c>
      <c r="J410" s="822" t="s">
        <v>3538</v>
      </c>
      <c r="K410" s="822" t="s">
        <v>3539</v>
      </c>
      <c r="L410" s="825">
        <v>93.49</v>
      </c>
      <c r="M410" s="825">
        <v>186.98</v>
      </c>
      <c r="N410" s="822">
        <v>2</v>
      </c>
      <c r="O410" s="826">
        <v>0.5</v>
      </c>
      <c r="P410" s="825">
        <v>186.98</v>
      </c>
      <c r="Q410" s="827">
        <v>1</v>
      </c>
      <c r="R410" s="822">
        <v>2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21</v>
      </c>
      <c r="B411" s="822" t="s">
        <v>2867</v>
      </c>
      <c r="C411" s="822" t="s">
        <v>2873</v>
      </c>
      <c r="D411" s="823" t="s">
        <v>4857</v>
      </c>
      <c r="E411" s="824" t="s">
        <v>2897</v>
      </c>
      <c r="F411" s="822" t="s">
        <v>2868</v>
      </c>
      <c r="G411" s="822" t="s">
        <v>3015</v>
      </c>
      <c r="H411" s="822" t="s">
        <v>643</v>
      </c>
      <c r="I411" s="822" t="s">
        <v>3016</v>
      </c>
      <c r="J411" s="822" t="s">
        <v>3017</v>
      </c>
      <c r="K411" s="822" t="s">
        <v>3018</v>
      </c>
      <c r="L411" s="825">
        <v>550.39</v>
      </c>
      <c r="M411" s="825">
        <v>17062.09</v>
      </c>
      <c r="N411" s="822">
        <v>31</v>
      </c>
      <c r="O411" s="826">
        <v>10.5</v>
      </c>
      <c r="P411" s="825">
        <v>9356.630000000001</v>
      </c>
      <c r="Q411" s="827">
        <v>0.54838709677419362</v>
      </c>
      <c r="R411" s="822">
        <v>17</v>
      </c>
      <c r="S411" s="827">
        <v>0.54838709677419351</v>
      </c>
      <c r="T411" s="826">
        <v>6</v>
      </c>
      <c r="U411" s="828">
        <v>0.5714285714285714</v>
      </c>
    </row>
    <row r="412" spans="1:21" ht="14.45" customHeight="1" x14ac:dyDescent="0.2">
      <c r="A412" s="821">
        <v>21</v>
      </c>
      <c r="B412" s="822" t="s">
        <v>2867</v>
      </c>
      <c r="C412" s="822" t="s">
        <v>2873</v>
      </c>
      <c r="D412" s="823" t="s">
        <v>4857</v>
      </c>
      <c r="E412" s="824" t="s">
        <v>2897</v>
      </c>
      <c r="F412" s="822" t="s">
        <v>2868</v>
      </c>
      <c r="G412" s="822" t="s">
        <v>3015</v>
      </c>
      <c r="H412" s="822" t="s">
        <v>329</v>
      </c>
      <c r="I412" s="822" t="s">
        <v>3019</v>
      </c>
      <c r="J412" s="822" t="s">
        <v>3020</v>
      </c>
      <c r="K412" s="822" t="s">
        <v>3018</v>
      </c>
      <c r="L412" s="825">
        <v>550.39</v>
      </c>
      <c r="M412" s="825">
        <v>13209.36</v>
      </c>
      <c r="N412" s="822">
        <v>24</v>
      </c>
      <c r="O412" s="826">
        <v>7.5</v>
      </c>
      <c r="P412" s="825">
        <v>9907.02</v>
      </c>
      <c r="Q412" s="827">
        <v>0.75</v>
      </c>
      <c r="R412" s="822">
        <v>18</v>
      </c>
      <c r="S412" s="827">
        <v>0.75</v>
      </c>
      <c r="T412" s="826">
        <v>6</v>
      </c>
      <c r="U412" s="828">
        <v>0.8</v>
      </c>
    </row>
    <row r="413" spans="1:21" ht="14.45" customHeight="1" x14ac:dyDescent="0.2">
      <c r="A413" s="821">
        <v>21</v>
      </c>
      <c r="B413" s="822" t="s">
        <v>2867</v>
      </c>
      <c r="C413" s="822" t="s">
        <v>2873</v>
      </c>
      <c r="D413" s="823" t="s">
        <v>4857</v>
      </c>
      <c r="E413" s="824" t="s">
        <v>2897</v>
      </c>
      <c r="F413" s="822" t="s">
        <v>2868</v>
      </c>
      <c r="G413" s="822" t="s">
        <v>2924</v>
      </c>
      <c r="H413" s="822" t="s">
        <v>643</v>
      </c>
      <c r="I413" s="822" t="s">
        <v>2540</v>
      </c>
      <c r="J413" s="822" t="s">
        <v>2538</v>
      </c>
      <c r="K413" s="822" t="s">
        <v>2541</v>
      </c>
      <c r="L413" s="825">
        <v>484.75</v>
      </c>
      <c r="M413" s="825">
        <v>7756</v>
      </c>
      <c r="N413" s="822">
        <v>16</v>
      </c>
      <c r="O413" s="826">
        <v>4</v>
      </c>
      <c r="P413" s="825">
        <v>7756</v>
      </c>
      <c r="Q413" s="827">
        <v>1</v>
      </c>
      <c r="R413" s="822">
        <v>16</v>
      </c>
      <c r="S413" s="827">
        <v>1</v>
      </c>
      <c r="T413" s="826">
        <v>4</v>
      </c>
      <c r="U413" s="828">
        <v>1</v>
      </c>
    </row>
    <row r="414" spans="1:21" ht="14.45" customHeight="1" x14ac:dyDescent="0.2">
      <c r="A414" s="821">
        <v>21</v>
      </c>
      <c r="B414" s="822" t="s">
        <v>2867</v>
      </c>
      <c r="C414" s="822" t="s">
        <v>2873</v>
      </c>
      <c r="D414" s="823" t="s">
        <v>4857</v>
      </c>
      <c r="E414" s="824" t="s">
        <v>2897</v>
      </c>
      <c r="F414" s="822" t="s">
        <v>2868</v>
      </c>
      <c r="G414" s="822" t="s">
        <v>2924</v>
      </c>
      <c r="H414" s="822" t="s">
        <v>643</v>
      </c>
      <c r="I414" s="822" t="s">
        <v>3031</v>
      </c>
      <c r="J414" s="822" t="s">
        <v>2538</v>
      </c>
      <c r="K414" s="822" t="s">
        <v>3032</v>
      </c>
      <c r="L414" s="825">
        <v>242.37</v>
      </c>
      <c r="M414" s="825">
        <v>1211.8499999999999</v>
      </c>
      <c r="N414" s="822">
        <v>5</v>
      </c>
      <c r="O414" s="826">
        <v>1</v>
      </c>
      <c r="P414" s="825">
        <v>1211.8499999999999</v>
      </c>
      <c r="Q414" s="827">
        <v>1</v>
      </c>
      <c r="R414" s="822">
        <v>5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21</v>
      </c>
      <c r="B415" s="822" t="s">
        <v>2867</v>
      </c>
      <c r="C415" s="822" t="s">
        <v>2873</v>
      </c>
      <c r="D415" s="823" t="s">
        <v>4857</v>
      </c>
      <c r="E415" s="824" t="s">
        <v>2897</v>
      </c>
      <c r="F415" s="822" t="s">
        <v>2868</v>
      </c>
      <c r="G415" s="822" t="s">
        <v>3043</v>
      </c>
      <c r="H415" s="822" t="s">
        <v>643</v>
      </c>
      <c r="I415" s="822" t="s">
        <v>2361</v>
      </c>
      <c r="J415" s="822" t="s">
        <v>936</v>
      </c>
      <c r="K415" s="822" t="s">
        <v>2362</v>
      </c>
      <c r="L415" s="825">
        <v>85.02</v>
      </c>
      <c r="M415" s="825">
        <v>340.08</v>
      </c>
      <c r="N415" s="822">
        <v>4</v>
      </c>
      <c r="O415" s="826">
        <v>2.5</v>
      </c>
      <c r="P415" s="825">
        <v>85.02</v>
      </c>
      <c r="Q415" s="827">
        <v>0.25</v>
      </c>
      <c r="R415" s="822">
        <v>1</v>
      </c>
      <c r="S415" s="827">
        <v>0.25</v>
      </c>
      <c r="T415" s="826">
        <v>0.5</v>
      </c>
      <c r="U415" s="828">
        <v>0.2</v>
      </c>
    </row>
    <row r="416" spans="1:21" ht="14.45" customHeight="1" x14ac:dyDescent="0.2">
      <c r="A416" s="821">
        <v>21</v>
      </c>
      <c r="B416" s="822" t="s">
        <v>2867</v>
      </c>
      <c r="C416" s="822" t="s">
        <v>2873</v>
      </c>
      <c r="D416" s="823" t="s">
        <v>4857</v>
      </c>
      <c r="E416" s="824" t="s">
        <v>2897</v>
      </c>
      <c r="F416" s="822" t="s">
        <v>2868</v>
      </c>
      <c r="G416" s="822" t="s">
        <v>3044</v>
      </c>
      <c r="H416" s="822" t="s">
        <v>643</v>
      </c>
      <c r="I416" s="822" t="s">
        <v>3045</v>
      </c>
      <c r="J416" s="822" t="s">
        <v>2579</v>
      </c>
      <c r="K416" s="822" t="s">
        <v>3046</v>
      </c>
      <c r="L416" s="825">
        <v>339.47</v>
      </c>
      <c r="M416" s="825">
        <v>1018.4100000000001</v>
      </c>
      <c r="N416" s="822">
        <v>3</v>
      </c>
      <c r="O416" s="826">
        <v>1</v>
      </c>
      <c r="P416" s="825">
        <v>1018.4100000000001</v>
      </c>
      <c r="Q416" s="827">
        <v>1</v>
      </c>
      <c r="R416" s="822">
        <v>3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21</v>
      </c>
      <c r="B417" s="822" t="s">
        <v>2867</v>
      </c>
      <c r="C417" s="822" t="s">
        <v>2873</v>
      </c>
      <c r="D417" s="823" t="s">
        <v>4857</v>
      </c>
      <c r="E417" s="824" t="s">
        <v>2897</v>
      </c>
      <c r="F417" s="822" t="s">
        <v>2868</v>
      </c>
      <c r="G417" s="822" t="s">
        <v>3053</v>
      </c>
      <c r="H417" s="822" t="s">
        <v>329</v>
      </c>
      <c r="I417" s="822" t="s">
        <v>3540</v>
      </c>
      <c r="J417" s="822" t="s">
        <v>1173</v>
      </c>
      <c r="K417" s="822" t="s">
        <v>3541</v>
      </c>
      <c r="L417" s="825">
        <v>50.64</v>
      </c>
      <c r="M417" s="825">
        <v>101.28</v>
      </c>
      <c r="N417" s="822">
        <v>2</v>
      </c>
      <c r="O417" s="826">
        <v>1</v>
      </c>
      <c r="P417" s="825">
        <v>101.28</v>
      </c>
      <c r="Q417" s="827">
        <v>1</v>
      </c>
      <c r="R417" s="822">
        <v>2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21</v>
      </c>
      <c r="B418" s="822" t="s">
        <v>2867</v>
      </c>
      <c r="C418" s="822" t="s">
        <v>2873</v>
      </c>
      <c r="D418" s="823" t="s">
        <v>4857</v>
      </c>
      <c r="E418" s="824" t="s">
        <v>2897</v>
      </c>
      <c r="F418" s="822" t="s">
        <v>2868</v>
      </c>
      <c r="G418" s="822" t="s">
        <v>2940</v>
      </c>
      <c r="H418" s="822" t="s">
        <v>329</v>
      </c>
      <c r="I418" s="822" t="s">
        <v>2941</v>
      </c>
      <c r="J418" s="822" t="s">
        <v>1057</v>
      </c>
      <c r="K418" s="822" t="s">
        <v>2942</v>
      </c>
      <c r="L418" s="825">
        <v>45.03</v>
      </c>
      <c r="M418" s="825">
        <v>270.18</v>
      </c>
      <c r="N418" s="822">
        <v>6</v>
      </c>
      <c r="O418" s="826">
        <v>3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21</v>
      </c>
      <c r="B419" s="822" t="s">
        <v>2867</v>
      </c>
      <c r="C419" s="822" t="s">
        <v>2873</v>
      </c>
      <c r="D419" s="823" t="s">
        <v>4857</v>
      </c>
      <c r="E419" s="824" t="s">
        <v>2897</v>
      </c>
      <c r="F419" s="822" t="s">
        <v>2868</v>
      </c>
      <c r="G419" s="822" t="s">
        <v>3542</v>
      </c>
      <c r="H419" s="822" t="s">
        <v>329</v>
      </c>
      <c r="I419" s="822" t="s">
        <v>3543</v>
      </c>
      <c r="J419" s="822" t="s">
        <v>1933</v>
      </c>
      <c r="K419" s="822" t="s">
        <v>1934</v>
      </c>
      <c r="L419" s="825">
        <v>94.7</v>
      </c>
      <c r="M419" s="825">
        <v>378.8</v>
      </c>
      <c r="N419" s="822">
        <v>4</v>
      </c>
      <c r="O419" s="826">
        <v>2</v>
      </c>
      <c r="P419" s="825">
        <v>378.8</v>
      </c>
      <c r="Q419" s="827">
        <v>1</v>
      </c>
      <c r="R419" s="822">
        <v>4</v>
      </c>
      <c r="S419" s="827">
        <v>1</v>
      </c>
      <c r="T419" s="826">
        <v>2</v>
      </c>
      <c r="U419" s="828">
        <v>1</v>
      </c>
    </row>
    <row r="420" spans="1:21" ht="14.45" customHeight="1" x14ac:dyDescent="0.2">
      <c r="A420" s="821">
        <v>21</v>
      </c>
      <c r="B420" s="822" t="s">
        <v>2867</v>
      </c>
      <c r="C420" s="822" t="s">
        <v>2873</v>
      </c>
      <c r="D420" s="823" t="s">
        <v>4857</v>
      </c>
      <c r="E420" s="824" t="s">
        <v>2897</v>
      </c>
      <c r="F420" s="822" t="s">
        <v>2868</v>
      </c>
      <c r="G420" s="822" t="s">
        <v>3542</v>
      </c>
      <c r="H420" s="822" t="s">
        <v>329</v>
      </c>
      <c r="I420" s="822" t="s">
        <v>3543</v>
      </c>
      <c r="J420" s="822" t="s">
        <v>1933</v>
      </c>
      <c r="K420" s="822" t="s">
        <v>1934</v>
      </c>
      <c r="L420" s="825">
        <v>49.04</v>
      </c>
      <c r="M420" s="825">
        <v>196.16</v>
      </c>
      <c r="N420" s="822">
        <v>4</v>
      </c>
      <c r="O420" s="826">
        <v>2.5</v>
      </c>
      <c r="P420" s="825">
        <v>147.12</v>
      </c>
      <c r="Q420" s="827">
        <v>0.75</v>
      </c>
      <c r="R420" s="822">
        <v>3</v>
      </c>
      <c r="S420" s="827">
        <v>0.75</v>
      </c>
      <c r="T420" s="826">
        <v>1.5</v>
      </c>
      <c r="U420" s="828">
        <v>0.6</v>
      </c>
    </row>
    <row r="421" spans="1:21" ht="14.45" customHeight="1" x14ac:dyDescent="0.2">
      <c r="A421" s="821">
        <v>21</v>
      </c>
      <c r="B421" s="822" t="s">
        <v>2867</v>
      </c>
      <c r="C421" s="822" t="s">
        <v>2873</v>
      </c>
      <c r="D421" s="823" t="s">
        <v>4857</v>
      </c>
      <c r="E421" s="824" t="s">
        <v>2897</v>
      </c>
      <c r="F421" s="822" t="s">
        <v>2868</v>
      </c>
      <c r="G421" s="822" t="s">
        <v>3058</v>
      </c>
      <c r="H421" s="822" t="s">
        <v>329</v>
      </c>
      <c r="I421" s="822" t="s">
        <v>3356</v>
      </c>
      <c r="J421" s="822" t="s">
        <v>3357</v>
      </c>
      <c r="K421" s="822" t="s">
        <v>3060</v>
      </c>
      <c r="L421" s="825">
        <v>35.25</v>
      </c>
      <c r="M421" s="825">
        <v>35.25</v>
      </c>
      <c r="N421" s="822">
        <v>1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21</v>
      </c>
      <c r="B422" s="822" t="s">
        <v>2867</v>
      </c>
      <c r="C422" s="822" t="s">
        <v>2873</v>
      </c>
      <c r="D422" s="823" t="s">
        <v>4857</v>
      </c>
      <c r="E422" s="824" t="s">
        <v>2897</v>
      </c>
      <c r="F422" s="822" t="s">
        <v>2868</v>
      </c>
      <c r="G422" s="822" t="s">
        <v>3058</v>
      </c>
      <c r="H422" s="822" t="s">
        <v>329</v>
      </c>
      <c r="I422" s="822" t="s">
        <v>3059</v>
      </c>
      <c r="J422" s="822" t="s">
        <v>1017</v>
      </c>
      <c r="K422" s="822" t="s">
        <v>3060</v>
      </c>
      <c r="L422" s="825">
        <v>35.25</v>
      </c>
      <c r="M422" s="825">
        <v>70.5</v>
      </c>
      <c r="N422" s="822">
        <v>2</v>
      </c>
      <c r="O422" s="826">
        <v>1</v>
      </c>
      <c r="P422" s="825">
        <v>70.5</v>
      </c>
      <c r="Q422" s="827">
        <v>1</v>
      </c>
      <c r="R422" s="822">
        <v>2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21</v>
      </c>
      <c r="B423" s="822" t="s">
        <v>2867</v>
      </c>
      <c r="C423" s="822" t="s">
        <v>2873</v>
      </c>
      <c r="D423" s="823" t="s">
        <v>4857</v>
      </c>
      <c r="E423" s="824" t="s">
        <v>2897</v>
      </c>
      <c r="F423" s="822" t="s">
        <v>2868</v>
      </c>
      <c r="G423" s="822" t="s">
        <v>3061</v>
      </c>
      <c r="H423" s="822" t="s">
        <v>329</v>
      </c>
      <c r="I423" s="822" t="s">
        <v>3062</v>
      </c>
      <c r="J423" s="822" t="s">
        <v>3063</v>
      </c>
      <c r="K423" s="822" t="s">
        <v>3064</v>
      </c>
      <c r="L423" s="825">
        <v>45.89</v>
      </c>
      <c r="M423" s="825">
        <v>183.56</v>
      </c>
      <c r="N423" s="822">
        <v>4</v>
      </c>
      <c r="O423" s="826">
        <v>2</v>
      </c>
      <c r="P423" s="825">
        <v>91.78</v>
      </c>
      <c r="Q423" s="827">
        <v>0.5</v>
      </c>
      <c r="R423" s="822">
        <v>2</v>
      </c>
      <c r="S423" s="827">
        <v>0.5</v>
      </c>
      <c r="T423" s="826">
        <v>1</v>
      </c>
      <c r="U423" s="828">
        <v>0.5</v>
      </c>
    </row>
    <row r="424" spans="1:21" ht="14.45" customHeight="1" x14ac:dyDescent="0.2">
      <c r="A424" s="821">
        <v>21</v>
      </c>
      <c r="B424" s="822" t="s">
        <v>2867</v>
      </c>
      <c r="C424" s="822" t="s">
        <v>2873</v>
      </c>
      <c r="D424" s="823" t="s">
        <v>4857</v>
      </c>
      <c r="E424" s="824" t="s">
        <v>2897</v>
      </c>
      <c r="F424" s="822" t="s">
        <v>2868</v>
      </c>
      <c r="G424" s="822" t="s">
        <v>3061</v>
      </c>
      <c r="H424" s="822" t="s">
        <v>329</v>
      </c>
      <c r="I424" s="822" t="s">
        <v>3065</v>
      </c>
      <c r="J424" s="822" t="s">
        <v>3063</v>
      </c>
      <c r="K424" s="822" t="s">
        <v>3066</v>
      </c>
      <c r="L424" s="825">
        <v>91.78</v>
      </c>
      <c r="M424" s="825">
        <v>275.34000000000003</v>
      </c>
      <c r="N424" s="822">
        <v>3</v>
      </c>
      <c r="O424" s="826">
        <v>0.5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21</v>
      </c>
      <c r="B425" s="822" t="s">
        <v>2867</v>
      </c>
      <c r="C425" s="822" t="s">
        <v>2873</v>
      </c>
      <c r="D425" s="823" t="s">
        <v>4857</v>
      </c>
      <c r="E425" s="824" t="s">
        <v>2897</v>
      </c>
      <c r="F425" s="822" t="s">
        <v>2868</v>
      </c>
      <c r="G425" s="822" t="s">
        <v>3359</v>
      </c>
      <c r="H425" s="822" t="s">
        <v>329</v>
      </c>
      <c r="I425" s="822" t="s">
        <v>3360</v>
      </c>
      <c r="J425" s="822" t="s">
        <v>1565</v>
      </c>
      <c r="K425" s="822" t="s">
        <v>3361</v>
      </c>
      <c r="L425" s="825">
        <v>42.14</v>
      </c>
      <c r="M425" s="825">
        <v>168.56</v>
      </c>
      <c r="N425" s="822">
        <v>4</v>
      </c>
      <c r="O425" s="826">
        <v>4</v>
      </c>
      <c r="P425" s="825">
        <v>84.28</v>
      </c>
      <c r="Q425" s="827">
        <v>0.5</v>
      </c>
      <c r="R425" s="822">
        <v>2</v>
      </c>
      <c r="S425" s="827">
        <v>0.5</v>
      </c>
      <c r="T425" s="826">
        <v>2</v>
      </c>
      <c r="U425" s="828">
        <v>0.5</v>
      </c>
    </row>
    <row r="426" spans="1:21" ht="14.45" customHeight="1" x14ac:dyDescent="0.2">
      <c r="A426" s="821">
        <v>21</v>
      </c>
      <c r="B426" s="822" t="s">
        <v>2867</v>
      </c>
      <c r="C426" s="822" t="s">
        <v>2873</v>
      </c>
      <c r="D426" s="823" t="s">
        <v>4857</v>
      </c>
      <c r="E426" s="824" t="s">
        <v>2897</v>
      </c>
      <c r="F426" s="822" t="s">
        <v>2868</v>
      </c>
      <c r="G426" s="822" t="s">
        <v>3071</v>
      </c>
      <c r="H426" s="822" t="s">
        <v>643</v>
      </c>
      <c r="I426" s="822" t="s">
        <v>3072</v>
      </c>
      <c r="J426" s="822" t="s">
        <v>3073</v>
      </c>
      <c r="K426" s="822" t="s">
        <v>3074</v>
      </c>
      <c r="L426" s="825">
        <v>1651.16</v>
      </c>
      <c r="M426" s="825">
        <v>31372.04</v>
      </c>
      <c r="N426" s="822">
        <v>19</v>
      </c>
      <c r="O426" s="826">
        <v>16.5</v>
      </c>
      <c r="P426" s="825">
        <v>26418.560000000001</v>
      </c>
      <c r="Q426" s="827">
        <v>0.8421052631578948</v>
      </c>
      <c r="R426" s="822">
        <v>16</v>
      </c>
      <c r="S426" s="827">
        <v>0.84210526315789469</v>
      </c>
      <c r="T426" s="826">
        <v>14</v>
      </c>
      <c r="U426" s="828">
        <v>0.84848484848484851</v>
      </c>
    </row>
    <row r="427" spans="1:21" ht="14.45" customHeight="1" x14ac:dyDescent="0.2">
      <c r="A427" s="821">
        <v>21</v>
      </c>
      <c r="B427" s="822" t="s">
        <v>2867</v>
      </c>
      <c r="C427" s="822" t="s">
        <v>2873</v>
      </c>
      <c r="D427" s="823" t="s">
        <v>4857</v>
      </c>
      <c r="E427" s="824" t="s">
        <v>2897</v>
      </c>
      <c r="F427" s="822" t="s">
        <v>2868</v>
      </c>
      <c r="G427" s="822" t="s">
        <v>3071</v>
      </c>
      <c r="H427" s="822" t="s">
        <v>643</v>
      </c>
      <c r="I427" s="822" t="s">
        <v>3075</v>
      </c>
      <c r="J427" s="822" t="s">
        <v>3073</v>
      </c>
      <c r="K427" s="822" t="s">
        <v>3076</v>
      </c>
      <c r="L427" s="825">
        <v>247.67</v>
      </c>
      <c r="M427" s="825">
        <v>990.68</v>
      </c>
      <c r="N427" s="822">
        <v>4</v>
      </c>
      <c r="O427" s="826">
        <v>3</v>
      </c>
      <c r="P427" s="825">
        <v>990.68</v>
      </c>
      <c r="Q427" s="827">
        <v>1</v>
      </c>
      <c r="R427" s="822">
        <v>4</v>
      </c>
      <c r="S427" s="827">
        <v>1</v>
      </c>
      <c r="T427" s="826">
        <v>3</v>
      </c>
      <c r="U427" s="828">
        <v>1</v>
      </c>
    </row>
    <row r="428" spans="1:21" ht="14.45" customHeight="1" x14ac:dyDescent="0.2">
      <c r="A428" s="821">
        <v>21</v>
      </c>
      <c r="B428" s="822" t="s">
        <v>2867</v>
      </c>
      <c r="C428" s="822" t="s">
        <v>2873</v>
      </c>
      <c r="D428" s="823" t="s">
        <v>4857</v>
      </c>
      <c r="E428" s="824" t="s">
        <v>2897</v>
      </c>
      <c r="F428" s="822" t="s">
        <v>2868</v>
      </c>
      <c r="G428" s="822" t="s">
        <v>3077</v>
      </c>
      <c r="H428" s="822" t="s">
        <v>329</v>
      </c>
      <c r="I428" s="822" t="s">
        <v>3078</v>
      </c>
      <c r="J428" s="822" t="s">
        <v>1987</v>
      </c>
      <c r="K428" s="822" t="s">
        <v>3079</v>
      </c>
      <c r="L428" s="825">
        <v>111.72</v>
      </c>
      <c r="M428" s="825">
        <v>111.72</v>
      </c>
      <c r="N428" s="822">
        <v>1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21</v>
      </c>
      <c r="B429" s="822" t="s">
        <v>2867</v>
      </c>
      <c r="C429" s="822" t="s">
        <v>2873</v>
      </c>
      <c r="D429" s="823" t="s">
        <v>4857</v>
      </c>
      <c r="E429" s="824" t="s">
        <v>2897</v>
      </c>
      <c r="F429" s="822" t="s">
        <v>2868</v>
      </c>
      <c r="G429" s="822" t="s">
        <v>3371</v>
      </c>
      <c r="H429" s="822" t="s">
        <v>329</v>
      </c>
      <c r="I429" s="822" t="s">
        <v>3372</v>
      </c>
      <c r="J429" s="822" t="s">
        <v>790</v>
      </c>
      <c r="K429" s="822" t="s">
        <v>791</v>
      </c>
      <c r="L429" s="825">
        <v>38.5</v>
      </c>
      <c r="M429" s="825">
        <v>38.5</v>
      </c>
      <c r="N429" s="822">
        <v>1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21</v>
      </c>
      <c r="B430" s="822" t="s">
        <v>2867</v>
      </c>
      <c r="C430" s="822" t="s">
        <v>2873</v>
      </c>
      <c r="D430" s="823" t="s">
        <v>4857</v>
      </c>
      <c r="E430" s="824" t="s">
        <v>2897</v>
      </c>
      <c r="F430" s="822" t="s">
        <v>2868</v>
      </c>
      <c r="G430" s="822" t="s">
        <v>3371</v>
      </c>
      <c r="H430" s="822" t="s">
        <v>329</v>
      </c>
      <c r="I430" s="822" t="s">
        <v>3544</v>
      </c>
      <c r="J430" s="822" t="s">
        <v>790</v>
      </c>
      <c r="K430" s="822" t="s">
        <v>3545</v>
      </c>
      <c r="L430" s="825">
        <v>73.989999999999995</v>
      </c>
      <c r="M430" s="825">
        <v>73.989999999999995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21</v>
      </c>
      <c r="B431" s="822" t="s">
        <v>2867</v>
      </c>
      <c r="C431" s="822" t="s">
        <v>2873</v>
      </c>
      <c r="D431" s="823" t="s">
        <v>4857</v>
      </c>
      <c r="E431" s="824" t="s">
        <v>2897</v>
      </c>
      <c r="F431" s="822" t="s">
        <v>2868</v>
      </c>
      <c r="G431" s="822" t="s">
        <v>3546</v>
      </c>
      <c r="H431" s="822" t="s">
        <v>329</v>
      </c>
      <c r="I431" s="822" t="s">
        <v>3547</v>
      </c>
      <c r="J431" s="822" t="s">
        <v>3548</v>
      </c>
      <c r="K431" s="822" t="s">
        <v>3549</v>
      </c>
      <c r="L431" s="825">
        <v>397.63</v>
      </c>
      <c r="M431" s="825">
        <v>397.63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21</v>
      </c>
      <c r="B432" s="822" t="s">
        <v>2867</v>
      </c>
      <c r="C432" s="822" t="s">
        <v>2873</v>
      </c>
      <c r="D432" s="823" t="s">
        <v>4857</v>
      </c>
      <c r="E432" s="824" t="s">
        <v>2897</v>
      </c>
      <c r="F432" s="822" t="s">
        <v>2868</v>
      </c>
      <c r="G432" s="822" t="s">
        <v>3550</v>
      </c>
      <c r="H432" s="822" t="s">
        <v>329</v>
      </c>
      <c r="I432" s="822" t="s">
        <v>3551</v>
      </c>
      <c r="J432" s="822" t="s">
        <v>3552</v>
      </c>
      <c r="K432" s="822" t="s">
        <v>3553</v>
      </c>
      <c r="L432" s="825">
        <v>3161.19</v>
      </c>
      <c r="M432" s="825">
        <v>3161.19</v>
      </c>
      <c r="N432" s="822">
        <v>1</v>
      </c>
      <c r="O432" s="826">
        <v>1</v>
      </c>
      <c r="P432" s="825">
        <v>3161.19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21</v>
      </c>
      <c r="B433" s="822" t="s">
        <v>2867</v>
      </c>
      <c r="C433" s="822" t="s">
        <v>2873</v>
      </c>
      <c r="D433" s="823" t="s">
        <v>4857</v>
      </c>
      <c r="E433" s="824" t="s">
        <v>2897</v>
      </c>
      <c r="F433" s="822" t="s">
        <v>2868</v>
      </c>
      <c r="G433" s="822" t="s">
        <v>3099</v>
      </c>
      <c r="H433" s="822" t="s">
        <v>329</v>
      </c>
      <c r="I433" s="822" t="s">
        <v>3100</v>
      </c>
      <c r="J433" s="822" t="s">
        <v>3101</v>
      </c>
      <c r="K433" s="822" t="s">
        <v>3102</v>
      </c>
      <c r="L433" s="825">
        <v>550.39</v>
      </c>
      <c r="M433" s="825">
        <v>3302.34</v>
      </c>
      <c r="N433" s="822">
        <v>6</v>
      </c>
      <c r="O433" s="826">
        <v>2</v>
      </c>
      <c r="P433" s="825">
        <v>3302.34</v>
      </c>
      <c r="Q433" s="827">
        <v>1</v>
      </c>
      <c r="R433" s="822">
        <v>6</v>
      </c>
      <c r="S433" s="827">
        <v>1</v>
      </c>
      <c r="T433" s="826">
        <v>2</v>
      </c>
      <c r="U433" s="828">
        <v>1</v>
      </c>
    </row>
    <row r="434" spans="1:21" ht="14.45" customHeight="1" x14ac:dyDescent="0.2">
      <c r="A434" s="821">
        <v>21</v>
      </c>
      <c r="B434" s="822" t="s">
        <v>2867</v>
      </c>
      <c r="C434" s="822" t="s">
        <v>2873</v>
      </c>
      <c r="D434" s="823" t="s">
        <v>4857</v>
      </c>
      <c r="E434" s="824" t="s">
        <v>2897</v>
      </c>
      <c r="F434" s="822" t="s">
        <v>2868</v>
      </c>
      <c r="G434" s="822" t="s">
        <v>3099</v>
      </c>
      <c r="H434" s="822" t="s">
        <v>329</v>
      </c>
      <c r="I434" s="822" t="s">
        <v>3358</v>
      </c>
      <c r="J434" s="822" t="s">
        <v>3101</v>
      </c>
      <c r="K434" s="822" t="s">
        <v>734</v>
      </c>
      <c r="L434" s="825">
        <v>550.39</v>
      </c>
      <c r="M434" s="825">
        <v>3302.34</v>
      </c>
      <c r="N434" s="822">
        <v>6</v>
      </c>
      <c r="O434" s="826">
        <v>2</v>
      </c>
      <c r="P434" s="825">
        <v>1651.17</v>
      </c>
      <c r="Q434" s="827">
        <v>0.5</v>
      </c>
      <c r="R434" s="822">
        <v>3</v>
      </c>
      <c r="S434" s="827">
        <v>0.5</v>
      </c>
      <c r="T434" s="826">
        <v>1</v>
      </c>
      <c r="U434" s="828">
        <v>0.5</v>
      </c>
    </row>
    <row r="435" spans="1:21" ht="14.45" customHeight="1" x14ac:dyDescent="0.2">
      <c r="A435" s="821">
        <v>21</v>
      </c>
      <c r="B435" s="822" t="s">
        <v>2867</v>
      </c>
      <c r="C435" s="822" t="s">
        <v>2873</v>
      </c>
      <c r="D435" s="823" t="s">
        <v>4857</v>
      </c>
      <c r="E435" s="824" t="s">
        <v>2897</v>
      </c>
      <c r="F435" s="822" t="s">
        <v>2868</v>
      </c>
      <c r="G435" s="822" t="s">
        <v>3099</v>
      </c>
      <c r="H435" s="822" t="s">
        <v>643</v>
      </c>
      <c r="I435" s="822" t="s">
        <v>3103</v>
      </c>
      <c r="J435" s="822" t="s">
        <v>3104</v>
      </c>
      <c r="K435" s="822" t="s">
        <v>734</v>
      </c>
      <c r="L435" s="825">
        <v>550.39</v>
      </c>
      <c r="M435" s="825">
        <v>345644.92000000051</v>
      </c>
      <c r="N435" s="822">
        <v>628</v>
      </c>
      <c r="O435" s="826">
        <v>202.5</v>
      </c>
      <c r="P435" s="825">
        <v>224008.73000000062</v>
      </c>
      <c r="Q435" s="827">
        <v>0.64808917197452309</v>
      </c>
      <c r="R435" s="822">
        <v>407</v>
      </c>
      <c r="S435" s="827">
        <v>0.64808917197452232</v>
      </c>
      <c r="T435" s="826">
        <v>129.5</v>
      </c>
      <c r="U435" s="828">
        <v>0.63950617283950617</v>
      </c>
    </row>
    <row r="436" spans="1:21" ht="14.45" customHeight="1" x14ac:dyDescent="0.2">
      <c r="A436" s="821">
        <v>21</v>
      </c>
      <c r="B436" s="822" t="s">
        <v>2867</v>
      </c>
      <c r="C436" s="822" t="s">
        <v>2873</v>
      </c>
      <c r="D436" s="823" t="s">
        <v>4857</v>
      </c>
      <c r="E436" s="824" t="s">
        <v>2897</v>
      </c>
      <c r="F436" s="822" t="s">
        <v>2868</v>
      </c>
      <c r="G436" s="822" t="s">
        <v>3109</v>
      </c>
      <c r="H436" s="822" t="s">
        <v>329</v>
      </c>
      <c r="I436" s="822" t="s">
        <v>3110</v>
      </c>
      <c r="J436" s="822" t="s">
        <v>925</v>
      </c>
      <c r="K436" s="822" t="s">
        <v>926</v>
      </c>
      <c r="L436" s="825">
        <v>248.55</v>
      </c>
      <c r="M436" s="825">
        <v>248.55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21</v>
      </c>
      <c r="B437" s="822" t="s">
        <v>2867</v>
      </c>
      <c r="C437" s="822" t="s">
        <v>2873</v>
      </c>
      <c r="D437" s="823" t="s">
        <v>4857</v>
      </c>
      <c r="E437" s="824" t="s">
        <v>2897</v>
      </c>
      <c r="F437" s="822" t="s">
        <v>2868</v>
      </c>
      <c r="G437" s="822" t="s">
        <v>3397</v>
      </c>
      <c r="H437" s="822" t="s">
        <v>329</v>
      </c>
      <c r="I437" s="822" t="s">
        <v>3398</v>
      </c>
      <c r="J437" s="822" t="s">
        <v>3399</v>
      </c>
      <c r="K437" s="822" t="s">
        <v>3400</v>
      </c>
      <c r="L437" s="825">
        <v>727.03</v>
      </c>
      <c r="M437" s="825">
        <v>2181.09</v>
      </c>
      <c r="N437" s="822">
        <v>3</v>
      </c>
      <c r="O437" s="826">
        <v>1.5</v>
      </c>
      <c r="P437" s="825">
        <v>727.03</v>
      </c>
      <c r="Q437" s="827">
        <v>0.33333333333333331</v>
      </c>
      <c r="R437" s="822">
        <v>1</v>
      </c>
      <c r="S437" s="827">
        <v>0.33333333333333331</v>
      </c>
      <c r="T437" s="826">
        <v>0.5</v>
      </c>
      <c r="U437" s="828">
        <v>0.33333333333333331</v>
      </c>
    </row>
    <row r="438" spans="1:21" ht="14.45" customHeight="1" x14ac:dyDescent="0.2">
      <c r="A438" s="821">
        <v>21</v>
      </c>
      <c r="B438" s="822" t="s">
        <v>2867</v>
      </c>
      <c r="C438" s="822" t="s">
        <v>2873</v>
      </c>
      <c r="D438" s="823" t="s">
        <v>4857</v>
      </c>
      <c r="E438" s="824" t="s">
        <v>2897</v>
      </c>
      <c r="F438" s="822" t="s">
        <v>2868</v>
      </c>
      <c r="G438" s="822" t="s">
        <v>3397</v>
      </c>
      <c r="H438" s="822" t="s">
        <v>329</v>
      </c>
      <c r="I438" s="822" t="s">
        <v>3554</v>
      </c>
      <c r="J438" s="822" t="s">
        <v>3555</v>
      </c>
      <c r="K438" s="822" t="s">
        <v>3556</v>
      </c>
      <c r="L438" s="825">
        <v>727.03</v>
      </c>
      <c r="M438" s="825">
        <v>3635.1499999999996</v>
      </c>
      <c r="N438" s="822">
        <v>5</v>
      </c>
      <c r="O438" s="826">
        <v>2.5</v>
      </c>
      <c r="P438" s="825">
        <v>3635.1499999999996</v>
      </c>
      <c r="Q438" s="827">
        <v>1</v>
      </c>
      <c r="R438" s="822">
        <v>5</v>
      </c>
      <c r="S438" s="827">
        <v>1</v>
      </c>
      <c r="T438" s="826">
        <v>2.5</v>
      </c>
      <c r="U438" s="828">
        <v>1</v>
      </c>
    </row>
    <row r="439" spans="1:21" ht="14.45" customHeight="1" x14ac:dyDescent="0.2">
      <c r="A439" s="821">
        <v>21</v>
      </c>
      <c r="B439" s="822" t="s">
        <v>2867</v>
      </c>
      <c r="C439" s="822" t="s">
        <v>2873</v>
      </c>
      <c r="D439" s="823" t="s">
        <v>4857</v>
      </c>
      <c r="E439" s="824" t="s">
        <v>2897</v>
      </c>
      <c r="F439" s="822" t="s">
        <v>2868</v>
      </c>
      <c r="G439" s="822" t="s">
        <v>2916</v>
      </c>
      <c r="H439" s="822" t="s">
        <v>329</v>
      </c>
      <c r="I439" s="822" t="s">
        <v>2917</v>
      </c>
      <c r="J439" s="822" t="s">
        <v>807</v>
      </c>
      <c r="K439" s="822" t="s">
        <v>2918</v>
      </c>
      <c r="L439" s="825">
        <v>53.57</v>
      </c>
      <c r="M439" s="825">
        <v>160.71</v>
      </c>
      <c r="N439" s="822">
        <v>3</v>
      </c>
      <c r="O439" s="826">
        <v>2.5</v>
      </c>
      <c r="P439" s="825">
        <v>160.71</v>
      </c>
      <c r="Q439" s="827">
        <v>1</v>
      </c>
      <c r="R439" s="822">
        <v>3</v>
      </c>
      <c r="S439" s="827">
        <v>1</v>
      </c>
      <c r="T439" s="826">
        <v>2.5</v>
      </c>
      <c r="U439" s="828">
        <v>1</v>
      </c>
    </row>
    <row r="440" spans="1:21" ht="14.45" customHeight="1" x14ac:dyDescent="0.2">
      <c r="A440" s="821">
        <v>21</v>
      </c>
      <c r="B440" s="822" t="s">
        <v>2867</v>
      </c>
      <c r="C440" s="822" t="s">
        <v>2873</v>
      </c>
      <c r="D440" s="823" t="s">
        <v>4857</v>
      </c>
      <c r="E440" s="824" t="s">
        <v>2897</v>
      </c>
      <c r="F440" s="822" t="s">
        <v>2868</v>
      </c>
      <c r="G440" s="822" t="s">
        <v>3122</v>
      </c>
      <c r="H440" s="822" t="s">
        <v>329</v>
      </c>
      <c r="I440" s="822" t="s">
        <v>3423</v>
      </c>
      <c r="J440" s="822" t="s">
        <v>1202</v>
      </c>
      <c r="K440" s="822" t="s">
        <v>3424</v>
      </c>
      <c r="L440" s="825">
        <v>35.25</v>
      </c>
      <c r="M440" s="825">
        <v>70.5</v>
      </c>
      <c r="N440" s="822">
        <v>2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21</v>
      </c>
      <c r="B441" s="822" t="s">
        <v>2867</v>
      </c>
      <c r="C441" s="822" t="s">
        <v>2873</v>
      </c>
      <c r="D441" s="823" t="s">
        <v>4857</v>
      </c>
      <c r="E441" s="824" t="s">
        <v>2897</v>
      </c>
      <c r="F441" s="822" t="s">
        <v>2868</v>
      </c>
      <c r="G441" s="822" t="s">
        <v>3557</v>
      </c>
      <c r="H441" s="822" t="s">
        <v>329</v>
      </c>
      <c r="I441" s="822" t="s">
        <v>3558</v>
      </c>
      <c r="J441" s="822" t="s">
        <v>3559</v>
      </c>
      <c r="K441" s="822" t="s">
        <v>3560</v>
      </c>
      <c r="L441" s="825">
        <v>78.33</v>
      </c>
      <c r="M441" s="825">
        <v>156.66</v>
      </c>
      <c r="N441" s="822">
        <v>2</v>
      </c>
      <c r="O441" s="826">
        <v>2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21</v>
      </c>
      <c r="B442" s="822" t="s">
        <v>2867</v>
      </c>
      <c r="C442" s="822" t="s">
        <v>2873</v>
      </c>
      <c r="D442" s="823" t="s">
        <v>4857</v>
      </c>
      <c r="E442" s="824" t="s">
        <v>2897</v>
      </c>
      <c r="F442" s="822" t="s">
        <v>2868</v>
      </c>
      <c r="G442" s="822" t="s">
        <v>3124</v>
      </c>
      <c r="H442" s="822" t="s">
        <v>329</v>
      </c>
      <c r="I442" s="822" t="s">
        <v>3130</v>
      </c>
      <c r="J442" s="822" t="s">
        <v>977</v>
      </c>
      <c r="K442" s="822" t="s">
        <v>3131</v>
      </c>
      <c r="L442" s="825">
        <v>185.26</v>
      </c>
      <c r="M442" s="825">
        <v>185.26</v>
      </c>
      <c r="N442" s="822">
        <v>1</v>
      </c>
      <c r="O442" s="826">
        <v>1</v>
      </c>
      <c r="P442" s="825">
        <v>185.26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21</v>
      </c>
      <c r="B443" s="822" t="s">
        <v>2867</v>
      </c>
      <c r="C443" s="822" t="s">
        <v>2873</v>
      </c>
      <c r="D443" s="823" t="s">
        <v>4857</v>
      </c>
      <c r="E443" s="824" t="s">
        <v>2897</v>
      </c>
      <c r="F443" s="822" t="s">
        <v>2868</v>
      </c>
      <c r="G443" s="822" t="s">
        <v>2919</v>
      </c>
      <c r="H443" s="822" t="s">
        <v>329</v>
      </c>
      <c r="I443" s="822" t="s">
        <v>2920</v>
      </c>
      <c r="J443" s="822" t="s">
        <v>2310</v>
      </c>
      <c r="K443" s="822" t="s">
        <v>2311</v>
      </c>
      <c r="L443" s="825">
        <v>453.18</v>
      </c>
      <c r="M443" s="825">
        <v>906.36</v>
      </c>
      <c r="N443" s="822">
        <v>2</v>
      </c>
      <c r="O443" s="826">
        <v>1.5</v>
      </c>
      <c r="P443" s="825">
        <v>906.36</v>
      </c>
      <c r="Q443" s="827">
        <v>1</v>
      </c>
      <c r="R443" s="822">
        <v>2</v>
      </c>
      <c r="S443" s="827">
        <v>1</v>
      </c>
      <c r="T443" s="826">
        <v>1.5</v>
      </c>
      <c r="U443" s="828">
        <v>1</v>
      </c>
    </row>
    <row r="444" spans="1:21" ht="14.45" customHeight="1" x14ac:dyDescent="0.2">
      <c r="A444" s="821">
        <v>21</v>
      </c>
      <c r="B444" s="822" t="s">
        <v>2867</v>
      </c>
      <c r="C444" s="822" t="s">
        <v>2873</v>
      </c>
      <c r="D444" s="823" t="s">
        <v>4857</v>
      </c>
      <c r="E444" s="824" t="s">
        <v>2897</v>
      </c>
      <c r="F444" s="822" t="s">
        <v>2868</v>
      </c>
      <c r="G444" s="822" t="s">
        <v>2928</v>
      </c>
      <c r="H444" s="822" t="s">
        <v>643</v>
      </c>
      <c r="I444" s="822" t="s">
        <v>3137</v>
      </c>
      <c r="J444" s="822" t="s">
        <v>1237</v>
      </c>
      <c r="K444" s="822" t="s">
        <v>3138</v>
      </c>
      <c r="L444" s="825">
        <v>2038.93</v>
      </c>
      <c r="M444" s="825">
        <v>6116.79</v>
      </c>
      <c r="N444" s="822">
        <v>3</v>
      </c>
      <c r="O444" s="826">
        <v>1</v>
      </c>
      <c r="P444" s="825">
        <v>6116.79</v>
      </c>
      <c r="Q444" s="827">
        <v>1</v>
      </c>
      <c r="R444" s="822">
        <v>3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21</v>
      </c>
      <c r="B445" s="822" t="s">
        <v>2867</v>
      </c>
      <c r="C445" s="822" t="s">
        <v>2873</v>
      </c>
      <c r="D445" s="823" t="s">
        <v>4857</v>
      </c>
      <c r="E445" s="824" t="s">
        <v>2897</v>
      </c>
      <c r="F445" s="822" t="s">
        <v>2868</v>
      </c>
      <c r="G445" s="822" t="s">
        <v>2933</v>
      </c>
      <c r="H445" s="822" t="s">
        <v>643</v>
      </c>
      <c r="I445" s="822" t="s">
        <v>2299</v>
      </c>
      <c r="J445" s="822" t="s">
        <v>1674</v>
      </c>
      <c r="K445" s="822" t="s">
        <v>2300</v>
      </c>
      <c r="L445" s="825">
        <v>102.93</v>
      </c>
      <c r="M445" s="825">
        <v>102.93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21</v>
      </c>
      <c r="B446" s="822" t="s">
        <v>2867</v>
      </c>
      <c r="C446" s="822" t="s">
        <v>2873</v>
      </c>
      <c r="D446" s="823" t="s">
        <v>4857</v>
      </c>
      <c r="E446" s="824" t="s">
        <v>2897</v>
      </c>
      <c r="F446" s="822" t="s">
        <v>2868</v>
      </c>
      <c r="G446" s="822" t="s">
        <v>2933</v>
      </c>
      <c r="H446" s="822" t="s">
        <v>329</v>
      </c>
      <c r="I446" s="822" t="s">
        <v>3448</v>
      </c>
      <c r="J446" s="822" t="s">
        <v>1674</v>
      </c>
      <c r="K446" s="822" t="s">
        <v>1675</v>
      </c>
      <c r="L446" s="825">
        <v>205.84</v>
      </c>
      <c r="M446" s="825">
        <v>205.84</v>
      </c>
      <c r="N446" s="822">
        <v>1</v>
      </c>
      <c r="O446" s="826">
        <v>1</v>
      </c>
      <c r="P446" s="825">
        <v>205.84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21</v>
      </c>
      <c r="B447" s="822" t="s">
        <v>2867</v>
      </c>
      <c r="C447" s="822" t="s">
        <v>2873</v>
      </c>
      <c r="D447" s="823" t="s">
        <v>4857</v>
      </c>
      <c r="E447" s="824" t="s">
        <v>2897</v>
      </c>
      <c r="F447" s="822" t="s">
        <v>2868</v>
      </c>
      <c r="G447" s="822" t="s">
        <v>2933</v>
      </c>
      <c r="H447" s="822" t="s">
        <v>329</v>
      </c>
      <c r="I447" s="822" t="s">
        <v>3448</v>
      </c>
      <c r="J447" s="822" t="s">
        <v>1674</v>
      </c>
      <c r="K447" s="822" t="s">
        <v>1675</v>
      </c>
      <c r="L447" s="825">
        <v>97.76</v>
      </c>
      <c r="M447" s="825">
        <v>97.76</v>
      </c>
      <c r="N447" s="822">
        <v>1</v>
      </c>
      <c r="O447" s="826">
        <v>0.5</v>
      </c>
      <c r="P447" s="825">
        <v>97.76</v>
      </c>
      <c r="Q447" s="827">
        <v>1</v>
      </c>
      <c r="R447" s="822">
        <v>1</v>
      </c>
      <c r="S447" s="827">
        <v>1</v>
      </c>
      <c r="T447" s="826">
        <v>0.5</v>
      </c>
      <c r="U447" s="828">
        <v>1</v>
      </c>
    </row>
    <row r="448" spans="1:21" ht="14.45" customHeight="1" x14ac:dyDescent="0.2">
      <c r="A448" s="821">
        <v>21</v>
      </c>
      <c r="B448" s="822" t="s">
        <v>2867</v>
      </c>
      <c r="C448" s="822" t="s">
        <v>2873</v>
      </c>
      <c r="D448" s="823" t="s">
        <v>4857</v>
      </c>
      <c r="E448" s="824" t="s">
        <v>2897</v>
      </c>
      <c r="F448" s="822" t="s">
        <v>2868</v>
      </c>
      <c r="G448" s="822" t="s">
        <v>2933</v>
      </c>
      <c r="H448" s="822" t="s">
        <v>643</v>
      </c>
      <c r="I448" s="822" t="s">
        <v>2297</v>
      </c>
      <c r="J448" s="822" t="s">
        <v>1674</v>
      </c>
      <c r="K448" s="822" t="s">
        <v>2298</v>
      </c>
      <c r="L448" s="825">
        <v>28.81</v>
      </c>
      <c r="M448" s="825">
        <v>57.62</v>
      </c>
      <c r="N448" s="822">
        <v>2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21</v>
      </c>
      <c r="B449" s="822" t="s">
        <v>2867</v>
      </c>
      <c r="C449" s="822" t="s">
        <v>2873</v>
      </c>
      <c r="D449" s="823" t="s">
        <v>4857</v>
      </c>
      <c r="E449" s="824" t="s">
        <v>2897</v>
      </c>
      <c r="F449" s="822" t="s">
        <v>2868</v>
      </c>
      <c r="G449" s="822" t="s">
        <v>3561</v>
      </c>
      <c r="H449" s="822" t="s">
        <v>329</v>
      </c>
      <c r="I449" s="822" t="s">
        <v>3562</v>
      </c>
      <c r="J449" s="822" t="s">
        <v>687</v>
      </c>
      <c r="K449" s="822" t="s">
        <v>3563</v>
      </c>
      <c r="L449" s="825">
        <v>0</v>
      </c>
      <c r="M449" s="825">
        <v>0</v>
      </c>
      <c r="N449" s="822">
        <v>1</v>
      </c>
      <c r="O449" s="826">
        <v>1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21</v>
      </c>
      <c r="B450" s="822" t="s">
        <v>2867</v>
      </c>
      <c r="C450" s="822" t="s">
        <v>2873</v>
      </c>
      <c r="D450" s="823" t="s">
        <v>4857</v>
      </c>
      <c r="E450" s="824" t="s">
        <v>2897</v>
      </c>
      <c r="F450" s="822" t="s">
        <v>2868</v>
      </c>
      <c r="G450" s="822" t="s">
        <v>3449</v>
      </c>
      <c r="H450" s="822" t="s">
        <v>643</v>
      </c>
      <c r="I450" s="822" t="s">
        <v>2676</v>
      </c>
      <c r="J450" s="822" t="s">
        <v>1287</v>
      </c>
      <c r="K450" s="822" t="s">
        <v>2677</v>
      </c>
      <c r="L450" s="825">
        <v>103.4</v>
      </c>
      <c r="M450" s="825">
        <v>103.4</v>
      </c>
      <c r="N450" s="822">
        <v>1</v>
      </c>
      <c r="O450" s="826">
        <v>0.5</v>
      </c>
      <c r="P450" s="825">
        <v>103.4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21</v>
      </c>
      <c r="B451" s="822" t="s">
        <v>2867</v>
      </c>
      <c r="C451" s="822" t="s">
        <v>2873</v>
      </c>
      <c r="D451" s="823" t="s">
        <v>4857</v>
      </c>
      <c r="E451" s="824" t="s">
        <v>2897</v>
      </c>
      <c r="F451" s="822" t="s">
        <v>2868</v>
      </c>
      <c r="G451" s="822" t="s">
        <v>3151</v>
      </c>
      <c r="H451" s="822" t="s">
        <v>329</v>
      </c>
      <c r="I451" s="822" t="s">
        <v>3152</v>
      </c>
      <c r="J451" s="822" t="s">
        <v>652</v>
      </c>
      <c r="K451" s="822" t="s">
        <v>3153</v>
      </c>
      <c r="L451" s="825">
        <v>127.91</v>
      </c>
      <c r="M451" s="825">
        <v>383.73</v>
      </c>
      <c r="N451" s="822">
        <v>3</v>
      </c>
      <c r="O451" s="826">
        <v>2.5</v>
      </c>
      <c r="P451" s="825">
        <v>255.82</v>
      </c>
      <c r="Q451" s="827">
        <v>0.66666666666666663</v>
      </c>
      <c r="R451" s="822">
        <v>2</v>
      </c>
      <c r="S451" s="827">
        <v>0.66666666666666663</v>
      </c>
      <c r="T451" s="826">
        <v>2</v>
      </c>
      <c r="U451" s="828">
        <v>0.8</v>
      </c>
    </row>
    <row r="452" spans="1:21" ht="14.45" customHeight="1" x14ac:dyDescent="0.2">
      <c r="A452" s="821">
        <v>21</v>
      </c>
      <c r="B452" s="822" t="s">
        <v>2867</v>
      </c>
      <c r="C452" s="822" t="s">
        <v>2873</v>
      </c>
      <c r="D452" s="823" t="s">
        <v>4857</v>
      </c>
      <c r="E452" s="824" t="s">
        <v>2897</v>
      </c>
      <c r="F452" s="822" t="s">
        <v>2868</v>
      </c>
      <c r="G452" s="822" t="s">
        <v>3154</v>
      </c>
      <c r="H452" s="822" t="s">
        <v>329</v>
      </c>
      <c r="I452" s="822" t="s">
        <v>3155</v>
      </c>
      <c r="J452" s="822" t="s">
        <v>3156</v>
      </c>
      <c r="K452" s="822" t="s">
        <v>3157</v>
      </c>
      <c r="L452" s="825">
        <v>21.92</v>
      </c>
      <c r="M452" s="825">
        <v>43.84</v>
      </c>
      <c r="N452" s="822">
        <v>2</v>
      </c>
      <c r="O452" s="826">
        <v>1</v>
      </c>
      <c r="P452" s="825">
        <v>43.84</v>
      </c>
      <c r="Q452" s="827">
        <v>1</v>
      </c>
      <c r="R452" s="822">
        <v>2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21</v>
      </c>
      <c r="B453" s="822" t="s">
        <v>2867</v>
      </c>
      <c r="C453" s="822" t="s">
        <v>2873</v>
      </c>
      <c r="D453" s="823" t="s">
        <v>4857</v>
      </c>
      <c r="E453" s="824" t="s">
        <v>2897</v>
      </c>
      <c r="F453" s="822" t="s">
        <v>2868</v>
      </c>
      <c r="G453" s="822" t="s">
        <v>3154</v>
      </c>
      <c r="H453" s="822" t="s">
        <v>329</v>
      </c>
      <c r="I453" s="822" t="s">
        <v>3454</v>
      </c>
      <c r="J453" s="822" t="s">
        <v>3455</v>
      </c>
      <c r="K453" s="822" t="s">
        <v>3157</v>
      </c>
      <c r="L453" s="825">
        <v>21.92</v>
      </c>
      <c r="M453" s="825">
        <v>65.760000000000005</v>
      </c>
      <c r="N453" s="822">
        <v>3</v>
      </c>
      <c r="O453" s="826">
        <v>2</v>
      </c>
      <c r="P453" s="825">
        <v>43.84</v>
      </c>
      <c r="Q453" s="827">
        <v>0.66666666666666663</v>
      </c>
      <c r="R453" s="822">
        <v>2</v>
      </c>
      <c r="S453" s="827">
        <v>0.66666666666666663</v>
      </c>
      <c r="T453" s="826">
        <v>1</v>
      </c>
      <c r="U453" s="828">
        <v>0.5</v>
      </c>
    </row>
    <row r="454" spans="1:21" ht="14.45" customHeight="1" x14ac:dyDescent="0.2">
      <c r="A454" s="821">
        <v>21</v>
      </c>
      <c r="B454" s="822" t="s">
        <v>2867</v>
      </c>
      <c r="C454" s="822" t="s">
        <v>2873</v>
      </c>
      <c r="D454" s="823" t="s">
        <v>4857</v>
      </c>
      <c r="E454" s="824" t="s">
        <v>2897</v>
      </c>
      <c r="F454" s="822" t="s">
        <v>2868</v>
      </c>
      <c r="G454" s="822" t="s">
        <v>3564</v>
      </c>
      <c r="H454" s="822" t="s">
        <v>643</v>
      </c>
      <c r="I454" s="822" t="s">
        <v>3565</v>
      </c>
      <c r="J454" s="822" t="s">
        <v>2400</v>
      </c>
      <c r="K454" s="822" t="s">
        <v>3566</v>
      </c>
      <c r="L454" s="825">
        <v>114.88</v>
      </c>
      <c r="M454" s="825">
        <v>229.76</v>
      </c>
      <c r="N454" s="822">
        <v>2</v>
      </c>
      <c r="O454" s="826">
        <v>1.5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21</v>
      </c>
      <c r="B455" s="822" t="s">
        <v>2867</v>
      </c>
      <c r="C455" s="822" t="s">
        <v>2873</v>
      </c>
      <c r="D455" s="823" t="s">
        <v>4857</v>
      </c>
      <c r="E455" s="824" t="s">
        <v>2897</v>
      </c>
      <c r="F455" s="822" t="s">
        <v>2868</v>
      </c>
      <c r="G455" s="822" t="s">
        <v>3567</v>
      </c>
      <c r="H455" s="822" t="s">
        <v>329</v>
      </c>
      <c r="I455" s="822" t="s">
        <v>3568</v>
      </c>
      <c r="J455" s="822" t="s">
        <v>1344</v>
      </c>
      <c r="K455" s="822" t="s">
        <v>3569</v>
      </c>
      <c r="L455" s="825">
        <v>128.69999999999999</v>
      </c>
      <c r="M455" s="825">
        <v>257.39999999999998</v>
      </c>
      <c r="N455" s="822">
        <v>2</v>
      </c>
      <c r="O455" s="826">
        <v>1.5</v>
      </c>
      <c r="P455" s="825">
        <v>128.69999999999999</v>
      </c>
      <c r="Q455" s="827">
        <v>0.5</v>
      </c>
      <c r="R455" s="822">
        <v>1</v>
      </c>
      <c r="S455" s="827">
        <v>0.5</v>
      </c>
      <c r="T455" s="826">
        <v>0.5</v>
      </c>
      <c r="U455" s="828">
        <v>0.33333333333333331</v>
      </c>
    </row>
    <row r="456" spans="1:21" ht="14.45" customHeight="1" x14ac:dyDescent="0.2">
      <c r="A456" s="821">
        <v>21</v>
      </c>
      <c r="B456" s="822" t="s">
        <v>2867</v>
      </c>
      <c r="C456" s="822" t="s">
        <v>2873</v>
      </c>
      <c r="D456" s="823" t="s">
        <v>4857</v>
      </c>
      <c r="E456" s="824" t="s">
        <v>2897</v>
      </c>
      <c r="F456" s="822" t="s">
        <v>2868</v>
      </c>
      <c r="G456" s="822" t="s">
        <v>3567</v>
      </c>
      <c r="H456" s="822" t="s">
        <v>329</v>
      </c>
      <c r="I456" s="822" t="s">
        <v>3570</v>
      </c>
      <c r="J456" s="822" t="s">
        <v>1344</v>
      </c>
      <c r="K456" s="822" t="s">
        <v>3571</v>
      </c>
      <c r="L456" s="825">
        <v>181.04</v>
      </c>
      <c r="M456" s="825">
        <v>181.04</v>
      </c>
      <c r="N456" s="822">
        <v>1</v>
      </c>
      <c r="O456" s="826">
        <v>1</v>
      </c>
      <c r="P456" s="825">
        <v>181.04</v>
      </c>
      <c r="Q456" s="827">
        <v>1</v>
      </c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21</v>
      </c>
      <c r="B457" s="822" t="s">
        <v>2867</v>
      </c>
      <c r="C457" s="822" t="s">
        <v>2873</v>
      </c>
      <c r="D457" s="823" t="s">
        <v>4857</v>
      </c>
      <c r="E457" s="824" t="s">
        <v>2897</v>
      </c>
      <c r="F457" s="822" t="s">
        <v>2868</v>
      </c>
      <c r="G457" s="822" t="s">
        <v>3572</v>
      </c>
      <c r="H457" s="822" t="s">
        <v>329</v>
      </c>
      <c r="I457" s="822" t="s">
        <v>3573</v>
      </c>
      <c r="J457" s="822" t="s">
        <v>1368</v>
      </c>
      <c r="K457" s="822" t="s">
        <v>3574</v>
      </c>
      <c r="L457" s="825">
        <v>243.64</v>
      </c>
      <c r="M457" s="825">
        <v>243.64</v>
      </c>
      <c r="N457" s="822">
        <v>1</v>
      </c>
      <c r="O457" s="826">
        <v>1</v>
      </c>
      <c r="P457" s="825">
        <v>243.64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21</v>
      </c>
      <c r="B458" s="822" t="s">
        <v>2867</v>
      </c>
      <c r="C458" s="822" t="s">
        <v>2873</v>
      </c>
      <c r="D458" s="823" t="s">
        <v>4857</v>
      </c>
      <c r="E458" s="824" t="s">
        <v>2897</v>
      </c>
      <c r="F458" s="822" t="s">
        <v>2868</v>
      </c>
      <c r="G458" s="822" t="s">
        <v>2921</v>
      </c>
      <c r="H458" s="822" t="s">
        <v>643</v>
      </c>
      <c r="I458" s="822" t="s">
        <v>2556</v>
      </c>
      <c r="J458" s="822" t="s">
        <v>1211</v>
      </c>
      <c r="K458" s="822" t="s">
        <v>1212</v>
      </c>
      <c r="L458" s="825">
        <v>0</v>
      </c>
      <c r="M458" s="825">
        <v>0</v>
      </c>
      <c r="N458" s="822">
        <v>2</v>
      </c>
      <c r="O458" s="826">
        <v>2</v>
      </c>
      <c r="P458" s="825">
        <v>0</v>
      </c>
      <c r="Q458" s="827"/>
      <c r="R458" s="822">
        <v>1</v>
      </c>
      <c r="S458" s="827">
        <v>0.5</v>
      </c>
      <c r="T458" s="826">
        <v>1</v>
      </c>
      <c r="U458" s="828">
        <v>0.5</v>
      </c>
    </row>
    <row r="459" spans="1:21" ht="14.45" customHeight="1" x14ac:dyDescent="0.2">
      <c r="A459" s="821">
        <v>21</v>
      </c>
      <c r="B459" s="822" t="s">
        <v>2867</v>
      </c>
      <c r="C459" s="822" t="s">
        <v>2873</v>
      </c>
      <c r="D459" s="823" t="s">
        <v>4857</v>
      </c>
      <c r="E459" s="824" t="s">
        <v>2897</v>
      </c>
      <c r="F459" s="822" t="s">
        <v>2868</v>
      </c>
      <c r="G459" s="822" t="s">
        <v>3575</v>
      </c>
      <c r="H459" s="822" t="s">
        <v>329</v>
      </c>
      <c r="I459" s="822" t="s">
        <v>3576</v>
      </c>
      <c r="J459" s="822" t="s">
        <v>3577</v>
      </c>
      <c r="K459" s="822" t="s">
        <v>3578</v>
      </c>
      <c r="L459" s="825">
        <v>42.54</v>
      </c>
      <c r="M459" s="825">
        <v>42.54</v>
      </c>
      <c r="N459" s="822">
        <v>1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21</v>
      </c>
      <c r="B460" s="822" t="s">
        <v>2867</v>
      </c>
      <c r="C460" s="822" t="s">
        <v>2873</v>
      </c>
      <c r="D460" s="823" t="s">
        <v>4857</v>
      </c>
      <c r="E460" s="824" t="s">
        <v>2897</v>
      </c>
      <c r="F460" s="822" t="s">
        <v>2868</v>
      </c>
      <c r="G460" s="822" t="s">
        <v>3579</v>
      </c>
      <c r="H460" s="822" t="s">
        <v>643</v>
      </c>
      <c r="I460" s="822" t="s">
        <v>2752</v>
      </c>
      <c r="J460" s="822" t="s">
        <v>2753</v>
      </c>
      <c r="K460" s="822" t="s">
        <v>2754</v>
      </c>
      <c r="L460" s="825">
        <v>72.58</v>
      </c>
      <c r="M460" s="825">
        <v>217.74</v>
      </c>
      <c r="N460" s="822">
        <v>3</v>
      </c>
      <c r="O460" s="826">
        <v>1</v>
      </c>
      <c r="P460" s="825">
        <v>217.74</v>
      </c>
      <c r="Q460" s="827">
        <v>1</v>
      </c>
      <c r="R460" s="822">
        <v>3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21</v>
      </c>
      <c r="B461" s="822" t="s">
        <v>2867</v>
      </c>
      <c r="C461" s="822" t="s">
        <v>2873</v>
      </c>
      <c r="D461" s="823" t="s">
        <v>4857</v>
      </c>
      <c r="E461" s="824" t="s">
        <v>2897</v>
      </c>
      <c r="F461" s="822" t="s">
        <v>2868</v>
      </c>
      <c r="G461" s="822" t="s">
        <v>3167</v>
      </c>
      <c r="H461" s="822" t="s">
        <v>643</v>
      </c>
      <c r="I461" s="822" t="s">
        <v>3168</v>
      </c>
      <c r="J461" s="822" t="s">
        <v>3169</v>
      </c>
      <c r="K461" s="822" t="s">
        <v>3170</v>
      </c>
      <c r="L461" s="825">
        <v>502.31</v>
      </c>
      <c r="M461" s="825">
        <v>55254.100000000049</v>
      </c>
      <c r="N461" s="822">
        <v>110</v>
      </c>
      <c r="O461" s="826">
        <v>106</v>
      </c>
      <c r="P461" s="825">
        <v>30138.600000000031</v>
      </c>
      <c r="Q461" s="827">
        <v>0.54545454545454553</v>
      </c>
      <c r="R461" s="822">
        <v>60</v>
      </c>
      <c r="S461" s="827">
        <v>0.54545454545454541</v>
      </c>
      <c r="T461" s="826">
        <v>59</v>
      </c>
      <c r="U461" s="828">
        <v>0.55660377358490565</v>
      </c>
    </row>
    <row r="462" spans="1:21" ht="14.45" customHeight="1" x14ac:dyDescent="0.2">
      <c r="A462" s="821">
        <v>21</v>
      </c>
      <c r="B462" s="822" t="s">
        <v>2867</v>
      </c>
      <c r="C462" s="822" t="s">
        <v>2873</v>
      </c>
      <c r="D462" s="823" t="s">
        <v>4857</v>
      </c>
      <c r="E462" s="824" t="s">
        <v>2897</v>
      </c>
      <c r="F462" s="822" t="s">
        <v>2868</v>
      </c>
      <c r="G462" s="822" t="s">
        <v>3180</v>
      </c>
      <c r="H462" s="822" t="s">
        <v>329</v>
      </c>
      <c r="I462" s="822" t="s">
        <v>3580</v>
      </c>
      <c r="J462" s="822" t="s">
        <v>1392</v>
      </c>
      <c r="K462" s="822" t="s">
        <v>3581</v>
      </c>
      <c r="L462" s="825">
        <v>98.2</v>
      </c>
      <c r="M462" s="825">
        <v>98.2</v>
      </c>
      <c r="N462" s="822">
        <v>1</v>
      </c>
      <c r="O462" s="826">
        <v>0.5</v>
      </c>
      <c r="P462" s="825">
        <v>98.2</v>
      </c>
      <c r="Q462" s="827">
        <v>1</v>
      </c>
      <c r="R462" s="822">
        <v>1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21</v>
      </c>
      <c r="B463" s="822" t="s">
        <v>2867</v>
      </c>
      <c r="C463" s="822" t="s">
        <v>2873</v>
      </c>
      <c r="D463" s="823" t="s">
        <v>4857</v>
      </c>
      <c r="E463" s="824" t="s">
        <v>2897</v>
      </c>
      <c r="F463" s="822" t="s">
        <v>2868</v>
      </c>
      <c r="G463" s="822" t="s">
        <v>3201</v>
      </c>
      <c r="H463" s="822" t="s">
        <v>329</v>
      </c>
      <c r="I463" s="822" t="s">
        <v>3202</v>
      </c>
      <c r="J463" s="822" t="s">
        <v>3203</v>
      </c>
      <c r="K463" s="822" t="s">
        <v>3204</v>
      </c>
      <c r="L463" s="825">
        <v>311.02</v>
      </c>
      <c r="M463" s="825">
        <v>17728.14000000001</v>
      </c>
      <c r="N463" s="822">
        <v>57</v>
      </c>
      <c r="O463" s="826">
        <v>49</v>
      </c>
      <c r="P463" s="825">
        <v>11507.740000000009</v>
      </c>
      <c r="Q463" s="827">
        <v>0.64912280701754399</v>
      </c>
      <c r="R463" s="822">
        <v>37</v>
      </c>
      <c r="S463" s="827">
        <v>0.64912280701754388</v>
      </c>
      <c r="T463" s="826">
        <v>32</v>
      </c>
      <c r="U463" s="828">
        <v>0.65306122448979587</v>
      </c>
    </row>
    <row r="464" spans="1:21" ht="14.45" customHeight="1" x14ac:dyDescent="0.2">
      <c r="A464" s="821">
        <v>21</v>
      </c>
      <c r="B464" s="822" t="s">
        <v>2867</v>
      </c>
      <c r="C464" s="822" t="s">
        <v>2873</v>
      </c>
      <c r="D464" s="823" t="s">
        <v>4857</v>
      </c>
      <c r="E464" s="824" t="s">
        <v>2897</v>
      </c>
      <c r="F464" s="822" t="s">
        <v>2868</v>
      </c>
      <c r="G464" s="822" t="s">
        <v>3201</v>
      </c>
      <c r="H464" s="822" t="s">
        <v>329</v>
      </c>
      <c r="I464" s="822" t="s">
        <v>3205</v>
      </c>
      <c r="J464" s="822" t="s">
        <v>3206</v>
      </c>
      <c r="K464" s="822" t="s">
        <v>3207</v>
      </c>
      <c r="L464" s="825">
        <v>177.92</v>
      </c>
      <c r="M464" s="825">
        <v>7294.7200000000012</v>
      </c>
      <c r="N464" s="822">
        <v>41</v>
      </c>
      <c r="O464" s="826">
        <v>37.5</v>
      </c>
      <c r="P464" s="825">
        <v>4981.7600000000011</v>
      </c>
      <c r="Q464" s="827">
        <v>0.68292682926829273</v>
      </c>
      <c r="R464" s="822">
        <v>28</v>
      </c>
      <c r="S464" s="827">
        <v>0.68292682926829273</v>
      </c>
      <c r="T464" s="826">
        <v>25.5</v>
      </c>
      <c r="U464" s="828">
        <v>0.68</v>
      </c>
    </row>
    <row r="465" spans="1:21" ht="14.45" customHeight="1" x14ac:dyDescent="0.2">
      <c r="A465" s="821">
        <v>21</v>
      </c>
      <c r="B465" s="822" t="s">
        <v>2867</v>
      </c>
      <c r="C465" s="822" t="s">
        <v>2873</v>
      </c>
      <c r="D465" s="823" t="s">
        <v>4857</v>
      </c>
      <c r="E465" s="824" t="s">
        <v>2897</v>
      </c>
      <c r="F465" s="822" t="s">
        <v>2868</v>
      </c>
      <c r="G465" s="822" t="s">
        <v>3201</v>
      </c>
      <c r="H465" s="822" t="s">
        <v>329</v>
      </c>
      <c r="I465" s="822" t="s">
        <v>3582</v>
      </c>
      <c r="J465" s="822" t="s">
        <v>1653</v>
      </c>
      <c r="K465" s="822" t="s">
        <v>3583</v>
      </c>
      <c r="L465" s="825">
        <v>0</v>
      </c>
      <c r="M465" s="825">
        <v>0</v>
      </c>
      <c r="N465" s="822">
        <v>1</v>
      </c>
      <c r="O465" s="826">
        <v>1</v>
      </c>
      <c r="P465" s="825"/>
      <c r="Q465" s="827"/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21</v>
      </c>
      <c r="B466" s="822" t="s">
        <v>2867</v>
      </c>
      <c r="C466" s="822" t="s">
        <v>2873</v>
      </c>
      <c r="D466" s="823" t="s">
        <v>4857</v>
      </c>
      <c r="E466" s="824" t="s">
        <v>2897</v>
      </c>
      <c r="F466" s="822" t="s">
        <v>2868</v>
      </c>
      <c r="G466" s="822" t="s">
        <v>3201</v>
      </c>
      <c r="H466" s="822" t="s">
        <v>329</v>
      </c>
      <c r="I466" s="822" t="s">
        <v>3584</v>
      </c>
      <c r="J466" s="822" t="s">
        <v>3585</v>
      </c>
      <c r="K466" s="822" t="s">
        <v>3586</v>
      </c>
      <c r="L466" s="825">
        <v>317.8</v>
      </c>
      <c r="M466" s="825">
        <v>3178</v>
      </c>
      <c r="N466" s="822">
        <v>10</v>
      </c>
      <c r="O466" s="826">
        <v>10</v>
      </c>
      <c r="P466" s="825">
        <v>1589</v>
      </c>
      <c r="Q466" s="827">
        <v>0.5</v>
      </c>
      <c r="R466" s="822">
        <v>5</v>
      </c>
      <c r="S466" s="827">
        <v>0.5</v>
      </c>
      <c r="T466" s="826">
        <v>5</v>
      </c>
      <c r="U466" s="828">
        <v>0.5</v>
      </c>
    </row>
    <row r="467" spans="1:21" ht="14.45" customHeight="1" x14ac:dyDescent="0.2">
      <c r="A467" s="821">
        <v>21</v>
      </c>
      <c r="B467" s="822" t="s">
        <v>2867</v>
      </c>
      <c r="C467" s="822" t="s">
        <v>2873</v>
      </c>
      <c r="D467" s="823" t="s">
        <v>4857</v>
      </c>
      <c r="E467" s="824" t="s">
        <v>2897</v>
      </c>
      <c r="F467" s="822" t="s">
        <v>2868</v>
      </c>
      <c r="G467" s="822" t="s">
        <v>3201</v>
      </c>
      <c r="H467" s="822" t="s">
        <v>329</v>
      </c>
      <c r="I467" s="822" t="s">
        <v>3208</v>
      </c>
      <c r="J467" s="822" t="s">
        <v>3203</v>
      </c>
      <c r="K467" s="822" t="s">
        <v>3209</v>
      </c>
      <c r="L467" s="825">
        <v>477.11</v>
      </c>
      <c r="M467" s="825">
        <v>2385.5500000000002</v>
      </c>
      <c r="N467" s="822">
        <v>5</v>
      </c>
      <c r="O467" s="826">
        <v>4.5</v>
      </c>
      <c r="P467" s="825">
        <v>1431.33</v>
      </c>
      <c r="Q467" s="827">
        <v>0.6</v>
      </c>
      <c r="R467" s="822">
        <v>3</v>
      </c>
      <c r="S467" s="827">
        <v>0.6</v>
      </c>
      <c r="T467" s="826">
        <v>3</v>
      </c>
      <c r="U467" s="828">
        <v>0.66666666666666663</v>
      </c>
    </row>
    <row r="468" spans="1:21" ht="14.45" customHeight="1" x14ac:dyDescent="0.2">
      <c r="A468" s="821">
        <v>21</v>
      </c>
      <c r="B468" s="822" t="s">
        <v>2867</v>
      </c>
      <c r="C468" s="822" t="s">
        <v>2873</v>
      </c>
      <c r="D468" s="823" t="s">
        <v>4857</v>
      </c>
      <c r="E468" s="824" t="s">
        <v>2897</v>
      </c>
      <c r="F468" s="822" t="s">
        <v>2868</v>
      </c>
      <c r="G468" s="822" t="s">
        <v>3587</v>
      </c>
      <c r="H468" s="822" t="s">
        <v>643</v>
      </c>
      <c r="I468" s="822" t="s">
        <v>3588</v>
      </c>
      <c r="J468" s="822" t="s">
        <v>3589</v>
      </c>
      <c r="K468" s="822" t="s">
        <v>2391</v>
      </c>
      <c r="L468" s="825">
        <v>0</v>
      </c>
      <c r="M468" s="825">
        <v>0</v>
      </c>
      <c r="N468" s="822">
        <v>10</v>
      </c>
      <c r="O468" s="826">
        <v>9</v>
      </c>
      <c r="P468" s="825">
        <v>0</v>
      </c>
      <c r="Q468" s="827"/>
      <c r="R468" s="822">
        <v>8</v>
      </c>
      <c r="S468" s="827">
        <v>0.8</v>
      </c>
      <c r="T468" s="826">
        <v>7</v>
      </c>
      <c r="U468" s="828">
        <v>0.77777777777777779</v>
      </c>
    </row>
    <row r="469" spans="1:21" ht="14.45" customHeight="1" x14ac:dyDescent="0.2">
      <c r="A469" s="821">
        <v>21</v>
      </c>
      <c r="B469" s="822" t="s">
        <v>2867</v>
      </c>
      <c r="C469" s="822" t="s">
        <v>2873</v>
      </c>
      <c r="D469" s="823" t="s">
        <v>4857</v>
      </c>
      <c r="E469" s="824" t="s">
        <v>2897</v>
      </c>
      <c r="F469" s="822" t="s">
        <v>2868</v>
      </c>
      <c r="G469" s="822" t="s">
        <v>3210</v>
      </c>
      <c r="H469" s="822" t="s">
        <v>329</v>
      </c>
      <c r="I469" s="822" t="s">
        <v>3214</v>
      </c>
      <c r="J469" s="822" t="s">
        <v>3215</v>
      </c>
      <c r="K469" s="822" t="s">
        <v>2595</v>
      </c>
      <c r="L469" s="825">
        <v>0</v>
      </c>
      <c r="M469" s="825">
        <v>0</v>
      </c>
      <c r="N469" s="822">
        <v>1</v>
      </c>
      <c r="O469" s="826">
        <v>1</v>
      </c>
      <c r="P469" s="825">
        <v>0</v>
      </c>
      <c r="Q469" s="827"/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21</v>
      </c>
      <c r="B470" s="822" t="s">
        <v>2867</v>
      </c>
      <c r="C470" s="822" t="s">
        <v>2873</v>
      </c>
      <c r="D470" s="823" t="s">
        <v>4857</v>
      </c>
      <c r="E470" s="824" t="s">
        <v>2897</v>
      </c>
      <c r="F470" s="822" t="s">
        <v>2868</v>
      </c>
      <c r="G470" s="822" t="s">
        <v>3210</v>
      </c>
      <c r="H470" s="822" t="s">
        <v>643</v>
      </c>
      <c r="I470" s="822" t="s">
        <v>2596</v>
      </c>
      <c r="J470" s="822" t="s">
        <v>1460</v>
      </c>
      <c r="K470" s="822" t="s">
        <v>1386</v>
      </c>
      <c r="L470" s="825">
        <v>0</v>
      </c>
      <c r="M470" s="825">
        <v>0</v>
      </c>
      <c r="N470" s="822">
        <v>11</v>
      </c>
      <c r="O470" s="826">
        <v>8.5</v>
      </c>
      <c r="P470" s="825">
        <v>0</v>
      </c>
      <c r="Q470" s="827"/>
      <c r="R470" s="822">
        <v>8</v>
      </c>
      <c r="S470" s="827">
        <v>0.72727272727272729</v>
      </c>
      <c r="T470" s="826">
        <v>6.5</v>
      </c>
      <c r="U470" s="828">
        <v>0.76470588235294112</v>
      </c>
    </row>
    <row r="471" spans="1:21" ht="14.45" customHeight="1" x14ac:dyDescent="0.2">
      <c r="A471" s="821">
        <v>21</v>
      </c>
      <c r="B471" s="822" t="s">
        <v>2867</v>
      </c>
      <c r="C471" s="822" t="s">
        <v>2873</v>
      </c>
      <c r="D471" s="823" t="s">
        <v>4857</v>
      </c>
      <c r="E471" s="824" t="s">
        <v>2897</v>
      </c>
      <c r="F471" s="822" t="s">
        <v>2868</v>
      </c>
      <c r="G471" s="822" t="s">
        <v>3210</v>
      </c>
      <c r="H471" s="822" t="s">
        <v>643</v>
      </c>
      <c r="I471" s="822" t="s">
        <v>2594</v>
      </c>
      <c r="J471" s="822" t="s">
        <v>1460</v>
      </c>
      <c r="K471" s="822" t="s">
        <v>2595</v>
      </c>
      <c r="L471" s="825">
        <v>0</v>
      </c>
      <c r="M471" s="825">
        <v>0</v>
      </c>
      <c r="N471" s="822">
        <v>5</v>
      </c>
      <c r="O471" s="826">
        <v>4</v>
      </c>
      <c r="P471" s="825">
        <v>0</v>
      </c>
      <c r="Q471" s="827"/>
      <c r="R471" s="822">
        <v>3</v>
      </c>
      <c r="S471" s="827">
        <v>0.6</v>
      </c>
      <c r="T471" s="826">
        <v>2.5</v>
      </c>
      <c r="U471" s="828">
        <v>0.625</v>
      </c>
    </row>
    <row r="472" spans="1:21" ht="14.45" customHeight="1" x14ac:dyDescent="0.2">
      <c r="A472" s="821">
        <v>21</v>
      </c>
      <c r="B472" s="822" t="s">
        <v>2867</v>
      </c>
      <c r="C472" s="822" t="s">
        <v>2873</v>
      </c>
      <c r="D472" s="823" t="s">
        <v>4857</v>
      </c>
      <c r="E472" s="824" t="s">
        <v>2897</v>
      </c>
      <c r="F472" s="822" t="s">
        <v>2868</v>
      </c>
      <c r="G472" s="822" t="s">
        <v>3590</v>
      </c>
      <c r="H472" s="822" t="s">
        <v>329</v>
      </c>
      <c r="I472" s="822" t="s">
        <v>3591</v>
      </c>
      <c r="J472" s="822" t="s">
        <v>3592</v>
      </c>
      <c r="K472" s="822" t="s">
        <v>3593</v>
      </c>
      <c r="L472" s="825">
        <v>18.260000000000002</v>
      </c>
      <c r="M472" s="825">
        <v>36.520000000000003</v>
      </c>
      <c r="N472" s="822">
        <v>2</v>
      </c>
      <c r="O472" s="826">
        <v>2</v>
      </c>
      <c r="P472" s="825">
        <v>18.260000000000002</v>
      </c>
      <c r="Q472" s="827">
        <v>0.5</v>
      </c>
      <c r="R472" s="822">
        <v>1</v>
      </c>
      <c r="S472" s="827">
        <v>0.5</v>
      </c>
      <c r="T472" s="826">
        <v>1</v>
      </c>
      <c r="U472" s="828">
        <v>0.5</v>
      </c>
    </row>
    <row r="473" spans="1:21" ht="14.45" customHeight="1" x14ac:dyDescent="0.2">
      <c r="A473" s="821">
        <v>21</v>
      </c>
      <c r="B473" s="822" t="s">
        <v>2867</v>
      </c>
      <c r="C473" s="822" t="s">
        <v>2873</v>
      </c>
      <c r="D473" s="823" t="s">
        <v>4857</v>
      </c>
      <c r="E473" s="824" t="s">
        <v>2897</v>
      </c>
      <c r="F473" s="822" t="s">
        <v>2868</v>
      </c>
      <c r="G473" s="822" t="s">
        <v>3221</v>
      </c>
      <c r="H473" s="822" t="s">
        <v>329</v>
      </c>
      <c r="I473" s="822" t="s">
        <v>3225</v>
      </c>
      <c r="J473" s="822" t="s">
        <v>3223</v>
      </c>
      <c r="K473" s="822" t="s">
        <v>3226</v>
      </c>
      <c r="L473" s="825">
        <v>99.94</v>
      </c>
      <c r="M473" s="825">
        <v>99.94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21</v>
      </c>
      <c r="B474" s="822" t="s">
        <v>2867</v>
      </c>
      <c r="C474" s="822" t="s">
        <v>2873</v>
      </c>
      <c r="D474" s="823" t="s">
        <v>4857</v>
      </c>
      <c r="E474" s="824" t="s">
        <v>2897</v>
      </c>
      <c r="F474" s="822" t="s">
        <v>2868</v>
      </c>
      <c r="G474" s="822" t="s">
        <v>3221</v>
      </c>
      <c r="H474" s="822" t="s">
        <v>329</v>
      </c>
      <c r="I474" s="822" t="s">
        <v>3594</v>
      </c>
      <c r="J474" s="822" t="s">
        <v>3223</v>
      </c>
      <c r="K474" s="822" t="s">
        <v>3595</v>
      </c>
      <c r="L474" s="825">
        <v>299.83999999999997</v>
      </c>
      <c r="M474" s="825">
        <v>899.52</v>
      </c>
      <c r="N474" s="822">
        <v>3</v>
      </c>
      <c r="O474" s="826">
        <v>2.5</v>
      </c>
      <c r="P474" s="825">
        <v>299.83999999999997</v>
      </c>
      <c r="Q474" s="827">
        <v>0.33333333333333331</v>
      </c>
      <c r="R474" s="822">
        <v>1</v>
      </c>
      <c r="S474" s="827">
        <v>0.33333333333333331</v>
      </c>
      <c r="T474" s="826">
        <v>1</v>
      </c>
      <c r="U474" s="828">
        <v>0.4</v>
      </c>
    </row>
    <row r="475" spans="1:21" ht="14.45" customHeight="1" x14ac:dyDescent="0.2">
      <c r="A475" s="821">
        <v>21</v>
      </c>
      <c r="B475" s="822" t="s">
        <v>2867</v>
      </c>
      <c r="C475" s="822" t="s">
        <v>2873</v>
      </c>
      <c r="D475" s="823" t="s">
        <v>4857</v>
      </c>
      <c r="E475" s="824" t="s">
        <v>2897</v>
      </c>
      <c r="F475" s="822" t="s">
        <v>2868</v>
      </c>
      <c r="G475" s="822" t="s">
        <v>3221</v>
      </c>
      <c r="H475" s="822" t="s">
        <v>329</v>
      </c>
      <c r="I475" s="822" t="s">
        <v>3491</v>
      </c>
      <c r="J475" s="822" t="s">
        <v>1451</v>
      </c>
      <c r="K475" s="822" t="s">
        <v>3492</v>
      </c>
      <c r="L475" s="825">
        <v>50.32</v>
      </c>
      <c r="M475" s="825">
        <v>150.96</v>
      </c>
      <c r="N475" s="822">
        <v>3</v>
      </c>
      <c r="O475" s="826">
        <v>2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21</v>
      </c>
      <c r="B476" s="822" t="s">
        <v>2867</v>
      </c>
      <c r="C476" s="822" t="s">
        <v>2873</v>
      </c>
      <c r="D476" s="823" t="s">
        <v>4857</v>
      </c>
      <c r="E476" s="824" t="s">
        <v>2897</v>
      </c>
      <c r="F476" s="822" t="s">
        <v>2868</v>
      </c>
      <c r="G476" s="822" t="s">
        <v>3596</v>
      </c>
      <c r="H476" s="822" t="s">
        <v>329</v>
      </c>
      <c r="I476" s="822" t="s">
        <v>3597</v>
      </c>
      <c r="J476" s="822" t="s">
        <v>3598</v>
      </c>
      <c r="K476" s="822" t="s">
        <v>3599</v>
      </c>
      <c r="L476" s="825">
        <v>83.38</v>
      </c>
      <c r="M476" s="825">
        <v>83.38</v>
      </c>
      <c r="N476" s="822">
        <v>1</v>
      </c>
      <c r="O476" s="826">
        <v>1</v>
      </c>
      <c r="P476" s="825">
        <v>83.38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21</v>
      </c>
      <c r="B477" s="822" t="s">
        <v>2867</v>
      </c>
      <c r="C477" s="822" t="s">
        <v>2873</v>
      </c>
      <c r="D477" s="823" t="s">
        <v>4857</v>
      </c>
      <c r="E477" s="824" t="s">
        <v>2897</v>
      </c>
      <c r="F477" s="822" t="s">
        <v>2868</v>
      </c>
      <c r="G477" s="822" t="s">
        <v>3231</v>
      </c>
      <c r="H477" s="822" t="s">
        <v>329</v>
      </c>
      <c r="I477" s="822" t="s">
        <v>3232</v>
      </c>
      <c r="J477" s="822" t="s">
        <v>1529</v>
      </c>
      <c r="K477" s="822" t="s">
        <v>3233</v>
      </c>
      <c r="L477" s="825">
        <v>225.06</v>
      </c>
      <c r="M477" s="825">
        <v>225.06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21</v>
      </c>
      <c r="B478" s="822" t="s">
        <v>2867</v>
      </c>
      <c r="C478" s="822" t="s">
        <v>2873</v>
      </c>
      <c r="D478" s="823" t="s">
        <v>4857</v>
      </c>
      <c r="E478" s="824" t="s">
        <v>2897</v>
      </c>
      <c r="F478" s="822" t="s">
        <v>2868</v>
      </c>
      <c r="G478" s="822" t="s">
        <v>3600</v>
      </c>
      <c r="H478" s="822" t="s">
        <v>329</v>
      </c>
      <c r="I478" s="822" t="s">
        <v>3601</v>
      </c>
      <c r="J478" s="822" t="s">
        <v>3602</v>
      </c>
      <c r="K478" s="822" t="s">
        <v>3603</v>
      </c>
      <c r="L478" s="825">
        <v>248.55</v>
      </c>
      <c r="M478" s="825">
        <v>248.55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21</v>
      </c>
      <c r="B479" s="822" t="s">
        <v>2867</v>
      </c>
      <c r="C479" s="822" t="s">
        <v>2873</v>
      </c>
      <c r="D479" s="823" t="s">
        <v>4857</v>
      </c>
      <c r="E479" s="824" t="s">
        <v>2897</v>
      </c>
      <c r="F479" s="822" t="s">
        <v>2868</v>
      </c>
      <c r="G479" s="822" t="s">
        <v>3254</v>
      </c>
      <c r="H479" s="822" t="s">
        <v>329</v>
      </c>
      <c r="I479" s="822" t="s">
        <v>3255</v>
      </c>
      <c r="J479" s="822" t="s">
        <v>1152</v>
      </c>
      <c r="K479" s="822" t="s">
        <v>1153</v>
      </c>
      <c r="L479" s="825">
        <v>121.92</v>
      </c>
      <c r="M479" s="825">
        <v>4511.0400000000009</v>
      </c>
      <c r="N479" s="822">
        <v>37</v>
      </c>
      <c r="O479" s="826">
        <v>21</v>
      </c>
      <c r="P479" s="825">
        <v>2194.56</v>
      </c>
      <c r="Q479" s="827">
        <v>0.4864864864864864</v>
      </c>
      <c r="R479" s="822">
        <v>18</v>
      </c>
      <c r="S479" s="827">
        <v>0.48648648648648651</v>
      </c>
      <c r="T479" s="826">
        <v>11</v>
      </c>
      <c r="U479" s="828">
        <v>0.52380952380952384</v>
      </c>
    </row>
    <row r="480" spans="1:21" ht="14.45" customHeight="1" x14ac:dyDescent="0.2">
      <c r="A480" s="821">
        <v>21</v>
      </c>
      <c r="B480" s="822" t="s">
        <v>2867</v>
      </c>
      <c r="C480" s="822" t="s">
        <v>2873</v>
      </c>
      <c r="D480" s="823" t="s">
        <v>4857</v>
      </c>
      <c r="E480" s="824" t="s">
        <v>2897</v>
      </c>
      <c r="F480" s="822" t="s">
        <v>2868</v>
      </c>
      <c r="G480" s="822" t="s">
        <v>3254</v>
      </c>
      <c r="H480" s="822" t="s">
        <v>329</v>
      </c>
      <c r="I480" s="822" t="s">
        <v>3255</v>
      </c>
      <c r="J480" s="822" t="s">
        <v>1152</v>
      </c>
      <c r="K480" s="822" t="s">
        <v>1153</v>
      </c>
      <c r="L480" s="825">
        <v>107.27</v>
      </c>
      <c r="M480" s="825">
        <v>1072.7</v>
      </c>
      <c r="N480" s="822">
        <v>10</v>
      </c>
      <c r="O480" s="826">
        <v>6</v>
      </c>
      <c r="P480" s="825">
        <v>321.81</v>
      </c>
      <c r="Q480" s="827">
        <v>0.3</v>
      </c>
      <c r="R480" s="822">
        <v>3</v>
      </c>
      <c r="S480" s="827">
        <v>0.3</v>
      </c>
      <c r="T480" s="826">
        <v>3</v>
      </c>
      <c r="U480" s="828">
        <v>0.5</v>
      </c>
    </row>
    <row r="481" spans="1:21" ht="14.45" customHeight="1" x14ac:dyDescent="0.2">
      <c r="A481" s="821">
        <v>21</v>
      </c>
      <c r="B481" s="822" t="s">
        <v>2867</v>
      </c>
      <c r="C481" s="822" t="s">
        <v>2873</v>
      </c>
      <c r="D481" s="823" t="s">
        <v>4857</v>
      </c>
      <c r="E481" s="824" t="s">
        <v>2897</v>
      </c>
      <c r="F481" s="822" t="s">
        <v>2869</v>
      </c>
      <c r="G481" s="822" t="s">
        <v>3257</v>
      </c>
      <c r="H481" s="822" t="s">
        <v>329</v>
      </c>
      <c r="I481" s="822" t="s">
        <v>3604</v>
      </c>
      <c r="J481" s="822" t="s">
        <v>3259</v>
      </c>
      <c r="K481" s="822"/>
      <c r="L481" s="825">
        <v>0</v>
      </c>
      <c r="M481" s="825">
        <v>0</v>
      </c>
      <c r="N481" s="822">
        <v>1</v>
      </c>
      <c r="O481" s="826">
        <v>1</v>
      </c>
      <c r="P481" s="825">
        <v>0</v>
      </c>
      <c r="Q481" s="827"/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21</v>
      </c>
      <c r="B482" s="822" t="s">
        <v>2867</v>
      </c>
      <c r="C482" s="822" t="s">
        <v>2873</v>
      </c>
      <c r="D482" s="823" t="s">
        <v>4857</v>
      </c>
      <c r="E482" s="824" t="s">
        <v>2897</v>
      </c>
      <c r="F482" s="822" t="s">
        <v>2869</v>
      </c>
      <c r="G482" s="822" t="s">
        <v>3257</v>
      </c>
      <c r="H482" s="822" t="s">
        <v>329</v>
      </c>
      <c r="I482" s="822" t="s">
        <v>3103</v>
      </c>
      <c r="J482" s="822" t="s">
        <v>3259</v>
      </c>
      <c r="K482" s="822"/>
      <c r="L482" s="825">
        <v>1100.78</v>
      </c>
      <c r="M482" s="825">
        <v>6604.68</v>
      </c>
      <c r="N482" s="822">
        <v>6</v>
      </c>
      <c r="O482" s="826">
        <v>2</v>
      </c>
      <c r="P482" s="825">
        <v>6604.68</v>
      </c>
      <c r="Q482" s="827">
        <v>1</v>
      </c>
      <c r="R482" s="822">
        <v>6</v>
      </c>
      <c r="S482" s="827">
        <v>1</v>
      </c>
      <c r="T482" s="826">
        <v>2</v>
      </c>
      <c r="U482" s="828">
        <v>1</v>
      </c>
    </row>
    <row r="483" spans="1:21" ht="14.45" customHeight="1" x14ac:dyDescent="0.2">
      <c r="A483" s="821">
        <v>21</v>
      </c>
      <c r="B483" s="822" t="s">
        <v>2867</v>
      </c>
      <c r="C483" s="822" t="s">
        <v>2873</v>
      </c>
      <c r="D483" s="823" t="s">
        <v>4857</v>
      </c>
      <c r="E483" s="824" t="s">
        <v>2897</v>
      </c>
      <c r="F483" s="822" t="s">
        <v>2870</v>
      </c>
      <c r="G483" s="822" t="s">
        <v>3257</v>
      </c>
      <c r="H483" s="822" t="s">
        <v>329</v>
      </c>
      <c r="I483" s="822" t="s">
        <v>3260</v>
      </c>
      <c r="J483" s="822" t="s">
        <v>3261</v>
      </c>
      <c r="K483" s="822" t="s">
        <v>3262</v>
      </c>
      <c r="L483" s="825">
        <v>2029.75</v>
      </c>
      <c r="M483" s="825">
        <v>81190</v>
      </c>
      <c r="N483" s="822">
        <v>40</v>
      </c>
      <c r="O483" s="826">
        <v>38</v>
      </c>
      <c r="P483" s="825">
        <v>50743.75</v>
      </c>
      <c r="Q483" s="827">
        <v>0.625</v>
      </c>
      <c r="R483" s="822">
        <v>25</v>
      </c>
      <c r="S483" s="827">
        <v>0.625</v>
      </c>
      <c r="T483" s="826">
        <v>23</v>
      </c>
      <c r="U483" s="828">
        <v>0.60526315789473684</v>
      </c>
    </row>
    <row r="484" spans="1:21" ht="14.45" customHeight="1" x14ac:dyDescent="0.2">
      <c r="A484" s="821">
        <v>21</v>
      </c>
      <c r="B484" s="822" t="s">
        <v>2867</v>
      </c>
      <c r="C484" s="822" t="s">
        <v>2873</v>
      </c>
      <c r="D484" s="823" t="s">
        <v>4857</v>
      </c>
      <c r="E484" s="824" t="s">
        <v>2897</v>
      </c>
      <c r="F484" s="822" t="s">
        <v>2870</v>
      </c>
      <c r="G484" s="822" t="s">
        <v>3257</v>
      </c>
      <c r="H484" s="822" t="s">
        <v>329</v>
      </c>
      <c r="I484" s="822" t="s">
        <v>3605</v>
      </c>
      <c r="J484" s="822" t="s">
        <v>3606</v>
      </c>
      <c r="K484" s="822" t="s">
        <v>3607</v>
      </c>
      <c r="L484" s="825">
        <v>500.25</v>
      </c>
      <c r="M484" s="825">
        <v>500.25</v>
      </c>
      <c r="N484" s="822">
        <v>1</v>
      </c>
      <c r="O484" s="826">
        <v>1</v>
      </c>
      <c r="P484" s="825">
        <v>500.25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21</v>
      </c>
      <c r="B485" s="822" t="s">
        <v>2867</v>
      </c>
      <c r="C485" s="822" t="s">
        <v>2873</v>
      </c>
      <c r="D485" s="823" t="s">
        <v>4857</v>
      </c>
      <c r="E485" s="824" t="s">
        <v>2897</v>
      </c>
      <c r="F485" s="822" t="s">
        <v>2870</v>
      </c>
      <c r="G485" s="822" t="s">
        <v>3257</v>
      </c>
      <c r="H485" s="822" t="s">
        <v>329</v>
      </c>
      <c r="I485" s="822" t="s">
        <v>3608</v>
      </c>
      <c r="J485" s="822" t="s">
        <v>3609</v>
      </c>
      <c r="K485" s="822" t="s">
        <v>3610</v>
      </c>
      <c r="L485" s="825">
        <v>2695.31</v>
      </c>
      <c r="M485" s="825">
        <v>5390.62</v>
      </c>
      <c r="N485" s="822">
        <v>2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21</v>
      </c>
      <c r="B486" s="822" t="s">
        <v>2867</v>
      </c>
      <c r="C486" s="822" t="s">
        <v>2873</v>
      </c>
      <c r="D486" s="823" t="s">
        <v>4857</v>
      </c>
      <c r="E486" s="824" t="s">
        <v>2897</v>
      </c>
      <c r="F486" s="822" t="s">
        <v>2870</v>
      </c>
      <c r="G486" s="822" t="s">
        <v>3257</v>
      </c>
      <c r="H486" s="822" t="s">
        <v>329</v>
      </c>
      <c r="I486" s="822" t="s">
        <v>3611</v>
      </c>
      <c r="J486" s="822" t="s">
        <v>3612</v>
      </c>
      <c r="K486" s="822" t="s">
        <v>3613</v>
      </c>
      <c r="L486" s="825">
        <v>2695.31</v>
      </c>
      <c r="M486" s="825">
        <v>5390.62</v>
      </c>
      <c r="N486" s="822">
        <v>2</v>
      </c>
      <c r="O486" s="826">
        <v>2</v>
      </c>
      <c r="P486" s="825">
        <v>2695.31</v>
      </c>
      <c r="Q486" s="827">
        <v>0.5</v>
      </c>
      <c r="R486" s="822">
        <v>1</v>
      </c>
      <c r="S486" s="827">
        <v>0.5</v>
      </c>
      <c r="T486" s="826">
        <v>1</v>
      </c>
      <c r="U486" s="828">
        <v>0.5</v>
      </c>
    </row>
    <row r="487" spans="1:21" ht="14.45" customHeight="1" x14ac:dyDescent="0.2">
      <c r="A487" s="821">
        <v>21</v>
      </c>
      <c r="B487" s="822" t="s">
        <v>2867</v>
      </c>
      <c r="C487" s="822" t="s">
        <v>2873</v>
      </c>
      <c r="D487" s="823" t="s">
        <v>4857</v>
      </c>
      <c r="E487" s="824" t="s">
        <v>2899</v>
      </c>
      <c r="F487" s="822" t="s">
        <v>2868</v>
      </c>
      <c r="G487" s="822" t="s">
        <v>2951</v>
      </c>
      <c r="H487" s="822" t="s">
        <v>329</v>
      </c>
      <c r="I487" s="822" t="s">
        <v>3269</v>
      </c>
      <c r="J487" s="822" t="s">
        <v>2953</v>
      </c>
      <c r="K487" s="822" t="s">
        <v>3270</v>
      </c>
      <c r="L487" s="825">
        <v>23.49</v>
      </c>
      <c r="M487" s="825">
        <v>46.98</v>
      </c>
      <c r="N487" s="822">
        <v>2</v>
      </c>
      <c r="O487" s="826">
        <v>1.5</v>
      </c>
      <c r="P487" s="825">
        <v>46.98</v>
      </c>
      <c r="Q487" s="827">
        <v>1</v>
      </c>
      <c r="R487" s="822">
        <v>2</v>
      </c>
      <c r="S487" s="827">
        <v>1</v>
      </c>
      <c r="T487" s="826">
        <v>1.5</v>
      </c>
      <c r="U487" s="828">
        <v>1</v>
      </c>
    </row>
    <row r="488" spans="1:21" ht="14.45" customHeight="1" x14ac:dyDescent="0.2">
      <c r="A488" s="821">
        <v>21</v>
      </c>
      <c r="B488" s="822" t="s">
        <v>2867</v>
      </c>
      <c r="C488" s="822" t="s">
        <v>2873</v>
      </c>
      <c r="D488" s="823" t="s">
        <v>4857</v>
      </c>
      <c r="E488" s="824" t="s">
        <v>2899</v>
      </c>
      <c r="F488" s="822" t="s">
        <v>2868</v>
      </c>
      <c r="G488" s="822" t="s">
        <v>2951</v>
      </c>
      <c r="H488" s="822" t="s">
        <v>329</v>
      </c>
      <c r="I488" s="822" t="s">
        <v>2952</v>
      </c>
      <c r="J488" s="822" t="s">
        <v>2953</v>
      </c>
      <c r="K488" s="822" t="s">
        <v>2954</v>
      </c>
      <c r="L488" s="825">
        <v>70.48</v>
      </c>
      <c r="M488" s="825">
        <v>422.88</v>
      </c>
      <c r="N488" s="822">
        <v>6</v>
      </c>
      <c r="O488" s="826">
        <v>4.5</v>
      </c>
      <c r="P488" s="825">
        <v>281.92</v>
      </c>
      <c r="Q488" s="827">
        <v>0.66666666666666674</v>
      </c>
      <c r="R488" s="822">
        <v>4</v>
      </c>
      <c r="S488" s="827">
        <v>0.66666666666666663</v>
      </c>
      <c r="T488" s="826">
        <v>2.5</v>
      </c>
      <c r="U488" s="828">
        <v>0.55555555555555558</v>
      </c>
    </row>
    <row r="489" spans="1:21" ht="14.45" customHeight="1" x14ac:dyDescent="0.2">
      <c r="A489" s="821">
        <v>21</v>
      </c>
      <c r="B489" s="822" t="s">
        <v>2867</v>
      </c>
      <c r="C489" s="822" t="s">
        <v>2873</v>
      </c>
      <c r="D489" s="823" t="s">
        <v>4857</v>
      </c>
      <c r="E489" s="824" t="s">
        <v>2899</v>
      </c>
      <c r="F489" s="822" t="s">
        <v>2868</v>
      </c>
      <c r="G489" s="822" t="s">
        <v>2958</v>
      </c>
      <c r="H489" s="822" t="s">
        <v>329</v>
      </c>
      <c r="I489" s="822" t="s">
        <v>2959</v>
      </c>
      <c r="J489" s="822" t="s">
        <v>2960</v>
      </c>
      <c r="K489" s="822" t="s">
        <v>658</v>
      </c>
      <c r="L489" s="825">
        <v>72.55</v>
      </c>
      <c r="M489" s="825">
        <v>217.64999999999998</v>
      </c>
      <c r="N489" s="822">
        <v>3</v>
      </c>
      <c r="O489" s="826">
        <v>2.5</v>
      </c>
      <c r="P489" s="825">
        <v>217.64999999999998</v>
      </c>
      <c r="Q489" s="827">
        <v>1</v>
      </c>
      <c r="R489" s="822">
        <v>3</v>
      </c>
      <c r="S489" s="827">
        <v>1</v>
      </c>
      <c r="T489" s="826">
        <v>2.5</v>
      </c>
      <c r="U489" s="828">
        <v>1</v>
      </c>
    </row>
    <row r="490" spans="1:21" ht="14.45" customHeight="1" x14ac:dyDescent="0.2">
      <c r="A490" s="821">
        <v>21</v>
      </c>
      <c r="B490" s="822" t="s">
        <v>2867</v>
      </c>
      <c r="C490" s="822" t="s">
        <v>2873</v>
      </c>
      <c r="D490" s="823" t="s">
        <v>4857</v>
      </c>
      <c r="E490" s="824" t="s">
        <v>2899</v>
      </c>
      <c r="F490" s="822" t="s">
        <v>2868</v>
      </c>
      <c r="G490" s="822" t="s">
        <v>2958</v>
      </c>
      <c r="H490" s="822" t="s">
        <v>329</v>
      </c>
      <c r="I490" s="822" t="s">
        <v>3614</v>
      </c>
      <c r="J490" s="822" t="s">
        <v>3272</v>
      </c>
      <c r="K490" s="822" t="s">
        <v>658</v>
      </c>
      <c r="L490" s="825">
        <v>72.55</v>
      </c>
      <c r="M490" s="825">
        <v>72.55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21</v>
      </c>
      <c r="B491" s="822" t="s">
        <v>2867</v>
      </c>
      <c r="C491" s="822" t="s">
        <v>2873</v>
      </c>
      <c r="D491" s="823" t="s">
        <v>4857</v>
      </c>
      <c r="E491" s="824" t="s">
        <v>2899</v>
      </c>
      <c r="F491" s="822" t="s">
        <v>2868</v>
      </c>
      <c r="G491" s="822" t="s">
        <v>2958</v>
      </c>
      <c r="H491" s="822" t="s">
        <v>329</v>
      </c>
      <c r="I491" s="822" t="s">
        <v>3615</v>
      </c>
      <c r="J491" s="822" t="s">
        <v>3616</v>
      </c>
      <c r="K491" s="822" t="s">
        <v>659</v>
      </c>
      <c r="L491" s="825">
        <v>65.28</v>
      </c>
      <c r="M491" s="825">
        <v>65.28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21</v>
      </c>
      <c r="B492" s="822" t="s">
        <v>2867</v>
      </c>
      <c r="C492" s="822" t="s">
        <v>2873</v>
      </c>
      <c r="D492" s="823" t="s">
        <v>4857</v>
      </c>
      <c r="E492" s="824" t="s">
        <v>2899</v>
      </c>
      <c r="F492" s="822" t="s">
        <v>2868</v>
      </c>
      <c r="G492" s="822" t="s">
        <v>2958</v>
      </c>
      <c r="H492" s="822" t="s">
        <v>643</v>
      </c>
      <c r="I492" s="822" t="s">
        <v>2526</v>
      </c>
      <c r="J492" s="822" t="s">
        <v>656</v>
      </c>
      <c r="K492" s="822" t="s">
        <v>658</v>
      </c>
      <c r="L492" s="825">
        <v>72.55</v>
      </c>
      <c r="M492" s="825">
        <v>870.6</v>
      </c>
      <c r="N492" s="822">
        <v>12</v>
      </c>
      <c r="O492" s="826">
        <v>8.5</v>
      </c>
      <c r="P492" s="825">
        <v>725.5</v>
      </c>
      <c r="Q492" s="827">
        <v>0.83333333333333326</v>
      </c>
      <c r="R492" s="822">
        <v>10</v>
      </c>
      <c r="S492" s="827">
        <v>0.83333333333333337</v>
      </c>
      <c r="T492" s="826">
        <v>6.5</v>
      </c>
      <c r="U492" s="828">
        <v>0.76470588235294112</v>
      </c>
    </row>
    <row r="493" spans="1:21" ht="14.45" customHeight="1" x14ac:dyDescent="0.2">
      <c r="A493" s="821">
        <v>21</v>
      </c>
      <c r="B493" s="822" t="s">
        <v>2867</v>
      </c>
      <c r="C493" s="822" t="s">
        <v>2873</v>
      </c>
      <c r="D493" s="823" t="s">
        <v>4857</v>
      </c>
      <c r="E493" s="824" t="s">
        <v>2899</v>
      </c>
      <c r="F493" s="822" t="s">
        <v>2868</v>
      </c>
      <c r="G493" s="822" t="s">
        <v>2958</v>
      </c>
      <c r="H493" s="822" t="s">
        <v>643</v>
      </c>
      <c r="I493" s="822" t="s">
        <v>2525</v>
      </c>
      <c r="J493" s="822" t="s">
        <v>656</v>
      </c>
      <c r="K493" s="822" t="s">
        <v>657</v>
      </c>
      <c r="L493" s="825">
        <v>21.76</v>
      </c>
      <c r="M493" s="825">
        <v>261.12</v>
      </c>
      <c r="N493" s="822">
        <v>12</v>
      </c>
      <c r="O493" s="826">
        <v>3</v>
      </c>
      <c r="P493" s="825">
        <v>239.36</v>
      </c>
      <c r="Q493" s="827">
        <v>0.91666666666666674</v>
      </c>
      <c r="R493" s="822">
        <v>11</v>
      </c>
      <c r="S493" s="827">
        <v>0.91666666666666663</v>
      </c>
      <c r="T493" s="826">
        <v>2</v>
      </c>
      <c r="U493" s="828">
        <v>0.66666666666666663</v>
      </c>
    </row>
    <row r="494" spans="1:21" ht="14.45" customHeight="1" x14ac:dyDescent="0.2">
      <c r="A494" s="821">
        <v>21</v>
      </c>
      <c r="B494" s="822" t="s">
        <v>2867</v>
      </c>
      <c r="C494" s="822" t="s">
        <v>2873</v>
      </c>
      <c r="D494" s="823" t="s">
        <v>4857</v>
      </c>
      <c r="E494" s="824" t="s">
        <v>2899</v>
      </c>
      <c r="F494" s="822" t="s">
        <v>2868</v>
      </c>
      <c r="G494" s="822" t="s">
        <v>2958</v>
      </c>
      <c r="H494" s="822" t="s">
        <v>643</v>
      </c>
      <c r="I494" s="822" t="s">
        <v>2527</v>
      </c>
      <c r="J494" s="822" t="s">
        <v>656</v>
      </c>
      <c r="K494" s="822" t="s">
        <v>659</v>
      </c>
      <c r="L494" s="825">
        <v>65.28</v>
      </c>
      <c r="M494" s="825">
        <v>456.96000000000004</v>
      </c>
      <c r="N494" s="822">
        <v>7</v>
      </c>
      <c r="O494" s="826">
        <v>2.5</v>
      </c>
      <c r="P494" s="825">
        <v>456.96000000000004</v>
      </c>
      <c r="Q494" s="827">
        <v>1</v>
      </c>
      <c r="R494" s="822">
        <v>7</v>
      </c>
      <c r="S494" s="827">
        <v>1</v>
      </c>
      <c r="T494" s="826">
        <v>2.5</v>
      </c>
      <c r="U494" s="828">
        <v>1</v>
      </c>
    </row>
    <row r="495" spans="1:21" ht="14.45" customHeight="1" x14ac:dyDescent="0.2">
      <c r="A495" s="821">
        <v>21</v>
      </c>
      <c r="B495" s="822" t="s">
        <v>2867</v>
      </c>
      <c r="C495" s="822" t="s">
        <v>2873</v>
      </c>
      <c r="D495" s="823" t="s">
        <v>4857</v>
      </c>
      <c r="E495" s="824" t="s">
        <v>2899</v>
      </c>
      <c r="F495" s="822" t="s">
        <v>2868</v>
      </c>
      <c r="G495" s="822" t="s">
        <v>2958</v>
      </c>
      <c r="H495" s="822" t="s">
        <v>329</v>
      </c>
      <c r="I495" s="822" t="s">
        <v>3617</v>
      </c>
      <c r="J495" s="822" t="s">
        <v>3618</v>
      </c>
      <c r="K495" s="822" t="s">
        <v>659</v>
      </c>
      <c r="L495" s="825">
        <v>65.28</v>
      </c>
      <c r="M495" s="825">
        <v>65.28</v>
      </c>
      <c r="N495" s="822">
        <v>1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21</v>
      </c>
      <c r="B496" s="822" t="s">
        <v>2867</v>
      </c>
      <c r="C496" s="822" t="s">
        <v>2873</v>
      </c>
      <c r="D496" s="823" t="s">
        <v>4857</v>
      </c>
      <c r="E496" s="824" t="s">
        <v>2899</v>
      </c>
      <c r="F496" s="822" t="s">
        <v>2868</v>
      </c>
      <c r="G496" s="822" t="s">
        <v>2915</v>
      </c>
      <c r="H496" s="822" t="s">
        <v>643</v>
      </c>
      <c r="I496" s="822" t="s">
        <v>2588</v>
      </c>
      <c r="J496" s="822" t="s">
        <v>2589</v>
      </c>
      <c r="K496" s="822" t="s">
        <v>2590</v>
      </c>
      <c r="L496" s="825">
        <v>23.4</v>
      </c>
      <c r="M496" s="825">
        <v>46.8</v>
      </c>
      <c r="N496" s="822">
        <v>2</v>
      </c>
      <c r="O496" s="826">
        <v>2</v>
      </c>
      <c r="P496" s="825">
        <v>23.4</v>
      </c>
      <c r="Q496" s="827">
        <v>0.5</v>
      </c>
      <c r="R496" s="822">
        <v>1</v>
      </c>
      <c r="S496" s="827">
        <v>0.5</v>
      </c>
      <c r="T496" s="826">
        <v>1</v>
      </c>
      <c r="U496" s="828">
        <v>0.5</v>
      </c>
    </row>
    <row r="497" spans="1:21" ht="14.45" customHeight="1" x14ac:dyDescent="0.2">
      <c r="A497" s="821">
        <v>21</v>
      </c>
      <c r="B497" s="822" t="s">
        <v>2867</v>
      </c>
      <c r="C497" s="822" t="s">
        <v>2873</v>
      </c>
      <c r="D497" s="823" t="s">
        <v>4857</v>
      </c>
      <c r="E497" s="824" t="s">
        <v>2899</v>
      </c>
      <c r="F497" s="822" t="s">
        <v>2868</v>
      </c>
      <c r="G497" s="822" t="s">
        <v>2961</v>
      </c>
      <c r="H497" s="822" t="s">
        <v>643</v>
      </c>
      <c r="I497" s="822" t="s">
        <v>2387</v>
      </c>
      <c r="J497" s="822" t="s">
        <v>2388</v>
      </c>
      <c r="K497" s="822" t="s">
        <v>2389</v>
      </c>
      <c r="L497" s="825">
        <v>93.27</v>
      </c>
      <c r="M497" s="825">
        <v>93.27</v>
      </c>
      <c r="N497" s="822">
        <v>1</v>
      </c>
      <c r="O497" s="826">
        <v>1</v>
      </c>
      <c r="P497" s="825">
        <v>93.27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21</v>
      </c>
      <c r="B498" s="822" t="s">
        <v>2867</v>
      </c>
      <c r="C498" s="822" t="s">
        <v>2873</v>
      </c>
      <c r="D498" s="823" t="s">
        <v>4857</v>
      </c>
      <c r="E498" s="824" t="s">
        <v>2899</v>
      </c>
      <c r="F498" s="822" t="s">
        <v>2868</v>
      </c>
      <c r="G498" s="822" t="s">
        <v>2961</v>
      </c>
      <c r="H498" s="822" t="s">
        <v>643</v>
      </c>
      <c r="I498" s="822" t="s">
        <v>2392</v>
      </c>
      <c r="J498" s="822" t="s">
        <v>2388</v>
      </c>
      <c r="K498" s="822" t="s">
        <v>2393</v>
      </c>
      <c r="L498" s="825">
        <v>31.09</v>
      </c>
      <c r="M498" s="825">
        <v>373.08</v>
      </c>
      <c r="N498" s="822">
        <v>12</v>
      </c>
      <c r="O498" s="826">
        <v>4.5</v>
      </c>
      <c r="P498" s="825">
        <v>373.08</v>
      </c>
      <c r="Q498" s="827">
        <v>1</v>
      </c>
      <c r="R498" s="822">
        <v>12</v>
      </c>
      <c r="S498" s="827">
        <v>1</v>
      </c>
      <c r="T498" s="826">
        <v>4.5</v>
      </c>
      <c r="U498" s="828">
        <v>1</v>
      </c>
    </row>
    <row r="499" spans="1:21" ht="14.45" customHeight="1" x14ac:dyDescent="0.2">
      <c r="A499" s="821">
        <v>21</v>
      </c>
      <c r="B499" s="822" t="s">
        <v>2867</v>
      </c>
      <c r="C499" s="822" t="s">
        <v>2873</v>
      </c>
      <c r="D499" s="823" t="s">
        <v>4857</v>
      </c>
      <c r="E499" s="824" t="s">
        <v>2899</v>
      </c>
      <c r="F499" s="822" t="s">
        <v>2868</v>
      </c>
      <c r="G499" s="822" t="s">
        <v>2962</v>
      </c>
      <c r="H499" s="822" t="s">
        <v>329</v>
      </c>
      <c r="I499" s="822" t="s">
        <v>3513</v>
      </c>
      <c r="J499" s="822" t="s">
        <v>3514</v>
      </c>
      <c r="K499" s="822" t="s">
        <v>3280</v>
      </c>
      <c r="L499" s="825">
        <v>513.70000000000005</v>
      </c>
      <c r="M499" s="825">
        <v>3082.2000000000003</v>
      </c>
      <c r="N499" s="822">
        <v>6</v>
      </c>
      <c r="O499" s="826">
        <v>1.5</v>
      </c>
      <c r="P499" s="825">
        <v>3082.2000000000003</v>
      </c>
      <c r="Q499" s="827">
        <v>1</v>
      </c>
      <c r="R499" s="822">
        <v>6</v>
      </c>
      <c r="S499" s="827">
        <v>1</v>
      </c>
      <c r="T499" s="826">
        <v>1.5</v>
      </c>
      <c r="U499" s="828">
        <v>1</v>
      </c>
    </row>
    <row r="500" spans="1:21" ht="14.45" customHeight="1" x14ac:dyDescent="0.2">
      <c r="A500" s="821">
        <v>21</v>
      </c>
      <c r="B500" s="822" t="s">
        <v>2867</v>
      </c>
      <c r="C500" s="822" t="s">
        <v>2873</v>
      </c>
      <c r="D500" s="823" t="s">
        <v>4857</v>
      </c>
      <c r="E500" s="824" t="s">
        <v>2899</v>
      </c>
      <c r="F500" s="822" t="s">
        <v>2868</v>
      </c>
      <c r="G500" s="822" t="s">
        <v>3283</v>
      </c>
      <c r="H500" s="822" t="s">
        <v>643</v>
      </c>
      <c r="I500" s="822" t="s">
        <v>3284</v>
      </c>
      <c r="J500" s="822" t="s">
        <v>3285</v>
      </c>
      <c r="K500" s="822" t="s">
        <v>3286</v>
      </c>
      <c r="L500" s="825">
        <v>1091.07</v>
      </c>
      <c r="M500" s="825">
        <v>1091.07</v>
      </c>
      <c r="N500" s="822">
        <v>1</v>
      </c>
      <c r="O500" s="826">
        <v>1</v>
      </c>
      <c r="P500" s="825">
        <v>1091.07</v>
      </c>
      <c r="Q500" s="827">
        <v>1</v>
      </c>
      <c r="R500" s="822">
        <v>1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21</v>
      </c>
      <c r="B501" s="822" t="s">
        <v>2867</v>
      </c>
      <c r="C501" s="822" t="s">
        <v>2873</v>
      </c>
      <c r="D501" s="823" t="s">
        <v>4857</v>
      </c>
      <c r="E501" s="824" t="s">
        <v>2899</v>
      </c>
      <c r="F501" s="822" t="s">
        <v>2868</v>
      </c>
      <c r="G501" s="822" t="s">
        <v>3283</v>
      </c>
      <c r="H501" s="822" t="s">
        <v>329</v>
      </c>
      <c r="I501" s="822" t="s">
        <v>3619</v>
      </c>
      <c r="J501" s="822" t="s">
        <v>3620</v>
      </c>
      <c r="K501" s="822" t="s">
        <v>3621</v>
      </c>
      <c r="L501" s="825">
        <v>1091.07</v>
      </c>
      <c r="M501" s="825">
        <v>1091.07</v>
      </c>
      <c r="N501" s="822">
        <v>1</v>
      </c>
      <c r="O501" s="826">
        <v>1</v>
      </c>
      <c r="P501" s="825">
        <v>1091.07</v>
      </c>
      <c r="Q501" s="827">
        <v>1</v>
      </c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21</v>
      </c>
      <c r="B502" s="822" t="s">
        <v>2867</v>
      </c>
      <c r="C502" s="822" t="s">
        <v>2873</v>
      </c>
      <c r="D502" s="823" t="s">
        <v>4857</v>
      </c>
      <c r="E502" s="824" t="s">
        <v>2899</v>
      </c>
      <c r="F502" s="822" t="s">
        <v>2868</v>
      </c>
      <c r="G502" s="822" t="s">
        <v>3622</v>
      </c>
      <c r="H502" s="822" t="s">
        <v>329</v>
      </c>
      <c r="I502" s="822" t="s">
        <v>3623</v>
      </c>
      <c r="J502" s="822" t="s">
        <v>1365</v>
      </c>
      <c r="K502" s="822" t="s">
        <v>1367</v>
      </c>
      <c r="L502" s="825">
        <v>0</v>
      </c>
      <c r="M502" s="825">
        <v>0</v>
      </c>
      <c r="N502" s="822">
        <v>1</v>
      </c>
      <c r="O502" s="826">
        <v>1</v>
      </c>
      <c r="P502" s="825"/>
      <c r="Q502" s="827"/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21</v>
      </c>
      <c r="B503" s="822" t="s">
        <v>2867</v>
      </c>
      <c r="C503" s="822" t="s">
        <v>2873</v>
      </c>
      <c r="D503" s="823" t="s">
        <v>4857</v>
      </c>
      <c r="E503" s="824" t="s">
        <v>2899</v>
      </c>
      <c r="F503" s="822" t="s">
        <v>2868</v>
      </c>
      <c r="G503" s="822" t="s">
        <v>3622</v>
      </c>
      <c r="H503" s="822" t="s">
        <v>329</v>
      </c>
      <c r="I503" s="822" t="s">
        <v>3624</v>
      </c>
      <c r="J503" s="822" t="s">
        <v>1365</v>
      </c>
      <c r="K503" s="822" t="s">
        <v>1366</v>
      </c>
      <c r="L503" s="825">
        <v>0</v>
      </c>
      <c r="M503" s="825">
        <v>0</v>
      </c>
      <c r="N503" s="822">
        <v>1</v>
      </c>
      <c r="O503" s="826">
        <v>1</v>
      </c>
      <c r="P503" s="825"/>
      <c r="Q503" s="827"/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21</v>
      </c>
      <c r="B504" s="822" t="s">
        <v>2867</v>
      </c>
      <c r="C504" s="822" t="s">
        <v>2873</v>
      </c>
      <c r="D504" s="823" t="s">
        <v>4857</v>
      </c>
      <c r="E504" s="824" t="s">
        <v>2899</v>
      </c>
      <c r="F504" s="822" t="s">
        <v>2868</v>
      </c>
      <c r="G504" s="822" t="s">
        <v>3298</v>
      </c>
      <c r="H504" s="822" t="s">
        <v>329</v>
      </c>
      <c r="I504" s="822" t="s">
        <v>3299</v>
      </c>
      <c r="J504" s="822" t="s">
        <v>3300</v>
      </c>
      <c r="K504" s="822" t="s">
        <v>3301</v>
      </c>
      <c r="L504" s="825">
        <v>86.02</v>
      </c>
      <c r="M504" s="825">
        <v>2236.52</v>
      </c>
      <c r="N504" s="822">
        <v>26</v>
      </c>
      <c r="O504" s="826">
        <v>17.5</v>
      </c>
      <c r="P504" s="825">
        <v>1892.4399999999998</v>
      </c>
      <c r="Q504" s="827">
        <v>0.84615384615384603</v>
      </c>
      <c r="R504" s="822">
        <v>22</v>
      </c>
      <c r="S504" s="827">
        <v>0.84615384615384615</v>
      </c>
      <c r="T504" s="826">
        <v>16</v>
      </c>
      <c r="U504" s="828">
        <v>0.91428571428571426</v>
      </c>
    </row>
    <row r="505" spans="1:21" ht="14.45" customHeight="1" x14ac:dyDescent="0.2">
      <c r="A505" s="821">
        <v>21</v>
      </c>
      <c r="B505" s="822" t="s">
        <v>2867</v>
      </c>
      <c r="C505" s="822" t="s">
        <v>2873</v>
      </c>
      <c r="D505" s="823" t="s">
        <v>4857</v>
      </c>
      <c r="E505" s="824" t="s">
        <v>2899</v>
      </c>
      <c r="F505" s="822" t="s">
        <v>2868</v>
      </c>
      <c r="G505" s="822" t="s">
        <v>2974</v>
      </c>
      <c r="H505" s="822" t="s">
        <v>329</v>
      </c>
      <c r="I505" s="822" t="s">
        <v>2975</v>
      </c>
      <c r="J505" s="822" t="s">
        <v>2976</v>
      </c>
      <c r="K505" s="822" t="s">
        <v>2977</v>
      </c>
      <c r="L505" s="825">
        <v>0</v>
      </c>
      <c r="M505" s="825">
        <v>0</v>
      </c>
      <c r="N505" s="822">
        <v>11</v>
      </c>
      <c r="O505" s="826">
        <v>7.5</v>
      </c>
      <c r="P505" s="825">
        <v>0</v>
      </c>
      <c r="Q505" s="827"/>
      <c r="R505" s="822">
        <v>7</v>
      </c>
      <c r="S505" s="827">
        <v>0.63636363636363635</v>
      </c>
      <c r="T505" s="826">
        <v>5.5</v>
      </c>
      <c r="U505" s="828">
        <v>0.73333333333333328</v>
      </c>
    </row>
    <row r="506" spans="1:21" ht="14.45" customHeight="1" x14ac:dyDescent="0.2">
      <c r="A506" s="821">
        <v>21</v>
      </c>
      <c r="B506" s="822" t="s">
        <v>2867</v>
      </c>
      <c r="C506" s="822" t="s">
        <v>2873</v>
      </c>
      <c r="D506" s="823" t="s">
        <v>4857</v>
      </c>
      <c r="E506" s="824" t="s">
        <v>2899</v>
      </c>
      <c r="F506" s="822" t="s">
        <v>2868</v>
      </c>
      <c r="G506" s="822" t="s">
        <v>2974</v>
      </c>
      <c r="H506" s="822" t="s">
        <v>329</v>
      </c>
      <c r="I506" s="822" t="s">
        <v>2978</v>
      </c>
      <c r="J506" s="822" t="s">
        <v>2976</v>
      </c>
      <c r="K506" s="822" t="s">
        <v>1113</v>
      </c>
      <c r="L506" s="825">
        <v>0</v>
      </c>
      <c r="M506" s="825">
        <v>0</v>
      </c>
      <c r="N506" s="822">
        <v>1</v>
      </c>
      <c r="O506" s="826">
        <v>0.5</v>
      </c>
      <c r="P506" s="825">
        <v>0</v>
      </c>
      <c r="Q506" s="827"/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21</v>
      </c>
      <c r="B507" s="822" t="s">
        <v>2867</v>
      </c>
      <c r="C507" s="822" t="s">
        <v>2873</v>
      </c>
      <c r="D507" s="823" t="s">
        <v>4857</v>
      </c>
      <c r="E507" s="824" t="s">
        <v>2899</v>
      </c>
      <c r="F507" s="822" t="s">
        <v>2868</v>
      </c>
      <c r="G507" s="822" t="s">
        <v>2979</v>
      </c>
      <c r="H507" s="822" t="s">
        <v>643</v>
      </c>
      <c r="I507" s="822" t="s">
        <v>2614</v>
      </c>
      <c r="J507" s="822" t="s">
        <v>1454</v>
      </c>
      <c r="K507" s="822" t="s">
        <v>2615</v>
      </c>
      <c r="L507" s="825">
        <v>117.55</v>
      </c>
      <c r="M507" s="825">
        <v>2233.4499999999998</v>
      </c>
      <c r="N507" s="822">
        <v>19</v>
      </c>
      <c r="O507" s="826">
        <v>11</v>
      </c>
      <c r="P507" s="825">
        <v>2115.8999999999996</v>
      </c>
      <c r="Q507" s="827">
        <v>0.94736842105263153</v>
      </c>
      <c r="R507" s="822">
        <v>18</v>
      </c>
      <c r="S507" s="827">
        <v>0.94736842105263153</v>
      </c>
      <c r="T507" s="826">
        <v>10.5</v>
      </c>
      <c r="U507" s="828">
        <v>0.95454545454545459</v>
      </c>
    </row>
    <row r="508" spans="1:21" ht="14.45" customHeight="1" x14ac:dyDescent="0.2">
      <c r="A508" s="821">
        <v>21</v>
      </c>
      <c r="B508" s="822" t="s">
        <v>2867</v>
      </c>
      <c r="C508" s="822" t="s">
        <v>2873</v>
      </c>
      <c r="D508" s="823" t="s">
        <v>4857</v>
      </c>
      <c r="E508" s="824" t="s">
        <v>2899</v>
      </c>
      <c r="F508" s="822" t="s">
        <v>2868</v>
      </c>
      <c r="G508" s="822" t="s">
        <v>2979</v>
      </c>
      <c r="H508" s="822" t="s">
        <v>643</v>
      </c>
      <c r="I508" s="822" t="s">
        <v>2616</v>
      </c>
      <c r="J508" s="822" t="s">
        <v>1454</v>
      </c>
      <c r="K508" s="822" t="s">
        <v>780</v>
      </c>
      <c r="L508" s="825">
        <v>58.77</v>
      </c>
      <c r="M508" s="825">
        <v>117.54</v>
      </c>
      <c r="N508" s="822">
        <v>2</v>
      </c>
      <c r="O508" s="826">
        <v>2</v>
      </c>
      <c r="P508" s="825">
        <v>117.54</v>
      </c>
      <c r="Q508" s="827">
        <v>1</v>
      </c>
      <c r="R508" s="822">
        <v>2</v>
      </c>
      <c r="S508" s="827">
        <v>1</v>
      </c>
      <c r="T508" s="826">
        <v>2</v>
      </c>
      <c r="U508" s="828">
        <v>1</v>
      </c>
    </row>
    <row r="509" spans="1:21" ht="14.45" customHeight="1" x14ac:dyDescent="0.2">
      <c r="A509" s="821">
        <v>21</v>
      </c>
      <c r="B509" s="822" t="s">
        <v>2867</v>
      </c>
      <c r="C509" s="822" t="s">
        <v>2873</v>
      </c>
      <c r="D509" s="823" t="s">
        <v>4857</v>
      </c>
      <c r="E509" s="824" t="s">
        <v>2899</v>
      </c>
      <c r="F509" s="822" t="s">
        <v>2868</v>
      </c>
      <c r="G509" s="822" t="s">
        <v>3625</v>
      </c>
      <c r="H509" s="822" t="s">
        <v>329</v>
      </c>
      <c r="I509" s="822" t="s">
        <v>3626</v>
      </c>
      <c r="J509" s="822" t="s">
        <v>3627</v>
      </c>
      <c r="K509" s="822" t="s">
        <v>3628</v>
      </c>
      <c r="L509" s="825">
        <v>4002.48</v>
      </c>
      <c r="M509" s="825">
        <v>24014.880000000001</v>
      </c>
      <c r="N509" s="822">
        <v>6</v>
      </c>
      <c r="O509" s="826">
        <v>3</v>
      </c>
      <c r="P509" s="825">
        <v>24014.880000000001</v>
      </c>
      <c r="Q509" s="827">
        <v>1</v>
      </c>
      <c r="R509" s="822">
        <v>6</v>
      </c>
      <c r="S509" s="827">
        <v>1</v>
      </c>
      <c r="T509" s="826">
        <v>3</v>
      </c>
      <c r="U509" s="828">
        <v>1</v>
      </c>
    </row>
    <row r="510" spans="1:21" ht="14.45" customHeight="1" x14ac:dyDescent="0.2">
      <c r="A510" s="821">
        <v>21</v>
      </c>
      <c r="B510" s="822" t="s">
        <v>2867</v>
      </c>
      <c r="C510" s="822" t="s">
        <v>2873</v>
      </c>
      <c r="D510" s="823" t="s">
        <v>4857</v>
      </c>
      <c r="E510" s="824" t="s">
        <v>2899</v>
      </c>
      <c r="F510" s="822" t="s">
        <v>2868</v>
      </c>
      <c r="G510" s="822" t="s">
        <v>2981</v>
      </c>
      <c r="H510" s="822" t="s">
        <v>329</v>
      </c>
      <c r="I510" s="822" t="s">
        <v>3313</v>
      </c>
      <c r="J510" s="822" t="s">
        <v>1670</v>
      </c>
      <c r="K510" s="822" t="s">
        <v>780</v>
      </c>
      <c r="L510" s="825">
        <v>65.989999999999995</v>
      </c>
      <c r="M510" s="825">
        <v>1451.78</v>
      </c>
      <c r="N510" s="822">
        <v>22</v>
      </c>
      <c r="O510" s="826">
        <v>8.5</v>
      </c>
      <c r="P510" s="825">
        <v>1187.82</v>
      </c>
      <c r="Q510" s="827">
        <v>0.81818181818181812</v>
      </c>
      <c r="R510" s="822">
        <v>18</v>
      </c>
      <c r="S510" s="827">
        <v>0.81818181818181823</v>
      </c>
      <c r="T510" s="826">
        <v>6.5</v>
      </c>
      <c r="U510" s="828">
        <v>0.76470588235294112</v>
      </c>
    </row>
    <row r="511" spans="1:21" ht="14.45" customHeight="1" x14ac:dyDescent="0.2">
      <c r="A511" s="821">
        <v>21</v>
      </c>
      <c r="B511" s="822" t="s">
        <v>2867</v>
      </c>
      <c r="C511" s="822" t="s">
        <v>2873</v>
      </c>
      <c r="D511" s="823" t="s">
        <v>4857</v>
      </c>
      <c r="E511" s="824" t="s">
        <v>2899</v>
      </c>
      <c r="F511" s="822" t="s">
        <v>2868</v>
      </c>
      <c r="G511" s="822" t="s">
        <v>2981</v>
      </c>
      <c r="H511" s="822" t="s">
        <v>329</v>
      </c>
      <c r="I511" s="822" t="s">
        <v>2982</v>
      </c>
      <c r="J511" s="822" t="s">
        <v>1670</v>
      </c>
      <c r="K511" s="822" t="s">
        <v>782</v>
      </c>
      <c r="L511" s="825">
        <v>132</v>
      </c>
      <c r="M511" s="825">
        <v>396</v>
      </c>
      <c r="N511" s="822">
        <v>3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21</v>
      </c>
      <c r="B512" s="822" t="s">
        <v>2867</v>
      </c>
      <c r="C512" s="822" t="s">
        <v>2873</v>
      </c>
      <c r="D512" s="823" t="s">
        <v>4857</v>
      </c>
      <c r="E512" s="824" t="s">
        <v>2899</v>
      </c>
      <c r="F512" s="822" t="s">
        <v>2868</v>
      </c>
      <c r="G512" s="822" t="s">
        <v>2981</v>
      </c>
      <c r="H512" s="822" t="s">
        <v>329</v>
      </c>
      <c r="I512" s="822" t="s">
        <v>3629</v>
      </c>
      <c r="J512" s="822" t="s">
        <v>1670</v>
      </c>
      <c r="K512" s="822" t="s">
        <v>1671</v>
      </c>
      <c r="L512" s="825">
        <v>264</v>
      </c>
      <c r="M512" s="825">
        <v>264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21</v>
      </c>
      <c r="B513" s="822" t="s">
        <v>2867</v>
      </c>
      <c r="C513" s="822" t="s">
        <v>2873</v>
      </c>
      <c r="D513" s="823" t="s">
        <v>4857</v>
      </c>
      <c r="E513" s="824" t="s">
        <v>2899</v>
      </c>
      <c r="F513" s="822" t="s">
        <v>2868</v>
      </c>
      <c r="G513" s="822" t="s">
        <v>3630</v>
      </c>
      <c r="H513" s="822" t="s">
        <v>329</v>
      </c>
      <c r="I513" s="822" t="s">
        <v>3631</v>
      </c>
      <c r="J513" s="822" t="s">
        <v>3632</v>
      </c>
      <c r="K513" s="822" t="s">
        <v>3633</v>
      </c>
      <c r="L513" s="825">
        <v>0</v>
      </c>
      <c r="M513" s="825">
        <v>0</v>
      </c>
      <c r="N513" s="822">
        <v>2</v>
      </c>
      <c r="O513" s="826">
        <v>2</v>
      </c>
      <c r="P513" s="825">
        <v>0</v>
      </c>
      <c r="Q513" s="827"/>
      <c r="R513" s="822">
        <v>1</v>
      </c>
      <c r="S513" s="827">
        <v>0.5</v>
      </c>
      <c r="T513" s="826">
        <v>1</v>
      </c>
      <c r="U513" s="828">
        <v>0.5</v>
      </c>
    </row>
    <row r="514" spans="1:21" ht="14.45" customHeight="1" x14ac:dyDescent="0.2">
      <c r="A514" s="821">
        <v>21</v>
      </c>
      <c r="B514" s="822" t="s">
        <v>2867</v>
      </c>
      <c r="C514" s="822" t="s">
        <v>2873</v>
      </c>
      <c r="D514" s="823" t="s">
        <v>4857</v>
      </c>
      <c r="E514" s="824" t="s">
        <v>2899</v>
      </c>
      <c r="F514" s="822" t="s">
        <v>2868</v>
      </c>
      <c r="G514" s="822" t="s">
        <v>3630</v>
      </c>
      <c r="H514" s="822" t="s">
        <v>329</v>
      </c>
      <c r="I514" s="822" t="s">
        <v>3634</v>
      </c>
      <c r="J514" s="822" t="s">
        <v>3632</v>
      </c>
      <c r="K514" s="822" t="s">
        <v>3635</v>
      </c>
      <c r="L514" s="825">
        <v>171.55</v>
      </c>
      <c r="M514" s="825">
        <v>171.55</v>
      </c>
      <c r="N514" s="822">
        <v>1</v>
      </c>
      <c r="O514" s="826">
        <v>1</v>
      </c>
      <c r="P514" s="825">
        <v>171.55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21</v>
      </c>
      <c r="B515" s="822" t="s">
        <v>2867</v>
      </c>
      <c r="C515" s="822" t="s">
        <v>2873</v>
      </c>
      <c r="D515" s="823" t="s">
        <v>4857</v>
      </c>
      <c r="E515" s="824" t="s">
        <v>2899</v>
      </c>
      <c r="F515" s="822" t="s">
        <v>2868</v>
      </c>
      <c r="G515" s="822" t="s">
        <v>3525</v>
      </c>
      <c r="H515" s="822" t="s">
        <v>329</v>
      </c>
      <c r="I515" s="822" t="s">
        <v>3636</v>
      </c>
      <c r="J515" s="822" t="s">
        <v>3637</v>
      </c>
      <c r="K515" s="822" t="s">
        <v>3638</v>
      </c>
      <c r="L515" s="825">
        <v>97.96</v>
      </c>
      <c r="M515" s="825">
        <v>97.96</v>
      </c>
      <c r="N515" s="822">
        <v>1</v>
      </c>
      <c r="O515" s="826">
        <v>1</v>
      </c>
      <c r="P515" s="825">
        <v>97.96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21</v>
      </c>
      <c r="B516" s="822" t="s">
        <v>2867</v>
      </c>
      <c r="C516" s="822" t="s">
        <v>2873</v>
      </c>
      <c r="D516" s="823" t="s">
        <v>4857</v>
      </c>
      <c r="E516" s="824" t="s">
        <v>2899</v>
      </c>
      <c r="F516" s="822" t="s">
        <v>2868</v>
      </c>
      <c r="G516" s="822" t="s">
        <v>2937</v>
      </c>
      <c r="H516" s="822" t="s">
        <v>329</v>
      </c>
      <c r="I516" s="822" t="s">
        <v>3314</v>
      </c>
      <c r="J516" s="822" t="s">
        <v>923</v>
      </c>
      <c r="K516" s="822" t="s">
        <v>924</v>
      </c>
      <c r="L516" s="825">
        <v>236.03</v>
      </c>
      <c r="M516" s="825">
        <v>5192.6600000000017</v>
      </c>
      <c r="N516" s="822">
        <v>22</v>
      </c>
      <c r="O516" s="826">
        <v>17</v>
      </c>
      <c r="P516" s="825">
        <v>4012.5100000000016</v>
      </c>
      <c r="Q516" s="827">
        <v>0.77272727272727282</v>
      </c>
      <c r="R516" s="822">
        <v>17</v>
      </c>
      <c r="S516" s="827">
        <v>0.77272727272727271</v>
      </c>
      <c r="T516" s="826">
        <v>12</v>
      </c>
      <c r="U516" s="828">
        <v>0.70588235294117652</v>
      </c>
    </row>
    <row r="517" spans="1:21" ht="14.45" customHeight="1" x14ac:dyDescent="0.2">
      <c r="A517" s="821">
        <v>21</v>
      </c>
      <c r="B517" s="822" t="s">
        <v>2867</v>
      </c>
      <c r="C517" s="822" t="s">
        <v>2873</v>
      </c>
      <c r="D517" s="823" t="s">
        <v>4857</v>
      </c>
      <c r="E517" s="824" t="s">
        <v>2899</v>
      </c>
      <c r="F517" s="822" t="s">
        <v>2868</v>
      </c>
      <c r="G517" s="822" t="s">
        <v>2937</v>
      </c>
      <c r="H517" s="822" t="s">
        <v>329</v>
      </c>
      <c r="I517" s="822" t="s">
        <v>3639</v>
      </c>
      <c r="J517" s="822" t="s">
        <v>2984</v>
      </c>
      <c r="K517" s="822" t="s">
        <v>924</v>
      </c>
      <c r="L517" s="825">
        <v>236.03</v>
      </c>
      <c r="M517" s="825">
        <v>236.03</v>
      </c>
      <c r="N517" s="822">
        <v>1</v>
      </c>
      <c r="O517" s="826">
        <v>0.5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21</v>
      </c>
      <c r="B518" s="822" t="s">
        <v>2867</v>
      </c>
      <c r="C518" s="822" t="s">
        <v>2873</v>
      </c>
      <c r="D518" s="823" t="s">
        <v>4857</v>
      </c>
      <c r="E518" s="824" t="s">
        <v>2899</v>
      </c>
      <c r="F518" s="822" t="s">
        <v>2868</v>
      </c>
      <c r="G518" s="822" t="s">
        <v>2988</v>
      </c>
      <c r="H518" s="822" t="s">
        <v>329</v>
      </c>
      <c r="I518" s="822" t="s">
        <v>2989</v>
      </c>
      <c r="J518" s="822" t="s">
        <v>2990</v>
      </c>
      <c r="K518" s="822" t="s">
        <v>2991</v>
      </c>
      <c r="L518" s="825">
        <v>35.25</v>
      </c>
      <c r="M518" s="825">
        <v>176.25</v>
      </c>
      <c r="N518" s="822">
        <v>5</v>
      </c>
      <c r="O518" s="826">
        <v>3</v>
      </c>
      <c r="P518" s="825">
        <v>176.25</v>
      </c>
      <c r="Q518" s="827">
        <v>1</v>
      </c>
      <c r="R518" s="822">
        <v>5</v>
      </c>
      <c r="S518" s="827">
        <v>1</v>
      </c>
      <c r="T518" s="826">
        <v>3</v>
      </c>
      <c r="U518" s="828">
        <v>1</v>
      </c>
    </row>
    <row r="519" spans="1:21" ht="14.45" customHeight="1" x14ac:dyDescent="0.2">
      <c r="A519" s="821">
        <v>21</v>
      </c>
      <c r="B519" s="822" t="s">
        <v>2867</v>
      </c>
      <c r="C519" s="822" t="s">
        <v>2873</v>
      </c>
      <c r="D519" s="823" t="s">
        <v>4857</v>
      </c>
      <c r="E519" s="824" t="s">
        <v>2899</v>
      </c>
      <c r="F519" s="822" t="s">
        <v>2868</v>
      </c>
      <c r="G519" s="822" t="s">
        <v>2988</v>
      </c>
      <c r="H519" s="822" t="s">
        <v>329</v>
      </c>
      <c r="I519" s="822" t="s">
        <v>2992</v>
      </c>
      <c r="J519" s="822" t="s">
        <v>2993</v>
      </c>
      <c r="K519" s="822" t="s">
        <v>2994</v>
      </c>
      <c r="L519" s="825">
        <v>58.74</v>
      </c>
      <c r="M519" s="825">
        <v>58.74</v>
      </c>
      <c r="N519" s="822">
        <v>1</v>
      </c>
      <c r="O519" s="826">
        <v>0.5</v>
      </c>
      <c r="P519" s="825">
        <v>58.74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21</v>
      </c>
      <c r="B520" s="822" t="s">
        <v>2867</v>
      </c>
      <c r="C520" s="822" t="s">
        <v>2873</v>
      </c>
      <c r="D520" s="823" t="s">
        <v>4857</v>
      </c>
      <c r="E520" s="824" t="s">
        <v>2899</v>
      </c>
      <c r="F520" s="822" t="s">
        <v>2868</v>
      </c>
      <c r="G520" s="822" t="s">
        <v>2988</v>
      </c>
      <c r="H520" s="822" t="s">
        <v>329</v>
      </c>
      <c r="I520" s="822" t="s">
        <v>3640</v>
      </c>
      <c r="J520" s="822" t="s">
        <v>3641</v>
      </c>
      <c r="K520" s="822" t="s">
        <v>3642</v>
      </c>
      <c r="L520" s="825">
        <v>23.49</v>
      </c>
      <c r="M520" s="825">
        <v>23.49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21</v>
      </c>
      <c r="B521" s="822" t="s">
        <v>2867</v>
      </c>
      <c r="C521" s="822" t="s">
        <v>2873</v>
      </c>
      <c r="D521" s="823" t="s">
        <v>4857</v>
      </c>
      <c r="E521" s="824" t="s">
        <v>2899</v>
      </c>
      <c r="F521" s="822" t="s">
        <v>2868</v>
      </c>
      <c r="G521" s="822" t="s">
        <v>2997</v>
      </c>
      <c r="H521" s="822" t="s">
        <v>329</v>
      </c>
      <c r="I521" s="822" t="s">
        <v>2998</v>
      </c>
      <c r="J521" s="822" t="s">
        <v>814</v>
      </c>
      <c r="K521" s="822" t="s">
        <v>2999</v>
      </c>
      <c r="L521" s="825">
        <v>91.11</v>
      </c>
      <c r="M521" s="825">
        <v>1093.32</v>
      </c>
      <c r="N521" s="822">
        <v>12</v>
      </c>
      <c r="O521" s="826">
        <v>6.5</v>
      </c>
      <c r="P521" s="825">
        <v>1002.21</v>
      </c>
      <c r="Q521" s="827">
        <v>0.91666666666666674</v>
      </c>
      <c r="R521" s="822">
        <v>11</v>
      </c>
      <c r="S521" s="827">
        <v>0.91666666666666663</v>
      </c>
      <c r="T521" s="826">
        <v>5.5</v>
      </c>
      <c r="U521" s="828">
        <v>0.84615384615384615</v>
      </c>
    </row>
    <row r="522" spans="1:21" ht="14.45" customHeight="1" x14ac:dyDescent="0.2">
      <c r="A522" s="821">
        <v>21</v>
      </c>
      <c r="B522" s="822" t="s">
        <v>2867</v>
      </c>
      <c r="C522" s="822" t="s">
        <v>2873</v>
      </c>
      <c r="D522" s="823" t="s">
        <v>4857</v>
      </c>
      <c r="E522" s="824" t="s">
        <v>2899</v>
      </c>
      <c r="F522" s="822" t="s">
        <v>2868</v>
      </c>
      <c r="G522" s="822" t="s">
        <v>2997</v>
      </c>
      <c r="H522" s="822" t="s">
        <v>329</v>
      </c>
      <c r="I522" s="822" t="s">
        <v>3643</v>
      </c>
      <c r="J522" s="822" t="s">
        <v>814</v>
      </c>
      <c r="K522" s="822" t="s">
        <v>3644</v>
      </c>
      <c r="L522" s="825">
        <v>182.22</v>
      </c>
      <c r="M522" s="825">
        <v>182.22</v>
      </c>
      <c r="N522" s="822">
        <v>1</v>
      </c>
      <c r="O522" s="826">
        <v>1</v>
      </c>
      <c r="P522" s="825">
        <v>182.22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21</v>
      </c>
      <c r="B523" s="822" t="s">
        <v>2867</v>
      </c>
      <c r="C523" s="822" t="s">
        <v>2873</v>
      </c>
      <c r="D523" s="823" t="s">
        <v>4857</v>
      </c>
      <c r="E523" s="824" t="s">
        <v>2899</v>
      </c>
      <c r="F523" s="822" t="s">
        <v>2868</v>
      </c>
      <c r="G523" s="822" t="s">
        <v>3327</v>
      </c>
      <c r="H523" s="822" t="s">
        <v>329</v>
      </c>
      <c r="I523" s="822" t="s">
        <v>3328</v>
      </c>
      <c r="J523" s="822" t="s">
        <v>1293</v>
      </c>
      <c r="K523" s="822" t="s">
        <v>3329</v>
      </c>
      <c r="L523" s="825">
        <v>24.68</v>
      </c>
      <c r="M523" s="825">
        <v>74.039999999999992</v>
      </c>
      <c r="N523" s="822">
        <v>3</v>
      </c>
      <c r="O523" s="826">
        <v>0.5</v>
      </c>
      <c r="P523" s="825">
        <v>74.039999999999992</v>
      </c>
      <c r="Q523" s="827">
        <v>1</v>
      </c>
      <c r="R523" s="822">
        <v>3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21</v>
      </c>
      <c r="B524" s="822" t="s">
        <v>2867</v>
      </c>
      <c r="C524" s="822" t="s">
        <v>2873</v>
      </c>
      <c r="D524" s="823" t="s">
        <v>4857</v>
      </c>
      <c r="E524" s="824" t="s">
        <v>2899</v>
      </c>
      <c r="F524" s="822" t="s">
        <v>2868</v>
      </c>
      <c r="G524" s="822" t="s">
        <v>3000</v>
      </c>
      <c r="H524" s="822" t="s">
        <v>329</v>
      </c>
      <c r="I524" s="822" t="s">
        <v>3537</v>
      </c>
      <c r="J524" s="822" t="s">
        <v>3538</v>
      </c>
      <c r="K524" s="822" t="s">
        <v>3539</v>
      </c>
      <c r="L524" s="825">
        <v>93.49</v>
      </c>
      <c r="M524" s="825">
        <v>7853.159999999998</v>
      </c>
      <c r="N524" s="822">
        <v>84</v>
      </c>
      <c r="O524" s="826">
        <v>19</v>
      </c>
      <c r="P524" s="825">
        <v>7666.1799999999985</v>
      </c>
      <c r="Q524" s="827">
        <v>0.97619047619047628</v>
      </c>
      <c r="R524" s="822">
        <v>82</v>
      </c>
      <c r="S524" s="827">
        <v>0.97619047619047616</v>
      </c>
      <c r="T524" s="826">
        <v>18</v>
      </c>
      <c r="U524" s="828">
        <v>0.94736842105263153</v>
      </c>
    </row>
    <row r="525" spans="1:21" ht="14.45" customHeight="1" x14ac:dyDescent="0.2">
      <c r="A525" s="821">
        <v>21</v>
      </c>
      <c r="B525" s="822" t="s">
        <v>2867</v>
      </c>
      <c r="C525" s="822" t="s">
        <v>2873</v>
      </c>
      <c r="D525" s="823" t="s">
        <v>4857</v>
      </c>
      <c r="E525" s="824" t="s">
        <v>2899</v>
      </c>
      <c r="F525" s="822" t="s">
        <v>2868</v>
      </c>
      <c r="G525" s="822" t="s">
        <v>3645</v>
      </c>
      <c r="H525" s="822" t="s">
        <v>329</v>
      </c>
      <c r="I525" s="822" t="s">
        <v>3646</v>
      </c>
      <c r="J525" s="822" t="s">
        <v>3647</v>
      </c>
      <c r="K525" s="822" t="s">
        <v>3648</v>
      </c>
      <c r="L525" s="825">
        <v>0</v>
      </c>
      <c r="M525" s="825">
        <v>0</v>
      </c>
      <c r="N525" s="822">
        <v>3</v>
      </c>
      <c r="O525" s="826">
        <v>3</v>
      </c>
      <c r="P525" s="825">
        <v>0</v>
      </c>
      <c r="Q525" s="827"/>
      <c r="R525" s="822">
        <v>2</v>
      </c>
      <c r="S525" s="827">
        <v>0.66666666666666663</v>
      </c>
      <c r="T525" s="826">
        <v>2</v>
      </c>
      <c r="U525" s="828">
        <v>0.66666666666666663</v>
      </c>
    </row>
    <row r="526" spans="1:21" ht="14.45" customHeight="1" x14ac:dyDescent="0.2">
      <c r="A526" s="821">
        <v>21</v>
      </c>
      <c r="B526" s="822" t="s">
        <v>2867</v>
      </c>
      <c r="C526" s="822" t="s">
        <v>2873</v>
      </c>
      <c r="D526" s="823" t="s">
        <v>4857</v>
      </c>
      <c r="E526" s="824" t="s">
        <v>2899</v>
      </c>
      <c r="F526" s="822" t="s">
        <v>2868</v>
      </c>
      <c r="G526" s="822" t="s">
        <v>3015</v>
      </c>
      <c r="H526" s="822" t="s">
        <v>643</v>
      </c>
      <c r="I526" s="822" t="s">
        <v>3016</v>
      </c>
      <c r="J526" s="822" t="s">
        <v>3017</v>
      </c>
      <c r="K526" s="822" t="s">
        <v>3018</v>
      </c>
      <c r="L526" s="825">
        <v>550.39</v>
      </c>
      <c r="M526" s="825">
        <v>550.39</v>
      </c>
      <c r="N526" s="822">
        <v>1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21</v>
      </c>
      <c r="B527" s="822" t="s">
        <v>2867</v>
      </c>
      <c r="C527" s="822" t="s">
        <v>2873</v>
      </c>
      <c r="D527" s="823" t="s">
        <v>4857</v>
      </c>
      <c r="E527" s="824" t="s">
        <v>2899</v>
      </c>
      <c r="F527" s="822" t="s">
        <v>2868</v>
      </c>
      <c r="G527" s="822" t="s">
        <v>3015</v>
      </c>
      <c r="H527" s="822" t="s">
        <v>329</v>
      </c>
      <c r="I527" s="822" t="s">
        <v>3019</v>
      </c>
      <c r="J527" s="822" t="s">
        <v>3020</v>
      </c>
      <c r="K527" s="822" t="s">
        <v>3018</v>
      </c>
      <c r="L527" s="825">
        <v>550.39</v>
      </c>
      <c r="M527" s="825">
        <v>1651.17</v>
      </c>
      <c r="N527" s="822">
        <v>3</v>
      </c>
      <c r="O527" s="826">
        <v>0.5</v>
      </c>
      <c r="P527" s="825">
        <v>1651.17</v>
      </c>
      <c r="Q527" s="827">
        <v>1</v>
      </c>
      <c r="R527" s="822">
        <v>3</v>
      </c>
      <c r="S527" s="827">
        <v>1</v>
      </c>
      <c r="T527" s="826">
        <v>0.5</v>
      </c>
      <c r="U527" s="828">
        <v>1</v>
      </c>
    </row>
    <row r="528" spans="1:21" ht="14.45" customHeight="1" x14ac:dyDescent="0.2">
      <c r="A528" s="821">
        <v>21</v>
      </c>
      <c r="B528" s="822" t="s">
        <v>2867</v>
      </c>
      <c r="C528" s="822" t="s">
        <v>2873</v>
      </c>
      <c r="D528" s="823" t="s">
        <v>4857</v>
      </c>
      <c r="E528" s="824" t="s">
        <v>2899</v>
      </c>
      <c r="F528" s="822" t="s">
        <v>2868</v>
      </c>
      <c r="G528" s="822" t="s">
        <v>3043</v>
      </c>
      <c r="H528" s="822" t="s">
        <v>643</v>
      </c>
      <c r="I528" s="822" t="s">
        <v>2359</v>
      </c>
      <c r="J528" s="822" t="s">
        <v>936</v>
      </c>
      <c r="K528" s="822" t="s">
        <v>2360</v>
      </c>
      <c r="L528" s="825">
        <v>42.51</v>
      </c>
      <c r="M528" s="825">
        <v>425.1</v>
      </c>
      <c r="N528" s="822">
        <v>10</v>
      </c>
      <c r="O528" s="826">
        <v>7</v>
      </c>
      <c r="P528" s="825">
        <v>170.04</v>
      </c>
      <c r="Q528" s="827">
        <v>0.39999999999999997</v>
      </c>
      <c r="R528" s="822">
        <v>4</v>
      </c>
      <c r="S528" s="827">
        <v>0.4</v>
      </c>
      <c r="T528" s="826">
        <v>3.5</v>
      </c>
      <c r="U528" s="828">
        <v>0.5</v>
      </c>
    </row>
    <row r="529" spans="1:21" ht="14.45" customHeight="1" x14ac:dyDescent="0.2">
      <c r="A529" s="821">
        <v>21</v>
      </c>
      <c r="B529" s="822" t="s">
        <v>2867</v>
      </c>
      <c r="C529" s="822" t="s">
        <v>2873</v>
      </c>
      <c r="D529" s="823" t="s">
        <v>4857</v>
      </c>
      <c r="E529" s="824" t="s">
        <v>2899</v>
      </c>
      <c r="F529" s="822" t="s">
        <v>2868</v>
      </c>
      <c r="G529" s="822" t="s">
        <v>3649</v>
      </c>
      <c r="H529" s="822" t="s">
        <v>329</v>
      </c>
      <c r="I529" s="822" t="s">
        <v>3650</v>
      </c>
      <c r="J529" s="822" t="s">
        <v>1061</v>
      </c>
      <c r="K529" s="822" t="s">
        <v>1063</v>
      </c>
      <c r="L529" s="825">
        <v>105.63</v>
      </c>
      <c r="M529" s="825">
        <v>211.26</v>
      </c>
      <c r="N529" s="822">
        <v>2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21</v>
      </c>
      <c r="B530" s="822" t="s">
        <v>2867</v>
      </c>
      <c r="C530" s="822" t="s">
        <v>2873</v>
      </c>
      <c r="D530" s="823" t="s">
        <v>4857</v>
      </c>
      <c r="E530" s="824" t="s">
        <v>2899</v>
      </c>
      <c r="F530" s="822" t="s">
        <v>2868</v>
      </c>
      <c r="G530" s="822" t="s">
        <v>3044</v>
      </c>
      <c r="H530" s="822" t="s">
        <v>643</v>
      </c>
      <c r="I530" s="822" t="s">
        <v>2581</v>
      </c>
      <c r="J530" s="822" t="s">
        <v>2579</v>
      </c>
      <c r="K530" s="822" t="s">
        <v>2582</v>
      </c>
      <c r="L530" s="825">
        <v>169.73</v>
      </c>
      <c r="M530" s="825">
        <v>1018.3799999999999</v>
      </c>
      <c r="N530" s="822">
        <v>6</v>
      </c>
      <c r="O530" s="826">
        <v>1.5</v>
      </c>
      <c r="P530" s="825">
        <v>339.46</v>
      </c>
      <c r="Q530" s="827">
        <v>0.33333333333333337</v>
      </c>
      <c r="R530" s="822">
        <v>2</v>
      </c>
      <c r="S530" s="827">
        <v>0.33333333333333331</v>
      </c>
      <c r="T530" s="826">
        <v>0.5</v>
      </c>
      <c r="U530" s="828">
        <v>0.33333333333333331</v>
      </c>
    </row>
    <row r="531" spans="1:21" ht="14.45" customHeight="1" x14ac:dyDescent="0.2">
      <c r="A531" s="821">
        <v>21</v>
      </c>
      <c r="B531" s="822" t="s">
        <v>2867</v>
      </c>
      <c r="C531" s="822" t="s">
        <v>2873</v>
      </c>
      <c r="D531" s="823" t="s">
        <v>4857</v>
      </c>
      <c r="E531" s="824" t="s">
        <v>2899</v>
      </c>
      <c r="F531" s="822" t="s">
        <v>2868</v>
      </c>
      <c r="G531" s="822" t="s">
        <v>3651</v>
      </c>
      <c r="H531" s="822" t="s">
        <v>329</v>
      </c>
      <c r="I531" s="822" t="s">
        <v>3652</v>
      </c>
      <c r="J531" s="822" t="s">
        <v>1121</v>
      </c>
      <c r="K531" s="822" t="s">
        <v>3653</v>
      </c>
      <c r="L531" s="825">
        <v>79.64</v>
      </c>
      <c r="M531" s="825">
        <v>318.56</v>
      </c>
      <c r="N531" s="822">
        <v>4</v>
      </c>
      <c r="O531" s="826">
        <v>3</v>
      </c>
      <c r="P531" s="825">
        <v>318.56</v>
      </c>
      <c r="Q531" s="827">
        <v>1</v>
      </c>
      <c r="R531" s="822">
        <v>4</v>
      </c>
      <c r="S531" s="827">
        <v>1</v>
      </c>
      <c r="T531" s="826">
        <v>3</v>
      </c>
      <c r="U531" s="828">
        <v>1</v>
      </c>
    </row>
    <row r="532" spans="1:21" ht="14.45" customHeight="1" x14ac:dyDescent="0.2">
      <c r="A532" s="821">
        <v>21</v>
      </c>
      <c r="B532" s="822" t="s">
        <v>2867</v>
      </c>
      <c r="C532" s="822" t="s">
        <v>2873</v>
      </c>
      <c r="D532" s="823" t="s">
        <v>4857</v>
      </c>
      <c r="E532" s="824" t="s">
        <v>2899</v>
      </c>
      <c r="F532" s="822" t="s">
        <v>2868</v>
      </c>
      <c r="G532" s="822" t="s">
        <v>3651</v>
      </c>
      <c r="H532" s="822" t="s">
        <v>329</v>
      </c>
      <c r="I532" s="822" t="s">
        <v>3654</v>
      </c>
      <c r="J532" s="822" t="s">
        <v>3655</v>
      </c>
      <c r="K532" s="822" t="s">
        <v>3656</v>
      </c>
      <c r="L532" s="825">
        <v>79.64</v>
      </c>
      <c r="M532" s="825">
        <v>79.64</v>
      </c>
      <c r="N532" s="822">
        <v>1</v>
      </c>
      <c r="O532" s="826">
        <v>1</v>
      </c>
      <c r="P532" s="825">
        <v>79.64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21</v>
      </c>
      <c r="B533" s="822" t="s">
        <v>2867</v>
      </c>
      <c r="C533" s="822" t="s">
        <v>2873</v>
      </c>
      <c r="D533" s="823" t="s">
        <v>4857</v>
      </c>
      <c r="E533" s="824" t="s">
        <v>2899</v>
      </c>
      <c r="F533" s="822" t="s">
        <v>2868</v>
      </c>
      <c r="G533" s="822" t="s">
        <v>2940</v>
      </c>
      <c r="H533" s="822" t="s">
        <v>329</v>
      </c>
      <c r="I533" s="822" t="s">
        <v>3056</v>
      </c>
      <c r="J533" s="822" t="s">
        <v>1053</v>
      </c>
      <c r="K533" s="822" t="s">
        <v>3057</v>
      </c>
      <c r="L533" s="825">
        <v>75.05</v>
      </c>
      <c r="M533" s="825">
        <v>150.1</v>
      </c>
      <c r="N533" s="822">
        <v>2</v>
      </c>
      <c r="O533" s="826">
        <v>2</v>
      </c>
      <c r="P533" s="825">
        <v>150.1</v>
      </c>
      <c r="Q533" s="827">
        <v>1</v>
      </c>
      <c r="R533" s="822">
        <v>2</v>
      </c>
      <c r="S533" s="827">
        <v>1</v>
      </c>
      <c r="T533" s="826">
        <v>2</v>
      </c>
      <c r="U533" s="828">
        <v>1</v>
      </c>
    </row>
    <row r="534" spans="1:21" ht="14.45" customHeight="1" x14ac:dyDescent="0.2">
      <c r="A534" s="821">
        <v>21</v>
      </c>
      <c r="B534" s="822" t="s">
        <v>2867</v>
      </c>
      <c r="C534" s="822" t="s">
        <v>2873</v>
      </c>
      <c r="D534" s="823" t="s">
        <v>4857</v>
      </c>
      <c r="E534" s="824" t="s">
        <v>2899</v>
      </c>
      <c r="F534" s="822" t="s">
        <v>2868</v>
      </c>
      <c r="G534" s="822" t="s">
        <v>2940</v>
      </c>
      <c r="H534" s="822" t="s">
        <v>329</v>
      </c>
      <c r="I534" s="822" t="s">
        <v>2941</v>
      </c>
      <c r="J534" s="822" t="s">
        <v>1057</v>
      </c>
      <c r="K534" s="822" t="s">
        <v>2942</v>
      </c>
      <c r="L534" s="825">
        <v>45.03</v>
      </c>
      <c r="M534" s="825">
        <v>135.09</v>
      </c>
      <c r="N534" s="822">
        <v>3</v>
      </c>
      <c r="O534" s="826">
        <v>2.5</v>
      </c>
      <c r="P534" s="825">
        <v>90.06</v>
      </c>
      <c r="Q534" s="827">
        <v>0.66666666666666663</v>
      </c>
      <c r="R534" s="822">
        <v>2</v>
      </c>
      <c r="S534" s="827">
        <v>0.66666666666666663</v>
      </c>
      <c r="T534" s="826">
        <v>1.5</v>
      </c>
      <c r="U534" s="828">
        <v>0.6</v>
      </c>
    </row>
    <row r="535" spans="1:21" ht="14.45" customHeight="1" x14ac:dyDescent="0.2">
      <c r="A535" s="821">
        <v>21</v>
      </c>
      <c r="B535" s="822" t="s">
        <v>2867</v>
      </c>
      <c r="C535" s="822" t="s">
        <v>2873</v>
      </c>
      <c r="D535" s="823" t="s">
        <v>4857</v>
      </c>
      <c r="E535" s="824" t="s">
        <v>2899</v>
      </c>
      <c r="F535" s="822" t="s">
        <v>2868</v>
      </c>
      <c r="G535" s="822" t="s">
        <v>3542</v>
      </c>
      <c r="H535" s="822" t="s">
        <v>329</v>
      </c>
      <c r="I535" s="822" t="s">
        <v>3543</v>
      </c>
      <c r="J535" s="822" t="s">
        <v>1933</v>
      </c>
      <c r="K535" s="822" t="s">
        <v>1934</v>
      </c>
      <c r="L535" s="825">
        <v>49.04</v>
      </c>
      <c r="M535" s="825">
        <v>49.04</v>
      </c>
      <c r="N535" s="822">
        <v>1</v>
      </c>
      <c r="O535" s="826">
        <v>0.5</v>
      </c>
      <c r="P535" s="825">
        <v>49.04</v>
      </c>
      <c r="Q535" s="827">
        <v>1</v>
      </c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21</v>
      </c>
      <c r="B536" s="822" t="s">
        <v>2867</v>
      </c>
      <c r="C536" s="822" t="s">
        <v>2873</v>
      </c>
      <c r="D536" s="823" t="s">
        <v>4857</v>
      </c>
      <c r="E536" s="824" t="s">
        <v>2899</v>
      </c>
      <c r="F536" s="822" t="s">
        <v>2868</v>
      </c>
      <c r="G536" s="822" t="s">
        <v>3058</v>
      </c>
      <c r="H536" s="822" t="s">
        <v>329</v>
      </c>
      <c r="I536" s="822" t="s">
        <v>3657</v>
      </c>
      <c r="J536" s="822" t="s">
        <v>3658</v>
      </c>
      <c r="K536" s="822" t="s">
        <v>3659</v>
      </c>
      <c r="L536" s="825">
        <v>31.33</v>
      </c>
      <c r="M536" s="825">
        <v>62.66</v>
      </c>
      <c r="N536" s="822">
        <v>2</v>
      </c>
      <c r="O536" s="826">
        <v>0.5</v>
      </c>
      <c r="P536" s="825">
        <v>62.66</v>
      </c>
      <c r="Q536" s="827">
        <v>1</v>
      </c>
      <c r="R536" s="822">
        <v>2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21</v>
      </c>
      <c r="B537" s="822" t="s">
        <v>2867</v>
      </c>
      <c r="C537" s="822" t="s">
        <v>2873</v>
      </c>
      <c r="D537" s="823" t="s">
        <v>4857</v>
      </c>
      <c r="E537" s="824" t="s">
        <v>2899</v>
      </c>
      <c r="F537" s="822" t="s">
        <v>2868</v>
      </c>
      <c r="G537" s="822" t="s">
        <v>3067</v>
      </c>
      <c r="H537" s="822" t="s">
        <v>329</v>
      </c>
      <c r="I537" s="822" t="s">
        <v>3660</v>
      </c>
      <c r="J537" s="822" t="s">
        <v>3069</v>
      </c>
      <c r="K537" s="822" t="s">
        <v>3661</v>
      </c>
      <c r="L537" s="825">
        <v>2615.92</v>
      </c>
      <c r="M537" s="825">
        <v>10463.68</v>
      </c>
      <c r="N537" s="822">
        <v>4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21</v>
      </c>
      <c r="B538" s="822" t="s">
        <v>2867</v>
      </c>
      <c r="C538" s="822" t="s">
        <v>2873</v>
      </c>
      <c r="D538" s="823" t="s">
        <v>4857</v>
      </c>
      <c r="E538" s="824" t="s">
        <v>2899</v>
      </c>
      <c r="F538" s="822" t="s">
        <v>2868</v>
      </c>
      <c r="G538" s="822" t="s">
        <v>3067</v>
      </c>
      <c r="H538" s="822" t="s">
        <v>329</v>
      </c>
      <c r="I538" s="822" t="s">
        <v>3068</v>
      </c>
      <c r="J538" s="822" t="s">
        <v>3069</v>
      </c>
      <c r="K538" s="822" t="s">
        <v>3070</v>
      </c>
      <c r="L538" s="825">
        <v>3633.21</v>
      </c>
      <c r="M538" s="825">
        <v>29065.68</v>
      </c>
      <c r="N538" s="822">
        <v>8</v>
      </c>
      <c r="O538" s="826">
        <v>1.5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21</v>
      </c>
      <c r="B539" s="822" t="s">
        <v>2867</v>
      </c>
      <c r="C539" s="822" t="s">
        <v>2873</v>
      </c>
      <c r="D539" s="823" t="s">
        <v>4857</v>
      </c>
      <c r="E539" s="824" t="s">
        <v>2899</v>
      </c>
      <c r="F539" s="822" t="s">
        <v>2868</v>
      </c>
      <c r="G539" s="822" t="s">
        <v>3662</v>
      </c>
      <c r="H539" s="822" t="s">
        <v>329</v>
      </c>
      <c r="I539" s="822" t="s">
        <v>3663</v>
      </c>
      <c r="J539" s="822" t="s">
        <v>3664</v>
      </c>
      <c r="K539" s="822" t="s">
        <v>3665</v>
      </c>
      <c r="L539" s="825">
        <v>169.54</v>
      </c>
      <c r="M539" s="825">
        <v>339.08</v>
      </c>
      <c r="N539" s="822">
        <v>2</v>
      </c>
      <c r="O539" s="826">
        <v>2</v>
      </c>
      <c r="P539" s="825">
        <v>169.54</v>
      </c>
      <c r="Q539" s="827">
        <v>0.5</v>
      </c>
      <c r="R539" s="822">
        <v>1</v>
      </c>
      <c r="S539" s="827">
        <v>0.5</v>
      </c>
      <c r="T539" s="826">
        <v>1</v>
      </c>
      <c r="U539" s="828">
        <v>0.5</v>
      </c>
    </row>
    <row r="540" spans="1:21" ht="14.45" customHeight="1" x14ac:dyDescent="0.2">
      <c r="A540" s="821">
        <v>21</v>
      </c>
      <c r="B540" s="822" t="s">
        <v>2867</v>
      </c>
      <c r="C540" s="822" t="s">
        <v>2873</v>
      </c>
      <c r="D540" s="823" t="s">
        <v>4857</v>
      </c>
      <c r="E540" s="824" t="s">
        <v>2899</v>
      </c>
      <c r="F540" s="822" t="s">
        <v>2868</v>
      </c>
      <c r="G540" s="822" t="s">
        <v>3359</v>
      </c>
      <c r="H540" s="822" t="s">
        <v>329</v>
      </c>
      <c r="I540" s="822" t="s">
        <v>3360</v>
      </c>
      <c r="J540" s="822" t="s">
        <v>1565</v>
      </c>
      <c r="K540" s="822" t="s">
        <v>3361</v>
      </c>
      <c r="L540" s="825">
        <v>42.14</v>
      </c>
      <c r="M540" s="825">
        <v>210.7</v>
      </c>
      <c r="N540" s="822">
        <v>5</v>
      </c>
      <c r="O540" s="826">
        <v>3</v>
      </c>
      <c r="P540" s="825">
        <v>126.42</v>
      </c>
      <c r="Q540" s="827">
        <v>0.60000000000000009</v>
      </c>
      <c r="R540" s="822">
        <v>3</v>
      </c>
      <c r="S540" s="827">
        <v>0.6</v>
      </c>
      <c r="T540" s="826">
        <v>1.5</v>
      </c>
      <c r="U540" s="828">
        <v>0.5</v>
      </c>
    </row>
    <row r="541" spans="1:21" ht="14.45" customHeight="1" x14ac:dyDescent="0.2">
      <c r="A541" s="821">
        <v>21</v>
      </c>
      <c r="B541" s="822" t="s">
        <v>2867</v>
      </c>
      <c r="C541" s="822" t="s">
        <v>2873</v>
      </c>
      <c r="D541" s="823" t="s">
        <v>4857</v>
      </c>
      <c r="E541" s="824" t="s">
        <v>2899</v>
      </c>
      <c r="F541" s="822" t="s">
        <v>2868</v>
      </c>
      <c r="G541" s="822" t="s">
        <v>3666</v>
      </c>
      <c r="H541" s="822" t="s">
        <v>329</v>
      </c>
      <c r="I541" s="822" t="s">
        <v>3667</v>
      </c>
      <c r="J541" s="822" t="s">
        <v>829</v>
      </c>
      <c r="K541" s="822" t="s">
        <v>3668</v>
      </c>
      <c r="L541" s="825">
        <v>25.53</v>
      </c>
      <c r="M541" s="825">
        <v>153.18</v>
      </c>
      <c r="N541" s="822">
        <v>6</v>
      </c>
      <c r="O541" s="826">
        <v>3.5</v>
      </c>
      <c r="P541" s="825">
        <v>127.65</v>
      </c>
      <c r="Q541" s="827">
        <v>0.83333333333333337</v>
      </c>
      <c r="R541" s="822">
        <v>5</v>
      </c>
      <c r="S541" s="827">
        <v>0.83333333333333337</v>
      </c>
      <c r="T541" s="826">
        <v>2.5</v>
      </c>
      <c r="U541" s="828">
        <v>0.7142857142857143</v>
      </c>
    </row>
    <row r="542" spans="1:21" ht="14.45" customHeight="1" x14ac:dyDescent="0.2">
      <c r="A542" s="821">
        <v>21</v>
      </c>
      <c r="B542" s="822" t="s">
        <v>2867</v>
      </c>
      <c r="C542" s="822" t="s">
        <v>2873</v>
      </c>
      <c r="D542" s="823" t="s">
        <v>4857</v>
      </c>
      <c r="E542" s="824" t="s">
        <v>2899</v>
      </c>
      <c r="F542" s="822" t="s">
        <v>2868</v>
      </c>
      <c r="G542" s="822" t="s">
        <v>3071</v>
      </c>
      <c r="H542" s="822" t="s">
        <v>643</v>
      </c>
      <c r="I542" s="822" t="s">
        <v>3072</v>
      </c>
      <c r="J542" s="822" t="s">
        <v>3073</v>
      </c>
      <c r="K542" s="822" t="s">
        <v>3074</v>
      </c>
      <c r="L542" s="825">
        <v>1651.16</v>
      </c>
      <c r="M542" s="825">
        <v>141999.76000000018</v>
      </c>
      <c r="N542" s="822">
        <v>86</v>
      </c>
      <c r="O542" s="826">
        <v>77</v>
      </c>
      <c r="P542" s="825">
        <v>118883.52000000018</v>
      </c>
      <c r="Q542" s="827">
        <v>0.83720930232558155</v>
      </c>
      <c r="R542" s="822">
        <v>72</v>
      </c>
      <c r="S542" s="827">
        <v>0.83720930232558144</v>
      </c>
      <c r="T542" s="826">
        <v>64</v>
      </c>
      <c r="U542" s="828">
        <v>0.83116883116883122</v>
      </c>
    </row>
    <row r="543" spans="1:21" ht="14.45" customHeight="1" x14ac:dyDescent="0.2">
      <c r="A543" s="821">
        <v>21</v>
      </c>
      <c r="B543" s="822" t="s">
        <v>2867</v>
      </c>
      <c r="C543" s="822" t="s">
        <v>2873</v>
      </c>
      <c r="D543" s="823" t="s">
        <v>4857</v>
      </c>
      <c r="E543" s="824" t="s">
        <v>2899</v>
      </c>
      <c r="F543" s="822" t="s">
        <v>2868</v>
      </c>
      <c r="G543" s="822" t="s">
        <v>3077</v>
      </c>
      <c r="H543" s="822" t="s">
        <v>329</v>
      </c>
      <c r="I543" s="822" t="s">
        <v>3078</v>
      </c>
      <c r="J543" s="822" t="s">
        <v>1987</v>
      </c>
      <c r="K543" s="822" t="s">
        <v>3079</v>
      </c>
      <c r="L543" s="825">
        <v>111.72</v>
      </c>
      <c r="M543" s="825">
        <v>670.31999999999994</v>
      </c>
      <c r="N543" s="822">
        <v>6</v>
      </c>
      <c r="O543" s="826">
        <v>3</v>
      </c>
      <c r="P543" s="825">
        <v>223.44</v>
      </c>
      <c r="Q543" s="827">
        <v>0.33333333333333337</v>
      </c>
      <c r="R543" s="822">
        <v>2</v>
      </c>
      <c r="S543" s="827">
        <v>0.33333333333333331</v>
      </c>
      <c r="T543" s="826">
        <v>1</v>
      </c>
      <c r="U543" s="828">
        <v>0.33333333333333331</v>
      </c>
    </row>
    <row r="544" spans="1:21" ht="14.45" customHeight="1" x14ac:dyDescent="0.2">
      <c r="A544" s="821">
        <v>21</v>
      </c>
      <c r="B544" s="822" t="s">
        <v>2867</v>
      </c>
      <c r="C544" s="822" t="s">
        <v>2873</v>
      </c>
      <c r="D544" s="823" t="s">
        <v>4857</v>
      </c>
      <c r="E544" s="824" t="s">
        <v>2899</v>
      </c>
      <c r="F544" s="822" t="s">
        <v>2868</v>
      </c>
      <c r="G544" s="822" t="s">
        <v>3077</v>
      </c>
      <c r="H544" s="822" t="s">
        <v>329</v>
      </c>
      <c r="I544" s="822" t="s">
        <v>3669</v>
      </c>
      <c r="J544" s="822" t="s">
        <v>1987</v>
      </c>
      <c r="K544" s="822" t="s">
        <v>3670</v>
      </c>
      <c r="L544" s="825">
        <v>83.79</v>
      </c>
      <c r="M544" s="825">
        <v>167.58</v>
      </c>
      <c r="N544" s="822">
        <v>2</v>
      </c>
      <c r="O544" s="826">
        <v>1</v>
      </c>
      <c r="P544" s="825">
        <v>167.58</v>
      </c>
      <c r="Q544" s="827">
        <v>1</v>
      </c>
      <c r="R544" s="822">
        <v>2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21</v>
      </c>
      <c r="B545" s="822" t="s">
        <v>2867</v>
      </c>
      <c r="C545" s="822" t="s">
        <v>2873</v>
      </c>
      <c r="D545" s="823" t="s">
        <v>4857</v>
      </c>
      <c r="E545" s="824" t="s">
        <v>2899</v>
      </c>
      <c r="F545" s="822" t="s">
        <v>2868</v>
      </c>
      <c r="G545" s="822" t="s">
        <v>3671</v>
      </c>
      <c r="H545" s="822" t="s">
        <v>329</v>
      </c>
      <c r="I545" s="822" t="s">
        <v>3672</v>
      </c>
      <c r="J545" s="822" t="s">
        <v>3673</v>
      </c>
      <c r="K545" s="822" t="s">
        <v>3674</v>
      </c>
      <c r="L545" s="825">
        <v>0</v>
      </c>
      <c r="M545" s="825">
        <v>0</v>
      </c>
      <c r="N545" s="822">
        <v>1</v>
      </c>
      <c r="O545" s="826">
        <v>1</v>
      </c>
      <c r="P545" s="825">
        <v>0</v>
      </c>
      <c r="Q545" s="827"/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21</v>
      </c>
      <c r="B546" s="822" t="s">
        <v>2867</v>
      </c>
      <c r="C546" s="822" t="s">
        <v>2873</v>
      </c>
      <c r="D546" s="823" t="s">
        <v>4857</v>
      </c>
      <c r="E546" s="824" t="s">
        <v>2899</v>
      </c>
      <c r="F546" s="822" t="s">
        <v>2868</v>
      </c>
      <c r="G546" s="822" t="s">
        <v>3671</v>
      </c>
      <c r="H546" s="822" t="s">
        <v>329</v>
      </c>
      <c r="I546" s="822" t="s">
        <v>3675</v>
      </c>
      <c r="J546" s="822" t="s">
        <v>3676</v>
      </c>
      <c r="K546" s="822" t="s">
        <v>3677</v>
      </c>
      <c r="L546" s="825">
        <v>0</v>
      </c>
      <c r="M546" s="825">
        <v>0</v>
      </c>
      <c r="N546" s="822">
        <v>5</v>
      </c>
      <c r="O546" s="826">
        <v>3.5</v>
      </c>
      <c r="P546" s="825">
        <v>0</v>
      </c>
      <c r="Q546" s="827"/>
      <c r="R546" s="822">
        <v>4</v>
      </c>
      <c r="S546" s="827">
        <v>0.8</v>
      </c>
      <c r="T546" s="826">
        <v>2.5</v>
      </c>
      <c r="U546" s="828">
        <v>0.7142857142857143</v>
      </c>
    </row>
    <row r="547" spans="1:21" ht="14.45" customHeight="1" x14ac:dyDescent="0.2">
      <c r="A547" s="821">
        <v>21</v>
      </c>
      <c r="B547" s="822" t="s">
        <v>2867</v>
      </c>
      <c r="C547" s="822" t="s">
        <v>2873</v>
      </c>
      <c r="D547" s="823" t="s">
        <v>4857</v>
      </c>
      <c r="E547" s="824" t="s">
        <v>2899</v>
      </c>
      <c r="F547" s="822" t="s">
        <v>2868</v>
      </c>
      <c r="G547" s="822" t="s">
        <v>3371</v>
      </c>
      <c r="H547" s="822" t="s">
        <v>329</v>
      </c>
      <c r="I547" s="822" t="s">
        <v>3372</v>
      </c>
      <c r="J547" s="822" t="s">
        <v>790</v>
      </c>
      <c r="K547" s="822" t="s">
        <v>791</v>
      </c>
      <c r="L547" s="825">
        <v>38.5</v>
      </c>
      <c r="M547" s="825">
        <v>269.5</v>
      </c>
      <c r="N547" s="822">
        <v>7</v>
      </c>
      <c r="O547" s="826">
        <v>2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21</v>
      </c>
      <c r="B548" s="822" t="s">
        <v>2867</v>
      </c>
      <c r="C548" s="822" t="s">
        <v>2873</v>
      </c>
      <c r="D548" s="823" t="s">
        <v>4857</v>
      </c>
      <c r="E548" s="824" t="s">
        <v>2899</v>
      </c>
      <c r="F548" s="822" t="s">
        <v>2868</v>
      </c>
      <c r="G548" s="822" t="s">
        <v>3371</v>
      </c>
      <c r="H548" s="822" t="s">
        <v>329</v>
      </c>
      <c r="I548" s="822" t="s">
        <v>3544</v>
      </c>
      <c r="J548" s="822" t="s">
        <v>790</v>
      </c>
      <c r="K548" s="822" t="s">
        <v>3545</v>
      </c>
      <c r="L548" s="825">
        <v>73.989999999999995</v>
      </c>
      <c r="M548" s="825">
        <v>295.95999999999998</v>
      </c>
      <c r="N548" s="822">
        <v>4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21</v>
      </c>
      <c r="B549" s="822" t="s">
        <v>2867</v>
      </c>
      <c r="C549" s="822" t="s">
        <v>2873</v>
      </c>
      <c r="D549" s="823" t="s">
        <v>4857</v>
      </c>
      <c r="E549" s="824" t="s">
        <v>2899</v>
      </c>
      <c r="F549" s="822" t="s">
        <v>2868</v>
      </c>
      <c r="G549" s="822" t="s">
        <v>3371</v>
      </c>
      <c r="H549" s="822" t="s">
        <v>329</v>
      </c>
      <c r="I549" s="822" t="s">
        <v>3678</v>
      </c>
      <c r="J549" s="822" t="s">
        <v>790</v>
      </c>
      <c r="K549" s="822" t="s">
        <v>791</v>
      </c>
      <c r="L549" s="825">
        <v>38.5</v>
      </c>
      <c r="M549" s="825">
        <v>77</v>
      </c>
      <c r="N549" s="822">
        <v>2</v>
      </c>
      <c r="O549" s="826">
        <v>1</v>
      </c>
      <c r="P549" s="825">
        <v>77</v>
      </c>
      <c r="Q549" s="827">
        <v>1</v>
      </c>
      <c r="R549" s="822">
        <v>2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21</v>
      </c>
      <c r="B550" s="822" t="s">
        <v>2867</v>
      </c>
      <c r="C550" s="822" t="s">
        <v>2873</v>
      </c>
      <c r="D550" s="823" t="s">
        <v>4857</v>
      </c>
      <c r="E550" s="824" t="s">
        <v>2899</v>
      </c>
      <c r="F550" s="822" t="s">
        <v>2868</v>
      </c>
      <c r="G550" s="822" t="s">
        <v>3083</v>
      </c>
      <c r="H550" s="822" t="s">
        <v>329</v>
      </c>
      <c r="I550" s="822" t="s">
        <v>3679</v>
      </c>
      <c r="J550" s="822" t="s">
        <v>3085</v>
      </c>
      <c r="K550" s="822" t="s">
        <v>3680</v>
      </c>
      <c r="L550" s="825">
        <v>10.55</v>
      </c>
      <c r="M550" s="825">
        <v>10.55</v>
      </c>
      <c r="N550" s="822">
        <v>1</v>
      </c>
      <c r="O550" s="826">
        <v>1</v>
      </c>
      <c r="P550" s="825">
        <v>10.55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21</v>
      </c>
      <c r="B551" s="822" t="s">
        <v>2867</v>
      </c>
      <c r="C551" s="822" t="s">
        <v>2873</v>
      </c>
      <c r="D551" s="823" t="s">
        <v>4857</v>
      </c>
      <c r="E551" s="824" t="s">
        <v>2899</v>
      </c>
      <c r="F551" s="822" t="s">
        <v>2868</v>
      </c>
      <c r="G551" s="822" t="s">
        <v>3092</v>
      </c>
      <c r="H551" s="822" t="s">
        <v>329</v>
      </c>
      <c r="I551" s="822" t="s">
        <v>3093</v>
      </c>
      <c r="J551" s="822" t="s">
        <v>3094</v>
      </c>
      <c r="K551" s="822" t="s">
        <v>3095</v>
      </c>
      <c r="L551" s="825">
        <v>73.150000000000006</v>
      </c>
      <c r="M551" s="825">
        <v>585.20000000000005</v>
      </c>
      <c r="N551" s="822">
        <v>8</v>
      </c>
      <c r="O551" s="826">
        <v>4</v>
      </c>
      <c r="P551" s="825">
        <v>585.20000000000005</v>
      </c>
      <c r="Q551" s="827">
        <v>1</v>
      </c>
      <c r="R551" s="822">
        <v>8</v>
      </c>
      <c r="S551" s="827">
        <v>1</v>
      </c>
      <c r="T551" s="826">
        <v>4</v>
      </c>
      <c r="U551" s="828">
        <v>1</v>
      </c>
    </row>
    <row r="552" spans="1:21" ht="14.45" customHeight="1" x14ac:dyDescent="0.2">
      <c r="A552" s="821">
        <v>21</v>
      </c>
      <c r="B552" s="822" t="s">
        <v>2867</v>
      </c>
      <c r="C552" s="822" t="s">
        <v>2873</v>
      </c>
      <c r="D552" s="823" t="s">
        <v>4857</v>
      </c>
      <c r="E552" s="824" t="s">
        <v>2899</v>
      </c>
      <c r="F552" s="822" t="s">
        <v>2868</v>
      </c>
      <c r="G552" s="822" t="s">
        <v>3681</v>
      </c>
      <c r="H552" s="822" t="s">
        <v>329</v>
      </c>
      <c r="I552" s="822" t="s">
        <v>3682</v>
      </c>
      <c r="J552" s="822" t="s">
        <v>1926</v>
      </c>
      <c r="K552" s="822" t="s">
        <v>3683</v>
      </c>
      <c r="L552" s="825">
        <v>760.22</v>
      </c>
      <c r="M552" s="825">
        <v>760.22</v>
      </c>
      <c r="N552" s="822">
        <v>1</v>
      </c>
      <c r="O552" s="826">
        <v>1</v>
      </c>
      <c r="P552" s="825">
        <v>760.22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21</v>
      </c>
      <c r="B553" s="822" t="s">
        <v>2867</v>
      </c>
      <c r="C553" s="822" t="s">
        <v>2873</v>
      </c>
      <c r="D553" s="823" t="s">
        <v>4857</v>
      </c>
      <c r="E553" s="824" t="s">
        <v>2899</v>
      </c>
      <c r="F553" s="822" t="s">
        <v>2868</v>
      </c>
      <c r="G553" s="822" t="s">
        <v>3681</v>
      </c>
      <c r="H553" s="822" t="s">
        <v>329</v>
      </c>
      <c r="I553" s="822" t="s">
        <v>3684</v>
      </c>
      <c r="J553" s="822" t="s">
        <v>1926</v>
      </c>
      <c r="K553" s="822" t="s">
        <v>3685</v>
      </c>
      <c r="L553" s="825">
        <v>0</v>
      </c>
      <c r="M553" s="825">
        <v>0</v>
      </c>
      <c r="N553" s="822">
        <v>1</v>
      </c>
      <c r="O553" s="826">
        <v>1</v>
      </c>
      <c r="P553" s="825"/>
      <c r="Q553" s="827"/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21</v>
      </c>
      <c r="B554" s="822" t="s">
        <v>2867</v>
      </c>
      <c r="C554" s="822" t="s">
        <v>2873</v>
      </c>
      <c r="D554" s="823" t="s">
        <v>4857</v>
      </c>
      <c r="E554" s="824" t="s">
        <v>2899</v>
      </c>
      <c r="F554" s="822" t="s">
        <v>2868</v>
      </c>
      <c r="G554" s="822" t="s">
        <v>3681</v>
      </c>
      <c r="H554" s="822" t="s">
        <v>329</v>
      </c>
      <c r="I554" s="822" t="s">
        <v>3686</v>
      </c>
      <c r="J554" s="822" t="s">
        <v>3687</v>
      </c>
      <c r="K554" s="822" t="s">
        <v>2743</v>
      </c>
      <c r="L554" s="825">
        <v>1520.46</v>
      </c>
      <c r="M554" s="825">
        <v>1520.46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21</v>
      </c>
      <c r="B555" s="822" t="s">
        <v>2867</v>
      </c>
      <c r="C555" s="822" t="s">
        <v>2873</v>
      </c>
      <c r="D555" s="823" t="s">
        <v>4857</v>
      </c>
      <c r="E555" s="824" t="s">
        <v>2899</v>
      </c>
      <c r="F555" s="822" t="s">
        <v>2868</v>
      </c>
      <c r="G555" s="822" t="s">
        <v>3099</v>
      </c>
      <c r="H555" s="822" t="s">
        <v>329</v>
      </c>
      <c r="I555" s="822" t="s">
        <v>3100</v>
      </c>
      <c r="J555" s="822" t="s">
        <v>3101</v>
      </c>
      <c r="K555" s="822" t="s">
        <v>3102</v>
      </c>
      <c r="L555" s="825">
        <v>550.39</v>
      </c>
      <c r="M555" s="825">
        <v>4953.51</v>
      </c>
      <c r="N555" s="822">
        <v>9</v>
      </c>
      <c r="O555" s="826">
        <v>3</v>
      </c>
      <c r="P555" s="825">
        <v>1651.17</v>
      </c>
      <c r="Q555" s="827">
        <v>0.33333333333333331</v>
      </c>
      <c r="R555" s="822">
        <v>3</v>
      </c>
      <c r="S555" s="827">
        <v>0.33333333333333331</v>
      </c>
      <c r="T555" s="826">
        <v>1</v>
      </c>
      <c r="U555" s="828">
        <v>0.33333333333333331</v>
      </c>
    </row>
    <row r="556" spans="1:21" ht="14.45" customHeight="1" x14ac:dyDescent="0.2">
      <c r="A556" s="821">
        <v>21</v>
      </c>
      <c r="B556" s="822" t="s">
        <v>2867</v>
      </c>
      <c r="C556" s="822" t="s">
        <v>2873</v>
      </c>
      <c r="D556" s="823" t="s">
        <v>4857</v>
      </c>
      <c r="E556" s="824" t="s">
        <v>2899</v>
      </c>
      <c r="F556" s="822" t="s">
        <v>2868</v>
      </c>
      <c r="G556" s="822" t="s">
        <v>3099</v>
      </c>
      <c r="H556" s="822" t="s">
        <v>643</v>
      </c>
      <c r="I556" s="822" t="s">
        <v>3103</v>
      </c>
      <c r="J556" s="822" t="s">
        <v>3104</v>
      </c>
      <c r="K556" s="822" t="s">
        <v>734</v>
      </c>
      <c r="L556" s="825">
        <v>550.39</v>
      </c>
      <c r="M556" s="825">
        <v>59442.119999999981</v>
      </c>
      <c r="N556" s="822">
        <v>108</v>
      </c>
      <c r="O556" s="826">
        <v>39</v>
      </c>
      <c r="P556" s="825">
        <v>30271.44999999999</v>
      </c>
      <c r="Q556" s="827">
        <v>0.5092592592592593</v>
      </c>
      <c r="R556" s="822">
        <v>55</v>
      </c>
      <c r="S556" s="827">
        <v>0.5092592592592593</v>
      </c>
      <c r="T556" s="826">
        <v>19</v>
      </c>
      <c r="U556" s="828">
        <v>0.48717948717948717</v>
      </c>
    </row>
    <row r="557" spans="1:21" ht="14.45" customHeight="1" x14ac:dyDescent="0.2">
      <c r="A557" s="821">
        <v>21</v>
      </c>
      <c r="B557" s="822" t="s">
        <v>2867</v>
      </c>
      <c r="C557" s="822" t="s">
        <v>2873</v>
      </c>
      <c r="D557" s="823" t="s">
        <v>4857</v>
      </c>
      <c r="E557" s="824" t="s">
        <v>2899</v>
      </c>
      <c r="F557" s="822" t="s">
        <v>2868</v>
      </c>
      <c r="G557" s="822" t="s">
        <v>3391</v>
      </c>
      <c r="H557" s="822" t="s">
        <v>329</v>
      </c>
      <c r="I557" s="822" t="s">
        <v>3688</v>
      </c>
      <c r="J557" s="822" t="s">
        <v>3393</v>
      </c>
      <c r="K557" s="822" t="s">
        <v>3689</v>
      </c>
      <c r="L557" s="825">
        <v>0</v>
      </c>
      <c r="M557" s="825">
        <v>0</v>
      </c>
      <c r="N557" s="822">
        <v>6</v>
      </c>
      <c r="O557" s="826">
        <v>4</v>
      </c>
      <c r="P557" s="825">
        <v>0</v>
      </c>
      <c r="Q557" s="827"/>
      <c r="R557" s="822">
        <v>4</v>
      </c>
      <c r="S557" s="827">
        <v>0.66666666666666663</v>
      </c>
      <c r="T557" s="826">
        <v>3</v>
      </c>
      <c r="U557" s="828">
        <v>0.75</v>
      </c>
    </row>
    <row r="558" spans="1:21" ht="14.45" customHeight="1" x14ac:dyDescent="0.2">
      <c r="A558" s="821">
        <v>21</v>
      </c>
      <c r="B558" s="822" t="s">
        <v>2867</v>
      </c>
      <c r="C558" s="822" t="s">
        <v>2873</v>
      </c>
      <c r="D558" s="823" t="s">
        <v>4857</v>
      </c>
      <c r="E558" s="824" t="s">
        <v>2899</v>
      </c>
      <c r="F558" s="822" t="s">
        <v>2868</v>
      </c>
      <c r="G558" s="822" t="s">
        <v>3391</v>
      </c>
      <c r="H558" s="822" t="s">
        <v>329</v>
      </c>
      <c r="I558" s="822" t="s">
        <v>3392</v>
      </c>
      <c r="J558" s="822" t="s">
        <v>3393</v>
      </c>
      <c r="K558" s="822" t="s">
        <v>3394</v>
      </c>
      <c r="L558" s="825">
        <v>0</v>
      </c>
      <c r="M558" s="825">
        <v>0</v>
      </c>
      <c r="N558" s="822">
        <v>5</v>
      </c>
      <c r="O558" s="826">
        <v>4.5</v>
      </c>
      <c r="P558" s="825">
        <v>0</v>
      </c>
      <c r="Q558" s="827"/>
      <c r="R558" s="822">
        <v>4</v>
      </c>
      <c r="S558" s="827">
        <v>0.8</v>
      </c>
      <c r="T558" s="826">
        <v>3.5</v>
      </c>
      <c r="U558" s="828">
        <v>0.77777777777777779</v>
      </c>
    </row>
    <row r="559" spans="1:21" ht="14.45" customHeight="1" x14ac:dyDescent="0.2">
      <c r="A559" s="821">
        <v>21</v>
      </c>
      <c r="B559" s="822" t="s">
        <v>2867</v>
      </c>
      <c r="C559" s="822" t="s">
        <v>2873</v>
      </c>
      <c r="D559" s="823" t="s">
        <v>4857</v>
      </c>
      <c r="E559" s="824" t="s">
        <v>2899</v>
      </c>
      <c r="F559" s="822" t="s">
        <v>2868</v>
      </c>
      <c r="G559" s="822" t="s">
        <v>3391</v>
      </c>
      <c r="H559" s="822" t="s">
        <v>329</v>
      </c>
      <c r="I559" s="822" t="s">
        <v>3690</v>
      </c>
      <c r="J559" s="822" t="s">
        <v>1742</v>
      </c>
      <c r="K559" s="822" t="s">
        <v>1743</v>
      </c>
      <c r="L559" s="825">
        <v>0</v>
      </c>
      <c r="M559" s="825">
        <v>0</v>
      </c>
      <c r="N559" s="822">
        <v>2</v>
      </c>
      <c r="O559" s="826">
        <v>0.5</v>
      </c>
      <c r="P559" s="825"/>
      <c r="Q559" s="827"/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21</v>
      </c>
      <c r="B560" s="822" t="s">
        <v>2867</v>
      </c>
      <c r="C560" s="822" t="s">
        <v>2873</v>
      </c>
      <c r="D560" s="823" t="s">
        <v>4857</v>
      </c>
      <c r="E560" s="824" t="s">
        <v>2899</v>
      </c>
      <c r="F560" s="822" t="s">
        <v>2868</v>
      </c>
      <c r="G560" s="822" t="s">
        <v>3691</v>
      </c>
      <c r="H560" s="822" t="s">
        <v>329</v>
      </c>
      <c r="I560" s="822" t="s">
        <v>3692</v>
      </c>
      <c r="J560" s="822" t="s">
        <v>3693</v>
      </c>
      <c r="K560" s="822" t="s">
        <v>3694</v>
      </c>
      <c r="L560" s="825">
        <v>0</v>
      </c>
      <c r="M560" s="825">
        <v>0</v>
      </c>
      <c r="N560" s="822">
        <v>1</v>
      </c>
      <c r="O560" s="826">
        <v>1</v>
      </c>
      <c r="P560" s="825">
        <v>0</v>
      </c>
      <c r="Q560" s="827"/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21</v>
      </c>
      <c r="B561" s="822" t="s">
        <v>2867</v>
      </c>
      <c r="C561" s="822" t="s">
        <v>2873</v>
      </c>
      <c r="D561" s="823" t="s">
        <v>4857</v>
      </c>
      <c r="E561" s="824" t="s">
        <v>2899</v>
      </c>
      <c r="F561" s="822" t="s">
        <v>2868</v>
      </c>
      <c r="G561" s="822" t="s">
        <v>3109</v>
      </c>
      <c r="H561" s="822" t="s">
        <v>329</v>
      </c>
      <c r="I561" s="822" t="s">
        <v>3110</v>
      </c>
      <c r="J561" s="822" t="s">
        <v>925</v>
      </c>
      <c r="K561" s="822" t="s">
        <v>926</v>
      </c>
      <c r="L561" s="825">
        <v>248.55</v>
      </c>
      <c r="M561" s="825">
        <v>1739.8500000000001</v>
      </c>
      <c r="N561" s="822">
        <v>7</v>
      </c>
      <c r="O561" s="826">
        <v>6.5</v>
      </c>
      <c r="P561" s="825">
        <v>745.65000000000009</v>
      </c>
      <c r="Q561" s="827">
        <v>0.4285714285714286</v>
      </c>
      <c r="R561" s="822">
        <v>3</v>
      </c>
      <c r="S561" s="827">
        <v>0.42857142857142855</v>
      </c>
      <c r="T561" s="826">
        <v>2.5</v>
      </c>
      <c r="U561" s="828">
        <v>0.38461538461538464</v>
      </c>
    </row>
    <row r="562" spans="1:21" ht="14.45" customHeight="1" x14ac:dyDescent="0.2">
      <c r="A562" s="821">
        <v>21</v>
      </c>
      <c r="B562" s="822" t="s">
        <v>2867</v>
      </c>
      <c r="C562" s="822" t="s">
        <v>2873</v>
      </c>
      <c r="D562" s="823" t="s">
        <v>4857</v>
      </c>
      <c r="E562" s="824" t="s">
        <v>2899</v>
      </c>
      <c r="F562" s="822" t="s">
        <v>2868</v>
      </c>
      <c r="G562" s="822" t="s">
        <v>3395</v>
      </c>
      <c r="H562" s="822" t="s">
        <v>329</v>
      </c>
      <c r="I562" s="822" t="s">
        <v>3396</v>
      </c>
      <c r="J562" s="822" t="s">
        <v>1179</v>
      </c>
      <c r="K562" s="822" t="s">
        <v>1180</v>
      </c>
      <c r="L562" s="825">
        <v>248.55</v>
      </c>
      <c r="M562" s="825">
        <v>248.55</v>
      </c>
      <c r="N562" s="822">
        <v>1</v>
      </c>
      <c r="O562" s="826">
        <v>1</v>
      </c>
      <c r="P562" s="825">
        <v>248.55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21</v>
      </c>
      <c r="B563" s="822" t="s">
        <v>2867</v>
      </c>
      <c r="C563" s="822" t="s">
        <v>2873</v>
      </c>
      <c r="D563" s="823" t="s">
        <v>4857</v>
      </c>
      <c r="E563" s="824" t="s">
        <v>2899</v>
      </c>
      <c r="F563" s="822" t="s">
        <v>2868</v>
      </c>
      <c r="G563" s="822" t="s">
        <v>3397</v>
      </c>
      <c r="H563" s="822" t="s">
        <v>329</v>
      </c>
      <c r="I563" s="822" t="s">
        <v>3398</v>
      </c>
      <c r="J563" s="822" t="s">
        <v>3399</v>
      </c>
      <c r="K563" s="822" t="s">
        <v>3400</v>
      </c>
      <c r="L563" s="825">
        <v>727.03</v>
      </c>
      <c r="M563" s="825">
        <v>4362.18</v>
      </c>
      <c r="N563" s="822">
        <v>6</v>
      </c>
      <c r="O563" s="826">
        <v>1.5</v>
      </c>
      <c r="P563" s="825">
        <v>4362.18</v>
      </c>
      <c r="Q563" s="827">
        <v>1</v>
      </c>
      <c r="R563" s="822">
        <v>6</v>
      </c>
      <c r="S563" s="827">
        <v>1</v>
      </c>
      <c r="T563" s="826">
        <v>1.5</v>
      </c>
      <c r="U563" s="828">
        <v>1</v>
      </c>
    </row>
    <row r="564" spans="1:21" ht="14.45" customHeight="1" x14ac:dyDescent="0.2">
      <c r="A564" s="821">
        <v>21</v>
      </c>
      <c r="B564" s="822" t="s">
        <v>2867</v>
      </c>
      <c r="C564" s="822" t="s">
        <v>2873</v>
      </c>
      <c r="D564" s="823" t="s">
        <v>4857</v>
      </c>
      <c r="E564" s="824" t="s">
        <v>2899</v>
      </c>
      <c r="F564" s="822" t="s">
        <v>2868</v>
      </c>
      <c r="G564" s="822" t="s">
        <v>3695</v>
      </c>
      <c r="H564" s="822" t="s">
        <v>329</v>
      </c>
      <c r="I564" s="822" t="s">
        <v>3696</v>
      </c>
      <c r="J564" s="822" t="s">
        <v>3697</v>
      </c>
      <c r="K564" s="822" t="s">
        <v>3698</v>
      </c>
      <c r="L564" s="825">
        <v>22.82</v>
      </c>
      <c r="M564" s="825">
        <v>22.82</v>
      </c>
      <c r="N564" s="822">
        <v>1</v>
      </c>
      <c r="O564" s="826">
        <v>1</v>
      </c>
      <c r="P564" s="825">
        <v>22.82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21</v>
      </c>
      <c r="B565" s="822" t="s">
        <v>2867</v>
      </c>
      <c r="C565" s="822" t="s">
        <v>2873</v>
      </c>
      <c r="D565" s="823" t="s">
        <v>4857</v>
      </c>
      <c r="E565" s="824" t="s">
        <v>2899</v>
      </c>
      <c r="F565" s="822" t="s">
        <v>2868</v>
      </c>
      <c r="G565" s="822" t="s">
        <v>3695</v>
      </c>
      <c r="H565" s="822" t="s">
        <v>329</v>
      </c>
      <c r="I565" s="822" t="s">
        <v>3699</v>
      </c>
      <c r="J565" s="822" t="s">
        <v>3700</v>
      </c>
      <c r="K565" s="822" t="s">
        <v>3701</v>
      </c>
      <c r="L565" s="825">
        <v>0</v>
      </c>
      <c r="M565" s="825">
        <v>0</v>
      </c>
      <c r="N565" s="822">
        <v>3</v>
      </c>
      <c r="O565" s="826">
        <v>2</v>
      </c>
      <c r="P565" s="825"/>
      <c r="Q565" s="827"/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21</v>
      </c>
      <c r="B566" s="822" t="s">
        <v>2867</v>
      </c>
      <c r="C566" s="822" t="s">
        <v>2873</v>
      </c>
      <c r="D566" s="823" t="s">
        <v>4857</v>
      </c>
      <c r="E566" s="824" t="s">
        <v>2899</v>
      </c>
      <c r="F566" s="822" t="s">
        <v>2868</v>
      </c>
      <c r="G566" s="822" t="s">
        <v>3695</v>
      </c>
      <c r="H566" s="822" t="s">
        <v>329</v>
      </c>
      <c r="I566" s="822" t="s">
        <v>3702</v>
      </c>
      <c r="J566" s="822" t="s">
        <v>3703</v>
      </c>
      <c r="K566" s="822" t="s">
        <v>3704</v>
      </c>
      <c r="L566" s="825">
        <v>0</v>
      </c>
      <c r="M566" s="825">
        <v>0</v>
      </c>
      <c r="N566" s="822">
        <v>1</v>
      </c>
      <c r="O566" s="826">
        <v>1</v>
      </c>
      <c r="P566" s="825">
        <v>0</v>
      </c>
      <c r="Q566" s="827"/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21</v>
      </c>
      <c r="B567" s="822" t="s">
        <v>2867</v>
      </c>
      <c r="C567" s="822" t="s">
        <v>2873</v>
      </c>
      <c r="D567" s="823" t="s">
        <v>4857</v>
      </c>
      <c r="E567" s="824" t="s">
        <v>2899</v>
      </c>
      <c r="F567" s="822" t="s">
        <v>2868</v>
      </c>
      <c r="G567" s="822" t="s">
        <v>3695</v>
      </c>
      <c r="H567" s="822" t="s">
        <v>329</v>
      </c>
      <c r="I567" s="822" t="s">
        <v>3705</v>
      </c>
      <c r="J567" s="822" t="s">
        <v>3706</v>
      </c>
      <c r="K567" s="822" t="s">
        <v>3701</v>
      </c>
      <c r="L567" s="825">
        <v>0</v>
      </c>
      <c r="M567" s="825">
        <v>0</v>
      </c>
      <c r="N567" s="822">
        <v>1</v>
      </c>
      <c r="O567" s="826">
        <v>0.5</v>
      </c>
      <c r="P567" s="825">
        <v>0</v>
      </c>
      <c r="Q567" s="827"/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21</v>
      </c>
      <c r="B568" s="822" t="s">
        <v>2867</v>
      </c>
      <c r="C568" s="822" t="s">
        <v>2873</v>
      </c>
      <c r="D568" s="823" t="s">
        <v>4857</v>
      </c>
      <c r="E568" s="824" t="s">
        <v>2899</v>
      </c>
      <c r="F568" s="822" t="s">
        <v>2868</v>
      </c>
      <c r="G568" s="822" t="s">
        <v>2916</v>
      </c>
      <c r="H568" s="822" t="s">
        <v>329</v>
      </c>
      <c r="I568" s="822" t="s">
        <v>2917</v>
      </c>
      <c r="J568" s="822" t="s">
        <v>807</v>
      </c>
      <c r="K568" s="822" t="s">
        <v>2918</v>
      </c>
      <c r="L568" s="825">
        <v>53.57</v>
      </c>
      <c r="M568" s="825">
        <v>7285.52</v>
      </c>
      <c r="N568" s="822">
        <v>136</v>
      </c>
      <c r="O568" s="826">
        <v>81.5</v>
      </c>
      <c r="P568" s="825">
        <v>5357.0000000000009</v>
      </c>
      <c r="Q568" s="827">
        <v>0.73529411764705888</v>
      </c>
      <c r="R568" s="822">
        <v>100</v>
      </c>
      <c r="S568" s="827">
        <v>0.73529411764705888</v>
      </c>
      <c r="T568" s="826">
        <v>59.5</v>
      </c>
      <c r="U568" s="828">
        <v>0.73006134969325154</v>
      </c>
    </row>
    <row r="569" spans="1:21" ht="14.45" customHeight="1" x14ac:dyDescent="0.2">
      <c r="A569" s="821">
        <v>21</v>
      </c>
      <c r="B569" s="822" t="s">
        <v>2867</v>
      </c>
      <c r="C569" s="822" t="s">
        <v>2873</v>
      </c>
      <c r="D569" s="823" t="s">
        <v>4857</v>
      </c>
      <c r="E569" s="824" t="s">
        <v>2899</v>
      </c>
      <c r="F569" s="822" t="s">
        <v>2868</v>
      </c>
      <c r="G569" s="822" t="s">
        <v>3707</v>
      </c>
      <c r="H569" s="822" t="s">
        <v>329</v>
      </c>
      <c r="I569" s="822" t="s">
        <v>3708</v>
      </c>
      <c r="J569" s="822" t="s">
        <v>1563</v>
      </c>
      <c r="K569" s="822" t="s">
        <v>3709</v>
      </c>
      <c r="L569" s="825">
        <v>34.19</v>
      </c>
      <c r="M569" s="825">
        <v>68.38</v>
      </c>
      <c r="N569" s="822">
        <v>2</v>
      </c>
      <c r="O569" s="826">
        <v>2</v>
      </c>
      <c r="P569" s="825">
        <v>68.38</v>
      </c>
      <c r="Q569" s="827">
        <v>1</v>
      </c>
      <c r="R569" s="822">
        <v>2</v>
      </c>
      <c r="S569" s="827">
        <v>1</v>
      </c>
      <c r="T569" s="826">
        <v>2</v>
      </c>
      <c r="U569" s="828">
        <v>1</v>
      </c>
    </row>
    <row r="570" spans="1:21" ht="14.45" customHeight="1" x14ac:dyDescent="0.2">
      <c r="A570" s="821">
        <v>21</v>
      </c>
      <c r="B570" s="822" t="s">
        <v>2867</v>
      </c>
      <c r="C570" s="822" t="s">
        <v>2873</v>
      </c>
      <c r="D570" s="823" t="s">
        <v>4857</v>
      </c>
      <c r="E570" s="824" t="s">
        <v>2899</v>
      </c>
      <c r="F570" s="822" t="s">
        <v>2868</v>
      </c>
      <c r="G570" s="822" t="s">
        <v>3412</v>
      </c>
      <c r="H570" s="822" t="s">
        <v>329</v>
      </c>
      <c r="I570" s="822" t="s">
        <v>3710</v>
      </c>
      <c r="J570" s="822" t="s">
        <v>3711</v>
      </c>
      <c r="K570" s="822" t="s">
        <v>3712</v>
      </c>
      <c r="L570" s="825">
        <v>141.25</v>
      </c>
      <c r="M570" s="825">
        <v>141.25</v>
      </c>
      <c r="N570" s="822">
        <v>1</v>
      </c>
      <c r="O570" s="826">
        <v>0.5</v>
      </c>
      <c r="P570" s="825">
        <v>141.25</v>
      </c>
      <c r="Q570" s="827">
        <v>1</v>
      </c>
      <c r="R570" s="822">
        <v>1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21</v>
      </c>
      <c r="B571" s="822" t="s">
        <v>2867</v>
      </c>
      <c r="C571" s="822" t="s">
        <v>2873</v>
      </c>
      <c r="D571" s="823" t="s">
        <v>4857</v>
      </c>
      <c r="E571" s="824" t="s">
        <v>2899</v>
      </c>
      <c r="F571" s="822" t="s">
        <v>2868</v>
      </c>
      <c r="G571" s="822" t="s">
        <v>3119</v>
      </c>
      <c r="H571" s="822" t="s">
        <v>643</v>
      </c>
      <c r="I571" s="822" t="s">
        <v>2652</v>
      </c>
      <c r="J571" s="822" t="s">
        <v>931</v>
      </c>
      <c r="K571" s="822" t="s">
        <v>2653</v>
      </c>
      <c r="L571" s="825">
        <v>2309.36</v>
      </c>
      <c r="M571" s="825">
        <v>13856.16</v>
      </c>
      <c r="N571" s="822">
        <v>6</v>
      </c>
      <c r="O571" s="826">
        <v>2</v>
      </c>
      <c r="P571" s="825">
        <v>4618.72</v>
      </c>
      <c r="Q571" s="827">
        <v>0.33333333333333337</v>
      </c>
      <c r="R571" s="822">
        <v>2</v>
      </c>
      <c r="S571" s="827">
        <v>0.33333333333333331</v>
      </c>
      <c r="T571" s="826">
        <v>1</v>
      </c>
      <c r="U571" s="828">
        <v>0.5</v>
      </c>
    </row>
    <row r="572" spans="1:21" ht="14.45" customHeight="1" x14ac:dyDescent="0.2">
      <c r="A572" s="821">
        <v>21</v>
      </c>
      <c r="B572" s="822" t="s">
        <v>2867</v>
      </c>
      <c r="C572" s="822" t="s">
        <v>2873</v>
      </c>
      <c r="D572" s="823" t="s">
        <v>4857</v>
      </c>
      <c r="E572" s="824" t="s">
        <v>2899</v>
      </c>
      <c r="F572" s="822" t="s">
        <v>2868</v>
      </c>
      <c r="G572" s="822" t="s">
        <v>3119</v>
      </c>
      <c r="H572" s="822" t="s">
        <v>643</v>
      </c>
      <c r="I572" s="822" t="s">
        <v>3713</v>
      </c>
      <c r="J572" s="822" t="s">
        <v>929</v>
      </c>
      <c r="K572" s="822" t="s">
        <v>3714</v>
      </c>
      <c r="L572" s="825">
        <v>368.16</v>
      </c>
      <c r="M572" s="825">
        <v>2208.96</v>
      </c>
      <c r="N572" s="822">
        <v>6</v>
      </c>
      <c r="O572" s="826">
        <v>0.5</v>
      </c>
      <c r="P572" s="825">
        <v>2208.96</v>
      </c>
      <c r="Q572" s="827">
        <v>1</v>
      </c>
      <c r="R572" s="822">
        <v>6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21</v>
      </c>
      <c r="B573" s="822" t="s">
        <v>2867</v>
      </c>
      <c r="C573" s="822" t="s">
        <v>2873</v>
      </c>
      <c r="D573" s="823" t="s">
        <v>4857</v>
      </c>
      <c r="E573" s="824" t="s">
        <v>2899</v>
      </c>
      <c r="F573" s="822" t="s">
        <v>2868</v>
      </c>
      <c r="G573" s="822" t="s">
        <v>3119</v>
      </c>
      <c r="H573" s="822" t="s">
        <v>643</v>
      </c>
      <c r="I573" s="822" t="s">
        <v>2333</v>
      </c>
      <c r="J573" s="822" t="s">
        <v>931</v>
      </c>
      <c r="K573" s="822" t="s">
        <v>2334</v>
      </c>
      <c r="L573" s="825">
        <v>1385.62</v>
      </c>
      <c r="M573" s="825">
        <v>27712.400000000001</v>
      </c>
      <c r="N573" s="822">
        <v>20</v>
      </c>
      <c r="O573" s="826">
        <v>4.5</v>
      </c>
      <c r="P573" s="825">
        <v>27712.400000000001</v>
      </c>
      <c r="Q573" s="827">
        <v>1</v>
      </c>
      <c r="R573" s="822">
        <v>20</v>
      </c>
      <c r="S573" s="827">
        <v>1</v>
      </c>
      <c r="T573" s="826">
        <v>4.5</v>
      </c>
      <c r="U573" s="828">
        <v>1</v>
      </c>
    </row>
    <row r="574" spans="1:21" ht="14.45" customHeight="1" x14ac:dyDescent="0.2">
      <c r="A574" s="821">
        <v>21</v>
      </c>
      <c r="B574" s="822" t="s">
        <v>2867</v>
      </c>
      <c r="C574" s="822" t="s">
        <v>2873</v>
      </c>
      <c r="D574" s="823" t="s">
        <v>4857</v>
      </c>
      <c r="E574" s="824" t="s">
        <v>2899</v>
      </c>
      <c r="F574" s="822" t="s">
        <v>2868</v>
      </c>
      <c r="G574" s="822" t="s">
        <v>3119</v>
      </c>
      <c r="H574" s="822" t="s">
        <v>643</v>
      </c>
      <c r="I574" s="822" t="s">
        <v>2654</v>
      </c>
      <c r="J574" s="822" t="s">
        <v>929</v>
      </c>
      <c r="K574" s="822" t="s">
        <v>2655</v>
      </c>
      <c r="L574" s="825">
        <v>736.33</v>
      </c>
      <c r="M574" s="825">
        <v>2945.32</v>
      </c>
      <c r="N574" s="822">
        <v>4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21</v>
      </c>
      <c r="B575" s="822" t="s">
        <v>2867</v>
      </c>
      <c r="C575" s="822" t="s">
        <v>2873</v>
      </c>
      <c r="D575" s="823" t="s">
        <v>4857</v>
      </c>
      <c r="E575" s="824" t="s">
        <v>2899</v>
      </c>
      <c r="F575" s="822" t="s">
        <v>2868</v>
      </c>
      <c r="G575" s="822" t="s">
        <v>3119</v>
      </c>
      <c r="H575" s="822" t="s">
        <v>643</v>
      </c>
      <c r="I575" s="822" t="s">
        <v>3120</v>
      </c>
      <c r="J575" s="822" t="s">
        <v>929</v>
      </c>
      <c r="K575" s="822" t="s">
        <v>3121</v>
      </c>
      <c r="L575" s="825">
        <v>490.89</v>
      </c>
      <c r="M575" s="825">
        <v>9817.7999999999993</v>
      </c>
      <c r="N575" s="822">
        <v>20</v>
      </c>
      <c r="O575" s="826">
        <v>3</v>
      </c>
      <c r="P575" s="825">
        <v>9817.7999999999993</v>
      </c>
      <c r="Q575" s="827">
        <v>1</v>
      </c>
      <c r="R575" s="822">
        <v>20</v>
      </c>
      <c r="S575" s="827">
        <v>1</v>
      </c>
      <c r="T575" s="826">
        <v>3</v>
      </c>
      <c r="U575" s="828">
        <v>1</v>
      </c>
    </row>
    <row r="576" spans="1:21" ht="14.45" customHeight="1" x14ac:dyDescent="0.2">
      <c r="A576" s="821">
        <v>21</v>
      </c>
      <c r="B576" s="822" t="s">
        <v>2867</v>
      </c>
      <c r="C576" s="822" t="s">
        <v>2873</v>
      </c>
      <c r="D576" s="823" t="s">
        <v>4857</v>
      </c>
      <c r="E576" s="824" t="s">
        <v>2899</v>
      </c>
      <c r="F576" s="822" t="s">
        <v>2868</v>
      </c>
      <c r="G576" s="822" t="s">
        <v>3119</v>
      </c>
      <c r="H576" s="822" t="s">
        <v>643</v>
      </c>
      <c r="I576" s="822" t="s">
        <v>2335</v>
      </c>
      <c r="J576" s="822" t="s">
        <v>931</v>
      </c>
      <c r="K576" s="822" t="s">
        <v>2336</v>
      </c>
      <c r="L576" s="825">
        <v>1847.49</v>
      </c>
      <c r="M576" s="825">
        <v>134866.77000000002</v>
      </c>
      <c r="N576" s="822">
        <v>73</v>
      </c>
      <c r="O576" s="826">
        <v>13</v>
      </c>
      <c r="P576" s="825">
        <v>118239.36000000003</v>
      </c>
      <c r="Q576" s="827">
        <v>0.87671232876712335</v>
      </c>
      <c r="R576" s="822">
        <v>64</v>
      </c>
      <c r="S576" s="827">
        <v>0.87671232876712324</v>
      </c>
      <c r="T576" s="826">
        <v>11</v>
      </c>
      <c r="U576" s="828">
        <v>0.84615384615384615</v>
      </c>
    </row>
    <row r="577" spans="1:21" ht="14.45" customHeight="1" x14ac:dyDescent="0.2">
      <c r="A577" s="821">
        <v>21</v>
      </c>
      <c r="B577" s="822" t="s">
        <v>2867</v>
      </c>
      <c r="C577" s="822" t="s">
        <v>2873</v>
      </c>
      <c r="D577" s="823" t="s">
        <v>4857</v>
      </c>
      <c r="E577" s="824" t="s">
        <v>2899</v>
      </c>
      <c r="F577" s="822" t="s">
        <v>2868</v>
      </c>
      <c r="G577" s="822" t="s">
        <v>3119</v>
      </c>
      <c r="H577" s="822" t="s">
        <v>643</v>
      </c>
      <c r="I577" s="822" t="s">
        <v>2337</v>
      </c>
      <c r="J577" s="822" t="s">
        <v>929</v>
      </c>
      <c r="K577" s="822" t="s">
        <v>2338</v>
      </c>
      <c r="L577" s="825">
        <v>923.74</v>
      </c>
      <c r="M577" s="825">
        <v>2771.2200000000003</v>
      </c>
      <c r="N577" s="822">
        <v>3</v>
      </c>
      <c r="O577" s="826">
        <v>1</v>
      </c>
      <c r="P577" s="825">
        <v>2771.2200000000003</v>
      </c>
      <c r="Q577" s="827">
        <v>1</v>
      </c>
      <c r="R577" s="822">
        <v>3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21</v>
      </c>
      <c r="B578" s="822" t="s">
        <v>2867</v>
      </c>
      <c r="C578" s="822" t="s">
        <v>2873</v>
      </c>
      <c r="D578" s="823" t="s">
        <v>4857</v>
      </c>
      <c r="E578" s="824" t="s">
        <v>2899</v>
      </c>
      <c r="F578" s="822" t="s">
        <v>2868</v>
      </c>
      <c r="G578" s="822" t="s">
        <v>3122</v>
      </c>
      <c r="H578" s="822" t="s">
        <v>329</v>
      </c>
      <c r="I578" s="822" t="s">
        <v>3123</v>
      </c>
      <c r="J578" s="822" t="s">
        <v>698</v>
      </c>
      <c r="K578" s="822" t="s">
        <v>657</v>
      </c>
      <c r="L578" s="825">
        <v>35.25</v>
      </c>
      <c r="M578" s="825">
        <v>141</v>
      </c>
      <c r="N578" s="822">
        <v>4</v>
      </c>
      <c r="O578" s="826">
        <v>2</v>
      </c>
      <c r="P578" s="825">
        <v>105.75</v>
      </c>
      <c r="Q578" s="827">
        <v>0.75</v>
      </c>
      <c r="R578" s="822">
        <v>3</v>
      </c>
      <c r="S578" s="827">
        <v>0.75</v>
      </c>
      <c r="T578" s="826">
        <v>1</v>
      </c>
      <c r="U578" s="828">
        <v>0.5</v>
      </c>
    </row>
    <row r="579" spans="1:21" ht="14.45" customHeight="1" x14ac:dyDescent="0.2">
      <c r="A579" s="821">
        <v>21</v>
      </c>
      <c r="B579" s="822" t="s">
        <v>2867</v>
      </c>
      <c r="C579" s="822" t="s">
        <v>2873</v>
      </c>
      <c r="D579" s="823" t="s">
        <v>4857</v>
      </c>
      <c r="E579" s="824" t="s">
        <v>2899</v>
      </c>
      <c r="F579" s="822" t="s">
        <v>2868</v>
      </c>
      <c r="G579" s="822" t="s">
        <v>3122</v>
      </c>
      <c r="H579" s="822" t="s">
        <v>329</v>
      </c>
      <c r="I579" s="822" t="s">
        <v>3423</v>
      </c>
      <c r="J579" s="822" t="s">
        <v>1202</v>
      </c>
      <c r="K579" s="822" t="s">
        <v>3424</v>
      </c>
      <c r="L579" s="825">
        <v>35.25</v>
      </c>
      <c r="M579" s="825">
        <v>458.25</v>
      </c>
      <c r="N579" s="822">
        <v>13</v>
      </c>
      <c r="O579" s="826">
        <v>3.5</v>
      </c>
      <c r="P579" s="825">
        <v>352.5</v>
      </c>
      <c r="Q579" s="827">
        <v>0.76923076923076927</v>
      </c>
      <c r="R579" s="822">
        <v>10</v>
      </c>
      <c r="S579" s="827">
        <v>0.76923076923076927</v>
      </c>
      <c r="T579" s="826">
        <v>2.5</v>
      </c>
      <c r="U579" s="828">
        <v>0.7142857142857143</v>
      </c>
    </row>
    <row r="580" spans="1:21" ht="14.45" customHeight="1" x14ac:dyDescent="0.2">
      <c r="A580" s="821">
        <v>21</v>
      </c>
      <c r="B580" s="822" t="s">
        <v>2867</v>
      </c>
      <c r="C580" s="822" t="s">
        <v>2873</v>
      </c>
      <c r="D580" s="823" t="s">
        <v>4857</v>
      </c>
      <c r="E580" s="824" t="s">
        <v>2899</v>
      </c>
      <c r="F580" s="822" t="s">
        <v>2868</v>
      </c>
      <c r="G580" s="822" t="s">
        <v>3122</v>
      </c>
      <c r="H580" s="822" t="s">
        <v>329</v>
      </c>
      <c r="I580" s="822" t="s">
        <v>3425</v>
      </c>
      <c r="J580" s="822" t="s">
        <v>698</v>
      </c>
      <c r="K580" s="822" t="s">
        <v>3424</v>
      </c>
      <c r="L580" s="825">
        <v>35.25</v>
      </c>
      <c r="M580" s="825">
        <v>70.5</v>
      </c>
      <c r="N580" s="822">
        <v>2</v>
      </c>
      <c r="O580" s="826">
        <v>1</v>
      </c>
      <c r="P580" s="825">
        <v>70.5</v>
      </c>
      <c r="Q580" s="827">
        <v>1</v>
      </c>
      <c r="R580" s="822">
        <v>2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21</v>
      </c>
      <c r="B581" s="822" t="s">
        <v>2867</v>
      </c>
      <c r="C581" s="822" t="s">
        <v>2873</v>
      </c>
      <c r="D581" s="823" t="s">
        <v>4857</v>
      </c>
      <c r="E581" s="824" t="s">
        <v>2899</v>
      </c>
      <c r="F581" s="822" t="s">
        <v>2868</v>
      </c>
      <c r="G581" s="822" t="s">
        <v>3557</v>
      </c>
      <c r="H581" s="822" t="s">
        <v>329</v>
      </c>
      <c r="I581" s="822" t="s">
        <v>3558</v>
      </c>
      <c r="J581" s="822" t="s">
        <v>3559</v>
      </c>
      <c r="K581" s="822" t="s">
        <v>3560</v>
      </c>
      <c r="L581" s="825">
        <v>78.33</v>
      </c>
      <c r="M581" s="825">
        <v>78.33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21</v>
      </c>
      <c r="B582" s="822" t="s">
        <v>2867</v>
      </c>
      <c r="C582" s="822" t="s">
        <v>2873</v>
      </c>
      <c r="D582" s="823" t="s">
        <v>4857</v>
      </c>
      <c r="E582" s="824" t="s">
        <v>2899</v>
      </c>
      <c r="F582" s="822" t="s">
        <v>2868</v>
      </c>
      <c r="G582" s="822" t="s">
        <v>3124</v>
      </c>
      <c r="H582" s="822" t="s">
        <v>329</v>
      </c>
      <c r="I582" s="822" t="s">
        <v>3128</v>
      </c>
      <c r="J582" s="822" t="s">
        <v>977</v>
      </c>
      <c r="K582" s="822" t="s">
        <v>3129</v>
      </c>
      <c r="L582" s="825">
        <v>57.64</v>
      </c>
      <c r="M582" s="825">
        <v>172.92000000000002</v>
      </c>
      <c r="N582" s="822">
        <v>3</v>
      </c>
      <c r="O582" s="826">
        <v>2</v>
      </c>
      <c r="P582" s="825">
        <v>115.28</v>
      </c>
      <c r="Q582" s="827">
        <v>0.66666666666666663</v>
      </c>
      <c r="R582" s="822">
        <v>2</v>
      </c>
      <c r="S582" s="827">
        <v>0.66666666666666663</v>
      </c>
      <c r="T582" s="826">
        <v>1</v>
      </c>
      <c r="U582" s="828">
        <v>0.5</v>
      </c>
    </row>
    <row r="583" spans="1:21" ht="14.45" customHeight="1" x14ac:dyDescent="0.2">
      <c r="A583" s="821">
        <v>21</v>
      </c>
      <c r="B583" s="822" t="s">
        <v>2867</v>
      </c>
      <c r="C583" s="822" t="s">
        <v>2873</v>
      </c>
      <c r="D583" s="823" t="s">
        <v>4857</v>
      </c>
      <c r="E583" s="824" t="s">
        <v>2899</v>
      </c>
      <c r="F583" s="822" t="s">
        <v>2868</v>
      </c>
      <c r="G583" s="822" t="s">
        <v>3124</v>
      </c>
      <c r="H583" s="822" t="s">
        <v>329</v>
      </c>
      <c r="I583" s="822" t="s">
        <v>3130</v>
      </c>
      <c r="J583" s="822" t="s">
        <v>977</v>
      </c>
      <c r="K583" s="822" t="s">
        <v>3131</v>
      </c>
      <c r="L583" s="825">
        <v>185.26</v>
      </c>
      <c r="M583" s="825">
        <v>2223.12</v>
      </c>
      <c r="N583" s="822">
        <v>12</v>
      </c>
      <c r="O583" s="826">
        <v>11</v>
      </c>
      <c r="P583" s="825">
        <v>1667.34</v>
      </c>
      <c r="Q583" s="827">
        <v>0.75</v>
      </c>
      <c r="R583" s="822">
        <v>9</v>
      </c>
      <c r="S583" s="827">
        <v>0.75</v>
      </c>
      <c r="T583" s="826">
        <v>8.5</v>
      </c>
      <c r="U583" s="828">
        <v>0.77272727272727271</v>
      </c>
    </row>
    <row r="584" spans="1:21" ht="14.45" customHeight="1" x14ac:dyDescent="0.2">
      <c r="A584" s="821">
        <v>21</v>
      </c>
      <c r="B584" s="822" t="s">
        <v>2867</v>
      </c>
      <c r="C584" s="822" t="s">
        <v>2873</v>
      </c>
      <c r="D584" s="823" t="s">
        <v>4857</v>
      </c>
      <c r="E584" s="824" t="s">
        <v>2899</v>
      </c>
      <c r="F584" s="822" t="s">
        <v>2868</v>
      </c>
      <c r="G584" s="822" t="s">
        <v>3124</v>
      </c>
      <c r="H584" s="822" t="s">
        <v>329</v>
      </c>
      <c r="I584" s="822" t="s">
        <v>3715</v>
      </c>
      <c r="J584" s="822" t="s">
        <v>3716</v>
      </c>
      <c r="K584" s="822" t="s">
        <v>3432</v>
      </c>
      <c r="L584" s="825">
        <v>205.84</v>
      </c>
      <c r="M584" s="825">
        <v>205.84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21</v>
      </c>
      <c r="B585" s="822" t="s">
        <v>2867</v>
      </c>
      <c r="C585" s="822" t="s">
        <v>2873</v>
      </c>
      <c r="D585" s="823" t="s">
        <v>4857</v>
      </c>
      <c r="E585" s="824" t="s">
        <v>2899</v>
      </c>
      <c r="F585" s="822" t="s">
        <v>2868</v>
      </c>
      <c r="G585" s="822" t="s">
        <v>3124</v>
      </c>
      <c r="H585" s="822" t="s">
        <v>329</v>
      </c>
      <c r="I585" s="822" t="s">
        <v>3717</v>
      </c>
      <c r="J585" s="822" t="s">
        <v>3718</v>
      </c>
      <c r="K585" s="822" t="s">
        <v>3719</v>
      </c>
      <c r="L585" s="825">
        <v>157.78</v>
      </c>
      <c r="M585" s="825">
        <v>157.78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21</v>
      </c>
      <c r="B586" s="822" t="s">
        <v>2867</v>
      </c>
      <c r="C586" s="822" t="s">
        <v>2873</v>
      </c>
      <c r="D586" s="823" t="s">
        <v>4857</v>
      </c>
      <c r="E586" s="824" t="s">
        <v>2899</v>
      </c>
      <c r="F586" s="822" t="s">
        <v>2868</v>
      </c>
      <c r="G586" s="822" t="s">
        <v>3124</v>
      </c>
      <c r="H586" s="822" t="s">
        <v>329</v>
      </c>
      <c r="I586" s="822" t="s">
        <v>3430</v>
      </c>
      <c r="J586" s="822" t="s">
        <v>977</v>
      </c>
      <c r="K586" s="822" t="s">
        <v>3131</v>
      </c>
      <c r="L586" s="825">
        <v>301.2</v>
      </c>
      <c r="M586" s="825">
        <v>1506</v>
      </c>
      <c r="N586" s="822">
        <v>5</v>
      </c>
      <c r="O586" s="826">
        <v>4.5</v>
      </c>
      <c r="P586" s="825">
        <v>602.4</v>
      </c>
      <c r="Q586" s="827">
        <v>0.39999999999999997</v>
      </c>
      <c r="R586" s="822">
        <v>2</v>
      </c>
      <c r="S586" s="827">
        <v>0.4</v>
      </c>
      <c r="T586" s="826">
        <v>1.5</v>
      </c>
      <c r="U586" s="828">
        <v>0.33333333333333331</v>
      </c>
    </row>
    <row r="587" spans="1:21" ht="14.45" customHeight="1" x14ac:dyDescent="0.2">
      <c r="A587" s="821">
        <v>21</v>
      </c>
      <c r="B587" s="822" t="s">
        <v>2867</v>
      </c>
      <c r="C587" s="822" t="s">
        <v>2873</v>
      </c>
      <c r="D587" s="823" t="s">
        <v>4857</v>
      </c>
      <c r="E587" s="824" t="s">
        <v>2899</v>
      </c>
      <c r="F587" s="822" t="s">
        <v>2868</v>
      </c>
      <c r="G587" s="822" t="s">
        <v>3124</v>
      </c>
      <c r="H587" s="822" t="s">
        <v>329</v>
      </c>
      <c r="I587" s="822" t="s">
        <v>3430</v>
      </c>
      <c r="J587" s="822" t="s">
        <v>977</v>
      </c>
      <c r="K587" s="822" t="s">
        <v>3131</v>
      </c>
      <c r="L587" s="825">
        <v>87.98</v>
      </c>
      <c r="M587" s="825">
        <v>351.92</v>
      </c>
      <c r="N587" s="822">
        <v>4</v>
      </c>
      <c r="O587" s="826">
        <v>3</v>
      </c>
      <c r="P587" s="825">
        <v>351.92</v>
      </c>
      <c r="Q587" s="827">
        <v>1</v>
      </c>
      <c r="R587" s="822">
        <v>4</v>
      </c>
      <c r="S587" s="827">
        <v>1</v>
      </c>
      <c r="T587" s="826">
        <v>3</v>
      </c>
      <c r="U587" s="828">
        <v>1</v>
      </c>
    </row>
    <row r="588" spans="1:21" ht="14.45" customHeight="1" x14ac:dyDescent="0.2">
      <c r="A588" s="821">
        <v>21</v>
      </c>
      <c r="B588" s="822" t="s">
        <v>2867</v>
      </c>
      <c r="C588" s="822" t="s">
        <v>2873</v>
      </c>
      <c r="D588" s="823" t="s">
        <v>4857</v>
      </c>
      <c r="E588" s="824" t="s">
        <v>2899</v>
      </c>
      <c r="F588" s="822" t="s">
        <v>2868</v>
      </c>
      <c r="G588" s="822" t="s">
        <v>3124</v>
      </c>
      <c r="H588" s="822" t="s">
        <v>329</v>
      </c>
      <c r="I588" s="822" t="s">
        <v>3132</v>
      </c>
      <c r="J588" s="822" t="s">
        <v>977</v>
      </c>
      <c r="K588" s="822" t="s">
        <v>3129</v>
      </c>
      <c r="L588" s="825">
        <v>93.71</v>
      </c>
      <c r="M588" s="825">
        <v>187.42</v>
      </c>
      <c r="N588" s="822">
        <v>2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21</v>
      </c>
      <c r="B589" s="822" t="s">
        <v>2867</v>
      </c>
      <c r="C589" s="822" t="s">
        <v>2873</v>
      </c>
      <c r="D589" s="823" t="s">
        <v>4857</v>
      </c>
      <c r="E589" s="824" t="s">
        <v>2899</v>
      </c>
      <c r="F589" s="822" t="s">
        <v>2868</v>
      </c>
      <c r="G589" s="822" t="s">
        <v>3124</v>
      </c>
      <c r="H589" s="822" t="s">
        <v>329</v>
      </c>
      <c r="I589" s="822" t="s">
        <v>3132</v>
      </c>
      <c r="J589" s="822" t="s">
        <v>977</v>
      </c>
      <c r="K589" s="822" t="s">
        <v>3129</v>
      </c>
      <c r="L589" s="825">
        <v>27.37</v>
      </c>
      <c r="M589" s="825">
        <v>27.37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21</v>
      </c>
      <c r="B590" s="822" t="s">
        <v>2867</v>
      </c>
      <c r="C590" s="822" t="s">
        <v>2873</v>
      </c>
      <c r="D590" s="823" t="s">
        <v>4857</v>
      </c>
      <c r="E590" s="824" t="s">
        <v>2899</v>
      </c>
      <c r="F590" s="822" t="s">
        <v>2868</v>
      </c>
      <c r="G590" s="822" t="s">
        <v>2919</v>
      </c>
      <c r="H590" s="822" t="s">
        <v>643</v>
      </c>
      <c r="I590" s="822" t="s">
        <v>2309</v>
      </c>
      <c r="J590" s="822" t="s">
        <v>2310</v>
      </c>
      <c r="K590" s="822" t="s">
        <v>2311</v>
      </c>
      <c r="L590" s="825">
        <v>453.18</v>
      </c>
      <c r="M590" s="825">
        <v>453.18</v>
      </c>
      <c r="N590" s="822">
        <v>1</v>
      </c>
      <c r="O590" s="826">
        <v>0.5</v>
      </c>
      <c r="P590" s="825">
        <v>453.18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21</v>
      </c>
      <c r="B591" s="822" t="s">
        <v>2867</v>
      </c>
      <c r="C591" s="822" t="s">
        <v>2873</v>
      </c>
      <c r="D591" s="823" t="s">
        <v>4857</v>
      </c>
      <c r="E591" s="824" t="s">
        <v>2899</v>
      </c>
      <c r="F591" s="822" t="s">
        <v>2868</v>
      </c>
      <c r="G591" s="822" t="s">
        <v>2919</v>
      </c>
      <c r="H591" s="822" t="s">
        <v>329</v>
      </c>
      <c r="I591" s="822" t="s">
        <v>2920</v>
      </c>
      <c r="J591" s="822" t="s">
        <v>2310</v>
      </c>
      <c r="K591" s="822" t="s">
        <v>2311</v>
      </c>
      <c r="L591" s="825">
        <v>453.18</v>
      </c>
      <c r="M591" s="825">
        <v>30816.240000000013</v>
      </c>
      <c r="N591" s="822">
        <v>68</v>
      </c>
      <c r="O591" s="826">
        <v>52</v>
      </c>
      <c r="P591" s="825">
        <v>23565.360000000011</v>
      </c>
      <c r="Q591" s="827">
        <v>0.76470588235294124</v>
      </c>
      <c r="R591" s="822">
        <v>52</v>
      </c>
      <c r="S591" s="827">
        <v>0.76470588235294112</v>
      </c>
      <c r="T591" s="826">
        <v>38</v>
      </c>
      <c r="U591" s="828">
        <v>0.73076923076923073</v>
      </c>
    </row>
    <row r="592" spans="1:21" ht="14.45" customHeight="1" x14ac:dyDescent="0.2">
      <c r="A592" s="821">
        <v>21</v>
      </c>
      <c r="B592" s="822" t="s">
        <v>2867</v>
      </c>
      <c r="C592" s="822" t="s">
        <v>2873</v>
      </c>
      <c r="D592" s="823" t="s">
        <v>4857</v>
      </c>
      <c r="E592" s="824" t="s">
        <v>2899</v>
      </c>
      <c r="F592" s="822" t="s">
        <v>2868</v>
      </c>
      <c r="G592" s="822" t="s">
        <v>3139</v>
      </c>
      <c r="H592" s="822" t="s">
        <v>329</v>
      </c>
      <c r="I592" s="822" t="s">
        <v>3140</v>
      </c>
      <c r="J592" s="822" t="s">
        <v>660</v>
      </c>
      <c r="K592" s="822" t="s">
        <v>3141</v>
      </c>
      <c r="L592" s="825">
        <v>453.18</v>
      </c>
      <c r="M592" s="825">
        <v>41692.560000000012</v>
      </c>
      <c r="N592" s="822">
        <v>92</v>
      </c>
      <c r="O592" s="826">
        <v>21</v>
      </c>
      <c r="P592" s="825">
        <v>39426.660000000011</v>
      </c>
      <c r="Q592" s="827">
        <v>0.94565217391304346</v>
      </c>
      <c r="R592" s="822">
        <v>87</v>
      </c>
      <c r="S592" s="827">
        <v>0.94565217391304346</v>
      </c>
      <c r="T592" s="826">
        <v>19.5</v>
      </c>
      <c r="U592" s="828">
        <v>0.9285714285714286</v>
      </c>
    </row>
    <row r="593" spans="1:21" ht="14.45" customHeight="1" x14ac:dyDescent="0.2">
      <c r="A593" s="821">
        <v>21</v>
      </c>
      <c r="B593" s="822" t="s">
        <v>2867</v>
      </c>
      <c r="C593" s="822" t="s">
        <v>2873</v>
      </c>
      <c r="D593" s="823" t="s">
        <v>4857</v>
      </c>
      <c r="E593" s="824" t="s">
        <v>2899</v>
      </c>
      <c r="F593" s="822" t="s">
        <v>2868</v>
      </c>
      <c r="G593" s="822" t="s">
        <v>2933</v>
      </c>
      <c r="H593" s="822" t="s">
        <v>643</v>
      </c>
      <c r="I593" s="822" t="s">
        <v>2299</v>
      </c>
      <c r="J593" s="822" t="s">
        <v>1674</v>
      </c>
      <c r="K593" s="822" t="s">
        <v>2300</v>
      </c>
      <c r="L593" s="825">
        <v>48.89</v>
      </c>
      <c r="M593" s="825">
        <v>48.89</v>
      </c>
      <c r="N593" s="822">
        <v>1</v>
      </c>
      <c r="O593" s="826">
        <v>0.5</v>
      </c>
      <c r="P593" s="825">
        <v>48.89</v>
      </c>
      <c r="Q593" s="827">
        <v>1</v>
      </c>
      <c r="R593" s="822">
        <v>1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21</v>
      </c>
      <c r="B594" s="822" t="s">
        <v>2867</v>
      </c>
      <c r="C594" s="822" t="s">
        <v>2873</v>
      </c>
      <c r="D594" s="823" t="s">
        <v>4857</v>
      </c>
      <c r="E594" s="824" t="s">
        <v>2899</v>
      </c>
      <c r="F594" s="822" t="s">
        <v>2868</v>
      </c>
      <c r="G594" s="822" t="s">
        <v>2933</v>
      </c>
      <c r="H594" s="822" t="s">
        <v>329</v>
      </c>
      <c r="I594" s="822" t="s">
        <v>3448</v>
      </c>
      <c r="J594" s="822" t="s">
        <v>1674</v>
      </c>
      <c r="K594" s="822" t="s">
        <v>1675</v>
      </c>
      <c r="L594" s="825">
        <v>205.84</v>
      </c>
      <c r="M594" s="825">
        <v>205.84</v>
      </c>
      <c r="N594" s="822">
        <v>1</v>
      </c>
      <c r="O594" s="826">
        <v>1</v>
      </c>
      <c r="P594" s="825">
        <v>205.84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21</v>
      </c>
      <c r="B595" s="822" t="s">
        <v>2867</v>
      </c>
      <c r="C595" s="822" t="s">
        <v>2873</v>
      </c>
      <c r="D595" s="823" t="s">
        <v>4857</v>
      </c>
      <c r="E595" s="824" t="s">
        <v>2899</v>
      </c>
      <c r="F595" s="822" t="s">
        <v>2868</v>
      </c>
      <c r="G595" s="822" t="s">
        <v>2933</v>
      </c>
      <c r="H595" s="822" t="s">
        <v>329</v>
      </c>
      <c r="I595" s="822" t="s">
        <v>3448</v>
      </c>
      <c r="J595" s="822" t="s">
        <v>1674</v>
      </c>
      <c r="K595" s="822" t="s">
        <v>1675</v>
      </c>
      <c r="L595" s="825">
        <v>97.76</v>
      </c>
      <c r="M595" s="825">
        <v>195.52</v>
      </c>
      <c r="N595" s="822">
        <v>2</v>
      </c>
      <c r="O595" s="826">
        <v>1</v>
      </c>
      <c r="P595" s="825">
        <v>195.52</v>
      </c>
      <c r="Q595" s="827">
        <v>1</v>
      </c>
      <c r="R595" s="822">
        <v>2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21</v>
      </c>
      <c r="B596" s="822" t="s">
        <v>2867</v>
      </c>
      <c r="C596" s="822" t="s">
        <v>2873</v>
      </c>
      <c r="D596" s="823" t="s">
        <v>4857</v>
      </c>
      <c r="E596" s="824" t="s">
        <v>2899</v>
      </c>
      <c r="F596" s="822" t="s">
        <v>2868</v>
      </c>
      <c r="G596" s="822" t="s">
        <v>3449</v>
      </c>
      <c r="H596" s="822" t="s">
        <v>643</v>
      </c>
      <c r="I596" s="822" t="s">
        <v>2396</v>
      </c>
      <c r="J596" s="822" t="s">
        <v>1287</v>
      </c>
      <c r="K596" s="822" t="s">
        <v>736</v>
      </c>
      <c r="L596" s="825">
        <v>34.47</v>
      </c>
      <c r="M596" s="825">
        <v>34.47</v>
      </c>
      <c r="N596" s="822">
        <v>1</v>
      </c>
      <c r="O596" s="826">
        <v>1</v>
      </c>
      <c r="P596" s="825">
        <v>34.47</v>
      </c>
      <c r="Q596" s="827">
        <v>1</v>
      </c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21</v>
      </c>
      <c r="B597" s="822" t="s">
        <v>2867</v>
      </c>
      <c r="C597" s="822" t="s">
        <v>2873</v>
      </c>
      <c r="D597" s="823" t="s">
        <v>4857</v>
      </c>
      <c r="E597" s="824" t="s">
        <v>2899</v>
      </c>
      <c r="F597" s="822" t="s">
        <v>2868</v>
      </c>
      <c r="G597" s="822" t="s">
        <v>3150</v>
      </c>
      <c r="H597" s="822" t="s">
        <v>643</v>
      </c>
      <c r="I597" s="822" t="s">
        <v>3720</v>
      </c>
      <c r="J597" s="822" t="s">
        <v>2686</v>
      </c>
      <c r="K597" s="822" t="s">
        <v>3721</v>
      </c>
      <c r="L597" s="825">
        <v>614.48</v>
      </c>
      <c r="M597" s="825">
        <v>614.48</v>
      </c>
      <c r="N597" s="822">
        <v>1</v>
      </c>
      <c r="O597" s="826">
        <v>1</v>
      </c>
      <c r="P597" s="825">
        <v>614.48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21</v>
      </c>
      <c r="B598" s="822" t="s">
        <v>2867</v>
      </c>
      <c r="C598" s="822" t="s">
        <v>2873</v>
      </c>
      <c r="D598" s="823" t="s">
        <v>4857</v>
      </c>
      <c r="E598" s="824" t="s">
        <v>2899</v>
      </c>
      <c r="F598" s="822" t="s">
        <v>2868</v>
      </c>
      <c r="G598" s="822" t="s">
        <v>3150</v>
      </c>
      <c r="H598" s="822" t="s">
        <v>643</v>
      </c>
      <c r="I598" s="822" t="s">
        <v>3722</v>
      </c>
      <c r="J598" s="822" t="s">
        <v>2686</v>
      </c>
      <c r="K598" s="822" t="s">
        <v>3723</v>
      </c>
      <c r="L598" s="825">
        <v>742.17</v>
      </c>
      <c r="M598" s="825">
        <v>742.17</v>
      </c>
      <c r="N598" s="822">
        <v>1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21</v>
      </c>
      <c r="B599" s="822" t="s">
        <v>2867</v>
      </c>
      <c r="C599" s="822" t="s">
        <v>2873</v>
      </c>
      <c r="D599" s="823" t="s">
        <v>4857</v>
      </c>
      <c r="E599" s="824" t="s">
        <v>2899</v>
      </c>
      <c r="F599" s="822" t="s">
        <v>2868</v>
      </c>
      <c r="G599" s="822" t="s">
        <v>3151</v>
      </c>
      <c r="H599" s="822" t="s">
        <v>329</v>
      </c>
      <c r="I599" s="822" t="s">
        <v>3152</v>
      </c>
      <c r="J599" s="822" t="s">
        <v>652</v>
      </c>
      <c r="K599" s="822" t="s">
        <v>3153</v>
      </c>
      <c r="L599" s="825">
        <v>127.91</v>
      </c>
      <c r="M599" s="825">
        <v>5883.86</v>
      </c>
      <c r="N599" s="822">
        <v>46</v>
      </c>
      <c r="O599" s="826">
        <v>17</v>
      </c>
      <c r="P599" s="825">
        <v>5116.3999999999996</v>
      </c>
      <c r="Q599" s="827">
        <v>0.86956521739130432</v>
      </c>
      <c r="R599" s="822">
        <v>40</v>
      </c>
      <c r="S599" s="827">
        <v>0.86956521739130432</v>
      </c>
      <c r="T599" s="826">
        <v>15</v>
      </c>
      <c r="U599" s="828">
        <v>0.88235294117647056</v>
      </c>
    </row>
    <row r="600" spans="1:21" ht="14.45" customHeight="1" x14ac:dyDescent="0.2">
      <c r="A600" s="821">
        <v>21</v>
      </c>
      <c r="B600" s="822" t="s">
        <v>2867</v>
      </c>
      <c r="C600" s="822" t="s">
        <v>2873</v>
      </c>
      <c r="D600" s="823" t="s">
        <v>4857</v>
      </c>
      <c r="E600" s="824" t="s">
        <v>2899</v>
      </c>
      <c r="F600" s="822" t="s">
        <v>2868</v>
      </c>
      <c r="G600" s="822" t="s">
        <v>3452</v>
      </c>
      <c r="H600" s="822" t="s">
        <v>329</v>
      </c>
      <c r="I600" s="822" t="s">
        <v>3453</v>
      </c>
      <c r="J600" s="822" t="s">
        <v>1025</v>
      </c>
      <c r="K600" s="822" t="s">
        <v>1026</v>
      </c>
      <c r="L600" s="825">
        <v>79.099999999999994</v>
      </c>
      <c r="M600" s="825">
        <v>237.29999999999998</v>
      </c>
      <c r="N600" s="822">
        <v>3</v>
      </c>
      <c r="O600" s="826">
        <v>1.5</v>
      </c>
      <c r="P600" s="825">
        <v>237.29999999999998</v>
      </c>
      <c r="Q600" s="827">
        <v>1</v>
      </c>
      <c r="R600" s="822">
        <v>3</v>
      </c>
      <c r="S600" s="827">
        <v>1</v>
      </c>
      <c r="T600" s="826">
        <v>1.5</v>
      </c>
      <c r="U600" s="828">
        <v>1</v>
      </c>
    </row>
    <row r="601" spans="1:21" ht="14.45" customHeight="1" x14ac:dyDescent="0.2">
      <c r="A601" s="821">
        <v>21</v>
      </c>
      <c r="B601" s="822" t="s">
        <v>2867</v>
      </c>
      <c r="C601" s="822" t="s">
        <v>2873</v>
      </c>
      <c r="D601" s="823" t="s">
        <v>4857</v>
      </c>
      <c r="E601" s="824" t="s">
        <v>2899</v>
      </c>
      <c r="F601" s="822" t="s">
        <v>2868</v>
      </c>
      <c r="G601" s="822" t="s">
        <v>3154</v>
      </c>
      <c r="H601" s="822" t="s">
        <v>329</v>
      </c>
      <c r="I601" s="822" t="s">
        <v>3155</v>
      </c>
      <c r="J601" s="822" t="s">
        <v>3156</v>
      </c>
      <c r="K601" s="822" t="s">
        <v>3157</v>
      </c>
      <c r="L601" s="825">
        <v>21.92</v>
      </c>
      <c r="M601" s="825">
        <v>263.04000000000002</v>
      </c>
      <c r="N601" s="822">
        <v>12</v>
      </c>
      <c r="O601" s="826">
        <v>7</v>
      </c>
      <c r="P601" s="825">
        <v>175.36</v>
      </c>
      <c r="Q601" s="827">
        <v>0.66666666666666663</v>
      </c>
      <c r="R601" s="822">
        <v>8</v>
      </c>
      <c r="S601" s="827">
        <v>0.66666666666666663</v>
      </c>
      <c r="T601" s="826">
        <v>5</v>
      </c>
      <c r="U601" s="828">
        <v>0.7142857142857143</v>
      </c>
    </row>
    <row r="602" spans="1:21" ht="14.45" customHeight="1" x14ac:dyDescent="0.2">
      <c r="A602" s="821">
        <v>21</v>
      </c>
      <c r="B602" s="822" t="s">
        <v>2867</v>
      </c>
      <c r="C602" s="822" t="s">
        <v>2873</v>
      </c>
      <c r="D602" s="823" t="s">
        <v>4857</v>
      </c>
      <c r="E602" s="824" t="s">
        <v>2899</v>
      </c>
      <c r="F602" s="822" t="s">
        <v>2868</v>
      </c>
      <c r="G602" s="822" t="s">
        <v>3154</v>
      </c>
      <c r="H602" s="822" t="s">
        <v>329</v>
      </c>
      <c r="I602" s="822" t="s">
        <v>3158</v>
      </c>
      <c r="J602" s="822" t="s">
        <v>3156</v>
      </c>
      <c r="K602" s="822" t="s">
        <v>3159</v>
      </c>
      <c r="L602" s="825">
        <v>87.67</v>
      </c>
      <c r="M602" s="825">
        <v>438.35</v>
      </c>
      <c r="N602" s="822">
        <v>5</v>
      </c>
      <c r="O602" s="826">
        <v>4.5</v>
      </c>
      <c r="P602" s="825">
        <v>263.01</v>
      </c>
      <c r="Q602" s="827">
        <v>0.6</v>
      </c>
      <c r="R602" s="822">
        <v>3</v>
      </c>
      <c r="S602" s="827">
        <v>0.6</v>
      </c>
      <c r="T602" s="826">
        <v>2.5</v>
      </c>
      <c r="U602" s="828">
        <v>0.55555555555555558</v>
      </c>
    </row>
    <row r="603" spans="1:21" ht="14.45" customHeight="1" x14ac:dyDescent="0.2">
      <c r="A603" s="821">
        <v>21</v>
      </c>
      <c r="B603" s="822" t="s">
        <v>2867</v>
      </c>
      <c r="C603" s="822" t="s">
        <v>2873</v>
      </c>
      <c r="D603" s="823" t="s">
        <v>4857</v>
      </c>
      <c r="E603" s="824" t="s">
        <v>2899</v>
      </c>
      <c r="F603" s="822" t="s">
        <v>2868</v>
      </c>
      <c r="G603" s="822" t="s">
        <v>3154</v>
      </c>
      <c r="H603" s="822" t="s">
        <v>329</v>
      </c>
      <c r="I603" s="822" t="s">
        <v>3724</v>
      </c>
      <c r="J603" s="822" t="s">
        <v>3455</v>
      </c>
      <c r="K603" s="822" t="s">
        <v>2918</v>
      </c>
      <c r="L603" s="825">
        <v>87.67</v>
      </c>
      <c r="M603" s="825">
        <v>438.35</v>
      </c>
      <c r="N603" s="822">
        <v>5</v>
      </c>
      <c r="O603" s="826">
        <v>3.5</v>
      </c>
      <c r="P603" s="825">
        <v>175.34</v>
      </c>
      <c r="Q603" s="827">
        <v>0.39999999999999997</v>
      </c>
      <c r="R603" s="822">
        <v>2</v>
      </c>
      <c r="S603" s="827">
        <v>0.4</v>
      </c>
      <c r="T603" s="826">
        <v>1</v>
      </c>
      <c r="U603" s="828">
        <v>0.2857142857142857</v>
      </c>
    </row>
    <row r="604" spans="1:21" ht="14.45" customHeight="1" x14ac:dyDescent="0.2">
      <c r="A604" s="821">
        <v>21</v>
      </c>
      <c r="B604" s="822" t="s">
        <v>2867</v>
      </c>
      <c r="C604" s="822" t="s">
        <v>2873</v>
      </c>
      <c r="D604" s="823" t="s">
        <v>4857</v>
      </c>
      <c r="E604" s="824" t="s">
        <v>2899</v>
      </c>
      <c r="F604" s="822" t="s">
        <v>2868</v>
      </c>
      <c r="G604" s="822" t="s">
        <v>3154</v>
      </c>
      <c r="H604" s="822" t="s">
        <v>329</v>
      </c>
      <c r="I604" s="822" t="s">
        <v>3725</v>
      </c>
      <c r="J604" s="822" t="s">
        <v>3455</v>
      </c>
      <c r="K604" s="822" t="s">
        <v>3726</v>
      </c>
      <c r="L604" s="825">
        <v>43.85</v>
      </c>
      <c r="M604" s="825">
        <v>394.65000000000003</v>
      </c>
      <c r="N604" s="822">
        <v>9</v>
      </c>
      <c r="O604" s="826">
        <v>4</v>
      </c>
      <c r="P604" s="825">
        <v>306.95000000000005</v>
      </c>
      <c r="Q604" s="827">
        <v>0.77777777777777779</v>
      </c>
      <c r="R604" s="822">
        <v>7</v>
      </c>
      <c r="S604" s="827">
        <v>0.77777777777777779</v>
      </c>
      <c r="T604" s="826">
        <v>3</v>
      </c>
      <c r="U604" s="828">
        <v>0.75</v>
      </c>
    </row>
    <row r="605" spans="1:21" ht="14.45" customHeight="1" x14ac:dyDescent="0.2">
      <c r="A605" s="821">
        <v>21</v>
      </c>
      <c r="B605" s="822" t="s">
        <v>2867</v>
      </c>
      <c r="C605" s="822" t="s">
        <v>2873</v>
      </c>
      <c r="D605" s="823" t="s">
        <v>4857</v>
      </c>
      <c r="E605" s="824" t="s">
        <v>2899</v>
      </c>
      <c r="F605" s="822" t="s">
        <v>2868</v>
      </c>
      <c r="G605" s="822" t="s">
        <v>3154</v>
      </c>
      <c r="H605" s="822" t="s">
        <v>329</v>
      </c>
      <c r="I605" s="822" t="s">
        <v>3454</v>
      </c>
      <c r="J605" s="822" t="s">
        <v>3455</v>
      </c>
      <c r="K605" s="822" t="s">
        <v>3157</v>
      </c>
      <c r="L605" s="825">
        <v>21.92</v>
      </c>
      <c r="M605" s="825">
        <v>416.48</v>
      </c>
      <c r="N605" s="822">
        <v>19</v>
      </c>
      <c r="O605" s="826">
        <v>9.5</v>
      </c>
      <c r="P605" s="825">
        <v>43.84</v>
      </c>
      <c r="Q605" s="827">
        <v>0.10526315789473685</v>
      </c>
      <c r="R605" s="822">
        <v>2</v>
      </c>
      <c r="S605" s="827">
        <v>0.10526315789473684</v>
      </c>
      <c r="T605" s="826">
        <v>0.5</v>
      </c>
      <c r="U605" s="828">
        <v>5.2631578947368418E-2</v>
      </c>
    </row>
    <row r="606" spans="1:21" ht="14.45" customHeight="1" x14ac:dyDescent="0.2">
      <c r="A606" s="821">
        <v>21</v>
      </c>
      <c r="B606" s="822" t="s">
        <v>2867</v>
      </c>
      <c r="C606" s="822" t="s">
        <v>2873</v>
      </c>
      <c r="D606" s="823" t="s">
        <v>4857</v>
      </c>
      <c r="E606" s="824" t="s">
        <v>2899</v>
      </c>
      <c r="F606" s="822" t="s">
        <v>2868</v>
      </c>
      <c r="G606" s="822" t="s">
        <v>3154</v>
      </c>
      <c r="H606" s="822" t="s">
        <v>329</v>
      </c>
      <c r="I606" s="822" t="s">
        <v>3727</v>
      </c>
      <c r="J606" s="822" t="s">
        <v>3455</v>
      </c>
      <c r="K606" s="822" t="s">
        <v>3728</v>
      </c>
      <c r="L606" s="825">
        <v>28.39</v>
      </c>
      <c r="M606" s="825">
        <v>28.39</v>
      </c>
      <c r="N606" s="822">
        <v>1</v>
      </c>
      <c r="O606" s="826">
        <v>1</v>
      </c>
      <c r="P606" s="825">
        <v>28.39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21</v>
      </c>
      <c r="B607" s="822" t="s">
        <v>2867</v>
      </c>
      <c r="C607" s="822" t="s">
        <v>2873</v>
      </c>
      <c r="D607" s="823" t="s">
        <v>4857</v>
      </c>
      <c r="E607" s="824" t="s">
        <v>2899</v>
      </c>
      <c r="F607" s="822" t="s">
        <v>2868</v>
      </c>
      <c r="G607" s="822" t="s">
        <v>2947</v>
      </c>
      <c r="H607" s="822" t="s">
        <v>643</v>
      </c>
      <c r="I607" s="822" t="s">
        <v>2584</v>
      </c>
      <c r="J607" s="822" t="s">
        <v>1281</v>
      </c>
      <c r="K607" s="822" t="s">
        <v>1282</v>
      </c>
      <c r="L607" s="825">
        <v>1286.6199999999999</v>
      </c>
      <c r="M607" s="825">
        <v>2573.2399999999998</v>
      </c>
      <c r="N607" s="822">
        <v>2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21</v>
      </c>
      <c r="B608" s="822" t="s">
        <v>2867</v>
      </c>
      <c r="C608" s="822" t="s">
        <v>2873</v>
      </c>
      <c r="D608" s="823" t="s">
        <v>4857</v>
      </c>
      <c r="E608" s="824" t="s">
        <v>2899</v>
      </c>
      <c r="F608" s="822" t="s">
        <v>2868</v>
      </c>
      <c r="G608" s="822" t="s">
        <v>2947</v>
      </c>
      <c r="H608" s="822" t="s">
        <v>329</v>
      </c>
      <c r="I608" s="822" t="s">
        <v>3729</v>
      </c>
      <c r="J608" s="822" t="s">
        <v>3730</v>
      </c>
      <c r="K608" s="822" t="s">
        <v>3731</v>
      </c>
      <c r="L608" s="825">
        <v>1286.19</v>
      </c>
      <c r="M608" s="825">
        <v>1286.19</v>
      </c>
      <c r="N608" s="822">
        <v>1</v>
      </c>
      <c r="O608" s="826">
        <v>1</v>
      </c>
      <c r="P608" s="825">
        <v>1286.19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21</v>
      </c>
      <c r="B609" s="822" t="s">
        <v>2867</v>
      </c>
      <c r="C609" s="822" t="s">
        <v>2873</v>
      </c>
      <c r="D609" s="823" t="s">
        <v>4857</v>
      </c>
      <c r="E609" s="824" t="s">
        <v>2899</v>
      </c>
      <c r="F609" s="822" t="s">
        <v>2868</v>
      </c>
      <c r="G609" s="822" t="s">
        <v>3732</v>
      </c>
      <c r="H609" s="822" t="s">
        <v>329</v>
      </c>
      <c r="I609" s="822" t="s">
        <v>3733</v>
      </c>
      <c r="J609" s="822" t="s">
        <v>1581</v>
      </c>
      <c r="K609" s="822" t="s">
        <v>3734</v>
      </c>
      <c r="L609" s="825">
        <v>453.79</v>
      </c>
      <c r="M609" s="825">
        <v>907.58</v>
      </c>
      <c r="N609" s="822">
        <v>2</v>
      </c>
      <c r="O609" s="826">
        <v>1</v>
      </c>
      <c r="P609" s="825">
        <v>907.58</v>
      </c>
      <c r="Q609" s="827">
        <v>1</v>
      </c>
      <c r="R609" s="822">
        <v>2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21</v>
      </c>
      <c r="B610" s="822" t="s">
        <v>2867</v>
      </c>
      <c r="C610" s="822" t="s">
        <v>2873</v>
      </c>
      <c r="D610" s="823" t="s">
        <v>4857</v>
      </c>
      <c r="E610" s="824" t="s">
        <v>2899</v>
      </c>
      <c r="F610" s="822" t="s">
        <v>2868</v>
      </c>
      <c r="G610" s="822" t="s">
        <v>3567</v>
      </c>
      <c r="H610" s="822" t="s">
        <v>329</v>
      </c>
      <c r="I610" s="822" t="s">
        <v>3568</v>
      </c>
      <c r="J610" s="822" t="s">
        <v>1344</v>
      </c>
      <c r="K610" s="822" t="s">
        <v>3569</v>
      </c>
      <c r="L610" s="825">
        <v>128.69999999999999</v>
      </c>
      <c r="M610" s="825">
        <v>1287</v>
      </c>
      <c r="N610" s="822">
        <v>10</v>
      </c>
      <c r="O610" s="826">
        <v>9.5</v>
      </c>
      <c r="P610" s="825">
        <v>1029.6000000000001</v>
      </c>
      <c r="Q610" s="827">
        <v>0.80000000000000016</v>
      </c>
      <c r="R610" s="822">
        <v>8</v>
      </c>
      <c r="S610" s="827">
        <v>0.8</v>
      </c>
      <c r="T610" s="826">
        <v>7.5</v>
      </c>
      <c r="U610" s="828">
        <v>0.78947368421052633</v>
      </c>
    </row>
    <row r="611" spans="1:21" ht="14.45" customHeight="1" x14ac:dyDescent="0.2">
      <c r="A611" s="821">
        <v>21</v>
      </c>
      <c r="B611" s="822" t="s">
        <v>2867</v>
      </c>
      <c r="C611" s="822" t="s">
        <v>2873</v>
      </c>
      <c r="D611" s="823" t="s">
        <v>4857</v>
      </c>
      <c r="E611" s="824" t="s">
        <v>2899</v>
      </c>
      <c r="F611" s="822" t="s">
        <v>2868</v>
      </c>
      <c r="G611" s="822" t="s">
        <v>3567</v>
      </c>
      <c r="H611" s="822" t="s">
        <v>329</v>
      </c>
      <c r="I611" s="822" t="s">
        <v>3570</v>
      </c>
      <c r="J611" s="822" t="s">
        <v>1344</v>
      </c>
      <c r="K611" s="822" t="s">
        <v>3571</v>
      </c>
      <c r="L611" s="825">
        <v>181.04</v>
      </c>
      <c r="M611" s="825">
        <v>181.04</v>
      </c>
      <c r="N611" s="822">
        <v>1</v>
      </c>
      <c r="O611" s="826">
        <v>1</v>
      </c>
      <c r="P611" s="825">
        <v>181.04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21</v>
      </c>
      <c r="B612" s="822" t="s">
        <v>2867</v>
      </c>
      <c r="C612" s="822" t="s">
        <v>2873</v>
      </c>
      <c r="D612" s="823" t="s">
        <v>4857</v>
      </c>
      <c r="E612" s="824" t="s">
        <v>2899</v>
      </c>
      <c r="F612" s="822" t="s">
        <v>2868</v>
      </c>
      <c r="G612" s="822" t="s">
        <v>2921</v>
      </c>
      <c r="H612" s="822" t="s">
        <v>643</v>
      </c>
      <c r="I612" s="822" t="s">
        <v>2556</v>
      </c>
      <c r="J612" s="822" t="s">
        <v>1211</v>
      </c>
      <c r="K612" s="822" t="s">
        <v>1212</v>
      </c>
      <c r="L612" s="825">
        <v>0</v>
      </c>
      <c r="M612" s="825">
        <v>0</v>
      </c>
      <c r="N612" s="822">
        <v>40</v>
      </c>
      <c r="O612" s="826">
        <v>15</v>
      </c>
      <c r="P612" s="825">
        <v>0</v>
      </c>
      <c r="Q612" s="827"/>
      <c r="R612" s="822">
        <v>28</v>
      </c>
      <c r="S612" s="827">
        <v>0.7</v>
      </c>
      <c r="T612" s="826">
        <v>10</v>
      </c>
      <c r="U612" s="828">
        <v>0.66666666666666663</v>
      </c>
    </row>
    <row r="613" spans="1:21" ht="14.45" customHeight="1" x14ac:dyDescent="0.2">
      <c r="A613" s="821">
        <v>21</v>
      </c>
      <c r="B613" s="822" t="s">
        <v>2867</v>
      </c>
      <c r="C613" s="822" t="s">
        <v>2873</v>
      </c>
      <c r="D613" s="823" t="s">
        <v>4857</v>
      </c>
      <c r="E613" s="824" t="s">
        <v>2899</v>
      </c>
      <c r="F613" s="822" t="s">
        <v>2868</v>
      </c>
      <c r="G613" s="822" t="s">
        <v>2921</v>
      </c>
      <c r="H613" s="822" t="s">
        <v>329</v>
      </c>
      <c r="I613" s="822" t="s">
        <v>3463</v>
      </c>
      <c r="J613" s="822" t="s">
        <v>3464</v>
      </c>
      <c r="K613" s="822" t="s">
        <v>1253</v>
      </c>
      <c r="L613" s="825">
        <v>0</v>
      </c>
      <c r="M613" s="825">
        <v>0</v>
      </c>
      <c r="N613" s="822">
        <v>5</v>
      </c>
      <c r="O613" s="826">
        <v>1</v>
      </c>
      <c r="P613" s="825"/>
      <c r="Q613" s="827"/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21</v>
      </c>
      <c r="B614" s="822" t="s">
        <v>2867</v>
      </c>
      <c r="C614" s="822" t="s">
        <v>2873</v>
      </c>
      <c r="D614" s="823" t="s">
        <v>4857</v>
      </c>
      <c r="E614" s="824" t="s">
        <v>2899</v>
      </c>
      <c r="F614" s="822" t="s">
        <v>2868</v>
      </c>
      <c r="G614" s="822" t="s">
        <v>2921</v>
      </c>
      <c r="H614" s="822" t="s">
        <v>329</v>
      </c>
      <c r="I614" s="822" t="s">
        <v>3735</v>
      </c>
      <c r="J614" s="822" t="s">
        <v>3464</v>
      </c>
      <c r="K614" s="822" t="s">
        <v>3736</v>
      </c>
      <c r="L614" s="825">
        <v>0</v>
      </c>
      <c r="M614" s="825">
        <v>0</v>
      </c>
      <c r="N614" s="822">
        <v>2</v>
      </c>
      <c r="O614" s="826">
        <v>1</v>
      </c>
      <c r="P614" s="825"/>
      <c r="Q614" s="827"/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21</v>
      </c>
      <c r="B615" s="822" t="s">
        <v>2867</v>
      </c>
      <c r="C615" s="822" t="s">
        <v>2873</v>
      </c>
      <c r="D615" s="823" t="s">
        <v>4857</v>
      </c>
      <c r="E615" s="824" t="s">
        <v>2899</v>
      </c>
      <c r="F615" s="822" t="s">
        <v>2868</v>
      </c>
      <c r="G615" s="822" t="s">
        <v>3164</v>
      </c>
      <c r="H615" s="822" t="s">
        <v>329</v>
      </c>
      <c r="I615" s="822" t="s">
        <v>3165</v>
      </c>
      <c r="J615" s="822" t="s">
        <v>1437</v>
      </c>
      <c r="K615" s="822" t="s">
        <v>3166</v>
      </c>
      <c r="L615" s="825">
        <v>210.38</v>
      </c>
      <c r="M615" s="825">
        <v>420.76</v>
      </c>
      <c r="N615" s="822">
        <v>2</v>
      </c>
      <c r="O615" s="826">
        <v>1.5</v>
      </c>
      <c r="P615" s="825">
        <v>420.76</v>
      </c>
      <c r="Q615" s="827">
        <v>1</v>
      </c>
      <c r="R615" s="822">
        <v>2</v>
      </c>
      <c r="S615" s="827">
        <v>1</v>
      </c>
      <c r="T615" s="826">
        <v>1.5</v>
      </c>
      <c r="U615" s="828">
        <v>1</v>
      </c>
    </row>
    <row r="616" spans="1:21" ht="14.45" customHeight="1" x14ac:dyDescent="0.2">
      <c r="A616" s="821">
        <v>21</v>
      </c>
      <c r="B616" s="822" t="s">
        <v>2867</v>
      </c>
      <c r="C616" s="822" t="s">
        <v>2873</v>
      </c>
      <c r="D616" s="823" t="s">
        <v>4857</v>
      </c>
      <c r="E616" s="824" t="s">
        <v>2899</v>
      </c>
      <c r="F616" s="822" t="s">
        <v>2868</v>
      </c>
      <c r="G616" s="822" t="s">
        <v>3164</v>
      </c>
      <c r="H616" s="822" t="s">
        <v>329</v>
      </c>
      <c r="I616" s="822" t="s">
        <v>3467</v>
      </c>
      <c r="J616" s="822" t="s">
        <v>1437</v>
      </c>
      <c r="K616" s="822" t="s">
        <v>3468</v>
      </c>
      <c r="L616" s="825">
        <v>42.08</v>
      </c>
      <c r="M616" s="825">
        <v>126.24</v>
      </c>
      <c r="N616" s="822">
        <v>3</v>
      </c>
      <c r="O616" s="826">
        <v>1.5</v>
      </c>
      <c r="P616" s="825">
        <v>84.16</v>
      </c>
      <c r="Q616" s="827">
        <v>0.66666666666666663</v>
      </c>
      <c r="R616" s="822">
        <v>2</v>
      </c>
      <c r="S616" s="827">
        <v>0.66666666666666663</v>
      </c>
      <c r="T616" s="826">
        <v>1</v>
      </c>
      <c r="U616" s="828">
        <v>0.66666666666666663</v>
      </c>
    </row>
    <row r="617" spans="1:21" ht="14.45" customHeight="1" x14ac:dyDescent="0.2">
      <c r="A617" s="821">
        <v>21</v>
      </c>
      <c r="B617" s="822" t="s">
        <v>2867</v>
      </c>
      <c r="C617" s="822" t="s">
        <v>2873</v>
      </c>
      <c r="D617" s="823" t="s">
        <v>4857</v>
      </c>
      <c r="E617" s="824" t="s">
        <v>2899</v>
      </c>
      <c r="F617" s="822" t="s">
        <v>2868</v>
      </c>
      <c r="G617" s="822" t="s">
        <v>3575</v>
      </c>
      <c r="H617" s="822" t="s">
        <v>329</v>
      </c>
      <c r="I617" s="822" t="s">
        <v>3737</v>
      </c>
      <c r="J617" s="822" t="s">
        <v>731</v>
      </c>
      <c r="K617" s="822" t="s">
        <v>3578</v>
      </c>
      <c r="L617" s="825">
        <v>42.54</v>
      </c>
      <c r="M617" s="825">
        <v>127.62</v>
      </c>
      <c r="N617" s="822">
        <v>3</v>
      </c>
      <c r="O617" s="826">
        <v>2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21</v>
      </c>
      <c r="B618" s="822" t="s">
        <v>2867</v>
      </c>
      <c r="C618" s="822" t="s">
        <v>2873</v>
      </c>
      <c r="D618" s="823" t="s">
        <v>4857</v>
      </c>
      <c r="E618" s="824" t="s">
        <v>2899</v>
      </c>
      <c r="F618" s="822" t="s">
        <v>2868</v>
      </c>
      <c r="G618" s="822" t="s">
        <v>3575</v>
      </c>
      <c r="H618" s="822" t="s">
        <v>329</v>
      </c>
      <c r="I618" s="822" t="s">
        <v>3738</v>
      </c>
      <c r="J618" s="822" t="s">
        <v>731</v>
      </c>
      <c r="K618" s="822" t="s">
        <v>732</v>
      </c>
      <c r="L618" s="825">
        <v>59.56</v>
      </c>
      <c r="M618" s="825">
        <v>178.68</v>
      </c>
      <c r="N618" s="822">
        <v>3</v>
      </c>
      <c r="O618" s="826">
        <v>2</v>
      </c>
      <c r="P618" s="825">
        <v>119.12</v>
      </c>
      <c r="Q618" s="827">
        <v>0.66666666666666663</v>
      </c>
      <c r="R618" s="822">
        <v>2</v>
      </c>
      <c r="S618" s="827">
        <v>0.66666666666666663</v>
      </c>
      <c r="T618" s="826">
        <v>1</v>
      </c>
      <c r="U618" s="828">
        <v>0.5</v>
      </c>
    </row>
    <row r="619" spans="1:21" ht="14.45" customHeight="1" x14ac:dyDescent="0.2">
      <c r="A619" s="821">
        <v>21</v>
      </c>
      <c r="B619" s="822" t="s">
        <v>2867</v>
      </c>
      <c r="C619" s="822" t="s">
        <v>2873</v>
      </c>
      <c r="D619" s="823" t="s">
        <v>4857</v>
      </c>
      <c r="E619" s="824" t="s">
        <v>2899</v>
      </c>
      <c r="F619" s="822" t="s">
        <v>2868</v>
      </c>
      <c r="G619" s="822" t="s">
        <v>3167</v>
      </c>
      <c r="H619" s="822" t="s">
        <v>643</v>
      </c>
      <c r="I619" s="822" t="s">
        <v>3168</v>
      </c>
      <c r="J619" s="822" t="s">
        <v>3169</v>
      </c>
      <c r="K619" s="822" t="s">
        <v>3170</v>
      </c>
      <c r="L619" s="825">
        <v>502.31</v>
      </c>
      <c r="M619" s="825">
        <v>7032.34</v>
      </c>
      <c r="N619" s="822">
        <v>14</v>
      </c>
      <c r="O619" s="826">
        <v>13</v>
      </c>
      <c r="P619" s="825">
        <v>2511.5500000000002</v>
      </c>
      <c r="Q619" s="827">
        <v>0.35714285714285715</v>
      </c>
      <c r="R619" s="822">
        <v>5</v>
      </c>
      <c r="S619" s="827">
        <v>0.35714285714285715</v>
      </c>
      <c r="T619" s="826">
        <v>4</v>
      </c>
      <c r="U619" s="828">
        <v>0.30769230769230771</v>
      </c>
    </row>
    <row r="620" spans="1:21" ht="14.45" customHeight="1" x14ac:dyDescent="0.2">
      <c r="A620" s="821">
        <v>21</v>
      </c>
      <c r="B620" s="822" t="s">
        <v>2867</v>
      </c>
      <c r="C620" s="822" t="s">
        <v>2873</v>
      </c>
      <c r="D620" s="823" t="s">
        <v>4857</v>
      </c>
      <c r="E620" s="824" t="s">
        <v>2899</v>
      </c>
      <c r="F620" s="822" t="s">
        <v>2868</v>
      </c>
      <c r="G620" s="822" t="s">
        <v>3175</v>
      </c>
      <c r="H620" s="822" t="s">
        <v>643</v>
      </c>
      <c r="I620" s="822" t="s">
        <v>2499</v>
      </c>
      <c r="J620" s="822" t="s">
        <v>1376</v>
      </c>
      <c r="K620" s="822" t="s">
        <v>1377</v>
      </c>
      <c r="L620" s="825">
        <v>4017.02</v>
      </c>
      <c r="M620" s="825">
        <v>16068.08</v>
      </c>
      <c r="N620" s="822">
        <v>4</v>
      </c>
      <c r="O620" s="826">
        <v>0.5</v>
      </c>
      <c r="P620" s="825">
        <v>16068.08</v>
      </c>
      <c r="Q620" s="827">
        <v>1</v>
      </c>
      <c r="R620" s="822">
        <v>4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21</v>
      </c>
      <c r="B621" s="822" t="s">
        <v>2867</v>
      </c>
      <c r="C621" s="822" t="s">
        <v>2873</v>
      </c>
      <c r="D621" s="823" t="s">
        <v>4857</v>
      </c>
      <c r="E621" s="824" t="s">
        <v>2899</v>
      </c>
      <c r="F621" s="822" t="s">
        <v>2868</v>
      </c>
      <c r="G621" s="822" t="s">
        <v>3180</v>
      </c>
      <c r="H621" s="822" t="s">
        <v>329</v>
      </c>
      <c r="I621" s="822" t="s">
        <v>3580</v>
      </c>
      <c r="J621" s="822" t="s">
        <v>1392</v>
      </c>
      <c r="K621" s="822" t="s">
        <v>3581</v>
      </c>
      <c r="L621" s="825">
        <v>98.2</v>
      </c>
      <c r="M621" s="825">
        <v>98.2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21</v>
      </c>
      <c r="B622" s="822" t="s">
        <v>2867</v>
      </c>
      <c r="C622" s="822" t="s">
        <v>2873</v>
      </c>
      <c r="D622" s="823" t="s">
        <v>4857</v>
      </c>
      <c r="E622" s="824" t="s">
        <v>2899</v>
      </c>
      <c r="F622" s="822" t="s">
        <v>2868</v>
      </c>
      <c r="G622" s="822" t="s">
        <v>3739</v>
      </c>
      <c r="H622" s="822" t="s">
        <v>329</v>
      </c>
      <c r="I622" s="822" t="s">
        <v>3740</v>
      </c>
      <c r="J622" s="822" t="s">
        <v>3741</v>
      </c>
      <c r="K622" s="822" t="s">
        <v>3742</v>
      </c>
      <c r="L622" s="825">
        <v>77.13</v>
      </c>
      <c r="M622" s="825">
        <v>77.13</v>
      </c>
      <c r="N622" s="822">
        <v>1</v>
      </c>
      <c r="O622" s="826">
        <v>0.5</v>
      </c>
      <c r="P622" s="825">
        <v>77.13</v>
      </c>
      <c r="Q622" s="827">
        <v>1</v>
      </c>
      <c r="R622" s="822">
        <v>1</v>
      </c>
      <c r="S622" s="827">
        <v>1</v>
      </c>
      <c r="T622" s="826">
        <v>0.5</v>
      </c>
      <c r="U622" s="828">
        <v>1</v>
      </c>
    </row>
    <row r="623" spans="1:21" ht="14.45" customHeight="1" x14ac:dyDescent="0.2">
      <c r="A623" s="821">
        <v>21</v>
      </c>
      <c r="B623" s="822" t="s">
        <v>2867</v>
      </c>
      <c r="C623" s="822" t="s">
        <v>2873</v>
      </c>
      <c r="D623" s="823" t="s">
        <v>4857</v>
      </c>
      <c r="E623" s="824" t="s">
        <v>2899</v>
      </c>
      <c r="F623" s="822" t="s">
        <v>2868</v>
      </c>
      <c r="G623" s="822" t="s">
        <v>3187</v>
      </c>
      <c r="H623" s="822" t="s">
        <v>329</v>
      </c>
      <c r="I623" s="822" t="s">
        <v>3743</v>
      </c>
      <c r="J623" s="822" t="s">
        <v>3189</v>
      </c>
      <c r="K623" s="822" t="s">
        <v>3744</v>
      </c>
      <c r="L623" s="825">
        <v>33.4</v>
      </c>
      <c r="M623" s="825">
        <v>33.4</v>
      </c>
      <c r="N623" s="822">
        <v>1</v>
      </c>
      <c r="O623" s="826">
        <v>1</v>
      </c>
      <c r="P623" s="825">
        <v>33.4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21</v>
      </c>
      <c r="B624" s="822" t="s">
        <v>2867</v>
      </c>
      <c r="C624" s="822" t="s">
        <v>2873</v>
      </c>
      <c r="D624" s="823" t="s">
        <v>4857</v>
      </c>
      <c r="E624" s="824" t="s">
        <v>2899</v>
      </c>
      <c r="F624" s="822" t="s">
        <v>2868</v>
      </c>
      <c r="G624" s="822" t="s">
        <v>3187</v>
      </c>
      <c r="H624" s="822" t="s">
        <v>329</v>
      </c>
      <c r="I624" s="822" t="s">
        <v>3195</v>
      </c>
      <c r="J624" s="822" t="s">
        <v>1402</v>
      </c>
      <c r="K624" s="822" t="s">
        <v>3196</v>
      </c>
      <c r="L624" s="825">
        <v>33.4</v>
      </c>
      <c r="M624" s="825">
        <v>66.8</v>
      </c>
      <c r="N624" s="822">
        <v>2</v>
      </c>
      <c r="O624" s="826">
        <v>1</v>
      </c>
      <c r="P624" s="825">
        <v>66.8</v>
      </c>
      <c r="Q624" s="827">
        <v>1</v>
      </c>
      <c r="R624" s="822">
        <v>2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21</v>
      </c>
      <c r="B625" s="822" t="s">
        <v>2867</v>
      </c>
      <c r="C625" s="822" t="s">
        <v>2873</v>
      </c>
      <c r="D625" s="823" t="s">
        <v>4857</v>
      </c>
      <c r="E625" s="824" t="s">
        <v>2899</v>
      </c>
      <c r="F625" s="822" t="s">
        <v>2868</v>
      </c>
      <c r="G625" s="822" t="s">
        <v>3187</v>
      </c>
      <c r="H625" s="822" t="s">
        <v>329</v>
      </c>
      <c r="I625" s="822" t="s">
        <v>3745</v>
      </c>
      <c r="J625" s="822" t="s">
        <v>1405</v>
      </c>
      <c r="K625" s="822" t="s">
        <v>3746</v>
      </c>
      <c r="L625" s="825">
        <v>320.55</v>
      </c>
      <c r="M625" s="825">
        <v>1282.2</v>
      </c>
      <c r="N625" s="822">
        <v>4</v>
      </c>
      <c r="O625" s="826">
        <v>1.5</v>
      </c>
      <c r="P625" s="825">
        <v>641.1</v>
      </c>
      <c r="Q625" s="827">
        <v>0.5</v>
      </c>
      <c r="R625" s="822">
        <v>2</v>
      </c>
      <c r="S625" s="827">
        <v>0.5</v>
      </c>
      <c r="T625" s="826">
        <v>0.5</v>
      </c>
      <c r="U625" s="828">
        <v>0.33333333333333331</v>
      </c>
    </row>
    <row r="626" spans="1:21" ht="14.45" customHeight="1" x14ac:dyDescent="0.2">
      <c r="A626" s="821">
        <v>21</v>
      </c>
      <c r="B626" s="822" t="s">
        <v>2867</v>
      </c>
      <c r="C626" s="822" t="s">
        <v>2873</v>
      </c>
      <c r="D626" s="823" t="s">
        <v>4857</v>
      </c>
      <c r="E626" s="824" t="s">
        <v>2899</v>
      </c>
      <c r="F626" s="822" t="s">
        <v>2868</v>
      </c>
      <c r="G626" s="822" t="s">
        <v>3187</v>
      </c>
      <c r="H626" s="822" t="s">
        <v>329</v>
      </c>
      <c r="I626" s="822" t="s">
        <v>3747</v>
      </c>
      <c r="J626" s="822" t="s">
        <v>3748</v>
      </c>
      <c r="K626" s="822" t="s">
        <v>3749</v>
      </c>
      <c r="L626" s="825">
        <v>31.32</v>
      </c>
      <c r="M626" s="825">
        <v>31.32</v>
      </c>
      <c r="N626" s="822">
        <v>1</v>
      </c>
      <c r="O626" s="826">
        <v>0.5</v>
      </c>
      <c r="P626" s="825">
        <v>31.32</v>
      </c>
      <c r="Q626" s="827">
        <v>1</v>
      </c>
      <c r="R626" s="822">
        <v>1</v>
      </c>
      <c r="S626" s="827">
        <v>1</v>
      </c>
      <c r="T626" s="826">
        <v>0.5</v>
      </c>
      <c r="U626" s="828">
        <v>1</v>
      </c>
    </row>
    <row r="627" spans="1:21" ht="14.45" customHeight="1" x14ac:dyDescent="0.2">
      <c r="A627" s="821">
        <v>21</v>
      </c>
      <c r="B627" s="822" t="s">
        <v>2867</v>
      </c>
      <c r="C627" s="822" t="s">
        <v>2873</v>
      </c>
      <c r="D627" s="823" t="s">
        <v>4857</v>
      </c>
      <c r="E627" s="824" t="s">
        <v>2899</v>
      </c>
      <c r="F627" s="822" t="s">
        <v>2868</v>
      </c>
      <c r="G627" s="822" t="s">
        <v>3201</v>
      </c>
      <c r="H627" s="822" t="s">
        <v>329</v>
      </c>
      <c r="I627" s="822" t="s">
        <v>3750</v>
      </c>
      <c r="J627" s="822" t="s">
        <v>748</v>
      </c>
      <c r="K627" s="822" t="s">
        <v>3751</v>
      </c>
      <c r="L627" s="825">
        <v>0</v>
      </c>
      <c r="M627" s="825">
        <v>0</v>
      </c>
      <c r="N627" s="822">
        <v>2</v>
      </c>
      <c r="O627" s="826">
        <v>0.5</v>
      </c>
      <c r="P627" s="825">
        <v>0</v>
      </c>
      <c r="Q627" s="827"/>
      <c r="R627" s="822">
        <v>2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21</v>
      </c>
      <c r="B628" s="822" t="s">
        <v>2867</v>
      </c>
      <c r="C628" s="822" t="s">
        <v>2873</v>
      </c>
      <c r="D628" s="823" t="s">
        <v>4857</v>
      </c>
      <c r="E628" s="824" t="s">
        <v>2899</v>
      </c>
      <c r="F628" s="822" t="s">
        <v>2868</v>
      </c>
      <c r="G628" s="822" t="s">
        <v>3201</v>
      </c>
      <c r="H628" s="822" t="s">
        <v>329</v>
      </c>
      <c r="I628" s="822" t="s">
        <v>3752</v>
      </c>
      <c r="J628" s="822" t="s">
        <v>3206</v>
      </c>
      <c r="K628" s="822" t="s">
        <v>3753</v>
      </c>
      <c r="L628" s="825">
        <v>387.73</v>
      </c>
      <c r="M628" s="825">
        <v>387.73</v>
      </c>
      <c r="N628" s="822">
        <v>1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21</v>
      </c>
      <c r="B629" s="822" t="s">
        <v>2867</v>
      </c>
      <c r="C629" s="822" t="s">
        <v>2873</v>
      </c>
      <c r="D629" s="823" t="s">
        <v>4857</v>
      </c>
      <c r="E629" s="824" t="s">
        <v>2899</v>
      </c>
      <c r="F629" s="822" t="s">
        <v>2868</v>
      </c>
      <c r="G629" s="822" t="s">
        <v>3201</v>
      </c>
      <c r="H629" s="822" t="s">
        <v>329</v>
      </c>
      <c r="I629" s="822" t="s">
        <v>3754</v>
      </c>
      <c r="J629" s="822" t="s">
        <v>3203</v>
      </c>
      <c r="K629" s="822" t="s">
        <v>3755</v>
      </c>
      <c r="L629" s="825">
        <v>318.07</v>
      </c>
      <c r="M629" s="825">
        <v>5407.1900000000005</v>
      </c>
      <c r="N629" s="822">
        <v>17</v>
      </c>
      <c r="O629" s="826">
        <v>8.5</v>
      </c>
      <c r="P629" s="825">
        <v>2544.56</v>
      </c>
      <c r="Q629" s="827">
        <v>0.47058823529411759</v>
      </c>
      <c r="R629" s="822">
        <v>8</v>
      </c>
      <c r="S629" s="827">
        <v>0.47058823529411764</v>
      </c>
      <c r="T629" s="826">
        <v>3.5</v>
      </c>
      <c r="U629" s="828">
        <v>0.41176470588235292</v>
      </c>
    </row>
    <row r="630" spans="1:21" ht="14.45" customHeight="1" x14ac:dyDescent="0.2">
      <c r="A630" s="821">
        <v>21</v>
      </c>
      <c r="B630" s="822" t="s">
        <v>2867</v>
      </c>
      <c r="C630" s="822" t="s">
        <v>2873</v>
      </c>
      <c r="D630" s="823" t="s">
        <v>4857</v>
      </c>
      <c r="E630" s="824" t="s">
        <v>2899</v>
      </c>
      <c r="F630" s="822" t="s">
        <v>2868</v>
      </c>
      <c r="G630" s="822" t="s">
        <v>3201</v>
      </c>
      <c r="H630" s="822" t="s">
        <v>329</v>
      </c>
      <c r="I630" s="822" t="s">
        <v>3208</v>
      </c>
      <c r="J630" s="822" t="s">
        <v>3203</v>
      </c>
      <c r="K630" s="822" t="s">
        <v>3209</v>
      </c>
      <c r="L630" s="825">
        <v>477.11</v>
      </c>
      <c r="M630" s="825">
        <v>954.22</v>
      </c>
      <c r="N630" s="822">
        <v>2</v>
      </c>
      <c r="O630" s="826">
        <v>2</v>
      </c>
      <c r="P630" s="825">
        <v>477.11</v>
      </c>
      <c r="Q630" s="827">
        <v>0.5</v>
      </c>
      <c r="R630" s="822">
        <v>1</v>
      </c>
      <c r="S630" s="827">
        <v>0.5</v>
      </c>
      <c r="T630" s="826">
        <v>1</v>
      </c>
      <c r="U630" s="828">
        <v>0.5</v>
      </c>
    </row>
    <row r="631" spans="1:21" ht="14.45" customHeight="1" x14ac:dyDescent="0.2">
      <c r="A631" s="821">
        <v>21</v>
      </c>
      <c r="B631" s="822" t="s">
        <v>2867</v>
      </c>
      <c r="C631" s="822" t="s">
        <v>2873</v>
      </c>
      <c r="D631" s="823" t="s">
        <v>4857</v>
      </c>
      <c r="E631" s="824" t="s">
        <v>2899</v>
      </c>
      <c r="F631" s="822" t="s">
        <v>2868</v>
      </c>
      <c r="G631" s="822" t="s">
        <v>3210</v>
      </c>
      <c r="H631" s="822" t="s">
        <v>643</v>
      </c>
      <c r="I631" s="822" t="s">
        <v>2596</v>
      </c>
      <c r="J631" s="822" t="s">
        <v>1460</v>
      </c>
      <c r="K631" s="822" t="s">
        <v>1386</v>
      </c>
      <c r="L631" s="825">
        <v>0</v>
      </c>
      <c r="M631" s="825">
        <v>0</v>
      </c>
      <c r="N631" s="822">
        <v>13</v>
      </c>
      <c r="O631" s="826">
        <v>10.5</v>
      </c>
      <c r="P631" s="825">
        <v>0</v>
      </c>
      <c r="Q631" s="827"/>
      <c r="R631" s="822">
        <v>7</v>
      </c>
      <c r="S631" s="827">
        <v>0.53846153846153844</v>
      </c>
      <c r="T631" s="826">
        <v>6</v>
      </c>
      <c r="U631" s="828">
        <v>0.5714285714285714</v>
      </c>
    </row>
    <row r="632" spans="1:21" ht="14.45" customHeight="1" x14ac:dyDescent="0.2">
      <c r="A632" s="821">
        <v>21</v>
      </c>
      <c r="B632" s="822" t="s">
        <v>2867</v>
      </c>
      <c r="C632" s="822" t="s">
        <v>2873</v>
      </c>
      <c r="D632" s="823" t="s">
        <v>4857</v>
      </c>
      <c r="E632" s="824" t="s">
        <v>2899</v>
      </c>
      <c r="F632" s="822" t="s">
        <v>2868</v>
      </c>
      <c r="G632" s="822" t="s">
        <v>3210</v>
      </c>
      <c r="H632" s="822" t="s">
        <v>643</v>
      </c>
      <c r="I632" s="822" t="s">
        <v>2594</v>
      </c>
      <c r="J632" s="822" t="s">
        <v>1460</v>
      </c>
      <c r="K632" s="822" t="s">
        <v>2595</v>
      </c>
      <c r="L632" s="825">
        <v>0</v>
      </c>
      <c r="M632" s="825">
        <v>0</v>
      </c>
      <c r="N632" s="822">
        <v>7</v>
      </c>
      <c r="O632" s="826">
        <v>5.5</v>
      </c>
      <c r="P632" s="825">
        <v>0</v>
      </c>
      <c r="Q632" s="827"/>
      <c r="R632" s="822">
        <v>6</v>
      </c>
      <c r="S632" s="827">
        <v>0.8571428571428571</v>
      </c>
      <c r="T632" s="826">
        <v>4.5</v>
      </c>
      <c r="U632" s="828">
        <v>0.81818181818181823</v>
      </c>
    </row>
    <row r="633" spans="1:21" ht="14.45" customHeight="1" x14ac:dyDescent="0.2">
      <c r="A633" s="821">
        <v>21</v>
      </c>
      <c r="B633" s="822" t="s">
        <v>2867</v>
      </c>
      <c r="C633" s="822" t="s">
        <v>2873</v>
      </c>
      <c r="D633" s="823" t="s">
        <v>4857</v>
      </c>
      <c r="E633" s="824" t="s">
        <v>2899</v>
      </c>
      <c r="F633" s="822" t="s">
        <v>2868</v>
      </c>
      <c r="G633" s="822" t="s">
        <v>3756</v>
      </c>
      <c r="H633" s="822" t="s">
        <v>643</v>
      </c>
      <c r="I633" s="822" t="s">
        <v>2805</v>
      </c>
      <c r="J633" s="822" t="s">
        <v>2806</v>
      </c>
      <c r="K633" s="822" t="s">
        <v>2807</v>
      </c>
      <c r="L633" s="825">
        <v>34337.379999999997</v>
      </c>
      <c r="M633" s="825">
        <v>171686.9</v>
      </c>
      <c r="N633" s="822">
        <v>5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21</v>
      </c>
      <c r="B634" s="822" t="s">
        <v>2867</v>
      </c>
      <c r="C634" s="822" t="s">
        <v>2873</v>
      </c>
      <c r="D634" s="823" t="s">
        <v>4857</v>
      </c>
      <c r="E634" s="824" t="s">
        <v>2899</v>
      </c>
      <c r="F634" s="822" t="s">
        <v>2868</v>
      </c>
      <c r="G634" s="822" t="s">
        <v>3221</v>
      </c>
      <c r="H634" s="822" t="s">
        <v>329</v>
      </c>
      <c r="I634" s="822" t="s">
        <v>3594</v>
      </c>
      <c r="J634" s="822" t="s">
        <v>3223</v>
      </c>
      <c r="K634" s="822" t="s">
        <v>3595</v>
      </c>
      <c r="L634" s="825">
        <v>299.83999999999997</v>
      </c>
      <c r="M634" s="825">
        <v>2998.3999999999996</v>
      </c>
      <c r="N634" s="822">
        <v>10</v>
      </c>
      <c r="O634" s="826">
        <v>4.5</v>
      </c>
      <c r="P634" s="825">
        <v>2998.3999999999996</v>
      </c>
      <c r="Q634" s="827">
        <v>1</v>
      </c>
      <c r="R634" s="822">
        <v>10</v>
      </c>
      <c r="S634" s="827">
        <v>1</v>
      </c>
      <c r="T634" s="826">
        <v>4.5</v>
      </c>
      <c r="U634" s="828">
        <v>1</v>
      </c>
    </row>
    <row r="635" spans="1:21" ht="14.45" customHeight="1" x14ac:dyDescent="0.2">
      <c r="A635" s="821">
        <v>21</v>
      </c>
      <c r="B635" s="822" t="s">
        <v>2867</v>
      </c>
      <c r="C635" s="822" t="s">
        <v>2873</v>
      </c>
      <c r="D635" s="823" t="s">
        <v>4857</v>
      </c>
      <c r="E635" s="824" t="s">
        <v>2899</v>
      </c>
      <c r="F635" s="822" t="s">
        <v>2868</v>
      </c>
      <c r="G635" s="822" t="s">
        <v>3221</v>
      </c>
      <c r="H635" s="822" t="s">
        <v>329</v>
      </c>
      <c r="I635" s="822" t="s">
        <v>3228</v>
      </c>
      <c r="J635" s="822" t="s">
        <v>3229</v>
      </c>
      <c r="K635" s="822" t="s">
        <v>3230</v>
      </c>
      <c r="L635" s="825">
        <v>99.94</v>
      </c>
      <c r="M635" s="825">
        <v>399.76</v>
      </c>
      <c r="N635" s="822">
        <v>4</v>
      </c>
      <c r="O635" s="826">
        <v>2</v>
      </c>
      <c r="P635" s="825">
        <v>399.76</v>
      </c>
      <c r="Q635" s="827">
        <v>1</v>
      </c>
      <c r="R635" s="822">
        <v>4</v>
      </c>
      <c r="S635" s="827">
        <v>1</v>
      </c>
      <c r="T635" s="826">
        <v>2</v>
      </c>
      <c r="U635" s="828">
        <v>1</v>
      </c>
    </row>
    <row r="636" spans="1:21" ht="14.45" customHeight="1" x14ac:dyDescent="0.2">
      <c r="A636" s="821">
        <v>21</v>
      </c>
      <c r="B636" s="822" t="s">
        <v>2867</v>
      </c>
      <c r="C636" s="822" t="s">
        <v>2873</v>
      </c>
      <c r="D636" s="823" t="s">
        <v>4857</v>
      </c>
      <c r="E636" s="824" t="s">
        <v>2899</v>
      </c>
      <c r="F636" s="822" t="s">
        <v>2868</v>
      </c>
      <c r="G636" s="822" t="s">
        <v>3221</v>
      </c>
      <c r="H636" s="822" t="s">
        <v>329</v>
      </c>
      <c r="I636" s="822" t="s">
        <v>3491</v>
      </c>
      <c r="J636" s="822" t="s">
        <v>1451</v>
      </c>
      <c r="K636" s="822" t="s">
        <v>3492</v>
      </c>
      <c r="L636" s="825">
        <v>50.32</v>
      </c>
      <c r="M636" s="825">
        <v>2415.36</v>
      </c>
      <c r="N636" s="822">
        <v>48</v>
      </c>
      <c r="O636" s="826">
        <v>16</v>
      </c>
      <c r="P636" s="825">
        <v>1912.1600000000003</v>
      </c>
      <c r="Q636" s="827">
        <v>0.79166666666666674</v>
      </c>
      <c r="R636" s="822">
        <v>38</v>
      </c>
      <c r="S636" s="827">
        <v>0.79166666666666663</v>
      </c>
      <c r="T636" s="826">
        <v>11.5</v>
      </c>
      <c r="U636" s="828">
        <v>0.71875</v>
      </c>
    </row>
    <row r="637" spans="1:21" ht="14.45" customHeight="1" x14ac:dyDescent="0.2">
      <c r="A637" s="821">
        <v>21</v>
      </c>
      <c r="B637" s="822" t="s">
        <v>2867</v>
      </c>
      <c r="C637" s="822" t="s">
        <v>2873</v>
      </c>
      <c r="D637" s="823" t="s">
        <v>4857</v>
      </c>
      <c r="E637" s="824" t="s">
        <v>2899</v>
      </c>
      <c r="F637" s="822" t="s">
        <v>2868</v>
      </c>
      <c r="G637" s="822" t="s">
        <v>2922</v>
      </c>
      <c r="H637" s="822" t="s">
        <v>329</v>
      </c>
      <c r="I637" s="822" t="s">
        <v>2923</v>
      </c>
      <c r="J637" s="822" t="s">
        <v>650</v>
      </c>
      <c r="K637" s="822" t="s">
        <v>651</v>
      </c>
      <c r="L637" s="825">
        <v>2086.5500000000002</v>
      </c>
      <c r="M637" s="825">
        <v>112673.70000000004</v>
      </c>
      <c r="N637" s="822">
        <v>54</v>
      </c>
      <c r="O637" s="826">
        <v>21.5</v>
      </c>
      <c r="P637" s="825">
        <v>100154.40000000004</v>
      </c>
      <c r="Q637" s="827">
        <v>0.88888888888888895</v>
      </c>
      <c r="R637" s="822">
        <v>48</v>
      </c>
      <c r="S637" s="827">
        <v>0.88888888888888884</v>
      </c>
      <c r="T637" s="826">
        <v>17.5</v>
      </c>
      <c r="U637" s="828">
        <v>0.81395348837209303</v>
      </c>
    </row>
    <row r="638" spans="1:21" ht="14.45" customHeight="1" x14ac:dyDescent="0.2">
      <c r="A638" s="821">
        <v>21</v>
      </c>
      <c r="B638" s="822" t="s">
        <v>2867</v>
      </c>
      <c r="C638" s="822" t="s">
        <v>2873</v>
      </c>
      <c r="D638" s="823" t="s">
        <v>4857</v>
      </c>
      <c r="E638" s="824" t="s">
        <v>2899</v>
      </c>
      <c r="F638" s="822" t="s">
        <v>2868</v>
      </c>
      <c r="G638" s="822" t="s">
        <v>3231</v>
      </c>
      <c r="H638" s="822" t="s">
        <v>643</v>
      </c>
      <c r="I638" s="822" t="s">
        <v>2449</v>
      </c>
      <c r="J638" s="822" t="s">
        <v>1529</v>
      </c>
      <c r="K638" s="822" t="s">
        <v>2450</v>
      </c>
      <c r="L638" s="825">
        <v>154.36000000000001</v>
      </c>
      <c r="M638" s="825">
        <v>3395.92</v>
      </c>
      <c r="N638" s="822">
        <v>22</v>
      </c>
      <c r="O638" s="826">
        <v>12.5</v>
      </c>
      <c r="P638" s="825">
        <v>2006.68</v>
      </c>
      <c r="Q638" s="827">
        <v>0.59090909090909094</v>
      </c>
      <c r="R638" s="822">
        <v>13</v>
      </c>
      <c r="S638" s="827">
        <v>0.59090909090909094</v>
      </c>
      <c r="T638" s="826">
        <v>8</v>
      </c>
      <c r="U638" s="828">
        <v>0.64</v>
      </c>
    </row>
    <row r="639" spans="1:21" ht="14.45" customHeight="1" x14ac:dyDescent="0.2">
      <c r="A639" s="821">
        <v>21</v>
      </c>
      <c r="B639" s="822" t="s">
        <v>2867</v>
      </c>
      <c r="C639" s="822" t="s">
        <v>2873</v>
      </c>
      <c r="D639" s="823" t="s">
        <v>4857</v>
      </c>
      <c r="E639" s="824" t="s">
        <v>2899</v>
      </c>
      <c r="F639" s="822" t="s">
        <v>2868</v>
      </c>
      <c r="G639" s="822" t="s">
        <v>3234</v>
      </c>
      <c r="H639" s="822" t="s">
        <v>329</v>
      </c>
      <c r="I639" s="822" t="s">
        <v>3493</v>
      </c>
      <c r="J639" s="822" t="s">
        <v>1091</v>
      </c>
      <c r="K639" s="822" t="s">
        <v>1092</v>
      </c>
      <c r="L639" s="825">
        <v>374.79</v>
      </c>
      <c r="M639" s="825">
        <v>23236.980000000007</v>
      </c>
      <c r="N639" s="822">
        <v>62</v>
      </c>
      <c r="O639" s="826">
        <v>11</v>
      </c>
      <c r="P639" s="825">
        <v>20988.240000000005</v>
      </c>
      <c r="Q639" s="827">
        <v>0.90322580645161288</v>
      </c>
      <c r="R639" s="822">
        <v>56</v>
      </c>
      <c r="S639" s="827">
        <v>0.90322580645161288</v>
      </c>
      <c r="T639" s="826">
        <v>9</v>
      </c>
      <c r="U639" s="828">
        <v>0.81818181818181823</v>
      </c>
    </row>
    <row r="640" spans="1:21" ht="14.45" customHeight="1" x14ac:dyDescent="0.2">
      <c r="A640" s="821">
        <v>21</v>
      </c>
      <c r="B640" s="822" t="s">
        <v>2867</v>
      </c>
      <c r="C640" s="822" t="s">
        <v>2873</v>
      </c>
      <c r="D640" s="823" t="s">
        <v>4857</v>
      </c>
      <c r="E640" s="824" t="s">
        <v>2899</v>
      </c>
      <c r="F640" s="822" t="s">
        <v>2868</v>
      </c>
      <c r="G640" s="822" t="s">
        <v>3234</v>
      </c>
      <c r="H640" s="822" t="s">
        <v>329</v>
      </c>
      <c r="I640" s="822" t="s">
        <v>3235</v>
      </c>
      <c r="J640" s="822" t="s">
        <v>1091</v>
      </c>
      <c r="K640" s="822" t="s">
        <v>1092</v>
      </c>
      <c r="L640" s="825">
        <v>374.79</v>
      </c>
      <c r="M640" s="825">
        <v>17989.920000000002</v>
      </c>
      <c r="N640" s="822">
        <v>48</v>
      </c>
      <c r="O640" s="826">
        <v>6</v>
      </c>
      <c r="P640" s="825">
        <v>15741.18</v>
      </c>
      <c r="Q640" s="827">
        <v>0.87499999999999989</v>
      </c>
      <c r="R640" s="822">
        <v>42</v>
      </c>
      <c r="S640" s="827">
        <v>0.875</v>
      </c>
      <c r="T640" s="826">
        <v>5</v>
      </c>
      <c r="U640" s="828">
        <v>0.83333333333333337</v>
      </c>
    </row>
    <row r="641" spans="1:21" ht="14.45" customHeight="1" x14ac:dyDescent="0.2">
      <c r="A641" s="821">
        <v>21</v>
      </c>
      <c r="B641" s="822" t="s">
        <v>2867</v>
      </c>
      <c r="C641" s="822" t="s">
        <v>2873</v>
      </c>
      <c r="D641" s="823" t="s">
        <v>4857</v>
      </c>
      <c r="E641" s="824" t="s">
        <v>2899</v>
      </c>
      <c r="F641" s="822" t="s">
        <v>2868</v>
      </c>
      <c r="G641" s="822" t="s">
        <v>3234</v>
      </c>
      <c r="H641" s="822" t="s">
        <v>329</v>
      </c>
      <c r="I641" s="822" t="s">
        <v>3757</v>
      </c>
      <c r="J641" s="822" t="s">
        <v>3758</v>
      </c>
      <c r="K641" s="822" t="s">
        <v>3759</v>
      </c>
      <c r="L641" s="825">
        <v>1143.5999999999999</v>
      </c>
      <c r="M641" s="825">
        <v>6861.5999999999995</v>
      </c>
      <c r="N641" s="822">
        <v>6</v>
      </c>
      <c r="O641" s="826">
        <v>0.5</v>
      </c>
      <c r="P641" s="825">
        <v>6861.5999999999995</v>
      </c>
      <c r="Q641" s="827">
        <v>1</v>
      </c>
      <c r="R641" s="822">
        <v>6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21</v>
      </c>
      <c r="B642" s="822" t="s">
        <v>2867</v>
      </c>
      <c r="C642" s="822" t="s">
        <v>2873</v>
      </c>
      <c r="D642" s="823" t="s">
        <v>4857</v>
      </c>
      <c r="E642" s="824" t="s">
        <v>2899</v>
      </c>
      <c r="F642" s="822" t="s">
        <v>2868</v>
      </c>
      <c r="G642" s="822" t="s">
        <v>3239</v>
      </c>
      <c r="H642" s="822" t="s">
        <v>643</v>
      </c>
      <c r="I642" s="822" t="s">
        <v>2438</v>
      </c>
      <c r="J642" s="822" t="s">
        <v>2436</v>
      </c>
      <c r="K642" s="822" t="s">
        <v>2439</v>
      </c>
      <c r="L642" s="825">
        <v>63.14</v>
      </c>
      <c r="M642" s="825">
        <v>63.14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21</v>
      </c>
      <c r="B643" s="822" t="s">
        <v>2867</v>
      </c>
      <c r="C643" s="822" t="s">
        <v>2873</v>
      </c>
      <c r="D643" s="823" t="s">
        <v>4857</v>
      </c>
      <c r="E643" s="824" t="s">
        <v>2899</v>
      </c>
      <c r="F643" s="822" t="s">
        <v>2868</v>
      </c>
      <c r="G643" s="822" t="s">
        <v>3239</v>
      </c>
      <c r="H643" s="822" t="s">
        <v>643</v>
      </c>
      <c r="I643" s="822" t="s">
        <v>2442</v>
      </c>
      <c r="J643" s="822" t="s">
        <v>2436</v>
      </c>
      <c r="K643" s="822" t="s">
        <v>2443</v>
      </c>
      <c r="L643" s="825">
        <v>84.18</v>
      </c>
      <c r="M643" s="825">
        <v>84.18</v>
      </c>
      <c r="N643" s="822">
        <v>1</v>
      </c>
      <c r="O643" s="826">
        <v>1</v>
      </c>
      <c r="P643" s="825">
        <v>84.18</v>
      </c>
      <c r="Q643" s="827">
        <v>1</v>
      </c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21</v>
      </c>
      <c r="B644" s="822" t="s">
        <v>2867</v>
      </c>
      <c r="C644" s="822" t="s">
        <v>2873</v>
      </c>
      <c r="D644" s="823" t="s">
        <v>4857</v>
      </c>
      <c r="E644" s="824" t="s">
        <v>2899</v>
      </c>
      <c r="F644" s="822" t="s">
        <v>2868</v>
      </c>
      <c r="G644" s="822" t="s">
        <v>3239</v>
      </c>
      <c r="H644" s="822" t="s">
        <v>329</v>
      </c>
      <c r="I644" s="822" t="s">
        <v>3760</v>
      </c>
      <c r="J644" s="822" t="s">
        <v>891</v>
      </c>
      <c r="K644" s="822" t="s">
        <v>3761</v>
      </c>
      <c r="L644" s="825">
        <v>63.14</v>
      </c>
      <c r="M644" s="825">
        <v>126.28</v>
      </c>
      <c r="N644" s="822">
        <v>2</v>
      </c>
      <c r="O644" s="826">
        <v>2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21</v>
      </c>
      <c r="B645" s="822" t="s">
        <v>2867</v>
      </c>
      <c r="C645" s="822" t="s">
        <v>2873</v>
      </c>
      <c r="D645" s="823" t="s">
        <v>4857</v>
      </c>
      <c r="E645" s="824" t="s">
        <v>2899</v>
      </c>
      <c r="F645" s="822" t="s">
        <v>2868</v>
      </c>
      <c r="G645" s="822" t="s">
        <v>3239</v>
      </c>
      <c r="H645" s="822" t="s">
        <v>643</v>
      </c>
      <c r="I645" s="822" t="s">
        <v>2440</v>
      </c>
      <c r="J645" s="822" t="s">
        <v>2436</v>
      </c>
      <c r="K645" s="822" t="s">
        <v>2441</v>
      </c>
      <c r="L645" s="825">
        <v>49.08</v>
      </c>
      <c r="M645" s="825">
        <v>49.08</v>
      </c>
      <c r="N645" s="822">
        <v>1</v>
      </c>
      <c r="O645" s="826">
        <v>1</v>
      </c>
      <c r="P645" s="825">
        <v>49.08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21</v>
      </c>
      <c r="B646" s="822" t="s">
        <v>2867</v>
      </c>
      <c r="C646" s="822" t="s">
        <v>2873</v>
      </c>
      <c r="D646" s="823" t="s">
        <v>4857</v>
      </c>
      <c r="E646" s="824" t="s">
        <v>2899</v>
      </c>
      <c r="F646" s="822" t="s">
        <v>2868</v>
      </c>
      <c r="G646" s="822" t="s">
        <v>3600</v>
      </c>
      <c r="H646" s="822" t="s">
        <v>329</v>
      </c>
      <c r="I646" s="822" t="s">
        <v>3601</v>
      </c>
      <c r="J646" s="822" t="s">
        <v>3602</v>
      </c>
      <c r="K646" s="822" t="s">
        <v>3603</v>
      </c>
      <c r="L646" s="825">
        <v>248.55</v>
      </c>
      <c r="M646" s="825">
        <v>1988.4</v>
      </c>
      <c r="N646" s="822">
        <v>8</v>
      </c>
      <c r="O646" s="826">
        <v>8</v>
      </c>
      <c r="P646" s="825">
        <v>1242.75</v>
      </c>
      <c r="Q646" s="827">
        <v>0.625</v>
      </c>
      <c r="R646" s="822">
        <v>5</v>
      </c>
      <c r="S646" s="827">
        <v>0.625</v>
      </c>
      <c r="T646" s="826">
        <v>5</v>
      </c>
      <c r="U646" s="828">
        <v>0.625</v>
      </c>
    </row>
    <row r="647" spans="1:21" ht="14.45" customHeight="1" x14ac:dyDescent="0.2">
      <c r="A647" s="821">
        <v>21</v>
      </c>
      <c r="B647" s="822" t="s">
        <v>2867</v>
      </c>
      <c r="C647" s="822" t="s">
        <v>2873</v>
      </c>
      <c r="D647" s="823" t="s">
        <v>4857</v>
      </c>
      <c r="E647" s="824" t="s">
        <v>2899</v>
      </c>
      <c r="F647" s="822" t="s">
        <v>2868</v>
      </c>
      <c r="G647" s="822" t="s">
        <v>3247</v>
      </c>
      <c r="H647" s="822" t="s">
        <v>329</v>
      </c>
      <c r="I647" s="822" t="s">
        <v>3762</v>
      </c>
      <c r="J647" s="822" t="s">
        <v>3249</v>
      </c>
      <c r="K647" s="822" t="s">
        <v>3250</v>
      </c>
      <c r="L647" s="825">
        <v>79.069999999999993</v>
      </c>
      <c r="M647" s="825">
        <v>79.069999999999993</v>
      </c>
      <c r="N647" s="822">
        <v>1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21</v>
      </c>
      <c r="B648" s="822" t="s">
        <v>2867</v>
      </c>
      <c r="C648" s="822" t="s">
        <v>2873</v>
      </c>
      <c r="D648" s="823" t="s">
        <v>4857</v>
      </c>
      <c r="E648" s="824" t="s">
        <v>2899</v>
      </c>
      <c r="F648" s="822" t="s">
        <v>2868</v>
      </c>
      <c r="G648" s="822" t="s">
        <v>3247</v>
      </c>
      <c r="H648" s="822" t="s">
        <v>329</v>
      </c>
      <c r="I648" s="822" t="s">
        <v>3763</v>
      </c>
      <c r="J648" s="822" t="s">
        <v>3503</v>
      </c>
      <c r="K648" s="822" t="s">
        <v>3504</v>
      </c>
      <c r="L648" s="825">
        <v>79.069999999999993</v>
      </c>
      <c r="M648" s="825">
        <v>790.7</v>
      </c>
      <c r="N648" s="822">
        <v>10</v>
      </c>
      <c r="O648" s="826">
        <v>5.5</v>
      </c>
      <c r="P648" s="825">
        <v>790.7</v>
      </c>
      <c r="Q648" s="827">
        <v>1</v>
      </c>
      <c r="R648" s="822">
        <v>10</v>
      </c>
      <c r="S648" s="827">
        <v>1</v>
      </c>
      <c r="T648" s="826">
        <v>5.5</v>
      </c>
      <c r="U648" s="828">
        <v>1</v>
      </c>
    </row>
    <row r="649" spans="1:21" ht="14.45" customHeight="1" x14ac:dyDescent="0.2">
      <c r="A649" s="821">
        <v>21</v>
      </c>
      <c r="B649" s="822" t="s">
        <v>2867</v>
      </c>
      <c r="C649" s="822" t="s">
        <v>2873</v>
      </c>
      <c r="D649" s="823" t="s">
        <v>4857</v>
      </c>
      <c r="E649" s="824" t="s">
        <v>2899</v>
      </c>
      <c r="F649" s="822" t="s">
        <v>2868</v>
      </c>
      <c r="G649" s="822" t="s">
        <v>3251</v>
      </c>
      <c r="H649" s="822" t="s">
        <v>643</v>
      </c>
      <c r="I649" s="822" t="s">
        <v>3764</v>
      </c>
      <c r="J649" s="822" t="s">
        <v>1958</v>
      </c>
      <c r="K649" s="822" t="s">
        <v>1959</v>
      </c>
      <c r="L649" s="825">
        <v>233.96</v>
      </c>
      <c r="M649" s="825">
        <v>701.88</v>
      </c>
      <c r="N649" s="822">
        <v>3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21</v>
      </c>
      <c r="B650" s="822" t="s">
        <v>2867</v>
      </c>
      <c r="C650" s="822" t="s">
        <v>2873</v>
      </c>
      <c r="D650" s="823" t="s">
        <v>4857</v>
      </c>
      <c r="E650" s="824" t="s">
        <v>2899</v>
      </c>
      <c r="F650" s="822" t="s">
        <v>2868</v>
      </c>
      <c r="G650" s="822" t="s">
        <v>3251</v>
      </c>
      <c r="H650" s="822" t="s">
        <v>643</v>
      </c>
      <c r="I650" s="822" t="s">
        <v>2788</v>
      </c>
      <c r="J650" s="822" t="s">
        <v>1967</v>
      </c>
      <c r="K650" s="822" t="s">
        <v>1961</v>
      </c>
      <c r="L650" s="825">
        <v>155.97</v>
      </c>
      <c r="M650" s="825">
        <v>311.94</v>
      </c>
      <c r="N650" s="822">
        <v>2</v>
      </c>
      <c r="O650" s="826">
        <v>1</v>
      </c>
      <c r="P650" s="825">
        <v>311.94</v>
      </c>
      <c r="Q650" s="827">
        <v>1</v>
      </c>
      <c r="R650" s="822">
        <v>2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21</v>
      </c>
      <c r="B651" s="822" t="s">
        <v>2867</v>
      </c>
      <c r="C651" s="822" t="s">
        <v>2873</v>
      </c>
      <c r="D651" s="823" t="s">
        <v>4857</v>
      </c>
      <c r="E651" s="824" t="s">
        <v>2899</v>
      </c>
      <c r="F651" s="822" t="s">
        <v>2868</v>
      </c>
      <c r="G651" s="822" t="s">
        <v>3251</v>
      </c>
      <c r="H651" s="822" t="s">
        <v>643</v>
      </c>
      <c r="I651" s="822" t="s">
        <v>2794</v>
      </c>
      <c r="J651" s="822" t="s">
        <v>2795</v>
      </c>
      <c r="K651" s="822" t="s">
        <v>1959</v>
      </c>
      <c r="L651" s="825">
        <v>233.96</v>
      </c>
      <c r="M651" s="825">
        <v>21290.359999999993</v>
      </c>
      <c r="N651" s="822">
        <v>91</v>
      </c>
      <c r="O651" s="826">
        <v>31.5</v>
      </c>
      <c r="P651" s="825">
        <v>14505.519999999993</v>
      </c>
      <c r="Q651" s="827">
        <v>0.68131868131868123</v>
      </c>
      <c r="R651" s="822">
        <v>62</v>
      </c>
      <c r="S651" s="827">
        <v>0.68131868131868134</v>
      </c>
      <c r="T651" s="826">
        <v>20</v>
      </c>
      <c r="U651" s="828">
        <v>0.63492063492063489</v>
      </c>
    </row>
    <row r="652" spans="1:21" ht="14.45" customHeight="1" x14ac:dyDescent="0.2">
      <c r="A652" s="821">
        <v>21</v>
      </c>
      <c r="B652" s="822" t="s">
        <v>2867</v>
      </c>
      <c r="C652" s="822" t="s">
        <v>2873</v>
      </c>
      <c r="D652" s="823" t="s">
        <v>4857</v>
      </c>
      <c r="E652" s="824" t="s">
        <v>2899</v>
      </c>
      <c r="F652" s="822" t="s">
        <v>2868</v>
      </c>
      <c r="G652" s="822" t="s">
        <v>3251</v>
      </c>
      <c r="H652" s="822" t="s">
        <v>643</v>
      </c>
      <c r="I652" s="822" t="s">
        <v>2638</v>
      </c>
      <c r="J652" s="822" t="s">
        <v>1505</v>
      </c>
      <c r="K652" s="822" t="s">
        <v>1493</v>
      </c>
      <c r="L652" s="825">
        <v>238.89</v>
      </c>
      <c r="M652" s="825">
        <v>1194.4499999999998</v>
      </c>
      <c r="N652" s="822">
        <v>5</v>
      </c>
      <c r="O652" s="826">
        <v>2</v>
      </c>
      <c r="P652" s="825">
        <v>955.56</v>
      </c>
      <c r="Q652" s="827">
        <v>0.8</v>
      </c>
      <c r="R652" s="822">
        <v>4</v>
      </c>
      <c r="S652" s="827">
        <v>0.8</v>
      </c>
      <c r="T652" s="826">
        <v>1</v>
      </c>
      <c r="U652" s="828">
        <v>0.5</v>
      </c>
    </row>
    <row r="653" spans="1:21" ht="14.45" customHeight="1" x14ac:dyDescent="0.2">
      <c r="A653" s="821">
        <v>21</v>
      </c>
      <c r="B653" s="822" t="s">
        <v>2867</v>
      </c>
      <c r="C653" s="822" t="s">
        <v>2873</v>
      </c>
      <c r="D653" s="823" t="s">
        <v>4857</v>
      </c>
      <c r="E653" s="824" t="s">
        <v>2899</v>
      </c>
      <c r="F653" s="822" t="s">
        <v>2868</v>
      </c>
      <c r="G653" s="822" t="s">
        <v>3251</v>
      </c>
      <c r="H653" s="822" t="s">
        <v>643</v>
      </c>
      <c r="I653" s="822" t="s">
        <v>2639</v>
      </c>
      <c r="J653" s="822" t="s">
        <v>1504</v>
      </c>
      <c r="K653" s="822" t="s">
        <v>1493</v>
      </c>
      <c r="L653" s="825">
        <v>238.89</v>
      </c>
      <c r="M653" s="825">
        <v>1194.4499999999998</v>
      </c>
      <c r="N653" s="822">
        <v>5</v>
      </c>
      <c r="O653" s="826">
        <v>2</v>
      </c>
      <c r="P653" s="825">
        <v>955.56</v>
      </c>
      <c r="Q653" s="827">
        <v>0.8</v>
      </c>
      <c r="R653" s="822">
        <v>4</v>
      </c>
      <c r="S653" s="827">
        <v>0.8</v>
      </c>
      <c r="T653" s="826">
        <v>1</v>
      </c>
      <c r="U653" s="828">
        <v>0.5</v>
      </c>
    </row>
    <row r="654" spans="1:21" ht="14.45" customHeight="1" x14ac:dyDescent="0.2">
      <c r="A654" s="821">
        <v>21</v>
      </c>
      <c r="B654" s="822" t="s">
        <v>2867</v>
      </c>
      <c r="C654" s="822" t="s">
        <v>2873</v>
      </c>
      <c r="D654" s="823" t="s">
        <v>4857</v>
      </c>
      <c r="E654" s="824" t="s">
        <v>2899</v>
      </c>
      <c r="F654" s="822" t="s">
        <v>2868</v>
      </c>
      <c r="G654" s="822" t="s">
        <v>3251</v>
      </c>
      <c r="H654" s="822" t="s">
        <v>329</v>
      </c>
      <c r="I654" s="822" t="s">
        <v>3765</v>
      </c>
      <c r="J654" s="822" t="s">
        <v>3766</v>
      </c>
      <c r="K654" s="822" t="s">
        <v>3767</v>
      </c>
      <c r="L654" s="825">
        <v>197.61</v>
      </c>
      <c r="M654" s="825">
        <v>395.22</v>
      </c>
      <c r="N654" s="822">
        <v>2</v>
      </c>
      <c r="O654" s="826">
        <v>1</v>
      </c>
      <c r="P654" s="825">
        <v>395.22</v>
      </c>
      <c r="Q654" s="827">
        <v>1</v>
      </c>
      <c r="R654" s="822">
        <v>2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21</v>
      </c>
      <c r="B655" s="822" t="s">
        <v>2867</v>
      </c>
      <c r="C655" s="822" t="s">
        <v>2873</v>
      </c>
      <c r="D655" s="823" t="s">
        <v>4857</v>
      </c>
      <c r="E655" s="824" t="s">
        <v>2899</v>
      </c>
      <c r="F655" s="822" t="s">
        <v>2868</v>
      </c>
      <c r="G655" s="822" t="s">
        <v>3251</v>
      </c>
      <c r="H655" s="822" t="s">
        <v>329</v>
      </c>
      <c r="I655" s="822" t="s">
        <v>3768</v>
      </c>
      <c r="J655" s="822" t="s">
        <v>3769</v>
      </c>
      <c r="K655" s="822" t="s">
        <v>1961</v>
      </c>
      <c r="L655" s="825">
        <v>158.61000000000001</v>
      </c>
      <c r="M655" s="825">
        <v>634.44000000000005</v>
      </c>
      <c r="N655" s="822">
        <v>4</v>
      </c>
      <c r="O655" s="826">
        <v>2</v>
      </c>
      <c r="P655" s="825">
        <v>317.22000000000003</v>
      </c>
      <c r="Q655" s="827">
        <v>0.5</v>
      </c>
      <c r="R655" s="822">
        <v>2</v>
      </c>
      <c r="S655" s="827">
        <v>0.5</v>
      </c>
      <c r="T655" s="826">
        <v>1</v>
      </c>
      <c r="U655" s="828">
        <v>0.5</v>
      </c>
    </row>
    <row r="656" spans="1:21" ht="14.45" customHeight="1" x14ac:dyDescent="0.2">
      <c r="A656" s="821">
        <v>21</v>
      </c>
      <c r="B656" s="822" t="s">
        <v>2867</v>
      </c>
      <c r="C656" s="822" t="s">
        <v>2873</v>
      </c>
      <c r="D656" s="823" t="s">
        <v>4857</v>
      </c>
      <c r="E656" s="824" t="s">
        <v>2899</v>
      </c>
      <c r="F656" s="822" t="s">
        <v>2868</v>
      </c>
      <c r="G656" s="822" t="s">
        <v>3254</v>
      </c>
      <c r="H656" s="822" t="s">
        <v>329</v>
      </c>
      <c r="I656" s="822" t="s">
        <v>3255</v>
      </c>
      <c r="J656" s="822" t="s">
        <v>1152</v>
      </c>
      <c r="K656" s="822" t="s">
        <v>1153</v>
      </c>
      <c r="L656" s="825">
        <v>121.92</v>
      </c>
      <c r="M656" s="825">
        <v>1584.96</v>
      </c>
      <c r="N656" s="822">
        <v>13</v>
      </c>
      <c r="O656" s="826">
        <v>6</v>
      </c>
      <c r="P656" s="825">
        <v>975.36</v>
      </c>
      <c r="Q656" s="827">
        <v>0.61538461538461542</v>
      </c>
      <c r="R656" s="822">
        <v>8</v>
      </c>
      <c r="S656" s="827">
        <v>0.61538461538461542</v>
      </c>
      <c r="T656" s="826">
        <v>4</v>
      </c>
      <c r="U656" s="828">
        <v>0.66666666666666663</v>
      </c>
    </row>
    <row r="657" spans="1:21" ht="14.45" customHeight="1" x14ac:dyDescent="0.2">
      <c r="A657" s="821">
        <v>21</v>
      </c>
      <c r="B657" s="822" t="s">
        <v>2867</v>
      </c>
      <c r="C657" s="822" t="s">
        <v>2873</v>
      </c>
      <c r="D657" s="823" t="s">
        <v>4857</v>
      </c>
      <c r="E657" s="824" t="s">
        <v>2899</v>
      </c>
      <c r="F657" s="822" t="s">
        <v>2868</v>
      </c>
      <c r="G657" s="822" t="s">
        <v>3770</v>
      </c>
      <c r="H657" s="822" t="s">
        <v>329</v>
      </c>
      <c r="I657" s="822" t="s">
        <v>3771</v>
      </c>
      <c r="J657" s="822" t="s">
        <v>3772</v>
      </c>
      <c r="K657" s="822" t="s">
        <v>3018</v>
      </c>
      <c r="L657" s="825">
        <v>1933.92</v>
      </c>
      <c r="M657" s="825">
        <v>7735.68</v>
      </c>
      <c r="N657" s="822">
        <v>4</v>
      </c>
      <c r="O657" s="826">
        <v>2.5</v>
      </c>
      <c r="P657" s="825">
        <v>7735.68</v>
      </c>
      <c r="Q657" s="827">
        <v>1</v>
      </c>
      <c r="R657" s="822">
        <v>4</v>
      </c>
      <c r="S657" s="827">
        <v>1</v>
      </c>
      <c r="T657" s="826">
        <v>2.5</v>
      </c>
      <c r="U657" s="828">
        <v>1</v>
      </c>
    </row>
    <row r="658" spans="1:21" ht="14.45" customHeight="1" x14ac:dyDescent="0.2">
      <c r="A658" s="821">
        <v>21</v>
      </c>
      <c r="B658" s="822" t="s">
        <v>2867</v>
      </c>
      <c r="C658" s="822" t="s">
        <v>2873</v>
      </c>
      <c r="D658" s="823" t="s">
        <v>4857</v>
      </c>
      <c r="E658" s="824" t="s">
        <v>2899</v>
      </c>
      <c r="F658" s="822" t="s">
        <v>2868</v>
      </c>
      <c r="G658" s="822" t="s">
        <v>3770</v>
      </c>
      <c r="H658" s="822" t="s">
        <v>329</v>
      </c>
      <c r="I658" s="822" t="s">
        <v>3773</v>
      </c>
      <c r="J658" s="822" t="s">
        <v>3772</v>
      </c>
      <c r="K658" s="822" t="s">
        <v>3774</v>
      </c>
      <c r="L658" s="825">
        <v>5801.76</v>
      </c>
      <c r="M658" s="825">
        <v>5801.76</v>
      </c>
      <c r="N658" s="822">
        <v>1</v>
      </c>
      <c r="O658" s="826">
        <v>1</v>
      </c>
      <c r="P658" s="825">
        <v>5801.76</v>
      </c>
      <c r="Q658" s="827">
        <v>1</v>
      </c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21</v>
      </c>
      <c r="B659" s="822" t="s">
        <v>2867</v>
      </c>
      <c r="C659" s="822" t="s">
        <v>2873</v>
      </c>
      <c r="D659" s="823" t="s">
        <v>4857</v>
      </c>
      <c r="E659" s="824" t="s">
        <v>2899</v>
      </c>
      <c r="F659" s="822" t="s">
        <v>2869</v>
      </c>
      <c r="G659" s="822" t="s">
        <v>3257</v>
      </c>
      <c r="H659" s="822" t="s">
        <v>329</v>
      </c>
      <c r="I659" s="822" t="s">
        <v>3775</v>
      </c>
      <c r="J659" s="822" t="s">
        <v>3259</v>
      </c>
      <c r="K659" s="822"/>
      <c r="L659" s="825">
        <v>0</v>
      </c>
      <c r="M659" s="825">
        <v>0</v>
      </c>
      <c r="N659" s="822">
        <v>1</v>
      </c>
      <c r="O659" s="826">
        <v>1</v>
      </c>
      <c r="P659" s="825"/>
      <c r="Q659" s="827"/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21</v>
      </c>
      <c r="B660" s="822" t="s">
        <v>2867</v>
      </c>
      <c r="C660" s="822" t="s">
        <v>2873</v>
      </c>
      <c r="D660" s="823" t="s">
        <v>4857</v>
      </c>
      <c r="E660" s="824" t="s">
        <v>2899</v>
      </c>
      <c r="F660" s="822" t="s">
        <v>2869</v>
      </c>
      <c r="G660" s="822" t="s">
        <v>3257</v>
      </c>
      <c r="H660" s="822" t="s">
        <v>329</v>
      </c>
      <c r="I660" s="822" t="s">
        <v>3258</v>
      </c>
      <c r="J660" s="822" t="s">
        <v>3259</v>
      </c>
      <c r="K660" s="822"/>
      <c r="L660" s="825">
        <v>0</v>
      </c>
      <c r="M660" s="825">
        <v>0</v>
      </c>
      <c r="N660" s="822">
        <v>34</v>
      </c>
      <c r="O660" s="826">
        <v>34</v>
      </c>
      <c r="P660" s="825">
        <v>0</v>
      </c>
      <c r="Q660" s="827"/>
      <c r="R660" s="822">
        <v>30</v>
      </c>
      <c r="S660" s="827">
        <v>0.88235294117647056</v>
      </c>
      <c r="T660" s="826">
        <v>30</v>
      </c>
      <c r="U660" s="828">
        <v>0.88235294117647056</v>
      </c>
    </row>
    <row r="661" spans="1:21" ht="14.45" customHeight="1" x14ac:dyDescent="0.2">
      <c r="A661" s="821">
        <v>21</v>
      </c>
      <c r="B661" s="822" t="s">
        <v>2867</v>
      </c>
      <c r="C661" s="822" t="s">
        <v>2873</v>
      </c>
      <c r="D661" s="823" t="s">
        <v>4857</v>
      </c>
      <c r="E661" s="824" t="s">
        <v>2899</v>
      </c>
      <c r="F661" s="822" t="s">
        <v>2869</v>
      </c>
      <c r="G661" s="822" t="s">
        <v>3257</v>
      </c>
      <c r="H661" s="822" t="s">
        <v>329</v>
      </c>
      <c r="I661" s="822" t="s">
        <v>3505</v>
      </c>
      <c r="J661" s="822" t="s">
        <v>3259</v>
      </c>
      <c r="K661" s="822"/>
      <c r="L661" s="825">
        <v>0</v>
      </c>
      <c r="M661" s="825">
        <v>0</v>
      </c>
      <c r="N661" s="822">
        <v>31</v>
      </c>
      <c r="O661" s="826">
        <v>31</v>
      </c>
      <c r="P661" s="825">
        <v>0</v>
      </c>
      <c r="Q661" s="827"/>
      <c r="R661" s="822">
        <v>30</v>
      </c>
      <c r="S661" s="827">
        <v>0.967741935483871</v>
      </c>
      <c r="T661" s="826">
        <v>30</v>
      </c>
      <c r="U661" s="828">
        <v>0.967741935483871</v>
      </c>
    </row>
    <row r="662" spans="1:21" ht="14.45" customHeight="1" x14ac:dyDescent="0.2">
      <c r="A662" s="821">
        <v>21</v>
      </c>
      <c r="B662" s="822" t="s">
        <v>2867</v>
      </c>
      <c r="C662" s="822" t="s">
        <v>2873</v>
      </c>
      <c r="D662" s="823" t="s">
        <v>4857</v>
      </c>
      <c r="E662" s="824" t="s">
        <v>2899</v>
      </c>
      <c r="F662" s="822" t="s">
        <v>2869</v>
      </c>
      <c r="G662" s="822" t="s">
        <v>3257</v>
      </c>
      <c r="H662" s="822" t="s">
        <v>329</v>
      </c>
      <c r="I662" s="822" t="s">
        <v>3130</v>
      </c>
      <c r="J662" s="822" t="s">
        <v>3259</v>
      </c>
      <c r="K662" s="822"/>
      <c r="L662" s="825">
        <v>87.98</v>
      </c>
      <c r="M662" s="825">
        <v>87.98</v>
      </c>
      <c r="N662" s="822">
        <v>1</v>
      </c>
      <c r="O662" s="826">
        <v>1</v>
      </c>
      <c r="P662" s="825">
        <v>87.98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21</v>
      </c>
      <c r="B663" s="822" t="s">
        <v>2867</v>
      </c>
      <c r="C663" s="822" t="s">
        <v>2873</v>
      </c>
      <c r="D663" s="823" t="s">
        <v>4857</v>
      </c>
      <c r="E663" s="824" t="s">
        <v>2899</v>
      </c>
      <c r="F663" s="822" t="s">
        <v>2869</v>
      </c>
      <c r="G663" s="822" t="s">
        <v>3257</v>
      </c>
      <c r="H663" s="822" t="s">
        <v>329</v>
      </c>
      <c r="I663" s="822" t="s">
        <v>3537</v>
      </c>
      <c r="J663" s="822" t="s">
        <v>3259</v>
      </c>
      <c r="K663" s="822"/>
      <c r="L663" s="825">
        <v>93.490000000000009</v>
      </c>
      <c r="M663" s="825">
        <v>280.47000000000003</v>
      </c>
      <c r="N663" s="822">
        <v>3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21</v>
      </c>
      <c r="B664" s="822" t="s">
        <v>2867</v>
      </c>
      <c r="C664" s="822" t="s">
        <v>2873</v>
      </c>
      <c r="D664" s="823" t="s">
        <v>4857</v>
      </c>
      <c r="E664" s="824" t="s">
        <v>2899</v>
      </c>
      <c r="F664" s="822" t="s">
        <v>2869</v>
      </c>
      <c r="G664" s="822" t="s">
        <v>3257</v>
      </c>
      <c r="H664" s="822" t="s">
        <v>329</v>
      </c>
      <c r="I664" s="822" t="s">
        <v>3093</v>
      </c>
      <c r="J664" s="822" t="s">
        <v>3259</v>
      </c>
      <c r="K664" s="822"/>
      <c r="L664" s="825">
        <v>73.149999999999991</v>
      </c>
      <c r="M664" s="825">
        <v>219.45</v>
      </c>
      <c r="N664" s="822">
        <v>3</v>
      </c>
      <c r="O664" s="826">
        <v>0.5</v>
      </c>
      <c r="P664" s="825">
        <v>219.45</v>
      </c>
      <c r="Q664" s="827">
        <v>1</v>
      </c>
      <c r="R664" s="822">
        <v>3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21</v>
      </c>
      <c r="B665" s="822" t="s">
        <v>2867</v>
      </c>
      <c r="C665" s="822" t="s">
        <v>2873</v>
      </c>
      <c r="D665" s="823" t="s">
        <v>4857</v>
      </c>
      <c r="E665" s="824" t="s">
        <v>2899</v>
      </c>
      <c r="F665" s="822" t="s">
        <v>2869</v>
      </c>
      <c r="G665" s="822" t="s">
        <v>3257</v>
      </c>
      <c r="H665" s="822" t="s">
        <v>329</v>
      </c>
      <c r="I665" s="822" t="s">
        <v>3776</v>
      </c>
      <c r="J665" s="822" t="s">
        <v>3259</v>
      </c>
      <c r="K665" s="822"/>
      <c r="L665" s="825">
        <v>0</v>
      </c>
      <c r="M665" s="825">
        <v>0</v>
      </c>
      <c r="N665" s="822">
        <v>1</v>
      </c>
      <c r="O665" s="826">
        <v>1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21</v>
      </c>
      <c r="B666" s="822" t="s">
        <v>2867</v>
      </c>
      <c r="C666" s="822" t="s">
        <v>2873</v>
      </c>
      <c r="D666" s="823" t="s">
        <v>4857</v>
      </c>
      <c r="E666" s="824" t="s">
        <v>2899</v>
      </c>
      <c r="F666" s="822" t="s">
        <v>2869</v>
      </c>
      <c r="G666" s="822" t="s">
        <v>3257</v>
      </c>
      <c r="H666" s="822" t="s">
        <v>329</v>
      </c>
      <c r="I666" s="822" t="s">
        <v>3777</v>
      </c>
      <c r="J666" s="822" t="s">
        <v>3259</v>
      </c>
      <c r="K666" s="822"/>
      <c r="L666" s="825">
        <v>0</v>
      </c>
      <c r="M666" s="825">
        <v>0</v>
      </c>
      <c r="N666" s="822">
        <v>1</v>
      </c>
      <c r="O666" s="826">
        <v>1</v>
      </c>
      <c r="P666" s="825">
        <v>0</v>
      </c>
      <c r="Q666" s="827"/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21</v>
      </c>
      <c r="B667" s="822" t="s">
        <v>2867</v>
      </c>
      <c r="C667" s="822" t="s">
        <v>2873</v>
      </c>
      <c r="D667" s="823" t="s">
        <v>4857</v>
      </c>
      <c r="E667" s="824" t="s">
        <v>2899</v>
      </c>
      <c r="F667" s="822" t="s">
        <v>2869</v>
      </c>
      <c r="G667" s="822" t="s">
        <v>3257</v>
      </c>
      <c r="H667" s="822" t="s">
        <v>329</v>
      </c>
      <c r="I667" s="822" t="s">
        <v>3778</v>
      </c>
      <c r="J667" s="822" t="s">
        <v>3259</v>
      </c>
      <c r="K667" s="822"/>
      <c r="L667" s="825">
        <v>0</v>
      </c>
      <c r="M667" s="825">
        <v>0</v>
      </c>
      <c r="N667" s="822">
        <v>1</v>
      </c>
      <c r="O667" s="826">
        <v>1</v>
      </c>
      <c r="P667" s="825"/>
      <c r="Q667" s="827"/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21</v>
      </c>
      <c r="B668" s="822" t="s">
        <v>2867</v>
      </c>
      <c r="C668" s="822" t="s">
        <v>2873</v>
      </c>
      <c r="D668" s="823" t="s">
        <v>4857</v>
      </c>
      <c r="E668" s="824" t="s">
        <v>2899</v>
      </c>
      <c r="F668" s="822" t="s">
        <v>2869</v>
      </c>
      <c r="G668" s="822" t="s">
        <v>3257</v>
      </c>
      <c r="H668" s="822" t="s">
        <v>329</v>
      </c>
      <c r="I668" s="822" t="s">
        <v>3779</v>
      </c>
      <c r="J668" s="822" t="s">
        <v>3259</v>
      </c>
      <c r="K668" s="822"/>
      <c r="L668" s="825">
        <v>0</v>
      </c>
      <c r="M668" s="825">
        <v>0</v>
      </c>
      <c r="N668" s="822">
        <v>2</v>
      </c>
      <c r="O668" s="826">
        <v>2</v>
      </c>
      <c r="P668" s="825">
        <v>0</v>
      </c>
      <c r="Q668" s="827"/>
      <c r="R668" s="822">
        <v>1</v>
      </c>
      <c r="S668" s="827">
        <v>0.5</v>
      </c>
      <c r="T668" s="826">
        <v>1</v>
      </c>
      <c r="U668" s="828">
        <v>0.5</v>
      </c>
    </row>
    <row r="669" spans="1:21" ht="14.45" customHeight="1" x14ac:dyDescent="0.2">
      <c r="A669" s="821">
        <v>21</v>
      </c>
      <c r="B669" s="822" t="s">
        <v>2867</v>
      </c>
      <c r="C669" s="822" t="s">
        <v>2873</v>
      </c>
      <c r="D669" s="823" t="s">
        <v>4857</v>
      </c>
      <c r="E669" s="824" t="s">
        <v>2899</v>
      </c>
      <c r="F669" s="822" t="s">
        <v>2869</v>
      </c>
      <c r="G669" s="822" t="s">
        <v>3257</v>
      </c>
      <c r="H669" s="822" t="s">
        <v>329</v>
      </c>
      <c r="I669" s="822" t="s">
        <v>3780</v>
      </c>
      <c r="J669" s="822" t="s">
        <v>3259</v>
      </c>
      <c r="K669" s="822"/>
      <c r="L669" s="825">
        <v>0</v>
      </c>
      <c r="M669" s="825">
        <v>0</v>
      </c>
      <c r="N669" s="822">
        <v>2</v>
      </c>
      <c r="O669" s="826">
        <v>2</v>
      </c>
      <c r="P669" s="825">
        <v>0</v>
      </c>
      <c r="Q669" s="827"/>
      <c r="R669" s="822">
        <v>2</v>
      </c>
      <c r="S669" s="827">
        <v>1</v>
      </c>
      <c r="T669" s="826">
        <v>2</v>
      </c>
      <c r="U669" s="828">
        <v>1</v>
      </c>
    </row>
    <row r="670" spans="1:21" ht="14.45" customHeight="1" x14ac:dyDescent="0.2">
      <c r="A670" s="821">
        <v>21</v>
      </c>
      <c r="B670" s="822" t="s">
        <v>2867</v>
      </c>
      <c r="C670" s="822" t="s">
        <v>2873</v>
      </c>
      <c r="D670" s="823" t="s">
        <v>4857</v>
      </c>
      <c r="E670" s="824" t="s">
        <v>2899</v>
      </c>
      <c r="F670" s="822" t="s">
        <v>2870</v>
      </c>
      <c r="G670" s="822" t="s">
        <v>3257</v>
      </c>
      <c r="H670" s="822" t="s">
        <v>329</v>
      </c>
      <c r="I670" s="822" t="s">
        <v>3781</v>
      </c>
      <c r="J670" s="822" t="s">
        <v>3782</v>
      </c>
      <c r="K670" s="822" t="s">
        <v>3783</v>
      </c>
      <c r="L670" s="825">
        <v>1786.53</v>
      </c>
      <c r="M670" s="825">
        <v>5359.59</v>
      </c>
      <c r="N670" s="822">
        <v>3</v>
      </c>
      <c r="O670" s="826">
        <v>2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21</v>
      </c>
      <c r="B671" s="822" t="s">
        <v>2867</v>
      </c>
      <c r="C671" s="822" t="s">
        <v>2873</v>
      </c>
      <c r="D671" s="823" t="s">
        <v>4857</v>
      </c>
      <c r="E671" s="824" t="s">
        <v>2899</v>
      </c>
      <c r="F671" s="822" t="s">
        <v>2870</v>
      </c>
      <c r="G671" s="822" t="s">
        <v>3257</v>
      </c>
      <c r="H671" s="822" t="s">
        <v>329</v>
      </c>
      <c r="I671" s="822" t="s">
        <v>3784</v>
      </c>
      <c r="J671" s="822" t="s">
        <v>3785</v>
      </c>
      <c r="K671" s="822" t="s">
        <v>3786</v>
      </c>
      <c r="L671" s="825">
        <v>56.59</v>
      </c>
      <c r="M671" s="825">
        <v>56.59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21</v>
      </c>
      <c r="B672" s="822" t="s">
        <v>2867</v>
      </c>
      <c r="C672" s="822" t="s">
        <v>2873</v>
      </c>
      <c r="D672" s="823" t="s">
        <v>4857</v>
      </c>
      <c r="E672" s="824" t="s">
        <v>2899</v>
      </c>
      <c r="F672" s="822" t="s">
        <v>2870</v>
      </c>
      <c r="G672" s="822" t="s">
        <v>3257</v>
      </c>
      <c r="H672" s="822" t="s">
        <v>329</v>
      </c>
      <c r="I672" s="822" t="s">
        <v>3787</v>
      </c>
      <c r="J672" s="822" t="s">
        <v>3788</v>
      </c>
      <c r="K672" s="822" t="s">
        <v>3789</v>
      </c>
      <c r="L672" s="825">
        <v>1964.61</v>
      </c>
      <c r="M672" s="825">
        <v>1964.61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21</v>
      </c>
      <c r="B673" s="822" t="s">
        <v>2867</v>
      </c>
      <c r="C673" s="822" t="s">
        <v>2873</v>
      </c>
      <c r="D673" s="823" t="s">
        <v>4857</v>
      </c>
      <c r="E673" s="824" t="s">
        <v>2900</v>
      </c>
      <c r="F673" s="822" t="s">
        <v>2868</v>
      </c>
      <c r="G673" s="822" t="s">
        <v>3004</v>
      </c>
      <c r="H673" s="822" t="s">
        <v>329</v>
      </c>
      <c r="I673" s="822" t="s">
        <v>3336</v>
      </c>
      <c r="J673" s="822" t="s">
        <v>3006</v>
      </c>
      <c r="K673" s="822" t="s">
        <v>3337</v>
      </c>
      <c r="L673" s="825">
        <v>123.2</v>
      </c>
      <c r="M673" s="825">
        <v>123.2</v>
      </c>
      <c r="N673" s="822">
        <v>1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21</v>
      </c>
      <c r="B674" s="822" t="s">
        <v>2867</v>
      </c>
      <c r="C674" s="822" t="s">
        <v>2873</v>
      </c>
      <c r="D674" s="823" t="s">
        <v>4857</v>
      </c>
      <c r="E674" s="824" t="s">
        <v>2900</v>
      </c>
      <c r="F674" s="822" t="s">
        <v>2868</v>
      </c>
      <c r="G674" s="822" t="s">
        <v>3790</v>
      </c>
      <c r="H674" s="822" t="s">
        <v>329</v>
      </c>
      <c r="I674" s="822" t="s">
        <v>3791</v>
      </c>
      <c r="J674" s="822" t="s">
        <v>3792</v>
      </c>
      <c r="K674" s="822" t="s">
        <v>1651</v>
      </c>
      <c r="L674" s="825">
        <v>46.81</v>
      </c>
      <c r="M674" s="825">
        <v>93.62</v>
      </c>
      <c r="N674" s="822">
        <v>2</v>
      </c>
      <c r="O674" s="826">
        <v>1</v>
      </c>
      <c r="P674" s="825">
        <v>93.62</v>
      </c>
      <c r="Q674" s="827">
        <v>1</v>
      </c>
      <c r="R674" s="822">
        <v>2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21</v>
      </c>
      <c r="B675" s="822" t="s">
        <v>2867</v>
      </c>
      <c r="C675" s="822" t="s">
        <v>2873</v>
      </c>
      <c r="D675" s="823" t="s">
        <v>4857</v>
      </c>
      <c r="E675" s="824" t="s">
        <v>2900</v>
      </c>
      <c r="F675" s="822" t="s">
        <v>2868</v>
      </c>
      <c r="G675" s="822" t="s">
        <v>3793</v>
      </c>
      <c r="H675" s="822" t="s">
        <v>329</v>
      </c>
      <c r="I675" s="822" t="s">
        <v>3794</v>
      </c>
      <c r="J675" s="822" t="s">
        <v>3795</v>
      </c>
      <c r="K675" s="822" t="s">
        <v>3796</v>
      </c>
      <c r="L675" s="825">
        <v>0</v>
      </c>
      <c r="M675" s="825">
        <v>0</v>
      </c>
      <c r="N675" s="822">
        <v>1</v>
      </c>
      <c r="O675" s="826">
        <v>1</v>
      </c>
      <c r="P675" s="825"/>
      <c r="Q675" s="827"/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21</v>
      </c>
      <c r="B676" s="822" t="s">
        <v>2867</v>
      </c>
      <c r="C676" s="822" t="s">
        <v>2873</v>
      </c>
      <c r="D676" s="823" t="s">
        <v>4857</v>
      </c>
      <c r="E676" s="824" t="s">
        <v>2900</v>
      </c>
      <c r="F676" s="822" t="s">
        <v>2868</v>
      </c>
      <c r="G676" s="822" t="s">
        <v>3797</v>
      </c>
      <c r="H676" s="822" t="s">
        <v>329</v>
      </c>
      <c r="I676" s="822" t="s">
        <v>3798</v>
      </c>
      <c r="J676" s="822" t="s">
        <v>3799</v>
      </c>
      <c r="K676" s="822" t="s">
        <v>3800</v>
      </c>
      <c r="L676" s="825">
        <v>0</v>
      </c>
      <c r="M676" s="825">
        <v>0</v>
      </c>
      <c r="N676" s="822">
        <v>1</v>
      </c>
      <c r="O676" s="826">
        <v>1</v>
      </c>
      <c r="P676" s="825"/>
      <c r="Q676" s="827"/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21</v>
      </c>
      <c r="B677" s="822" t="s">
        <v>2867</v>
      </c>
      <c r="C677" s="822" t="s">
        <v>2873</v>
      </c>
      <c r="D677" s="823" t="s">
        <v>4857</v>
      </c>
      <c r="E677" s="824" t="s">
        <v>2900</v>
      </c>
      <c r="F677" s="822" t="s">
        <v>2868</v>
      </c>
      <c r="G677" s="822" t="s">
        <v>3801</v>
      </c>
      <c r="H677" s="822" t="s">
        <v>329</v>
      </c>
      <c r="I677" s="822" t="s">
        <v>3802</v>
      </c>
      <c r="J677" s="822" t="s">
        <v>3803</v>
      </c>
      <c r="K677" s="822" t="s">
        <v>3804</v>
      </c>
      <c r="L677" s="825">
        <v>0</v>
      </c>
      <c r="M677" s="825">
        <v>0</v>
      </c>
      <c r="N677" s="822">
        <v>3</v>
      </c>
      <c r="O677" s="826">
        <v>2</v>
      </c>
      <c r="P677" s="825">
        <v>0</v>
      </c>
      <c r="Q677" s="827"/>
      <c r="R677" s="822">
        <v>1</v>
      </c>
      <c r="S677" s="827">
        <v>0.33333333333333331</v>
      </c>
      <c r="T677" s="826">
        <v>1</v>
      </c>
      <c r="U677" s="828">
        <v>0.5</v>
      </c>
    </row>
    <row r="678" spans="1:21" ht="14.45" customHeight="1" x14ac:dyDescent="0.2">
      <c r="A678" s="821">
        <v>21</v>
      </c>
      <c r="B678" s="822" t="s">
        <v>2867</v>
      </c>
      <c r="C678" s="822" t="s">
        <v>2873</v>
      </c>
      <c r="D678" s="823" t="s">
        <v>4857</v>
      </c>
      <c r="E678" s="824" t="s">
        <v>2901</v>
      </c>
      <c r="F678" s="822" t="s">
        <v>2868</v>
      </c>
      <c r="G678" s="822" t="s">
        <v>2951</v>
      </c>
      <c r="H678" s="822" t="s">
        <v>329</v>
      </c>
      <c r="I678" s="822" t="s">
        <v>2952</v>
      </c>
      <c r="J678" s="822" t="s">
        <v>2953</v>
      </c>
      <c r="K678" s="822" t="s">
        <v>2954</v>
      </c>
      <c r="L678" s="825">
        <v>70.48</v>
      </c>
      <c r="M678" s="825">
        <v>845.76</v>
      </c>
      <c r="N678" s="822">
        <v>12</v>
      </c>
      <c r="O678" s="826">
        <v>4.5</v>
      </c>
      <c r="P678" s="825">
        <v>493.36</v>
      </c>
      <c r="Q678" s="827">
        <v>0.58333333333333337</v>
      </c>
      <c r="R678" s="822">
        <v>7</v>
      </c>
      <c r="S678" s="827">
        <v>0.58333333333333337</v>
      </c>
      <c r="T678" s="826">
        <v>3</v>
      </c>
      <c r="U678" s="828">
        <v>0.66666666666666663</v>
      </c>
    </row>
    <row r="679" spans="1:21" ht="14.45" customHeight="1" x14ac:dyDescent="0.2">
      <c r="A679" s="821">
        <v>21</v>
      </c>
      <c r="B679" s="822" t="s">
        <v>2867</v>
      </c>
      <c r="C679" s="822" t="s">
        <v>2873</v>
      </c>
      <c r="D679" s="823" t="s">
        <v>4857</v>
      </c>
      <c r="E679" s="824" t="s">
        <v>2901</v>
      </c>
      <c r="F679" s="822" t="s">
        <v>2868</v>
      </c>
      <c r="G679" s="822" t="s">
        <v>3805</v>
      </c>
      <c r="H679" s="822" t="s">
        <v>329</v>
      </c>
      <c r="I679" s="822" t="s">
        <v>3806</v>
      </c>
      <c r="J679" s="822" t="s">
        <v>1731</v>
      </c>
      <c r="K679" s="822" t="s">
        <v>3807</v>
      </c>
      <c r="L679" s="825">
        <v>0</v>
      </c>
      <c r="M679" s="825">
        <v>0</v>
      </c>
      <c r="N679" s="822">
        <v>1</v>
      </c>
      <c r="O679" s="826">
        <v>1</v>
      </c>
      <c r="P679" s="825"/>
      <c r="Q679" s="827"/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21</v>
      </c>
      <c r="B680" s="822" t="s">
        <v>2867</v>
      </c>
      <c r="C680" s="822" t="s">
        <v>2873</v>
      </c>
      <c r="D680" s="823" t="s">
        <v>4857</v>
      </c>
      <c r="E680" s="824" t="s">
        <v>2901</v>
      </c>
      <c r="F680" s="822" t="s">
        <v>2868</v>
      </c>
      <c r="G680" s="822" t="s">
        <v>2958</v>
      </c>
      <c r="H680" s="822" t="s">
        <v>643</v>
      </c>
      <c r="I680" s="822" t="s">
        <v>2527</v>
      </c>
      <c r="J680" s="822" t="s">
        <v>656</v>
      </c>
      <c r="K680" s="822" t="s">
        <v>659</v>
      </c>
      <c r="L680" s="825">
        <v>65.28</v>
      </c>
      <c r="M680" s="825">
        <v>587.52</v>
      </c>
      <c r="N680" s="822">
        <v>9</v>
      </c>
      <c r="O680" s="826">
        <v>4</v>
      </c>
      <c r="P680" s="825">
        <v>391.67999999999995</v>
      </c>
      <c r="Q680" s="827">
        <v>0.66666666666666663</v>
      </c>
      <c r="R680" s="822">
        <v>6</v>
      </c>
      <c r="S680" s="827">
        <v>0.66666666666666663</v>
      </c>
      <c r="T680" s="826">
        <v>3</v>
      </c>
      <c r="U680" s="828">
        <v>0.75</v>
      </c>
    </row>
    <row r="681" spans="1:21" ht="14.45" customHeight="1" x14ac:dyDescent="0.2">
      <c r="A681" s="821">
        <v>21</v>
      </c>
      <c r="B681" s="822" t="s">
        <v>2867</v>
      </c>
      <c r="C681" s="822" t="s">
        <v>2873</v>
      </c>
      <c r="D681" s="823" t="s">
        <v>4857</v>
      </c>
      <c r="E681" s="824" t="s">
        <v>2901</v>
      </c>
      <c r="F681" s="822" t="s">
        <v>2868</v>
      </c>
      <c r="G681" s="822" t="s">
        <v>2962</v>
      </c>
      <c r="H681" s="822" t="s">
        <v>329</v>
      </c>
      <c r="I681" s="822" t="s">
        <v>2966</v>
      </c>
      <c r="J681" s="822" t="s">
        <v>2967</v>
      </c>
      <c r="K681" s="822" t="s">
        <v>2965</v>
      </c>
      <c r="L681" s="825">
        <v>550.39</v>
      </c>
      <c r="M681" s="825">
        <v>3302.34</v>
      </c>
      <c r="N681" s="822">
        <v>6</v>
      </c>
      <c r="O681" s="826">
        <v>1.5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21</v>
      </c>
      <c r="B682" s="822" t="s">
        <v>2867</v>
      </c>
      <c r="C682" s="822" t="s">
        <v>2873</v>
      </c>
      <c r="D682" s="823" t="s">
        <v>4857</v>
      </c>
      <c r="E682" s="824" t="s">
        <v>2901</v>
      </c>
      <c r="F682" s="822" t="s">
        <v>2868</v>
      </c>
      <c r="G682" s="822" t="s">
        <v>3283</v>
      </c>
      <c r="H682" s="822" t="s">
        <v>643</v>
      </c>
      <c r="I682" s="822" t="s">
        <v>3284</v>
      </c>
      <c r="J682" s="822" t="s">
        <v>3285</v>
      </c>
      <c r="K682" s="822" t="s">
        <v>3286</v>
      </c>
      <c r="L682" s="825">
        <v>1091.07</v>
      </c>
      <c r="M682" s="825">
        <v>121108.76999999997</v>
      </c>
      <c r="N682" s="822">
        <v>111</v>
      </c>
      <c r="O682" s="826">
        <v>24</v>
      </c>
      <c r="P682" s="825">
        <v>94923.089999999982</v>
      </c>
      <c r="Q682" s="827">
        <v>0.78378378378378377</v>
      </c>
      <c r="R682" s="822">
        <v>87</v>
      </c>
      <c r="S682" s="827">
        <v>0.78378378378378377</v>
      </c>
      <c r="T682" s="826">
        <v>18.5</v>
      </c>
      <c r="U682" s="828">
        <v>0.77083333333333337</v>
      </c>
    </row>
    <row r="683" spans="1:21" ht="14.45" customHeight="1" x14ac:dyDescent="0.2">
      <c r="A683" s="821">
        <v>21</v>
      </c>
      <c r="B683" s="822" t="s">
        <v>2867</v>
      </c>
      <c r="C683" s="822" t="s">
        <v>2873</v>
      </c>
      <c r="D683" s="823" t="s">
        <v>4857</v>
      </c>
      <c r="E683" s="824" t="s">
        <v>2901</v>
      </c>
      <c r="F683" s="822" t="s">
        <v>2868</v>
      </c>
      <c r="G683" s="822" t="s">
        <v>3808</v>
      </c>
      <c r="H683" s="822" t="s">
        <v>329</v>
      </c>
      <c r="I683" s="822" t="s">
        <v>3809</v>
      </c>
      <c r="J683" s="822" t="s">
        <v>3810</v>
      </c>
      <c r="K683" s="822" t="s">
        <v>3409</v>
      </c>
      <c r="L683" s="825">
        <v>55.95</v>
      </c>
      <c r="M683" s="825">
        <v>111.9</v>
      </c>
      <c r="N683" s="822">
        <v>2</v>
      </c>
      <c r="O683" s="826">
        <v>1</v>
      </c>
      <c r="P683" s="825">
        <v>111.9</v>
      </c>
      <c r="Q683" s="827">
        <v>1</v>
      </c>
      <c r="R683" s="822">
        <v>2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21</v>
      </c>
      <c r="B684" s="822" t="s">
        <v>2867</v>
      </c>
      <c r="C684" s="822" t="s">
        <v>2873</v>
      </c>
      <c r="D684" s="823" t="s">
        <v>4857</v>
      </c>
      <c r="E684" s="824" t="s">
        <v>2901</v>
      </c>
      <c r="F684" s="822" t="s">
        <v>2868</v>
      </c>
      <c r="G684" s="822" t="s">
        <v>3808</v>
      </c>
      <c r="H684" s="822" t="s">
        <v>329</v>
      </c>
      <c r="I684" s="822" t="s">
        <v>3811</v>
      </c>
      <c r="J684" s="822" t="s">
        <v>3810</v>
      </c>
      <c r="K684" s="822" t="s">
        <v>3812</v>
      </c>
      <c r="L684" s="825">
        <v>128.55000000000001</v>
      </c>
      <c r="M684" s="825">
        <v>771.30000000000007</v>
      </c>
      <c r="N684" s="822">
        <v>6</v>
      </c>
      <c r="O684" s="826">
        <v>1</v>
      </c>
      <c r="P684" s="825">
        <v>771.30000000000007</v>
      </c>
      <c r="Q684" s="827">
        <v>1</v>
      </c>
      <c r="R684" s="822">
        <v>6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21</v>
      </c>
      <c r="B685" s="822" t="s">
        <v>2867</v>
      </c>
      <c r="C685" s="822" t="s">
        <v>2873</v>
      </c>
      <c r="D685" s="823" t="s">
        <v>4857</v>
      </c>
      <c r="E685" s="824" t="s">
        <v>2901</v>
      </c>
      <c r="F685" s="822" t="s">
        <v>2868</v>
      </c>
      <c r="G685" s="822" t="s">
        <v>3516</v>
      </c>
      <c r="H685" s="822" t="s">
        <v>643</v>
      </c>
      <c r="I685" s="822" t="s">
        <v>3517</v>
      </c>
      <c r="J685" s="822" t="s">
        <v>2381</v>
      </c>
      <c r="K685" s="822" t="s">
        <v>3518</v>
      </c>
      <c r="L685" s="825">
        <v>229.38</v>
      </c>
      <c r="M685" s="825">
        <v>229.38</v>
      </c>
      <c r="N685" s="822">
        <v>1</v>
      </c>
      <c r="O685" s="826">
        <v>1</v>
      </c>
      <c r="P685" s="825">
        <v>229.38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21</v>
      </c>
      <c r="B686" s="822" t="s">
        <v>2867</v>
      </c>
      <c r="C686" s="822" t="s">
        <v>2873</v>
      </c>
      <c r="D686" s="823" t="s">
        <v>4857</v>
      </c>
      <c r="E686" s="824" t="s">
        <v>2901</v>
      </c>
      <c r="F686" s="822" t="s">
        <v>2868</v>
      </c>
      <c r="G686" s="822" t="s">
        <v>2979</v>
      </c>
      <c r="H686" s="822" t="s">
        <v>329</v>
      </c>
      <c r="I686" s="822" t="s">
        <v>2980</v>
      </c>
      <c r="J686" s="822" t="s">
        <v>1478</v>
      </c>
      <c r="K686" s="822" t="s">
        <v>1386</v>
      </c>
      <c r="L686" s="825">
        <v>97.96</v>
      </c>
      <c r="M686" s="825">
        <v>293.88</v>
      </c>
      <c r="N686" s="822">
        <v>3</v>
      </c>
      <c r="O686" s="826">
        <v>2.5</v>
      </c>
      <c r="P686" s="825">
        <v>97.96</v>
      </c>
      <c r="Q686" s="827">
        <v>0.33333333333333331</v>
      </c>
      <c r="R686" s="822">
        <v>1</v>
      </c>
      <c r="S686" s="827">
        <v>0.33333333333333331</v>
      </c>
      <c r="T686" s="826">
        <v>1</v>
      </c>
      <c r="U686" s="828">
        <v>0.4</v>
      </c>
    </row>
    <row r="687" spans="1:21" ht="14.45" customHeight="1" x14ac:dyDescent="0.2">
      <c r="A687" s="821">
        <v>21</v>
      </c>
      <c r="B687" s="822" t="s">
        <v>2867</v>
      </c>
      <c r="C687" s="822" t="s">
        <v>2873</v>
      </c>
      <c r="D687" s="823" t="s">
        <v>4857</v>
      </c>
      <c r="E687" s="824" t="s">
        <v>2901</v>
      </c>
      <c r="F687" s="822" t="s">
        <v>2868</v>
      </c>
      <c r="G687" s="822" t="s">
        <v>2981</v>
      </c>
      <c r="H687" s="822" t="s">
        <v>643</v>
      </c>
      <c r="I687" s="822" t="s">
        <v>3813</v>
      </c>
      <c r="J687" s="822" t="s">
        <v>781</v>
      </c>
      <c r="K687" s="822" t="s">
        <v>782</v>
      </c>
      <c r="L687" s="825">
        <v>132</v>
      </c>
      <c r="M687" s="825">
        <v>396</v>
      </c>
      <c r="N687" s="822">
        <v>3</v>
      </c>
      <c r="O687" s="826">
        <v>0.5</v>
      </c>
      <c r="P687" s="825">
        <v>396</v>
      </c>
      <c r="Q687" s="827">
        <v>1</v>
      </c>
      <c r="R687" s="822">
        <v>3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21</v>
      </c>
      <c r="B688" s="822" t="s">
        <v>2867</v>
      </c>
      <c r="C688" s="822" t="s">
        <v>2873</v>
      </c>
      <c r="D688" s="823" t="s">
        <v>4857</v>
      </c>
      <c r="E688" s="824" t="s">
        <v>2901</v>
      </c>
      <c r="F688" s="822" t="s">
        <v>2868</v>
      </c>
      <c r="G688" s="822" t="s">
        <v>2981</v>
      </c>
      <c r="H688" s="822" t="s">
        <v>643</v>
      </c>
      <c r="I688" s="822" t="s">
        <v>3814</v>
      </c>
      <c r="J688" s="822" t="s">
        <v>781</v>
      </c>
      <c r="K688" s="822" t="s">
        <v>1671</v>
      </c>
      <c r="L688" s="825">
        <v>264</v>
      </c>
      <c r="M688" s="825">
        <v>792</v>
      </c>
      <c r="N688" s="822">
        <v>3</v>
      </c>
      <c r="O688" s="826">
        <v>2.5</v>
      </c>
      <c r="P688" s="825">
        <v>792</v>
      </c>
      <c r="Q688" s="827">
        <v>1</v>
      </c>
      <c r="R688" s="822">
        <v>3</v>
      </c>
      <c r="S688" s="827">
        <v>1</v>
      </c>
      <c r="T688" s="826">
        <v>2.5</v>
      </c>
      <c r="U688" s="828">
        <v>1</v>
      </c>
    </row>
    <row r="689" spans="1:21" ht="14.45" customHeight="1" x14ac:dyDescent="0.2">
      <c r="A689" s="821">
        <v>21</v>
      </c>
      <c r="B689" s="822" t="s">
        <v>2867</v>
      </c>
      <c r="C689" s="822" t="s">
        <v>2873</v>
      </c>
      <c r="D689" s="823" t="s">
        <v>4857</v>
      </c>
      <c r="E689" s="824" t="s">
        <v>2901</v>
      </c>
      <c r="F689" s="822" t="s">
        <v>2868</v>
      </c>
      <c r="G689" s="822" t="s">
        <v>2937</v>
      </c>
      <c r="H689" s="822" t="s">
        <v>329</v>
      </c>
      <c r="I689" s="822" t="s">
        <v>2938</v>
      </c>
      <c r="J689" s="822" t="s">
        <v>923</v>
      </c>
      <c r="K689" s="822" t="s">
        <v>2939</v>
      </c>
      <c r="L689" s="825">
        <v>516</v>
      </c>
      <c r="M689" s="825">
        <v>3096</v>
      </c>
      <c r="N689" s="822">
        <v>6</v>
      </c>
      <c r="O689" s="826">
        <v>3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21</v>
      </c>
      <c r="B690" s="822" t="s">
        <v>2867</v>
      </c>
      <c r="C690" s="822" t="s">
        <v>2873</v>
      </c>
      <c r="D690" s="823" t="s">
        <v>4857</v>
      </c>
      <c r="E690" s="824" t="s">
        <v>2901</v>
      </c>
      <c r="F690" s="822" t="s">
        <v>2868</v>
      </c>
      <c r="G690" s="822" t="s">
        <v>2937</v>
      </c>
      <c r="H690" s="822" t="s">
        <v>329</v>
      </c>
      <c r="I690" s="822" t="s">
        <v>3815</v>
      </c>
      <c r="J690" s="822" t="s">
        <v>923</v>
      </c>
      <c r="K690" s="822" t="s">
        <v>3816</v>
      </c>
      <c r="L690" s="825">
        <v>1719.99</v>
      </c>
      <c r="M690" s="825">
        <v>5159.97</v>
      </c>
      <c r="N690" s="822">
        <v>3</v>
      </c>
      <c r="O690" s="826">
        <v>2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21</v>
      </c>
      <c r="B691" s="822" t="s">
        <v>2867</v>
      </c>
      <c r="C691" s="822" t="s">
        <v>2873</v>
      </c>
      <c r="D691" s="823" t="s">
        <v>4857</v>
      </c>
      <c r="E691" s="824" t="s">
        <v>2901</v>
      </c>
      <c r="F691" s="822" t="s">
        <v>2868</v>
      </c>
      <c r="G691" s="822" t="s">
        <v>2937</v>
      </c>
      <c r="H691" s="822" t="s">
        <v>329</v>
      </c>
      <c r="I691" s="822" t="s">
        <v>2983</v>
      </c>
      <c r="J691" s="822" t="s">
        <v>2984</v>
      </c>
      <c r="K691" s="822" t="s">
        <v>2939</v>
      </c>
      <c r="L691" s="825">
        <v>516</v>
      </c>
      <c r="M691" s="825">
        <v>2580</v>
      </c>
      <c r="N691" s="822">
        <v>5</v>
      </c>
      <c r="O691" s="826">
        <v>1.5</v>
      </c>
      <c r="P691" s="825">
        <v>1548</v>
      </c>
      <c r="Q691" s="827">
        <v>0.6</v>
      </c>
      <c r="R691" s="822">
        <v>3</v>
      </c>
      <c r="S691" s="827">
        <v>0.6</v>
      </c>
      <c r="T691" s="826">
        <v>1</v>
      </c>
      <c r="U691" s="828">
        <v>0.66666666666666663</v>
      </c>
    </row>
    <row r="692" spans="1:21" ht="14.45" customHeight="1" x14ac:dyDescent="0.2">
      <c r="A692" s="821">
        <v>21</v>
      </c>
      <c r="B692" s="822" t="s">
        <v>2867</v>
      </c>
      <c r="C692" s="822" t="s">
        <v>2873</v>
      </c>
      <c r="D692" s="823" t="s">
        <v>4857</v>
      </c>
      <c r="E692" s="824" t="s">
        <v>2901</v>
      </c>
      <c r="F692" s="822" t="s">
        <v>2868</v>
      </c>
      <c r="G692" s="822" t="s">
        <v>2937</v>
      </c>
      <c r="H692" s="822" t="s">
        <v>329</v>
      </c>
      <c r="I692" s="822" t="s">
        <v>3817</v>
      </c>
      <c r="J692" s="822" t="s">
        <v>2984</v>
      </c>
      <c r="K692" s="822" t="s">
        <v>3816</v>
      </c>
      <c r="L692" s="825">
        <v>1719.99</v>
      </c>
      <c r="M692" s="825">
        <v>6879.96</v>
      </c>
      <c r="N692" s="822">
        <v>4</v>
      </c>
      <c r="O692" s="826">
        <v>4</v>
      </c>
      <c r="P692" s="825">
        <v>3439.98</v>
      </c>
      <c r="Q692" s="827">
        <v>0.5</v>
      </c>
      <c r="R692" s="822">
        <v>2</v>
      </c>
      <c r="S692" s="827">
        <v>0.5</v>
      </c>
      <c r="T692" s="826">
        <v>2</v>
      </c>
      <c r="U692" s="828">
        <v>0.5</v>
      </c>
    </row>
    <row r="693" spans="1:21" ht="14.45" customHeight="1" x14ac:dyDescent="0.2">
      <c r="A693" s="821">
        <v>21</v>
      </c>
      <c r="B693" s="822" t="s">
        <v>2867</v>
      </c>
      <c r="C693" s="822" t="s">
        <v>2873</v>
      </c>
      <c r="D693" s="823" t="s">
        <v>4857</v>
      </c>
      <c r="E693" s="824" t="s">
        <v>2901</v>
      </c>
      <c r="F693" s="822" t="s">
        <v>2868</v>
      </c>
      <c r="G693" s="822" t="s">
        <v>2929</v>
      </c>
      <c r="H693" s="822" t="s">
        <v>329</v>
      </c>
      <c r="I693" s="822" t="s">
        <v>3818</v>
      </c>
      <c r="J693" s="822" t="s">
        <v>2931</v>
      </c>
      <c r="K693" s="822" t="s">
        <v>3819</v>
      </c>
      <c r="L693" s="825">
        <v>150.26</v>
      </c>
      <c r="M693" s="825">
        <v>901.56</v>
      </c>
      <c r="N693" s="822">
        <v>6</v>
      </c>
      <c r="O693" s="826">
        <v>2</v>
      </c>
      <c r="P693" s="825">
        <v>450.78</v>
      </c>
      <c r="Q693" s="827">
        <v>0.5</v>
      </c>
      <c r="R693" s="822">
        <v>3</v>
      </c>
      <c r="S693" s="827">
        <v>0.5</v>
      </c>
      <c r="T693" s="826">
        <v>1</v>
      </c>
      <c r="U693" s="828">
        <v>0.5</v>
      </c>
    </row>
    <row r="694" spans="1:21" ht="14.45" customHeight="1" x14ac:dyDescent="0.2">
      <c r="A694" s="821">
        <v>21</v>
      </c>
      <c r="B694" s="822" t="s">
        <v>2867</v>
      </c>
      <c r="C694" s="822" t="s">
        <v>2873</v>
      </c>
      <c r="D694" s="823" t="s">
        <v>4857</v>
      </c>
      <c r="E694" s="824" t="s">
        <v>2901</v>
      </c>
      <c r="F694" s="822" t="s">
        <v>2868</v>
      </c>
      <c r="G694" s="822" t="s">
        <v>2929</v>
      </c>
      <c r="H694" s="822" t="s">
        <v>329</v>
      </c>
      <c r="I694" s="822" t="s">
        <v>2930</v>
      </c>
      <c r="J694" s="822" t="s">
        <v>2931</v>
      </c>
      <c r="K694" s="822" t="s">
        <v>2932</v>
      </c>
      <c r="L694" s="825">
        <v>225.39</v>
      </c>
      <c r="M694" s="825">
        <v>450.78</v>
      </c>
      <c r="N694" s="822">
        <v>2</v>
      </c>
      <c r="O694" s="826">
        <v>0.5</v>
      </c>
      <c r="P694" s="825">
        <v>450.78</v>
      </c>
      <c r="Q694" s="827">
        <v>1</v>
      </c>
      <c r="R694" s="822">
        <v>2</v>
      </c>
      <c r="S694" s="827">
        <v>1</v>
      </c>
      <c r="T694" s="826">
        <v>0.5</v>
      </c>
      <c r="U694" s="828">
        <v>1</v>
      </c>
    </row>
    <row r="695" spans="1:21" ht="14.45" customHeight="1" x14ac:dyDescent="0.2">
      <c r="A695" s="821">
        <v>21</v>
      </c>
      <c r="B695" s="822" t="s">
        <v>2867</v>
      </c>
      <c r="C695" s="822" t="s">
        <v>2873</v>
      </c>
      <c r="D695" s="823" t="s">
        <v>4857</v>
      </c>
      <c r="E695" s="824" t="s">
        <v>2901</v>
      </c>
      <c r="F695" s="822" t="s">
        <v>2868</v>
      </c>
      <c r="G695" s="822" t="s">
        <v>3000</v>
      </c>
      <c r="H695" s="822" t="s">
        <v>329</v>
      </c>
      <c r="I695" s="822" t="s">
        <v>3537</v>
      </c>
      <c r="J695" s="822" t="s">
        <v>3538</v>
      </c>
      <c r="K695" s="822" t="s">
        <v>3539</v>
      </c>
      <c r="L695" s="825">
        <v>93.49</v>
      </c>
      <c r="M695" s="825">
        <v>186.98</v>
      </c>
      <c r="N695" s="822">
        <v>2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21</v>
      </c>
      <c r="B696" s="822" t="s">
        <v>2867</v>
      </c>
      <c r="C696" s="822" t="s">
        <v>2873</v>
      </c>
      <c r="D696" s="823" t="s">
        <v>4857</v>
      </c>
      <c r="E696" s="824" t="s">
        <v>2901</v>
      </c>
      <c r="F696" s="822" t="s">
        <v>2868</v>
      </c>
      <c r="G696" s="822" t="s">
        <v>3330</v>
      </c>
      <c r="H696" s="822" t="s">
        <v>329</v>
      </c>
      <c r="I696" s="822" t="s">
        <v>3820</v>
      </c>
      <c r="J696" s="822" t="s">
        <v>783</v>
      </c>
      <c r="K696" s="822" t="s">
        <v>3821</v>
      </c>
      <c r="L696" s="825">
        <v>923.74</v>
      </c>
      <c r="M696" s="825">
        <v>7389.92</v>
      </c>
      <c r="N696" s="822">
        <v>8</v>
      </c>
      <c r="O696" s="826">
        <v>1.5</v>
      </c>
      <c r="P696" s="825">
        <v>7389.92</v>
      </c>
      <c r="Q696" s="827">
        <v>1</v>
      </c>
      <c r="R696" s="822">
        <v>8</v>
      </c>
      <c r="S696" s="827">
        <v>1</v>
      </c>
      <c r="T696" s="826">
        <v>1.5</v>
      </c>
      <c r="U696" s="828">
        <v>1</v>
      </c>
    </row>
    <row r="697" spans="1:21" ht="14.45" customHeight="1" x14ac:dyDescent="0.2">
      <c r="A697" s="821">
        <v>21</v>
      </c>
      <c r="B697" s="822" t="s">
        <v>2867</v>
      </c>
      <c r="C697" s="822" t="s">
        <v>2873</v>
      </c>
      <c r="D697" s="823" t="s">
        <v>4857</v>
      </c>
      <c r="E697" s="824" t="s">
        <v>2901</v>
      </c>
      <c r="F697" s="822" t="s">
        <v>2868</v>
      </c>
      <c r="G697" s="822" t="s">
        <v>3330</v>
      </c>
      <c r="H697" s="822" t="s">
        <v>329</v>
      </c>
      <c r="I697" s="822" t="s">
        <v>3822</v>
      </c>
      <c r="J697" s="822" t="s">
        <v>783</v>
      </c>
      <c r="K697" s="822" t="s">
        <v>3823</v>
      </c>
      <c r="L697" s="825">
        <v>4618.72</v>
      </c>
      <c r="M697" s="825">
        <v>46187.200000000004</v>
      </c>
      <c r="N697" s="822">
        <v>10</v>
      </c>
      <c r="O697" s="826">
        <v>1</v>
      </c>
      <c r="P697" s="825">
        <v>46187.200000000004</v>
      </c>
      <c r="Q697" s="827">
        <v>1</v>
      </c>
      <c r="R697" s="822">
        <v>10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21</v>
      </c>
      <c r="B698" s="822" t="s">
        <v>2867</v>
      </c>
      <c r="C698" s="822" t="s">
        <v>2873</v>
      </c>
      <c r="D698" s="823" t="s">
        <v>4857</v>
      </c>
      <c r="E698" s="824" t="s">
        <v>2901</v>
      </c>
      <c r="F698" s="822" t="s">
        <v>2868</v>
      </c>
      <c r="G698" s="822" t="s">
        <v>3333</v>
      </c>
      <c r="H698" s="822" t="s">
        <v>329</v>
      </c>
      <c r="I698" s="822" t="s">
        <v>3334</v>
      </c>
      <c r="J698" s="822" t="s">
        <v>870</v>
      </c>
      <c r="K698" s="822" t="s">
        <v>3335</v>
      </c>
      <c r="L698" s="825">
        <v>477.5</v>
      </c>
      <c r="M698" s="825">
        <v>955</v>
      </c>
      <c r="N698" s="822">
        <v>2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21</v>
      </c>
      <c r="B699" s="822" t="s">
        <v>2867</v>
      </c>
      <c r="C699" s="822" t="s">
        <v>2873</v>
      </c>
      <c r="D699" s="823" t="s">
        <v>4857</v>
      </c>
      <c r="E699" s="824" t="s">
        <v>2901</v>
      </c>
      <c r="F699" s="822" t="s">
        <v>2868</v>
      </c>
      <c r="G699" s="822" t="s">
        <v>3004</v>
      </c>
      <c r="H699" s="822" t="s">
        <v>329</v>
      </c>
      <c r="I699" s="822" t="s">
        <v>3336</v>
      </c>
      <c r="J699" s="822" t="s">
        <v>3006</v>
      </c>
      <c r="K699" s="822" t="s">
        <v>3337</v>
      </c>
      <c r="L699" s="825">
        <v>123.2</v>
      </c>
      <c r="M699" s="825">
        <v>369.6</v>
      </c>
      <c r="N699" s="822">
        <v>3</v>
      </c>
      <c r="O699" s="826">
        <v>0.5</v>
      </c>
      <c r="P699" s="825">
        <v>369.6</v>
      </c>
      <c r="Q699" s="827">
        <v>1</v>
      </c>
      <c r="R699" s="822">
        <v>3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21</v>
      </c>
      <c r="B700" s="822" t="s">
        <v>2867</v>
      </c>
      <c r="C700" s="822" t="s">
        <v>2873</v>
      </c>
      <c r="D700" s="823" t="s">
        <v>4857</v>
      </c>
      <c r="E700" s="824" t="s">
        <v>2901</v>
      </c>
      <c r="F700" s="822" t="s">
        <v>2868</v>
      </c>
      <c r="G700" s="822" t="s">
        <v>3004</v>
      </c>
      <c r="H700" s="822" t="s">
        <v>329</v>
      </c>
      <c r="I700" s="822" t="s">
        <v>3824</v>
      </c>
      <c r="J700" s="822" t="s">
        <v>3006</v>
      </c>
      <c r="K700" s="822" t="s">
        <v>3825</v>
      </c>
      <c r="L700" s="825">
        <v>246.39</v>
      </c>
      <c r="M700" s="825">
        <v>246.39</v>
      </c>
      <c r="N700" s="822">
        <v>1</v>
      </c>
      <c r="O700" s="826">
        <v>0.5</v>
      </c>
      <c r="P700" s="825">
        <v>246.39</v>
      </c>
      <c r="Q700" s="827">
        <v>1</v>
      </c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21</v>
      </c>
      <c r="B701" s="822" t="s">
        <v>2867</v>
      </c>
      <c r="C701" s="822" t="s">
        <v>2873</v>
      </c>
      <c r="D701" s="823" t="s">
        <v>4857</v>
      </c>
      <c r="E701" s="824" t="s">
        <v>2901</v>
      </c>
      <c r="F701" s="822" t="s">
        <v>2868</v>
      </c>
      <c r="G701" s="822" t="s">
        <v>3015</v>
      </c>
      <c r="H701" s="822" t="s">
        <v>643</v>
      </c>
      <c r="I701" s="822" t="s">
        <v>3016</v>
      </c>
      <c r="J701" s="822" t="s">
        <v>3017</v>
      </c>
      <c r="K701" s="822" t="s">
        <v>3018</v>
      </c>
      <c r="L701" s="825">
        <v>550.39</v>
      </c>
      <c r="M701" s="825">
        <v>3302.34</v>
      </c>
      <c r="N701" s="822">
        <v>6</v>
      </c>
      <c r="O701" s="826">
        <v>1.5</v>
      </c>
      <c r="P701" s="825">
        <v>3302.34</v>
      </c>
      <c r="Q701" s="827">
        <v>1</v>
      </c>
      <c r="R701" s="822">
        <v>6</v>
      </c>
      <c r="S701" s="827">
        <v>1</v>
      </c>
      <c r="T701" s="826">
        <v>1.5</v>
      </c>
      <c r="U701" s="828">
        <v>1</v>
      </c>
    </row>
    <row r="702" spans="1:21" ht="14.45" customHeight="1" x14ac:dyDescent="0.2">
      <c r="A702" s="821">
        <v>21</v>
      </c>
      <c r="B702" s="822" t="s">
        <v>2867</v>
      </c>
      <c r="C702" s="822" t="s">
        <v>2873</v>
      </c>
      <c r="D702" s="823" t="s">
        <v>4857</v>
      </c>
      <c r="E702" s="824" t="s">
        <v>2901</v>
      </c>
      <c r="F702" s="822" t="s">
        <v>2868</v>
      </c>
      <c r="G702" s="822" t="s">
        <v>3015</v>
      </c>
      <c r="H702" s="822" t="s">
        <v>329</v>
      </c>
      <c r="I702" s="822" t="s">
        <v>3019</v>
      </c>
      <c r="J702" s="822" t="s">
        <v>3020</v>
      </c>
      <c r="K702" s="822" t="s">
        <v>3018</v>
      </c>
      <c r="L702" s="825">
        <v>550.39</v>
      </c>
      <c r="M702" s="825">
        <v>33023.399999999994</v>
      </c>
      <c r="N702" s="822">
        <v>60</v>
      </c>
      <c r="O702" s="826">
        <v>16.5</v>
      </c>
      <c r="P702" s="825">
        <v>26418.719999999994</v>
      </c>
      <c r="Q702" s="827">
        <v>0.79999999999999993</v>
      </c>
      <c r="R702" s="822">
        <v>48</v>
      </c>
      <c r="S702" s="827">
        <v>0.8</v>
      </c>
      <c r="T702" s="826">
        <v>13.5</v>
      </c>
      <c r="U702" s="828">
        <v>0.81818181818181823</v>
      </c>
    </row>
    <row r="703" spans="1:21" ht="14.45" customHeight="1" x14ac:dyDescent="0.2">
      <c r="A703" s="821">
        <v>21</v>
      </c>
      <c r="B703" s="822" t="s">
        <v>2867</v>
      </c>
      <c r="C703" s="822" t="s">
        <v>2873</v>
      </c>
      <c r="D703" s="823" t="s">
        <v>4857</v>
      </c>
      <c r="E703" s="824" t="s">
        <v>2901</v>
      </c>
      <c r="F703" s="822" t="s">
        <v>2868</v>
      </c>
      <c r="G703" s="822" t="s">
        <v>2924</v>
      </c>
      <c r="H703" s="822" t="s">
        <v>643</v>
      </c>
      <c r="I703" s="822" t="s">
        <v>3028</v>
      </c>
      <c r="J703" s="822" t="s">
        <v>2545</v>
      </c>
      <c r="K703" s="822" t="s">
        <v>3029</v>
      </c>
      <c r="L703" s="825">
        <v>5322.08</v>
      </c>
      <c r="M703" s="825">
        <v>37254.559999999998</v>
      </c>
      <c r="N703" s="822">
        <v>7</v>
      </c>
      <c r="O703" s="826">
        <v>2</v>
      </c>
      <c r="P703" s="825">
        <v>37254.559999999998</v>
      </c>
      <c r="Q703" s="827">
        <v>1</v>
      </c>
      <c r="R703" s="822">
        <v>7</v>
      </c>
      <c r="S703" s="827">
        <v>1</v>
      </c>
      <c r="T703" s="826">
        <v>2</v>
      </c>
      <c r="U703" s="828">
        <v>1</v>
      </c>
    </row>
    <row r="704" spans="1:21" ht="14.45" customHeight="1" x14ac:dyDescent="0.2">
      <c r="A704" s="821">
        <v>21</v>
      </c>
      <c r="B704" s="822" t="s">
        <v>2867</v>
      </c>
      <c r="C704" s="822" t="s">
        <v>2873</v>
      </c>
      <c r="D704" s="823" t="s">
        <v>4857</v>
      </c>
      <c r="E704" s="824" t="s">
        <v>2901</v>
      </c>
      <c r="F704" s="822" t="s">
        <v>2868</v>
      </c>
      <c r="G704" s="822" t="s">
        <v>2924</v>
      </c>
      <c r="H704" s="822" t="s">
        <v>643</v>
      </c>
      <c r="I704" s="822" t="s">
        <v>2547</v>
      </c>
      <c r="J704" s="822" t="s">
        <v>2548</v>
      </c>
      <c r="K704" s="822" t="s">
        <v>853</v>
      </c>
      <c r="L704" s="825">
        <v>1938.97</v>
      </c>
      <c r="M704" s="825">
        <v>7755.88</v>
      </c>
      <c r="N704" s="822">
        <v>4</v>
      </c>
      <c r="O704" s="826">
        <v>1</v>
      </c>
      <c r="P704" s="825">
        <v>7755.88</v>
      </c>
      <c r="Q704" s="827">
        <v>1</v>
      </c>
      <c r="R704" s="822">
        <v>4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21</v>
      </c>
      <c r="B705" s="822" t="s">
        <v>2867</v>
      </c>
      <c r="C705" s="822" t="s">
        <v>2873</v>
      </c>
      <c r="D705" s="823" t="s">
        <v>4857</v>
      </c>
      <c r="E705" s="824" t="s">
        <v>2901</v>
      </c>
      <c r="F705" s="822" t="s">
        <v>2868</v>
      </c>
      <c r="G705" s="822" t="s">
        <v>2924</v>
      </c>
      <c r="H705" s="822" t="s">
        <v>643</v>
      </c>
      <c r="I705" s="822" t="s">
        <v>2551</v>
      </c>
      <c r="J705" s="822" t="s">
        <v>2548</v>
      </c>
      <c r="K705" s="822" t="s">
        <v>2552</v>
      </c>
      <c r="L705" s="825">
        <v>325.2</v>
      </c>
      <c r="M705" s="825">
        <v>1300.8</v>
      </c>
      <c r="N705" s="822">
        <v>4</v>
      </c>
      <c r="O705" s="826">
        <v>1</v>
      </c>
      <c r="P705" s="825">
        <v>1300.8</v>
      </c>
      <c r="Q705" s="827">
        <v>1</v>
      </c>
      <c r="R705" s="822">
        <v>4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21</v>
      </c>
      <c r="B706" s="822" t="s">
        <v>2867</v>
      </c>
      <c r="C706" s="822" t="s">
        <v>2873</v>
      </c>
      <c r="D706" s="823" t="s">
        <v>4857</v>
      </c>
      <c r="E706" s="824" t="s">
        <v>2901</v>
      </c>
      <c r="F706" s="822" t="s">
        <v>2868</v>
      </c>
      <c r="G706" s="822" t="s">
        <v>2924</v>
      </c>
      <c r="H706" s="822" t="s">
        <v>643</v>
      </c>
      <c r="I706" s="822" t="s">
        <v>2540</v>
      </c>
      <c r="J706" s="822" t="s">
        <v>2538</v>
      </c>
      <c r="K706" s="822" t="s">
        <v>2541</v>
      </c>
      <c r="L706" s="825">
        <v>484.75</v>
      </c>
      <c r="M706" s="825">
        <v>9210.25</v>
      </c>
      <c r="N706" s="822">
        <v>19</v>
      </c>
      <c r="O706" s="826">
        <v>4</v>
      </c>
      <c r="P706" s="825">
        <v>4847.5</v>
      </c>
      <c r="Q706" s="827">
        <v>0.52631578947368418</v>
      </c>
      <c r="R706" s="822">
        <v>10</v>
      </c>
      <c r="S706" s="827">
        <v>0.52631578947368418</v>
      </c>
      <c r="T706" s="826">
        <v>2</v>
      </c>
      <c r="U706" s="828">
        <v>0.5</v>
      </c>
    </row>
    <row r="707" spans="1:21" ht="14.45" customHeight="1" x14ac:dyDescent="0.2">
      <c r="A707" s="821">
        <v>21</v>
      </c>
      <c r="B707" s="822" t="s">
        <v>2867</v>
      </c>
      <c r="C707" s="822" t="s">
        <v>2873</v>
      </c>
      <c r="D707" s="823" t="s">
        <v>4857</v>
      </c>
      <c r="E707" s="824" t="s">
        <v>2901</v>
      </c>
      <c r="F707" s="822" t="s">
        <v>2868</v>
      </c>
      <c r="G707" s="822" t="s">
        <v>2924</v>
      </c>
      <c r="H707" s="822" t="s">
        <v>643</v>
      </c>
      <c r="I707" s="822" t="s">
        <v>2540</v>
      </c>
      <c r="J707" s="822" t="s">
        <v>2538</v>
      </c>
      <c r="K707" s="822" t="s">
        <v>2541</v>
      </c>
      <c r="L707" s="825">
        <v>325.2</v>
      </c>
      <c r="M707" s="825">
        <v>1300.8</v>
      </c>
      <c r="N707" s="822">
        <v>4</v>
      </c>
      <c r="O707" s="826">
        <v>1</v>
      </c>
      <c r="P707" s="825">
        <v>1300.8</v>
      </c>
      <c r="Q707" s="827">
        <v>1</v>
      </c>
      <c r="R707" s="822">
        <v>4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21</v>
      </c>
      <c r="B708" s="822" t="s">
        <v>2867</v>
      </c>
      <c r="C708" s="822" t="s">
        <v>2873</v>
      </c>
      <c r="D708" s="823" t="s">
        <v>4857</v>
      </c>
      <c r="E708" s="824" t="s">
        <v>2901</v>
      </c>
      <c r="F708" s="822" t="s">
        <v>2868</v>
      </c>
      <c r="G708" s="822" t="s">
        <v>2924</v>
      </c>
      <c r="H708" s="822" t="s">
        <v>643</v>
      </c>
      <c r="I708" s="822" t="s">
        <v>2542</v>
      </c>
      <c r="J708" s="822" t="s">
        <v>2538</v>
      </c>
      <c r="K708" s="822" t="s">
        <v>2543</v>
      </c>
      <c r="L708" s="825">
        <v>969.48</v>
      </c>
      <c r="M708" s="825">
        <v>7755.84</v>
      </c>
      <c r="N708" s="822">
        <v>8</v>
      </c>
      <c r="O708" s="826">
        <v>2</v>
      </c>
      <c r="P708" s="825">
        <v>7755.84</v>
      </c>
      <c r="Q708" s="827">
        <v>1</v>
      </c>
      <c r="R708" s="822">
        <v>8</v>
      </c>
      <c r="S708" s="827">
        <v>1</v>
      </c>
      <c r="T708" s="826">
        <v>2</v>
      </c>
      <c r="U708" s="828">
        <v>1</v>
      </c>
    </row>
    <row r="709" spans="1:21" ht="14.45" customHeight="1" x14ac:dyDescent="0.2">
      <c r="A709" s="821">
        <v>21</v>
      </c>
      <c r="B709" s="822" t="s">
        <v>2867</v>
      </c>
      <c r="C709" s="822" t="s">
        <v>2873</v>
      </c>
      <c r="D709" s="823" t="s">
        <v>4857</v>
      </c>
      <c r="E709" s="824" t="s">
        <v>2901</v>
      </c>
      <c r="F709" s="822" t="s">
        <v>2868</v>
      </c>
      <c r="G709" s="822" t="s">
        <v>3826</v>
      </c>
      <c r="H709" s="822" t="s">
        <v>643</v>
      </c>
      <c r="I709" s="822" t="s">
        <v>2493</v>
      </c>
      <c r="J709" s="822" t="s">
        <v>1608</v>
      </c>
      <c r="K709" s="822" t="s">
        <v>2494</v>
      </c>
      <c r="L709" s="825">
        <v>846.47</v>
      </c>
      <c r="M709" s="825">
        <v>846.47</v>
      </c>
      <c r="N709" s="822">
        <v>1</v>
      </c>
      <c r="O709" s="826">
        <v>1</v>
      </c>
      <c r="P709" s="825">
        <v>846.47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21</v>
      </c>
      <c r="B710" s="822" t="s">
        <v>2867</v>
      </c>
      <c r="C710" s="822" t="s">
        <v>2873</v>
      </c>
      <c r="D710" s="823" t="s">
        <v>4857</v>
      </c>
      <c r="E710" s="824" t="s">
        <v>2901</v>
      </c>
      <c r="F710" s="822" t="s">
        <v>2868</v>
      </c>
      <c r="G710" s="822" t="s">
        <v>3043</v>
      </c>
      <c r="H710" s="822" t="s">
        <v>643</v>
      </c>
      <c r="I710" s="822" t="s">
        <v>2359</v>
      </c>
      <c r="J710" s="822" t="s">
        <v>936</v>
      </c>
      <c r="K710" s="822" t="s">
        <v>2360</v>
      </c>
      <c r="L710" s="825">
        <v>42.51</v>
      </c>
      <c r="M710" s="825">
        <v>85.02</v>
      </c>
      <c r="N710" s="822">
        <v>2</v>
      </c>
      <c r="O710" s="826">
        <v>1.5</v>
      </c>
      <c r="P710" s="825">
        <v>42.51</v>
      </c>
      <c r="Q710" s="827">
        <v>0.5</v>
      </c>
      <c r="R710" s="822">
        <v>1</v>
      </c>
      <c r="S710" s="827">
        <v>0.5</v>
      </c>
      <c r="T710" s="826">
        <v>1</v>
      </c>
      <c r="U710" s="828">
        <v>0.66666666666666663</v>
      </c>
    </row>
    <row r="711" spans="1:21" ht="14.45" customHeight="1" x14ac:dyDescent="0.2">
      <c r="A711" s="821">
        <v>21</v>
      </c>
      <c r="B711" s="822" t="s">
        <v>2867</v>
      </c>
      <c r="C711" s="822" t="s">
        <v>2873</v>
      </c>
      <c r="D711" s="823" t="s">
        <v>4857</v>
      </c>
      <c r="E711" s="824" t="s">
        <v>2901</v>
      </c>
      <c r="F711" s="822" t="s">
        <v>2868</v>
      </c>
      <c r="G711" s="822" t="s">
        <v>3044</v>
      </c>
      <c r="H711" s="822" t="s">
        <v>643</v>
      </c>
      <c r="I711" s="822" t="s">
        <v>3045</v>
      </c>
      <c r="J711" s="822" t="s">
        <v>2579</v>
      </c>
      <c r="K711" s="822" t="s">
        <v>3046</v>
      </c>
      <c r="L711" s="825">
        <v>339.47</v>
      </c>
      <c r="M711" s="825">
        <v>11202.510000000002</v>
      </c>
      <c r="N711" s="822">
        <v>33</v>
      </c>
      <c r="O711" s="826">
        <v>15.5</v>
      </c>
      <c r="P711" s="825">
        <v>7128.8700000000026</v>
      </c>
      <c r="Q711" s="827">
        <v>0.63636363636363646</v>
      </c>
      <c r="R711" s="822">
        <v>21</v>
      </c>
      <c r="S711" s="827">
        <v>0.63636363636363635</v>
      </c>
      <c r="T711" s="826">
        <v>10</v>
      </c>
      <c r="U711" s="828">
        <v>0.64516129032258063</v>
      </c>
    </row>
    <row r="712" spans="1:21" ht="14.45" customHeight="1" x14ac:dyDescent="0.2">
      <c r="A712" s="821">
        <v>21</v>
      </c>
      <c r="B712" s="822" t="s">
        <v>2867</v>
      </c>
      <c r="C712" s="822" t="s">
        <v>2873</v>
      </c>
      <c r="D712" s="823" t="s">
        <v>4857</v>
      </c>
      <c r="E712" s="824" t="s">
        <v>2901</v>
      </c>
      <c r="F712" s="822" t="s">
        <v>2868</v>
      </c>
      <c r="G712" s="822" t="s">
        <v>3044</v>
      </c>
      <c r="H712" s="822" t="s">
        <v>643</v>
      </c>
      <c r="I712" s="822" t="s">
        <v>3827</v>
      </c>
      <c r="J712" s="822" t="s">
        <v>2579</v>
      </c>
      <c r="K712" s="822" t="s">
        <v>3828</v>
      </c>
      <c r="L712" s="825">
        <v>226.31</v>
      </c>
      <c r="M712" s="825">
        <v>1131.55</v>
      </c>
      <c r="N712" s="822">
        <v>5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21</v>
      </c>
      <c r="B713" s="822" t="s">
        <v>2867</v>
      </c>
      <c r="C713" s="822" t="s">
        <v>2873</v>
      </c>
      <c r="D713" s="823" t="s">
        <v>4857</v>
      </c>
      <c r="E713" s="824" t="s">
        <v>2901</v>
      </c>
      <c r="F713" s="822" t="s">
        <v>2868</v>
      </c>
      <c r="G713" s="822" t="s">
        <v>3829</v>
      </c>
      <c r="H713" s="822" t="s">
        <v>329</v>
      </c>
      <c r="I713" s="822" t="s">
        <v>3830</v>
      </c>
      <c r="J713" s="822" t="s">
        <v>3831</v>
      </c>
      <c r="K713" s="822" t="s">
        <v>3832</v>
      </c>
      <c r="L713" s="825">
        <v>453.18</v>
      </c>
      <c r="M713" s="825">
        <v>2719.08</v>
      </c>
      <c r="N713" s="822">
        <v>6</v>
      </c>
      <c r="O713" s="826">
        <v>1.5</v>
      </c>
      <c r="P713" s="825">
        <v>906.36</v>
      </c>
      <c r="Q713" s="827">
        <v>0.33333333333333337</v>
      </c>
      <c r="R713" s="822">
        <v>2</v>
      </c>
      <c r="S713" s="827">
        <v>0.33333333333333331</v>
      </c>
      <c r="T713" s="826">
        <v>0.5</v>
      </c>
      <c r="U713" s="828">
        <v>0.33333333333333331</v>
      </c>
    </row>
    <row r="714" spans="1:21" ht="14.45" customHeight="1" x14ac:dyDescent="0.2">
      <c r="A714" s="821">
        <v>21</v>
      </c>
      <c r="B714" s="822" t="s">
        <v>2867</v>
      </c>
      <c r="C714" s="822" t="s">
        <v>2873</v>
      </c>
      <c r="D714" s="823" t="s">
        <v>4857</v>
      </c>
      <c r="E714" s="824" t="s">
        <v>2901</v>
      </c>
      <c r="F714" s="822" t="s">
        <v>2868</v>
      </c>
      <c r="G714" s="822" t="s">
        <v>3833</v>
      </c>
      <c r="H714" s="822" t="s">
        <v>329</v>
      </c>
      <c r="I714" s="822" t="s">
        <v>3834</v>
      </c>
      <c r="J714" s="822" t="s">
        <v>3835</v>
      </c>
      <c r="K714" s="822" t="s">
        <v>2987</v>
      </c>
      <c r="L714" s="825">
        <v>140.72</v>
      </c>
      <c r="M714" s="825">
        <v>4221.6000000000004</v>
      </c>
      <c r="N714" s="822">
        <v>30</v>
      </c>
      <c r="O714" s="826">
        <v>2</v>
      </c>
      <c r="P714" s="825">
        <v>4221.6000000000004</v>
      </c>
      <c r="Q714" s="827">
        <v>1</v>
      </c>
      <c r="R714" s="822">
        <v>30</v>
      </c>
      <c r="S714" s="827">
        <v>1</v>
      </c>
      <c r="T714" s="826">
        <v>2</v>
      </c>
      <c r="U714" s="828">
        <v>1</v>
      </c>
    </row>
    <row r="715" spans="1:21" ht="14.45" customHeight="1" x14ac:dyDescent="0.2">
      <c r="A715" s="821">
        <v>21</v>
      </c>
      <c r="B715" s="822" t="s">
        <v>2867</v>
      </c>
      <c r="C715" s="822" t="s">
        <v>2873</v>
      </c>
      <c r="D715" s="823" t="s">
        <v>4857</v>
      </c>
      <c r="E715" s="824" t="s">
        <v>2901</v>
      </c>
      <c r="F715" s="822" t="s">
        <v>2868</v>
      </c>
      <c r="G715" s="822" t="s">
        <v>2940</v>
      </c>
      <c r="H715" s="822" t="s">
        <v>329</v>
      </c>
      <c r="I715" s="822" t="s">
        <v>3056</v>
      </c>
      <c r="J715" s="822" t="s">
        <v>1053</v>
      </c>
      <c r="K715" s="822" t="s">
        <v>3057</v>
      </c>
      <c r="L715" s="825">
        <v>75.05</v>
      </c>
      <c r="M715" s="825">
        <v>75.05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21</v>
      </c>
      <c r="B716" s="822" t="s">
        <v>2867</v>
      </c>
      <c r="C716" s="822" t="s">
        <v>2873</v>
      </c>
      <c r="D716" s="823" t="s">
        <v>4857</v>
      </c>
      <c r="E716" s="824" t="s">
        <v>2901</v>
      </c>
      <c r="F716" s="822" t="s">
        <v>2868</v>
      </c>
      <c r="G716" s="822" t="s">
        <v>2940</v>
      </c>
      <c r="H716" s="822" t="s">
        <v>329</v>
      </c>
      <c r="I716" s="822" t="s">
        <v>2941</v>
      </c>
      <c r="J716" s="822" t="s">
        <v>1057</v>
      </c>
      <c r="K716" s="822" t="s">
        <v>2942</v>
      </c>
      <c r="L716" s="825">
        <v>45.03</v>
      </c>
      <c r="M716" s="825">
        <v>585.39</v>
      </c>
      <c r="N716" s="822">
        <v>13</v>
      </c>
      <c r="O716" s="826">
        <v>2.5</v>
      </c>
      <c r="P716" s="825">
        <v>450.3</v>
      </c>
      <c r="Q716" s="827">
        <v>0.76923076923076927</v>
      </c>
      <c r="R716" s="822">
        <v>10</v>
      </c>
      <c r="S716" s="827">
        <v>0.76923076923076927</v>
      </c>
      <c r="T716" s="826">
        <v>2</v>
      </c>
      <c r="U716" s="828">
        <v>0.8</v>
      </c>
    </row>
    <row r="717" spans="1:21" ht="14.45" customHeight="1" x14ac:dyDescent="0.2">
      <c r="A717" s="821">
        <v>21</v>
      </c>
      <c r="B717" s="822" t="s">
        <v>2867</v>
      </c>
      <c r="C717" s="822" t="s">
        <v>2873</v>
      </c>
      <c r="D717" s="823" t="s">
        <v>4857</v>
      </c>
      <c r="E717" s="824" t="s">
        <v>2901</v>
      </c>
      <c r="F717" s="822" t="s">
        <v>2868</v>
      </c>
      <c r="G717" s="822" t="s">
        <v>3836</v>
      </c>
      <c r="H717" s="822" t="s">
        <v>329</v>
      </c>
      <c r="I717" s="822" t="s">
        <v>3837</v>
      </c>
      <c r="J717" s="822" t="s">
        <v>2000</v>
      </c>
      <c r="K717" s="822" t="s">
        <v>3838</v>
      </c>
      <c r="L717" s="825">
        <v>1351.6</v>
      </c>
      <c r="M717" s="825">
        <v>2703.2</v>
      </c>
      <c r="N717" s="822">
        <v>2</v>
      </c>
      <c r="O717" s="826">
        <v>1</v>
      </c>
      <c r="P717" s="825">
        <v>2703.2</v>
      </c>
      <c r="Q717" s="827">
        <v>1</v>
      </c>
      <c r="R717" s="822">
        <v>2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21</v>
      </c>
      <c r="B718" s="822" t="s">
        <v>2867</v>
      </c>
      <c r="C718" s="822" t="s">
        <v>2873</v>
      </c>
      <c r="D718" s="823" t="s">
        <v>4857</v>
      </c>
      <c r="E718" s="824" t="s">
        <v>2901</v>
      </c>
      <c r="F718" s="822" t="s">
        <v>2868</v>
      </c>
      <c r="G718" s="822" t="s">
        <v>3359</v>
      </c>
      <c r="H718" s="822" t="s">
        <v>329</v>
      </c>
      <c r="I718" s="822" t="s">
        <v>3360</v>
      </c>
      <c r="J718" s="822" t="s">
        <v>1565</v>
      </c>
      <c r="K718" s="822" t="s">
        <v>3361</v>
      </c>
      <c r="L718" s="825">
        <v>42.14</v>
      </c>
      <c r="M718" s="825">
        <v>84.28</v>
      </c>
      <c r="N718" s="822">
        <v>2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21</v>
      </c>
      <c r="B719" s="822" t="s">
        <v>2867</v>
      </c>
      <c r="C719" s="822" t="s">
        <v>2873</v>
      </c>
      <c r="D719" s="823" t="s">
        <v>4857</v>
      </c>
      <c r="E719" s="824" t="s">
        <v>2901</v>
      </c>
      <c r="F719" s="822" t="s">
        <v>2868</v>
      </c>
      <c r="G719" s="822" t="s">
        <v>3666</v>
      </c>
      <c r="H719" s="822" t="s">
        <v>329</v>
      </c>
      <c r="I719" s="822" t="s">
        <v>3667</v>
      </c>
      <c r="J719" s="822" t="s">
        <v>829</v>
      </c>
      <c r="K719" s="822" t="s">
        <v>3668</v>
      </c>
      <c r="L719" s="825">
        <v>25.53</v>
      </c>
      <c r="M719" s="825">
        <v>25.53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21</v>
      </c>
      <c r="B720" s="822" t="s">
        <v>2867</v>
      </c>
      <c r="C720" s="822" t="s">
        <v>2873</v>
      </c>
      <c r="D720" s="823" t="s">
        <v>4857</v>
      </c>
      <c r="E720" s="824" t="s">
        <v>2901</v>
      </c>
      <c r="F720" s="822" t="s">
        <v>2868</v>
      </c>
      <c r="G720" s="822" t="s">
        <v>3071</v>
      </c>
      <c r="H720" s="822" t="s">
        <v>643</v>
      </c>
      <c r="I720" s="822" t="s">
        <v>3072</v>
      </c>
      <c r="J720" s="822" t="s">
        <v>3073</v>
      </c>
      <c r="K720" s="822" t="s">
        <v>3074</v>
      </c>
      <c r="L720" s="825">
        <v>1651.16</v>
      </c>
      <c r="M720" s="825">
        <v>44581.320000000022</v>
      </c>
      <c r="N720" s="822">
        <v>27</v>
      </c>
      <c r="O720" s="826">
        <v>23.5</v>
      </c>
      <c r="P720" s="825">
        <v>39627.840000000018</v>
      </c>
      <c r="Q720" s="827">
        <v>0.88888888888888884</v>
      </c>
      <c r="R720" s="822">
        <v>24</v>
      </c>
      <c r="S720" s="827">
        <v>0.88888888888888884</v>
      </c>
      <c r="T720" s="826">
        <v>20.5</v>
      </c>
      <c r="U720" s="828">
        <v>0.87234042553191493</v>
      </c>
    </row>
    <row r="721" spans="1:21" ht="14.45" customHeight="1" x14ac:dyDescent="0.2">
      <c r="A721" s="821">
        <v>21</v>
      </c>
      <c r="B721" s="822" t="s">
        <v>2867</v>
      </c>
      <c r="C721" s="822" t="s">
        <v>2873</v>
      </c>
      <c r="D721" s="823" t="s">
        <v>4857</v>
      </c>
      <c r="E721" s="824" t="s">
        <v>2901</v>
      </c>
      <c r="F721" s="822" t="s">
        <v>2868</v>
      </c>
      <c r="G721" s="822" t="s">
        <v>3071</v>
      </c>
      <c r="H721" s="822" t="s">
        <v>643</v>
      </c>
      <c r="I721" s="822" t="s">
        <v>3075</v>
      </c>
      <c r="J721" s="822" t="s">
        <v>3073</v>
      </c>
      <c r="K721" s="822" t="s">
        <v>3076</v>
      </c>
      <c r="L721" s="825">
        <v>247.67</v>
      </c>
      <c r="M721" s="825">
        <v>495.34</v>
      </c>
      <c r="N721" s="822">
        <v>2</v>
      </c>
      <c r="O721" s="826">
        <v>1.5</v>
      </c>
      <c r="P721" s="825">
        <v>247.67</v>
      </c>
      <c r="Q721" s="827">
        <v>0.5</v>
      </c>
      <c r="R721" s="822">
        <v>1</v>
      </c>
      <c r="S721" s="827">
        <v>0.5</v>
      </c>
      <c r="T721" s="826">
        <v>0.5</v>
      </c>
      <c r="U721" s="828">
        <v>0.33333333333333331</v>
      </c>
    </row>
    <row r="722" spans="1:21" ht="14.45" customHeight="1" x14ac:dyDescent="0.2">
      <c r="A722" s="821">
        <v>21</v>
      </c>
      <c r="B722" s="822" t="s">
        <v>2867</v>
      </c>
      <c r="C722" s="822" t="s">
        <v>2873</v>
      </c>
      <c r="D722" s="823" t="s">
        <v>4857</v>
      </c>
      <c r="E722" s="824" t="s">
        <v>2901</v>
      </c>
      <c r="F722" s="822" t="s">
        <v>2868</v>
      </c>
      <c r="G722" s="822" t="s">
        <v>3371</v>
      </c>
      <c r="H722" s="822" t="s">
        <v>329</v>
      </c>
      <c r="I722" s="822" t="s">
        <v>3544</v>
      </c>
      <c r="J722" s="822" t="s">
        <v>790</v>
      </c>
      <c r="K722" s="822" t="s">
        <v>3545</v>
      </c>
      <c r="L722" s="825">
        <v>73.989999999999995</v>
      </c>
      <c r="M722" s="825">
        <v>147.97999999999999</v>
      </c>
      <c r="N722" s="822">
        <v>2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21</v>
      </c>
      <c r="B723" s="822" t="s">
        <v>2867</v>
      </c>
      <c r="C723" s="822" t="s">
        <v>2873</v>
      </c>
      <c r="D723" s="823" t="s">
        <v>4857</v>
      </c>
      <c r="E723" s="824" t="s">
        <v>2901</v>
      </c>
      <c r="F723" s="822" t="s">
        <v>2868</v>
      </c>
      <c r="G723" s="822" t="s">
        <v>3371</v>
      </c>
      <c r="H723" s="822" t="s">
        <v>329</v>
      </c>
      <c r="I723" s="822" t="s">
        <v>3839</v>
      </c>
      <c r="J723" s="822" t="s">
        <v>790</v>
      </c>
      <c r="K723" s="822" t="s">
        <v>3545</v>
      </c>
      <c r="L723" s="825">
        <v>73.989999999999995</v>
      </c>
      <c r="M723" s="825">
        <v>295.95999999999998</v>
      </c>
      <c r="N723" s="822">
        <v>4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21</v>
      </c>
      <c r="B724" s="822" t="s">
        <v>2867</v>
      </c>
      <c r="C724" s="822" t="s">
        <v>2873</v>
      </c>
      <c r="D724" s="823" t="s">
        <v>4857</v>
      </c>
      <c r="E724" s="824" t="s">
        <v>2901</v>
      </c>
      <c r="F724" s="822" t="s">
        <v>2868</v>
      </c>
      <c r="G724" s="822" t="s">
        <v>3371</v>
      </c>
      <c r="H724" s="822" t="s">
        <v>329</v>
      </c>
      <c r="I724" s="822" t="s">
        <v>3678</v>
      </c>
      <c r="J724" s="822" t="s">
        <v>790</v>
      </c>
      <c r="K724" s="822" t="s">
        <v>791</v>
      </c>
      <c r="L724" s="825">
        <v>38.5</v>
      </c>
      <c r="M724" s="825">
        <v>924</v>
      </c>
      <c r="N724" s="822">
        <v>24</v>
      </c>
      <c r="O724" s="826">
        <v>3.5</v>
      </c>
      <c r="P724" s="825">
        <v>847</v>
      </c>
      <c r="Q724" s="827">
        <v>0.91666666666666663</v>
      </c>
      <c r="R724" s="822">
        <v>22</v>
      </c>
      <c r="S724" s="827">
        <v>0.91666666666666663</v>
      </c>
      <c r="T724" s="826">
        <v>2.5</v>
      </c>
      <c r="U724" s="828">
        <v>0.7142857142857143</v>
      </c>
    </row>
    <row r="725" spans="1:21" ht="14.45" customHeight="1" x14ac:dyDescent="0.2">
      <c r="A725" s="821">
        <v>21</v>
      </c>
      <c r="B725" s="822" t="s">
        <v>2867</v>
      </c>
      <c r="C725" s="822" t="s">
        <v>2873</v>
      </c>
      <c r="D725" s="823" t="s">
        <v>4857</v>
      </c>
      <c r="E725" s="824" t="s">
        <v>2901</v>
      </c>
      <c r="F725" s="822" t="s">
        <v>2868</v>
      </c>
      <c r="G725" s="822" t="s">
        <v>3099</v>
      </c>
      <c r="H725" s="822" t="s">
        <v>329</v>
      </c>
      <c r="I725" s="822" t="s">
        <v>3100</v>
      </c>
      <c r="J725" s="822" t="s">
        <v>3101</v>
      </c>
      <c r="K725" s="822" t="s">
        <v>3102</v>
      </c>
      <c r="L725" s="825">
        <v>550.39</v>
      </c>
      <c r="M725" s="825">
        <v>3302.34</v>
      </c>
      <c r="N725" s="822">
        <v>6</v>
      </c>
      <c r="O725" s="826">
        <v>1.5</v>
      </c>
      <c r="P725" s="825">
        <v>1651.17</v>
      </c>
      <c r="Q725" s="827">
        <v>0.5</v>
      </c>
      <c r="R725" s="822">
        <v>3</v>
      </c>
      <c r="S725" s="827">
        <v>0.5</v>
      </c>
      <c r="T725" s="826">
        <v>0.5</v>
      </c>
      <c r="U725" s="828">
        <v>0.33333333333333331</v>
      </c>
    </row>
    <row r="726" spans="1:21" ht="14.45" customHeight="1" x14ac:dyDescent="0.2">
      <c r="A726" s="821">
        <v>21</v>
      </c>
      <c r="B726" s="822" t="s">
        <v>2867</v>
      </c>
      <c r="C726" s="822" t="s">
        <v>2873</v>
      </c>
      <c r="D726" s="823" t="s">
        <v>4857</v>
      </c>
      <c r="E726" s="824" t="s">
        <v>2901</v>
      </c>
      <c r="F726" s="822" t="s">
        <v>2868</v>
      </c>
      <c r="G726" s="822" t="s">
        <v>3099</v>
      </c>
      <c r="H726" s="822" t="s">
        <v>329</v>
      </c>
      <c r="I726" s="822" t="s">
        <v>3358</v>
      </c>
      <c r="J726" s="822" t="s">
        <v>3101</v>
      </c>
      <c r="K726" s="822" t="s">
        <v>734</v>
      </c>
      <c r="L726" s="825">
        <v>550.39</v>
      </c>
      <c r="M726" s="825">
        <v>3302.34</v>
      </c>
      <c r="N726" s="822">
        <v>6</v>
      </c>
      <c r="O726" s="826">
        <v>1.5</v>
      </c>
      <c r="P726" s="825">
        <v>1651.17</v>
      </c>
      <c r="Q726" s="827">
        <v>0.5</v>
      </c>
      <c r="R726" s="822">
        <v>3</v>
      </c>
      <c r="S726" s="827">
        <v>0.5</v>
      </c>
      <c r="T726" s="826">
        <v>0.5</v>
      </c>
      <c r="U726" s="828">
        <v>0.33333333333333331</v>
      </c>
    </row>
    <row r="727" spans="1:21" ht="14.45" customHeight="1" x14ac:dyDescent="0.2">
      <c r="A727" s="821">
        <v>21</v>
      </c>
      <c r="B727" s="822" t="s">
        <v>2867</v>
      </c>
      <c r="C727" s="822" t="s">
        <v>2873</v>
      </c>
      <c r="D727" s="823" t="s">
        <v>4857</v>
      </c>
      <c r="E727" s="824" t="s">
        <v>2901</v>
      </c>
      <c r="F727" s="822" t="s">
        <v>2868</v>
      </c>
      <c r="G727" s="822" t="s">
        <v>3099</v>
      </c>
      <c r="H727" s="822" t="s">
        <v>329</v>
      </c>
      <c r="I727" s="822" t="s">
        <v>3358</v>
      </c>
      <c r="J727" s="822" t="s">
        <v>3259</v>
      </c>
      <c r="K727" s="822"/>
      <c r="L727" s="825">
        <v>550.39</v>
      </c>
      <c r="M727" s="825">
        <v>1651.17</v>
      </c>
      <c r="N727" s="822">
        <v>3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21</v>
      </c>
      <c r="B728" s="822" t="s">
        <v>2867</v>
      </c>
      <c r="C728" s="822" t="s">
        <v>2873</v>
      </c>
      <c r="D728" s="823" t="s">
        <v>4857</v>
      </c>
      <c r="E728" s="824" t="s">
        <v>2901</v>
      </c>
      <c r="F728" s="822" t="s">
        <v>2868</v>
      </c>
      <c r="G728" s="822" t="s">
        <v>3099</v>
      </c>
      <c r="H728" s="822" t="s">
        <v>643</v>
      </c>
      <c r="I728" s="822" t="s">
        <v>3103</v>
      </c>
      <c r="J728" s="822" t="s">
        <v>3104</v>
      </c>
      <c r="K728" s="822" t="s">
        <v>734</v>
      </c>
      <c r="L728" s="825">
        <v>550.39</v>
      </c>
      <c r="M728" s="825">
        <v>118884.23999999992</v>
      </c>
      <c r="N728" s="822">
        <v>216</v>
      </c>
      <c r="O728" s="826">
        <v>52.5</v>
      </c>
      <c r="P728" s="825">
        <v>64395.629999999954</v>
      </c>
      <c r="Q728" s="827">
        <v>0.54166666666666663</v>
      </c>
      <c r="R728" s="822">
        <v>117</v>
      </c>
      <c r="S728" s="827">
        <v>0.54166666666666663</v>
      </c>
      <c r="T728" s="826">
        <v>29.5</v>
      </c>
      <c r="U728" s="828">
        <v>0.56190476190476191</v>
      </c>
    </row>
    <row r="729" spans="1:21" ht="14.45" customHeight="1" x14ac:dyDescent="0.2">
      <c r="A729" s="821">
        <v>21</v>
      </c>
      <c r="B729" s="822" t="s">
        <v>2867</v>
      </c>
      <c r="C729" s="822" t="s">
        <v>2873</v>
      </c>
      <c r="D729" s="823" t="s">
        <v>4857</v>
      </c>
      <c r="E729" s="824" t="s">
        <v>2901</v>
      </c>
      <c r="F729" s="822" t="s">
        <v>2868</v>
      </c>
      <c r="G729" s="822" t="s">
        <v>3105</v>
      </c>
      <c r="H729" s="822" t="s">
        <v>643</v>
      </c>
      <c r="I729" s="822" t="s">
        <v>3840</v>
      </c>
      <c r="J729" s="822" t="s">
        <v>2742</v>
      </c>
      <c r="K729" s="822" t="s">
        <v>3841</v>
      </c>
      <c r="L729" s="825">
        <v>227.56</v>
      </c>
      <c r="M729" s="825">
        <v>455.12</v>
      </c>
      <c r="N729" s="822">
        <v>2</v>
      </c>
      <c r="O729" s="826">
        <v>1.5</v>
      </c>
      <c r="P729" s="825">
        <v>455.12</v>
      </c>
      <c r="Q729" s="827">
        <v>1</v>
      </c>
      <c r="R729" s="822">
        <v>2</v>
      </c>
      <c r="S729" s="827">
        <v>1</v>
      </c>
      <c r="T729" s="826">
        <v>1.5</v>
      </c>
      <c r="U729" s="828">
        <v>1</v>
      </c>
    </row>
    <row r="730" spans="1:21" ht="14.45" customHeight="1" x14ac:dyDescent="0.2">
      <c r="A730" s="821">
        <v>21</v>
      </c>
      <c r="B730" s="822" t="s">
        <v>2867</v>
      </c>
      <c r="C730" s="822" t="s">
        <v>2873</v>
      </c>
      <c r="D730" s="823" t="s">
        <v>4857</v>
      </c>
      <c r="E730" s="824" t="s">
        <v>2901</v>
      </c>
      <c r="F730" s="822" t="s">
        <v>2868</v>
      </c>
      <c r="G730" s="822" t="s">
        <v>3391</v>
      </c>
      <c r="H730" s="822" t="s">
        <v>329</v>
      </c>
      <c r="I730" s="822" t="s">
        <v>3392</v>
      </c>
      <c r="J730" s="822" t="s">
        <v>3393</v>
      </c>
      <c r="K730" s="822" t="s">
        <v>3394</v>
      </c>
      <c r="L730" s="825">
        <v>0</v>
      </c>
      <c r="M730" s="825">
        <v>0</v>
      </c>
      <c r="N730" s="822">
        <v>2</v>
      </c>
      <c r="O730" s="826">
        <v>1</v>
      </c>
      <c r="P730" s="825"/>
      <c r="Q730" s="827"/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21</v>
      </c>
      <c r="B731" s="822" t="s">
        <v>2867</v>
      </c>
      <c r="C731" s="822" t="s">
        <v>2873</v>
      </c>
      <c r="D731" s="823" t="s">
        <v>4857</v>
      </c>
      <c r="E731" s="824" t="s">
        <v>2901</v>
      </c>
      <c r="F731" s="822" t="s">
        <v>2868</v>
      </c>
      <c r="G731" s="822" t="s">
        <v>3391</v>
      </c>
      <c r="H731" s="822" t="s">
        <v>329</v>
      </c>
      <c r="I731" s="822" t="s">
        <v>3842</v>
      </c>
      <c r="J731" s="822" t="s">
        <v>1742</v>
      </c>
      <c r="K731" s="822" t="s">
        <v>1743</v>
      </c>
      <c r="L731" s="825">
        <v>0</v>
      </c>
      <c r="M731" s="825">
        <v>0</v>
      </c>
      <c r="N731" s="822">
        <v>4</v>
      </c>
      <c r="O731" s="826">
        <v>2</v>
      </c>
      <c r="P731" s="825">
        <v>0</v>
      </c>
      <c r="Q731" s="827"/>
      <c r="R731" s="822">
        <v>2</v>
      </c>
      <c r="S731" s="827">
        <v>0.5</v>
      </c>
      <c r="T731" s="826">
        <v>1</v>
      </c>
      <c r="U731" s="828">
        <v>0.5</v>
      </c>
    </row>
    <row r="732" spans="1:21" ht="14.45" customHeight="1" x14ac:dyDescent="0.2">
      <c r="A732" s="821">
        <v>21</v>
      </c>
      <c r="B732" s="822" t="s">
        <v>2867</v>
      </c>
      <c r="C732" s="822" t="s">
        <v>2873</v>
      </c>
      <c r="D732" s="823" t="s">
        <v>4857</v>
      </c>
      <c r="E732" s="824" t="s">
        <v>2901</v>
      </c>
      <c r="F732" s="822" t="s">
        <v>2868</v>
      </c>
      <c r="G732" s="822" t="s">
        <v>3391</v>
      </c>
      <c r="H732" s="822" t="s">
        <v>329</v>
      </c>
      <c r="I732" s="822" t="s">
        <v>3843</v>
      </c>
      <c r="J732" s="822" t="s">
        <v>1742</v>
      </c>
      <c r="K732" s="822" t="s">
        <v>1743</v>
      </c>
      <c r="L732" s="825">
        <v>0</v>
      </c>
      <c r="M732" s="825">
        <v>0</v>
      </c>
      <c r="N732" s="822">
        <v>3</v>
      </c>
      <c r="O732" s="826">
        <v>2</v>
      </c>
      <c r="P732" s="825"/>
      <c r="Q732" s="827"/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21</v>
      </c>
      <c r="B733" s="822" t="s">
        <v>2867</v>
      </c>
      <c r="C733" s="822" t="s">
        <v>2873</v>
      </c>
      <c r="D733" s="823" t="s">
        <v>4857</v>
      </c>
      <c r="E733" s="824" t="s">
        <v>2901</v>
      </c>
      <c r="F733" s="822" t="s">
        <v>2868</v>
      </c>
      <c r="G733" s="822" t="s">
        <v>3109</v>
      </c>
      <c r="H733" s="822" t="s">
        <v>329</v>
      </c>
      <c r="I733" s="822" t="s">
        <v>3110</v>
      </c>
      <c r="J733" s="822" t="s">
        <v>925</v>
      </c>
      <c r="K733" s="822" t="s">
        <v>926</v>
      </c>
      <c r="L733" s="825">
        <v>248.55</v>
      </c>
      <c r="M733" s="825">
        <v>745.65000000000009</v>
      </c>
      <c r="N733" s="822">
        <v>3</v>
      </c>
      <c r="O733" s="826">
        <v>3</v>
      </c>
      <c r="P733" s="825">
        <v>248.55</v>
      </c>
      <c r="Q733" s="827">
        <v>0.33333333333333331</v>
      </c>
      <c r="R733" s="822">
        <v>1</v>
      </c>
      <c r="S733" s="827">
        <v>0.33333333333333331</v>
      </c>
      <c r="T733" s="826">
        <v>1</v>
      </c>
      <c r="U733" s="828">
        <v>0.33333333333333331</v>
      </c>
    </row>
    <row r="734" spans="1:21" ht="14.45" customHeight="1" x14ac:dyDescent="0.2">
      <c r="A734" s="821">
        <v>21</v>
      </c>
      <c r="B734" s="822" t="s">
        <v>2867</v>
      </c>
      <c r="C734" s="822" t="s">
        <v>2873</v>
      </c>
      <c r="D734" s="823" t="s">
        <v>4857</v>
      </c>
      <c r="E734" s="824" t="s">
        <v>2901</v>
      </c>
      <c r="F734" s="822" t="s">
        <v>2868</v>
      </c>
      <c r="G734" s="822" t="s">
        <v>3397</v>
      </c>
      <c r="H734" s="822" t="s">
        <v>329</v>
      </c>
      <c r="I734" s="822" t="s">
        <v>3398</v>
      </c>
      <c r="J734" s="822" t="s">
        <v>3399</v>
      </c>
      <c r="K734" s="822" t="s">
        <v>3400</v>
      </c>
      <c r="L734" s="825">
        <v>727.03</v>
      </c>
      <c r="M734" s="825">
        <v>21083.870000000003</v>
      </c>
      <c r="N734" s="822">
        <v>29</v>
      </c>
      <c r="O734" s="826">
        <v>5</v>
      </c>
      <c r="P734" s="825">
        <v>21083.870000000003</v>
      </c>
      <c r="Q734" s="827">
        <v>1</v>
      </c>
      <c r="R734" s="822">
        <v>29</v>
      </c>
      <c r="S734" s="827">
        <v>1</v>
      </c>
      <c r="T734" s="826">
        <v>5</v>
      </c>
      <c r="U734" s="828">
        <v>1</v>
      </c>
    </row>
    <row r="735" spans="1:21" ht="14.45" customHeight="1" x14ac:dyDescent="0.2">
      <c r="A735" s="821">
        <v>21</v>
      </c>
      <c r="B735" s="822" t="s">
        <v>2867</v>
      </c>
      <c r="C735" s="822" t="s">
        <v>2873</v>
      </c>
      <c r="D735" s="823" t="s">
        <v>4857</v>
      </c>
      <c r="E735" s="824" t="s">
        <v>2901</v>
      </c>
      <c r="F735" s="822" t="s">
        <v>2868</v>
      </c>
      <c r="G735" s="822" t="s">
        <v>2916</v>
      </c>
      <c r="H735" s="822" t="s">
        <v>329</v>
      </c>
      <c r="I735" s="822" t="s">
        <v>2917</v>
      </c>
      <c r="J735" s="822" t="s">
        <v>807</v>
      </c>
      <c r="K735" s="822" t="s">
        <v>2918</v>
      </c>
      <c r="L735" s="825">
        <v>53.57</v>
      </c>
      <c r="M735" s="825">
        <v>482.13</v>
      </c>
      <c r="N735" s="822">
        <v>9</v>
      </c>
      <c r="O735" s="826">
        <v>3</v>
      </c>
      <c r="P735" s="825">
        <v>107.14</v>
      </c>
      <c r="Q735" s="827">
        <v>0.22222222222222224</v>
      </c>
      <c r="R735" s="822">
        <v>2</v>
      </c>
      <c r="S735" s="827">
        <v>0.22222222222222221</v>
      </c>
      <c r="T735" s="826">
        <v>1</v>
      </c>
      <c r="U735" s="828">
        <v>0.33333333333333331</v>
      </c>
    </row>
    <row r="736" spans="1:21" ht="14.45" customHeight="1" x14ac:dyDescent="0.2">
      <c r="A736" s="821">
        <v>21</v>
      </c>
      <c r="B736" s="822" t="s">
        <v>2867</v>
      </c>
      <c r="C736" s="822" t="s">
        <v>2873</v>
      </c>
      <c r="D736" s="823" t="s">
        <v>4857</v>
      </c>
      <c r="E736" s="824" t="s">
        <v>2901</v>
      </c>
      <c r="F736" s="822" t="s">
        <v>2868</v>
      </c>
      <c r="G736" s="822" t="s">
        <v>3844</v>
      </c>
      <c r="H736" s="822" t="s">
        <v>643</v>
      </c>
      <c r="I736" s="822" t="s">
        <v>3845</v>
      </c>
      <c r="J736" s="822" t="s">
        <v>2766</v>
      </c>
      <c r="K736" s="822" t="s">
        <v>2767</v>
      </c>
      <c r="L736" s="825">
        <v>161.06</v>
      </c>
      <c r="M736" s="825">
        <v>483.18</v>
      </c>
      <c r="N736" s="822">
        <v>3</v>
      </c>
      <c r="O736" s="826">
        <v>0.5</v>
      </c>
      <c r="P736" s="825">
        <v>483.18</v>
      </c>
      <c r="Q736" s="827">
        <v>1</v>
      </c>
      <c r="R736" s="822">
        <v>3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21</v>
      </c>
      <c r="B737" s="822" t="s">
        <v>2867</v>
      </c>
      <c r="C737" s="822" t="s">
        <v>2873</v>
      </c>
      <c r="D737" s="823" t="s">
        <v>4857</v>
      </c>
      <c r="E737" s="824" t="s">
        <v>2901</v>
      </c>
      <c r="F737" s="822" t="s">
        <v>2868</v>
      </c>
      <c r="G737" s="822" t="s">
        <v>3846</v>
      </c>
      <c r="H737" s="822" t="s">
        <v>329</v>
      </c>
      <c r="I737" s="822" t="s">
        <v>3847</v>
      </c>
      <c r="J737" s="822" t="s">
        <v>3848</v>
      </c>
      <c r="K737" s="822" t="s">
        <v>780</v>
      </c>
      <c r="L737" s="825">
        <v>208.18</v>
      </c>
      <c r="M737" s="825">
        <v>832.72</v>
      </c>
      <c r="N737" s="822">
        <v>4</v>
      </c>
      <c r="O737" s="826">
        <v>1</v>
      </c>
      <c r="P737" s="825">
        <v>832.72</v>
      </c>
      <c r="Q737" s="827">
        <v>1</v>
      </c>
      <c r="R737" s="822">
        <v>4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21</v>
      </c>
      <c r="B738" s="822" t="s">
        <v>2867</v>
      </c>
      <c r="C738" s="822" t="s">
        <v>2873</v>
      </c>
      <c r="D738" s="823" t="s">
        <v>4857</v>
      </c>
      <c r="E738" s="824" t="s">
        <v>2901</v>
      </c>
      <c r="F738" s="822" t="s">
        <v>2868</v>
      </c>
      <c r="G738" s="822" t="s">
        <v>3846</v>
      </c>
      <c r="H738" s="822" t="s">
        <v>329</v>
      </c>
      <c r="I738" s="822" t="s">
        <v>3849</v>
      </c>
      <c r="J738" s="822" t="s">
        <v>3850</v>
      </c>
      <c r="K738" s="822" t="s">
        <v>3851</v>
      </c>
      <c r="L738" s="825">
        <v>233.95</v>
      </c>
      <c r="M738" s="825">
        <v>1403.6999999999998</v>
      </c>
      <c r="N738" s="822">
        <v>6</v>
      </c>
      <c r="O738" s="826">
        <v>1</v>
      </c>
      <c r="P738" s="825">
        <v>1403.6999999999998</v>
      </c>
      <c r="Q738" s="827">
        <v>1</v>
      </c>
      <c r="R738" s="822">
        <v>6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21</v>
      </c>
      <c r="B739" s="822" t="s">
        <v>2867</v>
      </c>
      <c r="C739" s="822" t="s">
        <v>2873</v>
      </c>
      <c r="D739" s="823" t="s">
        <v>4857</v>
      </c>
      <c r="E739" s="824" t="s">
        <v>2901</v>
      </c>
      <c r="F739" s="822" t="s">
        <v>2868</v>
      </c>
      <c r="G739" s="822" t="s">
        <v>3119</v>
      </c>
      <c r="H739" s="822" t="s">
        <v>643</v>
      </c>
      <c r="I739" s="822" t="s">
        <v>3713</v>
      </c>
      <c r="J739" s="822" t="s">
        <v>929</v>
      </c>
      <c r="K739" s="822" t="s">
        <v>3714</v>
      </c>
      <c r="L739" s="825">
        <v>368.16</v>
      </c>
      <c r="M739" s="825">
        <v>5890.56</v>
      </c>
      <c r="N739" s="822">
        <v>16</v>
      </c>
      <c r="O739" s="826">
        <v>3</v>
      </c>
      <c r="P739" s="825">
        <v>3681.6000000000004</v>
      </c>
      <c r="Q739" s="827">
        <v>0.625</v>
      </c>
      <c r="R739" s="822">
        <v>10</v>
      </c>
      <c r="S739" s="827">
        <v>0.625</v>
      </c>
      <c r="T739" s="826">
        <v>2</v>
      </c>
      <c r="U739" s="828">
        <v>0.66666666666666663</v>
      </c>
    </row>
    <row r="740" spans="1:21" ht="14.45" customHeight="1" x14ac:dyDescent="0.2">
      <c r="A740" s="821">
        <v>21</v>
      </c>
      <c r="B740" s="822" t="s">
        <v>2867</v>
      </c>
      <c r="C740" s="822" t="s">
        <v>2873</v>
      </c>
      <c r="D740" s="823" t="s">
        <v>4857</v>
      </c>
      <c r="E740" s="824" t="s">
        <v>2901</v>
      </c>
      <c r="F740" s="822" t="s">
        <v>2868</v>
      </c>
      <c r="G740" s="822" t="s">
        <v>3119</v>
      </c>
      <c r="H740" s="822" t="s">
        <v>643</v>
      </c>
      <c r="I740" s="822" t="s">
        <v>2333</v>
      </c>
      <c r="J740" s="822" t="s">
        <v>931</v>
      </c>
      <c r="K740" s="822" t="s">
        <v>2334</v>
      </c>
      <c r="L740" s="825">
        <v>1385.62</v>
      </c>
      <c r="M740" s="825">
        <v>11084.96</v>
      </c>
      <c r="N740" s="822">
        <v>8</v>
      </c>
      <c r="O740" s="826">
        <v>1.5</v>
      </c>
      <c r="P740" s="825">
        <v>5542.48</v>
      </c>
      <c r="Q740" s="827">
        <v>0.5</v>
      </c>
      <c r="R740" s="822">
        <v>4</v>
      </c>
      <c r="S740" s="827">
        <v>0.5</v>
      </c>
      <c r="T740" s="826">
        <v>1</v>
      </c>
      <c r="U740" s="828">
        <v>0.66666666666666663</v>
      </c>
    </row>
    <row r="741" spans="1:21" ht="14.45" customHeight="1" x14ac:dyDescent="0.2">
      <c r="A741" s="821">
        <v>21</v>
      </c>
      <c r="B741" s="822" t="s">
        <v>2867</v>
      </c>
      <c r="C741" s="822" t="s">
        <v>2873</v>
      </c>
      <c r="D741" s="823" t="s">
        <v>4857</v>
      </c>
      <c r="E741" s="824" t="s">
        <v>2901</v>
      </c>
      <c r="F741" s="822" t="s">
        <v>2868</v>
      </c>
      <c r="G741" s="822" t="s">
        <v>3119</v>
      </c>
      <c r="H741" s="822" t="s">
        <v>643</v>
      </c>
      <c r="I741" s="822" t="s">
        <v>2654</v>
      </c>
      <c r="J741" s="822" t="s">
        <v>929</v>
      </c>
      <c r="K741" s="822" t="s">
        <v>2655</v>
      </c>
      <c r="L741" s="825">
        <v>736.33</v>
      </c>
      <c r="M741" s="825">
        <v>20617.240000000002</v>
      </c>
      <c r="N741" s="822">
        <v>28</v>
      </c>
      <c r="O741" s="826">
        <v>4.5</v>
      </c>
      <c r="P741" s="825">
        <v>20617.240000000002</v>
      </c>
      <c r="Q741" s="827">
        <v>1</v>
      </c>
      <c r="R741" s="822">
        <v>28</v>
      </c>
      <c r="S741" s="827">
        <v>1</v>
      </c>
      <c r="T741" s="826">
        <v>4.5</v>
      </c>
      <c r="U741" s="828">
        <v>1</v>
      </c>
    </row>
    <row r="742" spans="1:21" ht="14.45" customHeight="1" x14ac:dyDescent="0.2">
      <c r="A742" s="821">
        <v>21</v>
      </c>
      <c r="B742" s="822" t="s">
        <v>2867</v>
      </c>
      <c r="C742" s="822" t="s">
        <v>2873</v>
      </c>
      <c r="D742" s="823" t="s">
        <v>4857</v>
      </c>
      <c r="E742" s="824" t="s">
        <v>2901</v>
      </c>
      <c r="F742" s="822" t="s">
        <v>2868</v>
      </c>
      <c r="G742" s="822" t="s">
        <v>3119</v>
      </c>
      <c r="H742" s="822" t="s">
        <v>643</v>
      </c>
      <c r="I742" s="822" t="s">
        <v>3120</v>
      </c>
      <c r="J742" s="822" t="s">
        <v>929</v>
      </c>
      <c r="K742" s="822" t="s">
        <v>3121</v>
      </c>
      <c r="L742" s="825">
        <v>490.89</v>
      </c>
      <c r="M742" s="825">
        <v>2945.34</v>
      </c>
      <c r="N742" s="822">
        <v>6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21</v>
      </c>
      <c r="B743" s="822" t="s">
        <v>2867</v>
      </c>
      <c r="C743" s="822" t="s">
        <v>2873</v>
      </c>
      <c r="D743" s="823" t="s">
        <v>4857</v>
      </c>
      <c r="E743" s="824" t="s">
        <v>2901</v>
      </c>
      <c r="F743" s="822" t="s">
        <v>2868</v>
      </c>
      <c r="G743" s="822" t="s">
        <v>3119</v>
      </c>
      <c r="H743" s="822" t="s">
        <v>643</v>
      </c>
      <c r="I743" s="822" t="s">
        <v>2335</v>
      </c>
      <c r="J743" s="822" t="s">
        <v>931</v>
      </c>
      <c r="K743" s="822" t="s">
        <v>2336</v>
      </c>
      <c r="L743" s="825">
        <v>1847.49</v>
      </c>
      <c r="M743" s="825">
        <v>9237.4500000000007</v>
      </c>
      <c r="N743" s="822">
        <v>5</v>
      </c>
      <c r="O743" s="826">
        <v>1</v>
      </c>
      <c r="P743" s="825">
        <v>9237.4500000000007</v>
      </c>
      <c r="Q743" s="827">
        <v>1</v>
      </c>
      <c r="R743" s="822">
        <v>5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21</v>
      </c>
      <c r="B744" s="822" t="s">
        <v>2867</v>
      </c>
      <c r="C744" s="822" t="s">
        <v>2873</v>
      </c>
      <c r="D744" s="823" t="s">
        <v>4857</v>
      </c>
      <c r="E744" s="824" t="s">
        <v>2901</v>
      </c>
      <c r="F744" s="822" t="s">
        <v>2868</v>
      </c>
      <c r="G744" s="822" t="s">
        <v>3119</v>
      </c>
      <c r="H744" s="822" t="s">
        <v>643</v>
      </c>
      <c r="I744" s="822" t="s">
        <v>3852</v>
      </c>
      <c r="J744" s="822" t="s">
        <v>929</v>
      </c>
      <c r="K744" s="822" t="s">
        <v>3853</v>
      </c>
      <c r="L744" s="825">
        <v>1154.68</v>
      </c>
      <c r="M744" s="825">
        <v>12701.48</v>
      </c>
      <c r="N744" s="822">
        <v>11</v>
      </c>
      <c r="O744" s="826">
        <v>1</v>
      </c>
      <c r="P744" s="825">
        <v>6928.08</v>
      </c>
      <c r="Q744" s="827">
        <v>0.54545454545454541</v>
      </c>
      <c r="R744" s="822">
        <v>6</v>
      </c>
      <c r="S744" s="827">
        <v>0.54545454545454541</v>
      </c>
      <c r="T744" s="826">
        <v>0.5</v>
      </c>
      <c r="U744" s="828">
        <v>0.5</v>
      </c>
    </row>
    <row r="745" spans="1:21" ht="14.45" customHeight="1" x14ac:dyDescent="0.2">
      <c r="A745" s="821">
        <v>21</v>
      </c>
      <c r="B745" s="822" t="s">
        <v>2867</v>
      </c>
      <c r="C745" s="822" t="s">
        <v>2873</v>
      </c>
      <c r="D745" s="823" t="s">
        <v>4857</v>
      </c>
      <c r="E745" s="824" t="s">
        <v>2901</v>
      </c>
      <c r="F745" s="822" t="s">
        <v>2868</v>
      </c>
      <c r="G745" s="822" t="s">
        <v>3119</v>
      </c>
      <c r="H745" s="822" t="s">
        <v>643</v>
      </c>
      <c r="I745" s="822" t="s">
        <v>2337</v>
      </c>
      <c r="J745" s="822" t="s">
        <v>929</v>
      </c>
      <c r="K745" s="822" t="s">
        <v>2338</v>
      </c>
      <c r="L745" s="825">
        <v>923.74</v>
      </c>
      <c r="M745" s="825">
        <v>5542.4400000000005</v>
      </c>
      <c r="N745" s="822">
        <v>6</v>
      </c>
      <c r="O745" s="826">
        <v>0.5</v>
      </c>
      <c r="P745" s="825">
        <v>5542.4400000000005</v>
      </c>
      <c r="Q745" s="827">
        <v>1</v>
      </c>
      <c r="R745" s="822">
        <v>6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21</v>
      </c>
      <c r="B746" s="822" t="s">
        <v>2867</v>
      </c>
      <c r="C746" s="822" t="s">
        <v>2873</v>
      </c>
      <c r="D746" s="823" t="s">
        <v>4857</v>
      </c>
      <c r="E746" s="824" t="s">
        <v>2901</v>
      </c>
      <c r="F746" s="822" t="s">
        <v>2868</v>
      </c>
      <c r="G746" s="822" t="s">
        <v>3415</v>
      </c>
      <c r="H746" s="822" t="s">
        <v>329</v>
      </c>
      <c r="I746" s="822" t="s">
        <v>3416</v>
      </c>
      <c r="J746" s="822" t="s">
        <v>3417</v>
      </c>
      <c r="K746" s="822" t="s">
        <v>3418</v>
      </c>
      <c r="L746" s="825">
        <v>113.93</v>
      </c>
      <c r="M746" s="825">
        <v>227.86</v>
      </c>
      <c r="N746" s="822">
        <v>2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21</v>
      </c>
      <c r="B747" s="822" t="s">
        <v>2867</v>
      </c>
      <c r="C747" s="822" t="s">
        <v>2873</v>
      </c>
      <c r="D747" s="823" t="s">
        <v>4857</v>
      </c>
      <c r="E747" s="824" t="s">
        <v>2901</v>
      </c>
      <c r="F747" s="822" t="s">
        <v>2868</v>
      </c>
      <c r="G747" s="822" t="s">
        <v>3415</v>
      </c>
      <c r="H747" s="822" t="s">
        <v>329</v>
      </c>
      <c r="I747" s="822" t="s">
        <v>3854</v>
      </c>
      <c r="J747" s="822" t="s">
        <v>1815</v>
      </c>
      <c r="K747" s="822" t="s">
        <v>3855</v>
      </c>
      <c r="L747" s="825">
        <v>0</v>
      </c>
      <c r="M747" s="825">
        <v>0</v>
      </c>
      <c r="N747" s="822">
        <v>6</v>
      </c>
      <c r="O747" s="826">
        <v>1</v>
      </c>
      <c r="P747" s="825"/>
      <c r="Q747" s="827"/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21</v>
      </c>
      <c r="B748" s="822" t="s">
        <v>2867</v>
      </c>
      <c r="C748" s="822" t="s">
        <v>2873</v>
      </c>
      <c r="D748" s="823" t="s">
        <v>4857</v>
      </c>
      <c r="E748" s="824" t="s">
        <v>2901</v>
      </c>
      <c r="F748" s="822" t="s">
        <v>2868</v>
      </c>
      <c r="G748" s="822" t="s">
        <v>3122</v>
      </c>
      <c r="H748" s="822" t="s">
        <v>329</v>
      </c>
      <c r="I748" s="822" t="s">
        <v>3123</v>
      </c>
      <c r="J748" s="822" t="s">
        <v>698</v>
      </c>
      <c r="K748" s="822" t="s">
        <v>657</v>
      </c>
      <c r="L748" s="825">
        <v>35.25</v>
      </c>
      <c r="M748" s="825">
        <v>141</v>
      </c>
      <c r="N748" s="822">
        <v>4</v>
      </c>
      <c r="O748" s="826">
        <v>0.5</v>
      </c>
      <c r="P748" s="825">
        <v>141</v>
      </c>
      <c r="Q748" s="827">
        <v>1</v>
      </c>
      <c r="R748" s="822">
        <v>4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21</v>
      </c>
      <c r="B749" s="822" t="s">
        <v>2867</v>
      </c>
      <c r="C749" s="822" t="s">
        <v>2873</v>
      </c>
      <c r="D749" s="823" t="s">
        <v>4857</v>
      </c>
      <c r="E749" s="824" t="s">
        <v>2901</v>
      </c>
      <c r="F749" s="822" t="s">
        <v>2868</v>
      </c>
      <c r="G749" s="822" t="s">
        <v>3122</v>
      </c>
      <c r="H749" s="822" t="s">
        <v>329</v>
      </c>
      <c r="I749" s="822" t="s">
        <v>3856</v>
      </c>
      <c r="J749" s="822" t="s">
        <v>698</v>
      </c>
      <c r="K749" s="822" t="s">
        <v>3857</v>
      </c>
      <c r="L749" s="825">
        <v>17.62</v>
      </c>
      <c r="M749" s="825">
        <v>70.48</v>
      </c>
      <c r="N749" s="822">
        <v>4</v>
      </c>
      <c r="O749" s="826">
        <v>0.5</v>
      </c>
      <c r="P749" s="825">
        <v>70.48</v>
      </c>
      <c r="Q749" s="827">
        <v>1</v>
      </c>
      <c r="R749" s="822">
        <v>4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21</v>
      </c>
      <c r="B750" s="822" t="s">
        <v>2867</v>
      </c>
      <c r="C750" s="822" t="s">
        <v>2873</v>
      </c>
      <c r="D750" s="823" t="s">
        <v>4857</v>
      </c>
      <c r="E750" s="824" t="s">
        <v>2901</v>
      </c>
      <c r="F750" s="822" t="s">
        <v>2868</v>
      </c>
      <c r="G750" s="822" t="s">
        <v>3122</v>
      </c>
      <c r="H750" s="822" t="s">
        <v>329</v>
      </c>
      <c r="I750" s="822" t="s">
        <v>3425</v>
      </c>
      <c r="J750" s="822" t="s">
        <v>698</v>
      </c>
      <c r="K750" s="822" t="s">
        <v>3424</v>
      </c>
      <c r="L750" s="825">
        <v>35.25</v>
      </c>
      <c r="M750" s="825">
        <v>141</v>
      </c>
      <c r="N750" s="822">
        <v>4</v>
      </c>
      <c r="O750" s="826">
        <v>0.5</v>
      </c>
      <c r="P750" s="825">
        <v>141</v>
      </c>
      <c r="Q750" s="827">
        <v>1</v>
      </c>
      <c r="R750" s="822">
        <v>4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21</v>
      </c>
      <c r="B751" s="822" t="s">
        <v>2867</v>
      </c>
      <c r="C751" s="822" t="s">
        <v>2873</v>
      </c>
      <c r="D751" s="823" t="s">
        <v>4857</v>
      </c>
      <c r="E751" s="824" t="s">
        <v>2901</v>
      </c>
      <c r="F751" s="822" t="s">
        <v>2868</v>
      </c>
      <c r="G751" s="822" t="s">
        <v>3122</v>
      </c>
      <c r="H751" s="822" t="s">
        <v>329</v>
      </c>
      <c r="I751" s="822" t="s">
        <v>3858</v>
      </c>
      <c r="J751" s="822" t="s">
        <v>698</v>
      </c>
      <c r="K751" s="822" t="s">
        <v>657</v>
      </c>
      <c r="L751" s="825">
        <v>35.25</v>
      </c>
      <c r="M751" s="825">
        <v>423</v>
      </c>
      <c r="N751" s="822">
        <v>12</v>
      </c>
      <c r="O751" s="826">
        <v>3.5</v>
      </c>
      <c r="P751" s="825">
        <v>70.5</v>
      </c>
      <c r="Q751" s="827">
        <v>0.16666666666666666</v>
      </c>
      <c r="R751" s="822">
        <v>2</v>
      </c>
      <c r="S751" s="827">
        <v>0.16666666666666666</v>
      </c>
      <c r="T751" s="826">
        <v>1</v>
      </c>
      <c r="U751" s="828">
        <v>0.2857142857142857</v>
      </c>
    </row>
    <row r="752" spans="1:21" ht="14.45" customHeight="1" x14ac:dyDescent="0.2">
      <c r="A752" s="821">
        <v>21</v>
      </c>
      <c r="B752" s="822" t="s">
        <v>2867</v>
      </c>
      <c r="C752" s="822" t="s">
        <v>2873</v>
      </c>
      <c r="D752" s="823" t="s">
        <v>4857</v>
      </c>
      <c r="E752" s="824" t="s">
        <v>2901</v>
      </c>
      <c r="F752" s="822" t="s">
        <v>2868</v>
      </c>
      <c r="G752" s="822" t="s">
        <v>3557</v>
      </c>
      <c r="H752" s="822" t="s">
        <v>329</v>
      </c>
      <c r="I752" s="822" t="s">
        <v>3558</v>
      </c>
      <c r="J752" s="822" t="s">
        <v>3559</v>
      </c>
      <c r="K752" s="822" t="s">
        <v>3560</v>
      </c>
      <c r="L752" s="825">
        <v>78.33</v>
      </c>
      <c r="M752" s="825">
        <v>156.66</v>
      </c>
      <c r="N752" s="822">
        <v>2</v>
      </c>
      <c r="O752" s="826">
        <v>1</v>
      </c>
      <c r="P752" s="825">
        <v>156.66</v>
      </c>
      <c r="Q752" s="827">
        <v>1</v>
      </c>
      <c r="R752" s="822">
        <v>2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21</v>
      </c>
      <c r="B753" s="822" t="s">
        <v>2867</v>
      </c>
      <c r="C753" s="822" t="s">
        <v>2873</v>
      </c>
      <c r="D753" s="823" t="s">
        <v>4857</v>
      </c>
      <c r="E753" s="824" t="s">
        <v>2901</v>
      </c>
      <c r="F753" s="822" t="s">
        <v>2868</v>
      </c>
      <c r="G753" s="822" t="s">
        <v>3124</v>
      </c>
      <c r="H753" s="822" t="s">
        <v>329</v>
      </c>
      <c r="I753" s="822" t="s">
        <v>3125</v>
      </c>
      <c r="J753" s="822" t="s">
        <v>3126</v>
      </c>
      <c r="K753" s="822" t="s">
        <v>3127</v>
      </c>
      <c r="L753" s="825">
        <v>27.37</v>
      </c>
      <c r="M753" s="825">
        <v>82.11</v>
      </c>
      <c r="N753" s="822">
        <v>3</v>
      </c>
      <c r="O753" s="826">
        <v>1</v>
      </c>
      <c r="P753" s="825">
        <v>82.11</v>
      </c>
      <c r="Q753" s="827">
        <v>1</v>
      </c>
      <c r="R753" s="822">
        <v>3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21</v>
      </c>
      <c r="B754" s="822" t="s">
        <v>2867</v>
      </c>
      <c r="C754" s="822" t="s">
        <v>2873</v>
      </c>
      <c r="D754" s="823" t="s">
        <v>4857</v>
      </c>
      <c r="E754" s="824" t="s">
        <v>2901</v>
      </c>
      <c r="F754" s="822" t="s">
        <v>2868</v>
      </c>
      <c r="G754" s="822" t="s">
        <v>3124</v>
      </c>
      <c r="H754" s="822" t="s">
        <v>329</v>
      </c>
      <c r="I754" s="822" t="s">
        <v>3859</v>
      </c>
      <c r="J754" s="822" t="s">
        <v>3126</v>
      </c>
      <c r="K754" s="822" t="s">
        <v>3432</v>
      </c>
      <c r="L754" s="825">
        <v>205.84</v>
      </c>
      <c r="M754" s="825">
        <v>411.68</v>
      </c>
      <c r="N754" s="822">
        <v>2</v>
      </c>
      <c r="O754" s="826">
        <v>1.5</v>
      </c>
      <c r="P754" s="825">
        <v>205.84</v>
      </c>
      <c r="Q754" s="827">
        <v>0.5</v>
      </c>
      <c r="R754" s="822">
        <v>1</v>
      </c>
      <c r="S754" s="827">
        <v>0.5</v>
      </c>
      <c r="T754" s="826">
        <v>0.5</v>
      </c>
      <c r="U754" s="828">
        <v>0.33333333333333331</v>
      </c>
    </row>
    <row r="755" spans="1:21" ht="14.45" customHeight="1" x14ac:dyDescent="0.2">
      <c r="A755" s="821">
        <v>21</v>
      </c>
      <c r="B755" s="822" t="s">
        <v>2867</v>
      </c>
      <c r="C755" s="822" t="s">
        <v>2873</v>
      </c>
      <c r="D755" s="823" t="s">
        <v>4857</v>
      </c>
      <c r="E755" s="824" t="s">
        <v>2901</v>
      </c>
      <c r="F755" s="822" t="s">
        <v>2868</v>
      </c>
      <c r="G755" s="822" t="s">
        <v>3124</v>
      </c>
      <c r="H755" s="822" t="s">
        <v>329</v>
      </c>
      <c r="I755" s="822" t="s">
        <v>3128</v>
      </c>
      <c r="J755" s="822" t="s">
        <v>977</v>
      </c>
      <c r="K755" s="822" t="s">
        <v>3129</v>
      </c>
      <c r="L755" s="825">
        <v>57.64</v>
      </c>
      <c r="M755" s="825">
        <v>172.92000000000002</v>
      </c>
      <c r="N755" s="822">
        <v>3</v>
      </c>
      <c r="O755" s="826">
        <v>1</v>
      </c>
      <c r="P755" s="825">
        <v>172.92000000000002</v>
      </c>
      <c r="Q755" s="827">
        <v>1</v>
      </c>
      <c r="R755" s="822">
        <v>3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21</v>
      </c>
      <c r="B756" s="822" t="s">
        <v>2867</v>
      </c>
      <c r="C756" s="822" t="s">
        <v>2873</v>
      </c>
      <c r="D756" s="823" t="s">
        <v>4857</v>
      </c>
      <c r="E756" s="824" t="s">
        <v>2901</v>
      </c>
      <c r="F756" s="822" t="s">
        <v>2868</v>
      </c>
      <c r="G756" s="822" t="s">
        <v>3124</v>
      </c>
      <c r="H756" s="822" t="s">
        <v>329</v>
      </c>
      <c r="I756" s="822" t="s">
        <v>3130</v>
      </c>
      <c r="J756" s="822" t="s">
        <v>977</v>
      </c>
      <c r="K756" s="822" t="s">
        <v>3131</v>
      </c>
      <c r="L756" s="825">
        <v>185.26</v>
      </c>
      <c r="M756" s="825">
        <v>1111.56</v>
      </c>
      <c r="N756" s="822">
        <v>6</v>
      </c>
      <c r="O756" s="826">
        <v>3.5</v>
      </c>
      <c r="P756" s="825">
        <v>926.3</v>
      </c>
      <c r="Q756" s="827">
        <v>0.83333333333333337</v>
      </c>
      <c r="R756" s="822">
        <v>5</v>
      </c>
      <c r="S756" s="827">
        <v>0.83333333333333337</v>
      </c>
      <c r="T756" s="826">
        <v>2.5</v>
      </c>
      <c r="U756" s="828">
        <v>0.7142857142857143</v>
      </c>
    </row>
    <row r="757" spans="1:21" ht="14.45" customHeight="1" x14ac:dyDescent="0.2">
      <c r="A757" s="821">
        <v>21</v>
      </c>
      <c r="B757" s="822" t="s">
        <v>2867</v>
      </c>
      <c r="C757" s="822" t="s">
        <v>2873</v>
      </c>
      <c r="D757" s="823" t="s">
        <v>4857</v>
      </c>
      <c r="E757" s="824" t="s">
        <v>2901</v>
      </c>
      <c r="F757" s="822" t="s">
        <v>2868</v>
      </c>
      <c r="G757" s="822" t="s">
        <v>3124</v>
      </c>
      <c r="H757" s="822" t="s">
        <v>329</v>
      </c>
      <c r="I757" s="822" t="s">
        <v>3430</v>
      </c>
      <c r="J757" s="822" t="s">
        <v>977</v>
      </c>
      <c r="K757" s="822" t="s">
        <v>3131</v>
      </c>
      <c r="L757" s="825">
        <v>301.2</v>
      </c>
      <c r="M757" s="825">
        <v>1807.2</v>
      </c>
      <c r="N757" s="822">
        <v>6</v>
      </c>
      <c r="O757" s="826">
        <v>4</v>
      </c>
      <c r="P757" s="825">
        <v>1506</v>
      </c>
      <c r="Q757" s="827">
        <v>0.83333333333333326</v>
      </c>
      <c r="R757" s="822">
        <v>5</v>
      </c>
      <c r="S757" s="827">
        <v>0.83333333333333337</v>
      </c>
      <c r="T757" s="826">
        <v>3</v>
      </c>
      <c r="U757" s="828">
        <v>0.75</v>
      </c>
    </row>
    <row r="758" spans="1:21" ht="14.45" customHeight="1" x14ac:dyDescent="0.2">
      <c r="A758" s="821">
        <v>21</v>
      </c>
      <c r="B758" s="822" t="s">
        <v>2867</v>
      </c>
      <c r="C758" s="822" t="s">
        <v>2873</v>
      </c>
      <c r="D758" s="823" t="s">
        <v>4857</v>
      </c>
      <c r="E758" s="824" t="s">
        <v>2901</v>
      </c>
      <c r="F758" s="822" t="s">
        <v>2868</v>
      </c>
      <c r="G758" s="822" t="s">
        <v>3124</v>
      </c>
      <c r="H758" s="822" t="s">
        <v>329</v>
      </c>
      <c r="I758" s="822" t="s">
        <v>3430</v>
      </c>
      <c r="J758" s="822" t="s">
        <v>977</v>
      </c>
      <c r="K758" s="822" t="s">
        <v>3131</v>
      </c>
      <c r="L758" s="825">
        <v>87.98</v>
      </c>
      <c r="M758" s="825">
        <v>263.94</v>
      </c>
      <c r="N758" s="822">
        <v>3</v>
      </c>
      <c r="O758" s="826">
        <v>1.5</v>
      </c>
      <c r="P758" s="825">
        <v>175.96</v>
      </c>
      <c r="Q758" s="827">
        <v>0.66666666666666674</v>
      </c>
      <c r="R758" s="822">
        <v>2</v>
      </c>
      <c r="S758" s="827">
        <v>0.66666666666666663</v>
      </c>
      <c r="T758" s="826">
        <v>1</v>
      </c>
      <c r="U758" s="828">
        <v>0.66666666666666663</v>
      </c>
    </row>
    <row r="759" spans="1:21" ht="14.45" customHeight="1" x14ac:dyDescent="0.2">
      <c r="A759" s="821">
        <v>21</v>
      </c>
      <c r="B759" s="822" t="s">
        <v>2867</v>
      </c>
      <c r="C759" s="822" t="s">
        <v>2873</v>
      </c>
      <c r="D759" s="823" t="s">
        <v>4857</v>
      </c>
      <c r="E759" s="824" t="s">
        <v>2901</v>
      </c>
      <c r="F759" s="822" t="s">
        <v>2868</v>
      </c>
      <c r="G759" s="822" t="s">
        <v>3124</v>
      </c>
      <c r="H759" s="822" t="s">
        <v>329</v>
      </c>
      <c r="I759" s="822" t="s">
        <v>3860</v>
      </c>
      <c r="J759" s="822" t="s">
        <v>3861</v>
      </c>
      <c r="K759" s="822" t="s">
        <v>3862</v>
      </c>
      <c r="L759" s="825">
        <v>0</v>
      </c>
      <c r="M759" s="825">
        <v>0</v>
      </c>
      <c r="N759" s="822">
        <v>3</v>
      </c>
      <c r="O759" s="826">
        <v>1</v>
      </c>
      <c r="P759" s="825">
        <v>0</v>
      </c>
      <c r="Q759" s="827"/>
      <c r="R759" s="822">
        <v>3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21</v>
      </c>
      <c r="B760" s="822" t="s">
        <v>2867</v>
      </c>
      <c r="C760" s="822" t="s">
        <v>2873</v>
      </c>
      <c r="D760" s="823" t="s">
        <v>4857</v>
      </c>
      <c r="E760" s="824" t="s">
        <v>2901</v>
      </c>
      <c r="F760" s="822" t="s">
        <v>2868</v>
      </c>
      <c r="G760" s="822" t="s">
        <v>2919</v>
      </c>
      <c r="H760" s="822" t="s">
        <v>643</v>
      </c>
      <c r="I760" s="822" t="s">
        <v>2309</v>
      </c>
      <c r="J760" s="822" t="s">
        <v>2310</v>
      </c>
      <c r="K760" s="822" t="s">
        <v>2311</v>
      </c>
      <c r="L760" s="825">
        <v>453.18</v>
      </c>
      <c r="M760" s="825">
        <v>49396.62000000001</v>
      </c>
      <c r="N760" s="822">
        <v>109</v>
      </c>
      <c r="O760" s="826">
        <v>23</v>
      </c>
      <c r="P760" s="825">
        <v>39426.660000000011</v>
      </c>
      <c r="Q760" s="827">
        <v>0.798165137614679</v>
      </c>
      <c r="R760" s="822">
        <v>87</v>
      </c>
      <c r="S760" s="827">
        <v>0.79816513761467889</v>
      </c>
      <c r="T760" s="826">
        <v>18</v>
      </c>
      <c r="U760" s="828">
        <v>0.78260869565217395</v>
      </c>
    </row>
    <row r="761" spans="1:21" ht="14.45" customHeight="1" x14ac:dyDescent="0.2">
      <c r="A761" s="821">
        <v>21</v>
      </c>
      <c r="B761" s="822" t="s">
        <v>2867</v>
      </c>
      <c r="C761" s="822" t="s">
        <v>2873</v>
      </c>
      <c r="D761" s="823" t="s">
        <v>4857</v>
      </c>
      <c r="E761" s="824" t="s">
        <v>2901</v>
      </c>
      <c r="F761" s="822" t="s">
        <v>2868</v>
      </c>
      <c r="G761" s="822" t="s">
        <v>2919</v>
      </c>
      <c r="H761" s="822" t="s">
        <v>329</v>
      </c>
      <c r="I761" s="822" t="s">
        <v>2920</v>
      </c>
      <c r="J761" s="822" t="s">
        <v>2310</v>
      </c>
      <c r="K761" s="822" t="s">
        <v>2311</v>
      </c>
      <c r="L761" s="825">
        <v>453.18</v>
      </c>
      <c r="M761" s="825">
        <v>3625.44</v>
      </c>
      <c r="N761" s="822">
        <v>8</v>
      </c>
      <c r="O761" s="826">
        <v>2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21</v>
      </c>
      <c r="B762" s="822" t="s">
        <v>2867</v>
      </c>
      <c r="C762" s="822" t="s">
        <v>2873</v>
      </c>
      <c r="D762" s="823" t="s">
        <v>4857</v>
      </c>
      <c r="E762" s="824" t="s">
        <v>2901</v>
      </c>
      <c r="F762" s="822" t="s">
        <v>2868</v>
      </c>
      <c r="G762" s="822" t="s">
        <v>3439</v>
      </c>
      <c r="H762" s="822" t="s">
        <v>643</v>
      </c>
      <c r="I762" s="822" t="s">
        <v>2366</v>
      </c>
      <c r="J762" s="822" t="s">
        <v>990</v>
      </c>
      <c r="K762" s="822" t="s">
        <v>2367</v>
      </c>
      <c r="L762" s="825">
        <v>0</v>
      </c>
      <c r="M762" s="825">
        <v>0</v>
      </c>
      <c r="N762" s="822">
        <v>1</v>
      </c>
      <c r="O762" s="826">
        <v>1</v>
      </c>
      <c r="P762" s="825">
        <v>0</v>
      </c>
      <c r="Q762" s="827"/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21</v>
      </c>
      <c r="B763" s="822" t="s">
        <v>2867</v>
      </c>
      <c r="C763" s="822" t="s">
        <v>2873</v>
      </c>
      <c r="D763" s="823" t="s">
        <v>4857</v>
      </c>
      <c r="E763" s="824" t="s">
        <v>2901</v>
      </c>
      <c r="F763" s="822" t="s">
        <v>2868</v>
      </c>
      <c r="G763" s="822" t="s">
        <v>2928</v>
      </c>
      <c r="H763" s="822" t="s">
        <v>643</v>
      </c>
      <c r="I763" s="822" t="s">
        <v>2534</v>
      </c>
      <c r="J763" s="822" t="s">
        <v>1237</v>
      </c>
      <c r="K763" s="822" t="s">
        <v>1238</v>
      </c>
      <c r="L763" s="825">
        <v>552.64</v>
      </c>
      <c r="M763" s="825">
        <v>2763.2</v>
      </c>
      <c r="N763" s="822">
        <v>5</v>
      </c>
      <c r="O763" s="826">
        <v>2</v>
      </c>
      <c r="P763" s="825">
        <v>1105.28</v>
      </c>
      <c r="Q763" s="827">
        <v>0.4</v>
      </c>
      <c r="R763" s="822">
        <v>2</v>
      </c>
      <c r="S763" s="827">
        <v>0.4</v>
      </c>
      <c r="T763" s="826">
        <v>1</v>
      </c>
      <c r="U763" s="828">
        <v>0.5</v>
      </c>
    </row>
    <row r="764" spans="1:21" ht="14.45" customHeight="1" x14ac:dyDescent="0.2">
      <c r="A764" s="821">
        <v>21</v>
      </c>
      <c r="B764" s="822" t="s">
        <v>2867</v>
      </c>
      <c r="C764" s="822" t="s">
        <v>2873</v>
      </c>
      <c r="D764" s="823" t="s">
        <v>4857</v>
      </c>
      <c r="E764" s="824" t="s">
        <v>2901</v>
      </c>
      <c r="F764" s="822" t="s">
        <v>2868</v>
      </c>
      <c r="G764" s="822" t="s">
        <v>2928</v>
      </c>
      <c r="H764" s="822" t="s">
        <v>643</v>
      </c>
      <c r="I764" s="822" t="s">
        <v>2535</v>
      </c>
      <c r="J764" s="822" t="s">
        <v>1237</v>
      </c>
      <c r="K764" s="822" t="s">
        <v>1239</v>
      </c>
      <c r="L764" s="825">
        <v>1019.46</v>
      </c>
      <c r="M764" s="825">
        <v>8155.68</v>
      </c>
      <c r="N764" s="822">
        <v>8</v>
      </c>
      <c r="O764" s="826">
        <v>2</v>
      </c>
      <c r="P764" s="825">
        <v>6116.76</v>
      </c>
      <c r="Q764" s="827">
        <v>0.75</v>
      </c>
      <c r="R764" s="822">
        <v>6</v>
      </c>
      <c r="S764" s="827">
        <v>0.75</v>
      </c>
      <c r="T764" s="826">
        <v>1</v>
      </c>
      <c r="U764" s="828">
        <v>0.5</v>
      </c>
    </row>
    <row r="765" spans="1:21" ht="14.45" customHeight="1" x14ac:dyDescent="0.2">
      <c r="A765" s="821">
        <v>21</v>
      </c>
      <c r="B765" s="822" t="s">
        <v>2867</v>
      </c>
      <c r="C765" s="822" t="s">
        <v>2873</v>
      </c>
      <c r="D765" s="823" t="s">
        <v>4857</v>
      </c>
      <c r="E765" s="824" t="s">
        <v>2901</v>
      </c>
      <c r="F765" s="822" t="s">
        <v>2868</v>
      </c>
      <c r="G765" s="822" t="s">
        <v>3139</v>
      </c>
      <c r="H765" s="822" t="s">
        <v>329</v>
      </c>
      <c r="I765" s="822" t="s">
        <v>3140</v>
      </c>
      <c r="J765" s="822" t="s">
        <v>660</v>
      </c>
      <c r="K765" s="822" t="s">
        <v>3141</v>
      </c>
      <c r="L765" s="825">
        <v>453.18</v>
      </c>
      <c r="M765" s="825">
        <v>18580.38</v>
      </c>
      <c r="N765" s="822">
        <v>41</v>
      </c>
      <c r="O765" s="826">
        <v>8.5</v>
      </c>
      <c r="P765" s="825">
        <v>10423.14</v>
      </c>
      <c r="Q765" s="827">
        <v>0.5609756097560975</v>
      </c>
      <c r="R765" s="822">
        <v>23</v>
      </c>
      <c r="S765" s="827">
        <v>0.56097560975609762</v>
      </c>
      <c r="T765" s="826">
        <v>5</v>
      </c>
      <c r="U765" s="828">
        <v>0.58823529411764708</v>
      </c>
    </row>
    <row r="766" spans="1:21" ht="14.45" customHeight="1" x14ac:dyDescent="0.2">
      <c r="A766" s="821">
        <v>21</v>
      </c>
      <c r="B766" s="822" t="s">
        <v>2867</v>
      </c>
      <c r="C766" s="822" t="s">
        <v>2873</v>
      </c>
      <c r="D766" s="823" t="s">
        <v>4857</v>
      </c>
      <c r="E766" s="824" t="s">
        <v>2901</v>
      </c>
      <c r="F766" s="822" t="s">
        <v>2868</v>
      </c>
      <c r="G766" s="822" t="s">
        <v>2933</v>
      </c>
      <c r="H766" s="822" t="s">
        <v>643</v>
      </c>
      <c r="I766" s="822" t="s">
        <v>2299</v>
      </c>
      <c r="J766" s="822" t="s">
        <v>1674</v>
      </c>
      <c r="K766" s="822" t="s">
        <v>2300</v>
      </c>
      <c r="L766" s="825">
        <v>48.89</v>
      </c>
      <c r="M766" s="825">
        <v>48.89</v>
      </c>
      <c r="N766" s="822">
        <v>1</v>
      </c>
      <c r="O766" s="826">
        <v>0.5</v>
      </c>
      <c r="P766" s="825">
        <v>48.89</v>
      </c>
      <c r="Q766" s="827">
        <v>1</v>
      </c>
      <c r="R766" s="822">
        <v>1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21</v>
      </c>
      <c r="B767" s="822" t="s">
        <v>2867</v>
      </c>
      <c r="C767" s="822" t="s">
        <v>2873</v>
      </c>
      <c r="D767" s="823" t="s">
        <v>4857</v>
      </c>
      <c r="E767" s="824" t="s">
        <v>2901</v>
      </c>
      <c r="F767" s="822" t="s">
        <v>2868</v>
      </c>
      <c r="G767" s="822" t="s">
        <v>2933</v>
      </c>
      <c r="H767" s="822" t="s">
        <v>329</v>
      </c>
      <c r="I767" s="822" t="s">
        <v>3448</v>
      </c>
      <c r="J767" s="822" t="s">
        <v>1674</v>
      </c>
      <c r="K767" s="822" t="s">
        <v>1675</v>
      </c>
      <c r="L767" s="825">
        <v>205.84</v>
      </c>
      <c r="M767" s="825">
        <v>205.84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21</v>
      </c>
      <c r="B768" s="822" t="s">
        <v>2867</v>
      </c>
      <c r="C768" s="822" t="s">
        <v>2873</v>
      </c>
      <c r="D768" s="823" t="s">
        <v>4857</v>
      </c>
      <c r="E768" s="824" t="s">
        <v>2901</v>
      </c>
      <c r="F768" s="822" t="s">
        <v>2868</v>
      </c>
      <c r="G768" s="822" t="s">
        <v>3151</v>
      </c>
      <c r="H768" s="822" t="s">
        <v>329</v>
      </c>
      <c r="I768" s="822" t="s">
        <v>3152</v>
      </c>
      <c r="J768" s="822" t="s">
        <v>652</v>
      </c>
      <c r="K768" s="822" t="s">
        <v>3153</v>
      </c>
      <c r="L768" s="825">
        <v>127.91</v>
      </c>
      <c r="M768" s="825">
        <v>3965.21</v>
      </c>
      <c r="N768" s="822">
        <v>31</v>
      </c>
      <c r="O768" s="826">
        <v>15.5</v>
      </c>
      <c r="P768" s="825">
        <v>2430.29</v>
      </c>
      <c r="Q768" s="827">
        <v>0.61290322580645162</v>
      </c>
      <c r="R768" s="822">
        <v>19</v>
      </c>
      <c r="S768" s="827">
        <v>0.61290322580645162</v>
      </c>
      <c r="T768" s="826">
        <v>8.5</v>
      </c>
      <c r="U768" s="828">
        <v>0.54838709677419351</v>
      </c>
    </row>
    <row r="769" spans="1:21" ht="14.45" customHeight="1" x14ac:dyDescent="0.2">
      <c r="A769" s="821">
        <v>21</v>
      </c>
      <c r="B769" s="822" t="s">
        <v>2867</v>
      </c>
      <c r="C769" s="822" t="s">
        <v>2873</v>
      </c>
      <c r="D769" s="823" t="s">
        <v>4857</v>
      </c>
      <c r="E769" s="824" t="s">
        <v>2901</v>
      </c>
      <c r="F769" s="822" t="s">
        <v>2868</v>
      </c>
      <c r="G769" s="822" t="s">
        <v>3452</v>
      </c>
      <c r="H769" s="822" t="s">
        <v>329</v>
      </c>
      <c r="I769" s="822" t="s">
        <v>3453</v>
      </c>
      <c r="J769" s="822" t="s">
        <v>1025</v>
      </c>
      <c r="K769" s="822" t="s">
        <v>1026</v>
      </c>
      <c r="L769" s="825">
        <v>79.099999999999994</v>
      </c>
      <c r="M769" s="825">
        <v>79.099999999999994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21</v>
      </c>
      <c r="B770" s="822" t="s">
        <v>2867</v>
      </c>
      <c r="C770" s="822" t="s">
        <v>2873</v>
      </c>
      <c r="D770" s="823" t="s">
        <v>4857</v>
      </c>
      <c r="E770" s="824" t="s">
        <v>2901</v>
      </c>
      <c r="F770" s="822" t="s">
        <v>2868</v>
      </c>
      <c r="G770" s="822" t="s">
        <v>3154</v>
      </c>
      <c r="H770" s="822" t="s">
        <v>329</v>
      </c>
      <c r="I770" s="822" t="s">
        <v>3155</v>
      </c>
      <c r="J770" s="822" t="s">
        <v>3156</v>
      </c>
      <c r="K770" s="822" t="s">
        <v>3157</v>
      </c>
      <c r="L770" s="825">
        <v>21.92</v>
      </c>
      <c r="M770" s="825">
        <v>569.92000000000007</v>
      </c>
      <c r="N770" s="822">
        <v>26</v>
      </c>
      <c r="O770" s="826">
        <v>3.5</v>
      </c>
      <c r="P770" s="825">
        <v>350.72</v>
      </c>
      <c r="Q770" s="827">
        <v>0.61538461538461531</v>
      </c>
      <c r="R770" s="822">
        <v>16</v>
      </c>
      <c r="S770" s="827">
        <v>0.61538461538461542</v>
      </c>
      <c r="T770" s="826">
        <v>1.5</v>
      </c>
      <c r="U770" s="828">
        <v>0.42857142857142855</v>
      </c>
    </row>
    <row r="771" spans="1:21" ht="14.45" customHeight="1" x14ac:dyDescent="0.2">
      <c r="A771" s="821">
        <v>21</v>
      </c>
      <c r="B771" s="822" t="s">
        <v>2867</v>
      </c>
      <c r="C771" s="822" t="s">
        <v>2873</v>
      </c>
      <c r="D771" s="823" t="s">
        <v>4857</v>
      </c>
      <c r="E771" s="824" t="s">
        <v>2901</v>
      </c>
      <c r="F771" s="822" t="s">
        <v>2868</v>
      </c>
      <c r="G771" s="822" t="s">
        <v>3154</v>
      </c>
      <c r="H771" s="822" t="s">
        <v>329</v>
      </c>
      <c r="I771" s="822" t="s">
        <v>3158</v>
      </c>
      <c r="J771" s="822" t="s">
        <v>3156</v>
      </c>
      <c r="K771" s="822" t="s">
        <v>3159</v>
      </c>
      <c r="L771" s="825">
        <v>87.67</v>
      </c>
      <c r="M771" s="825">
        <v>1139.71</v>
      </c>
      <c r="N771" s="822">
        <v>13</v>
      </c>
      <c r="O771" s="826">
        <v>1.5</v>
      </c>
      <c r="P771" s="825">
        <v>350.68</v>
      </c>
      <c r="Q771" s="827">
        <v>0.30769230769230771</v>
      </c>
      <c r="R771" s="822">
        <v>4</v>
      </c>
      <c r="S771" s="827">
        <v>0.30769230769230771</v>
      </c>
      <c r="T771" s="826">
        <v>0.5</v>
      </c>
      <c r="U771" s="828">
        <v>0.33333333333333331</v>
      </c>
    </row>
    <row r="772" spans="1:21" ht="14.45" customHeight="1" x14ac:dyDescent="0.2">
      <c r="A772" s="821">
        <v>21</v>
      </c>
      <c r="B772" s="822" t="s">
        <v>2867</v>
      </c>
      <c r="C772" s="822" t="s">
        <v>2873</v>
      </c>
      <c r="D772" s="823" t="s">
        <v>4857</v>
      </c>
      <c r="E772" s="824" t="s">
        <v>2901</v>
      </c>
      <c r="F772" s="822" t="s">
        <v>2868</v>
      </c>
      <c r="G772" s="822" t="s">
        <v>3154</v>
      </c>
      <c r="H772" s="822" t="s">
        <v>329</v>
      </c>
      <c r="I772" s="822" t="s">
        <v>3725</v>
      </c>
      <c r="J772" s="822" t="s">
        <v>3455</v>
      </c>
      <c r="K772" s="822" t="s">
        <v>3726</v>
      </c>
      <c r="L772" s="825">
        <v>43.85</v>
      </c>
      <c r="M772" s="825">
        <v>87.7</v>
      </c>
      <c r="N772" s="822">
        <v>2</v>
      </c>
      <c r="O772" s="826">
        <v>1</v>
      </c>
      <c r="P772" s="825">
        <v>87.7</v>
      </c>
      <c r="Q772" s="827">
        <v>1</v>
      </c>
      <c r="R772" s="822">
        <v>2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21</v>
      </c>
      <c r="B773" s="822" t="s">
        <v>2867</v>
      </c>
      <c r="C773" s="822" t="s">
        <v>2873</v>
      </c>
      <c r="D773" s="823" t="s">
        <v>4857</v>
      </c>
      <c r="E773" s="824" t="s">
        <v>2901</v>
      </c>
      <c r="F773" s="822" t="s">
        <v>2868</v>
      </c>
      <c r="G773" s="822" t="s">
        <v>3863</v>
      </c>
      <c r="H773" s="822" t="s">
        <v>643</v>
      </c>
      <c r="I773" s="822" t="s">
        <v>2760</v>
      </c>
      <c r="J773" s="822" t="s">
        <v>2758</v>
      </c>
      <c r="K773" s="822" t="s">
        <v>2761</v>
      </c>
      <c r="L773" s="825">
        <v>122.96</v>
      </c>
      <c r="M773" s="825">
        <v>368.88</v>
      </c>
      <c r="N773" s="822">
        <v>3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21</v>
      </c>
      <c r="B774" s="822" t="s">
        <v>2867</v>
      </c>
      <c r="C774" s="822" t="s">
        <v>2873</v>
      </c>
      <c r="D774" s="823" t="s">
        <v>4857</v>
      </c>
      <c r="E774" s="824" t="s">
        <v>2901</v>
      </c>
      <c r="F774" s="822" t="s">
        <v>2868</v>
      </c>
      <c r="G774" s="822" t="s">
        <v>2921</v>
      </c>
      <c r="H774" s="822" t="s">
        <v>643</v>
      </c>
      <c r="I774" s="822" t="s">
        <v>2556</v>
      </c>
      <c r="J774" s="822" t="s">
        <v>1211</v>
      </c>
      <c r="K774" s="822" t="s">
        <v>1212</v>
      </c>
      <c r="L774" s="825">
        <v>0</v>
      </c>
      <c r="M774" s="825">
        <v>0</v>
      </c>
      <c r="N774" s="822">
        <v>4</v>
      </c>
      <c r="O774" s="826">
        <v>1</v>
      </c>
      <c r="P774" s="825">
        <v>0</v>
      </c>
      <c r="Q774" s="827"/>
      <c r="R774" s="822">
        <v>4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21</v>
      </c>
      <c r="B775" s="822" t="s">
        <v>2867</v>
      </c>
      <c r="C775" s="822" t="s">
        <v>2873</v>
      </c>
      <c r="D775" s="823" t="s">
        <v>4857</v>
      </c>
      <c r="E775" s="824" t="s">
        <v>2901</v>
      </c>
      <c r="F775" s="822" t="s">
        <v>2868</v>
      </c>
      <c r="G775" s="822" t="s">
        <v>3164</v>
      </c>
      <c r="H775" s="822" t="s">
        <v>329</v>
      </c>
      <c r="I775" s="822" t="s">
        <v>3864</v>
      </c>
      <c r="J775" s="822" t="s">
        <v>1437</v>
      </c>
      <c r="K775" s="822" t="s">
        <v>3166</v>
      </c>
      <c r="L775" s="825">
        <v>210.38</v>
      </c>
      <c r="M775" s="825">
        <v>1262.28</v>
      </c>
      <c r="N775" s="822">
        <v>6</v>
      </c>
      <c r="O775" s="826">
        <v>3.5</v>
      </c>
      <c r="P775" s="825">
        <v>1262.28</v>
      </c>
      <c r="Q775" s="827">
        <v>1</v>
      </c>
      <c r="R775" s="822">
        <v>6</v>
      </c>
      <c r="S775" s="827">
        <v>1</v>
      </c>
      <c r="T775" s="826">
        <v>3.5</v>
      </c>
      <c r="U775" s="828">
        <v>1</v>
      </c>
    </row>
    <row r="776" spans="1:21" ht="14.45" customHeight="1" x14ac:dyDescent="0.2">
      <c r="A776" s="821">
        <v>21</v>
      </c>
      <c r="B776" s="822" t="s">
        <v>2867</v>
      </c>
      <c r="C776" s="822" t="s">
        <v>2873</v>
      </c>
      <c r="D776" s="823" t="s">
        <v>4857</v>
      </c>
      <c r="E776" s="824" t="s">
        <v>2901</v>
      </c>
      <c r="F776" s="822" t="s">
        <v>2868</v>
      </c>
      <c r="G776" s="822" t="s">
        <v>3167</v>
      </c>
      <c r="H776" s="822" t="s">
        <v>643</v>
      </c>
      <c r="I776" s="822" t="s">
        <v>3168</v>
      </c>
      <c r="J776" s="822" t="s">
        <v>3169</v>
      </c>
      <c r="K776" s="822" t="s">
        <v>3170</v>
      </c>
      <c r="L776" s="825">
        <v>502.31</v>
      </c>
      <c r="M776" s="825">
        <v>24613.19</v>
      </c>
      <c r="N776" s="822">
        <v>49</v>
      </c>
      <c r="O776" s="826">
        <v>49</v>
      </c>
      <c r="P776" s="825">
        <v>7534.6500000000024</v>
      </c>
      <c r="Q776" s="827">
        <v>0.30612244897959195</v>
      </c>
      <c r="R776" s="822">
        <v>15</v>
      </c>
      <c r="S776" s="827">
        <v>0.30612244897959184</v>
      </c>
      <c r="T776" s="826">
        <v>15</v>
      </c>
      <c r="U776" s="828">
        <v>0.30612244897959184</v>
      </c>
    </row>
    <row r="777" spans="1:21" ht="14.45" customHeight="1" x14ac:dyDescent="0.2">
      <c r="A777" s="821">
        <v>21</v>
      </c>
      <c r="B777" s="822" t="s">
        <v>2867</v>
      </c>
      <c r="C777" s="822" t="s">
        <v>2873</v>
      </c>
      <c r="D777" s="823" t="s">
        <v>4857</v>
      </c>
      <c r="E777" s="824" t="s">
        <v>2901</v>
      </c>
      <c r="F777" s="822" t="s">
        <v>2868</v>
      </c>
      <c r="G777" s="822" t="s">
        <v>3171</v>
      </c>
      <c r="H777" s="822" t="s">
        <v>329</v>
      </c>
      <c r="I777" s="822" t="s">
        <v>3865</v>
      </c>
      <c r="J777" s="822" t="s">
        <v>1370</v>
      </c>
      <c r="K777" s="822" t="s">
        <v>1371</v>
      </c>
      <c r="L777" s="825">
        <v>263.68</v>
      </c>
      <c r="M777" s="825">
        <v>263.68</v>
      </c>
      <c r="N777" s="822">
        <v>1</v>
      </c>
      <c r="O777" s="826">
        <v>0.5</v>
      </c>
      <c r="P777" s="825">
        <v>263.68</v>
      </c>
      <c r="Q777" s="827">
        <v>1</v>
      </c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21</v>
      </c>
      <c r="B778" s="822" t="s">
        <v>2867</v>
      </c>
      <c r="C778" s="822" t="s">
        <v>2873</v>
      </c>
      <c r="D778" s="823" t="s">
        <v>4857</v>
      </c>
      <c r="E778" s="824" t="s">
        <v>2901</v>
      </c>
      <c r="F778" s="822" t="s">
        <v>2868</v>
      </c>
      <c r="G778" s="822" t="s">
        <v>3866</v>
      </c>
      <c r="H778" s="822" t="s">
        <v>329</v>
      </c>
      <c r="I778" s="822" t="s">
        <v>3867</v>
      </c>
      <c r="J778" s="822" t="s">
        <v>3868</v>
      </c>
      <c r="K778" s="822" t="s">
        <v>890</v>
      </c>
      <c r="L778" s="825">
        <v>50.89</v>
      </c>
      <c r="M778" s="825">
        <v>101.78</v>
      </c>
      <c r="N778" s="822">
        <v>2</v>
      </c>
      <c r="O778" s="826">
        <v>1</v>
      </c>
      <c r="P778" s="825">
        <v>101.78</v>
      </c>
      <c r="Q778" s="827">
        <v>1</v>
      </c>
      <c r="R778" s="822">
        <v>2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21</v>
      </c>
      <c r="B779" s="822" t="s">
        <v>2867</v>
      </c>
      <c r="C779" s="822" t="s">
        <v>2873</v>
      </c>
      <c r="D779" s="823" t="s">
        <v>4857</v>
      </c>
      <c r="E779" s="824" t="s">
        <v>2901</v>
      </c>
      <c r="F779" s="822" t="s">
        <v>2868</v>
      </c>
      <c r="G779" s="822" t="s">
        <v>3201</v>
      </c>
      <c r="H779" s="822" t="s">
        <v>329</v>
      </c>
      <c r="I779" s="822" t="s">
        <v>3202</v>
      </c>
      <c r="J779" s="822" t="s">
        <v>3203</v>
      </c>
      <c r="K779" s="822" t="s">
        <v>3204</v>
      </c>
      <c r="L779" s="825">
        <v>311.02</v>
      </c>
      <c r="M779" s="825">
        <v>311.02</v>
      </c>
      <c r="N779" s="822">
        <v>1</v>
      </c>
      <c r="O779" s="826">
        <v>1</v>
      </c>
      <c r="P779" s="825">
        <v>311.02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21</v>
      </c>
      <c r="B780" s="822" t="s">
        <v>2867</v>
      </c>
      <c r="C780" s="822" t="s">
        <v>2873</v>
      </c>
      <c r="D780" s="823" t="s">
        <v>4857</v>
      </c>
      <c r="E780" s="824" t="s">
        <v>2901</v>
      </c>
      <c r="F780" s="822" t="s">
        <v>2868</v>
      </c>
      <c r="G780" s="822" t="s">
        <v>3201</v>
      </c>
      <c r="H780" s="822" t="s">
        <v>329</v>
      </c>
      <c r="I780" s="822" t="s">
        <v>3205</v>
      </c>
      <c r="J780" s="822" t="s">
        <v>3206</v>
      </c>
      <c r="K780" s="822" t="s">
        <v>3207</v>
      </c>
      <c r="L780" s="825">
        <v>177.92</v>
      </c>
      <c r="M780" s="825">
        <v>13166.080000000004</v>
      </c>
      <c r="N780" s="822">
        <v>74</v>
      </c>
      <c r="O780" s="826">
        <v>53</v>
      </c>
      <c r="P780" s="825">
        <v>8184.3200000000024</v>
      </c>
      <c r="Q780" s="827">
        <v>0.6216216216216216</v>
      </c>
      <c r="R780" s="822">
        <v>46</v>
      </c>
      <c r="S780" s="827">
        <v>0.6216216216216216</v>
      </c>
      <c r="T780" s="826">
        <v>34.5</v>
      </c>
      <c r="U780" s="828">
        <v>0.65094339622641506</v>
      </c>
    </row>
    <row r="781" spans="1:21" ht="14.45" customHeight="1" x14ac:dyDescent="0.2">
      <c r="A781" s="821">
        <v>21</v>
      </c>
      <c r="B781" s="822" t="s">
        <v>2867</v>
      </c>
      <c r="C781" s="822" t="s">
        <v>2873</v>
      </c>
      <c r="D781" s="823" t="s">
        <v>4857</v>
      </c>
      <c r="E781" s="824" t="s">
        <v>2901</v>
      </c>
      <c r="F781" s="822" t="s">
        <v>2868</v>
      </c>
      <c r="G781" s="822" t="s">
        <v>3201</v>
      </c>
      <c r="H781" s="822" t="s">
        <v>329</v>
      </c>
      <c r="I781" s="822" t="s">
        <v>3750</v>
      </c>
      <c r="J781" s="822" t="s">
        <v>748</v>
      </c>
      <c r="K781" s="822" t="s">
        <v>3751</v>
      </c>
      <c r="L781" s="825">
        <v>0</v>
      </c>
      <c r="M781" s="825">
        <v>0</v>
      </c>
      <c r="N781" s="822">
        <v>3</v>
      </c>
      <c r="O781" s="826">
        <v>3</v>
      </c>
      <c r="P781" s="825"/>
      <c r="Q781" s="827"/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21</v>
      </c>
      <c r="B782" s="822" t="s">
        <v>2867</v>
      </c>
      <c r="C782" s="822" t="s">
        <v>2873</v>
      </c>
      <c r="D782" s="823" t="s">
        <v>4857</v>
      </c>
      <c r="E782" s="824" t="s">
        <v>2901</v>
      </c>
      <c r="F782" s="822" t="s">
        <v>2868</v>
      </c>
      <c r="G782" s="822" t="s">
        <v>3201</v>
      </c>
      <c r="H782" s="822" t="s">
        <v>329</v>
      </c>
      <c r="I782" s="822" t="s">
        <v>3754</v>
      </c>
      <c r="J782" s="822" t="s">
        <v>3203</v>
      </c>
      <c r="K782" s="822" t="s">
        <v>3755</v>
      </c>
      <c r="L782" s="825">
        <v>318.07</v>
      </c>
      <c r="M782" s="825">
        <v>318.07</v>
      </c>
      <c r="N782" s="822">
        <v>1</v>
      </c>
      <c r="O782" s="826">
        <v>1</v>
      </c>
      <c r="P782" s="825">
        <v>318.07</v>
      </c>
      <c r="Q782" s="827">
        <v>1</v>
      </c>
      <c r="R782" s="822">
        <v>1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21</v>
      </c>
      <c r="B783" s="822" t="s">
        <v>2867</v>
      </c>
      <c r="C783" s="822" t="s">
        <v>2873</v>
      </c>
      <c r="D783" s="823" t="s">
        <v>4857</v>
      </c>
      <c r="E783" s="824" t="s">
        <v>2901</v>
      </c>
      <c r="F783" s="822" t="s">
        <v>2868</v>
      </c>
      <c r="G783" s="822" t="s">
        <v>3201</v>
      </c>
      <c r="H783" s="822" t="s">
        <v>329</v>
      </c>
      <c r="I783" s="822" t="s">
        <v>3208</v>
      </c>
      <c r="J783" s="822" t="s">
        <v>3203</v>
      </c>
      <c r="K783" s="822" t="s">
        <v>3209</v>
      </c>
      <c r="L783" s="825">
        <v>477.11</v>
      </c>
      <c r="M783" s="825">
        <v>5248.2100000000009</v>
      </c>
      <c r="N783" s="822">
        <v>11</v>
      </c>
      <c r="O783" s="826">
        <v>7</v>
      </c>
      <c r="P783" s="825">
        <v>2862.6600000000003</v>
      </c>
      <c r="Q783" s="827">
        <v>0.54545454545454541</v>
      </c>
      <c r="R783" s="822">
        <v>6</v>
      </c>
      <c r="S783" s="827">
        <v>0.54545454545454541</v>
      </c>
      <c r="T783" s="826">
        <v>3.5</v>
      </c>
      <c r="U783" s="828">
        <v>0.5</v>
      </c>
    </row>
    <row r="784" spans="1:21" ht="14.45" customHeight="1" x14ac:dyDescent="0.2">
      <c r="A784" s="821">
        <v>21</v>
      </c>
      <c r="B784" s="822" t="s">
        <v>2867</v>
      </c>
      <c r="C784" s="822" t="s">
        <v>2873</v>
      </c>
      <c r="D784" s="823" t="s">
        <v>4857</v>
      </c>
      <c r="E784" s="824" t="s">
        <v>2901</v>
      </c>
      <c r="F784" s="822" t="s">
        <v>2868</v>
      </c>
      <c r="G784" s="822" t="s">
        <v>3869</v>
      </c>
      <c r="H784" s="822" t="s">
        <v>643</v>
      </c>
      <c r="I784" s="822" t="s">
        <v>3870</v>
      </c>
      <c r="J784" s="822" t="s">
        <v>3871</v>
      </c>
      <c r="K784" s="822" t="s">
        <v>3872</v>
      </c>
      <c r="L784" s="825">
        <v>184.74</v>
      </c>
      <c r="M784" s="825">
        <v>184.74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21</v>
      </c>
      <c r="B785" s="822" t="s">
        <v>2867</v>
      </c>
      <c r="C785" s="822" t="s">
        <v>2873</v>
      </c>
      <c r="D785" s="823" t="s">
        <v>4857</v>
      </c>
      <c r="E785" s="824" t="s">
        <v>2901</v>
      </c>
      <c r="F785" s="822" t="s">
        <v>2868</v>
      </c>
      <c r="G785" s="822" t="s">
        <v>3210</v>
      </c>
      <c r="H785" s="822" t="s">
        <v>643</v>
      </c>
      <c r="I785" s="822" t="s">
        <v>2596</v>
      </c>
      <c r="J785" s="822" t="s">
        <v>1460</v>
      </c>
      <c r="K785" s="822" t="s">
        <v>1386</v>
      </c>
      <c r="L785" s="825">
        <v>0</v>
      </c>
      <c r="M785" s="825">
        <v>0</v>
      </c>
      <c r="N785" s="822">
        <v>8</v>
      </c>
      <c r="O785" s="826">
        <v>7</v>
      </c>
      <c r="P785" s="825">
        <v>0</v>
      </c>
      <c r="Q785" s="827"/>
      <c r="R785" s="822">
        <v>3</v>
      </c>
      <c r="S785" s="827">
        <v>0.375</v>
      </c>
      <c r="T785" s="826">
        <v>2.5</v>
      </c>
      <c r="U785" s="828">
        <v>0.35714285714285715</v>
      </c>
    </row>
    <row r="786" spans="1:21" ht="14.45" customHeight="1" x14ac:dyDescent="0.2">
      <c r="A786" s="821">
        <v>21</v>
      </c>
      <c r="B786" s="822" t="s">
        <v>2867</v>
      </c>
      <c r="C786" s="822" t="s">
        <v>2873</v>
      </c>
      <c r="D786" s="823" t="s">
        <v>4857</v>
      </c>
      <c r="E786" s="824" t="s">
        <v>2901</v>
      </c>
      <c r="F786" s="822" t="s">
        <v>2868</v>
      </c>
      <c r="G786" s="822" t="s">
        <v>2943</v>
      </c>
      <c r="H786" s="822" t="s">
        <v>643</v>
      </c>
      <c r="I786" s="822" t="s">
        <v>3219</v>
      </c>
      <c r="J786" s="822" t="s">
        <v>1068</v>
      </c>
      <c r="K786" s="822" t="s">
        <v>3220</v>
      </c>
      <c r="L786" s="825">
        <v>414.07</v>
      </c>
      <c r="M786" s="825">
        <v>414.07</v>
      </c>
      <c r="N786" s="822">
        <v>1</v>
      </c>
      <c r="O786" s="826">
        <v>0.5</v>
      </c>
      <c r="P786" s="825">
        <v>414.07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21</v>
      </c>
      <c r="B787" s="822" t="s">
        <v>2867</v>
      </c>
      <c r="C787" s="822" t="s">
        <v>2873</v>
      </c>
      <c r="D787" s="823" t="s">
        <v>4857</v>
      </c>
      <c r="E787" s="824" t="s">
        <v>2901</v>
      </c>
      <c r="F787" s="822" t="s">
        <v>2868</v>
      </c>
      <c r="G787" s="822" t="s">
        <v>3221</v>
      </c>
      <c r="H787" s="822" t="s">
        <v>329</v>
      </c>
      <c r="I787" s="822" t="s">
        <v>3227</v>
      </c>
      <c r="J787" s="822" t="s">
        <v>1451</v>
      </c>
      <c r="K787" s="822" t="s">
        <v>1452</v>
      </c>
      <c r="L787" s="825">
        <v>50.32</v>
      </c>
      <c r="M787" s="825">
        <v>1056.72</v>
      </c>
      <c r="N787" s="822">
        <v>21</v>
      </c>
      <c r="O787" s="826">
        <v>5</v>
      </c>
      <c r="P787" s="825">
        <v>503.20000000000005</v>
      </c>
      <c r="Q787" s="827">
        <v>0.47619047619047622</v>
      </c>
      <c r="R787" s="822">
        <v>10</v>
      </c>
      <c r="S787" s="827">
        <v>0.47619047619047616</v>
      </c>
      <c r="T787" s="826">
        <v>1</v>
      </c>
      <c r="U787" s="828">
        <v>0.2</v>
      </c>
    </row>
    <row r="788" spans="1:21" ht="14.45" customHeight="1" x14ac:dyDescent="0.2">
      <c r="A788" s="821">
        <v>21</v>
      </c>
      <c r="B788" s="822" t="s">
        <v>2867</v>
      </c>
      <c r="C788" s="822" t="s">
        <v>2873</v>
      </c>
      <c r="D788" s="823" t="s">
        <v>4857</v>
      </c>
      <c r="E788" s="824" t="s">
        <v>2901</v>
      </c>
      <c r="F788" s="822" t="s">
        <v>2868</v>
      </c>
      <c r="G788" s="822" t="s">
        <v>3221</v>
      </c>
      <c r="H788" s="822" t="s">
        <v>329</v>
      </c>
      <c r="I788" s="822" t="s">
        <v>3228</v>
      </c>
      <c r="J788" s="822" t="s">
        <v>3229</v>
      </c>
      <c r="K788" s="822" t="s">
        <v>3230</v>
      </c>
      <c r="L788" s="825">
        <v>99.94</v>
      </c>
      <c r="M788" s="825">
        <v>299.82</v>
      </c>
      <c r="N788" s="822">
        <v>3</v>
      </c>
      <c r="O788" s="826">
        <v>1</v>
      </c>
      <c r="P788" s="825">
        <v>299.82</v>
      </c>
      <c r="Q788" s="827">
        <v>1</v>
      </c>
      <c r="R788" s="822">
        <v>3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21</v>
      </c>
      <c r="B789" s="822" t="s">
        <v>2867</v>
      </c>
      <c r="C789" s="822" t="s">
        <v>2873</v>
      </c>
      <c r="D789" s="823" t="s">
        <v>4857</v>
      </c>
      <c r="E789" s="824" t="s">
        <v>2901</v>
      </c>
      <c r="F789" s="822" t="s">
        <v>2868</v>
      </c>
      <c r="G789" s="822" t="s">
        <v>3221</v>
      </c>
      <c r="H789" s="822" t="s">
        <v>329</v>
      </c>
      <c r="I789" s="822" t="s">
        <v>3491</v>
      </c>
      <c r="J789" s="822" t="s">
        <v>1451</v>
      </c>
      <c r="K789" s="822" t="s">
        <v>3492</v>
      </c>
      <c r="L789" s="825">
        <v>50.32</v>
      </c>
      <c r="M789" s="825">
        <v>251.6</v>
      </c>
      <c r="N789" s="822">
        <v>5</v>
      </c>
      <c r="O789" s="826">
        <v>0.5</v>
      </c>
      <c r="P789" s="825">
        <v>251.6</v>
      </c>
      <c r="Q789" s="827">
        <v>1</v>
      </c>
      <c r="R789" s="822">
        <v>5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21</v>
      </c>
      <c r="B790" s="822" t="s">
        <v>2867</v>
      </c>
      <c r="C790" s="822" t="s">
        <v>2873</v>
      </c>
      <c r="D790" s="823" t="s">
        <v>4857</v>
      </c>
      <c r="E790" s="824" t="s">
        <v>2901</v>
      </c>
      <c r="F790" s="822" t="s">
        <v>2868</v>
      </c>
      <c r="G790" s="822" t="s">
        <v>3873</v>
      </c>
      <c r="H790" s="822" t="s">
        <v>329</v>
      </c>
      <c r="I790" s="822" t="s">
        <v>3874</v>
      </c>
      <c r="J790" s="822" t="s">
        <v>3875</v>
      </c>
      <c r="K790" s="822" t="s">
        <v>3876</v>
      </c>
      <c r="L790" s="825">
        <v>12989.11</v>
      </c>
      <c r="M790" s="825">
        <v>77934.66</v>
      </c>
      <c r="N790" s="822">
        <v>6</v>
      </c>
      <c r="O790" s="826">
        <v>2</v>
      </c>
      <c r="P790" s="825">
        <v>77934.66</v>
      </c>
      <c r="Q790" s="827">
        <v>1</v>
      </c>
      <c r="R790" s="822">
        <v>6</v>
      </c>
      <c r="S790" s="827">
        <v>1</v>
      </c>
      <c r="T790" s="826">
        <v>2</v>
      </c>
      <c r="U790" s="828">
        <v>1</v>
      </c>
    </row>
    <row r="791" spans="1:21" ht="14.45" customHeight="1" x14ac:dyDescent="0.2">
      <c r="A791" s="821">
        <v>21</v>
      </c>
      <c r="B791" s="822" t="s">
        <v>2867</v>
      </c>
      <c r="C791" s="822" t="s">
        <v>2873</v>
      </c>
      <c r="D791" s="823" t="s">
        <v>4857</v>
      </c>
      <c r="E791" s="824" t="s">
        <v>2901</v>
      </c>
      <c r="F791" s="822" t="s">
        <v>2868</v>
      </c>
      <c r="G791" s="822" t="s">
        <v>3873</v>
      </c>
      <c r="H791" s="822" t="s">
        <v>329</v>
      </c>
      <c r="I791" s="822" t="s">
        <v>3874</v>
      </c>
      <c r="J791" s="822" t="s">
        <v>3875</v>
      </c>
      <c r="K791" s="822" t="s">
        <v>3876</v>
      </c>
      <c r="L791" s="825">
        <v>11781.77</v>
      </c>
      <c r="M791" s="825">
        <v>106035.93</v>
      </c>
      <c r="N791" s="822">
        <v>9</v>
      </c>
      <c r="O791" s="826">
        <v>3</v>
      </c>
      <c r="P791" s="825">
        <v>106035.93</v>
      </c>
      <c r="Q791" s="827">
        <v>1</v>
      </c>
      <c r="R791" s="822">
        <v>9</v>
      </c>
      <c r="S791" s="827">
        <v>1</v>
      </c>
      <c r="T791" s="826">
        <v>3</v>
      </c>
      <c r="U791" s="828">
        <v>1</v>
      </c>
    </row>
    <row r="792" spans="1:21" ht="14.45" customHeight="1" x14ac:dyDescent="0.2">
      <c r="A792" s="821">
        <v>21</v>
      </c>
      <c r="B792" s="822" t="s">
        <v>2867</v>
      </c>
      <c r="C792" s="822" t="s">
        <v>2873</v>
      </c>
      <c r="D792" s="823" t="s">
        <v>4857</v>
      </c>
      <c r="E792" s="824" t="s">
        <v>2901</v>
      </c>
      <c r="F792" s="822" t="s">
        <v>2868</v>
      </c>
      <c r="G792" s="822" t="s">
        <v>3873</v>
      </c>
      <c r="H792" s="822" t="s">
        <v>329</v>
      </c>
      <c r="I792" s="822" t="s">
        <v>3877</v>
      </c>
      <c r="J792" s="822" t="s">
        <v>3875</v>
      </c>
      <c r="K792" s="822" t="s">
        <v>3878</v>
      </c>
      <c r="L792" s="825">
        <v>29454.43</v>
      </c>
      <c r="M792" s="825">
        <v>147272.15000000002</v>
      </c>
      <c r="N792" s="822">
        <v>5</v>
      </c>
      <c r="O792" s="826">
        <v>3</v>
      </c>
      <c r="P792" s="825">
        <v>58908.86</v>
      </c>
      <c r="Q792" s="827">
        <v>0.39999999999999997</v>
      </c>
      <c r="R792" s="822">
        <v>2</v>
      </c>
      <c r="S792" s="827">
        <v>0.4</v>
      </c>
      <c r="T792" s="826">
        <v>1</v>
      </c>
      <c r="U792" s="828">
        <v>0.33333333333333331</v>
      </c>
    </row>
    <row r="793" spans="1:21" ht="14.45" customHeight="1" x14ac:dyDescent="0.2">
      <c r="A793" s="821">
        <v>21</v>
      </c>
      <c r="B793" s="822" t="s">
        <v>2867</v>
      </c>
      <c r="C793" s="822" t="s">
        <v>2873</v>
      </c>
      <c r="D793" s="823" t="s">
        <v>4857</v>
      </c>
      <c r="E793" s="824" t="s">
        <v>2901</v>
      </c>
      <c r="F793" s="822" t="s">
        <v>2868</v>
      </c>
      <c r="G793" s="822" t="s">
        <v>3873</v>
      </c>
      <c r="H793" s="822" t="s">
        <v>329</v>
      </c>
      <c r="I793" s="822" t="s">
        <v>3877</v>
      </c>
      <c r="J793" s="822" t="s">
        <v>3875</v>
      </c>
      <c r="K793" s="822" t="s">
        <v>3878</v>
      </c>
      <c r="L793" s="825">
        <v>32472.79</v>
      </c>
      <c r="M793" s="825">
        <v>97418.37</v>
      </c>
      <c r="N793" s="822">
        <v>3</v>
      </c>
      <c r="O793" s="826">
        <v>2</v>
      </c>
      <c r="P793" s="825">
        <v>97418.37</v>
      </c>
      <c r="Q793" s="827">
        <v>1</v>
      </c>
      <c r="R793" s="822">
        <v>3</v>
      </c>
      <c r="S793" s="827">
        <v>1</v>
      </c>
      <c r="T793" s="826">
        <v>2</v>
      </c>
      <c r="U793" s="828">
        <v>1</v>
      </c>
    </row>
    <row r="794" spans="1:21" ht="14.45" customHeight="1" x14ac:dyDescent="0.2">
      <c r="A794" s="821">
        <v>21</v>
      </c>
      <c r="B794" s="822" t="s">
        <v>2867</v>
      </c>
      <c r="C794" s="822" t="s">
        <v>2873</v>
      </c>
      <c r="D794" s="823" t="s">
        <v>4857</v>
      </c>
      <c r="E794" s="824" t="s">
        <v>2901</v>
      </c>
      <c r="F794" s="822" t="s">
        <v>2868</v>
      </c>
      <c r="G794" s="822" t="s">
        <v>3231</v>
      </c>
      <c r="H794" s="822" t="s">
        <v>329</v>
      </c>
      <c r="I794" s="822" t="s">
        <v>3232</v>
      </c>
      <c r="J794" s="822" t="s">
        <v>1529</v>
      </c>
      <c r="K794" s="822" t="s">
        <v>3233</v>
      </c>
      <c r="L794" s="825">
        <v>225.06</v>
      </c>
      <c r="M794" s="825">
        <v>450.12</v>
      </c>
      <c r="N794" s="822">
        <v>2</v>
      </c>
      <c r="O794" s="826">
        <v>1</v>
      </c>
      <c r="P794" s="825">
        <v>450.12</v>
      </c>
      <c r="Q794" s="827">
        <v>1</v>
      </c>
      <c r="R794" s="822">
        <v>2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21</v>
      </c>
      <c r="B795" s="822" t="s">
        <v>2867</v>
      </c>
      <c r="C795" s="822" t="s">
        <v>2873</v>
      </c>
      <c r="D795" s="823" t="s">
        <v>4857</v>
      </c>
      <c r="E795" s="824" t="s">
        <v>2901</v>
      </c>
      <c r="F795" s="822" t="s">
        <v>2868</v>
      </c>
      <c r="G795" s="822" t="s">
        <v>3234</v>
      </c>
      <c r="H795" s="822" t="s">
        <v>329</v>
      </c>
      <c r="I795" s="822" t="s">
        <v>3493</v>
      </c>
      <c r="J795" s="822" t="s">
        <v>1091</v>
      </c>
      <c r="K795" s="822" t="s">
        <v>1092</v>
      </c>
      <c r="L795" s="825">
        <v>374.79</v>
      </c>
      <c r="M795" s="825">
        <v>2998.32</v>
      </c>
      <c r="N795" s="822">
        <v>8</v>
      </c>
      <c r="O795" s="826">
        <v>1</v>
      </c>
      <c r="P795" s="825">
        <v>2998.32</v>
      </c>
      <c r="Q795" s="827">
        <v>1</v>
      </c>
      <c r="R795" s="822">
        <v>8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21</v>
      </c>
      <c r="B796" s="822" t="s">
        <v>2867</v>
      </c>
      <c r="C796" s="822" t="s">
        <v>2873</v>
      </c>
      <c r="D796" s="823" t="s">
        <v>4857</v>
      </c>
      <c r="E796" s="824" t="s">
        <v>2901</v>
      </c>
      <c r="F796" s="822" t="s">
        <v>2868</v>
      </c>
      <c r="G796" s="822" t="s">
        <v>3239</v>
      </c>
      <c r="H796" s="822" t="s">
        <v>643</v>
      </c>
      <c r="I796" s="822" t="s">
        <v>2442</v>
      </c>
      <c r="J796" s="822" t="s">
        <v>2436</v>
      </c>
      <c r="K796" s="822" t="s">
        <v>2443</v>
      </c>
      <c r="L796" s="825">
        <v>84.18</v>
      </c>
      <c r="M796" s="825">
        <v>252.54000000000002</v>
      </c>
      <c r="N796" s="822">
        <v>3</v>
      </c>
      <c r="O796" s="826">
        <v>2</v>
      </c>
      <c r="P796" s="825">
        <v>168.36</v>
      </c>
      <c r="Q796" s="827">
        <v>0.66666666666666663</v>
      </c>
      <c r="R796" s="822">
        <v>2</v>
      </c>
      <c r="S796" s="827">
        <v>0.66666666666666663</v>
      </c>
      <c r="T796" s="826">
        <v>1</v>
      </c>
      <c r="U796" s="828">
        <v>0.5</v>
      </c>
    </row>
    <row r="797" spans="1:21" ht="14.45" customHeight="1" x14ac:dyDescent="0.2">
      <c r="A797" s="821">
        <v>21</v>
      </c>
      <c r="B797" s="822" t="s">
        <v>2867</v>
      </c>
      <c r="C797" s="822" t="s">
        <v>2873</v>
      </c>
      <c r="D797" s="823" t="s">
        <v>4857</v>
      </c>
      <c r="E797" s="824" t="s">
        <v>2901</v>
      </c>
      <c r="F797" s="822" t="s">
        <v>2868</v>
      </c>
      <c r="G797" s="822" t="s">
        <v>3239</v>
      </c>
      <c r="H797" s="822" t="s">
        <v>329</v>
      </c>
      <c r="I797" s="822" t="s">
        <v>3240</v>
      </c>
      <c r="J797" s="822" t="s">
        <v>891</v>
      </c>
      <c r="K797" s="822" t="s">
        <v>892</v>
      </c>
      <c r="L797" s="825">
        <v>84.18</v>
      </c>
      <c r="M797" s="825">
        <v>84.18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21</v>
      </c>
      <c r="B798" s="822" t="s">
        <v>2867</v>
      </c>
      <c r="C798" s="822" t="s">
        <v>2873</v>
      </c>
      <c r="D798" s="823" t="s">
        <v>4857</v>
      </c>
      <c r="E798" s="824" t="s">
        <v>2901</v>
      </c>
      <c r="F798" s="822" t="s">
        <v>2868</v>
      </c>
      <c r="G798" s="822" t="s">
        <v>3239</v>
      </c>
      <c r="H798" s="822" t="s">
        <v>643</v>
      </c>
      <c r="I798" s="822" t="s">
        <v>2440</v>
      </c>
      <c r="J798" s="822" t="s">
        <v>2436</v>
      </c>
      <c r="K798" s="822" t="s">
        <v>2441</v>
      </c>
      <c r="L798" s="825">
        <v>49.08</v>
      </c>
      <c r="M798" s="825">
        <v>49.08</v>
      </c>
      <c r="N798" s="822">
        <v>1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21</v>
      </c>
      <c r="B799" s="822" t="s">
        <v>2867</v>
      </c>
      <c r="C799" s="822" t="s">
        <v>2873</v>
      </c>
      <c r="D799" s="823" t="s">
        <v>4857</v>
      </c>
      <c r="E799" s="824" t="s">
        <v>2901</v>
      </c>
      <c r="F799" s="822" t="s">
        <v>2868</v>
      </c>
      <c r="G799" s="822" t="s">
        <v>3239</v>
      </c>
      <c r="H799" s="822" t="s">
        <v>643</v>
      </c>
      <c r="I799" s="822" t="s">
        <v>2444</v>
      </c>
      <c r="J799" s="822" t="s">
        <v>891</v>
      </c>
      <c r="K799" s="822" t="s">
        <v>892</v>
      </c>
      <c r="L799" s="825">
        <v>84.18</v>
      </c>
      <c r="M799" s="825">
        <v>84.18</v>
      </c>
      <c r="N799" s="822">
        <v>1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21</v>
      </c>
      <c r="B800" s="822" t="s">
        <v>2867</v>
      </c>
      <c r="C800" s="822" t="s">
        <v>2873</v>
      </c>
      <c r="D800" s="823" t="s">
        <v>4857</v>
      </c>
      <c r="E800" s="824" t="s">
        <v>2901</v>
      </c>
      <c r="F800" s="822" t="s">
        <v>2868</v>
      </c>
      <c r="G800" s="822" t="s">
        <v>3247</v>
      </c>
      <c r="H800" s="822" t="s">
        <v>329</v>
      </c>
      <c r="I800" s="822" t="s">
        <v>3763</v>
      </c>
      <c r="J800" s="822" t="s">
        <v>3503</v>
      </c>
      <c r="K800" s="822" t="s">
        <v>3504</v>
      </c>
      <c r="L800" s="825">
        <v>79.069999999999993</v>
      </c>
      <c r="M800" s="825">
        <v>790.69999999999993</v>
      </c>
      <c r="N800" s="822">
        <v>10</v>
      </c>
      <c r="O800" s="826">
        <v>8.5</v>
      </c>
      <c r="P800" s="825">
        <v>395.34999999999997</v>
      </c>
      <c r="Q800" s="827">
        <v>0.5</v>
      </c>
      <c r="R800" s="822">
        <v>5</v>
      </c>
      <c r="S800" s="827">
        <v>0.5</v>
      </c>
      <c r="T800" s="826">
        <v>4</v>
      </c>
      <c r="U800" s="828">
        <v>0.47058823529411764</v>
      </c>
    </row>
    <row r="801" spans="1:21" ht="14.45" customHeight="1" x14ac:dyDescent="0.2">
      <c r="A801" s="821">
        <v>21</v>
      </c>
      <c r="B801" s="822" t="s">
        <v>2867</v>
      </c>
      <c r="C801" s="822" t="s">
        <v>2873</v>
      </c>
      <c r="D801" s="823" t="s">
        <v>4857</v>
      </c>
      <c r="E801" s="824" t="s">
        <v>2901</v>
      </c>
      <c r="F801" s="822" t="s">
        <v>2868</v>
      </c>
      <c r="G801" s="822" t="s">
        <v>3247</v>
      </c>
      <c r="H801" s="822" t="s">
        <v>329</v>
      </c>
      <c r="I801" s="822" t="s">
        <v>3502</v>
      </c>
      <c r="J801" s="822" t="s">
        <v>3503</v>
      </c>
      <c r="K801" s="822" t="s">
        <v>3504</v>
      </c>
      <c r="L801" s="825">
        <v>79.069999999999993</v>
      </c>
      <c r="M801" s="825">
        <v>474.41999999999996</v>
      </c>
      <c r="N801" s="822">
        <v>6</v>
      </c>
      <c r="O801" s="826">
        <v>4.5</v>
      </c>
      <c r="P801" s="825">
        <v>474.41999999999996</v>
      </c>
      <c r="Q801" s="827">
        <v>1</v>
      </c>
      <c r="R801" s="822">
        <v>6</v>
      </c>
      <c r="S801" s="827">
        <v>1</v>
      </c>
      <c r="T801" s="826">
        <v>4.5</v>
      </c>
      <c r="U801" s="828">
        <v>1</v>
      </c>
    </row>
    <row r="802" spans="1:21" ht="14.45" customHeight="1" x14ac:dyDescent="0.2">
      <c r="A802" s="821">
        <v>21</v>
      </c>
      <c r="B802" s="822" t="s">
        <v>2867</v>
      </c>
      <c r="C802" s="822" t="s">
        <v>2873</v>
      </c>
      <c r="D802" s="823" t="s">
        <v>4857</v>
      </c>
      <c r="E802" s="824" t="s">
        <v>2901</v>
      </c>
      <c r="F802" s="822" t="s">
        <v>2868</v>
      </c>
      <c r="G802" s="822" t="s">
        <v>3254</v>
      </c>
      <c r="H802" s="822" t="s">
        <v>329</v>
      </c>
      <c r="I802" s="822" t="s">
        <v>3255</v>
      </c>
      <c r="J802" s="822" t="s">
        <v>1152</v>
      </c>
      <c r="K802" s="822" t="s">
        <v>1153</v>
      </c>
      <c r="L802" s="825">
        <v>121.92</v>
      </c>
      <c r="M802" s="825">
        <v>3048</v>
      </c>
      <c r="N802" s="822">
        <v>25</v>
      </c>
      <c r="O802" s="826">
        <v>6</v>
      </c>
      <c r="P802" s="825">
        <v>1341.12</v>
      </c>
      <c r="Q802" s="827">
        <v>0.43999999999999995</v>
      </c>
      <c r="R802" s="822">
        <v>11</v>
      </c>
      <c r="S802" s="827">
        <v>0.44</v>
      </c>
      <c r="T802" s="826">
        <v>2</v>
      </c>
      <c r="U802" s="828">
        <v>0.33333333333333331</v>
      </c>
    </row>
    <row r="803" spans="1:21" ht="14.45" customHeight="1" x14ac:dyDescent="0.2">
      <c r="A803" s="821">
        <v>21</v>
      </c>
      <c r="B803" s="822" t="s">
        <v>2867</v>
      </c>
      <c r="C803" s="822" t="s">
        <v>2873</v>
      </c>
      <c r="D803" s="823" t="s">
        <v>4857</v>
      </c>
      <c r="E803" s="824" t="s">
        <v>2901</v>
      </c>
      <c r="F803" s="822" t="s">
        <v>2868</v>
      </c>
      <c r="G803" s="822" t="s">
        <v>3254</v>
      </c>
      <c r="H803" s="822" t="s">
        <v>329</v>
      </c>
      <c r="I803" s="822" t="s">
        <v>3255</v>
      </c>
      <c r="J803" s="822" t="s">
        <v>1152</v>
      </c>
      <c r="K803" s="822" t="s">
        <v>1153</v>
      </c>
      <c r="L803" s="825">
        <v>107.27</v>
      </c>
      <c r="M803" s="825">
        <v>429.08</v>
      </c>
      <c r="N803" s="822">
        <v>4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21</v>
      </c>
      <c r="B804" s="822" t="s">
        <v>2867</v>
      </c>
      <c r="C804" s="822" t="s">
        <v>2873</v>
      </c>
      <c r="D804" s="823" t="s">
        <v>4857</v>
      </c>
      <c r="E804" s="824" t="s">
        <v>2901</v>
      </c>
      <c r="F804" s="822" t="s">
        <v>2868</v>
      </c>
      <c r="G804" s="822" t="s">
        <v>3254</v>
      </c>
      <c r="H804" s="822" t="s">
        <v>329</v>
      </c>
      <c r="I804" s="822" t="s">
        <v>3256</v>
      </c>
      <c r="J804" s="822" t="s">
        <v>1152</v>
      </c>
      <c r="K804" s="822" t="s">
        <v>1153</v>
      </c>
      <c r="L804" s="825">
        <v>121.92</v>
      </c>
      <c r="M804" s="825">
        <v>4267.2</v>
      </c>
      <c r="N804" s="822">
        <v>35</v>
      </c>
      <c r="O804" s="826">
        <v>8</v>
      </c>
      <c r="P804" s="825">
        <v>2072.64</v>
      </c>
      <c r="Q804" s="827">
        <v>0.48571428571428571</v>
      </c>
      <c r="R804" s="822">
        <v>17</v>
      </c>
      <c r="S804" s="827">
        <v>0.48571428571428571</v>
      </c>
      <c r="T804" s="826">
        <v>3</v>
      </c>
      <c r="U804" s="828">
        <v>0.375</v>
      </c>
    </row>
    <row r="805" spans="1:21" ht="14.45" customHeight="1" x14ac:dyDescent="0.2">
      <c r="A805" s="821">
        <v>21</v>
      </c>
      <c r="B805" s="822" t="s">
        <v>2867</v>
      </c>
      <c r="C805" s="822" t="s">
        <v>2873</v>
      </c>
      <c r="D805" s="823" t="s">
        <v>4857</v>
      </c>
      <c r="E805" s="824" t="s">
        <v>2901</v>
      </c>
      <c r="F805" s="822" t="s">
        <v>2868</v>
      </c>
      <c r="G805" s="822" t="s">
        <v>3254</v>
      </c>
      <c r="H805" s="822" t="s">
        <v>329</v>
      </c>
      <c r="I805" s="822" t="s">
        <v>3256</v>
      </c>
      <c r="J805" s="822" t="s">
        <v>1152</v>
      </c>
      <c r="K805" s="822" t="s">
        <v>1153</v>
      </c>
      <c r="L805" s="825">
        <v>107.27</v>
      </c>
      <c r="M805" s="825">
        <v>643.62</v>
      </c>
      <c r="N805" s="822">
        <v>6</v>
      </c>
      <c r="O805" s="826">
        <v>1</v>
      </c>
      <c r="P805" s="825">
        <v>643.62</v>
      </c>
      <c r="Q805" s="827">
        <v>1</v>
      </c>
      <c r="R805" s="822">
        <v>6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21</v>
      </c>
      <c r="B806" s="822" t="s">
        <v>2867</v>
      </c>
      <c r="C806" s="822" t="s">
        <v>2873</v>
      </c>
      <c r="D806" s="823" t="s">
        <v>4857</v>
      </c>
      <c r="E806" s="824" t="s">
        <v>2901</v>
      </c>
      <c r="F806" s="822" t="s">
        <v>2869</v>
      </c>
      <c r="G806" s="822" t="s">
        <v>3257</v>
      </c>
      <c r="H806" s="822" t="s">
        <v>329</v>
      </c>
      <c r="I806" s="822" t="s">
        <v>3258</v>
      </c>
      <c r="J806" s="822" t="s">
        <v>3259</v>
      </c>
      <c r="K806" s="822"/>
      <c r="L806" s="825">
        <v>0</v>
      </c>
      <c r="M806" s="825">
        <v>0</v>
      </c>
      <c r="N806" s="822">
        <v>6</v>
      </c>
      <c r="O806" s="826">
        <v>6</v>
      </c>
      <c r="P806" s="825">
        <v>0</v>
      </c>
      <c r="Q806" s="827"/>
      <c r="R806" s="822">
        <v>6</v>
      </c>
      <c r="S806" s="827">
        <v>1</v>
      </c>
      <c r="T806" s="826">
        <v>6</v>
      </c>
      <c r="U806" s="828">
        <v>1</v>
      </c>
    </row>
    <row r="807" spans="1:21" ht="14.45" customHeight="1" x14ac:dyDescent="0.2">
      <c r="A807" s="821">
        <v>21</v>
      </c>
      <c r="B807" s="822" t="s">
        <v>2867</v>
      </c>
      <c r="C807" s="822" t="s">
        <v>2873</v>
      </c>
      <c r="D807" s="823" t="s">
        <v>4857</v>
      </c>
      <c r="E807" s="824" t="s">
        <v>2901</v>
      </c>
      <c r="F807" s="822" t="s">
        <v>2870</v>
      </c>
      <c r="G807" s="822" t="s">
        <v>3257</v>
      </c>
      <c r="H807" s="822" t="s">
        <v>329</v>
      </c>
      <c r="I807" s="822" t="s">
        <v>3260</v>
      </c>
      <c r="J807" s="822" t="s">
        <v>3261</v>
      </c>
      <c r="K807" s="822" t="s">
        <v>3262</v>
      </c>
      <c r="L807" s="825">
        <v>2029.75</v>
      </c>
      <c r="M807" s="825">
        <v>4059.5</v>
      </c>
      <c r="N807" s="822">
        <v>2</v>
      </c>
      <c r="O807" s="826">
        <v>2</v>
      </c>
      <c r="P807" s="825">
        <v>4059.5</v>
      </c>
      <c r="Q807" s="827">
        <v>1</v>
      </c>
      <c r="R807" s="822">
        <v>2</v>
      </c>
      <c r="S807" s="827">
        <v>1</v>
      </c>
      <c r="T807" s="826">
        <v>2</v>
      </c>
      <c r="U807" s="828">
        <v>1</v>
      </c>
    </row>
    <row r="808" spans="1:21" ht="14.45" customHeight="1" x14ac:dyDescent="0.2">
      <c r="A808" s="821">
        <v>21</v>
      </c>
      <c r="B808" s="822" t="s">
        <v>2867</v>
      </c>
      <c r="C808" s="822" t="s">
        <v>2873</v>
      </c>
      <c r="D808" s="823" t="s">
        <v>4857</v>
      </c>
      <c r="E808" s="824" t="s">
        <v>2902</v>
      </c>
      <c r="F808" s="822" t="s">
        <v>2868</v>
      </c>
      <c r="G808" s="822" t="s">
        <v>2958</v>
      </c>
      <c r="H808" s="822" t="s">
        <v>329</v>
      </c>
      <c r="I808" s="822" t="s">
        <v>2959</v>
      </c>
      <c r="J808" s="822" t="s">
        <v>2960</v>
      </c>
      <c r="K808" s="822" t="s">
        <v>658</v>
      </c>
      <c r="L808" s="825">
        <v>72.55</v>
      </c>
      <c r="M808" s="825">
        <v>72.55</v>
      </c>
      <c r="N808" s="822">
        <v>1</v>
      </c>
      <c r="O808" s="826">
        <v>1</v>
      </c>
      <c r="P808" s="825">
        <v>72.55</v>
      </c>
      <c r="Q808" s="827">
        <v>1</v>
      </c>
      <c r="R808" s="822">
        <v>1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21</v>
      </c>
      <c r="B809" s="822" t="s">
        <v>2867</v>
      </c>
      <c r="C809" s="822" t="s">
        <v>2873</v>
      </c>
      <c r="D809" s="823" t="s">
        <v>4857</v>
      </c>
      <c r="E809" s="824" t="s">
        <v>2902</v>
      </c>
      <c r="F809" s="822" t="s">
        <v>2868</v>
      </c>
      <c r="G809" s="822" t="s">
        <v>2958</v>
      </c>
      <c r="H809" s="822" t="s">
        <v>643</v>
      </c>
      <c r="I809" s="822" t="s">
        <v>2525</v>
      </c>
      <c r="J809" s="822" t="s">
        <v>656</v>
      </c>
      <c r="K809" s="822" t="s">
        <v>657</v>
      </c>
      <c r="L809" s="825">
        <v>21.76</v>
      </c>
      <c r="M809" s="825">
        <v>43.52</v>
      </c>
      <c r="N809" s="822">
        <v>2</v>
      </c>
      <c r="O809" s="826">
        <v>2</v>
      </c>
      <c r="P809" s="825">
        <v>21.76</v>
      </c>
      <c r="Q809" s="827">
        <v>0.5</v>
      </c>
      <c r="R809" s="822">
        <v>1</v>
      </c>
      <c r="S809" s="827">
        <v>0.5</v>
      </c>
      <c r="T809" s="826">
        <v>1</v>
      </c>
      <c r="U809" s="828">
        <v>0.5</v>
      </c>
    </row>
    <row r="810" spans="1:21" ht="14.45" customHeight="1" x14ac:dyDescent="0.2">
      <c r="A810" s="821">
        <v>21</v>
      </c>
      <c r="B810" s="822" t="s">
        <v>2867</v>
      </c>
      <c r="C810" s="822" t="s">
        <v>2873</v>
      </c>
      <c r="D810" s="823" t="s">
        <v>4857</v>
      </c>
      <c r="E810" s="824" t="s">
        <v>2902</v>
      </c>
      <c r="F810" s="822" t="s">
        <v>2868</v>
      </c>
      <c r="G810" s="822" t="s">
        <v>2915</v>
      </c>
      <c r="H810" s="822" t="s">
        <v>643</v>
      </c>
      <c r="I810" s="822" t="s">
        <v>2591</v>
      </c>
      <c r="J810" s="822" t="s">
        <v>2589</v>
      </c>
      <c r="K810" s="822" t="s">
        <v>2592</v>
      </c>
      <c r="L810" s="825">
        <v>11.71</v>
      </c>
      <c r="M810" s="825">
        <v>11.71</v>
      </c>
      <c r="N810" s="822">
        <v>1</v>
      </c>
      <c r="O810" s="826">
        <v>1</v>
      </c>
      <c r="P810" s="825">
        <v>11.71</v>
      </c>
      <c r="Q810" s="827">
        <v>1</v>
      </c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21</v>
      </c>
      <c r="B811" s="822" t="s">
        <v>2867</v>
      </c>
      <c r="C811" s="822" t="s">
        <v>2873</v>
      </c>
      <c r="D811" s="823" t="s">
        <v>4857</v>
      </c>
      <c r="E811" s="824" t="s">
        <v>2902</v>
      </c>
      <c r="F811" s="822" t="s">
        <v>2868</v>
      </c>
      <c r="G811" s="822" t="s">
        <v>2974</v>
      </c>
      <c r="H811" s="822" t="s">
        <v>329</v>
      </c>
      <c r="I811" s="822" t="s">
        <v>2975</v>
      </c>
      <c r="J811" s="822" t="s">
        <v>2976</v>
      </c>
      <c r="K811" s="822" t="s">
        <v>2977</v>
      </c>
      <c r="L811" s="825">
        <v>0</v>
      </c>
      <c r="M811" s="825">
        <v>0</v>
      </c>
      <c r="N811" s="822">
        <v>1</v>
      </c>
      <c r="O811" s="826">
        <v>1</v>
      </c>
      <c r="P811" s="825">
        <v>0</v>
      </c>
      <c r="Q811" s="827"/>
      <c r="R811" s="822">
        <v>1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21</v>
      </c>
      <c r="B812" s="822" t="s">
        <v>2867</v>
      </c>
      <c r="C812" s="822" t="s">
        <v>2873</v>
      </c>
      <c r="D812" s="823" t="s">
        <v>4857</v>
      </c>
      <c r="E812" s="824" t="s">
        <v>2902</v>
      </c>
      <c r="F812" s="822" t="s">
        <v>2868</v>
      </c>
      <c r="G812" s="822" t="s">
        <v>2981</v>
      </c>
      <c r="H812" s="822" t="s">
        <v>329</v>
      </c>
      <c r="I812" s="822" t="s">
        <v>2982</v>
      </c>
      <c r="J812" s="822" t="s">
        <v>1670</v>
      </c>
      <c r="K812" s="822" t="s">
        <v>782</v>
      </c>
      <c r="L812" s="825">
        <v>132</v>
      </c>
      <c r="M812" s="825">
        <v>132</v>
      </c>
      <c r="N812" s="822">
        <v>1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21</v>
      </c>
      <c r="B813" s="822" t="s">
        <v>2867</v>
      </c>
      <c r="C813" s="822" t="s">
        <v>2873</v>
      </c>
      <c r="D813" s="823" t="s">
        <v>4857</v>
      </c>
      <c r="E813" s="824" t="s">
        <v>2902</v>
      </c>
      <c r="F813" s="822" t="s">
        <v>2868</v>
      </c>
      <c r="G813" s="822" t="s">
        <v>2937</v>
      </c>
      <c r="H813" s="822" t="s">
        <v>329</v>
      </c>
      <c r="I813" s="822" t="s">
        <v>3314</v>
      </c>
      <c r="J813" s="822" t="s">
        <v>923</v>
      </c>
      <c r="K813" s="822" t="s">
        <v>924</v>
      </c>
      <c r="L813" s="825">
        <v>236.03</v>
      </c>
      <c r="M813" s="825">
        <v>236.03</v>
      </c>
      <c r="N813" s="822">
        <v>1</v>
      </c>
      <c r="O813" s="826">
        <v>1</v>
      </c>
      <c r="P813" s="825">
        <v>236.03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21</v>
      </c>
      <c r="B814" s="822" t="s">
        <v>2867</v>
      </c>
      <c r="C814" s="822" t="s">
        <v>2873</v>
      </c>
      <c r="D814" s="823" t="s">
        <v>4857</v>
      </c>
      <c r="E814" s="824" t="s">
        <v>2902</v>
      </c>
      <c r="F814" s="822" t="s">
        <v>2868</v>
      </c>
      <c r="G814" s="822" t="s">
        <v>2937</v>
      </c>
      <c r="H814" s="822" t="s">
        <v>329</v>
      </c>
      <c r="I814" s="822" t="s">
        <v>2938</v>
      </c>
      <c r="J814" s="822" t="s">
        <v>923</v>
      </c>
      <c r="K814" s="822" t="s">
        <v>2939</v>
      </c>
      <c r="L814" s="825">
        <v>516</v>
      </c>
      <c r="M814" s="825">
        <v>1032</v>
      </c>
      <c r="N814" s="822">
        <v>2</v>
      </c>
      <c r="O814" s="826">
        <v>1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21</v>
      </c>
      <c r="B815" s="822" t="s">
        <v>2867</v>
      </c>
      <c r="C815" s="822" t="s">
        <v>2873</v>
      </c>
      <c r="D815" s="823" t="s">
        <v>4857</v>
      </c>
      <c r="E815" s="824" t="s">
        <v>2902</v>
      </c>
      <c r="F815" s="822" t="s">
        <v>2868</v>
      </c>
      <c r="G815" s="822" t="s">
        <v>2937</v>
      </c>
      <c r="H815" s="822" t="s">
        <v>329</v>
      </c>
      <c r="I815" s="822" t="s">
        <v>3639</v>
      </c>
      <c r="J815" s="822" t="s">
        <v>2984</v>
      </c>
      <c r="K815" s="822" t="s">
        <v>924</v>
      </c>
      <c r="L815" s="825">
        <v>236.03</v>
      </c>
      <c r="M815" s="825">
        <v>236.03</v>
      </c>
      <c r="N815" s="822">
        <v>1</v>
      </c>
      <c r="O815" s="826">
        <v>0.5</v>
      </c>
      <c r="P815" s="825">
        <v>236.03</v>
      </c>
      <c r="Q815" s="827">
        <v>1</v>
      </c>
      <c r="R815" s="822">
        <v>1</v>
      </c>
      <c r="S815" s="827">
        <v>1</v>
      </c>
      <c r="T815" s="826">
        <v>0.5</v>
      </c>
      <c r="U815" s="828">
        <v>1</v>
      </c>
    </row>
    <row r="816" spans="1:21" ht="14.45" customHeight="1" x14ac:dyDescent="0.2">
      <c r="A816" s="821">
        <v>21</v>
      </c>
      <c r="B816" s="822" t="s">
        <v>2867</v>
      </c>
      <c r="C816" s="822" t="s">
        <v>2873</v>
      </c>
      <c r="D816" s="823" t="s">
        <v>4857</v>
      </c>
      <c r="E816" s="824" t="s">
        <v>2902</v>
      </c>
      <c r="F816" s="822" t="s">
        <v>2868</v>
      </c>
      <c r="G816" s="822" t="s">
        <v>2988</v>
      </c>
      <c r="H816" s="822" t="s">
        <v>329</v>
      </c>
      <c r="I816" s="822" t="s">
        <v>2989</v>
      </c>
      <c r="J816" s="822" t="s">
        <v>2990</v>
      </c>
      <c r="K816" s="822" t="s">
        <v>2991</v>
      </c>
      <c r="L816" s="825">
        <v>35.25</v>
      </c>
      <c r="M816" s="825">
        <v>35.25</v>
      </c>
      <c r="N816" s="822">
        <v>1</v>
      </c>
      <c r="O816" s="826">
        <v>0.5</v>
      </c>
      <c r="P816" s="825">
        <v>35.25</v>
      </c>
      <c r="Q816" s="827">
        <v>1</v>
      </c>
      <c r="R816" s="822">
        <v>1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21</v>
      </c>
      <c r="B817" s="822" t="s">
        <v>2867</v>
      </c>
      <c r="C817" s="822" t="s">
        <v>2873</v>
      </c>
      <c r="D817" s="823" t="s">
        <v>4857</v>
      </c>
      <c r="E817" s="824" t="s">
        <v>2902</v>
      </c>
      <c r="F817" s="822" t="s">
        <v>2868</v>
      </c>
      <c r="G817" s="822" t="s">
        <v>2988</v>
      </c>
      <c r="H817" s="822" t="s">
        <v>329</v>
      </c>
      <c r="I817" s="822" t="s">
        <v>3879</v>
      </c>
      <c r="J817" s="822" t="s">
        <v>821</v>
      </c>
      <c r="K817" s="822" t="s">
        <v>3880</v>
      </c>
      <c r="L817" s="825">
        <v>117.47</v>
      </c>
      <c r="M817" s="825">
        <v>117.47</v>
      </c>
      <c r="N817" s="822">
        <v>1</v>
      </c>
      <c r="O817" s="826">
        <v>0.5</v>
      </c>
      <c r="P817" s="825">
        <v>117.47</v>
      </c>
      <c r="Q817" s="827">
        <v>1</v>
      </c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21</v>
      </c>
      <c r="B818" s="822" t="s">
        <v>2867</v>
      </c>
      <c r="C818" s="822" t="s">
        <v>2873</v>
      </c>
      <c r="D818" s="823" t="s">
        <v>4857</v>
      </c>
      <c r="E818" s="824" t="s">
        <v>2902</v>
      </c>
      <c r="F818" s="822" t="s">
        <v>2868</v>
      </c>
      <c r="G818" s="822" t="s">
        <v>2997</v>
      </c>
      <c r="H818" s="822" t="s">
        <v>329</v>
      </c>
      <c r="I818" s="822" t="s">
        <v>3881</v>
      </c>
      <c r="J818" s="822" t="s">
        <v>814</v>
      </c>
      <c r="K818" s="822" t="s">
        <v>3533</v>
      </c>
      <c r="L818" s="825">
        <v>45.56</v>
      </c>
      <c r="M818" s="825">
        <v>45.56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21</v>
      </c>
      <c r="B819" s="822" t="s">
        <v>2867</v>
      </c>
      <c r="C819" s="822" t="s">
        <v>2873</v>
      </c>
      <c r="D819" s="823" t="s">
        <v>4857</v>
      </c>
      <c r="E819" s="824" t="s">
        <v>2902</v>
      </c>
      <c r="F819" s="822" t="s">
        <v>2868</v>
      </c>
      <c r="G819" s="822" t="s">
        <v>3004</v>
      </c>
      <c r="H819" s="822" t="s">
        <v>329</v>
      </c>
      <c r="I819" s="822" t="s">
        <v>3336</v>
      </c>
      <c r="J819" s="822" t="s">
        <v>3006</v>
      </c>
      <c r="K819" s="822" t="s">
        <v>3337</v>
      </c>
      <c r="L819" s="825">
        <v>123.2</v>
      </c>
      <c r="M819" s="825">
        <v>123.2</v>
      </c>
      <c r="N819" s="822">
        <v>1</v>
      </c>
      <c r="O819" s="826">
        <v>1</v>
      </c>
      <c r="P819" s="825">
        <v>123.2</v>
      </c>
      <c r="Q819" s="827">
        <v>1</v>
      </c>
      <c r="R819" s="822">
        <v>1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21</v>
      </c>
      <c r="B820" s="822" t="s">
        <v>2867</v>
      </c>
      <c r="C820" s="822" t="s">
        <v>2873</v>
      </c>
      <c r="D820" s="823" t="s">
        <v>4857</v>
      </c>
      <c r="E820" s="824" t="s">
        <v>2902</v>
      </c>
      <c r="F820" s="822" t="s">
        <v>2868</v>
      </c>
      <c r="G820" s="822" t="s">
        <v>3645</v>
      </c>
      <c r="H820" s="822" t="s">
        <v>329</v>
      </c>
      <c r="I820" s="822" t="s">
        <v>3646</v>
      </c>
      <c r="J820" s="822" t="s">
        <v>3647</v>
      </c>
      <c r="K820" s="822" t="s">
        <v>3648</v>
      </c>
      <c r="L820" s="825">
        <v>0</v>
      </c>
      <c r="M820" s="825">
        <v>0</v>
      </c>
      <c r="N820" s="822">
        <v>2</v>
      </c>
      <c r="O820" s="826">
        <v>1</v>
      </c>
      <c r="P820" s="825">
        <v>0</v>
      </c>
      <c r="Q820" s="827"/>
      <c r="R820" s="822">
        <v>2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21</v>
      </c>
      <c r="B821" s="822" t="s">
        <v>2867</v>
      </c>
      <c r="C821" s="822" t="s">
        <v>2873</v>
      </c>
      <c r="D821" s="823" t="s">
        <v>4857</v>
      </c>
      <c r="E821" s="824" t="s">
        <v>2902</v>
      </c>
      <c r="F821" s="822" t="s">
        <v>2868</v>
      </c>
      <c r="G821" s="822" t="s">
        <v>2924</v>
      </c>
      <c r="H821" s="822" t="s">
        <v>643</v>
      </c>
      <c r="I821" s="822" t="s">
        <v>3028</v>
      </c>
      <c r="J821" s="822" t="s">
        <v>2545</v>
      </c>
      <c r="K821" s="822" t="s">
        <v>3029</v>
      </c>
      <c r="L821" s="825">
        <v>5322.08</v>
      </c>
      <c r="M821" s="825">
        <v>5322.08</v>
      </c>
      <c r="N821" s="822">
        <v>1</v>
      </c>
      <c r="O821" s="826">
        <v>1</v>
      </c>
      <c r="P821" s="825">
        <v>5322.08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21</v>
      </c>
      <c r="B822" s="822" t="s">
        <v>2867</v>
      </c>
      <c r="C822" s="822" t="s">
        <v>2873</v>
      </c>
      <c r="D822" s="823" t="s">
        <v>4857</v>
      </c>
      <c r="E822" s="824" t="s">
        <v>2902</v>
      </c>
      <c r="F822" s="822" t="s">
        <v>2868</v>
      </c>
      <c r="G822" s="822" t="s">
        <v>2924</v>
      </c>
      <c r="H822" s="822" t="s">
        <v>643</v>
      </c>
      <c r="I822" s="822" t="s">
        <v>2547</v>
      </c>
      <c r="J822" s="822" t="s">
        <v>2548</v>
      </c>
      <c r="K822" s="822" t="s">
        <v>853</v>
      </c>
      <c r="L822" s="825">
        <v>1938.97</v>
      </c>
      <c r="M822" s="825">
        <v>3877.94</v>
      </c>
      <c r="N822" s="822">
        <v>2</v>
      </c>
      <c r="O822" s="826">
        <v>1</v>
      </c>
      <c r="P822" s="825">
        <v>3877.94</v>
      </c>
      <c r="Q822" s="827">
        <v>1</v>
      </c>
      <c r="R822" s="822">
        <v>2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21</v>
      </c>
      <c r="B823" s="822" t="s">
        <v>2867</v>
      </c>
      <c r="C823" s="822" t="s">
        <v>2873</v>
      </c>
      <c r="D823" s="823" t="s">
        <v>4857</v>
      </c>
      <c r="E823" s="824" t="s">
        <v>2902</v>
      </c>
      <c r="F823" s="822" t="s">
        <v>2868</v>
      </c>
      <c r="G823" s="822" t="s">
        <v>2924</v>
      </c>
      <c r="H823" s="822" t="s">
        <v>643</v>
      </c>
      <c r="I823" s="822" t="s">
        <v>2551</v>
      </c>
      <c r="J823" s="822" t="s">
        <v>2548</v>
      </c>
      <c r="K823" s="822" t="s">
        <v>2552</v>
      </c>
      <c r="L823" s="825">
        <v>325.2</v>
      </c>
      <c r="M823" s="825">
        <v>650.4</v>
      </c>
      <c r="N823" s="822">
        <v>2</v>
      </c>
      <c r="O823" s="826">
        <v>2</v>
      </c>
      <c r="P823" s="825">
        <v>325.2</v>
      </c>
      <c r="Q823" s="827">
        <v>0.5</v>
      </c>
      <c r="R823" s="822">
        <v>1</v>
      </c>
      <c r="S823" s="827">
        <v>0.5</v>
      </c>
      <c r="T823" s="826">
        <v>1</v>
      </c>
      <c r="U823" s="828">
        <v>0.5</v>
      </c>
    </row>
    <row r="824" spans="1:21" ht="14.45" customHeight="1" x14ac:dyDescent="0.2">
      <c r="A824" s="821">
        <v>21</v>
      </c>
      <c r="B824" s="822" t="s">
        <v>2867</v>
      </c>
      <c r="C824" s="822" t="s">
        <v>2873</v>
      </c>
      <c r="D824" s="823" t="s">
        <v>4857</v>
      </c>
      <c r="E824" s="824" t="s">
        <v>2902</v>
      </c>
      <c r="F824" s="822" t="s">
        <v>2868</v>
      </c>
      <c r="G824" s="822" t="s">
        <v>2924</v>
      </c>
      <c r="H824" s="822" t="s">
        <v>643</v>
      </c>
      <c r="I824" s="822" t="s">
        <v>2553</v>
      </c>
      <c r="J824" s="822" t="s">
        <v>2548</v>
      </c>
      <c r="K824" s="822" t="s">
        <v>2554</v>
      </c>
      <c r="L824" s="825">
        <v>969.48</v>
      </c>
      <c r="M824" s="825">
        <v>969.48</v>
      </c>
      <c r="N824" s="822">
        <v>1</v>
      </c>
      <c r="O824" s="826">
        <v>1</v>
      </c>
      <c r="P824" s="825">
        <v>969.48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21</v>
      </c>
      <c r="B825" s="822" t="s">
        <v>2867</v>
      </c>
      <c r="C825" s="822" t="s">
        <v>2873</v>
      </c>
      <c r="D825" s="823" t="s">
        <v>4857</v>
      </c>
      <c r="E825" s="824" t="s">
        <v>2902</v>
      </c>
      <c r="F825" s="822" t="s">
        <v>2868</v>
      </c>
      <c r="G825" s="822" t="s">
        <v>2924</v>
      </c>
      <c r="H825" s="822" t="s">
        <v>643</v>
      </c>
      <c r="I825" s="822" t="s">
        <v>2540</v>
      </c>
      <c r="J825" s="822" t="s">
        <v>2538</v>
      </c>
      <c r="K825" s="822" t="s">
        <v>2541</v>
      </c>
      <c r="L825" s="825">
        <v>484.75</v>
      </c>
      <c r="M825" s="825">
        <v>969.5</v>
      </c>
      <c r="N825" s="822">
        <v>2</v>
      </c>
      <c r="O825" s="826">
        <v>2</v>
      </c>
      <c r="P825" s="825">
        <v>969.5</v>
      </c>
      <c r="Q825" s="827">
        <v>1</v>
      </c>
      <c r="R825" s="822">
        <v>2</v>
      </c>
      <c r="S825" s="827">
        <v>1</v>
      </c>
      <c r="T825" s="826">
        <v>2</v>
      </c>
      <c r="U825" s="828">
        <v>1</v>
      </c>
    </row>
    <row r="826" spans="1:21" ht="14.45" customHeight="1" x14ac:dyDescent="0.2">
      <c r="A826" s="821">
        <v>21</v>
      </c>
      <c r="B826" s="822" t="s">
        <v>2867</v>
      </c>
      <c r="C826" s="822" t="s">
        <v>2873</v>
      </c>
      <c r="D826" s="823" t="s">
        <v>4857</v>
      </c>
      <c r="E826" s="824" t="s">
        <v>2902</v>
      </c>
      <c r="F826" s="822" t="s">
        <v>2868</v>
      </c>
      <c r="G826" s="822" t="s">
        <v>2924</v>
      </c>
      <c r="H826" s="822" t="s">
        <v>643</v>
      </c>
      <c r="I826" s="822" t="s">
        <v>3033</v>
      </c>
      <c r="J826" s="822" t="s">
        <v>2545</v>
      </c>
      <c r="K826" s="822" t="s">
        <v>3034</v>
      </c>
      <c r="L826" s="825">
        <v>5322.08</v>
      </c>
      <c r="M826" s="825">
        <v>5322.08</v>
      </c>
      <c r="N826" s="822">
        <v>1</v>
      </c>
      <c r="O826" s="826">
        <v>1</v>
      </c>
      <c r="P826" s="825">
        <v>5322.08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21</v>
      </c>
      <c r="B827" s="822" t="s">
        <v>2867</v>
      </c>
      <c r="C827" s="822" t="s">
        <v>2873</v>
      </c>
      <c r="D827" s="823" t="s">
        <v>4857</v>
      </c>
      <c r="E827" s="824" t="s">
        <v>2902</v>
      </c>
      <c r="F827" s="822" t="s">
        <v>2868</v>
      </c>
      <c r="G827" s="822" t="s">
        <v>2924</v>
      </c>
      <c r="H827" s="822" t="s">
        <v>643</v>
      </c>
      <c r="I827" s="822" t="s">
        <v>2729</v>
      </c>
      <c r="J827" s="822" t="s">
        <v>2538</v>
      </c>
      <c r="K827" s="822" t="s">
        <v>2730</v>
      </c>
      <c r="L827" s="825">
        <v>1454.23</v>
      </c>
      <c r="M827" s="825">
        <v>4362.6900000000005</v>
      </c>
      <c r="N827" s="822">
        <v>3</v>
      </c>
      <c r="O827" s="826">
        <v>2</v>
      </c>
      <c r="P827" s="825">
        <v>4362.6900000000005</v>
      </c>
      <c r="Q827" s="827">
        <v>1</v>
      </c>
      <c r="R827" s="822">
        <v>3</v>
      </c>
      <c r="S827" s="827">
        <v>1</v>
      </c>
      <c r="T827" s="826">
        <v>2</v>
      </c>
      <c r="U827" s="828">
        <v>1</v>
      </c>
    </row>
    <row r="828" spans="1:21" ht="14.45" customHeight="1" x14ac:dyDescent="0.2">
      <c r="A828" s="821">
        <v>21</v>
      </c>
      <c r="B828" s="822" t="s">
        <v>2867</v>
      </c>
      <c r="C828" s="822" t="s">
        <v>2873</v>
      </c>
      <c r="D828" s="823" t="s">
        <v>4857</v>
      </c>
      <c r="E828" s="824" t="s">
        <v>2902</v>
      </c>
      <c r="F828" s="822" t="s">
        <v>2868</v>
      </c>
      <c r="G828" s="822" t="s">
        <v>3043</v>
      </c>
      <c r="H828" s="822" t="s">
        <v>643</v>
      </c>
      <c r="I828" s="822" t="s">
        <v>2359</v>
      </c>
      <c r="J828" s="822" t="s">
        <v>936</v>
      </c>
      <c r="K828" s="822" t="s">
        <v>2360</v>
      </c>
      <c r="L828" s="825">
        <v>42.51</v>
      </c>
      <c r="M828" s="825">
        <v>42.51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21</v>
      </c>
      <c r="B829" s="822" t="s">
        <v>2867</v>
      </c>
      <c r="C829" s="822" t="s">
        <v>2873</v>
      </c>
      <c r="D829" s="823" t="s">
        <v>4857</v>
      </c>
      <c r="E829" s="824" t="s">
        <v>2902</v>
      </c>
      <c r="F829" s="822" t="s">
        <v>2868</v>
      </c>
      <c r="G829" s="822" t="s">
        <v>3043</v>
      </c>
      <c r="H829" s="822" t="s">
        <v>329</v>
      </c>
      <c r="I829" s="822" t="s">
        <v>3352</v>
      </c>
      <c r="J829" s="822" t="s">
        <v>3353</v>
      </c>
      <c r="K829" s="822" t="s">
        <v>2360</v>
      </c>
      <c r="L829" s="825">
        <v>42.51</v>
      </c>
      <c r="M829" s="825">
        <v>127.53</v>
      </c>
      <c r="N829" s="822">
        <v>3</v>
      </c>
      <c r="O829" s="826">
        <v>2.5</v>
      </c>
      <c r="P829" s="825">
        <v>85.02</v>
      </c>
      <c r="Q829" s="827">
        <v>0.66666666666666663</v>
      </c>
      <c r="R829" s="822">
        <v>2</v>
      </c>
      <c r="S829" s="827">
        <v>0.66666666666666663</v>
      </c>
      <c r="T829" s="826">
        <v>1.5</v>
      </c>
      <c r="U829" s="828">
        <v>0.6</v>
      </c>
    </row>
    <row r="830" spans="1:21" ht="14.45" customHeight="1" x14ac:dyDescent="0.2">
      <c r="A830" s="821">
        <v>21</v>
      </c>
      <c r="B830" s="822" t="s">
        <v>2867</v>
      </c>
      <c r="C830" s="822" t="s">
        <v>2873</v>
      </c>
      <c r="D830" s="823" t="s">
        <v>4857</v>
      </c>
      <c r="E830" s="824" t="s">
        <v>2902</v>
      </c>
      <c r="F830" s="822" t="s">
        <v>2868</v>
      </c>
      <c r="G830" s="822" t="s">
        <v>3083</v>
      </c>
      <c r="H830" s="822" t="s">
        <v>329</v>
      </c>
      <c r="I830" s="822" t="s">
        <v>3882</v>
      </c>
      <c r="J830" s="822" t="s">
        <v>673</v>
      </c>
      <c r="K830" s="822" t="s">
        <v>3883</v>
      </c>
      <c r="L830" s="825">
        <v>0</v>
      </c>
      <c r="M830" s="825">
        <v>0</v>
      </c>
      <c r="N830" s="822">
        <v>1</v>
      </c>
      <c r="O830" s="826">
        <v>1</v>
      </c>
      <c r="P830" s="825"/>
      <c r="Q830" s="827"/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21</v>
      </c>
      <c r="B831" s="822" t="s">
        <v>2867</v>
      </c>
      <c r="C831" s="822" t="s">
        <v>2873</v>
      </c>
      <c r="D831" s="823" t="s">
        <v>4857</v>
      </c>
      <c r="E831" s="824" t="s">
        <v>2902</v>
      </c>
      <c r="F831" s="822" t="s">
        <v>2868</v>
      </c>
      <c r="G831" s="822" t="s">
        <v>3681</v>
      </c>
      <c r="H831" s="822" t="s">
        <v>329</v>
      </c>
      <c r="I831" s="822" t="s">
        <v>3682</v>
      </c>
      <c r="J831" s="822" t="s">
        <v>1926</v>
      </c>
      <c r="K831" s="822" t="s">
        <v>3683</v>
      </c>
      <c r="L831" s="825">
        <v>760.22</v>
      </c>
      <c r="M831" s="825">
        <v>1520.44</v>
      </c>
      <c r="N831" s="822">
        <v>2</v>
      </c>
      <c r="O831" s="826">
        <v>1.5</v>
      </c>
      <c r="P831" s="825">
        <v>760.22</v>
      </c>
      <c r="Q831" s="827">
        <v>0.5</v>
      </c>
      <c r="R831" s="822">
        <v>1</v>
      </c>
      <c r="S831" s="827">
        <v>0.5</v>
      </c>
      <c r="T831" s="826">
        <v>1</v>
      </c>
      <c r="U831" s="828">
        <v>0.66666666666666663</v>
      </c>
    </row>
    <row r="832" spans="1:21" ht="14.45" customHeight="1" x14ac:dyDescent="0.2">
      <c r="A832" s="821">
        <v>21</v>
      </c>
      <c r="B832" s="822" t="s">
        <v>2867</v>
      </c>
      <c r="C832" s="822" t="s">
        <v>2873</v>
      </c>
      <c r="D832" s="823" t="s">
        <v>4857</v>
      </c>
      <c r="E832" s="824" t="s">
        <v>2902</v>
      </c>
      <c r="F832" s="822" t="s">
        <v>2868</v>
      </c>
      <c r="G832" s="822" t="s">
        <v>3681</v>
      </c>
      <c r="H832" s="822" t="s">
        <v>329</v>
      </c>
      <c r="I832" s="822" t="s">
        <v>3684</v>
      </c>
      <c r="J832" s="822" t="s">
        <v>1926</v>
      </c>
      <c r="K832" s="822" t="s">
        <v>3685</v>
      </c>
      <c r="L832" s="825">
        <v>0</v>
      </c>
      <c r="M832" s="825">
        <v>0</v>
      </c>
      <c r="N832" s="822">
        <v>2</v>
      </c>
      <c r="O832" s="826">
        <v>1.5</v>
      </c>
      <c r="P832" s="825"/>
      <c r="Q832" s="827"/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21</v>
      </c>
      <c r="B833" s="822" t="s">
        <v>2867</v>
      </c>
      <c r="C833" s="822" t="s">
        <v>2873</v>
      </c>
      <c r="D833" s="823" t="s">
        <v>4857</v>
      </c>
      <c r="E833" s="824" t="s">
        <v>2902</v>
      </c>
      <c r="F833" s="822" t="s">
        <v>2868</v>
      </c>
      <c r="G833" s="822" t="s">
        <v>3099</v>
      </c>
      <c r="H833" s="822" t="s">
        <v>643</v>
      </c>
      <c r="I833" s="822" t="s">
        <v>3103</v>
      </c>
      <c r="J833" s="822" t="s">
        <v>3104</v>
      </c>
      <c r="K833" s="822" t="s">
        <v>734</v>
      </c>
      <c r="L833" s="825">
        <v>550.39</v>
      </c>
      <c r="M833" s="825">
        <v>550.39</v>
      </c>
      <c r="N833" s="822">
        <v>1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21</v>
      </c>
      <c r="B834" s="822" t="s">
        <v>2867</v>
      </c>
      <c r="C834" s="822" t="s">
        <v>2873</v>
      </c>
      <c r="D834" s="823" t="s">
        <v>4857</v>
      </c>
      <c r="E834" s="824" t="s">
        <v>2902</v>
      </c>
      <c r="F834" s="822" t="s">
        <v>2868</v>
      </c>
      <c r="G834" s="822" t="s">
        <v>3397</v>
      </c>
      <c r="H834" s="822" t="s">
        <v>329</v>
      </c>
      <c r="I834" s="822" t="s">
        <v>3398</v>
      </c>
      <c r="J834" s="822" t="s">
        <v>3399</v>
      </c>
      <c r="K834" s="822" t="s">
        <v>3400</v>
      </c>
      <c r="L834" s="825">
        <v>727.03</v>
      </c>
      <c r="M834" s="825">
        <v>1454.06</v>
      </c>
      <c r="N834" s="822">
        <v>2</v>
      </c>
      <c r="O834" s="826">
        <v>1</v>
      </c>
      <c r="P834" s="825">
        <v>1454.06</v>
      </c>
      <c r="Q834" s="827">
        <v>1</v>
      </c>
      <c r="R834" s="822">
        <v>2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21</v>
      </c>
      <c r="B835" s="822" t="s">
        <v>2867</v>
      </c>
      <c r="C835" s="822" t="s">
        <v>2873</v>
      </c>
      <c r="D835" s="823" t="s">
        <v>4857</v>
      </c>
      <c r="E835" s="824" t="s">
        <v>2902</v>
      </c>
      <c r="F835" s="822" t="s">
        <v>2868</v>
      </c>
      <c r="G835" s="822" t="s">
        <v>3846</v>
      </c>
      <c r="H835" s="822" t="s">
        <v>329</v>
      </c>
      <c r="I835" s="822" t="s">
        <v>3847</v>
      </c>
      <c r="J835" s="822" t="s">
        <v>3848</v>
      </c>
      <c r="K835" s="822" t="s">
        <v>780</v>
      </c>
      <c r="L835" s="825">
        <v>208.18</v>
      </c>
      <c r="M835" s="825">
        <v>208.18</v>
      </c>
      <c r="N835" s="822">
        <v>1</v>
      </c>
      <c r="O835" s="826">
        <v>1</v>
      </c>
      <c r="P835" s="825">
        <v>208.18</v>
      </c>
      <c r="Q835" s="827">
        <v>1</v>
      </c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21</v>
      </c>
      <c r="B836" s="822" t="s">
        <v>2867</v>
      </c>
      <c r="C836" s="822" t="s">
        <v>2873</v>
      </c>
      <c r="D836" s="823" t="s">
        <v>4857</v>
      </c>
      <c r="E836" s="824" t="s">
        <v>2902</v>
      </c>
      <c r="F836" s="822" t="s">
        <v>2868</v>
      </c>
      <c r="G836" s="822" t="s">
        <v>3119</v>
      </c>
      <c r="H836" s="822" t="s">
        <v>643</v>
      </c>
      <c r="I836" s="822" t="s">
        <v>2333</v>
      </c>
      <c r="J836" s="822" t="s">
        <v>931</v>
      </c>
      <c r="K836" s="822" t="s">
        <v>2334</v>
      </c>
      <c r="L836" s="825">
        <v>1385.62</v>
      </c>
      <c r="M836" s="825">
        <v>2771.24</v>
      </c>
      <c r="N836" s="822">
        <v>2</v>
      </c>
      <c r="O836" s="826">
        <v>2</v>
      </c>
      <c r="P836" s="825">
        <v>1385.62</v>
      </c>
      <c r="Q836" s="827">
        <v>0.5</v>
      </c>
      <c r="R836" s="822">
        <v>1</v>
      </c>
      <c r="S836" s="827">
        <v>0.5</v>
      </c>
      <c r="T836" s="826">
        <v>1</v>
      </c>
      <c r="U836" s="828">
        <v>0.5</v>
      </c>
    </row>
    <row r="837" spans="1:21" ht="14.45" customHeight="1" x14ac:dyDescent="0.2">
      <c r="A837" s="821">
        <v>21</v>
      </c>
      <c r="B837" s="822" t="s">
        <v>2867</v>
      </c>
      <c r="C837" s="822" t="s">
        <v>2873</v>
      </c>
      <c r="D837" s="823" t="s">
        <v>4857</v>
      </c>
      <c r="E837" s="824" t="s">
        <v>2902</v>
      </c>
      <c r="F837" s="822" t="s">
        <v>2868</v>
      </c>
      <c r="G837" s="822" t="s">
        <v>3119</v>
      </c>
      <c r="H837" s="822" t="s">
        <v>643</v>
      </c>
      <c r="I837" s="822" t="s">
        <v>2654</v>
      </c>
      <c r="J837" s="822" t="s">
        <v>929</v>
      </c>
      <c r="K837" s="822" t="s">
        <v>2655</v>
      </c>
      <c r="L837" s="825">
        <v>736.33</v>
      </c>
      <c r="M837" s="825">
        <v>2945.32</v>
      </c>
      <c r="N837" s="822">
        <v>4</v>
      </c>
      <c r="O837" s="826">
        <v>2.5</v>
      </c>
      <c r="P837" s="825">
        <v>736.33</v>
      </c>
      <c r="Q837" s="827">
        <v>0.25</v>
      </c>
      <c r="R837" s="822">
        <v>1</v>
      </c>
      <c r="S837" s="827">
        <v>0.25</v>
      </c>
      <c r="T837" s="826">
        <v>0.5</v>
      </c>
      <c r="U837" s="828">
        <v>0.2</v>
      </c>
    </row>
    <row r="838" spans="1:21" ht="14.45" customHeight="1" x14ac:dyDescent="0.2">
      <c r="A838" s="821">
        <v>21</v>
      </c>
      <c r="B838" s="822" t="s">
        <v>2867</v>
      </c>
      <c r="C838" s="822" t="s">
        <v>2873</v>
      </c>
      <c r="D838" s="823" t="s">
        <v>4857</v>
      </c>
      <c r="E838" s="824" t="s">
        <v>2902</v>
      </c>
      <c r="F838" s="822" t="s">
        <v>2868</v>
      </c>
      <c r="G838" s="822" t="s">
        <v>3119</v>
      </c>
      <c r="H838" s="822" t="s">
        <v>643</v>
      </c>
      <c r="I838" s="822" t="s">
        <v>2335</v>
      </c>
      <c r="J838" s="822" t="s">
        <v>931</v>
      </c>
      <c r="K838" s="822" t="s">
        <v>2336</v>
      </c>
      <c r="L838" s="825">
        <v>1847.49</v>
      </c>
      <c r="M838" s="825">
        <v>5542.47</v>
      </c>
      <c r="N838" s="822">
        <v>3</v>
      </c>
      <c r="O838" s="826">
        <v>2</v>
      </c>
      <c r="P838" s="825">
        <v>1847.49</v>
      </c>
      <c r="Q838" s="827">
        <v>0.33333333333333331</v>
      </c>
      <c r="R838" s="822">
        <v>1</v>
      </c>
      <c r="S838" s="827">
        <v>0.33333333333333331</v>
      </c>
      <c r="T838" s="826">
        <v>1</v>
      </c>
      <c r="U838" s="828">
        <v>0.5</v>
      </c>
    </row>
    <row r="839" spans="1:21" ht="14.45" customHeight="1" x14ac:dyDescent="0.2">
      <c r="A839" s="821">
        <v>21</v>
      </c>
      <c r="B839" s="822" t="s">
        <v>2867</v>
      </c>
      <c r="C839" s="822" t="s">
        <v>2873</v>
      </c>
      <c r="D839" s="823" t="s">
        <v>4857</v>
      </c>
      <c r="E839" s="824" t="s">
        <v>2902</v>
      </c>
      <c r="F839" s="822" t="s">
        <v>2868</v>
      </c>
      <c r="G839" s="822" t="s">
        <v>3884</v>
      </c>
      <c r="H839" s="822" t="s">
        <v>329</v>
      </c>
      <c r="I839" s="822" t="s">
        <v>3885</v>
      </c>
      <c r="J839" s="822" t="s">
        <v>3886</v>
      </c>
      <c r="K839" s="822" t="s">
        <v>3880</v>
      </c>
      <c r="L839" s="825">
        <v>44.04</v>
      </c>
      <c r="M839" s="825">
        <v>44.04</v>
      </c>
      <c r="N839" s="822">
        <v>1</v>
      </c>
      <c r="O839" s="826">
        <v>0.5</v>
      </c>
      <c r="P839" s="825">
        <v>44.04</v>
      </c>
      <c r="Q839" s="827">
        <v>1</v>
      </c>
      <c r="R839" s="822">
        <v>1</v>
      </c>
      <c r="S839" s="827">
        <v>1</v>
      </c>
      <c r="T839" s="826">
        <v>0.5</v>
      </c>
      <c r="U839" s="828">
        <v>1</v>
      </c>
    </row>
    <row r="840" spans="1:21" ht="14.45" customHeight="1" x14ac:dyDescent="0.2">
      <c r="A840" s="821">
        <v>21</v>
      </c>
      <c r="B840" s="822" t="s">
        <v>2867</v>
      </c>
      <c r="C840" s="822" t="s">
        <v>2873</v>
      </c>
      <c r="D840" s="823" t="s">
        <v>4857</v>
      </c>
      <c r="E840" s="824" t="s">
        <v>2902</v>
      </c>
      <c r="F840" s="822" t="s">
        <v>2868</v>
      </c>
      <c r="G840" s="822" t="s">
        <v>3124</v>
      </c>
      <c r="H840" s="822" t="s">
        <v>329</v>
      </c>
      <c r="I840" s="822" t="s">
        <v>3128</v>
      </c>
      <c r="J840" s="822" t="s">
        <v>977</v>
      </c>
      <c r="K840" s="822" t="s">
        <v>3129</v>
      </c>
      <c r="L840" s="825">
        <v>57.64</v>
      </c>
      <c r="M840" s="825">
        <v>115.28</v>
      </c>
      <c r="N840" s="822">
        <v>2</v>
      </c>
      <c r="O840" s="826">
        <v>1.5</v>
      </c>
      <c r="P840" s="825">
        <v>57.64</v>
      </c>
      <c r="Q840" s="827">
        <v>0.5</v>
      </c>
      <c r="R840" s="822">
        <v>1</v>
      </c>
      <c r="S840" s="827">
        <v>0.5</v>
      </c>
      <c r="T840" s="826">
        <v>0.5</v>
      </c>
      <c r="U840" s="828">
        <v>0.33333333333333331</v>
      </c>
    </row>
    <row r="841" spans="1:21" ht="14.45" customHeight="1" x14ac:dyDescent="0.2">
      <c r="A841" s="821">
        <v>21</v>
      </c>
      <c r="B841" s="822" t="s">
        <v>2867</v>
      </c>
      <c r="C841" s="822" t="s">
        <v>2873</v>
      </c>
      <c r="D841" s="823" t="s">
        <v>4857</v>
      </c>
      <c r="E841" s="824" t="s">
        <v>2902</v>
      </c>
      <c r="F841" s="822" t="s">
        <v>2868</v>
      </c>
      <c r="G841" s="822" t="s">
        <v>3124</v>
      </c>
      <c r="H841" s="822" t="s">
        <v>329</v>
      </c>
      <c r="I841" s="822" t="s">
        <v>3128</v>
      </c>
      <c r="J841" s="822" t="s">
        <v>977</v>
      </c>
      <c r="K841" s="822" t="s">
        <v>3129</v>
      </c>
      <c r="L841" s="825">
        <v>27.37</v>
      </c>
      <c r="M841" s="825">
        <v>27.37</v>
      </c>
      <c r="N841" s="822">
        <v>1</v>
      </c>
      <c r="O841" s="826">
        <v>0.5</v>
      </c>
      <c r="P841" s="825">
        <v>27.37</v>
      </c>
      <c r="Q841" s="827">
        <v>1</v>
      </c>
      <c r="R841" s="822">
        <v>1</v>
      </c>
      <c r="S841" s="827">
        <v>1</v>
      </c>
      <c r="T841" s="826">
        <v>0.5</v>
      </c>
      <c r="U841" s="828">
        <v>1</v>
      </c>
    </row>
    <row r="842" spans="1:21" ht="14.45" customHeight="1" x14ac:dyDescent="0.2">
      <c r="A842" s="821">
        <v>21</v>
      </c>
      <c r="B842" s="822" t="s">
        <v>2867</v>
      </c>
      <c r="C842" s="822" t="s">
        <v>2873</v>
      </c>
      <c r="D842" s="823" t="s">
        <v>4857</v>
      </c>
      <c r="E842" s="824" t="s">
        <v>2902</v>
      </c>
      <c r="F842" s="822" t="s">
        <v>2868</v>
      </c>
      <c r="G842" s="822" t="s">
        <v>3124</v>
      </c>
      <c r="H842" s="822" t="s">
        <v>329</v>
      </c>
      <c r="I842" s="822" t="s">
        <v>3132</v>
      </c>
      <c r="J842" s="822" t="s">
        <v>977</v>
      </c>
      <c r="K842" s="822" t="s">
        <v>3129</v>
      </c>
      <c r="L842" s="825">
        <v>27.37</v>
      </c>
      <c r="M842" s="825">
        <v>27.37</v>
      </c>
      <c r="N842" s="822">
        <v>1</v>
      </c>
      <c r="O842" s="826">
        <v>0.5</v>
      </c>
      <c r="P842" s="825">
        <v>27.37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21</v>
      </c>
      <c r="B843" s="822" t="s">
        <v>2867</v>
      </c>
      <c r="C843" s="822" t="s">
        <v>2873</v>
      </c>
      <c r="D843" s="823" t="s">
        <v>4857</v>
      </c>
      <c r="E843" s="824" t="s">
        <v>2902</v>
      </c>
      <c r="F843" s="822" t="s">
        <v>2868</v>
      </c>
      <c r="G843" s="822" t="s">
        <v>2933</v>
      </c>
      <c r="H843" s="822" t="s">
        <v>329</v>
      </c>
      <c r="I843" s="822" t="s">
        <v>3142</v>
      </c>
      <c r="J843" s="822" t="s">
        <v>1674</v>
      </c>
      <c r="K843" s="822" t="s">
        <v>3143</v>
      </c>
      <c r="L843" s="825">
        <v>57.64</v>
      </c>
      <c r="M843" s="825">
        <v>115.28</v>
      </c>
      <c r="N843" s="822">
        <v>2</v>
      </c>
      <c r="O843" s="826">
        <v>2</v>
      </c>
      <c r="P843" s="825">
        <v>57.64</v>
      </c>
      <c r="Q843" s="827">
        <v>0.5</v>
      </c>
      <c r="R843" s="822">
        <v>1</v>
      </c>
      <c r="S843" s="827">
        <v>0.5</v>
      </c>
      <c r="T843" s="826">
        <v>1</v>
      </c>
      <c r="U843" s="828">
        <v>0.5</v>
      </c>
    </row>
    <row r="844" spans="1:21" ht="14.45" customHeight="1" x14ac:dyDescent="0.2">
      <c r="A844" s="821">
        <v>21</v>
      </c>
      <c r="B844" s="822" t="s">
        <v>2867</v>
      </c>
      <c r="C844" s="822" t="s">
        <v>2873</v>
      </c>
      <c r="D844" s="823" t="s">
        <v>4857</v>
      </c>
      <c r="E844" s="824" t="s">
        <v>2902</v>
      </c>
      <c r="F844" s="822" t="s">
        <v>2868</v>
      </c>
      <c r="G844" s="822" t="s">
        <v>2933</v>
      </c>
      <c r="H844" s="822" t="s">
        <v>643</v>
      </c>
      <c r="I844" s="822" t="s">
        <v>2297</v>
      </c>
      <c r="J844" s="822" t="s">
        <v>1674</v>
      </c>
      <c r="K844" s="822" t="s">
        <v>2298</v>
      </c>
      <c r="L844" s="825">
        <v>28.81</v>
      </c>
      <c r="M844" s="825">
        <v>28.81</v>
      </c>
      <c r="N844" s="822">
        <v>1</v>
      </c>
      <c r="O844" s="826">
        <v>1</v>
      </c>
      <c r="P844" s="825">
        <v>28.81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21</v>
      </c>
      <c r="B845" s="822" t="s">
        <v>2867</v>
      </c>
      <c r="C845" s="822" t="s">
        <v>2873</v>
      </c>
      <c r="D845" s="823" t="s">
        <v>4857</v>
      </c>
      <c r="E845" s="824" t="s">
        <v>2902</v>
      </c>
      <c r="F845" s="822" t="s">
        <v>2868</v>
      </c>
      <c r="G845" s="822" t="s">
        <v>3887</v>
      </c>
      <c r="H845" s="822" t="s">
        <v>329</v>
      </c>
      <c r="I845" s="822" t="s">
        <v>3888</v>
      </c>
      <c r="J845" s="822" t="s">
        <v>3889</v>
      </c>
      <c r="K845" s="822" t="s">
        <v>3890</v>
      </c>
      <c r="L845" s="825">
        <v>1240.29</v>
      </c>
      <c r="M845" s="825">
        <v>1240.29</v>
      </c>
      <c r="N845" s="822">
        <v>1</v>
      </c>
      <c r="O845" s="826">
        <v>1</v>
      </c>
      <c r="P845" s="825">
        <v>1240.29</v>
      </c>
      <c r="Q845" s="827">
        <v>1</v>
      </c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21</v>
      </c>
      <c r="B846" s="822" t="s">
        <v>2867</v>
      </c>
      <c r="C846" s="822" t="s">
        <v>2873</v>
      </c>
      <c r="D846" s="823" t="s">
        <v>4857</v>
      </c>
      <c r="E846" s="824" t="s">
        <v>2902</v>
      </c>
      <c r="F846" s="822" t="s">
        <v>2868</v>
      </c>
      <c r="G846" s="822" t="s">
        <v>3863</v>
      </c>
      <c r="H846" s="822" t="s">
        <v>643</v>
      </c>
      <c r="I846" s="822" t="s">
        <v>2760</v>
      </c>
      <c r="J846" s="822" t="s">
        <v>2758</v>
      </c>
      <c r="K846" s="822" t="s">
        <v>2761</v>
      </c>
      <c r="L846" s="825">
        <v>122.96</v>
      </c>
      <c r="M846" s="825">
        <v>122.96</v>
      </c>
      <c r="N846" s="822">
        <v>1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21</v>
      </c>
      <c r="B847" s="822" t="s">
        <v>2867</v>
      </c>
      <c r="C847" s="822" t="s">
        <v>2873</v>
      </c>
      <c r="D847" s="823" t="s">
        <v>4857</v>
      </c>
      <c r="E847" s="824" t="s">
        <v>2902</v>
      </c>
      <c r="F847" s="822" t="s">
        <v>2868</v>
      </c>
      <c r="G847" s="822" t="s">
        <v>3891</v>
      </c>
      <c r="H847" s="822" t="s">
        <v>329</v>
      </c>
      <c r="I847" s="822" t="s">
        <v>3892</v>
      </c>
      <c r="J847" s="822" t="s">
        <v>876</v>
      </c>
      <c r="K847" s="822" t="s">
        <v>3893</v>
      </c>
      <c r="L847" s="825">
        <v>0</v>
      </c>
      <c r="M847" s="825">
        <v>0</v>
      </c>
      <c r="N847" s="822">
        <v>1</v>
      </c>
      <c r="O847" s="826">
        <v>1</v>
      </c>
      <c r="P847" s="825">
        <v>0</v>
      </c>
      <c r="Q847" s="827"/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21</v>
      </c>
      <c r="B848" s="822" t="s">
        <v>2867</v>
      </c>
      <c r="C848" s="822" t="s">
        <v>2873</v>
      </c>
      <c r="D848" s="823" t="s">
        <v>4857</v>
      </c>
      <c r="E848" s="824" t="s">
        <v>2902</v>
      </c>
      <c r="F848" s="822" t="s">
        <v>2868</v>
      </c>
      <c r="G848" s="822" t="s">
        <v>3894</v>
      </c>
      <c r="H848" s="822" t="s">
        <v>329</v>
      </c>
      <c r="I848" s="822" t="s">
        <v>3895</v>
      </c>
      <c r="J848" s="822" t="s">
        <v>1093</v>
      </c>
      <c r="K848" s="822" t="s">
        <v>1629</v>
      </c>
      <c r="L848" s="825">
        <v>0</v>
      </c>
      <c r="M848" s="825">
        <v>0</v>
      </c>
      <c r="N848" s="822">
        <v>2</v>
      </c>
      <c r="O848" s="826">
        <v>1</v>
      </c>
      <c r="P848" s="825"/>
      <c r="Q848" s="827"/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21</v>
      </c>
      <c r="B849" s="822" t="s">
        <v>2867</v>
      </c>
      <c r="C849" s="822" t="s">
        <v>2873</v>
      </c>
      <c r="D849" s="823" t="s">
        <v>4857</v>
      </c>
      <c r="E849" s="824" t="s">
        <v>2902</v>
      </c>
      <c r="F849" s="822" t="s">
        <v>2868</v>
      </c>
      <c r="G849" s="822" t="s">
        <v>2921</v>
      </c>
      <c r="H849" s="822" t="s">
        <v>643</v>
      </c>
      <c r="I849" s="822" t="s">
        <v>2556</v>
      </c>
      <c r="J849" s="822" t="s">
        <v>1211</v>
      </c>
      <c r="K849" s="822" t="s">
        <v>1212</v>
      </c>
      <c r="L849" s="825">
        <v>0</v>
      </c>
      <c r="M849" s="825">
        <v>0</v>
      </c>
      <c r="N849" s="822">
        <v>3</v>
      </c>
      <c r="O849" s="826">
        <v>1.5</v>
      </c>
      <c r="P849" s="825">
        <v>0</v>
      </c>
      <c r="Q849" s="827"/>
      <c r="R849" s="822">
        <v>2</v>
      </c>
      <c r="S849" s="827">
        <v>0.66666666666666663</v>
      </c>
      <c r="T849" s="826">
        <v>1</v>
      </c>
      <c r="U849" s="828">
        <v>0.66666666666666663</v>
      </c>
    </row>
    <row r="850" spans="1:21" ht="14.45" customHeight="1" x14ac:dyDescent="0.2">
      <c r="A850" s="821">
        <v>21</v>
      </c>
      <c r="B850" s="822" t="s">
        <v>2867</v>
      </c>
      <c r="C850" s="822" t="s">
        <v>2873</v>
      </c>
      <c r="D850" s="823" t="s">
        <v>4857</v>
      </c>
      <c r="E850" s="824" t="s">
        <v>2902</v>
      </c>
      <c r="F850" s="822" t="s">
        <v>2868</v>
      </c>
      <c r="G850" s="822" t="s">
        <v>3164</v>
      </c>
      <c r="H850" s="822" t="s">
        <v>329</v>
      </c>
      <c r="I850" s="822" t="s">
        <v>3467</v>
      </c>
      <c r="J850" s="822" t="s">
        <v>1437</v>
      </c>
      <c r="K850" s="822" t="s">
        <v>3468</v>
      </c>
      <c r="L850" s="825">
        <v>42.08</v>
      </c>
      <c r="M850" s="825">
        <v>42.08</v>
      </c>
      <c r="N850" s="822">
        <v>1</v>
      </c>
      <c r="O850" s="826">
        <v>0.5</v>
      </c>
      <c r="P850" s="825">
        <v>42.08</v>
      </c>
      <c r="Q850" s="827">
        <v>1</v>
      </c>
      <c r="R850" s="822">
        <v>1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21</v>
      </c>
      <c r="B851" s="822" t="s">
        <v>2867</v>
      </c>
      <c r="C851" s="822" t="s">
        <v>2873</v>
      </c>
      <c r="D851" s="823" t="s">
        <v>4857</v>
      </c>
      <c r="E851" s="824" t="s">
        <v>2902</v>
      </c>
      <c r="F851" s="822" t="s">
        <v>2868</v>
      </c>
      <c r="G851" s="822" t="s">
        <v>3896</v>
      </c>
      <c r="H851" s="822" t="s">
        <v>329</v>
      </c>
      <c r="I851" s="822" t="s">
        <v>3897</v>
      </c>
      <c r="J851" s="822" t="s">
        <v>788</v>
      </c>
      <c r="K851" s="822" t="s">
        <v>3898</v>
      </c>
      <c r="L851" s="825">
        <v>132</v>
      </c>
      <c r="M851" s="825">
        <v>132</v>
      </c>
      <c r="N851" s="822">
        <v>1</v>
      </c>
      <c r="O851" s="826">
        <v>1</v>
      </c>
      <c r="P851" s="825">
        <v>132</v>
      </c>
      <c r="Q851" s="827">
        <v>1</v>
      </c>
      <c r="R851" s="822">
        <v>1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21</v>
      </c>
      <c r="B852" s="822" t="s">
        <v>2867</v>
      </c>
      <c r="C852" s="822" t="s">
        <v>2873</v>
      </c>
      <c r="D852" s="823" t="s">
        <v>4857</v>
      </c>
      <c r="E852" s="824" t="s">
        <v>2902</v>
      </c>
      <c r="F852" s="822" t="s">
        <v>2868</v>
      </c>
      <c r="G852" s="822" t="s">
        <v>3899</v>
      </c>
      <c r="H852" s="822" t="s">
        <v>329</v>
      </c>
      <c r="I852" s="822" t="s">
        <v>3900</v>
      </c>
      <c r="J852" s="822" t="s">
        <v>3901</v>
      </c>
      <c r="K852" s="822" t="s">
        <v>3902</v>
      </c>
      <c r="L852" s="825">
        <v>137.88</v>
      </c>
      <c r="M852" s="825">
        <v>137.88</v>
      </c>
      <c r="N852" s="822">
        <v>1</v>
      </c>
      <c r="O852" s="826">
        <v>1</v>
      </c>
      <c r="P852" s="825">
        <v>137.88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21</v>
      </c>
      <c r="B853" s="822" t="s">
        <v>2867</v>
      </c>
      <c r="C853" s="822" t="s">
        <v>2873</v>
      </c>
      <c r="D853" s="823" t="s">
        <v>4857</v>
      </c>
      <c r="E853" s="824" t="s">
        <v>2902</v>
      </c>
      <c r="F853" s="822" t="s">
        <v>2868</v>
      </c>
      <c r="G853" s="822" t="s">
        <v>3187</v>
      </c>
      <c r="H853" s="822" t="s">
        <v>329</v>
      </c>
      <c r="I853" s="822" t="s">
        <v>3191</v>
      </c>
      <c r="J853" s="822" t="s">
        <v>3192</v>
      </c>
      <c r="K853" s="822" t="s">
        <v>3193</v>
      </c>
      <c r="L853" s="825">
        <v>100.17</v>
      </c>
      <c r="M853" s="825">
        <v>200.34</v>
      </c>
      <c r="N853" s="822">
        <v>2</v>
      </c>
      <c r="O853" s="826">
        <v>1.5</v>
      </c>
      <c r="P853" s="825">
        <v>100.17</v>
      </c>
      <c r="Q853" s="827">
        <v>0.5</v>
      </c>
      <c r="R853" s="822">
        <v>1</v>
      </c>
      <c r="S853" s="827">
        <v>0.5</v>
      </c>
      <c r="T853" s="826">
        <v>0.5</v>
      </c>
      <c r="U853" s="828">
        <v>0.33333333333333331</v>
      </c>
    </row>
    <row r="854" spans="1:21" ht="14.45" customHeight="1" x14ac:dyDescent="0.2">
      <c r="A854" s="821">
        <v>21</v>
      </c>
      <c r="B854" s="822" t="s">
        <v>2867</v>
      </c>
      <c r="C854" s="822" t="s">
        <v>2873</v>
      </c>
      <c r="D854" s="823" t="s">
        <v>4857</v>
      </c>
      <c r="E854" s="824" t="s">
        <v>2902</v>
      </c>
      <c r="F854" s="822" t="s">
        <v>2868</v>
      </c>
      <c r="G854" s="822" t="s">
        <v>3187</v>
      </c>
      <c r="H854" s="822" t="s">
        <v>329</v>
      </c>
      <c r="I854" s="822" t="s">
        <v>3195</v>
      </c>
      <c r="J854" s="822" t="s">
        <v>1402</v>
      </c>
      <c r="K854" s="822" t="s">
        <v>3196</v>
      </c>
      <c r="L854" s="825">
        <v>33.4</v>
      </c>
      <c r="M854" s="825">
        <v>66.8</v>
      </c>
      <c r="N854" s="822">
        <v>2</v>
      </c>
      <c r="O854" s="826">
        <v>0.5</v>
      </c>
      <c r="P854" s="825">
        <v>66.8</v>
      </c>
      <c r="Q854" s="827">
        <v>1</v>
      </c>
      <c r="R854" s="822">
        <v>2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21</v>
      </c>
      <c r="B855" s="822" t="s">
        <v>2867</v>
      </c>
      <c r="C855" s="822" t="s">
        <v>2873</v>
      </c>
      <c r="D855" s="823" t="s">
        <v>4857</v>
      </c>
      <c r="E855" s="824" t="s">
        <v>2902</v>
      </c>
      <c r="F855" s="822" t="s">
        <v>2868</v>
      </c>
      <c r="G855" s="822" t="s">
        <v>3210</v>
      </c>
      <c r="H855" s="822" t="s">
        <v>329</v>
      </c>
      <c r="I855" s="822" t="s">
        <v>3218</v>
      </c>
      <c r="J855" s="822" t="s">
        <v>3217</v>
      </c>
      <c r="K855" s="822" t="s">
        <v>2595</v>
      </c>
      <c r="L855" s="825">
        <v>0</v>
      </c>
      <c r="M855" s="825">
        <v>0</v>
      </c>
      <c r="N855" s="822">
        <v>2</v>
      </c>
      <c r="O855" s="826">
        <v>2</v>
      </c>
      <c r="P855" s="825">
        <v>0</v>
      </c>
      <c r="Q855" s="827"/>
      <c r="R855" s="822">
        <v>2</v>
      </c>
      <c r="S855" s="827">
        <v>1</v>
      </c>
      <c r="T855" s="826">
        <v>2</v>
      </c>
      <c r="U855" s="828">
        <v>1</v>
      </c>
    </row>
    <row r="856" spans="1:21" ht="14.45" customHeight="1" x14ac:dyDescent="0.2">
      <c r="A856" s="821">
        <v>21</v>
      </c>
      <c r="B856" s="822" t="s">
        <v>2867</v>
      </c>
      <c r="C856" s="822" t="s">
        <v>2873</v>
      </c>
      <c r="D856" s="823" t="s">
        <v>4857</v>
      </c>
      <c r="E856" s="824" t="s">
        <v>2902</v>
      </c>
      <c r="F856" s="822" t="s">
        <v>2868</v>
      </c>
      <c r="G856" s="822" t="s">
        <v>3210</v>
      </c>
      <c r="H856" s="822" t="s">
        <v>643</v>
      </c>
      <c r="I856" s="822" t="s">
        <v>2594</v>
      </c>
      <c r="J856" s="822" t="s">
        <v>1460</v>
      </c>
      <c r="K856" s="822" t="s">
        <v>2595</v>
      </c>
      <c r="L856" s="825">
        <v>0</v>
      </c>
      <c r="M856" s="825">
        <v>0</v>
      </c>
      <c r="N856" s="822">
        <v>2</v>
      </c>
      <c r="O856" s="826">
        <v>2</v>
      </c>
      <c r="P856" s="825">
        <v>0</v>
      </c>
      <c r="Q856" s="827"/>
      <c r="R856" s="822">
        <v>1</v>
      </c>
      <c r="S856" s="827">
        <v>0.5</v>
      </c>
      <c r="T856" s="826">
        <v>1</v>
      </c>
      <c r="U856" s="828">
        <v>0.5</v>
      </c>
    </row>
    <row r="857" spans="1:21" ht="14.45" customHeight="1" x14ac:dyDescent="0.2">
      <c r="A857" s="821">
        <v>21</v>
      </c>
      <c r="B857" s="822" t="s">
        <v>2867</v>
      </c>
      <c r="C857" s="822" t="s">
        <v>2873</v>
      </c>
      <c r="D857" s="823" t="s">
        <v>4857</v>
      </c>
      <c r="E857" s="824" t="s">
        <v>2902</v>
      </c>
      <c r="F857" s="822" t="s">
        <v>2868</v>
      </c>
      <c r="G857" s="822" t="s">
        <v>3221</v>
      </c>
      <c r="H857" s="822" t="s">
        <v>329</v>
      </c>
      <c r="I857" s="822" t="s">
        <v>3903</v>
      </c>
      <c r="J857" s="822" t="s">
        <v>1451</v>
      </c>
      <c r="K857" s="822" t="s">
        <v>3904</v>
      </c>
      <c r="L857" s="825">
        <v>16.77</v>
      </c>
      <c r="M857" s="825">
        <v>16.77</v>
      </c>
      <c r="N857" s="822">
        <v>1</v>
      </c>
      <c r="O857" s="826">
        <v>1</v>
      </c>
      <c r="P857" s="825">
        <v>16.77</v>
      </c>
      <c r="Q857" s="827">
        <v>1</v>
      </c>
      <c r="R857" s="822">
        <v>1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21</v>
      </c>
      <c r="B858" s="822" t="s">
        <v>2867</v>
      </c>
      <c r="C858" s="822" t="s">
        <v>2873</v>
      </c>
      <c r="D858" s="823" t="s">
        <v>4857</v>
      </c>
      <c r="E858" s="824" t="s">
        <v>2902</v>
      </c>
      <c r="F858" s="822" t="s">
        <v>2868</v>
      </c>
      <c r="G858" s="822" t="s">
        <v>2922</v>
      </c>
      <c r="H858" s="822" t="s">
        <v>329</v>
      </c>
      <c r="I858" s="822" t="s">
        <v>2923</v>
      </c>
      <c r="J858" s="822" t="s">
        <v>650</v>
      </c>
      <c r="K858" s="822" t="s">
        <v>651</v>
      </c>
      <c r="L858" s="825">
        <v>2086.5500000000002</v>
      </c>
      <c r="M858" s="825">
        <v>4173.1000000000004</v>
      </c>
      <c r="N858" s="822">
        <v>2</v>
      </c>
      <c r="O858" s="826">
        <v>2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21</v>
      </c>
      <c r="B859" s="822" t="s">
        <v>2867</v>
      </c>
      <c r="C859" s="822" t="s">
        <v>2873</v>
      </c>
      <c r="D859" s="823" t="s">
        <v>4857</v>
      </c>
      <c r="E859" s="824" t="s">
        <v>2902</v>
      </c>
      <c r="F859" s="822" t="s">
        <v>2868</v>
      </c>
      <c r="G859" s="822" t="s">
        <v>3231</v>
      </c>
      <c r="H859" s="822" t="s">
        <v>643</v>
      </c>
      <c r="I859" s="822" t="s">
        <v>2449</v>
      </c>
      <c r="J859" s="822" t="s">
        <v>1529</v>
      </c>
      <c r="K859" s="822" t="s">
        <v>2450</v>
      </c>
      <c r="L859" s="825">
        <v>154.36000000000001</v>
      </c>
      <c r="M859" s="825">
        <v>154.36000000000001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21</v>
      </c>
      <c r="B860" s="822" t="s">
        <v>2867</v>
      </c>
      <c r="C860" s="822" t="s">
        <v>2873</v>
      </c>
      <c r="D860" s="823" t="s">
        <v>4857</v>
      </c>
      <c r="E860" s="824" t="s">
        <v>2902</v>
      </c>
      <c r="F860" s="822" t="s">
        <v>2868</v>
      </c>
      <c r="G860" s="822" t="s">
        <v>3231</v>
      </c>
      <c r="H860" s="822" t="s">
        <v>643</v>
      </c>
      <c r="I860" s="822" t="s">
        <v>2451</v>
      </c>
      <c r="J860" s="822" t="s">
        <v>2452</v>
      </c>
      <c r="K860" s="822" t="s">
        <v>2453</v>
      </c>
      <c r="L860" s="825">
        <v>149.52000000000001</v>
      </c>
      <c r="M860" s="825">
        <v>149.52000000000001</v>
      </c>
      <c r="N860" s="822">
        <v>1</v>
      </c>
      <c r="O860" s="826">
        <v>1</v>
      </c>
      <c r="P860" s="825">
        <v>149.52000000000001</v>
      </c>
      <c r="Q860" s="827">
        <v>1</v>
      </c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21</v>
      </c>
      <c r="B861" s="822" t="s">
        <v>2867</v>
      </c>
      <c r="C861" s="822" t="s">
        <v>2873</v>
      </c>
      <c r="D861" s="823" t="s">
        <v>4857</v>
      </c>
      <c r="E861" s="824" t="s">
        <v>2902</v>
      </c>
      <c r="F861" s="822" t="s">
        <v>2868</v>
      </c>
      <c r="G861" s="822" t="s">
        <v>3254</v>
      </c>
      <c r="H861" s="822" t="s">
        <v>329</v>
      </c>
      <c r="I861" s="822" t="s">
        <v>3255</v>
      </c>
      <c r="J861" s="822" t="s">
        <v>1152</v>
      </c>
      <c r="K861" s="822" t="s">
        <v>1153</v>
      </c>
      <c r="L861" s="825">
        <v>121.92</v>
      </c>
      <c r="M861" s="825">
        <v>121.92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21</v>
      </c>
      <c r="B862" s="822" t="s">
        <v>2867</v>
      </c>
      <c r="C862" s="822" t="s">
        <v>2873</v>
      </c>
      <c r="D862" s="823" t="s">
        <v>4857</v>
      </c>
      <c r="E862" s="824" t="s">
        <v>2904</v>
      </c>
      <c r="F862" s="822" t="s">
        <v>2868</v>
      </c>
      <c r="G862" s="822" t="s">
        <v>2951</v>
      </c>
      <c r="H862" s="822" t="s">
        <v>329</v>
      </c>
      <c r="I862" s="822" t="s">
        <v>3269</v>
      </c>
      <c r="J862" s="822" t="s">
        <v>2953</v>
      </c>
      <c r="K862" s="822" t="s">
        <v>3270</v>
      </c>
      <c r="L862" s="825">
        <v>23.49</v>
      </c>
      <c r="M862" s="825">
        <v>46.98</v>
      </c>
      <c r="N862" s="822">
        <v>2</v>
      </c>
      <c r="O862" s="826">
        <v>2</v>
      </c>
      <c r="P862" s="825">
        <v>46.98</v>
      </c>
      <c r="Q862" s="827">
        <v>1</v>
      </c>
      <c r="R862" s="822">
        <v>2</v>
      </c>
      <c r="S862" s="827">
        <v>1</v>
      </c>
      <c r="T862" s="826">
        <v>2</v>
      </c>
      <c r="U862" s="828">
        <v>1</v>
      </c>
    </row>
    <row r="863" spans="1:21" ht="14.45" customHeight="1" x14ac:dyDescent="0.2">
      <c r="A863" s="821">
        <v>21</v>
      </c>
      <c r="B863" s="822" t="s">
        <v>2867</v>
      </c>
      <c r="C863" s="822" t="s">
        <v>2873</v>
      </c>
      <c r="D863" s="823" t="s">
        <v>4857</v>
      </c>
      <c r="E863" s="824" t="s">
        <v>2904</v>
      </c>
      <c r="F863" s="822" t="s">
        <v>2868</v>
      </c>
      <c r="G863" s="822" t="s">
        <v>2951</v>
      </c>
      <c r="H863" s="822" t="s">
        <v>329</v>
      </c>
      <c r="I863" s="822" t="s">
        <v>2952</v>
      </c>
      <c r="J863" s="822" t="s">
        <v>2953</v>
      </c>
      <c r="K863" s="822" t="s">
        <v>2954</v>
      </c>
      <c r="L863" s="825">
        <v>70.48</v>
      </c>
      <c r="M863" s="825">
        <v>845.7600000000001</v>
      </c>
      <c r="N863" s="822">
        <v>12</v>
      </c>
      <c r="O863" s="826">
        <v>9</v>
      </c>
      <c r="P863" s="825">
        <v>845.7600000000001</v>
      </c>
      <c r="Q863" s="827">
        <v>1</v>
      </c>
      <c r="R863" s="822">
        <v>12</v>
      </c>
      <c r="S863" s="827">
        <v>1</v>
      </c>
      <c r="T863" s="826">
        <v>9</v>
      </c>
      <c r="U863" s="828">
        <v>1</v>
      </c>
    </row>
    <row r="864" spans="1:21" ht="14.45" customHeight="1" x14ac:dyDescent="0.2">
      <c r="A864" s="821">
        <v>21</v>
      </c>
      <c r="B864" s="822" t="s">
        <v>2867</v>
      </c>
      <c r="C864" s="822" t="s">
        <v>2873</v>
      </c>
      <c r="D864" s="823" t="s">
        <v>4857</v>
      </c>
      <c r="E864" s="824" t="s">
        <v>2904</v>
      </c>
      <c r="F864" s="822" t="s">
        <v>2868</v>
      </c>
      <c r="G864" s="822" t="s">
        <v>2951</v>
      </c>
      <c r="H864" s="822" t="s">
        <v>329</v>
      </c>
      <c r="I864" s="822" t="s">
        <v>2955</v>
      </c>
      <c r="J864" s="822" t="s">
        <v>2953</v>
      </c>
      <c r="K864" s="822" t="s">
        <v>2956</v>
      </c>
      <c r="L864" s="825">
        <v>0</v>
      </c>
      <c r="M864" s="825">
        <v>0</v>
      </c>
      <c r="N864" s="822">
        <v>1</v>
      </c>
      <c r="O864" s="826">
        <v>0.5</v>
      </c>
      <c r="P864" s="825">
        <v>0</v>
      </c>
      <c r="Q864" s="827"/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21</v>
      </c>
      <c r="B865" s="822" t="s">
        <v>2867</v>
      </c>
      <c r="C865" s="822" t="s">
        <v>2873</v>
      </c>
      <c r="D865" s="823" t="s">
        <v>4857</v>
      </c>
      <c r="E865" s="824" t="s">
        <v>2904</v>
      </c>
      <c r="F865" s="822" t="s">
        <v>2868</v>
      </c>
      <c r="G865" s="822" t="s">
        <v>3805</v>
      </c>
      <c r="H865" s="822" t="s">
        <v>329</v>
      </c>
      <c r="I865" s="822" t="s">
        <v>3905</v>
      </c>
      <c r="J865" s="822" t="s">
        <v>1733</v>
      </c>
      <c r="K865" s="822" t="s">
        <v>1468</v>
      </c>
      <c r="L865" s="825">
        <v>329.56</v>
      </c>
      <c r="M865" s="825">
        <v>1977.3600000000001</v>
      </c>
      <c r="N865" s="822">
        <v>6</v>
      </c>
      <c r="O865" s="826">
        <v>2</v>
      </c>
      <c r="P865" s="825">
        <v>988.68000000000006</v>
      </c>
      <c r="Q865" s="827">
        <v>0.5</v>
      </c>
      <c r="R865" s="822">
        <v>3</v>
      </c>
      <c r="S865" s="827">
        <v>0.5</v>
      </c>
      <c r="T865" s="826">
        <v>1</v>
      </c>
      <c r="U865" s="828">
        <v>0.5</v>
      </c>
    </row>
    <row r="866" spans="1:21" ht="14.45" customHeight="1" x14ac:dyDescent="0.2">
      <c r="A866" s="821">
        <v>21</v>
      </c>
      <c r="B866" s="822" t="s">
        <v>2867</v>
      </c>
      <c r="C866" s="822" t="s">
        <v>2873</v>
      </c>
      <c r="D866" s="823" t="s">
        <v>4857</v>
      </c>
      <c r="E866" s="824" t="s">
        <v>2904</v>
      </c>
      <c r="F866" s="822" t="s">
        <v>2868</v>
      </c>
      <c r="G866" s="822" t="s">
        <v>2958</v>
      </c>
      <c r="H866" s="822" t="s">
        <v>643</v>
      </c>
      <c r="I866" s="822" t="s">
        <v>2526</v>
      </c>
      <c r="J866" s="822" t="s">
        <v>656</v>
      </c>
      <c r="K866" s="822" t="s">
        <v>658</v>
      </c>
      <c r="L866" s="825">
        <v>72.55</v>
      </c>
      <c r="M866" s="825">
        <v>72.55</v>
      </c>
      <c r="N866" s="822">
        <v>1</v>
      </c>
      <c r="O866" s="826">
        <v>0.5</v>
      </c>
      <c r="P866" s="825">
        <v>72.55</v>
      </c>
      <c r="Q866" s="827">
        <v>1</v>
      </c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21</v>
      </c>
      <c r="B867" s="822" t="s">
        <v>2867</v>
      </c>
      <c r="C867" s="822" t="s">
        <v>2873</v>
      </c>
      <c r="D867" s="823" t="s">
        <v>4857</v>
      </c>
      <c r="E867" s="824" t="s">
        <v>2904</v>
      </c>
      <c r="F867" s="822" t="s">
        <v>2868</v>
      </c>
      <c r="G867" s="822" t="s">
        <v>2958</v>
      </c>
      <c r="H867" s="822" t="s">
        <v>643</v>
      </c>
      <c r="I867" s="822" t="s">
        <v>2527</v>
      </c>
      <c r="J867" s="822" t="s">
        <v>656</v>
      </c>
      <c r="K867" s="822" t="s">
        <v>659</v>
      </c>
      <c r="L867" s="825">
        <v>65.28</v>
      </c>
      <c r="M867" s="825">
        <v>261.12</v>
      </c>
      <c r="N867" s="822">
        <v>4</v>
      </c>
      <c r="O867" s="826">
        <v>3.5</v>
      </c>
      <c r="P867" s="825">
        <v>130.56</v>
      </c>
      <c r="Q867" s="827">
        <v>0.5</v>
      </c>
      <c r="R867" s="822">
        <v>2</v>
      </c>
      <c r="S867" s="827">
        <v>0.5</v>
      </c>
      <c r="T867" s="826">
        <v>2</v>
      </c>
      <c r="U867" s="828">
        <v>0.5714285714285714</v>
      </c>
    </row>
    <row r="868" spans="1:21" ht="14.45" customHeight="1" x14ac:dyDescent="0.2">
      <c r="A868" s="821">
        <v>21</v>
      </c>
      <c r="B868" s="822" t="s">
        <v>2867</v>
      </c>
      <c r="C868" s="822" t="s">
        <v>2873</v>
      </c>
      <c r="D868" s="823" t="s">
        <v>4857</v>
      </c>
      <c r="E868" s="824" t="s">
        <v>2904</v>
      </c>
      <c r="F868" s="822" t="s">
        <v>2868</v>
      </c>
      <c r="G868" s="822" t="s">
        <v>2915</v>
      </c>
      <c r="H868" s="822" t="s">
        <v>643</v>
      </c>
      <c r="I868" s="822" t="s">
        <v>2588</v>
      </c>
      <c r="J868" s="822" t="s">
        <v>2589</v>
      </c>
      <c r="K868" s="822" t="s">
        <v>2590</v>
      </c>
      <c r="L868" s="825">
        <v>23.4</v>
      </c>
      <c r="M868" s="825">
        <v>93.6</v>
      </c>
      <c r="N868" s="822">
        <v>4</v>
      </c>
      <c r="O868" s="826">
        <v>2</v>
      </c>
      <c r="P868" s="825">
        <v>23.4</v>
      </c>
      <c r="Q868" s="827">
        <v>0.25</v>
      </c>
      <c r="R868" s="822">
        <v>1</v>
      </c>
      <c r="S868" s="827">
        <v>0.25</v>
      </c>
      <c r="T868" s="826">
        <v>0.5</v>
      </c>
      <c r="U868" s="828">
        <v>0.25</v>
      </c>
    </row>
    <row r="869" spans="1:21" ht="14.45" customHeight="1" x14ac:dyDescent="0.2">
      <c r="A869" s="821">
        <v>21</v>
      </c>
      <c r="B869" s="822" t="s">
        <v>2867</v>
      </c>
      <c r="C869" s="822" t="s">
        <v>2873</v>
      </c>
      <c r="D869" s="823" t="s">
        <v>4857</v>
      </c>
      <c r="E869" s="824" t="s">
        <v>2904</v>
      </c>
      <c r="F869" s="822" t="s">
        <v>2868</v>
      </c>
      <c r="G869" s="822" t="s">
        <v>2962</v>
      </c>
      <c r="H869" s="822" t="s">
        <v>329</v>
      </c>
      <c r="I869" s="822" t="s">
        <v>3281</v>
      </c>
      <c r="J869" s="822" t="s">
        <v>3282</v>
      </c>
      <c r="K869" s="822" t="s">
        <v>2965</v>
      </c>
      <c r="L869" s="825">
        <v>550.39</v>
      </c>
      <c r="M869" s="825">
        <v>1651.17</v>
      </c>
      <c r="N869" s="822">
        <v>3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21</v>
      </c>
      <c r="B870" s="822" t="s">
        <v>2867</v>
      </c>
      <c r="C870" s="822" t="s">
        <v>2873</v>
      </c>
      <c r="D870" s="823" t="s">
        <v>4857</v>
      </c>
      <c r="E870" s="824" t="s">
        <v>2904</v>
      </c>
      <c r="F870" s="822" t="s">
        <v>2868</v>
      </c>
      <c r="G870" s="822" t="s">
        <v>3293</v>
      </c>
      <c r="H870" s="822" t="s">
        <v>329</v>
      </c>
      <c r="I870" s="822" t="s">
        <v>3906</v>
      </c>
      <c r="J870" s="822" t="s">
        <v>3907</v>
      </c>
      <c r="K870" s="822" t="s">
        <v>3908</v>
      </c>
      <c r="L870" s="825">
        <v>155.69999999999999</v>
      </c>
      <c r="M870" s="825">
        <v>155.69999999999999</v>
      </c>
      <c r="N870" s="822">
        <v>1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21</v>
      </c>
      <c r="B871" s="822" t="s">
        <v>2867</v>
      </c>
      <c r="C871" s="822" t="s">
        <v>2873</v>
      </c>
      <c r="D871" s="823" t="s">
        <v>4857</v>
      </c>
      <c r="E871" s="824" t="s">
        <v>2904</v>
      </c>
      <c r="F871" s="822" t="s">
        <v>2868</v>
      </c>
      <c r="G871" s="822" t="s">
        <v>3298</v>
      </c>
      <c r="H871" s="822" t="s">
        <v>329</v>
      </c>
      <c r="I871" s="822" t="s">
        <v>3299</v>
      </c>
      <c r="J871" s="822" t="s">
        <v>3300</v>
      </c>
      <c r="K871" s="822" t="s">
        <v>3301</v>
      </c>
      <c r="L871" s="825">
        <v>86.02</v>
      </c>
      <c r="M871" s="825">
        <v>516.12</v>
      </c>
      <c r="N871" s="822">
        <v>6</v>
      </c>
      <c r="O871" s="826">
        <v>4.5</v>
      </c>
      <c r="P871" s="825">
        <v>344.08</v>
      </c>
      <c r="Q871" s="827">
        <v>0.66666666666666663</v>
      </c>
      <c r="R871" s="822">
        <v>4</v>
      </c>
      <c r="S871" s="827">
        <v>0.66666666666666663</v>
      </c>
      <c r="T871" s="826">
        <v>3</v>
      </c>
      <c r="U871" s="828">
        <v>0.66666666666666663</v>
      </c>
    </row>
    <row r="872" spans="1:21" ht="14.45" customHeight="1" x14ac:dyDescent="0.2">
      <c r="A872" s="821">
        <v>21</v>
      </c>
      <c r="B872" s="822" t="s">
        <v>2867</v>
      </c>
      <c r="C872" s="822" t="s">
        <v>2873</v>
      </c>
      <c r="D872" s="823" t="s">
        <v>4857</v>
      </c>
      <c r="E872" s="824" t="s">
        <v>2904</v>
      </c>
      <c r="F872" s="822" t="s">
        <v>2868</v>
      </c>
      <c r="G872" s="822" t="s">
        <v>2971</v>
      </c>
      <c r="H872" s="822" t="s">
        <v>329</v>
      </c>
      <c r="I872" s="822" t="s">
        <v>3909</v>
      </c>
      <c r="J872" s="822" t="s">
        <v>3910</v>
      </c>
      <c r="K872" s="822" t="s">
        <v>3911</v>
      </c>
      <c r="L872" s="825">
        <v>16.38</v>
      </c>
      <c r="M872" s="825">
        <v>16.38</v>
      </c>
      <c r="N872" s="822">
        <v>1</v>
      </c>
      <c r="O872" s="826">
        <v>1</v>
      </c>
      <c r="P872" s="825">
        <v>16.38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21</v>
      </c>
      <c r="B873" s="822" t="s">
        <v>2867</v>
      </c>
      <c r="C873" s="822" t="s">
        <v>2873</v>
      </c>
      <c r="D873" s="823" t="s">
        <v>4857</v>
      </c>
      <c r="E873" s="824" t="s">
        <v>2904</v>
      </c>
      <c r="F873" s="822" t="s">
        <v>2868</v>
      </c>
      <c r="G873" s="822" t="s">
        <v>2974</v>
      </c>
      <c r="H873" s="822" t="s">
        <v>329</v>
      </c>
      <c r="I873" s="822" t="s">
        <v>2975</v>
      </c>
      <c r="J873" s="822" t="s">
        <v>2976</v>
      </c>
      <c r="K873" s="822" t="s">
        <v>2977</v>
      </c>
      <c r="L873" s="825">
        <v>0</v>
      </c>
      <c r="M873" s="825">
        <v>0</v>
      </c>
      <c r="N873" s="822">
        <v>1</v>
      </c>
      <c r="O873" s="826">
        <v>1</v>
      </c>
      <c r="P873" s="825">
        <v>0</v>
      </c>
      <c r="Q873" s="827"/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21</v>
      </c>
      <c r="B874" s="822" t="s">
        <v>2867</v>
      </c>
      <c r="C874" s="822" t="s">
        <v>2873</v>
      </c>
      <c r="D874" s="823" t="s">
        <v>4857</v>
      </c>
      <c r="E874" s="824" t="s">
        <v>2904</v>
      </c>
      <c r="F874" s="822" t="s">
        <v>2868</v>
      </c>
      <c r="G874" s="822" t="s">
        <v>2974</v>
      </c>
      <c r="H874" s="822" t="s">
        <v>329</v>
      </c>
      <c r="I874" s="822" t="s">
        <v>2978</v>
      </c>
      <c r="J874" s="822" t="s">
        <v>2976</v>
      </c>
      <c r="K874" s="822" t="s">
        <v>1113</v>
      </c>
      <c r="L874" s="825">
        <v>0</v>
      </c>
      <c r="M874" s="825">
        <v>0</v>
      </c>
      <c r="N874" s="822">
        <v>3</v>
      </c>
      <c r="O874" s="826">
        <v>2</v>
      </c>
      <c r="P874" s="825">
        <v>0</v>
      </c>
      <c r="Q874" s="827"/>
      <c r="R874" s="822">
        <v>3</v>
      </c>
      <c r="S874" s="827">
        <v>1</v>
      </c>
      <c r="T874" s="826">
        <v>2</v>
      </c>
      <c r="U874" s="828">
        <v>1</v>
      </c>
    </row>
    <row r="875" spans="1:21" ht="14.45" customHeight="1" x14ac:dyDescent="0.2">
      <c r="A875" s="821">
        <v>21</v>
      </c>
      <c r="B875" s="822" t="s">
        <v>2867</v>
      </c>
      <c r="C875" s="822" t="s">
        <v>2873</v>
      </c>
      <c r="D875" s="823" t="s">
        <v>4857</v>
      </c>
      <c r="E875" s="824" t="s">
        <v>2904</v>
      </c>
      <c r="F875" s="822" t="s">
        <v>2868</v>
      </c>
      <c r="G875" s="822" t="s">
        <v>2979</v>
      </c>
      <c r="H875" s="822" t="s">
        <v>643</v>
      </c>
      <c r="I875" s="822" t="s">
        <v>2614</v>
      </c>
      <c r="J875" s="822" t="s">
        <v>1454</v>
      </c>
      <c r="K875" s="822" t="s">
        <v>2615</v>
      </c>
      <c r="L875" s="825">
        <v>117.55</v>
      </c>
      <c r="M875" s="825">
        <v>470.2</v>
      </c>
      <c r="N875" s="822">
        <v>4</v>
      </c>
      <c r="O875" s="826">
        <v>4</v>
      </c>
      <c r="P875" s="825">
        <v>470.2</v>
      </c>
      <c r="Q875" s="827">
        <v>1</v>
      </c>
      <c r="R875" s="822">
        <v>4</v>
      </c>
      <c r="S875" s="827">
        <v>1</v>
      </c>
      <c r="T875" s="826">
        <v>4</v>
      </c>
      <c r="U875" s="828">
        <v>1</v>
      </c>
    </row>
    <row r="876" spans="1:21" ht="14.45" customHeight="1" x14ac:dyDescent="0.2">
      <c r="A876" s="821">
        <v>21</v>
      </c>
      <c r="B876" s="822" t="s">
        <v>2867</v>
      </c>
      <c r="C876" s="822" t="s">
        <v>2873</v>
      </c>
      <c r="D876" s="823" t="s">
        <v>4857</v>
      </c>
      <c r="E876" s="824" t="s">
        <v>2904</v>
      </c>
      <c r="F876" s="822" t="s">
        <v>2868</v>
      </c>
      <c r="G876" s="822" t="s">
        <v>3912</v>
      </c>
      <c r="H876" s="822" t="s">
        <v>329</v>
      </c>
      <c r="I876" s="822" t="s">
        <v>3913</v>
      </c>
      <c r="J876" s="822" t="s">
        <v>3914</v>
      </c>
      <c r="K876" s="822" t="s">
        <v>3915</v>
      </c>
      <c r="L876" s="825">
        <v>0</v>
      </c>
      <c r="M876" s="825">
        <v>0</v>
      </c>
      <c r="N876" s="822">
        <v>1</v>
      </c>
      <c r="O876" s="826">
        <v>1</v>
      </c>
      <c r="P876" s="825">
        <v>0</v>
      </c>
      <c r="Q876" s="827"/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21</v>
      </c>
      <c r="B877" s="822" t="s">
        <v>2867</v>
      </c>
      <c r="C877" s="822" t="s">
        <v>2873</v>
      </c>
      <c r="D877" s="823" t="s">
        <v>4857</v>
      </c>
      <c r="E877" s="824" t="s">
        <v>2904</v>
      </c>
      <c r="F877" s="822" t="s">
        <v>2868</v>
      </c>
      <c r="G877" s="822" t="s">
        <v>2981</v>
      </c>
      <c r="H877" s="822" t="s">
        <v>329</v>
      </c>
      <c r="I877" s="822" t="s">
        <v>3313</v>
      </c>
      <c r="J877" s="822" t="s">
        <v>1670</v>
      </c>
      <c r="K877" s="822" t="s">
        <v>780</v>
      </c>
      <c r="L877" s="825">
        <v>65.989999999999995</v>
      </c>
      <c r="M877" s="825">
        <v>65.989999999999995</v>
      </c>
      <c r="N877" s="822">
        <v>1</v>
      </c>
      <c r="O877" s="826">
        <v>1</v>
      </c>
      <c r="P877" s="825">
        <v>65.989999999999995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21</v>
      </c>
      <c r="B878" s="822" t="s">
        <v>2867</v>
      </c>
      <c r="C878" s="822" t="s">
        <v>2873</v>
      </c>
      <c r="D878" s="823" t="s">
        <v>4857</v>
      </c>
      <c r="E878" s="824" t="s">
        <v>2904</v>
      </c>
      <c r="F878" s="822" t="s">
        <v>2868</v>
      </c>
      <c r="G878" s="822" t="s">
        <v>2937</v>
      </c>
      <c r="H878" s="822" t="s">
        <v>329</v>
      </c>
      <c r="I878" s="822" t="s">
        <v>3314</v>
      </c>
      <c r="J878" s="822" t="s">
        <v>923</v>
      </c>
      <c r="K878" s="822" t="s">
        <v>924</v>
      </c>
      <c r="L878" s="825">
        <v>236.03</v>
      </c>
      <c r="M878" s="825">
        <v>472.06</v>
      </c>
      <c r="N878" s="822">
        <v>2</v>
      </c>
      <c r="O878" s="826">
        <v>1</v>
      </c>
      <c r="P878" s="825">
        <v>236.03</v>
      </c>
      <c r="Q878" s="827">
        <v>0.5</v>
      </c>
      <c r="R878" s="822">
        <v>1</v>
      </c>
      <c r="S878" s="827">
        <v>0.5</v>
      </c>
      <c r="T878" s="826">
        <v>0.5</v>
      </c>
      <c r="U878" s="828">
        <v>0.5</v>
      </c>
    </row>
    <row r="879" spans="1:21" ht="14.45" customHeight="1" x14ac:dyDescent="0.2">
      <c r="A879" s="821">
        <v>21</v>
      </c>
      <c r="B879" s="822" t="s">
        <v>2867</v>
      </c>
      <c r="C879" s="822" t="s">
        <v>2873</v>
      </c>
      <c r="D879" s="823" t="s">
        <v>4857</v>
      </c>
      <c r="E879" s="824" t="s">
        <v>2904</v>
      </c>
      <c r="F879" s="822" t="s">
        <v>2868</v>
      </c>
      <c r="G879" s="822" t="s">
        <v>2937</v>
      </c>
      <c r="H879" s="822" t="s">
        <v>329</v>
      </c>
      <c r="I879" s="822" t="s">
        <v>2983</v>
      </c>
      <c r="J879" s="822" t="s">
        <v>2984</v>
      </c>
      <c r="K879" s="822" t="s">
        <v>2939</v>
      </c>
      <c r="L879" s="825">
        <v>516</v>
      </c>
      <c r="M879" s="825">
        <v>516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21</v>
      </c>
      <c r="B880" s="822" t="s">
        <v>2867</v>
      </c>
      <c r="C880" s="822" t="s">
        <v>2873</v>
      </c>
      <c r="D880" s="823" t="s">
        <v>4857</v>
      </c>
      <c r="E880" s="824" t="s">
        <v>2904</v>
      </c>
      <c r="F880" s="822" t="s">
        <v>2868</v>
      </c>
      <c r="G880" s="822" t="s">
        <v>3916</v>
      </c>
      <c r="H880" s="822" t="s">
        <v>329</v>
      </c>
      <c r="I880" s="822" t="s">
        <v>3917</v>
      </c>
      <c r="J880" s="822" t="s">
        <v>3918</v>
      </c>
      <c r="K880" s="822" t="s">
        <v>3919</v>
      </c>
      <c r="L880" s="825">
        <v>42.05</v>
      </c>
      <c r="M880" s="825">
        <v>84.1</v>
      </c>
      <c r="N880" s="822">
        <v>2</v>
      </c>
      <c r="O880" s="826">
        <v>2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21</v>
      </c>
      <c r="B881" s="822" t="s">
        <v>2867</v>
      </c>
      <c r="C881" s="822" t="s">
        <v>2873</v>
      </c>
      <c r="D881" s="823" t="s">
        <v>4857</v>
      </c>
      <c r="E881" s="824" t="s">
        <v>2904</v>
      </c>
      <c r="F881" s="822" t="s">
        <v>2868</v>
      </c>
      <c r="G881" s="822" t="s">
        <v>2985</v>
      </c>
      <c r="H881" s="822" t="s">
        <v>329</v>
      </c>
      <c r="I881" s="822" t="s">
        <v>3920</v>
      </c>
      <c r="J881" s="822" t="s">
        <v>818</v>
      </c>
      <c r="K881" s="822" t="s">
        <v>3921</v>
      </c>
      <c r="L881" s="825">
        <v>93.61</v>
      </c>
      <c r="M881" s="825">
        <v>93.61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21</v>
      </c>
      <c r="B882" s="822" t="s">
        <v>2867</v>
      </c>
      <c r="C882" s="822" t="s">
        <v>2873</v>
      </c>
      <c r="D882" s="823" t="s">
        <v>4857</v>
      </c>
      <c r="E882" s="824" t="s">
        <v>2904</v>
      </c>
      <c r="F882" s="822" t="s">
        <v>2868</v>
      </c>
      <c r="G882" s="822" t="s">
        <v>2988</v>
      </c>
      <c r="H882" s="822" t="s">
        <v>329</v>
      </c>
      <c r="I882" s="822" t="s">
        <v>3922</v>
      </c>
      <c r="J882" s="822" t="s">
        <v>821</v>
      </c>
      <c r="K882" s="822" t="s">
        <v>3923</v>
      </c>
      <c r="L882" s="825">
        <v>46.99</v>
      </c>
      <c r="M882" s="825">
        <v>46.99</v>
      </c>
      <c r="N882" s="822">
        <v>1</v>
      </c>
      <c r="O882" s="826">
        <v>1</v>
      </c>
      <c r="P882" s="825">
        <v>46.99</v>
      </c>
      <c r="Q882" s="827">
        <v>1</v>
      </c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21</v>
      </c>
      <c r="B883" s="822" t="s">
        <v>2867</v>
      </c>
      <c r="C883" s="822" t="s">
        <v>2873</v>
      </c>
      <c r="D883" s="823" t="s">
        <v>4857</v>
      </c>
      <c r="E883" s="824" t="s">
        <v>2904</v>
      </c>
      <c r="F883" s="822" t="s">
        <v>2868</v>
      </c>
      <c r="G883" s="822" t="s">
        <v>2988</v>
      </c>
      <c r="H883" s="822" t="s">
        <v>329</v>
      </c>
      <c r="I883" s="822" t="s">
        <v>3879</v>
      </c>
      <c r="J883" s="822" t="s">
        <v>821</v>
      </c>
      <c r="K883" s="822" t="s">
        <v>3880</v>
      </c>
      <c r="L883" s="825">
        <v>117.47</v>
      </c>
      <c r="M883" s="825">
        <v>117.47</v>
      </c>
      <c r="N883" s="822">
        <v>1</v>
      </c>
      <c r="O883" s="826">
        <v>1</v>
      </c>
      <c r="P883" s="825">
        <v>117.47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21</v>
      </c>
      <c r="B884" s="822" t="s">
        <v>2867</v>
      </c>
      <c r="C884" s="822" t="s">
        <v>2873</v>
      </c>
      <c r="D884" s="823" t="s">
        <v>4857</v>
      </c>
      <c r="E884" s="824" t="s">
        <v>2904</v>
      </c>
      <c r="F884" s="822" t="s">
        <v>2868</v>
      </c>
      <c r="G884" s="822" t="s">
        <v>2988</v>
      </c>
      <c r="H884" s="822" t="s">
        <v>329</v>
      </c>
      <c r="I884" s="822" t="s">
        <v>3924</v>
      </c>
      <c r="J884" s="822" t="s">
        <v>2993</v>
      </c>
      <c r="K884" s="822" t="s">
        <v>3925</v>
      </c>
      <c r="L884" s="825">
        <v>117.47</v>
      </c>
      <c r="M884" s="825">
        <v>117.47</v>
      </c>
      <c r="N884" s="822">
        <v>1</v>
      </c>
      <c r="O884" s="826">
        <v>1</v>
      </c>
      <c r="P884" s="825">
        <v>117.47</v>
      </c>
      <c r="Q884" s="827">
        <v>1</v>
      </c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21</v>
      </c>
      <c r="B885" s="822" t="s">
        <v>2867</v>
      </c>
      <c r="C885" s="822" t="s">
        <v>2873</v>
      </c>
      <c r="D885" s="823" t="s">
        <v>4857</v>
      </c>
      <c r="E885" s="824" t="s">
        <v>2904</v>
      </c>
      <c r="F885" s="822" t="s">
        <v>2868</v>
      </c>
      <c r="G885" s="822" t="s">
        <v>2997</v>
      </c>
      <c r="H885" s="822" t="s">
        <v>329</v>
      </c>
      <c r="I885" s="822" t="s">
        <v>2998</v>
      </c>
      <c r="J885" s="822" t="s">
        <v>814</v>
      </c>
      <c r="K885" s="822" t="s">
        <v>2999</v>
      </c>
      <c r="L885" s="825">
        <v>91.11</v>
      </c>
      <c r="M885" s="825">
        <v>182.22</v>
      </c>
      <c r="N885" s="822">
        <v>2</v>
      </c>
      <c r="O885" s="826">
        <v>0.5</v>
      </c>
      <c r="P885" s="825">
        <v>182.22</v>
      </c>
      <c r="Q885" s="827">
        <v>1</v>
      </c>
      <c r="R885" s="822">
        <v>2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21</v>
      </c>
      <c r="B886" s="822" t="s">
        <v>2867</v>
      </c>
      <c r="C886" s="822" t="s">
        <v>2873</v>
      </c>
      <c r="D886" s="823" t="s">
        <v>4857</v>
      </c>
      <c r="E886" s="824" t="s">
        <v>2904</v>
      </c>
      <c r="F886" s="822" t="s">
        <v>2868</v>
      </c>
      <c r="G886" s="822" t="s">
        <v>3000</v>
      </c>
      <c r="H886" s="822" t="s">
        <v>329</v>
      </c>
      <c r="I886" s="822" t="s">
        <v>3537</v>
      </c>
      <c r="J886" s="822" t="s">
        <v>3538</v>
      </c>
      <c r="K886" s="822" t="s">
        <v>3539</v>
      </c>
      <c r="L886" s="825">
        <v>93.49</v>
      </c>
      <c r="M886" s="825">
        <v>560.93999999999994</v>
      </c>
      <c r="N886" s="822">
        <v>6</v>
      </c>
      <c r="O886" s="826">
        <v>4</v>
      </c>
      <c r="P886" s="825">
        <v>560.93999999999994</v>
      </c>
      <c r="Q886" s="827">
        <v>1</v>
      </c>
      <c r="R886" s="822">
        <v>6</v>
      </c>
      <c r="S886" s="827">
        <v>1</v>
      </c>
      <c r="T886" s="826">
        <v>4</v>
      </c>
      <c r="U886" s="828">
        <v>1</v>
      </c>
    </row>
    <row r="887" spans="1:21" ht="14.45" customHeight="1" x14ac:dyDescent="0.2">
      <c r="A887" s="821">
        <v>21</v>
      </c>
      <c r="B887" s="822" t="s">
        <v>2867</v>
      </c>
      <c r="C887" s="822" t="s">
        <v>2873</v>
      </c>
      <c r="D887" s="823" t="s">
        <v>4857</v>
      </c>
      <c r="E887" s="824" t="s">
        <v>2904</v>
      </c>
      <c r="F887" s="822" t="s">
        <v>2868</v>
      </c>
      <c r="G887" s="822" t="s">
        <v>3333</v>
      </c>
      <c r="H887" s="822" t="s">
        <v>329</v>
      </c>
      <c r="I887" s="822" t="s">
        <v>3926</v>
      </c>
      <c r="J887" s="822" t="s">
        <v>870</v>
      </c>
      <c r="K887" s="822" t="s">
        <v>3927</v>
      </c>
      <c r="L887" s="825">
        <v>159.16999999999999</v>
      </c>
      <c r="M887" s="825">
        <v>159.16999999999999</v>
      </c>
      <c r="N887" s="822">
        <v>1</v>
      </c>
      <c r="O887" s="826">
        <v>1</v>
      </c>
      <c r="P887" s="825">
        <v>159.16999999999999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21</v>
      </c>
      <c r="B888" s="822" t="s">
        <v>2867</v>
      </c>
      <c r="C888" s="822" t="s">
        <v>2873</v>
      </c>
      <c r="D888" s="823" t="s">
        <v>4857</v>
      </c>
      <c r="E888" s="824" t="s">
        <v>2904</v>
      </c>
      <c r="F888" s="822" t="s">
        <v>2868</v>
      </c>
      <c r="G888" s="822" t="s">
        <v>3015</v>
      </c>
      <c r="H888" s="822" t="s">
        <v>643</v>
      </c>
      <c r="I888" s="822" t="s">
        <v>3016</v>
      </c>
      <c r="J888" s="822" t="s">
        <v>3017</v>
      </c>
      <c r="K888" s="822" t="s">
        <v>3018</v>
      </c>
      <c r="L888" s="825">
        <v>550.39</v>
      </c>
      <c r="M888" s="825">
        <v>1651.17</v>
      </c>
      <c r="N888" s="822">
        <v>3</v>
      </c>
      <c r="O888" s="826">
        <v>1</v>
      </c>
      <c r="P888" s="825">
        <v>1651.17</v>
      </c>
      <c r="Q888" s="827">
        <v>1</v>
      </c>
      <c r="R888" s="822">
        <v>3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21</v>
      </c>
      <c r="B889" s="822" t="s">
        <v>2867</v>
      </c>
      <c r="C889" s="822" t="s">
        <v>2873</v>
      </c>
      <c r="D889" s="823" t="s">
        <v>4857</v>
      </c>
      <c r="E889" s="824" t="s">
        <v>2904</v>
      </c>
      <c r="F889" s="822" t="s">
        <v>2868</v>
      </c>
      <c r="G889" s="822" t="s">
        <v>3015</v>
      </c>
      <c r="H889" s="822" t="s">
        <v>329</v>
      </c>
      <c r="I889" s="822" t="s">
        <v>3019</v>
      </c>
      <c r="J889" s="822" t="s">
        <v>3020</v>
      </c>
      <c r="K889" s="822" t="s">
        <v>3018</v>
      </c>
      <c r="L889" s="825">
        <v>550.39</v>
      </c>
      <c r="M889" s="825">
        <v>1100.78</v>
      </c>
      <c r="N889" s="822">
        <v>2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21</v>
      </c>
      <c r="B890" s="822" t="s">
        <v>2867</v>
      </c>
      <c r="C890" s="822" t="s">
        <v>2873</v>
      </c>
      <c r="D890" s="823" t="s">
        <v>4857</v>
      </c>
      <c r="E890" s="824" t="s">
        <v>2904</v>
      </c>
      <c r="F890" s="822" t="s">
        <v>2868</v>
      </c>
      <c r="G890" s="822" t="s">
        <v>2924</v>
      </c>
      <c r="H890" s="822" t="s">
        <v>643</v>
      </c>
      <c r="I890" s="822" t="s">
        <v>3928</v>
      </c>
      <c r="J890" s="822" t="s">
        <v>3027</v>
      </c>
      <c r="K890" s="822" t="s">
        <v>2730</v>
      </c>
      <c r="L890" s="825">
        <v>1454.23</v>
      </c>
      <c r="M890" s="825">
        <v>1454.23</v>
      </c>
      <c r="N890" s="822">
        <v>1</v>
      </c>
      <c r="O890" s="826">
        <v>1</v>
      </c>
      <c r="P890" s="825">
        <v>1454.23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21</v>
      </c>
      <c r="B891" s="822" t="s">
        <v>2867</v>
      </c>
      <c r="C891" s="822" t="s">
        <v>2873</v>
      </c>
      <c r="D891" s="823" t="s">
        <v>4857</v>
      </c>
      <c r="E891" s="824" t="s">
        <v>2904</v>
      </c>
      <c r="F891" s="822" t="s">
        <v>2868</v>
      </c>
      <c r="G891" s="822" t="s">
        <v>2924</v>
      </c>
      <c r="H891" s="822" t="s">
        <v>643</v>
      </c>
      <c r="I891" s="822" t="s">
        <v>3028</v>
      </c>
      <c r="J891" s="822" t="s">
        <v>2545</v>
      </c>
      <c r="K891" s="822" t="s">
        <v>3029</v>
      </c>
      <c r="L891" s="825">
        <v>5322.08</v>
      </c>
      <c r="M891" s="825">
        <v>5322.08</v>
      </c>
      <c r="N891" s="822">
        <v>1</v>
      </c>
      <c r="O891" s="826">
        <v>1</v>
      </c>
      <c r="P891" s="825">
        <v>5322.08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21</v>
      </c>
      <c r="B892" s="822" t="s">
        <v>2867</v>
      </c>
      <c r="C892" s="822" t="s">
        <v>2873</v>
      </c>
      <c r="D892" s="823" t="s">
        <v>4857</v>
      </c>
      <c r="E892" s="824" t="s">
        <v>2904</v>
      </c>
      <c r="F892" s="822" t="s">
        <v>2868</v>
      </c>
      <c r="G892" s="822" t="s">
        <v>2924</v>
      </c>
      <c r="H892" s="822" t="s">
        <v>643</v>
      </c>
      <c r="I892" s="822" t="s">
        <v>2551</v>
      </c>
      <c r="J892" s="822" t="s">
        <v>2548</v>
      </c>
      <c r="K892" s="822" t="s">
        <v>2552</v>
      </c>
      <c r="L892" s="825">
        <v>484.75</v>
      </c>
      <c r="M892" s="825">
        <v>484.75</v>
      </c>
      <c r="N892" s="822">
        <v>1</v>
      </c>
      <c r="O892" s="826">
        <v>1</v>
      </c>
      <c r="P892" s="825">
        <v>484.75</v>
      </c>
      <c r="Q892" s="827">
        <v>1</v>
      </c>
      <c r="R892" s="822">
        <v>1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21</v>
      </c>
      <c r="B893" s="822" t="s">
        <v>2867</v>
      </c>
      <c r="C893" s="822" t="s">
        <v>2873</v>
      </c>
      <c r="D893" s="823" t="s">
        <v>4857</v>
      </c>
      <c r="E893" s="824" t="s">
        <v>2904</v>
      </c>
      <c r="F893" s="822" t="s">
        <v>2868</v>
      </c>
      <c r="G893" s="822" t="s">
        <v>2924</v>
      </c>
      <c r="H893" s="822" t="s">
        <v>643</v>
      </c>
      <c r="I893" s="822" t="s">
        <v>2540</v>
      </c>
      <c r="J893" s="822" t="s">
        <v>2538</v>
      </c>
      <c r="K893" s="822" t="s">
        <v>2541</v>
      </c>
      <c r="L893" s="825">
        <v>484.75</v>
      </c>
      <c r="M893" s="825">
        <v>969.5</v>
      </c>
      <c r="N893" s="822">
        <v>2</v>
      </c>
      <c r="O893" s="826">
        <v>2</v>
      </c>
      <c r="P893" s="825">
        <v>969.5</v>
      </c>
      <c r="Q893" s="827">
        <v>1</v>
      </c>
      <c r="R893" s="822">
        <v>2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21</v>
      </c>
      <c r="B894" s="822" t="s">
        <v>2867</v>
      </c>
      <c r="C894" s="822" t="s">
        <v>2873</v>
      </c>
      <c r="D894" s="823" t="s">
        <v>4857</v>
      </c>
      <c r="E894" s="824" t="s">
        <v>2904</v>
      </c>
      <c r="F894" s="822" t="s">
        <v>2868</v>
      </c>
      <c r="G894" s="822" t="s">
        <v>2924</v>
      </c>
      <c r="H894" s="822" t="s">
        <v>643</v>
      </c>
      <c r="I894" s="822" t="s">
        <v>3031</v>
      </c>
      <c r="J894" s="822" t="s">
        <v>2538</v>
      </c>
      <c r="K894" s="822" t="s">
        <v>3032</v>
      </c>
      <c r="L894" s="825">
        <v>242.37</v>
      </c>
      <c r="M894" s="825">
        <v>727.11</v>
      </c>
      <c r="N894" s="822">
        <v>3</v>
      </c>
      <c r="O894" s="826">
        <v>1</v>
      </c>
      <c r="P894" s="825">
        <v>727.11</v>
      </c>
      <c r="Q894" s="827">
        <v>1</v>
      </c>
      <c r="R894" s="822">
        <v>3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21</v>
      </c>
      <c r="B895" s="822" t="s">
        <v>2867</v>
      </c>
      <c r="C895" s="822" t="s">
        <v>2873</v>
      </c>
      <c r="D895" s="823" t="s">
        <v>4857</v>
      </c>
      <c r="E895" s="824" t="s">
        <v>2904</v>
      </c>
      <c r="F895" s="822" t="s">
        <v>2868</v>
      </c>
      <c r="G895" s="822" t="s">
        <v>3043</v>
      </c>
      <c r="H895" s="822" t="s">
        <v>643</v>
      </c>
      <c r="I895" s="822" t="s">
        <v>2359</v>
      </c>
      <c r="J895" s="822" t="s">
        <v>936</v>
      </c>
      <c r="K895" s="822" t="s">
        <v>2360</v>
      </c>
      <c r="L895" s="825">
        <v>42.51</v>
      </c>
      <c r="M895" s="825">
        <v>127.53</v>
      </c>
      <c r="N895" s="822">
        <v>3</v>
      </c>
      <c r="O895" s="826">
        <v>2.5</v>
      </c>
      <c r="P895" s="825">
        <v>127.53</v>
      </c>
      <c r="Q895" s="827">
        <v>1</v>
      </c>
      <c r="R895" s="822">
        <v>3</v>
      </c>
      <c r="S895" s="827">
        <v>1</v>
      </c>
      <c r="T895" s="826">
        <v>2.5</v>
      </c>
      <c r="U895" s="828">
        <v>1</v>
      </c>
    </row>
    <row r="896" spans="1:21" ht="14.45" customHeight="1" x14ac:dyDescent="0.2">
      <c r="A896" s="821">
        <v>21</v>
      </c>
      <c r="B896" s="822" t="s">
        <v>2867</v>
      </c>
      <c r="C896" s="822" t="s">
        <v>2873</v>
      </c>
      <c r="D896" s="823" t="s">
        <v>4857</v>
      </c>
      <c r="E896" s="824" t="s">
        <v>2904</v>
      </c>
      <c r="F896" s="822" t="s">
        <v>2868</v>
      </c>
      <c r="G896" s="822" t="s">
        <v>3649</v>
      </c>
      <c r="H896" s="822" t="s">
        <v>329</v>
      </c>
      <c r="I896" s="822" t="s">
        <v>3650</v>
      </c>
      <c r="J896" s="822" t="s">
        <v>1061</v>
      </c>
      <c r="K896" s="822" t="s">
        <v>1063</v>
      </c>
      <c r="L896" s="825">
        <v>105.63</v>
      </c>
      <c r="M896" s="825">
        <v>950.67</v>
      </c>
      <c r="N896" s="822">
        <v>9</v>
      </c>
      <c r="O896" s="826">
        <v>3</v>
      </c>
      <c r="P896" s="825">
        <v>950.67</v>
      </c>
      <c r="Q896" s="827">
        <v>1</v>
      </c>
      <c r="R896" s="822">
        <v>9</v>
      </c>
      <c r="S896" s="827">
        <v>1</v>
      </c>
      <c r="T896" s="826">
        <v>3</v>
      </c>
      <c r="U896" s="828">
        <v>1</v>
      </c>
    </row>
    <row r="897" spans="1:21" ht="14.45" customHeight="1" x14ac:dyDescent="0.2">
      <c r="A897" s="821">
        <v>21</v>
      </c>
      <c r="B897" s="822" t="s">
        <v>2867</v>
      </c>
      <c r="C897" s="822" t="s">
        <v>2873</v>
      </c>
      <c r="D897" s="823" t="s">
        <v>4857</v>
      </c>
      <c r="E897" s="824" t="s">
        <v>2904</v>
      </c>
      <c r="F897" s="822" t="s">
        <v>2868</v>
      </c>
      <c r="G897" s="822" t="s">
        <v>3044</v>
      </c>
      <c r="H897" s="822" t="s">
        <v>643</v>
      </c>
      <c r="I897" s="822" t="s">
        <v>2578</v>
      </c>
      <c r="J897" s="822" t="s">
        <v>2579</v>
      </c>
      <c r="K897" s="822" t="s">
        <v>2580</v>
      </c>
      <c r="L897" s="825">
        <v>113.16</v>
      </c>
      <c r="M897" s="825">
        <v>678.96</v>
      </c>
      <c r="N897" s="822">
        <v>6</v>
      </c>
      <c r="O897" s="826">
        <v>3</v>
      </c>
      <c r="P897" s="825">
        <v>678.96</v>
      </c>
      <c r="Q897" s="827">
        <v>1</v>
      </c>
      <c r="R897" s="822">
        <v>6</v>
      </c>
      <c r="S897" s="827">
        <v>1</v>
      </c>
      <c r="T897" s="826">
        <v>3</v>
      </c>
      <c r="U897" s="828">
        <v>1</v>
      </c>
    </row>
    <row r="898" spans="1:21" ht="14.45" customHeight="1" x14ac:dyDescent="0.2">
      <c r="A898" s="821">
        <v>21</v>
      </c>
      <c r="B898" s="822" t="s">
        <v>2867</v>
      </c>
      <c r="C898" s="822" t="s">
        <v>2873</v>
      </c>
      <c r="D898" s="823" t="s">
        <v>4857</v>
      </c>
      <c r="E898" s="824" t="s">
        <v>2904</v>
      </c>
      <c r="F898" s="822" t="s">
        <v>2868</v>
      </c>
      <c r="G898" s="822" t="s">
        <v>3044</v>
      </c>
      <c r="H898" s="822" t="s">
        <v>643</v>
      </c>
      <c r="I898" s="822" t="s">
        <v>3045</v>
      </c>
      <c r="J898" s="822" t="s">
        <v>2579</v>
      </c>
      <c r="K898" s="822" t="s">
        <v>3046</v>
      </c>
      <c r="L898" s="825">
        <v>339.47</v>
      </c>
      <c r="M898" s="825">
        <v>339.47</v>
      </c>
      <c r="N898" s="822">
        <v>1</v>
      </c>
      <c r="O898" s="826">
        <v>1</v>
      </c>
      <c r="P898" s="825">
        <v>339.47</v>
      </c>
      <c r="Q898" s="827">
        <v>1</v>
      </c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21</v>
      </c>
      <c r="B899" s="822" t="s">
        <v>2867</v>
      </c>
      <c r="C899" s="822" t="s">
        <v>2873</v>
      </c>
      <c r="D899" s="823" t="s">
        <v>4857</v>
      </c>
      <c r="E899" s="824" t="s">
        <v>2904</v>
      </c>
      <c r="F899" s="822" t="s">
        <v>2868</v>
      </c>
      <c r="G899" s="822" t="s">
        <v>2940</v>
      </c>
      <c r="H899" s="822" t="s">
        <v>329</v>
      </c>
      <c r="I899" s="822" t="s">
        <v>3056</v>
      </c>
      <c r="J899" s="822" t="s">
        <v>1053</v>
      </c>
      <c r="K899" s="822" t="s">
        <v>3057</v>
      </c>
      <c r="L899" s="825">
        <v>75.05</v>
      </c>
      <c r="M899" s="825">
        <v>75.05</v>
      </c>
      <c r="N899" s="822">
        <v>1</v>
      </c>
      <c r="O899" s="826">
        <v>1</v>
      </c>
      <c r="P899" s="825">
        <v>75.05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21</v>
      </c>
      <c r="B900" s="822" t="s">
        <v>2867</v>
      </c>
      <c r="C900" s="822" t="s">
        <v>2873</v>
      </c>
      <c r="D900" s="823" t="s">
        <v>4857</v>
      </c>
      <c r="E900" s="824" t="s">
        <v>2904</v>
      </c>
      <c r="F900" s="822" t="s">
        <v>2868</v>
      </c>
      <c r="G900" s="822" t="s">
        <v>2940</v>
      </c>
      <c r="H900" s="822" t="s">
        <v>329</v>
      </c>
      <c r="I900" s="822" t="s">
        <v>2941</v>
      </c>
      <c r="J900" s="822" t="s">
        <v>1057</v>
      </c>
      <c r="K900" s="822" t="s">
        <v>2942</v>
      </c>
      <c r="L900" s="825">
        <v>45.03</v>
      </c>
      <c r="M900" s="825">
        <v>630.42000000000007</v>
      </c>
      <c r="N900" s="822">
        <v>14</v>
      </c>
      <c r="O900" s="826">
        <v>6.5</v>
      </c>
      <c r="P900" s="825">
        <v>540.36</v>
      </c>
      <c r="Q900" s="827">
        <v>0.8571428571428571</v>
      </c>
      <c r="R900" s="822">
        <v>12</v>
      </c>
      <c r="S900" s="827">
        <v>0.8571428571428571</v>
      </c>
      <c r="T900" s="826">
        <v>5.5</v>
      </c>
      <c r="U900" s="828">
        <v>0.84615384615384615</v>
      </c>
    </row>
    <row r="901" spans="1:21" ht="14.45" customHeight="1" x14ac:dyDescent="0.2">
      <c r="A901" s="821">
        <v>21</v>
      </c>
      <c r="B901" s="822" t="s">
        <v>2867</v>
      </c>
      <c r="C901" s="822" t="s">
        <v>2873</v>
      </c>
      <c r="D901" s="823" t="s">
        <v>4857</v>
      </c>
      <c r="E901" s="824" t="s">
        <v>2904</v>
      </c>
      <c r="F901" s="822" t="s">
        <v>2868</v>
      </c>
      <c r="G901" s="822" t="s">
        <v>3359</v>
      </c>
      <c r="H901" s="822" t="s">
        <v>329</v>
      </c>
      <c r="I901" s="822" t="s">
        <v>3360</v>
      </c>
      <c r="J901" s="822" t="s">
        <v>1565</v>
      </c>
      <c r="K901" s="822" t="s">
        <v>3361</v>
      </c>
      <c r="L901" s="825">
        <v>42.14</v>
      </c>
      <c r="M901" s="825">
        <v>126.42</v>
      </c>
      <c r="N901" s="822">
        <v>3</v>
      </c>
      <c r="O901" s="826">
        <v>2</v>
      </c>
      <c r="P901" s="825">
        <v>126.42</v>
      </c>
      <c r="Q901" s="827">
        <v>1</v>
      </c>
      <c r="R901" s="822">
        <v>3</v>
      </c>
      <c r="S901" s="827">
        <v>1</v>
      </c>
      <c r="T901" s="826">
        <v>2</v>
      </c>
      <c r="U901" s="828">
        <v>1</v>
      </c>
    </row>
    <row r="902" spans="1:21" ht="14.45" customHeight="1" x14ac:dyDescent="0.2">
      <c r="A902" s="821">
        <v>21</v>
      </c>
      <c r="B902" s="822" t="s">
        <v>2867</v>
      </c>
      <c r="C902" s="822" t="s">
        <v>2873</v>
      </c>
      <c r="D902" s="823" t="s">
        <v>4857</v>
      </c>
      <c r="E902" s="824" t="s">
        <v>2904</v>
      </c>
      <c r="F902" s="822" t="s">
        <v>2868</v>
      </c>
      <c r="G902" s="822" t="s">
        <v>3359</v>
      </c>
      <c r="H902" s="822" t="s">
        <v>329</v>
      </c>
      <c r="I902" s="822" t="s">
        <v>3929</v>
      </c>
      <c r="J902" s="822" t="s">
        <v>1565</v>
      </c>
      <c r="K902" s="822" t="s">
        <v>3930</v>
      </c>
      <c r="L902" s="825">
        <v>64.36</v>
      </c>
      <c r="M902" s="825">
        <v>64.36</v>
      </c>
      <c r="N902" s="822">
        <v>1</v>
      </c>
      <c r="O902" s="826">
        <v>1</v>
      </c>
      <c r="P902" s="825">
        <v>64.36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21</v>
      </c>
      <c r="B903" s="822" t="s">
        <v>2867</v>
      </c>
      <c r="C903" s="822" t="s">
        <v>2873</v>
      </c>
      <c r="D903" s="823" t="s">
        <v>4857</v>
      </c>
      <c r="E903" s="824" t="s">
        <v>2904</v>
      </c>
      <c r="F903" s="822" t="s">
        <v>2868</v>
      </c>
      <c r="G903" s="822" t="s">
        <v>3666</v>
      </c>
      <c r="H903" s="822" t="s">
        <v>329</v>
      </c>
      <c r="I903" s="822" t="s">
        <v>3667</v>
      </c>
      <c r="J903" s="822" t="s">
        <v>829</v>
      </c>
      <c r="K903" s="822" t="s">
        <v>3668</v>
      </c>
      <c r="L903" s="825">
        <v>25.53</v>
      </c>
      <c r="M903" s="825">
        <v>76.59</v>
      </c>
      <c r="N903" s="822">
        <v>3</v>
      </c>
      <c r="O903" s="826">
        <v>1.5</v>
      </c>
      <c r="P903" s="825">
        <v>25.53</v>
      </c>
      <c r="Q903" s="827">
        <v>0.33333333333333331</v>
      </c>
      <c r="R903" s="822">
        <v>1</v>
      </c>
      <c r="S903" s="827">
        <v>0.33333333333333331</v>
      </c>
      <c r="T903" s="826">
        <v>0.5</v>
      </c>
      <c r="U903" s="828">
        <v>0.33333333333333331</v>
      </c>
    </row>
    <row r="904" spans="1:21" ht="14.45" customHeight="1" x14ac:dyDescent="0.2">
      <c r="A904" s="821">
        <v>21</v>
      </c>
      <c r="B904" s="822" t="s">
        <v>2867</v>
      </c>
      <c r="C904" s="822" t="s">
        <v>2873</v>
      </c>
      <c r="D904" s="823" t="s">
        <v>4857</v>
      </c>
      <c r="E904" s="824" t="s">
        <v>2904</v>
      </c>
      <c r="F904" s="822" t="s">
        <v>2868</v>
      </c>
      <c r="G904" s="822" t="s">
        <v>3071</v>
      </c>
      <c r="H904" s="822" t="s">
        <v>643</v>
      </c>
      <c r="I904" s="822" t="s">
        <v>3072</v>
      </c>
      <c r="J904" s="822" t="s">
        <v>3073</v>
      </c>
      <c r="K904" s="822" t="s">
        <v>3074</v>
      </c>
      <c r="L904" s="825">
        <v>1651.16</v>
      </c>
      <c r="M904" s="825">
        <v>41279.000000000022</v>
      </c>
      <c r="N904" s="822">
        <v>25</v>
      </c>
      <c r="O904" s="826">
        <v>18</v>
      </c>
      <c r="P904" s="825">
        <v>41279.000000000022</v>
      </c>
      <c r="Q904" s="827">
        <v>1</v>
      </c>
      <c r="R904" s="822">
        <v>25</v>
      </c>
      <c r="S904" s="827">
        <v>1</v>
      </c>
      <c r="T904" s="826">
        <v>18</v>
      </c>
      <c r="U904" s="828">
        <v>1</v>
      </c>
    </row>
    <row r="905" spans="1:21" ht="14.45" customHeight="1" x14ac:dyDescent="0.2">
      <c r="A905" s="821">
        <v>21</v>
      </c>
      <c r="B905" s="822" t="s">
        <v>2867</v>
      </c>
      <c r="C905" s="822" t="s">
        <v>2873</v>
      </c>
      <c r="D905" s="823" t="s">
        <v>4857</v>
      </c>
      <c r="E905" s="824" t="s">
        <v>2904</v>
      </c>
      <c r="F905" s="822" t="s">
        <v>2868</v>
      </c>
      <c r="G905" s="822" t="s">
        <v>3077</v>
      </c>
      <c r="H905" s="822" t="s">
        <v>329</v>
      </c>
      <c r="I905" s="822" t="s">
        <v>3669</v>
      </c>
      <c r="J905" s="822" t="s">
        <v>1987</v>
      </c>
      <c r="K905" s="822" t="s">
        <v>3670</v>
      </c>
      <c r="L905" s="825">
        <v>83.79</v>
      </c>
      <c r="M905" s="825">
        <v>83.79</v>
      </c>
      <c r="N905" s="822">
        <v>1</v>
      </c>
      <c r="O905" s="826">
        <v>1</v>
      </c>
      <c r="P905" s="825">
        <v>83.79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21</v>
      </c>
      <c r="B906" s="822" t="s">
        <v>2867</v>
      </c>
      <c r="C906" s="822" t="s">
        <v>2873</v>
      </c>
      <c r="D906" s="823" t="s">
        <v>4857</v>
      </c>
      <c r="E906" s="824" t="s">
        <v>2904</v>
      </c>
      <c r="F906" s="822" t="s">
        <v>2868</v>
      </c>
      <c r="G906" s="822" t="s">
        <v>3671</v>
      </c>
      <c r="H906" s="822" t="s">
        <v>329</v>
      </c>
      <c r="I906" s="822" t="s">
        <v>3931</v>
      </c>
      <c r="J906" s="822" t="s">
        <v>3932</v>
      </c>
      <c r="K906" s="822" t="s">
        <v>3933</v>
      </c>
      <c r="L906" s="825">
        <v>0</v>
      </c>
      <c r="M906" s="825">
        <v>0</v>
      </c>
      <c r="N906" s="822">
        <v>1</v>
      </c>
      <c r="O906" s="826">
        <v>0.5</v>
      </c>
      <c r="P906" s="825"/>
      <c r="Q906" s="827"/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21</v>
      </c>
      <c r="B907" s="822" t="s">
        <v>2867</v>
      </c>
      <c r="C907" s="822" t="s">
        <v>2873</v>
      </c>
      <c r="D907" s="823" t="s">
        <v>4857</v>
      </c>
      <c r="E907" s="824" t="s">
        <v>2904</v>
      </c>
      <c r="F907" s="822" t="s">
        <v>2868</v>
      </c>
      <c r="G907" s="822" t="s">
        <v>3371</v>
      </c>
      <c r="H907" s="822" t="s">
        <v>329</v>
      </c>
      <c r="I907" s="822" t="s">
        <v>3372</v>
      </c>
      <c r="J907" s="822" t="s">
        <v>790</v>
      </c>
      <c r="K907" s="822" t="s">
        <v>791</v>
      </c>
      <c r="L907" s="825">
        <v>38.5</v>
      </c>
      <c r="M907" s="825">
        <v>38.5</v>
      </c>
      <c r="N907" s="822">
        <v>1</v>
      </c>
      <c r="O907" s="826">
        <v>1</v>
      </c>
      <c r="P907" s="825">
        <v>38.5</v>
      </c>
      <c r="Q907" s="827">
        <v>1</v>
      </c>
      <c r="R907" s="822">
        <v>1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21</v>
      </c>
      <c r="B908" s="822" t="s">
        <v>2867</v>
      </c>
      <c r="C908" s="822" t="s">
        <v>2873</v>
      </c>
      <c r="D908" s="823" t="s">
        <v>4857</v>
      </c>
      <c r="E908" s="824" t="s">
        <v>2904</v>
      </c>
      <c r="F908" s="822" t="s">
        <v>2868</v>
      </c>
      <c r="G908" s="822" t="s">
        <v>3092</v>
      </c>
      <c r="H908" s="822" t="s">
        <v>329</v>
      </c>
      <c r="I908" s="822" t="s">
        <v>3093</v>
      </c>
      <c r="J908" s="822" t="s">
        <v>3094</v>
      </c>
      <c r="K908" s="822" t="s">
        <v>3095</v>
      </c>
      <c r="L908" s="825">
        <v>73.150000000000006</v>
      </c>
      <c r="M908" s="825">
        <v>73.150000000000006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21</v>
      </c>
      <c r="B909" s="822" t="s">
        <v>2867</v>
      </c>
      <c r="C909" s="822" t="s">
        <v>2873</v>
      </c>
      <c r="D909" s="823" t="s">
        <v>4857</v>
      </c>
      <c r="E909" s="824" t="s">
        <v>2904</v>
      </c>
      <c r="F909" s="822" t="s">
        <v>2868</v>
      </c>
      <c r="G909" s="822" t="s">
        <v>3681</v>
      </c>
      <c r="H909" s="822" t="s">
        <v>329</v>
      </c>
      <c r="I909" s="822" t="s">
        <v>3682</v>
      </c>
      <c r="J909" s="822" t="s">
        <v>1926</v>
      </c>
      <c r="K909" s="822" t="s">
        <v>3683</v>
      </c>
      <c r="L909" s="825">
        <v>760.22</v>
      </c>
      <c r="M909" s="825">
        <v>6081.76</v>
      </c>
      <c r="N909" s="822">
        <v>8</v>
      </c>
      <c r="O909" s="826">
        <v>4.5</v>
      </c>
      <c r="P909" s="825">
        <v>4561.32</v>
      </c>
      <c r="Q909" s="827">
        <v>0.74999999999999989</v>
      </c>
      <c r="R909" s="822">
        <v>6</v>
      </c>
      <c r="S909" s="827">
        <v>0.75</v>
      </c>
      <c r="T909" s="826">
        <v>2.5</v>
      </c>
      <c r="U909" s="828">
        <v>0.55555555555555558</v>
      </c>
    </row>
    <row r="910" spans="1:21" ht="14.45" customHeight="1" x14ac:dyDescent="0.2">
      <c r="A910" s="821">
        <v>21</v>
      </c>
      <c r="B910" s="822" t="s">
        <v>2867</v>
      </c>
      <c r="C910" s="822" t="s">
        <v>2873</v>
      </c>
      <c r="D910" s="823" t="s">
        <v>4857</v>
      </c>
      <c r="E910" s="824" t="s">
        <v>2904</v>
      </c>
      <c r="F910" s="822" t="s">
        <v>2868</v>
      </c>
      <c r="G910" s="822" t="s">
        <v>3382</v>
      </c>
      <c r="H910" s="822" t="s">
        <v>329</v>
      </c>
      <c r="I910" s="822" t="s">
        <v>3383</v>
      </c>
      <c r="J910" s="822" t="s">
        <v>882</v>
      </c>
      <c r="K910" s="822" t="s">
        <v>883</v>
      </c>
      <c r="L910" s="825">
        <v>0</v>
      </c>
      <c r="M910" s="825">
        <v>0</v>
      </c>
      <c r="N910" s="822">
        <v>5</v>
      </c>
      <c r="O910" s="826">
        <v>3</v>
      </c>
      <c r="P910" s="825">
        <v>0</v>
      </c>
      <c r="Q910" s="827"/>
      <c r="R910" s="822">
        <v>3</v>
      </c>
      <c r="S910" s="827">
        <v>0.6</v>
      </c>
      <c r="T910" s="826">
        <v>1</v>
      </c>
      <c r="U910" s="828">
        <v>0.33333333333333331</v>
      </c>
    </row>
    <row r="911" spans="1:21" ht="14.45" customHeight="1" x14ac:dyDescent="0.2">
      <c r="A911" s="821">
        <v>21</v>
      </c>
      <c r="B911" s="822" t="s">
        <v>2867</v>
      </c>
      <c r="C911" s="822" t="s">
        <v>2873</v>
      </c>
      <c r="D911" s="823" t="s">
        <v>4857</v>
      </c>
      <c r="E911" s="824" t="s">
        <v>2904</v>
      </c>
      <c r="F911" s="822" t="s">
        <v>2868</v>
      </c>
      <c r="G911" s="822" t="s">
        <v>3099</v>
      </c>
      <c r="H911" s="822" t="s">
        <v>643</v>
      </c>
      <c r="I911" s="822" t="s">
        <v>3103</v>
      </c>
      <c r="J911" s="822" t="s">
        <v>3104</v>
      </c>
      <c r="K911" s="822" t="s">
        <v>734</v>
      </c>
      <c r="L911" s="825">
        <v>550.39</v>
      </c>
      <c r="M911" s="825">
        <v>12108.58</v>
      </c>
      <c r="N911" s="822">
        <v>22</v>
      </c>
      <c r="O911" s="826">
        <v>7.5</v>
      </c>
      <c r="P911" s="825">
        <v>8255.85</v>
      </c>
      <c r="Q911" s="827">
        <v>0.68181818181818188</v>
      </c>
      <c r="R911" s="822">
        <v>15</v>
      </c>
      <c r="S911" s="827">
        <v>0.68181818181818177</v>
      </c>
      <c r="T911" s="826">
        <v>5</v>
      </c>
      <c r="U911" s="828">
        <v>0.66666666666666663</v>
      </c>
    </row>
    <row r="912" spans="1:21" ht="14.45" customHeight="1" x14ac:dyDescent="0.2">
      <c r="A912" s="821">
        <v>21</v>
      </c>
      <c r="B912" s="822" t="s">
        <v>2867</v>
      </c>
      <c r="C912" s="822" t="s">
        <v>2873</v>
      </c>
      <c r="D912" s="823" t="s">
        <v>4857</v>
      </c>
      <c r="E912" s="824" t="s">
        <v>2904</v>
      </c>
      <c r="F912" s="822" t="s">
        <v>2868</v>
      </c>
      <c r="G912" s="822" t="s">
        <v>3391</v>
      </c>
      <c r="H912" s="822" t="s">
        <v>329</v>
      </c>
      <c r="I912" s="822" t="s">
        <v>3392</v>
      </c>
      <c r="J912" s="822" t="s">
        <v>3393</v>
      </c>
      <c r="K912" s="822" t="s">
        <v>3394</v>
      </c>
      <c r="L912" s="825">
        <v>0</v>
      </c>
      <c r="M912" s="825">
        <v>0</v>
      </c>
      <c r="N912" s="822">
        <v>1</v>
      </c>
      <c r="O912" s="826">
        <v>1</v>
      </c>
      <c r="P912" s="825">
        <v>0</v>
      </c>
      <c r="Q912" s="827"/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21</v>
      </c>
      <c r="B913" s="822" t="s">
        <v>2867</v>
      </c>
      <c r="C913" s="822" t="s">
        <v>2873</v>
      </c>
      <c r="D913" s="823" t="s">
        <v>4857</v>
      </c>
      <c r="E913" s="824" t="s">
        <v>2904</v>
      </c>
      <c r="F913" s="822" t="s">
        <v>2868</v>
      </c>
      <c r="G913" s="822" t="s">
        <v>3691</v>
      </c>
      <c r="H913" s="822" t="s">
        <v>329</v>
      </c>
      <c r="I913" s="822" t="s">
        <v>3934</v>
      </c>
      <c r="J913" s="822" t="s">
        <v>1143</v>
      </c>
      <c r="K913" s="822" t="s">
        <v>3935</v>
      </c>
      <c r="L913" s="825">
        <v>0</v>
      </c>
      <c r="M913" s="825">
        <v>0</v>
      </c>
      <c r="N913" s="822">
        <v>1</v>
      </c>
      <c r="O913" s="826">
        <v>1</v>
      </c>
      <c r="P913" s="825"/>
      <c r="Q913" s="827"/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21</v>
      </c>
      <c r="B914" s="822" t="s">
        <v>2867</v>
      </c>
      <c r="C914" s="822" t="s">
        <v>2873</v>
      </c>
      <c r="D914" s="823" t="s">
        <v>4857</v>
      </c>
      <c r="E914" s="824" t="s">
        <v>2904</v>
      </c>
      <c r="F914" s="822" t="s">
        <v>2868</v>
      </c>
      <c r="G914" s="822" t="s">
        <v>2916</v>
      </c>
      <c r="H914" s="822" t="s">
        <v>329</v>
      </c>
      <c r="I914" s="822" t="s">
        <v>2917</v>
      </c>
      <c r="J914" s="822" t="s">
        <v>807</v>
      </c>
      <c r="K914" s="822" t="s">
        <v>2918</v>
      </c>
      <c r="L914" s="825">
        <v>53.57</v>
      </c>
      <c r="M914" s="825">
        <v>482.13</v>
      </c>
      <c r="N914" s="822">
        <v>9</v>
      </c>
      <c r="O914" s="826">
        <v>6</v>
      </c>
      <c r="P914" s="825">
        <v>321.42</v>
      </c>
      <c r="Q914" s="827">
        <v>0.66666666666666674</v>
      </c>
      <c r="R914" s="822">
        <v>6</v>
      </c>
      <c r="S914" s="827">
        <v>0.66666666666666663</v>
      </c>
      <c r="T914" s="826">
        <v>3.5</v>
      </c>
      <c r="U914" s="828">
        <v>0.58333333333333337</v>
      </c>
    </row>
    <row r="915" spans="1:21" ht="14.45" customHeight="1" x14ac:dyDescent="0.2">
      <c r="A915" s="821">
        <v>21</v>
      </c>
      <c r="B915" s="822" t="s">
        <v>2867</v>
      </c>
      <c r="C915" s="822" t="s">
        <v>2873</v>
      </c>
      <c r="D915" s="823" t="s">
        <v>4857</v>
      </c>
      <c r="E915" s="824" t="s">
        <v>2904</v>
      </c>
      <c r="F915" s="822" t="s">
        <v>2868</v>
      </c>
      <c r="G915" s="822" t="s">
        <v>3707</v>
      </c>
      <c r="H915" s="822" t="s">
        <v>329</v>
      </c>
      <c r="I915" s="822" t="s">
        <v>3708</v>
      </c>
      <c r="J915" s="822" t="s">
        <v>1563</v>
      </c>
      <c r="K915" s="822" t="s">
        <v>3709</v>
      </c>
      <c r="L915" s="825">
        <v>34.19</v>
      </c>
      <c r="M915" s="825">
        <v>34.19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21</v>
      </c>
      <c r="B916" s="822" t="s">
        <v>2867</v>
      </c>
      <c r="C916" s="822" t="s">
        <v>2873</v>
      </c>
      <c r="D916" s="823" t="s">
        <v>4857</v>
      </c>
      <c r="E916" s="824" t="s">
        <v>2904</v>
      </c>
      <c r="F916" s="822" t="s">
        <v>2868</v>
      </c>
      <c r="G916" s="822" t="s">
        <v>3119</v>
      </c>
      <c r="H916" s="822" t="s">
        <v>643</v>
      </c>
      <c r="I916" s="822" t="s">
        <v>2652</v>
      </c>
      <c r="J916" s="822" t="s">
        <v>931</v>
      </c>
      <c r="K916" s="822" t="s">
        <v>2653</v>
      </c>
      <c r="L916" s="825">
        <v>2309.36</v>
      </c>
      <c r="M916" s="825">
        <v>18474.88</v>
      </c>
      <c r="N916" s="822">
        <v>8</v>
      </c>
      <c r="O916" s="826">
        <v>2.5</v>
      </c>
      <c r="P916" s="825">
        <v>18474.88</v>
      </c>
      <c r="Q916" s="827">
        <v>1</v>
      </c>
      <c r="R916" s="822">
        <v>8</v>
      </c>
      <c r="S916" s="827">
        <v>1</v>
      </c>
      <c r="T916" s="826">
        <v>2.5</v>
      </c>
      <c r="U916" s="828">
        <v>1</v>
      </c>
    </row>
    <row r="917" spans="1:21" ht="14.45" customHeight="1" x14ac:dyDescent="0.2">
      <c r="A917" s="821">
        <v>21</v>
      </c>
      <c r="B917" s="822" t="s">
        <v>2867</v>
      </c>
      <c r="C917" s="822" t="s">
        <v>2873</v>
      </c>
      <c r="D917" s="823" t="s">
        <v>4857</v>
      </c>
      <c r="E917" s="824" t="s">
        <v>2904</v>
      </c>
      <c r="F917" s="822" t="s">
        <v>2868</v>
      </c>
      <c r="G917" s="822" t="s">
        <v>3119</v>
      </c>
      <c r="H917" s="822" t="s">
        <v>643</v>
      </c>
      <c r="I917" s="822" t="s">
        <v>3713</v>
      </c>
      <c r="J917" s="822" t="s">
        <v>929</v>
      </c>
      <c r="K917" s="822" t="s">
        <v>3714</v>
      </c>
      <c r="L917" s="825">
        <v>368.16</v>
      </c>
      <c r="M917" s="825">
        <v>736.32</v>
      </c>
      <c r="N917" s="822">
        <v>2</v>
      </c>
      <c r="O917" s="826">
        <v>1</v>
      </c>
      <c r="P917" s="825">
        <v>736.32</v>
      </c>
      <c r="Q917" s="827">
        <v>1</v>
      </c>
      <c r="R917" s="822">
        <v>2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21</v>
      </c>
      <c r="B918" s="822" t="s">
        <v>2867</v>
      </c>
      <c r="C918" s="822" t="s">
        <v>2873</v>
      </c>
      <c r="D918" s="823" t="s">
        <v>4857</v>
      </c>
      <c r="E918" s="824" t="s">
        <v>2904</v>
      </c>
      <c r="F918" s="822" t="s">
        <v>2868</v>
      </c>
      <c r="G918" s="822" t="s">
        <v>3119</v>
      </c>
      <c r="H918" s="822" t="s">
        <v>643</v>
      </c>
      <c r="I918" s="822" t="s">
        <v>2333</v>
      </c>
      <c r="J918" s="822" t="s">
        <v>931</v>
      </c>
      <c r="K918" s="822" t="s">
        <v>2334</v>
      </c>
      <c r="L918" s="825">
        <v>1385.62</v>
      </c>
      <c r="M918" s="825">
        <v>16627.439999999999</v>
      </c>
      <c r="N918" s="822">
        <v>12</v>
      </c>
      <c r="O918" s="826">
        <v>3</v>
      </c>
      <c r="P918" s="825">
        <v>16627.439999999999</v>
      </c>
      <c r="Q918" s="827">
        <v>1</v>
      </c>
      <c r="R918" s="822">
        <v>12</v>
      </c>
      <c r="S918" s="827">
        <v>1</v>
      </c>
      <c r="T918" s="826">
        <v>3</v>
      </c>
      <c r="U918" s="828">
        <v>1</v>
      </c>
    </row>
    <row r="919" spans="1:21" ht="14.45" customHeight="1" x14ac:dyDescent="0.2">
      <c r="A919" s="821">
        <v>21</v>
      </c>
      <c r="B919" s="822" t="s">
        <v>2867</v>
      </c>
      <c r="C919" s="822" t="s">
        <v>2873</v>
      </c>
      <c r="D919" s="823" t="s">
        <v>4857</v>
      </c>
      <c r="E919" s="824" t="s">
        <v>2904</v>
      </c>
      <c r="F919" s="822" t="s">
        <v>2868</v>
      </c>
      <c r="G919" s="822" t="s">
        <v>3119</v>
      </c>
      <c r="H919" s="822" t="s">
        <v>643</v>
      </c>
      <c r="I919" s="822" t="s">
        <v>2654</v>
      </c>
      <c r="J919" s="822" t="s">
        <v>929</v>
      </c>
      <c r="K919" s="822" t="s">
        <v>2655</v>
      </c>
      <c r="L919" s="825">
        <v>736.33</v>
      </c>
      <c r="M919" s="825">
        <v>2208.9900000000002</v>
      </c>
      <c r="N919" s="822">
        <v>3</v>
      </c>
      <c r="O919" s="826">
        <v>0.5</v>
      </c>
      <c r="P919" s="825">
        <v>2208.9900000000002</v>
      </c>
      <c r="Q919" s="827">
        <v>1</v>
      </c>
      <c r="R919" s="822">
        <v>3</v>
      </c>
      <c r="S919" s="827">
        <v>1</v>
      </c>
      <c r="T919" s="826">
        <v>0.5</v>
      </c>
      <c r="U919" s="828">
        <v>1</v>
      </c>
    </row>
    <row r="920" spans="1:21" ht="14.45" customHeight="1" x14ac:dyDescent="0.2">
      <c r="A920" s="821">
        <v>21</v>
      </c>
      <c r="B920" s="822" t="s">
        <v>2867</v>
      </c>
      <c r="C920" s="822" t="s">
        <v>2873</v>
      </c>
      <c r="D920" s="823" t="s">
        <v>4857</v>
      </c>
      <c r="E920" s="824" t="s">
        <v>2904</v>
      </c>
      <c r="F920" s="822" t="s">
        <v>2868</v>
      </c>
      <c r="G920" s="822" t="s">
        <v>3119</v>
      </c>
      <c r="H920" s="822" t="s">
        <v>643</v>
      </c>
      <c r="I920" s="822" t="s">
        <v>3852</v>
      </c>
      <c r="J920" s="822" t="s">
        <v>929</v>
      </c>
      <c r="K920" s="822" t="s">
        <v>3853</v>
      </c>
      <c r="L920" s="825">
        <v>1154.68</v>
      </c>
      <c r="M920" s="825">
        <v>3464.04</v>
      </c>
      <c r="N920" s="822">
        <v>3</v>
      </c>
      <c r="O920" s="826">
        <v>0.5</v>
      </c>
      <c r="P920" s="825">
        <v>3464.04</v>
      </c>
      <c r="Q920" s="827">
        <v>1</v>
      </c>
      <c r="R920" s="822">
        <v>3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21</v>
      </c>
      <c r="B921" s="822" t="s">
        <v>2867</v>
      </c>
      <c r="C921" s="822" t="s">
        <v>2873</v>
      </c>
      <c r="D921" s="823" t="s">
        <v>4857</v>
      </c>
      <c r="E921" s="824" t="s">
        <v>2904</v>
      </c>
      <c r="F921" s="822" t="s">
        <v>2868</v>
      </c>
      <c r="G921" s="822" t="s">
        <v>3119</v>
      </c>
      <c r="H921" s="822" t="s">
        <v>643</v>
      </c>
      <c r="I921" s="822" t="s">
        <v>2337</v>
      </c>
      <c r="J921" s="822" t="s">
        <v>929</v>
      </c>
      <c r="K921" s="822" t="s">
        <v>2338</v>
      </c>
      <c r="L921" s="825">
        <v>923.74</v>
      </c>
      <c r="M921" s="825">
        <v>4618.7</v>
      </c>
      <c r="N921" s="822">
        <v>5</v>
      </c>
      <c r="O921" s="826">
        <v>1</v>
      </c>
      <c r="P921" s="825">
        <v>4618.7</v>
      </c>
      <c r="Q921" s="827">
        <v>1</v>
      </c>
      <c r="R921" s="822">
        <v>5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21</v>
      </c>
      <c r="B922" s="822" t="s">
        <v>2867</v>
      </c>
      <c r="C922" s="822" t="s">
        <v>2873</v>
      </c>
      <c r="D922" s="823" t="s">
        <v>4857</v>
      </c>
      <c r="E922" s="824" t="s">
        <v>2904</v>
      </c>
      <c r="F922" s="822" t="s">
        <v>2868</v>
      </c>
      <c r="G922" s="822" t="s">
        <v>3122</v>
      </c>
      <c r="H922" s="822" t="s">
        <v>329</v>
      </c>
      <c r="I922" s="822" t="s">
        <v>3936</v>
      </c>
      <c r="J922" s="822" t="s">
        <v>698</v>
      </c>
      <c r="K922" s="822" t="s">
        <v>3937</v>
      </c>
      <c r="L922" s="825">
        <v>17.62</v>
      </c>
      <c r="M922" s="825">
        <v>17.62</v>
      </c>
      <c r="N922" s="822">
        <v>1</v>
      </c>
      <c r="O922" s="826">
        <v>1</v>
      </c>
      <c r="P922" s="825">
        <v>17.62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21</v>
      </c>
      <c r="B923" s="822" t="s">
        <v>2867</v>
      </c>
      <c r="C923" s="822" t="s">
        <v>2873</v>
      </c>
      <c r="D923" s="823" t="s">
        <v>4857</v>
      </c>
      <c r="E923" s="824" t="s">
        <v>2904</v>
      </c>
      <c r="F923" s="822" t="s">
        <v>2868</v>
      </c>
      <c r="G923" s="822" t="s">
        <v>3122</v>
      </c>
      <c r="H923" s="822" t="s">
        <v>329</v>
      </c>
      <c r="I923" s="822" t="s">
        <v>3423</v>
      </c>
      <c r="J923" s="822" t="s">
        <v>1202</v>
      </c>
      <c r="K923" s="822" t="s">
        <v>3424</v>
      </c>
      <c r="L923" s="825">
        <v>35.25</v>
      </c>
      <c r="M923" s="825">
        <v>35.25</v>
      </c>
      <c r="N923" s="822">
        <v>1</v>
      </c>
      <c r="O923" s="826">
        <v>1</v>
      </c>
      <c r="P923" s="825">
        <v>35.25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21</v>
      </c>
      <c r="B924" s="822" t="s">
        <v>2867</v>
      </c>
      <c r="C924" s="822" t="s">
        <v>2873</v>
      </c>
      <c r="D924" s="823" t="s">
        <v>4857</v>
      </c>
      <c r="E924" s="824" t="s">
        <v>2904</v>
      </c>
      <c r="F924" s="822" t="s">
        <v>2868</v>
      </c>
      <c r="G924" s="822" t="s">
        <v>3124</v>
      </c>
      <c r="H924" s="822" t="s">
        <v>329</v>
      </c>
      <c r="I924" s="822" t="s">
        <v>3130</v>
      </c>
      <c r="J924" s="822" t="s">
        <v>977</v>
      </c>
      <c r="K924" s="822" t="s">
        <v>3131</v>
      </c>
      <c r="L924" s="825">
        <v>185.26</v>
      </c>
      <c r="M924" s="825">
        <v>370.52</v>
      </c>
      <c r="N924" s="822">
        <v>2</v>
      </c>
      <c r="O924" s="826">
        <v>2</v>
      </c>
      <c r="P924" s="825">
        <v>185.26</v>
      </c>
      <c r="Q924" s="827">
        <v>0.5</v>
      </c>
      <c r="R924" s="822">
        <v>1</v>
      </c>
      <c r="S924" s="827">
        <v>0.5</v>
      </c>
      <c r="T924" s="826">
        <v>1</v>
      </c>
      <c r="U924" s="828">
        <v>0.5</v>
      </c>
    </row>
    <row r="925" spans="1:21" ht="14.45" customHeight="1" x14ac:dyDescent="0.2">
      <c r="A925" s="821">
        <v>21</v>
      </c>
      <c r="B925" s="822" t="s">
        <v>2867</v>
      </c>
      <c r="C925" s="822" t="s">
        <v>2873</v>
      </c>
      <c r="D925" s="823" t="s">
        <v>4857</v>
      </c>
      <c r="E925" s="824" t="s">
        <v>2904</v>
      </c>
      <c r="F925" s="822" t="s">
        <v>2868</v>
      </c>
      <c r="G925" s="822" t="s">
        <v>3124</v>
      </c>
      <c r="H925" s="822" t="s">
        <v>329</v>
      </c>
      <c r="I925" s="822" t="s">
        <v>3430</v>
      </c>
      <c r="J925" s="822" t="s">
        <v>977</v>
      </c>
      <c r="K925" s="822" t="s">
        <v>3131</v>
      </c>
      <c r="L925" s="825">
        <v>301.2</v>
      </c>
      <c r="M925" s="825">
        <v>903.59999999999991</v>
      </c>
      <c r="N925" s="822">
        <v>3</v>
      </c>
      <c r="O925" s="826">
        <v>1</v>
      </c>
      <c r="P925" s="825">
        <v>903.59999999999991</v>
      </c>
      <c r="Q925" s="827">
        <v>1</v>
      </c>
      <c r="R925" s="822">
        <v>3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21</v>
      </c>
      <c r="B926" s="822" t="s">
        <v>2867</v>
      </c>
      <c r="C926" s="822" t="s">
        <v>2873</v>
      </c>
      <c r="D926" s="823" t="s">
        <v>4857</v>
      </c>
      <c r="E926" s="824" t="s">
        <v>2904</v>
      </c>
      <c r="F926" s="822" t="s">
        <v>2868</v>
      </c>
      <c r="G926" s="822" t="s">
        <v>3124</v>
      </c>
      <c r="H926" s="822" t="s">
        <v>329</v>
      </c>
      <c r="I926" s="822" t="s">
        <v>3430</v>
      </c>
      <c r="J926" s="822" t="s">
        <v>977</v>
      </c>
      <c r="K926" s="822" t="s">
        <v>3131</v>
      </c>
      <c r="L926" s="825">
        <v>87.98</v>
      </c>
      <c r="M926" s="825">
        <v>87.98</v>
      </c>
      <c r="N926" s="822">
        <v>1</v>
      </c>
      <c r="O926" s="826">
        <v>0.5</v>
      </c>
      <c r="P926" s="825">
        <v>87.98</v>
      </c>
      <c r="Q926" s="827">
        <v>1</v>
      </c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21</v>
      </c>
      <c r="B927" s="822" t="s">
        <v>2867</v>
      </c>
      <c r="C927" s="822" t="s">
        <v>2873</v>
      </c>
      <c r="D927" s="823" t="s">
        <v>4857</v>
      </c>
      <c r="E927" s="824" t="s">
        <v>2904</v>
      </c>
      <c r="F927" s="822" t="s">
        <v>2868</v>
      </c>
      <c r="G927" s="822" t="s">
        <v>3124</v>
      </c>
      <c r="H927" s="822" t="s">
        <v>329</v>
      </c>
      <c r="I927" s="822" t="s">
        <v>3938</v>
      </c>
      <c r="J927" s="822" t="s">
        <v>3718</v>
      </c>
      <c r="K927" s="822" t="s">
        <v>3939</v>
      </c>
      <c r="L927" s="825">
        <v>157.78</v>
      </c>
      <c r="M927" s="825">
        <v>157.78</v>
      </c>
      <c r="N927" s="822">
        <v>1</v>
      </c>
      <c r="O927" s="826">
        <v>1</v>
      </c>
      <c r="P927" s="825">
        <v>157.78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21</v>
      </c>
      <c r="B928" s="822" t="s">
        <v>2867</v>
      </c>
      <c r="C928" s="822" t="s">
        <v>2873</v>
      </c>
      <c r="D928" s="823" t="s">
        <v>4857</v>
      </c>
      <c r="E928" s="824" t="s">
        <v>2904</v>
      </c>
      <c r="F928" s="822" t="s">
        <v>2868</v>
      </c>
      <c r="G928" s="822" t="s">
        <v>3124</v>
      </c>
      <c r="H928" s="822" t="s">
        <v>329</v>
      </c>
      <c r="I928" s="822" t="s">
        <v>3940</v>
      </c>
      <c r="J928" s="822" t="s">
        <v>3436</v>
      </c>
      <c r="K928" s="822" t="s">
        <v>3432</v>
      </c>
      <c r="L928" s="825">
        <v>97.76</v>
      </c>
      <c r="M928" s="825">
        <v>97.76</v>
      </c>
      <c r="N928" s="822">
        <v>1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21</v>
      </c>
      <c r="B929" s="822" t="s">
        <v>2867</v>
      </c>
      <c r="C929" s="822" t="s">
        <v>2873</v>
      </c>
      <c r="D929" s="823" t="s">
        <v>4857</v>
      </c>
      <c r="E929" s="824" t="s">
        <v>2904</v>
      </c>
      <c r="F929" s="822" t="s">
        <v>2868</v>
      </c>
      <c r="G929" s="822" t="s">
        <v>2919</v>
      </c>
      <c r="H929" s="822" t="s">
        <v>329</v>
      </c>
      <c r="I929" s="822" t="s">
        <v>3136</v>
      </c>
      <c r="J929" s="822" t="s">
        <v>1224</v>
      </c>
      <c r="K929" s="822" t="s">
        <v>1225</v>
      </c>
      <c r="L929" s="825">
        <v>453.18</v>
      </c>
      <c r="M929" s="825">
        <v>906.36</v>
      </c>
      <c r="N929" s="822">
        <v>2</v>
      </c>
      <c r="O929" s="826">
        <v>1.5</v>
      </c>
      <c r="P929" s="825">
        <v>906.36</v>
      </c>
      <c r="Q929" s="827">
        <v>1</v>
      </c>
      <c r="R929" s="822">
        <v>2</v>
      </c>
      <c r="S929" s="827">
        <v>1</v>
      </c>
      <c r="T929" s="826">
        <v>1.5</v>
      </c>
      <c r="U929" s="828">
        <v>1</v>
      </c>
    </row>
    <row r="930" spans="1:21" ht="14.45" customHeight="1" x14ac:dyDescent="0.2">
      <c r="A930" s="821">
        <v>21</v>
      </c>
      <c r="B930" s="822" t="s">
        <v>2867</v>
      </c>
      <c r="C930" s="822" t="s">
        <v>2873</v>
      </c>
      <c r="D930" s="823" t="s">
        <v>4857</v>
      </c>
      <c r="E930" s="824" t="s">
        <v>2904</v>
      </c>
      <c r="F930" s="822" t="s">
        <v>2868</v>
      </c>
      <c r="G930" s="822" t="s">
        <v>2919</v>
      </c>
      <c r="H930" s="822" t="s">
        <v>643</v>
      </c>
      <c r="I930" s="822" t="s">
        <v>2309</v>
      </c>
      <c r="J930" s="822" t="s">
        <v>2310</v>
      </c>
      <c r="K930" s="822" t="s">
        <v>2311</v>
      </c>
      <c r="L930" s="825">
        <v>453.18</v>
      </c>
      <c r="M930" s="825">
        <v>5438.16</v>
      </c>
      <c r="N930" s="822">
        <v>12</v>
      </c>
      <c r="O930" s="826">
        <v>5.5</v>
      </c>
      <c r="P930" s="825">
        <v>5438.16</v>
      </c>
      <c r="Q930" s="827">
        <v>1</v>
      </c>
      <c r="R930" s="822">
        <v>12</v>
      </c>
      <c r="S930" s="827">
        <v>1</v>
      </c>
      <c r="T930" s="826">
        <v>5.5</v>
      </c>
      <c r="U930" s="828">
        <v>1</v>
      </c>
    </row>
    <row r="931" spans="1:21" ht="14.45" customHeight="1" x14ac:dyDescent="0.2">
      <c r="A931" s="821">
        <v>21</v>
      </c>
      <c r="B931" s="822" t="s">
        <v>2867</v>
      </c>
      <c r="C931" s="822" t="s">
        <v>2873</v>
      </c>
      <c r="D931" s="823" t="s">
        <v>4857</v>
      </c>
      <c r="E931" s="824" t="s">
        <v>2904</v>
      </c>
      <c r="F931" s="822" t="s">
        <v>2868</v>
      </c>
      <c r="G931" s="822" t="s">
        <v>2919</v>
      </c>
      <c r="H931" s="822" t="s">
        <v>329</v>
      </c>
      <c r="I931" s="822" t="s">
        <v>2920</v>
      </c>
      <c r="J931" s="822" t="s">
        <v>2310</v>
      </c>
      <c r="K931" s="822" t="s">
        <v>2311</v>
      </c>
      <c r="L931" s="825">
        <v>453.18</v>
      </c>
      <c r="M931" s="825">
        <v>14501.76</v>
      </c>
      <c r="N931" s="822">
        <v>32</v>
      </c>
      <c r="O931" s="826">
        <v>18</v>
      </c>
      <c r="P931" s="825">
        <v>12235.86</v>
      </c>
      <c r="Q931" s="827">
        <v>0.84375</v>
      </c>
      <c r="R931" s="822">
        <v>27</v>
      </c>
      <c r="S931" s="827">
        <v>0.84375</v>
      </c>
      <c r="T931" s="826">
        <v>15</v>
      </c>
      <c r="U931" s="828">
        <v>0.83333333333333337</v>
      </c>
    </row>
    <row r="932" spans="1:21" ht="14.45" customHeight="1" x14ac:dyDescent="0.2">
      <c r="A932" s="821">
        <v>21</v>
      </c>
      <c r="B932" s="822" t="s">
        <v>2867</v>
      </c>
      <c r="C932" s="822" t="s">
        <v>2873</v>
      </c>
      <c r="D932" s="823" t="s">
        <v>4857</v>
      </c>
      <c r="E932" s="824" t="s">
        <v>2904</v>
      </c>
      <c r="F932" s="822" t="s">
        <v>2868</v>
      </c>
      <c r="G932" s="822" t="s">
        <v>2919</v>
      </c>
      <c r="H932" s="822" t="s">
        <v>329</v>
      </c>
      <c r="I932" s="822" t="s">
        <v>3941</v>
      </c>
      <c r="J932" s="822" t="s">
        <v>3942</v>
      </c>
      <c r="K932" s="822" t="s">
        <v>2311</v>
      </c>
      <c r="L932" s="825">
        <v>453.18</v>
      </c>
      <c r="M932" s="825">
        <v>453.18</v>
      </c>
      <c r="N932" s="822">
        <v>1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21</v>
      </c>
      <c r="B933" s="822" t="s">
        <v>2867</v>
      </c>
      <c r="C933" s="822" t="s">
        <v>2873</v>
      </c>
      <c r="D933" s="823" t="s">
        <v>4857</v>
      </c>
      <c r="E933" s="824" t="s">
        <v>2904</v>
      </c>
      <c r="F933" s="822" t="s">
        <v>2868</v>
      </c>
      <c r="G933" s="822" t="s">
        <v>2928</v>
      </c>
      <c r="H933" s="822" t="s">
        <v>643</v>
      </c>
      <c r="I933" s="822" t="s">
        <v>2533</v>
      </c>
      <c r="J933" s="822" t="s">
        <v>1237</v>
      </c>
      <c r="K933" s="822" t="s">
        <v>1240</v>
      </c>
      <c r="L933" s="825">
        <v>355.79</v>
      </c>
      <c r="M933" s="825">
        <v>355.79</v>
      </c>
      <c r="N933" s="822">
        <v>1</v>
      </c>
      <c r="O933" s="826">
        <v>0.5</v>
      </c>
      <c r="P933" s="825">
        <v>355.79</v>
      </c>
      <c r="Q933" s="827">
        <v>1</v>
      </c>
      <c r="R933" s="822">
        <v>1</v>
      </c>
      <c r="S933" s="827">
        <v>1</v>
      </c>
      <c r="T933" s="826">
        <v>0.5</v>
      </c>
      <c r="U933" s="828">
        <v>1</v>
      </c>
    </row>
    <row r="934" spans="1:21" ht="14.45" customHeight="1" x14ac:dyDescent="0.2">
      <c r="A934" s="821">
        <v>21</v>
      </c>
      <c r="B934" s="822" t="s">
        <v>2867</v>
      </c>
      <c r="C934" s="822" t="s">
        <v>2873</v>
      </c>
      <c r="D934" s="823" t="s">
        <v>4857</v>
      </c>
      <c r="E934" s="824" t="s">
        <v>2904</v>
      </c>
      <c r="F934" s="822" t="s">
        <v>2868</v>
      </c>
      <c r="G934" s="822" t="s">
        <v>3139</v>
      </c>
      <c r="H934" s="822" t="s">
        <v>329</v>
      </c>
      <c r="I934" s="822" t="s">
        <v>3140</v>
      </c>
      <c r="J934" s="822" t="s">
        <v>660</v>
      </c>
      <c r="K934" s="822" t="s">
        <v>3141</v>
      </c>
      <c r="L934" s="825">
        <v>453.18</v>
      </c>
      <c r="M934" s="825">
        <v>6797.7</v>
      </c>
      <c r="N934" s="822">
        <v>15</v>
      </c>
      <c r="O934" s="826">
        <v>4.5</v>
      </c>
      <c r="P934" s="825">
        <v>5438.16</v>
      </c>
      <c r="Q934" s="827">
        <v>0.8</v>
      </c>
      <c r="R934" s="822">
        <v>12</v>
      </c>
      <c r="S934" s="827">
        <v>0.8</v>
      </c>
      <c r="T934" s="826">
        <v>3.5</v>
      </c>
      <c r="U934" s="828">
        <v>0.77777777777777779</v>
      </c>
    </row>
    <row r="935" spans="1:21" ht="14.45" customHeight="1" x14ac:dyDescent="0.2">
      <c r="A935" s="821">
        <v>21</v>
      </c>
      <c r="B935" s="822" t="s">
        <v>2867</v>
      </c>
      <c r="C935" s="822" t="s">
        <v>2873</v>
      </c>
      <c r="D935" s="823" t="s">
        <v>4857</v>
      </c>
      <c r="E935" s="824" t="s">
        <v>2904</v>
      </c>
      <c r="F935" s="822" t="s">
        <v>2868</v>
      </c>
      <c r="G935" s="822" t="s">
        <v>2933</v>
      </c>
      <c r="H935" s="822" t="s">
        <v>329</v>
      </c>
      <c r="I935" s="822" t="s">
        <v>3142</v>
      </c>
      <c r="J935" s="822" t="s">
        <v>1674</v>
      </c>
      <c r="K935" s="822" t="s">
        <v>3143</v>
      </c>
      <c r="L935" s="825">
        <v>57.64</v>
      </c>
      <c r="M935" s="825">
        <v>403.48</v>
      </c>
      <c r="N935" s="822">
        <v>7</v>
      </c>
      <c r="O935" s="826">
        <v>4</v>
      </c>
      <c r="P935" s="825">
        <v>345.84000000000003</v>
      </c>
      <c r="Q935" s="827">
        <v>0.85714285714285721</v>
      </c>
      <c r="R935" s="822">
        <v>6</v>
      </c>
      <c r="S935" s="827">
        <v>0.8571428571428571</v>
      </c>
      <c r="T935" s="826">
        <v>3</v>
      </c>
      <c r="U935" s="828">
        <v>0.75</v>
      </c>
    </row>
    <row r="936" spans="1:21" ht="14.45" customHeight="1" x14ac:dyDescent="0.2">
      <c r="A936" s="821">
        <v>21</v>
      </c>
      <c r="B936" s="822" t="s">
        <v>2867</v>
      </c>
      <c r="C936" s="822" t="s">
        <v>2873</v>
      </c>
      <c r="D936" s="823" t="s">
        <v>4857</v>
      </c>
      <c r="E936" s="824" t="s">
        <v>2904</v>
      </c>
      <c r="F936" s="822" t="s">
        <v>2868</v>
      </c>
      <c r="G936" s="822" t="s">
        <v>2933</v>
      </c>
      <c r="H936" s="822" t="s">
        <v>643</v>
      </c>
      <c r="I936" s="822" t="s">
        <v>2299</v>
      </c>
      <c r="J936" s="822" t="s">
        <v>1674</v>
      </c>
      <c r="K936" s="822" t="s">
        <v>2300</v>
      </c>
      <c r="L936" s="825">
        <v>102.93</v>
      </c>
      <c r="M936" s="825">
        <v>308.79000000000002</v>
      </c>
      <c r="N936" s="822">
        <v>3</v>
      </c>
      <c r="O936" s="826">
        <v>3</v>
      </c>
      <c r="P936" s="825">
        <v>308.79000000000002</v>
      </c>
      <c r="Q936" s="827">
        <v>1</v>
      </c>
      <c r="R936" s="822">
        <v>3</v>
      </c>
      <c r="S936" s="827">
        <v>1</v>
      </c>
      <c r="T936" s="826">
        <v>3</v>
      </c>
      <c r="U936" s="828">
        <v>1</v>
      </c>
    </row>
    <row r="937" spans="1:21" ht="14.45" customHeight="1" x14ac:dyDescent="0.2">
      <c r="A937" s="821">
        <v>21</v>
      </c>
      <c r="B937" s="822" t="s">
        <v>2867</v>
      </c>
      <c r="C937" s="822" t="s">
        <v>2873</v>
      </c>
      <c r="D937" s="823" t="s">
        <v>4857</v>
      </c>
      <c r="E937" s="824" t="s">
        <v>2904</v>
      </c>
      <c r="F937" s="822" t="s">
        <v>2868</v>
      </c>
      <c r="G937" s="822" t="s">
        <v>2933</v>
      </c>
      <c r="H937" s="822" t="s">
        <v>643</v>
      </c>
      <c r="I937" s="822" t="s">
        <v>2299</v>
      </c>
      <c r="J937" s="822" t="s">
        <v>1674</v>
      </c>
      <c r="K937" s="822" t="s">
        <v>2300</v>
      </c>
      <c r="L937" s="825">
        <v>48.89</v>
      </c>
      <c r="M937" s="825">
        <v>195.56</v>
      </c>
      <c r="N937" s="822">
        <v>4</v>
      </c>
      <c r="O937" s="826">
        <v>3</v>
      </c>
      <c r="P937" s="825">
        <v>195.56</v>
      </c>
      <c r="Q937" s="827">
        <v>1</v>
      </c>
      <c r="R937" s="822">
        <v>4</v>
      </c>
      <c r="S937" s="827">
        <v>1</v>
      </c>
      <c r="T937" s="826">
        <v>3</v>
      </c>
      <c r="U937" s="828">
        <v>1</v>
      </c>
    </row>
    <row r="938" spans="1:21" ht="14.45" customHeight="1" x14ac:dyDescent="0.2">
      <c r="A938" s="821">
        <v>21</v>
      </c>
      <c r="B938" s="822" t="s">
        <v>2867</v>
      </c>
      <c r="C938" s="822" t="s">
        <v>2873</v>
      </c>
      <c r="D938" s="823" t="s">
        <v>4857</v>
      </c>
      <c r="E938" s="824" t="s">
        <v>2904</v>
      </c>
      <c r="F938" s="822" t="s">
        <v>2868</v>
      </c>
      <c r="G938" s="822" t="s">
        <v>2933</v>
      </c>
      <c r="H938" s="822" t="s">
        <v>329</v>
      </c>
      <c r="I938" s="822" t="s">
        <v>3448</v>
      </c>
      <c r="J938" s="822" t="s">
        <v>1674</v>
      </c>
      <c r="K938" s="822" t="s">
        <v>1675</v>
      </c>
      <c r="L938" s="825">
        <v>205.84</v>
      </c>
      <c r="M938" s="825">
        <v>823.36</v>
      </c>
      <c r="N938" s="822">
        <v>4</v>
      </c>
      <c r="O938" s="826">
        <v>4</v>
      </c>
      <c r="P938" s="825">
        <v>411.68</v>
      </c>
      <c r="Q938" s="827">
        <v>0.5</v>
      </c>
      <c r="R938" s="822">
        <v>2</v>
      </c>
      <c r="S938" s="827">
        <v>0.5</v>
      </c>
      <c r="T938" s="826">
        <v>2</v>
      </c>
      <c r="U938" s="828">
        <v>0.5</v>
      </c>
    </row>
    <row r="939" spans="1:21" ht="14.45" customHeight="1" x14ac:dyDescent="0.2">
      <c r="A939" s="821">
        <v>21</v>
      </c>
      <c r="B939" s="822" t="s">
        <v>2867</v>
      </c>
      <c r="C939" s="822" t="s">
        <v>2873</v>
      </c>
      <c r="D939" s="823" t="s">
        <v>4857</v>
      </c>
      <c r="E939" s="824" t="s">
        <v>2904</v>
      </c>
      <c r="F939" s="822" t="s">
        <v>2868</v>
      </c>
      <c r="G939" s="822" t="s">
        <v>2933</v>
      </c>
      <c r="H939" s="822" t="s">
        <v>329</v>
      </c>
      <c r="I939" s="822" t="s">
        <v>3448</v>
      </c>
      <c r="J939" s="822" t="s">
        <v>1674</v>
      </c>
      <c r="K939" s="822" t="s">
        <v>1675</v>
      </c>
      <c r="L939" s="825">
        <v>97.76</v>
      </c>
      <c r="M939" s="825">
        <v>97.76</v>
      </c>
      <c r="N939" s="822">
        <v>1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21</v>
      </c>
      <c r="B940" s="822" t="s">
        <v>2867</v>
      </c>
      <c r="C940" s="822" t="s">
        <v>2873</v>
      </c>
      <c r="D940" s="823" t="s">
        <v>4857</v>
      </c>
      <c r="E940" s="824" t="s">
        <v>2904</v>
      </c>
      <c r="F940" s="822" t="s">
        <v>2868</v>
      </c>
      <c r="G940" s="822" t="s">
        <v>3943</v>
      </c>
      <c r="H940" s="822" t="s">
        <v>329</v>
      </c>
      <c r="I940" s="822" t="s">
        <v>3944</v>
      </c>
      <c r="J940" s="822" t="s">
        <v>3945</v>
      </c>
      <c r="K940" s="822" t="s">
        <v>3946</v>
      </c>
      <c r="L940" s="825">
        <v>437.23</v>
      </c>
      <c r="M940" s="825">
        <v>437.23</v>
      </c>
      <c r="N940" s="822">
        <v>1</v>
      </c>
      <c r="O940" s="826">
        <v>1</v>
      </c>
      <c r="P940" s="825">
        <v>437.23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21</v>
      </c>
      <c r="B941" s="822" t="s">
        <v>2867</v>
      </c>
      <c r="C941" s="822" t="s">
        <v>2873</v>
      </c>
      <c r="D941" s="823" t="s">
        <v>4857</v>
      </c>
      <c r="E941" s="824" t="s">
        <v>2904</v>
      </c>
      <c r="F941" s="822" t="s">
        <v>2868</v>
      </c>
      <c r="G941" s="822" t="s">
        <v>3151</v>
      </c>
      <c r="H941" s="822" t="s">
        <v>329</v>
      </c>
      <c r="I941" s="822" t="s">
        <v>3152</v>
      </c>
      <c r="J941" s="822" t="s">
        <v>652</v>
      </c>
      <c r="K941" s="822" t="s">
        <v>3153</v>
      </c>
      <c r="L941" s="825">
        <v>127.91</v>
      </c>
      <c r="M941" s="825">
        <v>767.45999999999992</v>
      </c>
      <c r="N941" s="822">
        <v>6</v>
      </c>
      <c r="O941" s="826">
        <v>4.5</v>
      </c>
      <c r="P941" s="825">
        <v>767.45999999999992</v>
      </c>
      <c r="Q941" s="827">
        <v>1</v>
      </c>
      <c r="R941" s="822">
        <v>6</v>
      </c>
      <c r="S941" s="827">
        <v>1</v>
      </c>
      <c r="T941" s="826">
        <v>4.5</v>
      </c>
      <c r="U941" s="828">
        <v>1</v>
      </c>
    </row>
    <row r="942" spans="1:21" ht="14.45" customHeight="1" x14ac:dyDescent="0.2">
      <c r="A942" s="821">
        <v>21</v>
      </c>
      <c r="B942" s="822" t="s">
        <v>2867</v>
      </c>
      <c r="C942" s="822" t="s">
        <v>2873</v>
      </c>
      <c r="D942" s="823" t="s">
        <v>4857</v>
      </c>
      <c r="E942" s="824" t="s">
        <v>2904</v>
      </c>
      <c r="F942" s="822" t="s">
        <v>2868</v>
      </c>
      <c r="G942" s="822" t="s">
        <v>3947</v>
      </c>
      <c r="H942" s="822" t="s">
        <v>329</v>
      </c>
      <c r="I942" s="822" t="s">
        <v>3948</v>
      </c>
      <c r="J942" s="822" t="s">
        <v>3949</v>
      </c>
      <c r="K942" s="822" t="s">
        <v>3950</v>
      </c>
      <c r="L942" s="825">
        <v>0</v>
      </c>
      <c r="M942" s="825">
        <v>0</v>
      </c>
      <c r="N942" s="822">
        <v>1</v>
      </c>
      <c r="O942" s="826">
        <v>1</v>
      </c>
      <c r="P942" s="825"/>
      <c r="Q942" s="827"/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21</v>
      </c>
      <c r="B943" s="822" t="s">
        <v>2867</v>
      </c>
      <c r="C943" s="822" t="s">
        <v>2873</v>
      </c>
      <c r="D943" s="823" t="s">
        <v>4857</v>
      </c>
      <c r="E943" s="824" t="s">
        <v>2904</v>
      </c>
      <c r="F943" s="822" t="s">
        <v>2868</v>
      </c>
      <c r="G943" s="822" t="s">
        <v>3947</v>
      </c>
      <c r="H943" s="822" t="s">
        <v>329</v>
      </c>
      <c r="I943" s="822" t="s">
        <v>3951</v>
      </c>
      <c r="J943" s="822" t="s">
        <v>3949</v>
      </c>
      <c r="K943" s="822" t="s">
        <v>3952</v>
      </c>
      <c r="L943" s="825">
        <v>0</v>
      </c>
      <c r="M943" s="825">
        <v>0</v>
      </c>
      <c r="N943" s="822">
        <v>1</v>
      </c>
      <c r="O943" s="826">
        <v>1</v>
      </c>
      <c r="P943" s="825"/>
      <c r="Q943" s="827"/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21</v>
      </c>
      <c r="B944" s="822" t="s">
        <v>2867</v>
      </c>
      <c r="C944" s="822" t="s">
        <v>2873</v>
      </c>
      <c r="D944" s="823" t="s">
        <v>4857</v>
      </c>
      <c r="E944" s="824" t="s">
        <v>2904</v>
      </c>
      <c r="F944" s="822" t="s">
        <v>2868</v>
      </c>
      <c r="G944" s="822" t="s">
        <v>3953</v>
      </c>
      <c r="H944" s="822" t="s">
        <v>329</v>
      </c>
      <c r="I944" s="822" t="s">
        <v>3954</v>
      </c>
      <c r="J944" s="822" t="s">
        <v>3955</v>
      </c>
      <c r="K944" s="822" t="s">
        <v>3956</v>
      </c>
      <c r="L944" s="825">
        <v>0</v>
      </c>
      <c r="M944" s="825">
        <v>0</v>
      </c>
      <c r="N944" s="822">
        <v>3</v>
      </c>
      <c r="O944" s="826">
        <v>1</v>
      </c>
      <c r="P944" s="825">
        <v>0</v>
      </c>
      <c r="Q944" s="827"/>
      <c r="R944" s="822">
        <v>3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21</v>
      </c>
      <c r="B945" s="822" t="s">
        <v>2867</v>
      </c>
      <c r="C945" s="822" t="s">
        <v>2873</v>
      </c>
      <c r="D945" s="823" t="s">
        <v>4857</v>
      </c>
      <c r="E945" s="824" t="s">
        <v>2904</v>
      </c>
      <c r="F945" s="822" t="s">
        <v>2868</v>
      </c>
      <c r="G945" s="822" t="s">
        <v>3894</v>
      </c>
      <c r="H945" s="822" t="s">
        <v>329</v>
      </c>
      <c r="I945" s="822" t="s">
        <v>3957</v>
      </c>
      <c r="J945" s="822" t="s">
        <v>1093</v>
      </c>
      <c r="K945" s="822" t="s">
        <v>3958</v>
      </c>
      <c r="L945" s="825">
        <v>0</v>
      </c>
      <c r="M945" s="825">
        <v>0</v>
      </c>
      <c r="N945" s="822">
        <v>1</v>
      </c>
      <c r="O945" s="826">
        <v>1</v>
      </c>
      <c r="P945" s="825"/>
      <c r="Q945" s="827"/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21</v>
      </c>
      <c r="B946" s="822" t="s">
        <v>2867</v>
      </c>
      <c r="C946" s="822" t="s">
        <v>2873</v>
      </c>
      <c r="D946" s="823" t="s">
        <v>4857</v>
      </c>
      <c r="E946" s="824" t="s">
        <v>2904</v>
      </c>
      <c r="F946" s="822" t="s">
        <v>2868</v>
      </c>
      <c r="G946" s="822" t="s">
        <v>2921</v>
      </c>
      <c r="H946" s="822" t="s">
        <v>643</v>
      </c>
      <c r="I946" s="822" t="s">
        <v>2556</v>
      </c>
      <c r="J946" s="822" t="s">
        <v>1211</v>
      </c>
      <c r="K946" s="822" t="s">
        <v>1212</v>
      </c>
      <c r="L946" s="825">
        <v>0</v>
      </c>
      <c r="M946" s="825">
        <v>0</v>
      </c>
      <c r="N946" s="822">
        <v>7</v>
      </c>
      <c r="O946" s="826">
        <v>4</v>
      </c>
      <c r="P946" s="825">
        <v>0</v>
      </c>
      <c r="Q946" s="827"/>
      <c r="R946" s="822">
        <v>6</v>
      </c>
      <c r="S946" s="827">
        <v>0.8571428571428571</v>
      </c>
      <c r="T946" s="826">
        <v>3</v>
      </c>
      <c r="U946" s="828">
        <v>0.75</v>
      </c>
    </row>
    <row r="947" spans="1:21" ht="14.45" customHeight="1" x14ac:dyDescent="0.2">
      <c r="A947" s="821">
        <v>21</v>
      </c>
      <c r="B947" s="822" t="s">
        <v>2867</v>
      </c>
      <c r="C947" s="822" t="s">
        <v>2873</v>
      </c>
      <c r="D947" s="823" t="s">
        <v>4857</v>
      </c>
      <c r="E947" s="824" t="s">
        <v>2904</v>
      </c>
      <c r="F947" s="822" t="s">
        <v>2868</v>
      </c>
      <c r="G947" s="822" t="s">
        <v>3164</v>
      </c>
      <c r="H947" s="822" t="s">
        <v>329</v>
      </c>
      <c r="I947" s="822" t="s">
        <v>3467</v>
      </c>
      <c r="J947" s="822" t="s">
        <v>1437</v>
      </c>
      <c r="K947" s="822" t="s">
        <v>3468</v>
      </c>
      <c r="L947" s="825">
        <v>42.08</v>
      </c>
      <c r="M947" s="825">
        <v>84.16</v>
      </c>
      <c r="N947" s="822">
        <v>2</v>
      </c>
      <c r="O947" s="826">
        <v>1.5</v>
      </c>
      <c r="P947" s="825">
        <v>84.16</v>
      </c>
      <c r="Q947" s="827">
        <v>1</v>
      </c>
      <c r="R947" s="822">
        <v>2</v>
      </c>
      <c r="S947" s="827">
        <v>1</v>
      </c>
      <c r="T947" s="826">
        <v>1.5</v>
      </c>
      <c r="U947" s="828">
        <v>1</v>
      </c>
    </row>
    <row r="948" spans="1:21" ht="14.45" customHeight="1" x14ac:dyDescent="0.2">
      <c r="A948" s="821">
        <v>21</v>
      </c>
      <c r="B948" s="822" t="s">
        <v>2867</v>
      </c>
      <c r="C948" s="822" t="s">
        <v>2873</v>
      </c>
      <c r="D948" s="823" t="s">
        <v>4857</v>
      </c>
      <c r="E948" s="824" t="s">
        <v>2904</v>
      </c>
      <c r="F948" s="822" t="s">
        <v>2868</v>
      </c>
      <c r="G948" s="822" t="s">
        <v>3575</v>
      </c>
      <c r="H948" s="822" t="s">
        <v>329</v>
      </c>
      <c r="I948" s="822" t="s">
        <v>3738</v>
      </c>
      <c r="J948" s="822" t="s">
        <v>731</v>
      </c>
      <c r="K948" s="822" t="s">
        <v>732</v>
      </c>
      <c r="L948" s="825">
        <v>59.56</v>
      </c>
      <c r="M948" s="825">
        <v>59.56</v>
      </c>
      <c r="N948" s="822">
        <v>1</v>
      </c>
      <c r="O948" s="826">
        <v>0.5</v>
      </c>
      <c r="P948" s="825">
        <v>59.56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21</v>
      </c>
      <c r="B949" s="822" t="s">
        <v>2867</v>
      </c>
      <c r="C949" s="822" t="s">
        <v>2873</v>
      </c>
      <c r="D949" s="823" t="s">
        <v>4857</v>
      </c>
      <c r="E949" s="824" t="s">
        <v>2904</v>
      </c>
      <c r="F949" s="822" t="s">
        <v>2868</v>
      </c>
      <c r="G949" s="822" t="s">
        <v>3167</v>
      </c>
      <c r="H949" s="822" t="s">
        <v>643</v>
      </c>
      <c r="I949" s="822" t="s">
        <v>3168</v>
      </c>
      <c r="J949" s="822" t="s">
        <v>3169</v>
      </c>
      <c r="K949" s="822" t="s">
        <v>3170</v>
      </c>
      <c r="L949" s="825">
        <v>502.31</v>
      </c>
      <c r="M949" s="825">
        <v>3013.86</v>
      </c>
      <c r="N949" s="822">
        <v>6</v>
      </c>
      <c r="O949" s="826">
        <v>5.5</v>
      </c>
      <c r="P949" s="825">
        <v>1506.93</v>
      </c>
      <c r="Q949" s="827">
        <v>0.5</v>
      </c>
      <c r="R949" s="822">
        <v>3</v>
      </c>
      <c r="S949" s="827">
        <v>0.5</v>
      </c>
      <c r="T949" s="826">
        <v>3</v>
      </c>
      <c r="U949" s="828">
        <v>0.54545454545454541</v>
      </c>
    </row>
    <row r="950" spans="1:21" ht="14.45" customHeight="1" x14ac:dyDescent="0.2">
      <c r="A950" s="821">
        <v>21</v>
      </c>
      <c r="B950" s="822" t="s">
        <v>2867</v>
      </c>
      <c r="C950" s="822" t="s">
        <v>2873</v>
      </c>
      <c r="D950" s="823" t="s">
        <v>4857</v>
      </c>
      <c r="E950" s="824" t="s">
        <v>2904</v>
      </c>
      <c r="F950" s="822" t="s">
        <v>2868</v>
      </c>
      <c r="G950" s="822" t="s">
        <v>3171</v>
      </c>
      <c r="H950" s="822" t="s">
        <v>329</v>
      </c>
      <c r="I950" s="822" t="s">
        <v>3172</v>
      </c>
      <c r="J950" s="822" t="s">
        <v>3173</v>
      </c>
      <c r="K950" s="822" t="s">
        <v>3174</v>
      </c>
      <c r="L950" s="825">
        <v>118.65</v>
      </c>
      <c r="M950" s="825">
        <v>118.65</v>
      </c>
      <c r="N950" s="822">
        <v>1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21</v>
      </c>
      <c r="B951" s="822" t="s">
        <v>2867</v>
      </c>
      <c r="C951" s="822" t="s">
        <v>2873</v>
      </c>
      <c r="D951" s="823" t="s">
        <v>4857</v>
      </c>
      <c r="E951" s="824" t="s">
        <v>2904</v>
      </c>
      <c r="F951" s="822" t="s">
        <v>2868</v>
      </c>
      <c r="G951" s="822" t="s">
        <v>3171</v>
      </c>
      <c r="H951" s="822" t="s">
        <v>329</v>
      </c>
      <c r="I951" s="822" t="s">
        <v>3959</v>
      </c>
      <c r="J951" s="822" t="s">
        <v>3960</v>
      </c>
      <c r="K951" s="822" t="s">
        <v>3961</v>
      </c>
      <c r="L951" s="825">
        <v>221.48</v>
      </c>
      <c r="M951" s="825">
        <v>221.48</v>
      </c>
      <c r="N951" s="822">
        <v>1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21</v>
      </c>
      <c r="B952" s="822" t="s">
        <v>2867</v>
      </c>
      <c r="C952" s="822" t="s">
        <v>2873</v>
      </c>
      <c r="D952" s="823" t="s">
        <v>4857</v>
      </c>
      <c r="E952" s="824" t="s">
        <v>2904</v>
      </c>
      <c r="F952" s="822" t="s">
        <v>2868</v>
      </c>
      <c r="G952" s="822" t="s">
        <v>3180</v>
      </c>
      <c r="H952" s="822" t="s">
        <v>329</v>
      </c>
      <c r="I952" s="822" t="s">
        <v>3580</v>
      </c>
      <c r="J952" s="822" t="s">
        <v>1392</v>
      </c>
      <c r="K952" s="822" t="s">
        <v>3581</v>
      </c>
      <c r="L952" s="825">
        <v>98.2</v>
      </c>
      <c r="M952" s="825">
        <v>491</v>
      </c>
      <c r="N952" s="822">
        <v>5</v>
      </c>
      <c r="O952" s="826">
        <v>4</v>
      </c>
      <c r="P952" s="825">
        <v>294.60000000000002</v>
      </c>
      <c r="Q952" s="827">
        <v>0.60000000000000009</v>
      </c>
      <c r="R952" s="822">
        <v>3</v>
      </c>
      <c r="S952" s="827">
        <v>0.6</v>
      </c>
      <c r="T952" s="826">
        <v>2.5</v>
      </c>
      <c r="U952" s="828">
        <v>0.625</v>
      </c>
    </row>
    <row r="953" spans="1:21" ht="14.45" customHeight="1" x14ac:dyDescent="0.2">
      <c r="A953" s="821">
        <v>21</v>
      </c>
      <c r="B953" s="822" t="s">
        <v>2867</v>
      </c>
      <c r="C953" s="822" t="s">
        <v>2873</v>
      </c>
      <c r="D953" s="823" t="s">
        <v>4857</v>
      </c>
      <c r="E953" s="824" t="s">
        <v>2904</v>
      </c>
      <c r="F953" s="822" t="s">
        <v>2868</v>
      </c>
      <c r="G953" s="822" t="s">
        <v>3180</v>
      </c>
      <c r="H953" s="822" t="s">
        <v>329</v>
      </c>
      <c r="I953" s="822" t="s">
        <v>3181</v>
      </c>
      <c r="J953" s="822" t="s">
        <v>1392</v>
      </c>
      <c r="K953" s="822" t="s">
        <v>3182</v>
      </c>
      <c r="L953" s="825">
        <v>55.16</v>
      </c>
      <c r="M953" s="825">
        <v>606.76</v>
      </c>
      <c r="N953" s="822">
        <v>11</v>
      </c>
      <c r="O953" s="826">
        <v>8</v>
      </c>
      <c r="P953" s="825">
        <v>496.43999999999994</v>
      </c>
      <c r="Q953" s="827">
        <v>0.81818181818181812</v>
      </c>
      <c r="R953" s="822">
        <v>9</v>
      </c>
      <c r="S953" s="827">
        <v>0.81818181818181823</v>
      </c>
      <c r="T953" s="826">
        <v>6</v>
      </c>
      <c r="U953" s="828">
        <v>0.75</v>
      </c>
    </row>
    <row r="954" spans="1:21" ht="14.45" customHeight="1" x14ac:dyDescent="0.2">
      <c r="A954" s="821">
        <v>21</v>
      </c>
      <c r="B954" s="822" t="s">
        <v>2867</v>
      </c>
      <c r="C954" s="822" t="s">
        <v>2873</v>
      </c>
      <c r="D954" s="823" t="s">
        <v>4857</v>
      </c>
      <c r="E954" s="824" t="s">
        <v>2904</v>
      </c>
      <c r="F954" s="822" t="s">
        <v>2868</v>
      </c>
      <c r="G954" s="822" t="s">
        <v>3962</v>
      </c>
      <c r="H954" s="822" t="s">
        <v>329</v>
      </c>
      <c r="I954" s="822" t="s">
        <v>3963</v>
      </c>
      <c r="J954" s="822" t="s">
        <v>3964</v>
      </c>
      <c r="K954" s="822" t="s">
        <v>3965</v>
      </c>
      <c r="L954" s="825">
        <v>504.16</v>
      </c>
      <c r="M954" s="825">
        <v>504.16</v>
      </c>
      <c r="N954" s="822">
        <v>1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21</v>
      </c>
      <c r="B955" s="822" t="s">
        <v>2867</v>
      </c>
      <c r="C955" s="822" t="s">
        <v>2873</v>
      </c>
      <c r="D955" s="823" t="s">
        <v>4857</v>
      </c>
      <c r="E955" s="824" t="s">
        <v>2904</v>
      </c>
      <c r="F955" s="822" t="s">
        <v>2868</v>
      </c>
      <c r="G955" s="822" t="s">
        <v>3187</v>
      </c>
      <c r="H955" s="822" t="s">
        <v>329</v>
      </c>
      <c r="I955" s="822" t="s">
        <v>3191</v>
      </c>
      <c r="J955" s="822" t="s">
        <v>3192</v>
      </c>
      <c r="K955" s="822" t="s">
        <v>3193</v>
      </c>
      <c r="L955" s="825">
        <v>100.17</v>
      </c>
      <c r="M955" s="825">
        <v>100.17</v>
      </c>
      <c r="N955" s="822">
        <v>1</v>
      </c>
      <c r="O955" s="826">
        <v>1</v>
      </c>
      <c r="P955" s="825">
        <v>100.17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21</v>
      </c>
      <c r="B956" s="822" t="s">
        <v>2867</v>
      </c>
      <c r="C956" s="822" t="s">
        <v>2873</v>
      </c>
      <c r="D956" s="823" t="s">
        <v>4857</v>
      </c>
      <c r="E956" s="824" t="s">
        <v>2904</v>
      </c>
      <c r="F956" s="822" t="s">
        <v>2868</v>
      </c>
      <c r="G956" s="822" t="s">
        <v>3966</v>
      </c>
      <c r="H956" s="822" t="s">
        <v>329</v>
      </c>
      <c r="I956" s="822" t="s">
        <v>3967</v>
      </c>
      <c r="J956" s="822" t="s">
        <v>3968</v>
      </c>
      <c r="K956" s="822" t="s">
        <v>3969</v>
      </c>
      <c r="L956" s="825">
        <v>25.12</v>
      </c>
      <c r="M956" s="825">
        <v>25.12</v>
      </c>
      <c r="N956" s="822">
        <v>1</v>
      </c>
      <c r="O956" s="826">
        <v>1</v>
      </c>
      <c r="P956" s="825">
        <v>25.12</v>
      </c>
      <c r="Q956" s="827">
        <v>1</v>
      </c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21</v>
      </c>
      <c r="B957" s="822" t="s">
        <v>2867</v>
      </c>
      <c r="C957" s="822" t="s">
        <v>2873</v>
      </c>
      <c r="D957" s="823" t="s">
        <v>4857</v>
      </c>
      <c r="E957" s="824" t="s">
        <v>2904</v>
      </c>
      <c r="F957" s="822" t="s">
        <v>2868</v>
      </c>
      <c r="G957" s="822" t="s">
        <v>3970</v>
      </c>
      <c r="H957" s="822" t="s">
        <v>329</v>
      </c>
      <c r="I957" s="822" t="s">
        <v>3971</v>
      </c>
      <c r="J957" s="822" t="s">
        <v>3972</v>
      </c>
      <c r="K957" s="822" t="s">
        <v>3973</v>
      </c>
      <c r="L957" s="825">
        <v>33.18</v>
      </c>
      <c r="M957" s="825">
        <v>165.89999999999998</v>
      </c>
      <c r="N957" s="822">
        <v>5</v>
      </c>
      <c r="O957" s="826">
        <v>2</v>
      </c>
      <c r="P957" s="825">
        <v>66.36</v>
      </c>
      <c r="Q957" s="827">
        <v>0.40000000000000008</v>
      </c>
      <c r="R957" s="822">
        <v>2</v>
      </c>
      <c r="S957" s="827">
        <v>0.4</v>
      </c>
      <c r="T957" s="826">
        <v>1</v>
      </c>
      <c r="U957" s="828">
        <v>0.5</v>
      </c>
    </row>
    <row r="958" spans="1:21" ht="14.45" customHeight="1" x14ac:dyDescent="0.2">
      <c r="A958" s="821">
        <v>21</v>
      </c>
      <c r="B958" s="822" t="s">
        <v>2867</v>
      </c>
      <c r="C958" s="822" t="s">
        <v>2873</v>
      </c>
      <c r="D958" s="823" t="s">
        <v>4857</v>
      </c>
      <c r="E958" s="824" t="s">
        <v>2904</v>
      </c>
      <c r="F958" s="822" t="s">
        <v>2868</v>
      </c>
      <c r="G958" s="822" t="s">
        <v>3201</v>
      </c>
      <c r="H958" s="822" t="s">
        <v>329</v>
      </c>
      <c r="I958" s="822" t="s">
        <v>3974</v>
      </c>
      <c r="J958" s="822" t="s">
        <v>748</v>
      </c>
      <c r="K958" s="822" t="s">
        <v>3975</v>
      </c>
      <c r="L958" s="825">
        <v>0</v>
      </c>
      <c r="M958" s="825">
        <v>0</v>
      </c>
      <c r="N958" s="822">
        <v>1</v>
      </c>
      <c r="O958" s="826">
        <v>0.5</v>
      </c>
      <c r="P958" s="825">
        <v>0</v>
      </c>
      <c r="Q958" s="827"/>
      <c r="R958" s="822">
        <v>1</v>
      </c>
      <c r="S958" s="827">
        <v>1</v>
      </c>
      <c r="T958" s="826">
        <v>0.5</v>
      </c>
      <c r="U958" s="828">
        <v>1</v>
      </c>
    </row>
    <row r="959" spans="1:21" ht="14.45" customHeight="1" x14ac:dyDescent="0.2">
      <c r="A959" s="821">
        <v>21</v>
      </c>
      <c r="B959" s="822" t="s">
        <v>2867</v>
      </c>
      <c r="C959" s="822" t="s">
        <v>2873</v>
      </c>
      <c r="D959" s="823" t="s">
        <v>4857</v>
      </c>
      <c r="E959" s="824" t="s">
        <v>2904</v>
      </c>
      <c r="F959" s="822" t="s">
        <v>2868</v>
      </c>
      <c r="G959" s="822" t="s">
        <v>3201</v>
      </c>
      <c r="H959" s="822" t="s">
        <v>329</v>
      </c>
      <c r="I959" s="822" t="s">
        <v>3976</v>
      </c>
      <c r="J959" s="822" t="s">
        <v>3977</v>
      </c>
      <c r="K959" s="822" t="s">
        <v>3207</v>
      </c>
      <c r="L959" s="825">
        <v>177.92</v>
      </c>
      <c r="M959" s="825">
        <v>177.92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21</v>
      </c>
      <c r="B960" s="822" t="s">
        <v>2867</v>
      </c>
      <c r="C960" s="822" t="s">
        <v>2873</v>
      </c>
      <c r="D960" s="823" t="s">
        <v>4857</v>
      </c>
      <c r="E960" s="824" t="s">
        <v>2904</v>
      </c>
      <c r="F960" s="822" t="s">
        <v>2868</v>
      </c>
      <c r="G960" s="822" t="s">
        <v>3210</v>
      </c>
      <c r="H960" s="822" t="s">
        <v>643</v>
      </c>
      <c r="I960" s="822" t="s">
        <v>2596</v>
      </c>
      <c r="J960" s="822" t="s">
        <v>1460</v>
      </c>
      <c r="K960" s="822" t="s">
        <v>1386</v>
      </c>
      <c r="L960" s="825">
        <v>0</v>
      </c>
      <c r="M960" s="825">
        <v>0</v>
      </c>
      <c r="N960" s="822">
        <v>5</v>
      </c>
      <c r="O960" s="826">
        <v>4</v>
      </c>
      <c r="P960" s="825">
        <v>0</v>
      </c>
      <c r="Q960" s="827"/>
      <c r="R960" s="822">
        <v>4</v>
      </c>
      <c r="S960" s="827">
        <v>0.8</v>
      </c>
      <c r="T960" s="826">
        <v>3</v>
      </c>
      <c r="U960" s="828">
        <v>0.75</v>
      </c>
    </row>
    <row r="961" spans="1:21" ht="14.45" customHeight="1" x14ac:dyDescent="0.2">
      <c r="A961" s="821">
        <v>21</v>
      </c>
      <c r="B961" s="822" t="s">
        <v>2867</v>
      </c>
      <c r="C961" s="822" t="s">
        <v>2873</v>
      </c>
      <c r="D961" s="823" t="s">
        <v>4857</v>
      </c>
      <c r="E961" s="824" t="s">
        <v>2904</v>
      </c>
      <c r="F961" s="822" t="s">
        <v>2868</v>
      </c>
      <c r="G961" s="822" t="s">
        <v>3210</v>
      </c>
      <c r="H961" s="822" t="s">
        <v>643</v>
      </c>
      <c r="I961" s="822" t="s">
        <v>2594</v>
      </c>
      <c r="J961" s="822" t="s">
        <v>1460</v>
      </c>
      <c r="K961" s="822" t="s">
        <v>2595</v>
      </c>
      <c r="L961" s="825">
        <v>0</v>
      </c>
      <c r="M961" s="825">
        <v>0</v>
      </c>
      <c r="N961" s="822">
        <v>1</v>
      </c>
      <c r="O961" s="826">
        <v>1</v>
      </c>
      <c r="P961" s="825">
        <v>0</v>
      </c>
      <c r="Q961" s="827"/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21</v>
      </c>
      <c r="B962" s="822" t="s">
        <v>2867</v>
      </c>
      <c r="C962" s="822" t="s">
        <v>2873</v>
      </c>
      <c r="D962" s="823" t="s">
        <v>4857</v>
      </c>
      <c r="E962" s="824" t="s">
        <v>2904</v>
      </c>
      <c r="F962" s="822" t="s">
        <v>2868</v>
      </c>
      <c r="G962" s="822" t="s">
        <v>3590</v>
      </c>
      <c r="H962" s="822" t="s">
        <v>329</v>
      </c>
      <c r="I962" s="822" t="s">
        <v>3978</v>
      </c>
      <c r="J962" s="822" t="s">
        <v>3592</v>
      </c>
      <c r="K962" s="822" t="s">
        <v>3979</v>
      </c>
      <c r="L962" s="825">
        <v>36.51</v>
      </c>
      <c r="M962" s="825">
        <v>36.51</v>
      </c>
      <c r="N962" s="822">
        <v>1</v>
      </c>
      <c r="O962" s="826">
        <v>1</v>
      </c>
      <c r="P962" s="825">
        <v>36.51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21</v>
      </c>
      <c r="B963" s="822" t="s">
        <v>2867</v>
      </c>
      <c r="C963" s="822" t="s">
        <v>2873</v>
      </c>
      <c r="D963" s="823" t="s">
        <v>4857</v>
      </c>
      <c r="E963" s="824" t="s">
        <v>2904</v>
      </c>
      <c r="F963" s="822" t="s">
        <v>2868</v>
      </c>
      <c r="G963" s="822" t="s">
        <v>3221</v>
      </c>
      <c r="H963" s="822" t="s">
        <v>329</v>
      </c>
      <c r="I963" s="822" t="s">
        <v>3594</v>
      </c>
      <c r="J963" s="822" t="s">
        <v>3223</v>
      </c>
      <c r="K963" s="822" t="s">
        <v>3595</v>
      </c>
      <c r="L963" s="825">
        <v>299.83999999999997</v>
      </c>
      <c r="M963" s="825">
        <v>299.83999999999997</v>
      </c>
      <c r="N963" s="822">
        <v>1</v>
      </c>
      <c r="O963" s="826">
        <v>1</v>
      </c>
      <c r="P963" s="825">
        <v>299.83999999999997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21</v>
      </c>
      <c r="B964" s="822" t="s">
        <v>2867</v>
      </c>
      <c r="C964" s="822" t="s">
        <v>2873</v>
      </c>
      <c r="D964" s="823" t="s">
        <v>4857</v>
      </c>
      <c r="E964" s="824" t="s">
        <v>2904</v>
      </c>
      <c r="F964" s="822" t="s">
        <v>2868</v>
      </c>
      <c r="G964" s="822" t="s">
        <v>3221</v>
      </c>
      <c r="H964" s="822" t="s">
        <v>329</v>
      </c>
      <c r="I964" s="822" t="s">
        <v>3491</v>
      </c>
      <c r="J964" s="822" t="s">
        <v>1451</v>
      </c>
      <c r="K964" s="822" t="s">
        <v>3492</v>
      </c>
      <c r="L964" s="825">
        <v>50.32</v>
      </c>
      <c r="M964" s="825">
        <v>150.96</v>
      </c>
      <c r="N964" s="822">
        <v>3</v>
      </c>
      <c r="O964" s="826">
        <v>2.5</v>
      </c>
      <c r="P964" s="825">
        <v>100.64</v>
      </c>
      <c r="Q964" s="827">
        <v>0.66666666666666663</v>
      </c>
      <c r="R964" s="822">
        <v>2</v>
      </c>
      <c r="S964" s="827">
        <v>0.66666666666666663</v>
      </c>
      <c r="T964" s="826">
        <v>1.5</v>
      </c>
      <c r="U964" s="828">
        <v>0.6</v>
      </c>
    </row>
    <row r="965" spans="1:21" ht="14.45" customHeight="1" x14ac:dyDescent="0.2">
      <c r="A965" s="821">
        <v>21</v>
      </c>
      <c r="B965" s="822" t="s">
        <v>2867</v>
      </c>
      <c r="C965" s="822" t="s">
        <v>2873</v>
      </c>
      <c r="D965" s="823" t="s">
        <v>4857</v>
      </c>
      <c r="E965" s="824" t="s">
        <v>2904</v>
      </c>
      <c r="F965" s="822" t="s">
        <v>2868</v>
      </c>
      <c r="G965" s="822" t="s">
        <v>3221</v>
      </c>
      <c r="H965" s="822" t="s">
        <v>329</v>
      </c>
      <c r="I965" s="822" t="s">
        <v>3903</v>
      </c>
      <c r="J965" s="822" t="s">
        <v>1451</v>
      </c>
      <c r="K965" s="822" t="s">
        <v>3904</v>
      </c>
      <c r="L965" s="825">
        <v>16.77</v>
      </c>
      <c r="M965" s="825">
        <v>33.54</v>
      </c>
      <c r="N965" s="822">
        <v>2</v>
      </c>
      <c r="O965" s="826">
        <v>2</v>
      </c>
      <c r="P965" s="825">
        <v>33.54</v>
      </c>
      <c r="Q965" s="827">
        <v>1</v>
      </c>
      <c r="R965" s="822">
        <v>2</v>
      </c>
      <c r="S965" s="827">
        <v>1</v>
      </c>
      <c r="T965" s="826">
        <v>2</v>
      </c>
      <c r="U965" s="828">
        <v>1</v>
      </c>
    </row>
    <row r="966" spans="1:21" ht="14.45" customHeight="1" x14ac:dyDescent="0.2">
      <c r="A966" s="821">
        <v>21</v>
      </c>
      <c r="B966" s="822" t="s">
        <v>2867</v>
      </c>
      <c r="C966" s="822" t="s">
        <v>2873</v>
      </c>
      <c r="D966" s="823" t="s">
        <v>4857</v>
      </c>
      <c r="E966" s="824" t="s">
        <v>2904</v>
      </c>
      <c r="F966" s="822" t="s">
        <v>2868</v>
      </c>
      <c r="G966" s="822" t="s">
        <v>2922</v>
      </c>
      <c r="H966" s="822" t="s">
        <v>329</v>
      </c>
      <c r="I966" s="822" t="s">
        <v>2923</v>
      </c>
      <c r="J966" s="822" t="s">
        <v>650</v>
      </c>
      <c r="K966" s="822" t="s">
        <v>651</v>
      </c>
      <c r="L966" s="825">
        <v>2086.5500000000002</v>
      </c>
      <c r="M966" s="825">
        <v>123106.45</v>
      </c>
      <c r="N966" s="822">
        <v>59</v>
      </c>
      <c r="O966" s="826">
        <v>24.5</v>
      </c>
      <c r="P966" s="825">
        <v>104327.5</v>
      </c>
      <c r="Q966" s="827">
        <v>0.84745762711864414</v>
      </c>
      <c r="R966" s="822">
        <v>50</v>
      </c>
      <c r="S966" s="827">
        <v>0.84745762711864403</v>
      </c>
      <c r="T966" s="826">
        <v>20</v>
      </c>
      <c r="U966" s="828">
        <v>0.81632653061224492</v>
      </c>
    </row>
    <row r="967" spans="1:21" ht="14.45" customHeight="1" x14ac:dyDescent="0.2">
      <c r="A967" s="821">
        <v>21</v>
      </c>
      <c r="B967" s="822" t="s">
        <v>2867</v>
      </c>
      <c r="C967" s="822" t="s">
        <v>2873</v>
      </c>
      <c r="D967" s="823" t="s">
        <v>4857</v>
      </c>
      <c r="E967" s="824" t="s">
        <v>2904</v>
      </c>
      <c r="F967" s="822" t="s">
        <v>2868</v>
      </c>
      <c r="G967" s="822" t="s">
        <v>3231</v>
      </c>
      <c r="H967" s="822" t="s">
        <v>643</v>
      </c>
      <c r="I967" s="822" t="s">
        <v>2449</v>
      </c>
      <c r="J967" s="822" t="s">
        <v>1529</v>
      </c>
      <c r="K967" s="822" t="s">
        <v>2450</v>
      </c>
      <c r="L967" s="825">
        <v>154.36000000000001</v>
      </c>
      <c r="M967" s="825">
        <v>1234.8800000000001</v>
      </c>
      <c r="N967" s="822">
        <v>8</v>
      </c>
      <c r="O967" s="826">
        <v>7</v>
      </c>
      <c r="P967" s="825">
        <v>926.16000000000008</v>
      </c>
      <c r="Q967" s="827">
        <v>0.75</v>
      </c>
      <c r="R967" s="822">
        <v>6</v>
      </c>
      <c r="S967" s="827">
        <v>0.75</v>
      </c>
      <c r="T967" s="826">
        <v>5</v>
      </c>
      <c r="U967" s="828">
        <v>0.7142857142857143</v>
      </c>
    </row>
    <row r="968" spans="1:21" ht="14.45" customHeight="1" x14ac:dyDescent="0.2">
      <c r="A968" s="821">
        <v>21</v>
      </c>
      <c r="B968" s="822" t="s">
        <v>2867</v>
      </c>
      <c r="C968" s="822" t="s">
        <v>2873</v>
      </c>
      <c r="D968" s="823" t="s">
        <v>4857</v>
      </c>
      <c r="E968" s="824" t="s">
        <v>2904</v>
      </c>
      <c r="F968" s="822" t="s">
        <v>2868</v>
      </c>
      <c r="G968" s="822" t="s">
        <v>3234</v>
      </c>
      <c r="H968" s="822" t="s">
        <v>329</v>
      </c>
      <c r="I968" s="822" t="s">
        <v>3493</v>
      </c>
      <c r="J968" s="822" t="s">
        <v>1091</v>
      </c>
      <c r="K968" s="822" t="s">
        <v>1092</v>
      </c>
      <c r="L968" s="825">
        <v>374.79</v>
      </c>
      <c r="M968" s="825">
        <v>7121.01</v>
      </c>
      <c r="N968" s="822">
        <v>19</v>
      </c>
      <c r="O968" s="826">
        <v>6</v>
      </c>
      <c r="P968" s="825">
        <v>5996.64</v>
      </c>
      <c r="Q968" s="827">
        <v>0.8421052631578948</v>
      </c>
      <c r="R968" s="822">
        <v>16</v>
      </c>
      <c r="S968" s="827">
        <v>0.84210526315789469</v>
      </c>
      <c r="T968" s="826">
        <v>5</v>
      </c>
      <c r="U968" s="828">
        <v>0.83333333333333337</v>
      </c>
    </row>
    <row r="969" spans="1:21" ht="14.45" customHeight="1" x14ac:dyDescent="0.2">
      <c r="A969" s="821">
        <v>21</v>
      </c>
      <c r="B969" s="822" t="s">
        <v>2867</v>
      </c>
      <c r="C969" s="822" t="s">
        <v>2873</v>
      </c>
      <c r="D969" s="823" t="s">
        <v>4857</v>
      </c>
      <c r="E969" s="824" t="s">
        <v>2904</v>
      </c>
      <c r="F969" s="822" t="s">
        <v>2868</v>
      </c>
      <c r="G969" s="822" t="s">
        <v>3234</v>
      </c>
      <c r="H969" s="822" t="s">
        <v>329</v>
      </c>
      <c r="I969" s="822" t="s">
        <v>3235</v>
      </c>
      <c r="J969" s="822" t="s">
        <v>1091</v>
      </c>
      <c r="K969" s="822" t="s">
        <v>1092</v>
      </c>
      <c r="L969" s="825">
        <v>374.79</v>
      </c>
      <c r="M969" s="825">
        <v>13117.650000000001</v>
      </c>
      <c r="N969" s="822">
        <v>35</v>
      </c>
      <c r="O969" s="826">
        <v>13</v>
      </c>
      <c r="P969" s="825">
        <v>8245.380000000001</v>
      </c>
      <c r="Q969" s="827">
        <v>0.62857142857142856</v>
      </c>
      <c r="R969" s="822">
        <v>22</v>
      </c>
      <c r="S969" s="827">
        <v>0.62857142857142856</v>
      </c>
      <c r="T969" s="826">
        <v>8.5</v>
      </c>
      <c r="U969" s="828">
        <v>0.65384615384615385</v>
      </c>
    </row>
    <row r="970" spans="1:21" ht="14.45" customHeight="1" x14ac:dyDescent="0.2">
      <c r="A970" s="821">
        <v>21</v>
      </c>
      <c r="B970" s="822" t="s">
        <v>2867</v>
      </c>
      <c r="C970" s="822" t="s">
        <v>2873</v>
      </c>
      <c r="D970" s="823" t="s">
        <v>4857</v>
      </c>
      <c r="E970" s="824" t="s">
        <v>2904</v>
      </c>
      <c r="F970" s="822" t="s">
        <v>2868</v>
      </c>
      <c r="G970" s="822" t="s">
        <v>3600</v>
      </c>
      <c r="H970" s="822" t="s">
        <v>329</v>
      </c>
      <c r="I970" s="822" t="s">
        <v>3601</v>
      </c>
      <c r="J970" s="822" t="s">
        <v>3602</v>
      </c>
      <c r="K970" s="822" t="s">
        <v>3603</v>
      </c>
      <c r="L970" s="825">
        <v>248.55</v>
      </c>
      <c r="M970" s="825">
        <v>1739.85</v>
      </c>
      <c r="N970" s="822">
        <v>7</v>
      </c>
      <c r="O970" s="826">
        <v>7</v>
      </c>
      <c r="P970" s="825">
        <v>497.1</v>
      </c>
      <c r="Q970" s="827">
        <v>0.28571428571428575</v>
      </c>
      <c r="R970" s="822">
        <v>2</v>
      </c>
      <c r="S970" s="827">
        <v>0.2857142857142857</v>
      </c>
      <c r="T970" s="826">
        <v>2</v>
      </c>
      <c r="U970" s="828">
        <v>0.2857142857142857</v>
      </c>
    </row>
    <row r="971" spans="1:21" ht="14.45" customHeight="1" x14ac:dyDescent="0.2">
      <c r="A971" s="821">
        <v>21</v>
      </c>
      <c r="B971" s="822" t="s">
        <v>2867</v>
      </c>
      <c r="C971" s="822" t="s">
        <v>2873</v>
      </c>
      <c r="D971" s="823" t="s">
        <v>4857</v>
      </c>
      <c r="E971" s="824" t="s">
        <v>2904</v>
      </c>
      <c r="F971" s="822" t="s">
        <v>2868</v>
      </c>
      <c r="G971" s="822" t="s">
        <v>3251</v>
      </c>
      <c r="H971" s="822" t="s">
        <v>643</v>
      </c>
      <c r="I971" s="822" t="s">
        <v>2794</v>
      </c>
      <c r="J971" s="822" t="s">
        <v>2795</v>
      </c>
      <c r="K971" s="822" t="s">
        <v>1959</v>
      </c>
      <c r="L971" s="825">
        <v>233.96</v>
      </c>
      <c r="M971" s="825">
        <v>4445.24</v>
      </c>
      <c r="N971" s="822">
        <v>19</v>
      </c>
      <c r="O971" s="826">
        <v>6</v>
      </c>
      <c r="P971" s="825">
        <v>2573.56</v>
      </c>
      <c r="Q971" s="827">
        <v>0.57894736842105265</v>
      </c>
      <c r="R971" s="822">
        <v>11</v>
      </c>
      <c r="S971" s="827">
        <v>0.57894736842105265</v>
      </c>
      <c r="T971" s="826">
        <v>4</v>
      </c>
      <c r="U971" s="828">
        <v>0.66666666666666663</v>
      </c>
    </row>
    <row r="972" spans="1:21" ht="14.45" customHeight="1" x14ac:dyDescent="0.2">
      <c r="A972" s="821">
        <v>21</v>
      </c>
      <c r="B972" s="822" t="s">
        <v>2867</v>
      </c>
      <c r="C972" s="822" t="s">
        <v>2873</v>
      </c>
      <c r="D972" s="823" t="s">
        <v>4857</v>
      </c>
      <c r="E972" s="824" t="s">
        <v>2904</v>
      </c>
      <c r="F972" s="822" t="s">
        <v>2868</v>
      </c>
      <c r="G972" s="822" t="s">
        <v>3254</v>
      </c>
      <c r="H972" s="822" t="s">
        <v>329</v>
      </c>
      <c r="I972" s="822" t="s">
        <v>3255</v>
      </c>
      <c r="J972" s="822" t="s">
        <v>1152</v>
      </c>
      <c r="K972" s="822" t="s">
        <v>1153</v>
      </c>
      <c r="L972" s="825">
        <v>121.92</v>
      </c>
      <c r="M972" s="825">
        <v>2926.0800000000004</v>
      </c>
      <c r="N972" s="822">
        <v>24</v>
      </c>
      <c r="O972" s="826">
        <v>15.5</v>
      </c>
      <c r="P972" s="825">
        <v>2194.5600000000004</v>
      </c>
      <c r="Q972" s="827">
        <v>0.75</v>
      </c>
      <c r="R972" s="822">
        <v>18</v>
      </c>
      <c r="S972" s="827">
        <v>0.75</v>
      </c>
      <c r="T972" s="826">
        <v>11.5</v>
      </c>
      <c r="U972" s="828">
        <v>0.74193548387096775</v>
      </c>
    </row>
    <row r="973" spans="1:21" ht="14.45" customHeight="1" x14ac:dyDescent="0.2">
      <c r="A973" s="821">
        <v>21</v>
      </c>
      <c r="B973" s="822" t="s">
        <v>2867</v>
      </c>
      <c r="C973" s="822" t="s">
        <v>2873</v>
      </c>
      <c r="D973" s="823" t="s">
        <v>4857</v>
      </c>
      <c r="E973" s="824" t="s">
        <v>2904</v>
      </c>
      <c r="F973" s="822" t="s">
        <v>2868</v>
      </c>
      <c r="G973" s="822" t="s">
        <v>3254</v>
      </c>
      <c r="H973" s="822" t="s">
        <v>329</v>
      </c>
      <c r="I973" s="822" t="s">
        <v>3255</v>
      </c>
      <c r="J973" s="822" t="s">
        <v>1152</v>
      </c>
      <c r="K973" s="822" t="s">
        <v>1153</v>
      </c>
      <c r="L973" s="825">
        <v>107.27</v>
      </c>
      <c r="M973" s="825">
        <v>107.27</v>
      </c>
      <c r="N973" s="822">
        <v>1</v>
      </c>
      <c r="O973" s="826">
        <v>1</v>
      </c>
      <c r="P973" s="825">
        <v>107.27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21</v>
      </c>
      <c r="B974" s="822" t="s">
        <v>2867</v>
      </c>
      <c r="C974" s="822" t="s">
        <v>2873</v>
      </c>
      <c r="D974" s="823" t="s">
        <v>4857</v>
      </c>
      <c r="E974" s="824" t="s">
        <v>2904</v>
      </c>
      <c r="F974" s="822" t="s">
        <v>2869</v>
      </c>
      <c r="G974" s="822" t="s">
        <v>3257</v>
      </c>
      <c r="H974" s="822" t="s">
        <v>329</v>
      </c>
      <c r="I974" s="822" t="s">
        <v>3258</v>
      </c>
      <c r="J974" s="822" t="s">
        <v>3259</v>
      </c>
      <c r="K974" s="822"/>
      <c r="L974" s="825">
        <v>0</v>
      </c>
      <c r="M974" s="825">
        <v>0</v>
      </c>
      <c r="N974" s="822">
        <v>17</v>
      </c>
      <c r="O974" s="826">
        <v>17</v>
      </c>
      <c r="P974" s="825">
        <v>0</v>
      </c>
      <c r="Q974" s="827"/>
      <c r="R974" s="822">
        <v>15</v>
      </c>
      <c r="S974" s="827">
        <v>0.88235294117647056</v>
      </c>
      <c r="T974" s="826">
        <v>15</v>
      </c>
      <c r="U974" s="828">
        <v>0.88235294117647056</v>
      </c>
    </row>
    <row r="975" spans="1:21" ht="14.45" customHeight="1" x14ac:dyDescent="0.2">
      <c r="A975" s="821">
        <v>21</v>
      </c>
      <c r="B975" s="822" t="s">
        <v>2867</v>
      </c>
      <c r="C975" s="822" t="s">
        <v>2873</v>
      </c>
      <c r="D975" s="823" t="s">
        <v>4857</v>
      </c>
      <c r="E975" s="824" t="s">
        <v>2904</v>
      </c>
      <c r="F975" s="822" t="s">
        <v>2869</v>
      </c>
      <c r="G975" s="822" t="s">
        <v>3257</v>
      </c>
      <c r="H975" s="822" t="s">
        <v>329</v>
      </c>
      <c r="I975" s="822" t="s">
        <v>3505</v>
      </c>
      <c r="J975" s="822" t="s">
        <v>3259</v>
      </c>
      <c r="K975" s="822"/>
      <c r="L975" s="825">
        <v>0</v>
      </c>
      <c r="M975" s="825">
        <v>0</v>
      </c>
      <c r="N975" s="822">
        <v>10</v>
      </c>
      <c r="O975" s="826">
        <v>10</v>
      </c>
      <c r="P975" s="825">
        <v>0</v>
      </c>
      <c r="Q975" s="827"/>
      <c r="R975" s="822">
        <v>6</v>
      </c>
      <c r="S975" s="827">
        <v>0.6</v>
      </c>
      <c r="T975" s="826">
        <v>6</v>
      </c>
      <c r="U975" s="828">
        <v>0.6</v>
      </c>
    </row>
    <row r="976" spans="1:21" ht="14.45" customHeight="1" x14ac:dyDescent="0.2">
      <c r="A976" s="821">
        <v>21</v>
      </c>
      <c r="B976" s="822" t="s">
        <v>2867</v>
      </c>
      <c r="C976" s="822" t="s">
        <v>2873</v>
      </c>
      <c r="D976" s="823" t="s">
        <v>4857</v>
      </c>
      <c r="E976" s="824" t="s">
        <v>2904</v>
      </c>
      <c r="F976" s="822" t="s">
        <v>2869</v>
      </c>
      <c r="G976" s="822" t="s">
        <v>3257</v>
      </c>
      <c r="H976" s="822" t="s">
        <v>329</v>
      </c>
      <c r="I976" s="822" t="s">
        <v>3980</v>
      </c>
      <c r="J976" s="822" t="s">
        <v>3259</v>
      </c>
      <c r="K976" s="822"/>
      <c r="L976" s="825">
        <v>0</v>
      </c>
      <c r="M976" s="825">
        <v>0</v>
      </c>
      <c r="N976" s="822">
        <v>1</v>
      </c>
      <c r="O976" s="826">
        <v>1</v>
      </c>
      <c r="P976" s="825"/>
      <c r="Q976" s="827"/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21</v>
      </c>
      <c r="B977" s="822" t="s">
        <v>2867</v>
      </c>
      <c r="C977" s="822" t="s">
        <v>2873</v>
      </c>
      <c r="D977" s="823" t="s">
        <v>4857</v>
      </c>
      <c r="E977" s="824" t="s">
        <v>2904</v>
      </c>
      <c r="F977" s="822" t="s">
        <v>2869</v>
      </c>
      <c r="G977" s="822" t="s">
        <v>3257</v>
      </c>
      <c r="H977" s="822" t="s">
        <v>329</v>
      </c>
      <c r="I977" s="822" t="s">
        <v>3779</v>
      </c>
      <c r="J977" s="822" t="s">
        <v>3259</v>
      </c>
      <c r="K977" s="822"/>
      <c r="L977" s="825">
        <v>0</v>
      </c>
      <c r="M977" s="825">
        <v>0</v>
      </c>
      <c r="N977" s="822">
        <v>1</v>
      </c>
      <c r="O977" s="826">
        <v>1</v>
      </c>
      <c r="P977" s="825">
        <v>0</v>
      </c>
      <c r="Q977" s="827"/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21</v>
      </c>
      <c r="B978" s="822" t="s">
        <v>2867</v>
      </c>
      <c r="C978" s="822" t="s">
        <v>2873</v>
      </c>
      <c r="D978" s="823" t="s">
        <v>4857</v>
      </c>
      <c r="E978" s="824" t="s">
        <v>2909</v>
      </c>
      <c r="F978" s="822" t="s">
        <v>2868</v>
      </c>
      <c r="G978" s="822" t="s">
        <v>3021</v>
      </c>
      <c r="H978" s="822" t="s">
        <v>329</v>
      </c>
      <c r="I978" s="822" t="s">
        <v>3981</v>
      </c>
      <c r="J978" s="822" t="s">
        <v>3982</v>
      </c>
      <c r="K978" s="822" t="s">
        <v>3983</v>
      </c>
      <c r="L978" s="825">
        <v>414.96</v>
      </c>
      <c r="M978" s="825">
        <v>829.92</v>
      </c>
      <c r="N978" s="822">
        <v>2</v>
      </c>
      <c r="O978" s="826">
        <v>1.5</v>
      </c>
      <c r="P978" s="825">
        <v>829.92</v>
      </c>
      <c r="Q978" s="827">
        <v>1</v>
      </c>
      <c r="R978" s="822">
        <v>2</v>
      </c>
      <c r="S978" s="827">
        <v>1</v>
      </c>
      <c r="T978" s="826">
        <v>1.5</v>
      </c>
      <c r="U978" s="828">
        <v>1</v>
      </c>
    </row>
    <row r="979" spans="1:21" ht="14.45" customHeight="1" x14ac:dyDescent="0.2">
      <c r="A979" s="821">
        <v>21</v>
      </c>
      <c r="B979" s="822" t="s">
        <v>2867</v>
      </c>
      <c r="C979" s="822" t="s">
        <v>2873</v>
      </c>
      <c r="D979" s="823" t="s">
        <v>4857</v>
      </c>
      <c r="E979" s="824" t="s">
        <v>2909</v>
      </c>
      <c r="F979" s="822" t="s">
        <v>2868</v>
      </c>
      <c r="G979" s="822" t="s">
        <v>3984</v>
      </c>
      <c r="H979" s="822" t="s">
        <v>329</v>
      </c>
      <c r="I979" s="822" t="s">
        <v>3985</v>
      </c>
      <c r="J979" s="822" t="s">
        <v>3986</v>
      </c>
      <c r="K979" s="822" t="s">
        <v>3987</v>
      </c>
      <c r="L979" s="825">
        <v>2924.98</v>
      </c>
      <c r="M979" s="825">
        <v>2924.98</v>
      </c>
      <c r="N979" s="822">
        <v>1</v>
      </c>
      <c r="O979" s="826">
        <v>0.5</v>
      </c>
      <c r="P979" s="825">
        <v>2924.98</v>
      </c>
      <c r="Q979" s="827">
        <v>1</v>
      </c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21</v>
      </c>
      <c r="B980" s="822" t="s">
        <v>2867</v>
      </c>
      <c r="C980" s="822" t="s">
        <v>2873</v>
      </c>
      <c r="D980" s="823" t="s">
        <v>4857</v>
      </c>
      <c r="E980" s="824" t="s">
        <v>2909</v>
      </c>
      <c r="F980" s="822" t="s">
        <v>2868</v>
      </c>
      <c r="G980" s="822" t="s">
        <v>3449</v>
      </c>
      <c r="H980" s="822" t="s">
        <v>643</v>
      </c>
      <c r="I980" s="822" t="s">
        <v>2396</v>
      </c>
      <c r="J980" s="822" t="s">
        <v>1287</v>
      </c>
      <c r="K980" s="822" t="s">
        <v>736</v>
      </c>
      <c r="L980" s="825">
        <v>34.47</v>
      </c>
      <c r="M980" s="825">
        <v>34.47</v>
      </c>
      <c r="N980" s="822">
        <v>1</v>
      </c>
      <c r="O980" s="826">
        <v>1</v>
      </c>
      <c r="P980" s="825">
        <v>34.47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21</v>
      </c>
      <c r="B981" s="822" t="s">
        <v>2867</v>
      </c>
      <c r="C981" s="822" t="s">
        <v>2873</v>
      </c>
      <c r="D981" s="823" t="s">
        <v>4857</v>
      </c>
      <c r="E981" s="824" t="s">
        <v>2909</v>
      </c>
      <c r="F981" s="822" t="s">
        <v>2868</v>
      </c>
      <c r="G981" s="822" t="s">
        <v>3988</v>
      </c>
      <c r="H981" s="822" t="s">
        <v>329</v>
      </c>
      <c r="I981" s="822" t="s">
        <v>3989</v>
      </c>
      <c r="J981" s="822" t="s">
        <v>3990</v>
      </c>
      <c r="K981" s="822" t="s">
        <v>3991</v>
      </c>
      <c r="L981" s="825">
        <v>2185.59</v>
      </c>
      <c r="M981" s="825">
        <v>2185.59</v>
      </c>
      <c r="N981" s="822">
        <v>1</v>
      </c>
      <c r="O981" s="826">
        <v>1</v>
      </c>
      <c r="P981" s="825">
        <v>2185.59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21</v>
      </c>
      <c r="B982" s="822" t="s">
        <v>2867</v>
      </c>
      <c r="C982" s="822" t="s">
        <v>2873</v>
      </c>
      <c r="D982" s="823" t="s">
        <v>4857</v>
      </c>
      <c r="E982" s="824" t="s">
        <v>2909</v>
      </c>
      <c r="F982" s="822" t="s">
        <v>2868</v>
      </c>
      <c r="G982" s="822" t="s">
        <v>3992</v>
      </c>
      <c r="H982" s="822" t="s">
        <v>329</v>
      </c>
      <c r="I982" s="822" t="s">
        <v>3993</v>
      </c>
      <c r="J982" s="822" t="s">
        <v>3994</v>
      </c>
      <c r="K982" s="822" t="s">
        <v>3995</v>
      </c>
      <c r="L982" s="825">
        <v>327.49</v>
      </c>
      <c r="M982" s="825">
        <v>654.98</v>
      </c>
      <c r="N982" s="822">
        <v>2</v>
      </c>
      <c r="O982" s="826">
        <v>2</v>
      </c>
      <c r="P982" s="825">
        <v>654.98</v>
      </c>
      <c r="Q982" s="827">
        <v>1</v>
      </c>
      <c r="R982" s="822">
        <v>2</v>
      </c>
      <c r="S982" s="827">
        <v>1</v>
      </c>
      <c r="T982" s="826">
        <v>2</v>
      </c>
      <c r="U982" s="828">
        <v>1</v>
      </c>
    </row>
    <row r="983" spans="1:21" ht="14.45" customHeight="1" x14ac:dyDescent="0.2">
      <c r="A983" s="821">
        <v>21</v>
      </c>
      <c r="B983" s="822" t="s">
        <v>2867</v>
      </c>
      <c r="C983" s="822" t="s">
        <v>2873</v>
      </c>
      <c r="D983" s="823" t="s">
        <v>4857</v>
      </c>
      <c r="E983" s="824" t="s">
        <v>2911</v>
      </c>
      <c r="F983" s="822" t="s">
        <v>2868</v>
      </c>
      <c r="G983" s="822" t="s">
        <v>2951</v>
      </c>
      <c r="H983" s="822" t="s">
        <v>329</v>
      </c>
      <c r="I983" s="822" t="s">
        <v>3269</v>
      </c>
      <c r="J983" s="822" t="s">
        <v>2953</v>
      </c>
      <c r="K983" s="822" t="s">
        <v>3270</v>
      </c>
      <c r="L983" s="825">
        <v>23.49</v>
      </c>
      <c r="M983" s="825">
        <v>93.96</v>
      </c>
      <c r="N983" s="822">
        <v>4</v>
      </c>
      <c r="O983" s="826">
        <v>4</v>
      </c>
      <c r="P983" s="825">
        <v>70.47</v>
      </c>
      <c r="Q983" s="827">
        <v>0.75</v>
      </c>
      <c r="R983" s="822">
        <v>3</v>
      </c>
      <c r="S983" s="827">
        <v>0.75</v>
      </c>
      <c r="T983" s="826">
        <v>3</v>
      </c>
      <c r="U983" s="828">
        <v>0.75</v>
      </c>
    </row>
    <row r="984" spans="1:21" ht="14.45" customHeight="1" x14ac:dyDescent="0.2">
      <c r="A984" s="821">
        <v>21</v>
      </c>
      <c r="B984" s="822" t="s">
        <v>2867</v>
      </c>
      <c r="C984" s="822" t="s">
        <v>2873</v>
      </c>
      <c r="D984" s="823" t="s">
        <v>4857</v>
      </c>
      <c r="E984" s="824" t="s">
        <v>2911</v>
      </c>
      <c r="F984" s="822" t="s">
        <v>2868</v>
      </c>
      <c r="G984" s="822" t="s">
        <v>2951</v>
      </c>
      <c r="H984" s="822" t="s">
        <v>329</v>
      </c>
      <c r="I984" s="822" t="s">
        <v>2952</v>
      </c>
      <c r="J984" s="822" t="s">
        <v>2953</v>
      </c>
      <c r="K984" s="822" t="s">
        <v>2954</v>
      </c>
      <c r="L984" s="825">
        <v>70.48</v>
      </c>
      <c r="M984" s="825">
        <v>563.83999999999992</v>
      </c>
      <c r="N984" s="822">
        <v>8</v>
      </c>
      <c r="O984" s="826">
        <v>5</v>
      </c>
      <c r="P984" s="825">
        <v>352.4</v>
      </c>
      <c r="Q984" s="827">
        <v>0.625</v>
      </c>
      <c r="R984" s="822">
        <v>5</v>
      </c>
      <c r="S984" s="827">
        <v>0.625</v>
      </c>
      <c r="T984" s="826">
        <v>2.5</v>
      </c>
      <c r="U984" s="828">
        <v>0.5</v>
      </c>
    </row>
    <row r="985" spans="1:21" ht="14.45" customHeight="1" x14ac:dyDescent="0.2">
      <c r="A985" s="821">
        <v>21</v>
      </c>
      <c r="B985" s="822" t="s">
        <v>2867</v>
      </c>
      <c r="C985" s="822" t="s">
        <v>2873</v>
      </c>
      <c r="D985" s="823" t="s">
        <v>4857</v>
      </c>
      <c r="E985" s="824" t="s">
        <v>2911</v>
      </c>
      <c r="F985" s="822" t="s">
        <v>2868</v>
      </c>
      <c r="G985" s="822" t="s">
        <v>2957</v>
      </c>
      <c r="H985" s="822" t="s">
        <v>329</v>
      </c>
      <c r="I985" s="822" t="s">
        <v>3996</v>
      </c>
      <c r="J985" s="822" t="s">
        <v>3997</v>
      </c>
      <c r="K985" s="822" t="s">
        <v>3998</v>
      </c>
      <c r="L985" s="825">
        <v>0</v>
      </c>
      <c r="M985" s="825">
        <v>0</v>
      </c>
      <c r="N985" s="822">
        <v>1</v>
      </c>
      <c r="O985" s="826">
        <v>0.5</v>
      </c>
      <c r="P985" s="825">
        <v>0</v>
      </c>
      <c r="Q985" s="827"/>
      <c r="R985" s="822">
        <v>1</v>
      </c>
      <c r="S985" s="827">
        <v>1</v>
      </c>
      <c r="T985" s="826">
        <v>0.5</v>
      </c>
      <c r="U985" s="828">
        <v>1</v>
      </c>
    </row>
    <row r="986" spans="1:21" ht="14.45" customHeight="1" x14ac:dyDescent="0.2">
      <c r="A986" s="821">
        <v>21</v>
      </c>
      <c r="B986" s="822" t="s">
        <v>2867</v>
      </c>
      <c r="C986" s="822" t="s">
        <v>2873</v>
      </c>
      <c r="D986" s="823" t="s">
        <v>4857</v>
      </c>
      <c r="E986" s="824" t="s">
        <v>2911</v>
      </c>
      <c r="F986" s="822" t="s">
        <v>2868</v>
      </c>
      <c r="G986" s="822" t="s">
        <v>2957</v>
      </c>
      <c r="H986" s="822" t="s">
        <v>329</v>
      </c>
      <c r="I986" s="822" t="s">
        <v>3999</v>
      </c>
      <c r="J986" s="822" t="s">
        <v>617</v>
      </c>
      <c r="K986" s="822" t="s">
        <v>4000</v>
      </c>
      <c r="L986" s="825">
        <v>0</v>
      </c>
      <c r="M986" s="825">
        <v>0</v>
      </c>
      <c r="N986" s="822">
        <v>2</v>
      </c>
      <c r="O986" s="826">
        <v>1</v>
      </c>
      <c r="P986" s="825"/>
      <c r="Q986" s="827"/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21</v>
      </c>
      <c r="B987" s="822" t="s">
        <v>2867</v>
      </c>
      <c r="C987" s="822" t="s">
        <v>2873</v>
      </c>
      <c r="D987" s="823" t="s">
        <v>4857</v>
      </c>
      <c r="E987" s="824" t="s">
        <v>2911</v>
      </c>
      <c r="F987" s="822" t="s">
        <v>2868</v>
      </c>
      <c r="G987" s="822" t="s">
        <v>2958</v>
      </c>
      <c r="H987" s="822" t="s">
        <v>329</v>
      </c>
      <c r="I987" s="822" t="s">
        <v>2959</v>
      </c>
      <c r="J987" s="822" t="s">
        <v>2960</v>
      </c>
      <c r="K987" s="822" t="s">
        <v>658</v>
      </c>
      <c r="L987" s="825">
        <v>72.55</v>
      </c>
      <c r="M987" s="825">
        <v>290.2</v>
      </c>
      <c r="N987" s="822">
        <v>4</v>
      </c>
      <c r="O987" s="826">
        <v>2.5</v>
      </c>
      <c r="P987" s="825">
        <v>217.64999999999998</v>
      </c>
      <c r="Q987" s="827">
        <v>0.75</v>
      </c>
      <c r="R987" s="822">
        <v>3</v>
      </c>
      <c r="S987" s="827">
        <v>0.75</v>
      </c>
      <c r="T987" s="826">
        <v>2</v>
      </c>
      <c r="U987" s="828">
        <v>0.8</v>
      </c>
    </row>
    <row r="988" spans="1:21" ht="14.45" customHeight="1" x14ac:dyDescent="0.2">
      <c r="A988" s="821">
        <v>21</v>
      </c>
      <c r="B988" s="822" t="s">
        <v>2867</v>
      </c>
      <c r="C988" s="822" t="s">
        <v>2873</v>
      </c>
      <c r="D988" s="823" t="s">
        <v>4857</v>
      </c>
      <c r="E988" s="824" t="s">
        <v>2911</v>
      </c>
      <c r="F988" s="822" t="s">
        <v>2868</v>
      </c>
      <c r="G988" s="822" t="s">
        <v>2958</v>
      </c>
      <c r="H988" s="822" t="s">
        <v>329</v>
      </c>
      <c r="I988" s="822" t="s">
        <v>4001</v>
      </c>
      <c r="J988" s="822" t="s">
        <v>3616</v>
      </c>
      <c r="K988" s="822" t="s">
        <v>3273</v>
      </c>
      <c r="L988" s="825">
        <v>36.270000000000003</v>
      </c>
      <c r="M988" s="825">
        <v>72.540000000000006</v>
      </c>
      <c r="N988" s="822">
        <v>2</v>
      </c>
      <c r="O988" s="826">
        <v>1.5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21</v>
      </c>
      <c r="B989" s="822" t="s">
        <v>2867</v>
      </c>
      <c r="C989" s="822" t="s">
        <v>2873</v>
      </c>
      <c r="D989" s="823" t="s">
        <v>4857</v>
      </c>
      <c r="E989" s="824" t="s">
        <v>2911</v>
      </c>
      <c r="F989" s="822" t="s">
        <v>2868</v>
      </c>
      <c r="G989" s="822" t="s">
        <v>2958</v>
      </c>
      <c r="H989" s="822" t="s">
        <v>643</v>
      </c>
      <c r="I989" s="822" t="s">
        <v>2526</v>
      </c>
      <c r="J989" s="822" t="s">
        <v>656</v>
      </c>
      <c r="K989" s="822" t="s">
        <v>658</v>
      </c>
      <c r="L989" s="825">
        <v>72.55</v>
      </c>
      <c r="M989" s="825">
        <v>72.55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21</v>
      </c>
      <c r="B990" s="822" t="s">
        <v>2867</v>
      </c>
      <c r="C990" s="822" t="s">
        <v>2873</v>
      </c>
      <c r="D990" s="823" t="s">
        <v>4857</v>
      </c>
      <c r="E990" s="824" t="s">
        <v>2911</v>
      </c>
      <c r="F990" s="822" t="s">
        <v>2868</v>
      </c>
      <c r="G990" s="822" t="s">
        <v>2958</v>
      </c>
      <c r="H990" s="822" t="s">
        <v>643</v>
      </c>
      <c r="I990" s="822" t="s">
        <v>2527</v>
      </c>
      <c r="J990" s="822" t="s">
        <v>656</v>
      </c>
      <c r="K990" s="822" t="s">
        <v>659</v>
      </c>
      <c r="L990" s="825">
        <v>65.28</v>
      </c>
      <c r="M990" s="825">
        <v>130.56</v>
      </c>
      <c r="N990" s="822">
        <v>2</v>
      </c>
      <c r="O990" s="826">
        <v>2</v>
      </c>
      <c r="P990" s="825">
        <v>130.56</v>
      </c>
      <c r="Q990" s="827">
        <v>1</v>
      </c>
      <c r="R990" s="822">
        <v>2</v>
      </c>
      <c r="S990" s="827">
        <v>1</v>
      </c>
      <c r="T990" s="826">
        <v>2</v>
      </c>
      <c r="U990" s="828">
        <v>1</v>
      </c>
    </row>
    <row r="991" spans="1:21" ht="14.45" customHeight="1" x14ac:dyDescent="0.2">
      <c r="A991" s="821">
        <v>21</v>
      </c>
      <c r="B991" s="822" t="s">
        <v>2867</v>
      </c>
      <c r="C991" s="822" t="s">
        <v>2873</v>
      </c>
      <c r="D991" s="823" t="s">
        <v>4857</v>
      </c>
      <c r="E991" s="824" t="s">
        <v>2911</v>
      </c>
      <c r="F991" s="822" t="s">
        <v>2868</v>
      </c>
      <c r="G991" s="822" t="s">
        <v>2915</v>
      </c>
      <c r="H991" s="822" t="s">
        <v>643</v>
      </c>
      <c r="I991" s="822" t="s">
        <v>2591</v>
      </c>
      <c r="J991" s="822" t="s">
        <v>2589</v>
      </c>
      <c r="K991" s="822" t="s">
        <v>2592</v>
      </c>
      <c r="L991" s="825">
        <v>11.71</v>
      </c>
      <c r="M991" s="825">
        <v>23.42</v>
      </c>
      <c r="N991" s="822">
        <v>2</v>
      </c>
      <c r="O991" s="826">
        <v>1</v>
      </c>
      <c r="P991" s="825">
        <v>23.42</v>
      </c>
      <c r="Q991" s="827">
        <v>1</v>
      </c>
      <c r="R991" s="822">
        <v>2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21</v>
      </c>
      <c r="B992" s="822" t="s">
        <v>2867</v>
      </c>
      <c r="C992" s="822" t="s">
        <v>2873</v>
      </c>
      <c r="D992" s="823" t="s">
        <v>4857</v>
      </c>
      <c r="E992" s="824" t="s">
        <v>2911</v>
      </c>
      <c r="F992" s="822" t="s">
        <v>2868</v>
      </c>
      <c r="G992" s="822" t="s">
        <v>2934</v>
      </c>
      <c r="H992" s="822" t="s">
        <v>329</v>
      </c>
      <c r="I992" s="822" t="s">
        <v>4002</v>
      </c>
      <c r="J992" s="822" t="s">
        <v>4003</v>
      </c>
      <c r="K992" s="822" t="s">
        <v>4004</v>
      </c>
      <c r="L992" s="825">
        <v>0</v>
      </c>
      <c r="M992" s="825">
        <v>0</v>
      </c>
      <c r="N992" s="822">
        <v>1</v>
      </c>
      <c r="O992" s="826">
        <v>0.5</v>
      </c>
      <c r="P992" s="825">
        <v>0</v>
      </c>
      <c r="Q992" s="827"/>
      <c r="R992" s="822">
        <v>1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21</v>
      </c>
      <c r="B993" s="822" t="s">
        <v>2867</v>
      </c>
      <c r="C993" s="822" t="s">
        <v>2873</v>
      </c>
      <c r="D993" s="823" t="s">
        <v>4857</v>
      </c>
      <c r="E993" s="824" t="s">
        <v>2911</v>
      </c>
      <c r="F993" s="822" t="s">
        <v>2868</v>
      </c>
      <c r="G993" s="822" t="s">
        <v>2962</v>
      </c>
      <c r="H993" s="822" t="s">
        <v>329</v>
      </c>
      <c r="I993" s="822" t="s">
        <v>3281</v>
      </c>
      <c r="J993" s="822" t="s">
        <v>3282</v>
      </c>
      <c r="K993" s="822" t="s">
        <v>2965</v>
      </c>
      <c r="L993" s="825">
        <v>550.39</v>
      </c>
      <c r="M993" s="825">
        <v>1651.17</v>
      </c>
      <c r="N993" s="822">
        <v>3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21</v>
      </c>
      <c r="B994" s="822" t="s">
        <v>2867</v>
      </c>
      <c r="C994" s="822" t="s">
        <v>2873</v>
      </c>
      <c r="D994" s="823" t="s">
        <v>4857</v>
      </c>
      <c r="E994" s="824" t="s">
        <v>2911</v>
      </c>
      <c r="F994" s="822" t="s">
        <v>2868</v>
      </c>
      <c r="G994" s="822" t="s">
        <v>2974</v>
      </c>
      <c r="H994" s="822" t="s">
        <v>329</v>
      </c>
      <c r="I994" s="822" t="s">
        <v>2975</v>
      </c>
      <c r="J994" s="822" t="s">
        <v>2976</v>
      </c>
      <c r="K994" s="822" t="s">
        <v>2977</v>
      </c>
      <c r="L994" s="825">
        <v>0</v>
      </c>
      <c r="M994" s="825">
        <v>0</v>
      </c>
      <c r="N994" s="822">
        <v>3</v>
      </c>
      <c r="O994" s="826">
        <v>3</v>
      </c>
      <c r="P994" s="825">
        <v>0</v>
      </c>
      <c r="Q994" s="827"/>
      <c r="R994" s="822">
        <v>1</v>
      </c>
      <c r="S994" s="827">
        <v>0.33333333333333331</v>
      </c>
      <c r="T994" s="826">
        <v>1</v>
      </c>
      <c r="U994" s="828">
        <v>0.33333333333333331</v>
      </c>
    </row>
    <row r="995" spans="1:21" ht="14.45" customHeight="1" x14ac:dyDescent="0.2">
      <c r="A995" s="821">
        <v>21</v>
      </c>
      <c r="B995" s="822" t="s">
        <v>2867</v>
      </c>
      <c r="C995" s="822" t="s">
        <v>2873</v>
      </c>
      <c r="D995" s="823" t="s">
        <v>4857</v>
      </c>
      <c r="E995" s="824" t="s">
        <v>2911</v>
      </c>
      <c r="F995" s="822" t="s">
        <v>2868</v>
      </c>
      <c r="G995" s="822" t="s">
        <v>2974</v>
      </c>
      <c r="H995" s="822" t="s">
        <v>329</v>
      </c>
      <c r="I995" s="822" t="s">
        <v>2978</v>
      </c>
      <c r="J995" s="822" t="s">
        <v>2976</v>
      </c>
      <c r="K995" s="822" t="s">
        <v>1113</v>
      </c>
      <c r="L995" s="825">
        <v>0</v>
      </c>
      <c r="M995" s="825">
        <v>0</v>
      </c>
      <c r="N995" s="822">
        <v>1</v>
      </c>
      <c r="O995" s="826">
        <v>1</v>
      </c>
      <c r="P995" s="825"/>
      <c r="Q995" s="827"/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21</v>
      </c>
      <c r="B996" s="822" t="s">
        <v>2867</v>
      </c>
      <c r="C996" s="822" t="s">
        <v>2873</v>
      </c>
      <c r="D996" s="823" t="s">
        <v>4857</v>
      </c>
      <c r="E996" s="824" t="s">
        <v>2911</v>
      </c>
      <c r="F996" s="822" t="s">
        <v>2868</v>
      </c>
      <c r="G996" s="822" t="s">
        <v>3309</v>
      </c>
      <c r="H996" s="822" t="s">
        <v>329</v>
      </c>
      <c r="I996" s="822" t="s">
        <v>3310</v>
      </c>
      <c r="J996" s="822" t="s">
        <v>3311</v>
      </c>
      <c r="K996" s="822" t="s">
        <v>1669</v>
      </c>
      <c r="L996" s="825">
        <v>78.33</v>
      </c>
      <c r="M996" s="825">
        <v>313.32</v>
      </c>
      <c r="N996" s="822">
        <v>4</v>
      </c>
      <c r="O996" s="826">
        <v>2</v>
      </c>
      <c r="P996" s="825">
        <v>313.32</v>
      </c>
      <c r="Q996" s="827">
        <v>1</v>
      </c>
      <c r="R996" s="822">
        <v>4</v>
      </c>
      <c r="S996" s="827">
        <v>1</v>
      </c>
      <c r="T996" s="826">
        <v>2</v>
      </c>
      <c r="U996" s="828">
        <v>1</v>
      </c>
    </row>
    <row r="997" spans="1:21" ht="14.45" customHeight="1" x14ac:dyDescent="0.2">
      <c r="A997" s="821">
        <v>21</v>
      </c>
      <c r="B997" s="822" t="s">
        <v>2867</v>
      </c>
      <c r="C997" s="822" t="s">
        <v>2873</v>
      </c>
      <c r="D997" s="823" t="s">
        <v>4857</v>
      </c>
      <c r="E997" s="824" t="s">
        <v>2911</v>
      </c>
      <c r="F997" s="822" t="s">
        <v>2868</v>
      </c>
      <c r="G997" s="822" t="s">
        <v>3309</v>
      </c>
      <c r="H997" s="822" t="s">
        <v>329</v>
      </c>
      <c r="I997" s="822" t="s">
        <v>4005</v>
      </c>
      <c r="J997" s="822" t="s">
        <v>3311</v>
      </c>
      <c r="K997" s="822" t="s">
        <v>1669</v>
      </c>
      <c r="L997" s="825">
        <v>78.33</v>
      </c>
      <c r="M997" s="825">
        <v>156.66</v>
      </c>
      <c r="N997" s="822">
        <v>2</v>
      </c>
      <c r="O997" s="826">
        <v>1</v>
      </c>
      <c r="P997" s="825">
        <v>156.66</v>
      </c>
      <c r="Q997" s="827">
        <v>1</v>
      </c>
      <c r="R997" s="822">
        <v>2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21</v>
      </c>
      <c r="B998" s="822" t="s">
        <v>2867</v>
      </c>
      <c r="C998" s="822" t="s">
        <v>2873</v>
      </c>
      <c r="D998" s="823" t="s">
        <v>4857</v>
      </c>
      <c r="E998" s="824" t="s">
        <v>2911</v>
      </c>
      <c r="F998" s="822" t="s">
        <v>2868</v>
      </c>
      <c r="G998" s="822" t="s">
        <v>2981</v>
      </c>
      <c r="H998" s="822" t="s">
        <v>643</v>
      </c>
      <c r="I998" s="822" t="s">
        <v>4006</v>
      </c>
      <c r="J998" s="822" t="s">
        <v>779</v>
      </c>
      <c r="K998" s="822" t="s">
        <v>780</v>
      </c>
      <c r="L998" s="825">
        <v>65.989999999999995</v>
      </c>
      <c r="M998" s="825">
        <v>65.989999999999995</v>
      </c>
      <c r="N998" s="822">
        <v>1</v>
      </c>
      <c r="O998" s="826">
        <v>1</v>
      </c>
      <c r="P998" s="825">
        <v>65.989999999999995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21</v>
      </c>
      <c r="B999" s="822" t="s">
        <v>2867</v>
      </c>
      <c r="C999" s="822" t="s">
        <v>2873</v>
      </c>
      <c r="D999" s="823" t="s">
        <v>4857</v>
      </c>
      <c r="E999" s="824" t="s">
        <v>2911</v>
      </c>
      <c r="F999" s="822" t="s">
        <v>2868</v>
      </c>
      <c r="G999" s="822" t="s">
        <v>2981</v>
      </c>
      <c r="H999" s="822" t="s">
        <v>329</v>
      </c>
      <c r="I999" s="822" t="s">
        <v>3313</v>
      </c>
      <c r="J999" s="822" t="s">
        <v>1670</v>
      </c>
      <c r="K999" s="822" t="s">
        <v>780</v>
      </c>
      <c r="L999" s="825">
        <v>65.989999999999995</v>
      </c>
      <c r="M999" s="825">
        <v>131.97999999999999</v>
      </c>
      <c r="N999" s="822">
        <v>2</v>
      </c>
      <c r="O999" s="826">
        <v>1</v>
      </c>
      <c r="P999" s="825">
        <v>131.97999999999999</v>
      </c>
      <c r="Q999" s="827">
        <v>1</v>
      </c>
      <c r="R999" s="822">
        <v>2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21</v>
      </c>
      <c r="B1000" s="822" t="s">
        <v>2867</v>
      </c>
      <c r="C1000" s="822" t="s">
        <v>2873</v>
      </c>
      <c r="D1000" s="823" t="s">
        <v>4857</v>
      </c>
      <c r="E1000" s="824" t="s">
        <v>2911</v>
      </c>
      <c r="F1000" s="822" t="s">
        <v>2868</v>
      </c>
      <c r="G1000" s="822" t="s">
        <v>2981</v>
      </c>
      <c r="H1000" s="822" t="s">
        <v>329</v>
      </c>
      <c r="I1000" s="822" t="s">
        <v>2982</v>
      </c>
      <c r="J1000" s="822" t="s">
        <v>1670</v>
      </c>
      <c r="K1000" s="822" t="s">
        <v>782</v>
      </c>
      <c r="L1000" s="825">
        <v>132</v>
      </c>
      <c r="M1000" s="825">
        <v>264</v>
      </c>
      <c r="N1000" s="822">
        <v>2</v>
      </c>
      <c r="O1000" s="826">
        <v>1.5</v>
      </c>
      <c r="P1000" s="825">
        <v>264</v>
      </c>
      <c r="Q1000" s="827">
        <v>1</v>
      </c>
      <c r="R1000" s="822">
        <v>2</v>
      </c>
      <c r="S1000" s="827">
        <v>1</v>
      </c>
      <c r="T1000" s="826">
        <v>1.5</v>
      </c>
      <c r="U1000" s="828">
        <v>1</v>
      </c>
    </row>
    <row r="1001" spans="1:21" ht="14.45" customHeight="1" x14ac:dyDescent="0.2">
      <c r="A1001" s="821">
        <v>21</v>
      </c>
      <c r="B1001" s="822" t="s">
        <v>2867</v>
      </c>
      <c r="C1001" s="822" t="s">
        <v>2873</v>
      </c>
      <c r="D1001" s="823" t="s">
        <v>4857</v>
      </c>
      <c r="E1001" s="824" t="s">
        <v>2911</v>
      </c>
      <c r="F1001" s="822" t="s">
        <v>2868</v>
      </c>
      <c r="G1001" s="822" t="s">
        <v>2981</v>
      </c>
      <c r="H1001" s="822" t="s">
        <v>329</v>
      </c>
      <c r="I1001" s="822" t="s">
        <v>3629</v>
      </c>
      <c r="J1001" s="822" t="s">
        <v>1670</v>
      </c>
      <c r="K1001" s="822" t="s">
        <v>1671</v>
      </c>
      <c r="L1001" s="825">
        <v>264</v>
      </c>
      <c r="M1001" s="825">
        <v>264</v>
      </c>
      <c r="N1001" s="822">
        <v>1</v>
      </c>
      <c r="O1001" s="826">
        <v>0.5</v>
      </c>
      <c r="P1001" s="825">
        <v>264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21</v>
      </c>
      <c r="B1002" s="822" t="s">
        <v>2867</v>
      </c>
      <c r="C1002" s="822" t="s">
        <v>2873</v>
      </c>
      <c r="D1002" s="823" t="s">
        <v>4857</v>
      </c>
      <c r="E1002" s="824" t="s">
        <v>2911</v>
      </c>
      <c r="F1002" s="822" t="s">
        <v>2868</v>
      </c>
      <c r="G1002" s="822" t="s">
        <v>2937</v>
      </c>
      <c r="H1002" s="822" t="s">
        <v>329</v>
      </c>
      <c r="I1002" s="822" t="s">
        <v>3314</v>
      </c>
      <c r="J1002" s="822" t="s">
        <v>923</v>
      </c>
      <c r="K1002" s="822" t="s">
        <v>924</v>
      </c>
      <c r="L1002" s="825">
        <v>236.03</v>
      </c>
      <c r="M1002" s="825">
        <v>236.03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21</v>
      </c>
      <c r="B1003" s="822" t="s">
        <v>2867</v>
      </c>
      <c r="C1003" s="822" t="s">
        <v>2873</v>
      </c>
      <c r="D1003" s="823" t="s">
        <v>4857</v>
      </c>
      <c r="E1003" s="824" t="s">
        <v>2911</v>
      </c>
      <c r="F1003" s="822" t="s">
        <v>2868</v>
      </c>
      <c r="G1003" s="822" t="s">
        <v>2937</v>
      </c>
      <c r="H1003" s="822" t="s">
        <v>329</v>
      </c>
      <c r="I1003" s="822" t="s">
        <v>2938</v>
      </c>
      <c r="J1003" s="822" t="s">
        <v>923</v>
      </c>
      <c r="K1003" s="822" t="s">
        <v>2939</v>
      </c>
      <c r="L1003" s="825">
        <v>516</v>
      </c>
      <c r="M1003" s="825">
        <v>1032</v>
      </c>
      <c r="N1003" s="822">
        <v>2</v>
      </c>
      <c r="O1003" s="826">
        <v>1.5</v>
      </c>
      <c r="P1003" s="825">
        <v>1032</v>
      </c>
      <c r="Q1003" s="827">
        <v>1</v>
      </c>
      <c r="R1003" s="822">
        <v>2</v>
      </c>
      <c r="S1003" s="827">
        <v>1</v>
      </c>
      <c r="T1003" s="826">
        <v>1.5</v>
      </c>
      <c r="U1003" s="828">
        <v>1</v>
      </c>
    </row>
    <row r="1004" spans="1:21" ht="14.45" customHeight="1" x14ac:dyDescent="0.2">
      <c r="A1004" s="821">
        <v>21</v>
      </c>
      <c r="B1004" s="822" t="s">
        <v>2867</v>
      </c>
      <c r="C1004" s="822" t="s">
        <v>2873</v>
      </c>
      <c r="D1004" s="823" t="s">
        <v>4857</v>
      </c>
      <c r="E1004" s="824" t="s">
        <v>2911</v>
      </c>
      <c r="F1004" s="822" t="s">
        <v>2868</v>
      </c>
      <c r="G1004" s="822" t="s">
        <v>2937</v>
      </c>
      <c r="H1004" s="822" t="s">
        <v>329</v>
      </c>
      <c r="I1004" s="822" t="s">
        <v>3815</v>
      </c>
      <c r="J1004" s="822" t="s">
        <v>923</v>
      </c>
      <c r="K1004" s="822" t="s">
        <v>3816</v>
      </c>
      <c r="L1004" s="825">
        <v>1719.99</v>
      </c>
      <c r="M1004" s="825">
        <v>1719.99</v>
      </c>
      <c r="N1004" s="822">
        <v>1</v>
      </c>
      <c r="O1004" s="826">
        <v>1</v>
      </c>
      <c r="P1004" s="825">
        <v>1719.99</v>
      </c>
      <c r="Q1004" s="827">
        <v>1</v>
      </c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21</v>
      </c>
      <c r="B1005" s="822" t="s">
        <v>2867</v>
      </c>
      <c r="C1005" s="822" t="s">
        <v>2873</v>
      </c>
      <c r="D1005" s="823" t="s">
        <v>4857</v>
      </c>
      <c r="E1005" s="824" t="s">
        <v>2911</v>
      </c>
      <c r="F1005" s="822" t="s">
        <v>2868</v>
      </c>
      <c r="G1005" s="822" t="s">
        <v>2988</v>
      </c>
      <c r="H1005" s="822" t="s">
        <v>329</v>
      </c>
      <c r="I1005" s="822" t="s">
        <v>2989</v>
      </c>
      <c r="J1005" s="822" t="s">
        <v>2990</v>
      </c>
      <c r="K1005" s="822" t="s">
        <v>2991</v>
      </c>
      <c r="L1005" s="825">
        <v>35.25</v>
      </c>
      <c r="M1005" s="825">
        <v>105.75</v>
      </c>
      <c r="N1005" s="822">
        <v>3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21</v>
      </c>
      <c r="B1006" s="822" t="s">
        <v>2867</v>
      </c>
      <c r="C1006" s="822" t="s">
        <v>2873</v>
      </c>
      <c r="D1006" s="823" t="s">
        <v>4857</v>
      </c>
      <c r="E1006" s="824" t="s">
        <v>2911</v>
      </c>
      <c r="F1006" s="822" t="s">
        <v>2868</v>
      </c>
      <c r="G1006" s="822" t="s">
        <v>2988</v>
      </c>
      <c r="H1006" s="822" t="s">
        <v>329</v>
      </c>
      <c r="I1006" s="822" t="s">
        <v>4007</v>
      </c>
      <c r="J1006" s="822" t="s">
        <v>4008</v>
      </c>
      <c r="K1006" s="822" t="s">
        <v>4009</v>
      </c>
      <c r="L1006" s="825">
        <v>0</v>
      </c>
      <c r="M1006" s="825">
        <v>0</v>
      </c>
      <c r="N1006" s="822">
        <v>1</v>
      </c>
      <c r="O1006" s="826">
        <v>1</v>
      </c>
      <c r="P1006" s="825"/>
      <c r="Q1006" s="827"/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21</v>
      </c>
      <c r="B1007" s="822" t="s">
        <v>2867</v>
      </c>
      <c r="C1007" s="822" t="s">
        <v>2873</v>
      </c>
      <c r="D1007" s="823" t="s">
        <v>4857</v>
      </c>
      <c r="E1007" s="824" t="s">
        <v>2911</v>
      </c>
      <c r="F1007" s="822" t="s">
        <v>2868</v>
      </c>
      <c r="G1007" s="822" t="s">
        <v>2997</v>
      </c>
      <c r="H1007" s="822" t="s">
        <v>329</v>
      </c>
      <c r="I1007" s="822" t="s">
        <v>2998</v>
      </c>
      <c r="J1007" s="822" t="s">
        <v>814</v>
      </c>
      <c r="K1007" s="822" t="s">
        <v>2999</v>
      </c>
      <c r="L1007" s="825">
        <v>91.11</v>
      </c>
      <c r="M1007" s="825">
        <v>91.11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21</v>
      </c>
      <c r="B1008" s="822" t="s">
        <v>2867</v>
      </c>
      <c r="C1008" s="822" t="s">
        <v>2873</v>
      </c>
      <c r="D1008" s="823" t="s">
        <v>4857</v>
      </c>
      <c r="E1008" s="824" t="s">
        <v>2911</v>
      </c>
      <c r="F1008" s="822" t="s">
        <v>2868</v>
      </c>
      <c r="G1008" s="822" t="s">
        <v>3327</v>
      </c>
      <c r="H1008" s="822" t="s">
        <v>329</v>
      </c>
      <c r="I1008" s="822" t="s">
        <v>3328</v>
      </c>
      <c r="J1008" s="822" t="s">
        <v>1293</v>
      </c>
      <c r="K1008" s="822" t="s">
        <v>3329</v>
      </c>
      <c r="L1008" s="825">
        <v>24.68</v>
      </c>
      <c r="M1008" s="825">
        <v>49.36</v>
      </c>
      <c r="N1008" s="822">
        <v>2</v>
      </c>
      <c r="O1008" s="826">
        <v>1</v>
      </c>
      <c r="P1008" s="825">
        <v>24.68</v>
      </c>
      <c r="Q1008" s="827">
        <v>0.5</v>
      </c>
      <c r="R1008" s="822">
        <v>1</v>
      </c>
      <c r="S1008" s="827">
        <v>0.5</v>
      </c>
      <c r="T1008" s="826">
        <v>0.5</v>
      </c>
      <c r="U1008" s="828">
        <v>0.5</v>
      </c>
    </row>
    <row r="1009" spans="1:21" ht="14.45" customHeight="1" x14ac:dyDescent="0.2">
      <c r="A1009" s="821">
        <v>21</v>
      </c>
      <c r="B1009" s="822" t="s">
        <v>2867</v>
      </c>
      <c r="C1009" s="822" t="s">
        <v>2873</v>
      </c>
      <c r="D1009" s="823" t="s">
        <v>4857</v>
      </c>
      <c r="E1009" s="824" t="s">
        <v>2911</v>
      </c>
      <c r="F1009" s="822" t="s">
        <v>2868</v>
      </c>
      <c r="G1009" s="822" t="s">
        <v>3000</v>
      </c>
      <c r="H1009" s="822" t="s">
        <v>329</v>
      </c>
      <c r="I1009" s="822" t="s">
        <v>3001</v>
      </c>
      <c r="J1009" s="822" t="s">
        <v>3002</v>
      </c>
      <c r="K1009" s="822" t="s">
        <v>3003</v>
      </c>
      <c r="L1009" s="825">
        <v>93.49</v>
      </c>
      <c r="M1009" s="825">
        <v>93.49</v>
      </c>
      <c r="N1009" s="822">
        <v>1</v>
      </c>
      <c r="O1009" s="826">
        <v>1</v>
      </c>
      <c r="P1009" s="825">
        <v>93.49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21</v>
      </c>
      <c r="B1010" s="822" t="s">
        <v>2867</v>
      </c>
      <c r="C1010" s="822" t="s">
        <v>2873</v>
      </c>
      <c r="D1010" s="823" t="s">
        <v>4857</v>
      </c>
      <c r="E1010" s="824" t="s">
        <v>2911</v>
      </c>
      <c r="F1010" s="822" t="s">
        <v>2868</v>
      </c>
      <c r="G1010" s="822" t="s">
        <v>3333</v>
      </c>
      <c r="H1010" s="822" t="s">
        <v>329</v>
      </c>
      <c r="I1010" s="822" t="s">
        <v>3334</v>
      </c>
      <c r="J1010" s="822" t="s">
        <v>870</v>
      </c>
      <c r="K1010" s="822" t="s">
        <v>3335</v>
      </c>
      <c r="L1010" s="825">
        <v>477.5</v>
      </c>
      <c r="M1010" s="825">
        <v>477.5</v>
      </c>
      <c r="N1010" s="822">
        <v>1</v>
      </c>
      <c r="O1010" s="826">
        <v>0.5</v>
      </c>
      <c r="P1010" s="825">
        <v>477.5</v>
      </c>
      <c r="Q1010" s="827">
        <v>1</v>
      </c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21</v>
      </c>
      <c r="B1011" s="822" t="s">
        <v>2867</v>
      </c>
      <c r="C1011" s="822" t="s">
        <v>2873</v>
      </c>
      <c r="D1011" s="823" t="s">
        <v>4857</v>
      </c>
      <c r="E1011" s="824" t="s">
        <v>2911</v>
      </c>
      <c r="F1011" s="822" t="s">
        <v>2868</v>
      </c>
      <c r="G1011" s="822" t="s">
        <v>3004</v>
      </c>
      <c r="H1011" s="822" t="s">
        <v>329</v>
      </c>
      <c r="I1011" s="822" t="s">
        <v>3336</v>
      </c>
      <c r="J1011" s="822" t="s">
        <v>3006</v>
      </c>
      <c r="K1011" s="822" t="s">
        <v>3337</v>
      </c>
      <c r="L1011" s="825">
        <v>123.2</v>
      </c>
      <c r="M1011" s="825">
        <v>123.2</v>
      </c>
      <c r="N1011" s="822">
        <v>1</v>
      </c>
      <c r="O1011" s="826">
        <v>1</v>
      </c>
      <c r="P1011" s="825">
        <v>123.2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21</v>
      </c>
      <c r="B1012" s="822" t="s">
        <v>2867</v>
      </c>
      <c r="C1012" s="822" t="s">
        <v>2873</v>
      </c>
      <c r="D1012" s="823" t="s">
        <v>4857</v>
      </c>
      <c r="E1012" s="824" t="s">
        <v>2911</v>
      </c>
      <c r="F1012" s="822" t="s">
        <v>2868</v>
      </c>
      <c r="G1012" s="822" t="s">
        <v>3004</v>
      </c>
      <c r="H1012" s="822" t="s">
        <v>329</v>
      </c>
      <c r="I1012" s="822" t="s">
        <v>3824</v>
      </c>
      <c r="J1012" s="822" t="s">
        <v>3006</v>
      </c>
      <c r="K1012" s="822" t="s">
        <v>3825</v>
      </c>
      <c r="L1012" s="825">
        <v>246.39</v>
      </c>
      <c r="M1012" s="825">
        <v>246.39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21</v>
      </c>
      <c r="B1013" s="822" t="s">
        <v>2867</v>
      </c>
      <c r="C1013" s="822" t="s">
        <v>2873</v>
      </c>
      <c r="D1013" s="823" t="s">
        <v>4857</v>
      </c>
      <c r="E1013" s="824" t="s">
        <v>2911</v>
      </c>
      <c r="F1013" s="822" t="s">
        <v>2868</v>
      </c>
      <c r="G1013" s="822" t="s">
        <v>3035</v>
      </c>
      <c r="H1013" s="822" t="s">
        <v>329</v>
      </c>
      <c r="I1013" s="822" t="s">
        <v>3036</v>
      </c>
      <c r="J1013" s="822" t="s">
        <v>3037</v>
      </c>
      <c r="K1013" s="822" t="s">
        <v>3038</v>
      </c>
      <c r="L1013" s="825">
        <v>229.72</v>
      </c>
      <c r="M1013" s="825">
        <v>229.72</v>
      </c>
      <c r="N1013" s="822">
        <v>1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21</v>
      </c>
      <c r="B1014" s="822" t="s">
        <v>2867</v>
      </c>
      <c r="C1014" s="822" t="s">
        <v>2873</v>
      </c>
      <c r="D1014" s="823" t="s">
        <v>4857</v>
      </c>
      <c r="E1014" s="824" t="s">
        <v>2911</v>
      </c>
      <c r="F1014" s="822" t="s">
        <v>2868</v>
      </c>
      <c r="G1014" s="822" t="s">
        <v>3826</v>
      </c>
      <c r="H1014" s="822" t="s">
        <v>643</v>
      </c>
      <c r="I1014" s="822" t="s">
        <v>2493</v>
      </c>
      <c r="J1014" s="822" t="s">
        <v>1608</v>
      </c>
      <c r="K1014" s="822" t="s">
        <v>2494</v>
      </c>
      <c r="L1014" s="825">
        <v>846.47</v>
      </c>
      <c r="M1014" s="825">
        <v>846.47</v>
      </c>
      <c r="N1014" s="822">
        <v>1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21</v>
      </c>
      <c r="B1015" s="822" t="s">
        <v>2867</v>
      </c>
      <c r="C1015" s="822" t="s">
        <v>2873</v>
      </c>
      <c r="D1015" s="823" t="s">
        <v>4857</v>
      </c>
      <c r="E1015" s="824" t="s">
        <v>2911</v>
      </c>
      <c r="F1015" s="822" t="s">
        <v>2868</v>
      </c>
      <c r="G1015" s="822" t="s">
        <v>3043</v>
      </c>
      <c r="H1015" s="822" t="s">
        <v>643</v>
      </c>
      <c r="I1015" s="822" t="s">
        <v>2359</v>
      </c>
      <c r="J1015" s="822" t="s">
        <v>936</v>
      </c>
      <c r="K1015" s="822" t="s">
        <v>2360</v>
      </c>
      <c r="L1015" s="825">
        <v>42.51</v>
      </c>
      <c r="M1015" s="825">
        <v>42.51</v>
      </c>
      <c r="N1015" s="822">
        <v>1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21</v>
      </c>
      <c r="B1016" s="822" t="s">
        <v>2867</v>
      </c>
      <c r="C1016" s="822" t="s">
        <v>2873</v>
      </c>
      <c r="D1016" s="823" t="s">
        <v>4857</v>
      </c>
      <c r="E1016" s="824" t="s">
        <v>2911</v>
      </c>
      <c r="F1016" s="822" t="s">
        <v>2868</v>
      </c>
      <c r="G1016" s="822" t="s">
        <v>3043</v>
      </c>
      <c r="H1016" s="822" t="s">
        <v>329</v>
      </c>
      <c r="I1016" s="822" t="s">
        <v>3352</v>
      </c>
      <c r="J1016" s="822" t="s">
        <v>3353</v>
      </c>
      <c r="K1016" s="822" t="s">
        <v>2360</v>
      </c>
      <c r="L1016" s="825">
        <v>42.51</v>
      </c>
      <c r="M1016" s="825">
        <v>127.53</v>
      </c>
      <c r="N1016" s="822">
        <v>3</v>
      </c>
      <c r="O1016" s="826">
        <v>2</v>
      </c>
      <c r="P1016" s="825">
        <v>42.51</v>
      </c>
      <c r="Q1016" s="827">
        <v>0.33333333333333331</v>
      </c>
      <c r="R1016" s="822">
        <v>1</v>
      </c>
      <c r="S1016" s="827">
        <v>0.33333333333333331</v>
      </c>
      <c r="T1016" s="826">
        <v>1</v>
      </c>
      <c r="U1016" s="828">
        <v>0.5</v>
      </c>
    </row>
    <row r="1017" spans="1:21" ht="14.45" customHeight="1" x14ac:dyDescent="0.2">
      <c r="A1017" s="821">
        <v>21</v>
      </c>
      <c r="B1017" s="822" t="s">
        <v>2867</v>
      </c>
      <c r="C1017" s="822" t="s">
        <v>2873</v>
      </c>
      <c r="D1017" s="823" t="s">
        <v>4857</v>
      </c>
      <c r="E1017" s="824" t="s">
        <v>2911</v>
      </c>
      <c r="F1017" s="822" t="s">
        <v>2868</v>
      </c>
      <c r="G1017" s="822" t="s">
        <v>3649</v>
      </c>
      <c r="H1017" s="822" t="s">
        <v>329</v>
      </c>
      <c r="I1017" s="822" t="s">
        <v>3650</v>
      </c>
      <c r="J1017" s="822" t="s">
        <v>1061</v>
      </c>
      <c r="K1017" s="822" t="s">
        <v>1063</v>
      </c>
      <c r="L1017" s="825">
        <v>105.63</v>
      </c>
      <c r="M1017" s="825">
        <v>316.89</v>
      </c>
      <c r="N1017" s="822">
        <v>3</v>
      </c>
      <c r="O1017" s="826">
        <v>2</v>
      </c>
      <c r="P1017" s="825">
        <v>211.26</v>
      </c>
      <c r="Q1017" s="827">
        <v>0.66666666666666663</v>
      </c>
      <c r="R1017" s="822">
        <v>2</v>
      </c>
      <c r="S1017" s="827">
        <v>0.66666666666666663</v>
      </c>
      <c r="T1017" s="826">
        <v>1</v>
      </c>
      <c r="U1017" s="828">
        <v>0.5</v>
      </c>
    </row>
    <row r="1018" spans="1:21" ht="14.45" customHeight="1" x14ac:dyDescent="0.2">
      <c r="A1018" s="821">
        <v>21</v>
      </c>
      <c r="B1018" s="822" t="s">
        <v>2867</v>
      </c>
      <c r="C1018" s="822" t="s">
        <v>2873</v>
      </c>
      <c r="D1018" s="823" t="s">
        <v>4857</v>
      </c>
      <c r="E1018" s="824" t="s">
        <v>2911</v>
      </c>
      <c r="F1018" s="822" t="s">
        <v>2868</v>
      </c>
      <c r="G1018" s="822" t="s">
        <v>3044</v>
      </c>
      <c r="H1018" s="822" t="s">
        <v>643</v>
      </c>
      <c r="I1018" s="822" t="s">
        <v>3045</v>
      </c>
      <c r="J1018" s="822" t="s">
        <v>2579</v>
      </c>
      <c r="K1018" s="822" t="s">
        <v>3046</v>
      </c>
      <c r="L1018" s="825">
        <v>339.47</v>
      </c>
      <c r="M1018" s="825">
        <v>339.47</v>
      </c>
      <c r="N1018" s="822">
        <v>1</v>
      </c>
      <c r="O1018" s="826">
        <v>1</v>
      </c>
      <c r="P1018" s="825">
        <v>339.47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21</v>
      </c>
      <c r="B1019" s="822" t="s">
        <v>2867</v>
      </c>
      <c r="C1019" s="822" t="s">
        <v>2873</v>
      </c>
      <c r="D1019" s="823" t="s">
        <v>4857</v>
      </c>
      <c r="E1019" s="824" t="s">
        <v>2911</v>
      </c>
      <c r="F1019" s="822" t="s">
        <v>2868</v>
      </c>
      <c r="G1019" s="822" t="s">
        <v>3833</v>
      </c>
      <c r="H1019" s="822" t="s">
        <v>329</v>
      </c>
      <c r="I1019" s="822" t="s">
        <v>3834</v>
      </c>
      <c r="J1019" s="822" t="s">
        <v>3835</v>
      </c>
      <c r="K1019" s="822" t="s">
        <v>2987</v>
      </c>
      <c r="L1019" s="825">
        <v>140.72</v>
      </c>
      <c r="M1019" s="825">
        <v>1407.2</v>
      </c>
      <c r="N1019" s="822">
        <v>10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21</v>
      </c>
      <c r="B1020" s="822" t="s">
        <v>2867</v>
      </c>
      <c r="C1020" s="822" t="s">
        <v>2873</v>
      </c>
      <c r="D1020" s="823" t="s">
        <v>4857</v>
      </c>
      <c r="E1020" s="824" t="s">
        <v>2911</v>
      </c>
      <c r="F1020" s="822" t="s">
        <v>2868</v>
      </c>
      <c r="G1020" s="822" t="s">
        <v>2940</v>
      </c>
      <c r="H1020" s="822" t="s">
        <v>329</v>
      </c>
      <c r="I1020" s="822" t="s">
        <v>3056</v>
      </c>
      <c r="J1020" s="822" t="s">
        <v>1053</v>
      </c>
      <c r="K1020" s="822" t="s">
        <v>3057</v>
      </c>
      <c r="L1020" s="825">
        <v>75.05</v>
      </c>
      <c r="M1020" s="825">
        <v>225.14999999999998</v>
      </c>
      <c r="N1020" s="822">
        <v>3</v>
      </c>
      <c r="O1020" s="826">
        <v>2.5</v>
      </c>
      <c r="P1020" s="825">
        <v>75.05</v>
      </c>
      <c r="Q1020" s="827">
        <v>0.33333333333333337</v>
      </c>
      <c r="R1020" s="822">
        <v>1</v>
      </c>
      <c r="S1020" s="827">
        <v>0.33333333333333331</v>
      </c>
      <c r="T1020" s="826">
        <v>1</v>
      </c>
      <c r="U1020" s="828">
        <v>0.4</v>
      </c>
    </row>
    <row r="1021" spans="1:21" ht="14.45" customHeight="1" x14ac:dyDescent="0.2">
      <c r="A1021" s="821">
        <v>21</v>
      </c>
      <c r="B1021" s="822" t="s">
        <v>2867</v>
      </c>
      <c r="C1021" s="822" t="s">
        <v>2873</v>
      </c>
      <c r="D1021" s="823" t="s">
        <v>4857</v>
      </c>
      <c r="E1021" s="824" t="s">
        <v>2911</v>
      </c>
      <c r="F1021" s="822" t="s">
        <v>2868</v>
      </c>
      <c r="G1021" s="822" t="s">
        <v>2940</v>
      </c>
      <c r="H1021" s="822" t="s">
        <v>329</v>
      </c>
      <c r="I1021" s="822" t="s">
        <v>2941</v>
      </c>
      <c r="J1021" s="822" t="s">
        <v>1057</v>
      </c>
      <c r="K1021" s="822" t="s">
        <v>2942</v>
      </c>
      <c r="L1021" s="825">
        <v>45.03</v>
      </c>
      <c r="M1021" s="825">
        <v>225.15</v>
      </c>
      <c r="N1021" s="822">
        <v>5</v>
      </c>
      <c r="O1021" s="826">
        <v>4</v>
      </c>
      <c r="P1021" s="825">
        <v>90.06</v>
      </c>
      <c r="Q1021" s="827">
        <v>0.4</v>
      </c>
      <c r="R1021" s="822">
        <v>2</v>
      </c>
      <c r="S1021" s="827">
        <v>0.4</v>
      </c>
      <c r="T1021" s="826">
        <v>1.5</v>
      </c>
      <c r="U1021" s="828">
        <v>0.375</v>
      </c>
    </row>
    <row r="1022" spans="1:21" ht="14.45" customHeight="1" x14ac:dyDescent="0.2">
      <c r="A1022" s="821">
        <v>21</v>
      </c>
      <c r="B1022" s="822" t="s">
        <v>2867</v>
      </c>
      <c r="C1022" s="822" t="s">
        <v>2873</v>
      </c>
      <c r="D1022" s="823" t="s">
        <v>4857</v>
      </c>
      <c r="E1022" s="824" t="s">
        <v>2911</v>
      </c>
      <c r="F1022" s="822" t="s">
        <v>2868</v>
      </c>
      <c r="G1022" s="822" t="s">
        <v>3061</v>
      </c>
      <c r="H1022" s="822" t="s">
        <v>329</v>
      </c>
      <c r="I1022" s="822" t="s">
        <v>3062</v>
      </c>
      <c r="J1022" s="822" t="s">
        <v>3063</v>
      </c>
      <c r="K1022" s="822" t="s">
        <v>3064</v>
      </c>
      <c r="L1022" s="825">
        <v>45.89</v>
      </c>
      <c r="M1022" s="825">
        <v>183.56</v>
      </c>
      <c r="N1022" s="822">
        <v>4</v>
      </c>
      <c r="O1022" s="826">
        <v>2</v>
      </c>
      <c r="P1022" s="825">
        <v>91.78</v>
      </c>
      <c r="Q1022" s="827">
        <v>0.5</v>
      </c>
      <c r="R1022" s="822">
        <v>2</v>
      </c>
      <c r="S1022" s="827">
        <v>0.5</v>
      </c>
      <c r="T1022" s="826">
        <v>1</v>
      </c>
      <c r="U1022" s="828">
        <v>0.5</v>
      </c>
    </row>
    <row r="1023" spans="1:21" ht="14.45" customHeight="1" x14ac:dyDescent="0.2">
      <c r="A1023" s="821">
        <v>21</v>
      </c>
      <c r="B1023" s="822" t="s">
        <v>2867</v>
      </c>
      <c r="C1023" s="822" t="s">
        <v>2873</v>
      </c>
      <c r="D1023" s="823" t="s">
        <v>4857</v>
      </c>
      <c r="E1023" s="824" t="s">
        <v>2911</v>
      </c>
      <c r="F1023" s="822" t="s">
        <v>2868</v>
      </c>
      <c r="G1023" s="822" t="s">
        <v>3067</v>
      </c>
      <c r="H1023" s="822" t="s">
        <v>329</v>
      </c>
      <c r="I1023" s="822" t="s">
        <v>3068</v>
      </c>
      <c r="J1023" s="822" t="s">
        <v>3069</v>
      </c>
      <c r="K1023" s="822" t="s">
        <v>3070</v>
      </c>
      <c r="L1023" s="825">
        <v>3633.21</v>
      </c>
      <c r="M1023" s="825">
        <v>236158.65000000008</v>
      </c>
      <c r="N1023" s="822">
        <v>65</v>
      </c>
      <c r="O1023" s="826">
        <v>37</v>
      </c>
      <c r="P1023" s="825">
        <v>196193.34000000008</v>
      </c>
      <c r="Q1023" s="827">
        <v>0.83076923076923082</v>
      </c>
      <c r="R1023" s="822">
        <v>54</v>
      </c>
      <c r="S1023" s="827">
        <v>0.83076923076923082</v>
      </c>
      <c r="T1023" s="826">
        <v>31</v>
      </c>
      <c r="U1023" s="828">
        <v>0.83783783783783783</v>
      </c>
    </row>
    <row r="1024" spans="1:21" ht="14.45" customHeight="1" x14ac:dyDescent="0.2">
      <c r="A1024" s="821">
        <v>21</v>
      </c>
      <c r="B1024" s="822" t="s">
        <v>2867</v>
      </c>
      <c r="C1024" s="822" t="s">
        <v>2873</v>
      </c>
      <c r="D1024" s="823" t="s">
        <v>4857</v>
      </c>
      <c r="E1024" s="824" t="s">
        <v>2911</v>
      </c>
      <c r="F1024" s="822" t="s">
        <v>2868</v>
      </c>
      <c r="G1024" s="822" t="s">
        <v>3666</v>
      </c>
      <c r="H1024" s="822" t="s">
        <v>329</v>
      </c>
      <c r="I1024" s="822" t="s">
        <v>3667</v>
      </c>
      <c r="J1024" s="822" t="s">
        <v>829</v>
      </c>
      <c r="K1024" s="822" t="s">
        <v>3668</v>
      </c>
      <c r="L1024" s="825">
        <v>25.53</v>
      </c>
      <c r="M1024" s="825">
        <v>25.53</v>
      </c>
      <c r="N1024" s="822">
        <v>1</v>
      </c>
      <c r="O1024" s="826">
        <v>1</v>
      </c>
      <c r="P1024" s="825">
        <v>25.53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21</v>
      </c>
      <c r="B1025" s="822" t="s">
        <v>2867</v>
      </c>
      <c r="C1025" s="822" t="s">
        <v>2873</v>
      </c>
      <c r="D1025" s="823" t="s">
        <v>4857</v>
      </c>
      <c r="E1025" s="824" t="s">
        <v>2911</v>
      </c>
      <c r="F1025" s="822" t="s">
        <v>2868</v>
      </c>
      <c r="G1025" s="822" t="s">
        <v>3071</v>
      </c>
      <c r="H1025" s="822" t="s">
        <v>643</v>
      </c>
      <c r="I1025" s="822" t="s">
        <v>3072</v>
      </c>
      <c r="J1025" s="822" t="s">
        <v>3073</v>
      </c>
      <c r="K1025" s="822" t="s">
        <v>3074</v>
      </c>
      <c r="L1025" s="825">
        <v>1651.16</v>
      </c>
      <c r="M1025" s="825">
        <v>26418.560000000001</v>
      </c>
      <c r="N1025" s="822">
        <v>16</v>
      </c>
      <c r="O1025" s="826">
        <v>14.5</v>
      </c>
      <c r="P1025" s="825">
        <v>24767.4</v>
      </c>
      <c r="Q1025" s="827">
        <v>0.9375</v>
      </c>
      <c r="R1025" s="822">
        <v>15</v>
      </c>
      <c r="S1025" s="827">
        <v>0.9375</v>
      </c>
      <c r="T1025" s="826">
        <v>13.5</v>
      </c>
      <c r="U1025" s="828">
        <v>0.93103448275862066</v>
      </c>
    </row>
    <row r="1026" spans="1:21" ht="14.45" customHeight="1" x14ac:dyDescent="0.2">
      <c r="A1026" s="821">
        <v>21</v>
      </c>
      <c r="B1026" s="822" t="s">
        <v>2867</v>
      </c>
      <c r="C1026" s="822" t="s">
        <v>2873</v>
      </c>
      <c r="D1026" s="823" t="s">
        <v>4857</v>
      </c>
      <c r="E1026" s="824" t="s">
        <v>2911</v>
      </c>
      <c r="F1026" s="822" t="s">
        <v>2868</v>
      </c>
      <c r="G1026" s="822" t="s">
        <v>3371</v>
      </c>
      <c r="H1026" s="822" t="s">
        <v>329</v>
      </c>
      <c r="I1026" s="822" t="s">
        <v>3372</v>
      </c>
      <c r="J1026" s="822" t="s">
        <v>790</v>
      </c>
      <c r="K1026" s="822" t="s">
        <v>791</v>
      </c>
      <c r="L1026" s="825">
        <v>38.5</v>
      </c>
      <c r="M1026" s="825">
        <v>308</v>
      </c>
      <c r="N1026" s="822">
        <v>8</v>
      </c>
      <c r="O1026" s="826">
        <v>4</v>
      </c>
      <c r="P1026" s="825">
        <v>308</v>
      </c>
      <c r="Q1026" s="827">
        <v>1</v>
      </c>
      <c r="R1026" s="822">
        <v>8</v>
      </c>
      <c r="S1026" s="827">
        <v>1</v>
      </c>
      <c r="T1026" s="826">
        <v>4</v>
      </c>
      <c r="U1026" s="828">
        <v>1</v>
      </c>
    </row>
    <row r="1027" spans="1:21" ht="14.45" customHeight="1" x14ac:dyDescent="0.2">
      <c r="A1027" s="821">
        <v>21</v>
      </c>
      <c r="B1027" s="822" t="s">
        <v>2867</v>
      </c>
      <c r="C1027" s="822" t="s">
        <v>2873</v>
      </c>
      <c r="D1027" s="823" t="s">
        <v>4857</v>
      </c>
      <c r="E1027" s="824" t="s">
        <v>2911</v>
      </c>
      <c r="F1027" s="822" t="s">
        <v>2868</v>
      </c>
      <c r="G1027" s="822" t="s">
        <v>3373</v>
      </c>
      <c r="H1027" s="822" t="s">
        <v>329</v>
      </c>
      <c r="I1027" s="822" t="s">
        <v>3374</v>
      </c>
      <c r="J1027" s="822" t="s">
        <v>1587</v>
      </c>
      <c r="K1027" s="822" t="s">
        <v>3375</v>
      </c>
      <c r="L1027" s="825">
        <v>61.97</v>
      </c>
      <c r="M1027" s="825">
        <v>61.97</v>
      </c>
      <c r="N1027" s="822">
        <v>1</v>
      </c>
      <c r="O1027" s="826">
        <v>1</v>
      </c>
      <c r="P1027" s="825">
        <v>61.97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21</v>
      </c>
      <c r="B1028" s="822" t="s">
        <v>2867</v>
      </c>
      <c r="C1028" s="822" t="s">
        <v>2873</v>
      </c>
      <c r="D1028" s="823" t="s">
        <v>4857</v>
      </c>
      <c r="E1028" s="824" t="s">
        <v>2911</v>
      </c>
      <c r="F1028" s="822" t="s">
        <v>2868</v>
      </c>
      <c r="G1028" s="822" t="s">
        <v>3083</v>
      </c>
      <c r="H1028" s="822" t="s">
        <v>329</v>
      </c>
      <c r="I1028" s="822" t="s">
        <v>4010</v>
      </c>
      <c r="J1028" s="822" t="s">
        <v>673</v>
      </c>
      <c r="K1028" s="822" t="s">
        <v>4011</v>
      </c>
      <c r="L1028" s="825">
        <v>31.65</v>
      </c>
      <c r="M1028" s="825">
        <v>31.65</v>
      </c>
      <c r="N1028" s="822">
        <v>1</v>
      </c>
      <c r="O1028" s="826">
        <v>1</v>
      </c>
      <c r="P1028" s="825">
        <v>31.65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21</v>
      </c>
      <c r="B1029" s="822" t="s">
        <v>2867</v>
      </c>
      <c r="C1029" s="822" t="s">
        <v>2873</v>
      </c>
      <c r="D1029" s="823" t="s">
        <v>4857</v>
      </c>
      <c r="E1029" s="824" t="s">
        <v>2911</v>
      </c>
      <c r="F1029" s="822" t="s">
        <v>2868</v>
      </c>
      <c r="G1029" s="822" t="s">
        <v>3083</v>
      </c>
      <c r="H1029" s="822" t="s">
        <v>329</v>
      </c>
      <c r="I1029" s="822" t="s">
        <v>3376</v>
      </c>
      <c r="J1029" s="822" t="s">
        <v>3377</v>
      </c>
      <c r="K1029" s="822" t="s">
        <v>3378</v>
      </c>
      <c r="L1029" s="825">
        <v>52.75</v>
      </c>
      <c r="M1029" s="825">
        <v>52.75</v>
      </c>
      <c r="N1029" s="822">
        <v>1</v>
      </c>
      <c r="O1029" s="826">
        <v>1</v>
      </c>
      <c r="P1029" s="825">
        <v>52.75</v>
      </c>
      <c r="Q1029" s="827">
        <v>1</v>
      </c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21</v>
      </c>
      <c r="B1030" s="822" t="s">
        <v>2867</v>
      </c>
      <c r="C1030" s="822" t="s">
        <v>2873</v>
      </c>
      <c r="D1030" s="823" t="s">
        <v>4857</v>
      </c>
      <c r="E1030" s="824" t="s">
        <v>2911</v>
      </c>
      <c r="F1030" s="822" t="s">
        <v>2868</v>
      </c>
      <c r="G1030" s="822" t="s">
        <v>3089</v>
      </c>
      <c r="H1030" s="822" t="s">
        <v>329</v>
      </c>
      <c r="I1030" s="822" t="s">
        <v>4012</v>
      </c>
      <c r="J1030" s="822" t="s">
        <v>4013</v>
      </c>
      <c r="K1030" s="822" t="s">
        <v>2761</v>
      </c>
      <c r="L1030" s="825">
        <v>2950.43</v>
      </c>
      <c r="M1030" s="825">
        <v>20653.009999999998</v>
      </c>
      <c r="N1030" s="822">
        <v>7</v>
      </c>
      <c r="O1030" s="826">
        <v>3</v>
      </c>
      <c r="P1030" s="825">
        <v>20653.009999999998</v>
      </c>
      <c r="Q1030" s="827">
        <v>1</v>
      </c>
      <c r="R1030" s="822">
        <v>7</v>
      </c>
      <c r="S1030" s="827">
        <v>1</v>
      </c>
      <c r="T1030" s="826">
        <v>3</v>
      </c>
      <c r="U1030" s="828">
        <v>1</v>
      </c>
    </row>
    <row r="1031" spans="1:21" ht="14.45" customHeight="1" x14ac:dyDescent="0.2">
      <c r="A1031" s="821">
        <v>21</v>
      </c>
      <c r="B1031" s="822" t="s">
        <v>2867</v>
      </c>
      <c r="C1031" s="822" t="s">
        <v>2873</v>
      </c>
      <c r="D1031" s="823" t="s">
        <v>4857</v>
      </c>
      <c r="E1031" s="824" t="s">
        <v>2911</v>
      </c>
      <c r="F1031" s="822" t="s">
        <v>2868</v>
      </c>
      <c r="G1031" s="822" t="s">
        <v>3681</v>
      </c>
      <c r="H1031" s="822" t="s">
        <v>329</v>
      </c>
      <c r="I1031" s="822" t="s">
        <v>3682</v>
      </c>
      <c r="J1031" s="822" t="s">
        <v>1926</v>
      </c>
      <c r="K1031" s="822" t="s">
        <v>3683</v>
      </c>
      <c r="L1031" s="825">
        <v>760.22</v>
      </c>
      <c r="M1031" s="825">
        <v>7602.2000000000007</v>
      </c>
      <c r="N1031" s="822">
        <v>10</v>
      </c>
      <c r="O1031" s="826">
        <v>6.5</v>
      </c>
      <c r="P1031" s="825">
        <v>3801.1000000000004</v>
      </c>
      <c r="Q1031" s="827">
        <v>0.5</v>
      </c>
      <c r="R1031" s="822">
        <v>5</v>
      </c>
      <c r="S1031" s="827">
        <v>0.5</v>
      </c>
      <c r="T1031" s="826">
        <v>3</v>
      </c>
      <c r="U1031" s="828">
        <v>0.46153846153846156</v>
      </c>
    </row>
    <row r="1032" spans="1:21" ht="14.45" customHeight="1" x14ac:dyDescent="0.2">
      <c r="A1032" s="821">
        <v>21</v>
      </c>
      <c r="B1032" s="822" t="s">
        <v>2867</v>
      </c>
      <c r="C1032" s="822" t="s">
        <v>2873</v>
      </c>
      <c r="D1032" s="823" t="s">
        <v>4857</v>
      </c>
      <c r="E1032" s="824" t="s">
        <v>2911</v>
      </c>
      <c r="F1032" s="822" t="s">
        <v>2868</v>
      </c>
      <c r="G1032" s="822" t="s">
        <v>3681</v>
      </c>
      <c r="H1032" s="822" t="s">
        <v>329</v>
      </c>
      <c r="I1032" s="822" t="s">
        <v>3684</v>
      </c>
      <c r="J1032" s="822" t="s">
        <v>1926</v>
      </c>
      <c r="K1032" s="822" t="s">
        <v>3685</v>
      </c>
      <c r="L1032" s="825">
        <v>0</v>
      </c>
      <c r="M1032" s="825">
        <v>0</v>
      </c>
      <c r="N1032" s="822">
        <v>1</v>
      </c>
      <c r="O1032" s="826">
        <v>1</v>
      </c>
      <c r="P1032" s="825"/>
      <c r="Q1032" s="827"/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21</v>
      </c>
      <c r="B1033" s="822" t="s">
        <v>2867</v>
      </c>
      <c r="C1033" s="822" t="s">
        <v>2873</v>
      </c>
      <c r="D1033" s="823" t="s">
        <v>4857</v>
      </c>
      <c r="E1033" s="824" t="s">
        <v>2911</v>
      </c>
      <c r="F1033" s="822" t="s">
        <v>2868</v>
      </c>
      <c r="G1033" s="822" t="s">
        <v>3681</v>
      </c>
      <c r="H1033" s="822" t="s">
        <v>329</v>
      </c>
      <c r="I1033" s="822" t="s">
        <v>4014</v>
      </c>
      <c r="J1033" s="822" t="s">
        <v>4015</v>
      </c>
      <c r="K1033" s="822" t="s">
        <v>2743</v>
      </c>
      <c r="L1033" s="825">
        <v>1520.46</v>
      </c>
      <c r="M1033" s="825">
        <v>7602.3</v>
      </c>
      <c r="N1033" s="822">
        <v>5</v>
      </c>
      <c r="O1033" s="826">
        <v>2</v>
      </c>
      <c r="P1033" s="825">
        <v>4561.38</v>
      </c>
      <c r="Q1033" s="827">
        <v>0.6</v>
      </c>
      <c r="R1033" s="822">
        <v>3</v>
      </c>
      <c r="S1033" s="827">
        <v>0.6</v>
      </c>
      <c r="T1033" s="826">
        <v>1.5</v>
      </c>
      <c r="U1033" s="828">
        <v>0.75</v>
      </c>
    </row>
    <row r="1034" spans="1:21" ht="14.45" customHeight="1" x14ac:dyDescent="0.2">
      <c r="A1034" s="821">
        <v>21</v>
      </c>
      <c r="B1034" s="822" t="s">
        <v>2867</v>
      </c>
      <c r="C1034" s="822" t="s">
        <v>2873</v>
      </c>
      <c r="D1034" s="823" t="s">
        <v>4857</v>
      </c>
      <c r="E1034" s="824" t="s">
        <v>2911</v>
      </c>
      <c r="F1034" s="822" t="s">
        <v>2868</v>
      </c>
      <c r="G1034" s="822" t="s">
        <v>3379</v>
      </c>
      <c r="H1034" s="822" t="s">
        <v>643</v>
      </c>
      <c r="I1034" s="822" t="s">
        <v>2642</v>
      </c>
      <c r="J1034" s="822" t="s">
        <v>1768</v>
      </c>
      <c r="K1034" s="822" t="s">
        <v>2643</v>
      </c>
      <c r="L1034" s="825">
        <v>27.37</v>
      </c>
      <c r="M1034" s="825">
        <v>27.37</v>
      </c>
      <c r="N1034" s="822">
        <v>1</v>
      </c>
      <c r="O1034" s="826">
        <v>1</v>
      </c>
      <c r="P1034" s="825">
        <v>27.37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21</v>
      </c>
      <c r="B1035" s="822" t="s">
        <v>2867</v>
      </c>
      <c r="C1035" s="822" t="s">
        <v>2873</v>
      </c>
      <c r="D1035" s="823" t="s">
        <v>4857</v>
      </c>
      <c r="E1035" s="824" t="s">
        <v>2911</v>
      </c>
      <c r="F1035" s="822" t="s">
        <v>2868</v>
      </c>
      <c r="G1035" s="822" t="s">
        <v>4016</v>
      </c>
      <c r="H1035" s="822" t="s">
        <v>329</v>
      </c>
      <c r="I1035" s="822" t="s">
        <v>4017</v>
      </c>
      <c r="J1035" s="822" t="s">
        <v>4018</v>
      </c>
      <c r="K1035" s="822" t="s">
        <v>4019</v>
      </c>
      <c r="L1035" s="825">
        <v>643.16999999999996</v>
      </c>
      <c r="M1035" s="825">
        <v>643.16999999999996</v>
      </c>
      <c r="N1035" s="822">
        <v>1</v>
      </c>
      <c r="O1035" s="826">
        <v>0.5</v>
      </c>
      <c r="P1035" s="825">
        <v>643.16999999999996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21</v>
      </c>
      <c r="B1036" s="822" t="s">
        <v>2867</v>
      </c>
      <c r="C1036" s="822" t="s">
        <v>2873</v>
      </c>
      <c r="D1036" s="823" t="s">
        <v>4857</v>
      </c>
      <c r="E1036" s="824" t="s">
        <v>2911</v>
      </c>
      <c r="F1036" s="822" t="s">
        <v>2868</v>
      </c>
      <c r="G1036" s="822" t="s">
        <v>3382</v>
      </c>
      <c r="H1036" s="822" t="s">
        <v>329</v>
      </c>
      <c r="I1036" s="822" t="s">
        <v>3383</v>
      </c>
      <c r="J1036" s="822" t="s">
        <v>882</v>
      </c>
      <c r="K1036" s="822" t="s">
        <v>883</v>
      </c>
      <c r="L1036" s="825">
        <v>0</v>
      </c>
      <c r="M1036" s="825">
        <v>0</v>
      </c>
      <c r="N1036" s="822">
        <v>2</v>
      </c>
      <c r="O1036" s="826">
        <v>2</v>
      </c>
      <c r="P1036" s="825">
        <v>0</v>
      </c>
      <c r="Q1036" s="827"/>
      <c r="R1036" s="822">
        <v>1</v>
      </c>
      <c r="S1036" s="827">
        <v>0.5</v>
      </c>
      <c r="T1036" s="826">
        <v>1</v>
      </c>
      <c r="U1036" s="828">
        <v>0.5</v>
      </c>
    </row>
    <row r="1037" spans="1:21" ht="14.45" customHeight="1" x14ac:dyDescent="0.2">
      <c r="A1037" s="821">
        <v>21</v>
      </c>
      <c r="B1037" s="822" t="s">
        <v>2867</v>
      </c>
      <c r="C1037" s="822" t="s">
        <v>2873</v>
      </c>
      <c r="D1037" s="823" t="s">
        <v>4857</v>
      </c>
      <c r="E1037" s="824" t="s">
        <v>2911</v>
      </c>
      <c r="F1037" s="822" t="s">
        <v>2868</v>
      </c>
      <c r="G1037" s="822" t="s">
        <v>3099</v>
      </c>
      <c r="H1037" s="822" t="s">
        <v>329</v>
      </c>
      <c r="I1037" s="822" t="s">
        <v>3100</v>
      </c>
      <c r="J1037" s="822" t="s">
        <v>3101</v>
      </c>
      <c r="K1037" s="822" t="s">
        <v>3102</v>
      </c>
      <c r="L1037" s="825">
        <v>550.39</v>
      </c>
      <c r="M1037" s="825">
        <v>36325.74</v>
      </c>
      <c r="N1037" s="822">
        <v>66</v>
      </c>
      <c r="O1037" s="826">
        <v>21.5</v>
      </c>
      <c r="P1037" s="825">
        <v>24767.549999999996</v>
      </c>
      <c r="Q1037" s="827">
        <v>0.68181818181818177</v>
      </c>
      <c r="R1037" s="822">
        <v>45</v>
      </c>
      <c r="S1037" s="827">
        <v>0.68181818181818177</v>
      </c>
      <c r="T1037" s="826">
        <v>14.5</v>
      </c>
      <c r="U1037" s="828">
        <v>0.67441860465116277</v>
      </c>
    </row>
    <row r="1038" spans="1:21" ht="14.45" customHeight="1" x14ac:dyDescent="0.2">
      <c r="A1038" s="821">
        <v>21</v>
      </c>
      <c r="B1038" s="822" t="s">
        <v>2867</v>
      </c>
      <c r="C1038" s="822" t="s">
        <v>2873</v>
      </c>
      <c r="D1038" s="823" t="s">
        <v>4857</v>
      </c>
      <c r="E1038" s="824" t="s">
        <v>2911</v>
      </c>
      <c r="F1038" s="822" t="s">
        <v>2868</v>
      </c>
      <c r="G1038" s="822" t="s">
        <v>3099</v>
      </c>
      <c r="H1038" s="822" t="s">
        <v>643</v>
      </c>
      <c r="I1038" s="822" t="s">
        <v>3103</v>
      </c>
      <c r="J1038" s="822" t="s">
        <v>3104</v>
      </c>
      <c r="K1038" s="822" t="s">
        <v>734</v>
      </c>
      <c r="L1038" s="825">
        <v>550.39</v>
      </c>
      <c r="M1038" s="825">
        <v>41829.64</v>
      </c>
      <c r="N1038" s="822">
        <v>76</v>
      </c>
      <c r="O1038" s="826">
        <v>24.5</v>
      </c>
      <c r="P1038" s="825">
        <v>20364.43</v>
      </c>
      <c r="Q1038" s="827">
        <v>0.48684210526315791</v>
      </c>
      <c r="R1038" s="822">
        <v>37</v>
      </c>
      <c r="S1038" s="827">
        <v>0.48684210526315791</v>
      </c>
      <c r="T1038" s="826">
        <v>11.5</v>
      </c>
      <c r="U1038" s="828">
        <v>0.46938775510204084</v>
      </c>
    </row>
    <row r="1039" spans="1:21" ht="14.45" customHeight="1" x14ac:dyDescent="0.2">
      <c r="A1039" s="821">
        <v>21</v>
      </c>
      <c r="B1039" s="822" t="s">
        <v>2867</v>
      </c>
      <c r="C1039" s="822" t="s">
        <v>2873</v>
      </c>
      <c r="D1039" s="823" t="s">
        <v>4857</v>
      </c>
      <c r="E1039" s="824" t="s">
        <v>2911</v>
      </c>
      <c r="F1039" s="822" t="s">
        <v>2868</v>
      </c>
      <c r="G1039" s="822" t="s">
        <v>3109</v>
      </c>
      <c r="H1039" s="822" t="s">
        <v>329</v>
      </c>
      <c r="I1039" s="822" t="s">
        <v>3110</v>
      </c>
      <c r="J1039" s="822" t="s">
        <v>925</v>
      </c>
      <c r="K1039" s="822" t="s">
        <v>926</v>
      </c>
      <c r="L1039" s="825">
        <v>248.55</v>
      </c>
      <c r="M1039" s="825">
        <v>497.1</v>
      </c>
      <c r="N1039" s="822">
        <v>2</v>
      </c>
      <c r="O1039" s="826">
        <v>2</v>
      </c>
      <c r="P1039" s="825">
        <v>248.55</v>
      </c>
      <c r="Q1039" s="827">
        <v>0.5</v>
      </c>
      <c r="R1039" s="822">
        <v>1</v>
      </c>
      <c r="S1039" s="827">
        <v>0.5</v>
      </c>
      <c r="T1039" s="826">
        <v>1</v>
      </c>
      <c r="U1039" s="828">
        <v>0.5</v>
      </c>
    </row>
    <row r="1040" spans="1:21" ht="14.45" customHeight="1" x14ac:dyDescent="0.2">
      <c r="A1040" s="821">
        <v>21</v>
      </c>
      <c r="B1040" s="822" t="s">
        <v>2867</v>
      </c>
      <c r="C1040" s="822" t="s">
        <v>2873</v>
      </c>
      <c r="D1040" s="823" t="s">
        <v>4857</v>
      </c>
      <c r="E1040" s="824" t="s">
        <v>2911</v>
      </c>
      <c r="F1040" s="822" t="s">
        <v>2868</v>
      </c>
      <c r="G1040" s="822" t="s">
        <v>3397</v>
      </c>
      <c r="H1040" s="822" t="s">
        <v>329</v>
      </c>
      <c r="I1040" s="822" t="s">
        <v>3398</v>
      </c>
      <c r="J1040" s="822" t="s">
        <v>3399</v>
      </c>
      <c r="K1040" s="822" t="s">
        <v>3400</v>
      </c>
      <c r="L1040" s="825">
        <v>727.03</v>
      </c>
      <c r="M1040" s="825">
        <v>2181.09</v>
      </c>
      <c r="N1040" s="822">
        <v>3</v>
      </c>
      <c r="O1040" s="826">
        <v>1.5</v>
      </c>
      <c r="P1040" s="825">
        <v>2181.09</v>
      </c>
      <c r="Q1040" s="827">
        <v>1</v>
      </c>
      <c r="R1040" s="822">
        <v>3</v>
      </c>
      <c r="S1040" s="827">
        <v>1</v>
      </c>
      <c r="T1040" s="826">
        <v>1.5</v>
      </c>
      <c r="U1040" s="828">
        <v>1</v>
      </c>
    </row>
    <row r="1041" spans="1:21" ht="14.45" customHeight="1" x14ac:dyDescent="0.2">
      <c r="A1041" s="821">
        <v>21</v>
      </c>
      <c r="B1041" s="822" t="s">
        <v>2867</v>
      </c>
      <c r="C1041" s="822" t="s">
        <v>2873</v>
      </c>
      <c r="D1041" s="823" t="s">
        <v>4857</v>
      </c>
      <c r="E1041" s="824" t="s">
        <v>2911</v>
      </c>
      <c r="F1041" s="822" t="s">
        <v>2868</v>
      </c>
      <c r="G1041" s="822" t="s">
        <v>2916</v>
      </c>
      <c r="H1041" s="822" t="s">
        <v>329</v>
      </c>
      <c r="I1041" s="822" t="s">
        <v>2917</v>
      </c>
      <c r="J1041" s="822" t="s">
        <v>807</v>
      </c>
      <c r="K1041" s="822" t="s">
        <v>2918</v>
      </c>
      <c r="L1041" s="825">
        <v>53.57</v>
      </c>
      <c r="M1041" s="825">
        <v>160.71</v>
      </c>
      <c r="N1041" s="822">
        <v>3</v>
      </c>
      <c r="O1041" s="826">
        <v>2.5</v>
      </c>
      <c r="P1041" s="825">
        <v>53.57</v>
      </c>
      <c r="Q1041" s="827">
        <v>0.33333333333333331</v>
      </c>
      <c r="R1041" s="822">
        <v>1</v>
      </c>
      <c r="S1041" s="827">
        <v>0.33333333333333331</v>
      </c>
      <c r="T1041" s="826">
        <v>1</v>
      </c>
      <c r="U1041" s="828">
        <v>0.4</v>
      </c>
    </row>
    <row r="1042" spans="1:21" ht="14.45" customHeight="1" x14ac:dyDescent="0.2">
      <c r="A1042" s="821">
        <v>21</v>
      </c>
      <c r="B1042" s="822" t="s">
        <v>2867</v>
      </c>
      <c r="C1042" s="822" t="s">
        <v>2873</v>
      </c>
      <c r="D1042" s="823" t="s">
        <v>4857</v>
      </c>
      <c r="E1042" s="824" t="s">
        <v>2911</v>
      </c>
      <c r="F1042" s="822" t="s">
        <v>2868</v>
      </c>
      <c r="G1042" s="822" t="s">
        <v>3410</v>
      </c>
      <c r="H1042" s="822" t="s">
        <v>329</v>
      </c>
      <c r="I1042" s="822" t="s">
        <v>4020</v>
      </c>
      <c r="J1042" s="822" t="s">
        <v>717</v>
      </c>
      <c r="K1042" s="822" t="s">
        <v>721</v>
      </c>
      <c r="L1042" s="825">
        <v>17.559999999999999</v>
      </c>
      <c r="M1042" s="825">
        <v>17.559999999999999</v>
      </c>
      <c r="N1042" s="822">
        <v>1</v>
      </c>
      <c r="O1042" s="826">
        <v>0.5</v>
      </c>
      <c r="P1042" s="825">
        <v>17.559999999999999</v>
      </c>
      <c r="Q1042" s="827">
        <v>1</v>
      </c>
      <c r="R1042" s="822">
        <v>1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21</v>
      </c>
      <c r="B1043" s="822" t="s">
        <v>2867</v>
      </c>
      <c r="C1043" s="822" t="s">
        <v>2873</v>
      </c>
      <c r="D1043" s="823" t="s">
        <v>4857</v>
      </c>
      <c r="E1043" s="824" t="s">
        <v>2911</v>
      </c>
      <c r="F1043" s="822" t="s">
        <v>2868</v>
      </c>
      <c r="G1043" s="822" t="s">
        <v>3119</v>
      </c>
      <c r="H1043" s="822" t="s">
        <v>643</v>
      </c>
      <c r="I1043" s="822" t="s">
        <v>2333</v>
      </c>
      <c r="J1043" s="822" t="s">
        <v>931</v>
      </c>
      <c r="K1043" s="822" t="s">
        <v>2334</v>
      </c>
      <c r="L1043" s="825">
        <v>1385.62</v>
      </c>
      <c r="M1043" s="825">
        <v>1385.62</v>
      </c>
      <c r="N1043" s="822">
        <v>1</v>
      </c>
      <c r="O1043" s="826">
        <v>1</v>
      </c>
      <c r="P1043" s="825">
        <v>1385.62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21</v>
      </c>
      <c r="B1044" s="822" t="s">
        <v>2867</v>
      </c>
      <c r="C1044" s="822" t="s">
        <v>2873</v>
      </c>
      <c r="D1044" s="823" t="s">
        <v>4857</v>
      </c>
      <c r="E1044" s="824" t="s">
        <v>2911</v>
      </c>
      <c r="F1044" s="822" t="s">
        <v>2868</v>
      </c>
      <c r="G1044" s="822" t="s">
        <v>3119</v>
      </c>
      <c r="H1044" s="822" t="s">
        <v>643</v>
      </c>
      <c r="I1044" s="822" t="s">
        <v>2337</v>
      </c>
      <c r="J1044" s="822" t="s">
        <v>929</v>
      </c>
      <c r="K1044" s="822" t="s">
        <v>2338</v>
      </c>
      <c r="L1044" s="825">
        <v>923.74</v>
      </c>
      <c r="M1044" s="825">
        <v>923.74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21</v>
      </c>
      <c r="B1045" s="822" t="s">
        <v>2867</v>
      </c>
      <c r="C1045" s="822" t="s">
        <v>2873</v>
      </c>
      <c r="D1045" s="823" t="s">
        <v>4857</v>
      </c>
      <c r="E1045" s="824" t="s">
        <v>2911</v>
      </c>
      <c r="F1045" s="822" t="s">
        <v>2868</v>
      </c>
      <c r="G1045" s="822" t="s">
        <v>4021</v>
      </c>
      <c r="H1045" s="822" t="s">
        <v>329</v>
      </c>
      <c r="I1045" s="822" t="s">
        <v>4022</v>
      </c>
      <c r="J1045" s="822" t="s">
        <v>4023</v>
      </c>
      <c r="K1045" s="822" t="s">
        <v>4024</v>
      </c>
      <c r="L1045" s="825">
        <v>73.010000000000005</v>
      </c>
      <c r="M1045" s="825">
        <v>73.010000000000005</v>
      </c>
      <c r="N1045" s="822">
        <v>1</v>
      </c>
      <c r="O1045" s="826">
        <v>1</v>
      </c>
      <c r="P1045" s="825">
        <v>73.010000000000005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21</v>
      </c>
      <c r="B1046" s="822" t="s">
        <v>2867</v>
      </c>
      <c r="C1046" s="822" t="s">
        <v>2873</v>
      </c>
      <c r="D1046" s="823" t="s">
        <v>4857</v>
      </c>
      <c r="E1046" s="824" t="s">
        <v>2911</v>
      </c>
      <c r="F1046" s="822" t="s">
        <v>2868</v>
      </c>
      <c r="G1046" s="822" t="s">
        <v>4025</v>
      </c>
      <c r="H1046" s="822" t="s">
        <v>329</v>
      </c>
      <c r="I1046" s="822" t="s">
        <v>4026</v>
      </c>
      <c r="J1046" s="822" t="s">
        <v>4027</v>
      </c>
      <c r="K1046" s="822" t="s">
        <v>4028</v>
      </c>
      <c r="L1046" s="825">
        <v>60.88</v>
      </c>
      <c r="M1046" s="825">
        <v>60.88</v>
      </c>
      <c r="N1046" s="822">
        <v>1</v>
      </c>
      <c r="O1046" s="826">
        <v>0.5</v>
      </c>
      <c r="P1046" s="825">
        <v>60.88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21</v>
      </c>
      <c r="B1047" s="822" t="s">
        <v>2867</v>
      </c>
      <c r="C1047" s="822" t="s">
        <v>2873</v>
      </c>
      <c r="D1047" s="823" t="s">
        <v>4857</v>
      </c>
      <c r="E1047" s="824" t="s">
        <v>2911</v>
      </c>
      <c r="F1047" s="822" t="s">
        <v>2868</v>
      </c>
      <c r="G1047" s="822" t="s">
        <v>3124</v>
      </c>
      <c r="H1047" s="822" t="s">
        <v>329</v>
      </c>
      <c r="I1047" s="822" t="s">
        <v>3128</v>
      </c>
      <c r="J1047" s="822" t="s">
        <v>977</v>
      </c>
      <c r="K1047" s="822" t="s">
        <v>3129</v>
      </c>
      <c r="L1047" s="825">
        <v>57.64</v>
      </c>
      <c r="M1047" s="825">
        <v>172.92000000000002</v>
      </c>
      <c r="N1047" s="822">
        <v>3</v>
      </c>
      <c r="O1047" s="826">
        <v>1.5</v>
      </c>
      <c r="P1047" s="825">
        <v>172.92000000000002</v>
      </c>
      <c r="Q1047" s="827">
        <v>1</v>
      </c>
      <c r="R1047" s="822">
        <v>3</v>
      </c>
      <c r="S1047" s="827">
        <v>1</v>
      </c>
      <c r="T1047" s="826">
        <v>1.5</v>
      </c>
      <c r="U1047" s="828">
        <v>1</v>
      </c>
    </row>
    <row r="1048" spans="1:21" ht="14.45" customHeight="1" x14ac:dyDescent="0.2">
      <c r="A1048" s="821">
        <v>21</v>
      </c>
      <c r="B1048" s="822" t="s">
        <v>2867</v>
      </c>
      <c r="C1048" s="822" t="s">
        <v>2873</v>
      </c>
      <c r="D1048" s="823" t="s">
        <v>4857</v>
      </c>
      <c r="E1048" s="824" t="s">
        <v>2911</v>
      </c>
      <c r="F1048" s="822" t="s">
        <v>2868</v>
      </c>
      <c r="G1048" s="822" t="s">
        <v>3124</v>
      </c>
      <c r="H1048" s="822" t="s">
        <v>329</v>
      </c>
      <c r="I1048" s="822" t="s">
        <v>3128</v>
      </c>
      <c r="J1048" s="822" t="s">
        <v>977</v>
      </c>
      <c r="K1048" s="822" t="s">
        <v>3129</v>
      </c>
      <c r="L1048" s="825">
        <v>27.37</v>
      </c>
      <c r="M1048" s="825">
        <v>27.37</v>
      </c>
      <c r="N1048" s="822">
        <v>1</v>
      </c>
      <c r="O1048" s="826">
        <v>1</v>
      </c>
      <c r="P1048" s="825">
        <v>27.37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21</v>
      </c>
      <c r="B1049" s="822" t="s">
        <v>2867</v>
      </c>
      <c r="C1049" s="822" t="s">
        <v>2873</v>
      </c>
      <c r="D1049" s="823" t="s">
        <v>4857</v>
      </c>
      <c r="E1049" s="824" t="s">
        <v>2911</v>
      </c>
      <c r="F1049" s="822" t="s">
        <v>2868</v>
      </c>
      <c r="G1049" s="822" t="s">
        <v>3124</v>
      </c>
      <c r="H1049" s="822" t="s">
        <v>329</v>
      </c>
      <c r="I1049" s="822" t="s">
        <v>3130</v>
      </c>
      <c r="J1049" s="822" t="s">
        <v>977</v>
      </c>
      <c r="K1049" s="822" t="s">
        <v>3131</v>
      </c>
      <c r="L1049" s="825">
        <v>185.26</v>
      </c>
      <c r="M1049" s="825">
        <v>185.26</v>
      </c>
      <c r="N1049" s="822">
        <v>1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21</v>
      </c>
      <c r="B1050" s="822" t="s">
        <v>2867</v>
      </c>
      <c r="C1050" s="822" t="s">
        <v>2873</v>
      </c>
      <c r="D1050" s="823" t="s">
        <v>4857</v>
      </c>
      <c r="E1050" s="824" t="s">
        <v>2911</v>
      </c>
      <c r="F1050" s="822" t="s">
        <v>2868</v>
      </c>
      <c r="G1050" s="822" t="s">
        <v>3124</v>
      </c>
      <c r="H1050" s="822" t="s">
        <v>329</v>
      </c>
      <c r="I1050" s="822" t="s">
        <v>3130</v>
      </c>
      <c r="J1050" s="822" t="s">
        <v>977</v>
      </c>
      <c r="K1050" s="822" t="s">
        <v>3131</v>
      </c>
      <c r="L1050" s="825">
        <v>87.98</v>
      </c>
      <c r="M1050" s="825">
        <v>87.98</v>
      </c>
      <c r="N1050" s="822">
        <v>1</v>
      </c>
      <c r="O1050" s="826">
        <v>0.5</v>
      </c>
      <c r="P1050" s="825">
        <v>87.98</v>
      </c>
      <c r="Q1050" s="827">
        <v>1</v>
      </c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21</v>
      </c>
      <c r="B1051" s="822" t="s">
        <v>2867</v>
      </c>
      <c r="C1051" s="822" t="s">
        <v>2873</v>
      </c>
      <c r="D1051" s="823" t="s">
        <v>4857</v>
      </c>
      <c r="E1051" s="824" t="s">
        <v>2911</v>
      </c>
      <c r="F1051" s="822" t="s">
        <v>2868</v>
      </c>
      <c r="G1051" s="822" t="s">
        <v>3124</v>
      </c>
      <c r="H1051" s="822" t="s">
        <v>329</v>
      </c>
      <c r="I1051" s="822" t="s">
        <v>3717</v>
      </c>
      <c r="J1051" s="822" t="s">
        <v>3718</v>
      </c>
      <c r="K1051" s="822" t="s">
        <v>3719</v>
      </c>
      <c r="L1051" s="825">
        <v>157.78</v>
      </c>
      <c r="M1051" s="825">
        <v>157.78</v>
      </c>
      <c r="N1051" s="822">
        <v>1</v>
      </c>
      <c r="O1051" s="826">
        <v>1</v>
      </c>
      <c r="P1051" s="825">
        <v>157.78</v>
      </c>
      <c r="Q1051" s="827">
        <v>1</v>
      </c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21</v>
      </c>
      <c r="B1052" s="822" t="s">
        <v>2867</v>
      </c>
      <c r="C1052" s="822" t="s">
        <v>2873</v>
      </c>
      <c r="D1052" s="823" t="s">
        <v>4857</v>
      </c>
      <c r="E1052" s="824" t="s">
        <v>2911</v>
      </c>
      <c r="F1052" s="822" t="s">
        <v>2868</v>
      </c>
      <c r="G1052" s="822" t="s">
        <v>3124</v>
      </c>
      <c r="H1052" s="822" t="s">
        <v>329</v>
      </c>
      <c r="I1052" s="822" t="s">
        <v>3430</v>
      </c>
      <c r="J1052" s="822" t="s">
        <v>977</v>
      </c>
      <c r="K1052" s="822" t="s">
        <v>3131</v>
      </c>
      <c r="L1052" s="825">
        <v>87.98</v>
      </c>
      <c r="M1052" s="825">
        <v>87.98</v>
      </c>
      <c r="N1052" s="822">
        <v>1</v>
      </c>
      <c r="O1052" s="826">
        <v>0.5</v>
      </c>
      <c r="P1052" s="825">
        <v>87.98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21</v>
      </c>
      <c r="B1053" s="822" t="s">
        <v>2867</v>
      </c>
      <c r="C1053" s="822" t="s">
        <v>2873</v>
      </c>
      <c r="D1053" s="823" t="s">
        <v>4857</v>
      </c>
      <c r="E1053" s="824" t="s">
        <v>2911</v>
      </c>
      <c r="F1053" s="822" t="s">
        <v>2868</v>
      </c>
      <c r="G1053" s="822" t="s">
        <v>3124</v>
      </c>
      <c r="H1053" s="822" t="s">
        <v>329</v>
      </c>
      <c r="I1053" s="822" t="s">
        <v>3132</v>
      </c>
      <c r="J1053" s="822" t="s">
        <v>977</v>
      </c>
      <c r="K1053" s="822" t="s">
        <v>3129</v>
      </c>
      <c r="L1053" s="825">
        <v>27.37</v>
      </c>
      <c r="M1053" s="825">
        <v>82.11</v>
      </c>
      <c r="N1053" s="822">
        <v>3</v>
      </c>
      <c r="O1053" s="826">
        <v>1.5</v>
      </c>
      <c r="P1053" s="825">
        <v>82.11</v>
      </c>
      <c r="Q1053" s="827">
        <v>1</v>
      </c>
      <c r="R1053" s="822">
        <v>3</v>
      </c>
      <c r="S1053" s="827">
        <v>1</v>
      </c>
      <c r="T1053" s="826">
        <v>1.5</v>
      </c>
      <c r="U1053" s="828">
        <v>1</v>
      </c>
    </row>
    <row r="1054" spans="1:21" ht="14.45" customHeight="1" x14ac:dyDescent="0.2">
      <c r="A1054" s="821">
        <v>21</v>
      </c>
      <c r="B1054" s="822" t="s">
        <v>2867</v>
      </c>
      <c r="C1054" s="822" t="s">
        <v>2873</v>
      </c>
      <c r="D1054" s="823" t="s">
        <v>4857</v>
      </c>
      <c r="E1054" s="824" t="s">
        <v>2911</v>
      </c>
      <c r="F1054" s="822" t="s">
        <v>2868</v>
      </c>
      <c r="G1054" s="822" t="s">
        <v>2919</v>
      </c>
      <c r="H1054" s="822" t="s">
        <v>329</v>
      </c>
      <c r="I1054" s="822" t="s">
        <v>2920</v>
      </c>
      <c r="J1054" s="822" t="s">
        <v>2310</v>
      </c>
      <c r="K1054" s="822" t="s">
        <v>2311</v>
      </c>
      <c r="L1054" s="825">
        <v>453.18</v>
      </c>
      <c r="M1054" s="825">
        <v>8157.2400000000007</v>
      </c>
      <c r="N1054" s="822">
        <v>18</v>
      </c>
      <c r="O1054" s="826">
        <v>16</v>
      </c>
      <c r="P1054" s="825">
        <v>7250.880000000001</v>
      </c>
      <c r="Q1054" s="827">
        <v>0.88888888888888895</v>
      </c>
      <c r="R1054" s="822">
        <v>16</v>
      </c>
      <c r="S1054" s="827">
        <v>0.88888888888888884</v>
      </c>
      <c r="T1054" s="826">
        <v>14</v>
      </c>
      <c r="U1054" s="828">
        <v>0.875</v>
      </c>
    </row>
    <row r="1055" spans="1:21" ht="14.45" customHeight="1" x14ac:dyDescent="0.2">
      <c r="A1055" s="821">
        <v>21</v>
      </c>
      <c r="B1055" s="822" t="s">
        <v>2867</v>
      </c>
      <c r="C1055" s="822" t="s">
        <v>2873</v>
      </c>
      <c r="D1055" s="823" t="s">
        <v>4857</v>
      </c>
      <c r="E1055" s="824" t="s">
        <v>2911</v>
      </c>
      <c r="F1055" s="822" t="s">
        <v>2868</v>
      </c>
      <c r="G1055" s="822" t="s">
        <v>3139</v>
      </c>
      <c r="H1055" s="822" t="s">
        <v>329</v>
      </c>
      <c r="I1055" s="822" t="s">
        <v>3140</v>
      </c>
      <c r="J1055" s="822" t="s">
        <v>660</v>
      </c>
      <c r="K1055" s="822" t="s">
        <v>3141</v>
      </c>
      <c r="L1055" s="825">
        <v>453.18</v>
      </c>
      <c r="M1055" s="825">
        <v>2719.08</v>
      </c>
      <c r="N1055" s="822">
        <v>6</v>
      </c>
      <c r="O1055" s="826">
        <v>2</v>
      </c>
      <c r="P1055" s="825">
        <v>1359.54</v>
      </c>
      <c r="Q1055" s="827">
        <v>0.5</v>
      </c>
      <c r="R1055" s="822">
        <v>3</v>
      </c>
      <c r="S1055" s="827">
        <v>0.5</v>
      </c>
      <c r="T1055" s="826">
        <v>1</v>
      </c>
      <c r="U1055" s="828">
        <v>0.5</v>
      </c>
    </row>
    <row r="1056" spans="1:21" ht="14.45" customHeight="1" x14ac:dyDescent="0.2">
      <c r="A1056" s="821">
        <v>21</v>
      </c>
      <c r="B1056" s="822" t="s">
        <v>2867</v>
      </c>
      <c r="C1056" s="822" t="s">
        <v>2873</v>
      </c>
      <c r="D1056" s="823" t="s">
        <v>4857</v>
      </c>
      <c r="E1056" s="824" t="s">
        <v>2911</v>
      </c>
      <c r="F1056" s="822" t="s">
        <v>2868</v>
      </c>
      <c r="G1056" s="822" t="s">
        <v>2933</v>
      </c>
      <c r="H1056" s="822" t="s">
        <v>329</v>
      </c>
      <c r="I1056" s="822" t="s">
        <v>3142</v>
      </c>
      <c r="J1056" s="822" t="s">
        <v>1674</v>
      </c>
      <c r="K1056" s="822" t="s">
        <v>3143</v>
      </c>
      <c r="L1056" s="825">
        <v>57.64</v>
      </c>
      <c r="M1056" s="825">
        <v>57.64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21</v>
      </c>
      <c r="B1057" s="822" t="s">
        <v>2867</v>
      </c>
      <c r="C1057" s="822" t="s">
        <v>2873</v>
      </c>
      <c r="D1057" s="823" t="s">
        <v>4857</v>
      </c>
      <c r="E1057" s="824" t="s">
        <v>2911</v>
      </c>
      <c r="F1057" s="822" t="s">
        <v>2868</v>
      </c>
      <c r="G1057" s="822" t="s">
        <v>2933</v>
      </c>
      <c r="H1057" s="822" t="s">
        <v>643</v>
      </c>
      <c r="I1057" s="822" t="s">
        <v>2297</v>
      </c>
      <c r="J1057" s="822" t="s">
        <v>1674</v>
      </c>
      <c r="K1057" s="822" t="s">
        <v>2298</v>
      </c>
      <c r="L1057" s="825">
        <v>28.81</v>
      </c>
      <c r="M1057" s="825">
        <v>28.81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21</v>
      </c>
      <c r="B1058" s="822" t="s">
        <v>2867</v>
      </c>
      <c r="C1058" s="822" t="s">
        <v>2873</v>
      </c>
      <c r="D1058" s="823" t="s">
        <v>4857</v>
      </c>
      <c r="E1058" s="824" t="s">
        <v>2911</v>
      </c>
      <c r="F1058" s="822" t="s">
        <v>2868</v>
      </c>
      <c r="G1058" s="822" t="s">
        <v>3151</v>
      </c>
      <c r="H1058" s="822" t="s">
        <v>329</v>
      </c>
      <c r="I1058" s="822" t="s">
        <v>3152</v>
      </c>
      <c r="J1058" s="822" t="s">
        <v>652</v>
      </c>
      <c r="K1058" s="822" t="s">
        <v>3153</v>
      </c>
      <c r="L1058" s="825">
        <v>127.91</v>
      </c>
      <c r="M1058" s="825">
        <v>767.46</v>
      </c>
      <c r="N1058" s="822">
        <v>6</v>
      </c>
      <c r="O1058" s="826">
        <v>5</v>
      </c>
      <c r="P1058" s="825">
        <v>383.73</v>
      </c>
      <c r="Q1058" s="827">
        <v>0.5</v>
      </c>
      <c r="R1058" s="822">
        <v>3</v>
      </c>
      <c r="S1058" s="827">
        <v>0.5</v>
      </c>
      <c r="T1058" s="826">
        <v>3</v>
      </c>
      <c r="U1058" s="828">
        <v>0.6</v>
      </c>
    </row>
    <row r="1059" spans="1:21" ht="14.45" customHeight="1" x14ac:dyDescent="0.2">
      <c r="A1059" s="821">
        <v>21</v>
      </c>
      <c r="B1059" s="822" t="s">
        <v>2867</v>
      </c>
      <c r="C1059" s="822" t="s">
        <v>2873</v>
      </c>
      <c r="D1059" s="823" t="s">
        <v>4857</v>
      </c>
      <c r="E1059" s="824" t="s">
        <v>2911</v>
      </c>
      <c r="F1059" s="822" t="s">
        <v>2868</v>
      </c>
      <c r="G1059" s="822" t="s">
        <v>3154</v>
      </c>
      <c r="H1059" s="822" t="s">
        <v>329</v>
      </c>
      <c r="I1059" s="822" t="s">
        <v>3725</v>
      </c>
      <c r="J1059" s="822" t="s">
        <v>3455</v>
      </c>
      <c r="K1059" s="822" t="s">
        <v>3726</v>
      </c>
      <c r="L1059" s="825">
        <v>43.85</v>
      </c>
      <c r="M1059" s="825">
        <v>219.25</v>
      </c>
      <c r="N1059" s="822">
        <v>5</v>
      </c>
      <c r="O1059" s="826">
        <v>2</v>
      </c>
      <c r="P1059" s="825">
        <v>131.55000000000001</v>
      </c>
      <c r="Q1059" s="827">
        <v>0.60000000000000009</v>
      </c>
      <c r="R1059" s="822">
        <v>3</v>
      </c>
      <c r="S1059" s="827">
        <v>0.6</v>
      </c>
      <c r="T1059" s="826">
        <v>1</v>
      </c>
      <c r="U1059" s="828">
        <v>0.5</v>
      </c>
    </row>
    <row r="1060" spans="1:21" ht="14.45" customHeight="1" x14ac:dyDescent="0.2">
      <c r="A1060" s="821">
        <v>21</v>
      </c>
      <c r="B1060" s="822" t="s">
        <v>2867</v>
      </c>
      <c r="C1060" s="822" t="s">
        <v>2873</v>
      </c>
      <c r="D1060" s="823" t="s">
        <v>4857</v>
      </c>
      <c r="E1060" s="824" t="s">
        <v>2911</v>
      </c>
      <c r="F1060" s="822" t="s">
        <v>2868</v>
      </c>
      <c r="G1060" s="822" t="s">
        <v>3154</v>
      </c>
      <c r="H1060" s="822" t="s">
        <v>329</v>
      </c>
      <c r="I1060" s="822" t="s">
        <v>3454</v>
      </c>
      <c r="J1060" s="822" t="s">
        <v>3455</v>
      </c>
      <c r="K1060" s="822" t="s">
        <v>3157</v>
      </c>
      <c r="L1060" s="825">
        <v>21.92</v>
      </c>
      <c r="M1060" s="825">
        <v>43.84</v>
      </c>
      <c r="N1060" s="822">
        <v>2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21</v>
      </c>
      <c r="B1061" s="822" t="s">
        <v>2867</v>
      </c>
      <c r="C1061" s="822" t="s">
        <v>2873</v>
      </c>
      <c r="D1061" s="823" t="s">
        <v>4857</v>
      </c>
      <c r="E1061" s="824" t="s">
        <v>2911</v>
      </c>
      <c r="F1061" s="822" t="s">
        <v>2868</v>
      </c>
      <c r="G1061" s="822" t="s">
        <v>3732</v>
      </c>
      <c r="H1061" s="822" t="s">
        <v>329</v>
      </c>
      <c r="I1061" s="822" t="s">
        <v>3733</v>
      </c>
      <c r="J1061" s="822" t="s">
        <v>1581</v>
      </c>
      <c r="K1061" s="822" t="s">
        <v>3734</v>
      </c>
      <c r="L1061" s="825">
        <v>453.79</v>
      </c>
      <c r="M1061" s="825">
        <v>907.58</v>
      </c>
      <c r="N1061" s="822">
        <v>2</v>
      </c>
      <c r="O1061" s="826">
        <v>1</v>
      </c>
      <c r="P1061" s="825">
        <v>907.58</v>
      </c>
      <c r="Q1061" s="827">
        <v>1</v>
      </c>
      <c r="R1061" s="822">
        <v>2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21</v>
      </c>
      <c r="B1062" s="822" t="s">
        <v>2867</v>
      </c>
      <c r="C1062" s="822" t="s">
        <v>2873</v>
      </c>
      <c r="D1062" s="823" t="s">
        <v>4857</v>
      </c>
      <c r="E1062" s="824" t="s">
        <v>2911</v>
      </c>
      <c r="F1062" s="822" t="s">
        <v>2868</v>
      </c>
      <c r="G1062" s="822" t="s">
        <v>3732</v>
      </c>
      <c r="H1062" s="822" t="s">
        <v>329</v>
      </c>
      <c r="I1062" s="822" t="s">
        <v>4029</v>
      </c>
      <c r="J1062" s="822" t="s">
        <v>1581</v>
      </c>
      <c r="K1062" s="822" t="s">
        <v>3734</v>
      </c>
      <c r="L1062" s="825">
        <v>453.79</v>
      </c>
      <c r="M1062" s="825">
        <v>907.58</v>
      </c>
      <c r="N1062" s="822">
        <v>2</v>
      </c>
      <c r="O1062" s="826">
        <v>1</v>
      </c>
      <c r="P1062" s="825">
        <v>907.58</v>
      </c>
      <c r="Q1062" s="827">
        <v>1</v>
      </c>
      <c r="R1062" s="822">
        <v>2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21</v>
      </c>
      <c r="B1063" s="822" t="s">
        <v>2867</v>
      </c>
      <c r="C1063" s="822" t="s">
        <v>2873</v>
      </c>
      <c r="D1063" s="823" t="s">
        <v>4857</v>
      </c>
      <c r="E1063" s="824" t="s">
        <v>2911</v>
      </c>
      <c r="F1063" s="822" t="s">
        <v>2868</v>
      </c>
      <c r="G1063" s="822" t="s">
        <v>3567</v>
      </c>
      <c r="H1063" s="822" t="s">
        <v>329</v>
      </c>
      <c r="I1063" s="822" t="s">
        <v>3570</v>
      </c>
      <c r="J1063" s="822" t="s">
        <v>1344</v>
      </c>
      <c r="K1063" s="822" t="s">
        <v>3571</v>
      </c>
      <c r="L1063" s="825">
        <v>181.04</v>
      </c>
      <c r="M1063" s="825">
        <v>181.04</v>
      </c>
      <c r="N1063" s="822">
        <v>1</v>
      </c>
      <c r="O1063" s="826">
        <v>1</v>
      </c>
      <c r="P1063" s="825">
        <v>181.04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21</v>
      </c>
      <c r="B1064" s="822" t="s">
        <v>2867</v>
      </c>
      <c r="C1064" s="822" t="s">
        <v>2873</v>
      </c>
      <c r="D1064" s="823" t="s">
        <v>4857</v>
      </c>
      <c r="E1064" s="824" t="s">
        <v>2911</v>
      </c>
      <c r="F1064" s="822" t="s">
        <v>2868</v>
      </c>
      <c r="G1064" s="822" t="s">
        <v>3894</v>
      </c>
      <c r="H1064" s="822" t="s">
        <v>329</v>
      </c>
      <c r="I1064" s="822" t="s">
        <v>3957</v>
      </c>
      <c r="J1064" s="822" t="s">
        <v>1093</v>
      </c>
      <c r="K1064" s="822" t="s">
        <v>3958</v>
      </c>
      <c r="L1064" s="825">
        <v>0</v>
      </c>
      <c r="M1064" s="825">
        <v>0</v>
      </c>
      <c r="N1064" s="822">
        <v>1</v>
      </c>
      <c r="O1064" s="826">
        <v>0.5</v>
      </c>
      <c r="P1064" s="825">
        <v>0</v>
      </c>
      <c r="Q1064" s="827"/>
      <c r="R1064" s="822">
        <v>1</v>
      </c>
      <c r="S1064" s="827">
        <v>1</v>
      </c>
      <c r="T1064" s="826">
        <v>0.5</v>
      </c>
      <c r="U1064" s="828">
        <v>1</v>
      </c>
    </row>
    <row r="1065" spans="1:21" ht="14.45" customHeight="1" x14ac:dyDescent="0.2">
      <c r="A1065" s="821">
        <v>21</v>
      </c>
      <c r="B1065" s="822" t="s">
        <v>2867</v>
      </c>
      <c r="C1065" s="822" t="s">
        <v>2873</v>
      </c>
      <c r="D1065" s="823" t="s">
        <v>4857</v>
      </c>
      <c r="E1065" s="824" t="s">
        <v>2911</v>
      </c>
      <c r="F1065" s="822" t="s">
        <v>2868</v>
      </c>
      <c r="G1065" s="822" t="s">
        <v>2921</v>
      </c>
      <c r="H1065" s="822" t="s">
        <v>643</v>
      </c>
      <c r="I1065" s="822" t="s">
        <v>2556</v>
      </c>
      <c r="J1065" s="822" t="s">
        <v>1211</v>
      </c>
      <c r="K1065" s="822" t="s">
        <v>1212</v>
      </c>
      <c r="L1065" s="825">
        <v>0</v>
      </c>
      <c r="M1065" s="825">
        <v>0</v>
      </c>
      <c r="N1065" s="822">
        <v>10</v>
      </c>
      <c r="O1065" s="826">
        <v>6</v>
      </c>
      <c r="P1065" s="825">
        <v>0</v>
      </c>
      <c r="Q1065" s="827"/>
      <c r="R1065" s="822">
        <v>3</v>
      </c>
      <c r="S1065" s="827">
        <v>0.3</v>
      </c>
      <c r="T1065" s="826">
        <v>2</v>
      </c>
      <c r="U1065" s="828">
        <v>0.33333333333333331</v>
      </c>
    </row>
    <row r="1066" spans="1:21" ht="14.45" customHeight="1" x14ac:dyDescent="0.2">
      <c r="A1066" s="821">
        <v>21</v>
      </c>
      <c r="B1066" s="822" t="s">
        <v>2867</v>
      </c>
      <c r="C1066" s="822" t="s">
        <v>2873</v>
      </c>
      <c r="D1066" s="823" t="s">
        <v>4857</v>
      </c>
      <c r="E1066" s="824" t="s">
        <v>2911</v>
      </c>
      <c r="F1066" s="822" t="s">
        <v>2868</v>
      </c>
      <c r="G1066" s="822" t="s">
        <v>3164</v>
      </c>
      <c r="H1066" s="822" t="s">
        <v>329</v>
      </c>
      <c r="I1066" s="822" t="s">
        <v>3467</v>
      </c>
      <c r="J1066" s="822" t="s">
        <v>1437</v>
      </c>
      <c r="K1066" s="822" t="s">
        <v>3468</v>
      </c>
      <c r="L1066" s="825">
        <v>42.08</v>
      </c>
      <c r="M1066" s="825">
        <v>42.08</v>
      </c>
      <c r="N1066" s="822">
        <v>1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21</v>
      </c>
      <c r="B1067" s="822" t="s">
        <v>2867</v>
      </c>
      <c r="C1067" s="822" t="s">
        <v>2873</v>
      </c>
      <c r="D1067" s="823" t="s">
        <v>4857</v>
      </c>
      <c r="E1067" s="824" t="s">
        <v>2911</v>
      </c>
      <c r="F1067" s="822" t="s">
        <v>2868</v>
      </c>
      <c r="G1067" s="822" t="s">
        <v>3575</v>
      </c>
      <c r="H1067" s="822" t="s">
        <v>329</v>
      </c>
      <c r="I1067" s="822" t="s">
        <v>3737</v>
      </c>
      <c r="J1067" s="822" t="s">
        <v>731</v>
      </c>
      <c r="K1067" s="822" t="s">
        <v>3578</v>
      </c>
      <c r="L1067" s="825">
        <v>42.54</v>
      </c>
      <c r="M1067" s="825">
        <v>85.08</v>
      </c>
      <c r="N1067" s="822">
        <v>2</v>
      </c>
      <c r="O1067" s="826">
        <v>1</v>
      </c>
      <c r="P1067" s="825">
        <v>85.08</v>
      </c>
      <c r="Q1067" s="827">
        <v>1</v>
      </c>
      <c r="R1067" s="822">
        <v>2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21</v>
      </c>
      <c r="B1068" s="822" t="s">
        <v>2867</v>
      </c>
      <c r="C1068" s="822" t="s">
        <v>2873</v>
      </c>
      <c r="D1068" s="823" t="s">
        <v>4857</v>
      </c>
      <c r="E1068" s="824" t="s">
        <v>2911</v>
      </c>
      <c r="F1068" s="822" t="s">
        <v>2868</v>
      </c>
      <c r="G1068" s="822" t="s">
        <v>3167</v>
      </c>
      <c r="H1068" s="822" t="s">
        <v>643</v>
      </c>
      <c r="I1068" s="822" t="s">
        <v>3168</v>
      </c>
      <c r="J1068" s="822" t="s">
        <v>3169</v>
      </c>
      <c r="K1068" s="822" t="s">
        <v>3170</v>
      </c>
      <c r="L1068" s="825">
        <v>502.31</v>
      </c>
      <c r="M1068" s="825">
        <v>13562.370000000003</v>
      </c>
      <c r="N1068" s="822">
        <v>27</v>
      </c>
      <c r="O1068" s="826">
        <v>27</v>
      </c>
      <c r="P1068" s="825">
        <v>6027.7200000000012</v>
      </c>
      <c r="Q1068" s="827">
        <v>0.44444444444444442</v>
      </c>
      <c r="R1068" s="822">
        <v>12</v>
      </c>
      <c r="S1068" s="827">
        <v>0.44444444444444442</v>
      </c>
      <c r="T1068" s="826">
        <v>12</v>
      </c>
      <c r="U1068" s="828">
        <v>0.44444444444444442</v>
      </c>
    </row>
    <row r="1069" spans="1:21" ht="14.45" customHeight="1" x14ac:dyDescent="0.2">
      <c r="A1069" s="821">
        <v>21</v>
      </c>
      <c r="B1069" s="822" t="s">
        <v>2867</v>
      </c>
      <c r="C1069" s="822" t="s">
        <v>2873</v>
      </c>
      <c r="D1069" s="823" t="s">
        <v>4857</v>
      </c>
      <c r="E1069" s="824" t="s">
        <v>2911</v>
      </c>
      <c r="F1069" s="822" t="s">
        <v>2868</v>
      </c>
      <c r="G1069" s="822" t="s">
        <v>4030</v>
      </c>
      <c r="H1069" s="822" t="s">
        <v>329</v>
      </c>
      <c r="I1069" s="822" t="s">
        <v>4031</v>
      </c>
      <c r="J1069" s="822" t="s">
        <v>4032</v>
      </c>
      <c r="K1069" s="822" t="s">
        <v>4033</v>
      </c>
      <c r="L1069" s="825">
        <v>80.94</v>
      </c>
      <c r="M1069" s="825">
        <v>161.88</v>
      </c>
      <c r="N1069" s="822">
        <v>2</v>
      </c>
      <c r="O1069" s="826">
        <v>0.5</v>
      </c>
      <c r="P1069" s="825">
        <v>161.88</v>
      </c>
      <c r="Q1069" s="827">
        <v>1</v>
      </c>
      <c r="R1069" s="822">
        <v>2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21</v>
      </c>
      <c r="B1070" s="822" t="s">
        <v>2867</v>
      </c>
      <c r="C1070" s="822" t="s">
        <v>2873</v>
      </c>
      <c r="D1070" s="823" t="s">
        <v>4857</v>
      </c>
      <c r="E1070" s="824" t="s">
        <v>2911</v>
      </c>
      <c r="F1070" s="822" t="s">
        <v>2868</v>
      </c>
      <c r="G1070" s="822" t="s">
        <v>3180</v>
      </c>
      <c r="H1070" s="822" t="s">
        <v>329</v>
      </c>
      <c r="I1070" s="822" t="s">
        <v>3580</v>
      </c>
      <c r="J1070" s="822" t="s">
        <v>1392</v>
      </c>
      <c r="K1070" s="822" t="s">
        <v>3581</v>
      </c>
      <c r="L1070" s="825">
        <v>98.2</v>
      </c>
      <c r="M1070" s="825">
        <v>98.2</v>
      </c>
      <c r="N1070" s="822">
        <v>1</v>
      </c>
      <c r="O1070" s="826">
        <v>1</v>
      </c>
      <c r="P1070" s="825">
        <v>98.2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21</v>
      </c>
      <c r="B1071" s="822" t="s">
        <v>2867</v>
      </c>
      <c r="C1071" s="822" t="s">
        <v>2873</v>
      </c>
      <c r="D1071" s="823" t="s">
        <v>4857</v>
      </c>
      <c r="E1071" s="824" t="s">
        <v>2911</v>
      </c>
      <c r="F1071" s="822" t="s">
        <v>2868</v>
      </c>
      <c r="G1071" s="822" t="s">
        <v>3180</v>
      </c>
      <c r="H1071" s="822" t="s">
        <v>329</v>
      </c>
      <c r="I1071" s="822" t="s">
        <v>3181</v>
      </c>
      <c r="J1071" s="822" t="s">
        <v>1392</v>
      </c>
      <c r="K1071" s="822" t="s">
        <v>3182</v>
      </c>
      <c r="L1071" s="825">
        <v>55.16</v>
      </c>
      <c r="M1071" s="825">
        <v>110.32</v>
      </c>
      <c r="N1071" s="822">
        <v>2</v>
      </c>
      <c r="O1071" s="826">
        <v>0.5</v>
      </c>
      <c r="P1071" s="825">
        <v>110.32</v>
      </c>
      <c r="Q1071" s="827">
        <v>1</v>
      </c>
      <c r="R1071" s="822">
        <v>2</v>
      </c>
      <c r="S1071" s="827">
        <v>1</v>
      </c>
      <c r="T1071" s="826">
        <v>0.5</v>
      </c>
      <c r="U1071" s="828">
        <v>1</v>
      </c>
    </row>
    <row r="1072" spans="1:21" ht="14.45" customHeight="1" x14ac:dyDescent="0.2">
      <c r="A1072" s="821">
        <v>21</v>
      </c>
      <c r="B1072" s="822" t="s">
        <v>2867</v>
      </c>
      <c r="C1072" s="822" t="s">
        <v>2873</v>
      </c>
      <c r="D1072" s="823" t="s">
        <v>4857</v>
      </c>
      <c r="E1072" s="824" t="s">
        <v>2911</v>
      </c>
      <c r="F1072" s="822" t="s">
        <v>2868</v>
      </c>
      <c r="G1072" s="822" t="s">
        <v>3187</v>
      </c>
      <c r="H1072" s="822" t="s">
        <v>329</v>
      </c>
      <c r="I1072" s="822" t="s">
        <v>4034</v>
      </c>
      <c r="J1072" s="822" t="s">
        <v>3189</v>
      </c>
      <c r="K1072" s="822" t="s">
        <v>4035</v>
      </c>
      <c r="L1072" s="825">
        <v>33.4</v>
      </c>
      <c r="M1072" s="825">
        <v>33.4</v>
      </c>
      <c r="N1072" s="822">
        <v>1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21</v>
      </c>
      <c r="B1073" s="822" t="s">
        <v>2867</v>
      </c>
      <c r="C1073" s="822" t="s">
        <v>2873</v>
      </c>
      <c r="D1073" s="823" t="s">
        <v>4857</v>
      </c>
      <c r="E1073" s="824" t="s">
        <v>2911</v>
      </c>
      <c r="F1073" s="822" t="s">
        <v>2868</v>
      </c>
      <c r="G1073" s="822" t="s">
        <v>3201</v>
      </c>
      <c r="H1073" s="822" t="s">
        <v>329</v>
      </c>
      <c r="I1073" s="822" t="s">
        <v>3205</v>
      </c>
      <c r="J1073" s="822" t="s">
        <v>3206</v>
      </c>
      <c r="K1073" s="822" t="s">
        <v>3207</v>
      </c>
      <c r="L1073" s="825">
        <v>177.92</v>
      </c>
      <c r="M1073" s="825">
        <v>2846.7200000000003</v>
      </c>
      <c r="N1073" s="822">
        <v>16</v>
      </c>
      <c r="O1073" s="826">
        <v>12.5</v>
      </c>
      <c r="P1073" s="825">
        <v>1245.44</v>
      </c>
      <c r="Q1073" s="827">
        <v>0.4375</v>
      </c>
      <c r="R1073" s="822">
        <v>7</v>
      </c>
      <c r="S1073" s="827">
        <v>0.4375</v>
      </c>
      <c r="T1073" s="826">
        <v>6.5</v>
      </c>
      <c r="U1073" s="828">
        <v>0.52</v>
      </c>
    </row>
    <row r="1074" spans="1:21" ht="14.45" customHeight="1" x14ac:dyDescent="0.2">
      <c r="A1074" s="821">
        <v>21</v>
      </c>
      <c r="B1074" s="822" t="s">
        <v>2867</v>
      </c>
      <c r="C1074" s="822" t="s">
        <v>2873</v>
      </c>
      <c r="D1074" s="823" t="s">
        <v>4857</v>
      </c>
      <c r="E1074" s="824" t="s">
        <v>2911</v>
      </c>
      <c r="F1074" s="822" t="s">
        <v>2868</v>
      </c>
      <c r="G1074" s="822" t="s">
        <v>3201</v>
      </c>
      <c r="H1074" s="822" t="s">
        <v>329</v>
      </c>
      <c r="I1074" s="822" t="s">
        <v>3752</v>
      </c>
      <c r="J1074" s="822" t="s">
        <v>3206</v>
      </c>
      <c r="K1074" s="822" t="s">
        <v>3753</v>
      </c>
      <c r="L1074" s="825">
        <v>387.73</v>
      </c>
      <c r="M1074" s="825">
        <v>387.73</v>
      </c>
      <c r="N1074" s="822">
        <v>1</v>
      </c>
      <c r="O1074" s="826">
        <v>1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21</v>
      </c>
      <c r="B1075" s="822" t="s">
        <v>2867</v>
      </c>
      <c r="C1075" s="822" t="s">
        <v>2873</v>
      </c>
      <c r="D1075" s="823" t="s">
        <v>4857</v>
      </c>
      <c r="E1075" s="824" t="s">
        <v>2911</v>
      </c>
      <c r="F1075" s="822" t="s">
        <v>2868</v>
      </c>
      <c r="G1075" s="822" t="s">
        <v>3201</v>
      </c>
      <c r="H1075" s="822" t="s">
        <v>329</v>
      </c>
      <c r="I1075" s="822" t="s">
        <v>3976</v>
      </c>
      <c r="J1075" s="822" t="s">
        <v>3977</v>
      </c>
      <c r="K1075" s="822" t="s">
        <v>3207</v>
      </c>
      <c r="L1075" s="825">
        <v>177.92</v>
      </c>
      <c r="M1075" s="825">
        <v>533.76</v>
      </c>
      <c r="N1075" s="822">
        <v>3</v>
      </c>
      <c r="O1075" s="826">
        <v>2.5</v>
      </c>
      <c r="P1075" s="825">
        <v>355.84</v>
      </c>
      <c r="Q1075" s="827">
        <v>0.66666666666666663</v>
      </c>
      <c r="R1075" s="822">
        <v>2</v>
      </c>
      <c r="S1075" s="827">
        <v>0.66666666666666663</v>
      </c>
      <c r="T1075" s="826">
        <v>1.5</v>
      </c>
      <c r="U1075" s="828">
        <v>0.6</v>
      </c>
    </row>
    <row r="1076" spans="1:21" ht="14.45" customHeight="1" x14ac:dyDescent="0.2">
      <c r="A1076" s="821">
        <v>21</v>
      </c>
      <c r="B1076" s="822" t="s">
        <v>2867</v>
      </c>
      <c r="C1076" s="822" t="s">
        <v>2873</v>
      </c>
      <c r="D1076" s="823" t="s">
        <v>4857</v>
      </c>
      <c r="E1076" s="824" t="s">
        <v>2911</v>
      </c>
      <c r="F1076" s="822" t="s">
        <v>2868</v>
      </c>
      <c r="G1076" s="822" t="s">
        <v>3210</v>
      </c>
      <c r="H1076" s="822" t="s">
        <v>329</v>
      </c>
      <c r="I1076" s="822" t="s">
        <v>3218</v>
      </c>
      <c r="J1076" s="822" t="s">
        <v>3217</v>
      </c>
      <c r="K1076" s="822" t="s">
        <v>2595</v>
      </c>
      <c r="L1076" s="825">
        <v>0</v>
      </c>
      <c r="M1076" s="825">
        <v>0</v>
      </c>
      <c r="N1076" s="822">
        <v>1</v>
      </c>
      <c r="O1076" s="826">
        <v>1</v>
      </c>
      <c r="P1076" s="825"/>
      <c r="Q1076" s="827"/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21</v>
      </c>
      <c r="B1077" s="822" t="s">
        <v>2867</v>
      </c>
      <c r="C1077" s="822" t="s">
        <v>2873</v>
      </c>
      <c r="D1077" s="823" t="s">
        <v>4857</v>
      </c>
      <c r="E1077" s="824" t="s">
        <v>2911</v>
      </c>
      <c r="F1077" s="822" t="s">
        <v>2868</v>
      </c>
      <c r="G1077" s="822" t="s">
        <v>3210</v>
      </c>
      <c r="H1077" s="822" t="s">
        <v>329</v>
      </c>
      <c r="I1077" s="822" t="s">
        <v>3483</v>
      </c>
      <c r="J1077" s="822" t="s">
        <v>3215</v>
      </c>
      <c r="K1077" s="822" t="s">
        <v>3337</v>
      </c>
      <c r="L1077" s="825">
        <v>0</v>
      </c>
      <c r="M1077" s="825">
        <v>0</v>
      </c>
      <c r="N1077" s="822">
        <v>1</v>
      </c>
      <c r="O1077" s="826">
        <v>1</v>
      </c>
      <c r="P1077" s="825">
        <v>0</v>
      </c>
      <c r="Q1077" s="827"/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21</v>
      </c>
      <c r="B1078" s="822" t="s">
        <v>2867</v>
      </c>
      <c r="C1078" s="822" t="s">
        <v>2873</v>
      </c>
      <c r="D1078" s="823" t="s">
        <v>4857</v>
      </c>
      <c r="E1078" s="824" t="s">
        <v>2911</v>
      </c>
      <c r="F1078" s="822" t="s">
        <v>2868</v>
      </c>
      <c r="G1078" s="822" t="s">
        <v>3210</v>
      </c>
      <c r="H1078" s="822" t="s">
        <v>643</v>
      </c>
      <c r="I1078" s="822" t="s">
        <v>2594</v>
      </c>
      <c r="J1078" s="822" t="s">
        <v>1460</v>
      </c>
      <c r="K1078" s="822" t="s">
        <v>2595</v>
      </c>
      <c r="L1078" s="825">
        <v>0</v>
      </c>
      <c r="M1078" s="825">
        <v>0</v>
      </c>
      <c r="N1078" s="822">
        <v>2</v>
      </c>
      <c r="O1078" s="826">
        <v>1.5</v>
      </c>
      <c r="P1078" s="825">
        <v>0</v>
      </c>
      <c r="Q1078" s="827"/>
      <c r="R1078" s="822">
        <v>2</v>
      </c>
      <c r="S1078" s="827">
        <v>1</v>
      </c>
      <c r="T1078" s="826">
        <v>1.5</v>
      </c>
      <c r="U1078" s="828">
        <v>1</v>
      </c>
    </row>
    <row r="1079" spans="1:21" ht="14.45" customHeight="1" x14ac:dyDescent="0.2">
      <c r="A1079" s="821">
        <v>21</v>
      </c>
      <c r="B1079" s="822" t="s">
        <v>2867</v>
      </c>
      <c r="C1079" s="822" t="s">
        <v>2873</v>
      </c>
      <c r="D1079" s="823" t="s">
        <v>4857</v>
      </c>
      <c r="E1079" s="824" t="s">
        <v>2911</v>
      </c>
      <c r="F1079" s="822" t="s">
        <v>2868</v>
      </c>
      <c r="G1079" s="822" t="s">
        <v>2943</v>
      </c>
      <c r="H1079" s="822" t="s">
        <v>643</v>
      </c>
      <c r="I1079" s="822" t="s">
        <v>2305</v>
      </c>
      <c r="J1079" s="822" t="s">
        <v>1068</v>
      </c>
      <c r="K1079" s="822" t="s">
        <v>2306</v>
      </c>
      <c r="L1079" s="825">
        <v>165.63</v>
      </c>
      <c r="M1079" s="825">
        <v>165.63</v>
      </c>
      <c r="N1079" s="822">
        <v>1</v>
      </c>
      <c r="O1079" s="826">
        <v>0.5</v>
      </c>
      <c r="P1079" s="825">
        <v>165.63</v>
      </c>
      <c r="Q1079" s="827">
        <v>1</v>
      </c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21</v>
      </c>
      <c r="B1080" s="822" t="s">
        <v>2867</v>
      </c>
      <c r="C1080" s="822" t="s">
        <v>2873</v>
      </c>
      <c r="D1080" s="823" t="s">
        <v>4857</v>
      </c>
      <c r="E1080" s="824" t="s">
        <v>2911</v>
      </c>
      <c r="F1080" s="822" t="s">
        <v>2868</v>
      </c>
      <c r="G1080" s="822" t="s">
        <v>2943</v>
      </c>
      <c r="H1080" s="822" t="s">
        <v>643</v>
      </c>
      <c r="I1080" s="822" t="s">
        <v>3219</v>
      </c>
      <c r="J1080" s="822" t="s">
        <v>1068</v>
      </c>
      <c r="K1080" s="822" t="s">
        <v>3220</v>
      </c>
      <c r="L1080" s="825">
        <v>414.07</v>
      </c>
      <c r="M1080" s="825">
        <v>414.07</v>
      </c>
      <c r="N1080" s="822">
        <v>1</v>
      </c>
      <c r="O1080" s="826">
        <v>0.5</v>
      </c>
      <c r="P1080" s="825">
        <v>414.07</v>
      </c>
      <c r="Q1080" s="827">
        <v>1</v>
      </c>
      <c r="R1080" s="822">
        <v>1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21</v>
      </c>
      <c r="B1081" s="822" t="s">
        <v>2867</v>
      </c>
      <c r="C1081" s="822" t="s">
        <v>2873</v>
      </c>
      <c r="D1081" s="823" t="s">
        <v>4857</v>
      </c>
      <c r="E1081" s="824" t="s">
        <v>2911</v>
      </c>
      <c r="F1081" s="822" t="s">
        <v>2868</v>
      </c>
      <c r="G1081" s="822" t="s">
        <v>3221</v>
      </c>
      <c r="H1081" s="822" t="s">
        <v>329</v>
      </c>
      <c r="I1081" s="822" t="s">
        <v>3491</v>
      </c>
      <c r="J1081" s="822" t="s">
        <v>1451</v>
      </c>
      <c r="K1081" s="822" t="s">
        <v>3492</v>
      </c>
      <c r="L1081" s="825">
        <v>50.32</v>
      </c>
      <c r="M1081" s="825">
        <v>150.96</v>
      </c>
      <c r="N1081" s="822">
        <v>3</v>
      </c>
      <c r="O1081" s="826">
        <v>1.5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21</v>
      </c>
      <c r="B1082" s="822" t="s">
        <v>2867</v>
      </c>
      <c r="C1082" s="822" t="s">
        <v>2873</v>
      </c>
      <c r="D1082" s="823" t="s">
        <v>4857</v>
      </c>
      <c r="E1082" s="824" t="s">
        <v>2911</v>
      </c>
      <c r="F1082" s="822" t="s">
        <v>2868</v>
      </c>
      <c r="G1082" s="822" t="s">
        <v>2922</v>
      </c>
      <c r="H1082" s="822" t="s">
        <v>329</v>
      </c>
      <c r="I1082" s="822" t="s">
        <v>2923</v>
      </c>
      <c r="J1082" s="822" t="s">
        <v>650</v>
      </c>
      <c r="K1082" s="822" t="s">
        <v>651</v>
      </c>
      <c r="L1082" s="825">
        <v>2086.5500000000002</v>
      </c>
      <c r="M1082" s="825">
        <v>10432.75</v>
      </c>
      <c r="N1082" s="822">
        <v>5</v>
      </c>
      <c r="O1082" s="826">
        <v>3</v>
      </c>
      <c r="P1082" s="825">
        <v>10432.75</v>
      </c>
      <c r="Q1082" s="827">
        <v>1</v>
      </c>
      <c r="R1082" s="822">
        <v>5</v>
      </c>
      <c r="S1082" s="827">
        <v>1</v>
      </c>
      <c r="T1082" s="826">
        <v>3</v>
      </c>
      <c r="U1082" s="828">
        <v>1</v>
      </c>
    </row>
    <row r="1083" spans="1:21" ht="14.45" customHeight="1" x14ac:dyDescent="0.2">
      <c r="A1083" s="821">
        <v>21</v>
      </c>
      <c r="B1083" s="822" t="s">
        <v>2867</v>
      </c>
      <c r="C1083" s="822" t="s">
        <v>2873</v>
      </c>
      <c r="D1083" s="823" t="s">
        <v>4857</v>
      </c>
      <c r="E1083" s="824" t="s">
        <v>2911</v>
      </c>
      <c r="F1083" s="822" t="s">
        <v>2868</v>
      </c>
      <c r="G1083" s="822" t="s">
        <v>3231</v>
      </c>
      <c r="H1083" s="822" t="s">
        <v>329</v>
      </c>
      <c r="I1083" s="822" t="s">
        <v>4036</v>
      </c>
      <c r="J1083" s="822" t="s">
        <v>4037</v>
      </c>
      <c r="K1083" s="822" t="s">
        <v>4038</v>
      </c>
      <c r="L1083" s="825">
        <v>154.36000000000001</v>
      </c>
      <c r="M1083" s="825">
        <v>308.72000000000003</v>
      </c>
      <c r="N1083" s="822">
        <v>2</v>
      </c>
      <c r="O1083" s="826">
        <v>1</v>
      </c>
      <c r="P1083" s="825">
        <v>308.72000000000003</v>
      </c>
      <c r="Q1083" s="827">
        <v>1</v>
      </c>
      <c r="R1083" s="822">
        <v>2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21</v>
      </c>
      <c r="B1084" s="822" t="s">
        <v>2867</v>
      </c>
      <c r="C1084" s="822" t="s">
        <v>2873</v>
      </c>
      <c r="D1084" s="823" t="s">
        <v>4857</v>
      </c>
      <c r="E1084" s="824" t="s">
        <v>2911</v>
      </c>
      <c r="F1084" s="822" t="s">
        <v>2868</v>
      </c>
      <c r="G1084" s="822" t="s">
        <v>3231</v>
      </c>
      <c r="H1084" s="822" t="s">
        <v>643</v>
      </c>
      <c r="I1084" s="822" t="s">
        <v>2449</v>
      </c>
      <c r="J1084" s="822" t="s">
        <v>1529</v>
      </c>
      <c r="K1084" s="822" t="s">
        <v>2450</v>
      </c>
      <c r="L1084" s="825">
        <v>154.36000000000001</v>
      </c>
      <c r="M1084" s="825">
        <v>771.80000000000007</v>
      </c>
      <c r="N1084" s="822">
        <v>5</v>
      </c>
      <c r="O1084" s="826">
        <v>2</v>
      </c>
      <c r="P1084" s="825">
        <v>771.80000000000007</v>
      </c>
      <c r="Q1084" s="827">
        <v>1</v>
      </c>
      <c r="R1084" s="822">
        <v>5</v>
      </c>
      <c r="S1084" s="827">
        <v>1</v>
      </c>
      <c r="T1084" s="826">
        <v>2</v>
      </c>
      <c r="U1084" s="828">
        <v>1</v>
      </c>
    </row>
    <row r="1085" spans="1:21" ht="14.45" customHeight="1" x14ac:dyDescent="0.2">
      <c r="A1085" s="821">
        <v>21</v>
      </c>
      <c r="B1085" s="822" t="s">
        <v>2867</v>
      </c>
      <c r="C1085" s="822" t="s">
        <v>2873</v>
      </c>
      <c r="D1085" s="823" t="s">
        <v>4857</v>
      </c>
      <c r="E1085" s="824" t="s">
        <v>2911</v>
      </c>
      <c r="F1085" s="822" t="s">
        <v>2868</v>
      </c>
      <c r="G1085" s="822" t="s">
        <v>3234</v>
      </c>
      <c r="H1085" s="822" t="s">
        <v>329</v>
      </c>
      <c r="I1085" s="822" t="s">
        <v>3493</v>
      </c>
      <c r="J1085" s="822" t="s">
        <v>1091</v>
      </c>
      <c r="K1085" s="822" t="s">
        <v>1092</v>
      </c>
      <c r="L1085" s="825">
        <v>374.79</v>
      </c>
      <c r="M1085" s="825">
        <v>2248.7400000000002</v>
      </c>
      <c r="N1085" s="822">
        <v>6</v>
      </c>
      <c r="O1085" s="826">
        <v>2.5</v>
      </c>
      <c r="P1085" s="825">
        <v>2248.7400000000002</v>
      </c>
      <c r="Q1085" s="827">
        <v>1</v>
      </c>
      <c r="R1085" s="822">
        <v>6</v>
      </c>
      <c r="S1085" s="827">
        <v>1</v>
      </c>
      <c r="T1085" s="826">
        <v>2.5</v>
      </c>
      <c r="U1085" s="828">
        <v>1</v>
      </c>
    </row>
    <row r="1086" spans="1:21" ht="14.45" customHeight="1" x14ac:dyDescent="0.2">
      <c r="A1086" s="821">
        <v>21</v>
      </c>
      <c r="B1086" s="822" t="s">
        <v>2867</v>
      </c>
      <c r="C1086" s="822" t="s">
        <v>2873</v>
      </c>
      <c r="D1086" s="823" t="s">
        <v>4857</v>
      </c>
      <c r="E1086" s="824" t="s">
        <v>2911</v>
      </c>
      <c r="F1086" s="822" t="s">
        <v>2868</v>
      </c>
      <c r="G1086" s="822" t="s">
        <v>3234</v>
      </c>
      <c r="H1086" s="822" t="s">
        <v>329</v>
      </c>
      <c r="I1086" s="822" t="s">
        <v>3235</v>
      </c>
      <c r="J1086" s="822" t="s">
        <v>1091</v>
      </c>
      <c r="K1086" s="822" t="s">
        <v>1092</v>
      </c>
      <c r="L1086" s="825">
        <v>374.79</v>
      </c>
      <c r="M1086" s="825">
        <v>4122.6900000000005</v>
      </c>
      <c r="N1086" s="822">
        <v>11</v>
      </c>
      <c r="O1086" s="826">
        <v>5</v>
      </c>
      <c r="P1086" s="825">
        <v>3747.9</v>
      </c>
      <c r="Q1086" s="827">
        <v>0.90909090909090895</v>
      </c>
      <c r="R1086" s="822">
        <v>10</v>
      </c>
      <c r="S1086" s="827">
        <v>0.90909090909090906</v>
      </c>
      <c r="T1086" s="826">
        <v>4</v>
      </c>
      <c r="U1086" s="828">
        <v>0.8</v>
      </c>
    </row>
    <row r="1087" spans="1:21" ht="14.45" customHeight="1" x14ac:dyDescent="0.2">
      <c r="A1087" s="821">
        <v>21</v>
      </c>
      <c r="B1087" s="822" t="s">
        <v>2867</v>
      </c>
      <c r="C1087" s="822" t="s">
        <v>2873</v>
      </c>
      <c r="D1087" s="823" t="s">
        <v>4857</v>
      </c>
      <c r="E1087" s="824" t="s">
        <v>2911</v>
      </c>
      <c r="F1087" s="822" t="s">
        <v>2868</v>
      </c>
      <c r="G1087" s="822" t="s">
        <v>4039</v>
      </c>
      <c r="H1087" s="822" t="s">
        <v>643</v>
      </c>
      <c r="I1087" s="822" t="s">
        <v>4040</v>
      </c>
      <c r="J1087" s="822" t="s">
        <v>850</v>
      </c>
      <c r="K1087" s="822" t="s">
        <v>4041</v>
      </c>
      <c r="L1087" s="825">
        <v>0</v>
      </c>
      <c r="M1087" s="825">
        <v>0</v>
      </c>
      <c r="N1087" s="822">
        <v>1</v>
      </c>
      <c r="O1087" s="826">
        <v>1</v>
      </c>
      <c r="P1087" s="825">
        <v>0</v>
      </c>
      <c r="Q1087" s="827"/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21</v>
      </c>
      <c r="B1088" s="822" t="s">
        <v>2867</v>
      </c>
      <c r="C1088" s="822" t="s">
        <v>2873</v>
      </c>
      <c r="D1088" s="823" t="s">
        <v>4857</v>
      </c>
      <c r="E1088" s="824" t="s">
        <v>2911</v>
      </c>
      <c r="F1088" s="822" t="s">
        <v>2868</v>
      </c>
      <c r="G1088" s="822" t="s">
        <v>3239</v>
      </c>
      <c r="H1088" s="822" t="s">
        <v>643</v>
      </c>
      <c r="I1088" s="822" t="s">
        <v>2438</v>
      </c>
      <c r="J1088" s="822" t="s">
        <v>2436</v>
      </c>
      <c r="K1088" s="822" t="s">
        <v>2439</v>
      </c>
      <c r="L1088" s="825">
        <v>63.14</v>
      </c>
      <c r="M1088" s="825">
        <v>63.14</v>
      </c>
      <c r="N1088" s="822">
        <v>1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21</v>
      </c>
      <c r="B1089" s="822" t="s">
        <v>2867</v>
      </c>
      <c r="C1089" s="822" t="s">
        <v>2873</v>
      </c>
      <c r="D1089" s="823" t="s">
        <v>4857</v>
      </c>
      <c r="E1089" s="824" t="s">
        <v>2911</v>
      </c>
      <c r="F1089" s="822" t="s">
        <v>2868</v>
      </c>
      <c r="G1089" s="822" t="s">
        <v>3239</v>
      </c>
      <c r="H1089" s="822" t="s">
        <v>329</v>
      </c>
      <c r="I1089" s="822" t="s">
        <v>3760</v>
      </c>
      <c r="J1089" s="822" t="s">
        <v>891</v>
      </c>
      <c r="K1089" s="822" t="s">
        <v>3761</v>
      </c>
      <c r="L1089" s="825">
        <v>63.14</v>
      </c>
      <c r="M1089" s="825">
        <v>63.14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21</v>
      </c>
      <c r="B1090" s="822" t="s">
        <v>2867</v>
      </c>
      <c r="C1090" s="822" t="s">
        <v>2873</v>
      </c>
      <c r="D1090" s="823" t="s">
        <v>4857</v>
      </c>
      <c r="E1090" s="824" t="s">
        <v>2911</v>
      </c>
      <c r="F1090" s="822" t="s">
        <v>2868</v>
      </c>
      <c r="G1090" s="822" t="s">
        <v>3241</v>
      </c>
      <c r="H1090" s="822" t="s">
        <v>329</v>
      </c>
      <c r="I1090" s="822" t="s">
        <v>3242</v>
      </c>
      <c r="J1090" s="822" t="s">
        <v>3243</v>
      </c>
      <c r="K1090" s="822" t="s">
        <v>3244</v>
      </c>
      <c r="L1090" s="825">
        <v>0</v>
      </c>
      <c r="M1090" s="825">
        <v>0</v>
      </c>
      <c r="N1090" s="822">
        <v>1</v>
      </c>
      <c r="O1090" s="826">
        <v>0.5</v>
      </c>
      <c r="P1090" s="825"/>
      <c r="Q1090" s="827"/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21</v>
      </c>
      <c r="B1091" s="822" t="s">
        <v>2867</v>
      </c>
      <c r="C1091" s="822" t="s">
        <v>2873</v>
      </c>
      <c r="D1091" s="823" t="s">
        <v>4857</v>
      </c>
      <c r="E1091" s="824" t="s">
        <v>2911</v>
      </c>
      <c r="F1091" s="822" t="s">
        <v>2868</v>
      </c>
      <c r="G1091" s="822" t="s">
        <v>4042</v>
      </c>
      <c r="H1091" s="822" t="s">
        <v>329</v>
      </c>
      <c r="I1091" s="822" t="s">
        <v>4043</v>
      </c>
      <c r="J1091" s="822" t="s">
        <v>4044</v>
      </c>
      <c r="K1091" s="822" t="s">
        <v>3583</v>
      </c>
      <c r="L1091" s="825">
        <v>0</v>
      </c>
      <c r="M1091" s="825">
        <v>0</v>
      </c>
      <c r="N1091" s="822">
        <v>1</v>
      </c>
      <c r="O1091" s="826">
        <v>0.5</v>
      </c>
      <c r="P1091" s="825">
        <v>0</v>
      </c>
      <c r="Q1091" s="827"/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21</v>
      </c>
      <c r="B1092" s="822" t="s">
        <v>2867</v>
      </c>
      <c r="C1092" s="822" t="s">
        <v>2873</v>
      </c>
      <c r="D1092" s="823" t="s">
        <v>4857</v>
      </c>
      <c r="E1092" s="824" t="s">
        <v>2911</v>
      </c>
      <c r="F1092" s="822" t="s">
        <v>2868</v>
      </c>
      <c r="G1092" s="822" t="s">
        <v>3251</v>
      </c>
      <c r="H1092" s="822" t="s">
        <v>643</v>
      </c>
      <c r="I1092" s="822" t="s">
        <v>2790</v>
      </c>
      <c r="J1092" s="822" t="s">
        <v>1965</v>
      </c>
      <c r="K1092" s="822" t="s">
        <v>1961</v>
      </c>
      <c r="L1092" s="825">
        <v>127.34</v>
      </c>
      <c r="M1092" s="825">
        <v>2801.4800000000005</v>
      </c>
      <c r="N1092" s="822">
        <v>22</v>
      </c>
      <c r="O1092" s="826">
        <v>2.5</v>
      </c>
      <c r="P1092" s="825">
        <v>2801.4800000000005</v>
      </c>
      <c r="Q1092" s="827">
        <v>1</v>
      </c>
      <c r="R1092" s="822">
        <v>22</v>
      </c>
      <c r="S1092" s="827">
        <v>1</v>
      </c>
      <c r="T1092" s="826">
        <v>2.5</v>
      </c>
      <c r="U1092" s="828">
        <v>1</v>
      </c>
    </row>
    <row r="1093" spans="1:21" ht="14.45" customHeight="1" x14ac:dyDescent="0.2">
      <c r="A1093" s="821">
        <v>21</v>
      </c>
      <c r="B1093" s="822" t="s">
        <v>2867</v>
      </c>
      <c r="C1093" s="822" t="s">
        <v>2873</v>
      </c>
      <c r="D1093" s="823" t="s">
        <v>4857</v>
      </c>
      <c r="E1093" s="824" t="s">
        <v>2911</v>
      </c>
      <c r="F1093" s="822" t="s">
        <v>2868</v>
      </c>
      <c r="G1093" s="822" t="s">
        <v>3251</v>
      </c>
      <c r="H1093" s="822" t="s">
        <v>643</v>
      </c>
      <c r="I1093" s="822" t="s">
        <v>2790</v>
      </c>
      <c r="J1093" s="822" t="s">
        <v>1965</v>
      </c>
      <c r="K1093" s="822" t="s">
        <v>1961</v>
      </c>
      <c r="L1093" s="825">
        <v>179.65</v>
      </c>
      <c r="M1093" s="825">
        <v>2694.75</v>
      </c>
      <c r="N1093" s="822">
        <v>15</v>
      </c>
      <c r="O1093" s="826">
        <v>1.5</v>
      </c>
      <c r="P1093" s="825">
        <v>2694.75</v>
      </c>
      <c r="Q1093" s="827">
        <v>1</v>
      </c>
      <c r="R1093" s="822">
        <v>15</v>
      </c>
      <c r="S1093" s="827">
        <v>1</v>
      </c>
      <c r="T1093" s="826">
        <v>1.5</v>
      </c>
      <c r="U1093" s="828">
        <v>1</v>
      </c>
    </row>
    <row r="1094" spans="1:21" ht="14.45" customHeight="1" x14ac:dyDescent="0.2">
      <c r="A1094" s="821">
        <v>21</v>
      </c>
      <c r="B1094" s="822" t="s">
        <v>2867</v>
      </c>
      <c r="C1094" s="822" t="s">
        <v>2873</v>
      </c>
      <c r="D1094" s="823" t="s">
        <v>4857</v>
      </c>
      <c r="E1094" s="824" t="s">
        <v>2911</v>
      </c>
      <c r="F1094" s="822" t="s">
        <v>2868</v>
      </c>
      <c r="G1094" s="822" t="s">
        <v>3251</v>
      </c>
      <c r="H1094" s="822" t="s">
        <v>643</v>
      </c>
      <c r="I1094" s="822" t="s">
        <v>2792</v>
      </c>
      <c r="J1094" s="822" t="s">
        <v>1962</v>
      </c>
      <c r="K1094" s="822" t="s">
        <v>1961</v>
      </c>
      <c r="L1094" s="825">
        <v>179.65</v>
      </c>
      <c r="M1094" s="825">
        <v>898.25</v>
      </c>
      <c r="N1094" s="822">
        <v>5</v>
      </c>
      <c r="O1094" s="826">
        <v>0.5</v>
      </c>
      <c r="P1094" s="825">
        <v>898.25</v>
      </c>
      <c r="Q1094" s="827">
        <v>1</v>
      </c>
      <c r="R1094" s="822">
        <v>5</v>
      </c>
      <c r="S1094" s="827">
        <v>1</v>
      </c>
      <c r="T1094" s="826">
        <v>0.5</v>
      </c>
      <c r="U1094" s="828">
        <v>1</v>
      </c>
    </row>
    <row r="1095" spans="1:21" ht="14.45" customHeight="1" x14ac:dyDescent="0.2">
      <c r="A1095" s="821">
        <v>21</v>
      </c>
      <c r="B1095" s="822" t="s">
        <v>2867</v>
      </c>
      <c r="C1095" s="822" t="s">
        <v>2873</v>
      </c>
      <c r="D1095" s="823" t="s">
        <v>4857</v>
      </c>
      <c r="E1095" s="824" t="s">
        <v>2911</v>
      </c>
      <c r="F1095" s="822" t="s">
        <v>2868</v>
      </c>
      <c r="G1095" s="822" t="s">
        <v>3251</v>
      </c>
      <c r="H1095" s="822" t="s">
        <v>643</v>
      </c>
      <c r="I1095" s="822" t="s">
        <v>2631</v>
      </c>
      <c r="J1095" s="822" t="s">
        <v>1500</v>
      </c>
      <c r="K1095" s="822" t="s">
        <v>2629</v>
      </c>
      <c r="L1095" s="825">
        <v>119.77</v>
      </c>
      <c r="M1095" s="825">
        <v>1796.5500000000002</v>
      </c>
      <c r="N1095" s="822">
        <v>15</v>
      </c>
      <c r="O1095" s="826">
        <v>1.5</v>
      </c>
      <c r="P1095" s="825">
        <v>1796.5500000000002</v>
      </c>
      <c r="Q1095" s="827">
        <v>1</v>
      </c>
      <c r="R1095" s="822">
        <v>15</v>
      </c>
      <c r="S1095" s="827">
        <v>1</v>
      </c>
      <c r="T1095" s="826">
        <v>1.5</v>
      </c>
      <c r="U1095" s="828">
        <v>1</v>
      </c>
    </row>
    <row r="1096" spans="1:21" ht="14.45" customHeight="1" x14ac:dyDescent="0.2">
      <c r="A1096" s="821">
        <v>21</v>
      </c>
      <c r="B1096" s="822" t="s">
        <v>2867</v>
      </c>
      <c r="C1096" s="822" t="s">
        <v>2873</v>
      </c>
      <c r="D1096" s="823" t="s">
        <v>4857</v>
      </c>
      <c r="E1096" s="824" t="s">
        <v>2911</v>
      </c>
      <c r="F1096" s="822" t="s">
        <v>2868</v>
      </c>
      <c r="G1096" s="822" t="s">
        <v>3251</v>
      </c>
      <c r="H1096" s="822" t="s">
        <v>643</v>
      </c>
      <c r="I1096" s="822" t="s">
        <v>2791</v>
      </c>
      <c r="J1096" s="822" t="s">
        <v>1964</v>
      </c>
      <c r="K1096" s="822" t="s">
        <v>1961</v>
      </c>
      <c r="L1096" s="825">
        <v>127.34</v>
      </c>
      <c r="M1096" s="825">
        <v>3565.5199999999995</v>
      </c>
      <c r="N1096" s="822">
        <v>28</v>
      </c>
      <c r="O1096" s="826">
        <v>5</v>
      </c>
      <c r="P1096" s="825">
        <v>2928.8199999999997</v>
      </c>
      <c r="Q1096" s="827">
        <v>0.82142857142857151</v>
      </c>
      <c r="R1096" s="822">
        <v>23</v>
      </c>
      <c r="S1096" s="827">
        <v>0.8214285714285714</v>
      </c>
      <c r="T1096" s="826">
        <v>4</v>
      </c>
      <c r="U1096" s="828">
        <v>0.8</v>
      </c>
    </row>
    <row r="1097" spans="1:21" ht="14.45" customHeight="1" x14ac:dyDescent="0.2">
      <c r="A1097" s="821">
        <v>21</v>
      </c>
      <c r="B1097" s="822" t="s">
        <v>2867</v>
      </c>
      <c r="C1097" s="822" t="s">
        <v>2873</v>
      </c>
      <c r="D1097" s="823" t="s">
        <v>4857</v>
      </c>
      <c r="E1097" s="824" t="s">
        <v>2911</v>
      </c>
      <c r="F1097" s="822" t="s">
        <v>2868</v>
      </c>
      <c r="G1097" s="822" t="s">
        <v>3251</v>
      </c>
      <c r="H1097" s="822" t="s">
        <v>643</v>
      </c>
      <c r="I1097" s="822" t="s">
        <v>2791</v>
      </c>
      <c r="J1097" s="822" t="s">
        <v>1964</v>
      </c>
      <c r="K1097" s="822" t="s">
        <v>1961</v>
      </c>
      <c r="L1097" s="825">
        <v>179.65</v>
      </c>
      <c r="M1097" s="825">
        <v>898.25</v>
      </c>
      <c r="N1097" s="822">
        <v>5</v>
      </c>
      <c r="O1097" s="826">
        <v>0.5</v>
      </c>
      <c r="P1097" s="825">
        <v>898.25</v>
      </c>
      <c r="Q1097" s="827">
        <v>1</v>
      </c>
      <c r="R1097" s="822">
        <v>5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21</v>
      </c>
      <c r="B1098" s="822" t="s">
        <v>2867</v>
      </c>
      <c r="C1098" s="822" t="s">
        <v>2873</v>
      </c>
      <c r="D1098" s="823" t="s">
        <v>4857</v>
      </c>
      <c r="E1098" s="824" t="s">
        <v>2911</v>
      </c>
      <c r="F1098" s="822" t="s">
        <v>2868</v>
      </c>
      <c r="G1098" s="822" t="s">
        <v>3251</v>
      </c>
      <c r="H1098" s="822" t="s">
        <v>643</v>
      </c>
      <c r="I1098" s="822" t="s">
        <v>2628</v>
      </c>
      <c r="J1098" s="822" t="s">
        <v>1498</v>
      </c>
      <c r="K1098" s="822" t="s">
        <v>2629</v>
      </c>
      <c r="L1098" s="825">
        <v>84.89</v>
      </c>
      <c r="M1098" s="825">
        <v>848.9</v>
      </c>
      <c r="N1098" s="822">
        <v>10</v>
      </c>
      <c r="O1098" s="826">
        <v>1</v>
      </c>
      <c r="P1098" s="825">
        <v>848.9</v>
      </c>
      <c r="Q1098" s="827">
        <v>1</v>
      </c>
      <c r="R1098" s="822">
        <v>10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21</v>
      </c>
      <c r="B1099" s="822" t="s">
        <v>2867</v>
      </c>
      <c r="C1099" s="822" t="s">
        <v>2873</v>
      </c>
      <c r="D1099" s="823" t="s">
        <v>4857</v>
      </c>
      <c r="E1099" s="824" t="s">
        <v>2911</v>
      </c>
      <c r="F1099" s="822" t="s">
        <v>2868</v>
      </c>
      <c r="G1099" s="822" t="s">
        <v>3251</v>
      </c>
      <c r="H1099" s="822" t="s">
        <v>643</v>
      </c>
      <c r="I1099" s="822" t="s">
        <v>2628</v>
      </c>
      <c r="J1099" s="822" t="s">
        <v>1498</v>
      </c>
      <c r="K1099" s="822" t="s">
        <v>2629</v>
      </c>
      <c r="L1099" s="825">
        <v>119.77</v>
      </c>
      <c r="M1099" s="825">
        <v>1197.7</v>
      </c>
      <c r="N1099" s="822">
        <v>10</v>
      </c>
      <c r="O1099" s="826">
        <v>1</v>
      </c>
      <c r="P1099" s="825">
        <v>1197.7</v>
      </c>
      <c r="Q1099" s="827">
        <v>1</v>
      </c>
      <c r="R1099" s="822">
        <v>10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21</v>
      </c>
      <c r="B1100" s="822" t="s">
        <v>2867</v>
      </c>
      <c r="C1100" s="822" t="s">
        <v>2873</v>
      </c>
      <c r="D1100" s="823" t="s">
        <v>4857</v>
      </c>
      <c r="E1100" s="824" t="s">
        <v>2911</v>
      </c>
      <c r="F1100" s="822" t="s">
        <v>2868</v>
      </c>
      <c r="G1100" s="822" t="s">
        <v>3251</v>
      </c>
      <c r="H1100" s="822" t="s">
        <v>643</v>
      </c>
      <c r="I1100" s="822" t="s">
        <v>2630</v>
      </c>
      <c r="J1100" s="822" t="s">
        <v>1503</v>
      </c>
      <c r="K1100" s="822" t="s">
        <v>2629</v>
      </c>
      <c r="L1100" s="825">
        <v>84.89</v>
      </c>
      <c r="M1100" s="825">
        <v>1103.57</v>
      </c>
      <c r="N1100" s="822">
        <v>13</v>
      </c>
      <c r="O1100" s="826">
        <v>2</v>
      </c>
      <c r="P1100" s="825">
        <v>1103.57</v>
      </c>
      <c r="Q1100" s="827">
        <v>1</v>
      </c>
      <c r="R1100" s="822">
        <v>13</v>
      </c>
      <c r="S1100" s="827">
        <v>1</v>
      </c>
      <c r="T1100" s="826">
        <v>2</v>
      </c>
      <c r="U1100" s="828">
        <v>1</v>
      </c>
    </row>
    <row r="1101" spans="1:21" ht="14.45" customHeight="1" x14ac:dyDescent="0.2">
      <c r="A1101" s="821">
        <v>21</v>
      </c>
      <c r="B1101" s="822" t="s">
        <v>2867</v>
      </c>
      <c r="C1101" s="822" t="s">
        <v>2873</v>
      </c>
      <c r="D1101" s="823" t="s">
        <v>4857</v>
      </c>
      <c r="E1101" s="824" t="s">
        <v>2911</v>
      </c>
      <c r="F1101" s="822" t="s">
        <v>2868</v>
      </c>
      <c r="G1101" s="822" t="s">
        <v>3251</v>
      </c>
      <c r="H1101" s="822" t="s">
        <v>643</v>
      </c>
      <c r="I1101" s="822" t="s">
        <v>2630</v>
      </c>
      <c r="J1101" s="822" t="s">
        <v>1503</v>
      </c>
      <c r="K1101" s="822" t="s">
        <v>2629</v>
      </c>
      <c r="L1101" s="825">
        <v>119.77</v>
      </c>
      <c r="M1101" s="825">
        <v>1796.5500000000002</v>
      </c>
      <c r="N1101" s="822">
        <v>15</v>
      </c>
      <c r="O1101" s="826">
        <v>1.5</v>
      </c>
      <c r="P1101" s="825">
        <v>1796.5500000000002</v>
      </c>
      <c r="Q1101" s="827">
        <v>1</v>
      </c>
      <c r="R1101" s="822">
        <v>15</v>
      </c>
      <c r="S1101" s="827">
        <v>1</v>
      </c>
      <c r="T1101" s="826">
        <v>1.5</v>
      </c>
      <c r="U1101" s="828">
        <v>1</v>
      </c>
    </row>
    <row r="1102" spans="1:21" ht="14.45" customHeight="1" x14ac:dyDescent="0.2">
      <c r="A1102" s="821">
        <v>21</v>
      </c>
      <c r="B1102" s="822" t="s">
        <v>2867</v>
      </c>
      <c r="C1102" s="822" t="s">
        <v>2873</v>
      </c>
      <c r="D1102" s="823" t="s">
        <v>4857</v>
      </c>
      <c r="E1102" s="824" t="s">
        <v>2911</v>
      </c>
      <c r="F1102" s="822" t="s">
        <v>2868</v>
      </c>
      <c r="G1102" s="822" t="s">
        <v>3251</v>
      </c>
      <c r="H1102" s="822" t="s">
        <v>643</v>
      </c>
      <c r="I1102" s="822" t="s">
        <v>2793</v>
      </c>
      <c r="J1102" s="822" t="s">
        <v>1963</v>
      </c>
      <c r="K1102" s="822" t="s">
        <v>1961</v>
      </c>
      <c r="L1102" s="825">
        <v>127.34</v>
      </c>
      <c r="M1102" s="825">
        <v>891.38</v>
      </c>
      <c r="N1102" s="822">
        <v>7</v>
      </c>
      <c r="O1102" s="826">
        <v>1</v>
      </c>
      <c r="P1102" s="825">
        <v>891.38</v>
      </c>
      <c r="Q1102" s="827">
        <v>1</v>
      </c>
      <c r="R1102" s="822">
        <v>7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21</v>
      </c>
      <c r="B1103" s="822" t="s">
        <v>2867</v>
      </c>
      <c r="C1103" s="822" t="s">
        <v>2873</v>
      </c>
      <c r="D1103" s="823" t="s">
        <v>4857</v>
      </c>
      <c r="E1103" s="824" t="s">
        <v>2911</v>
      </c>
      <c r="F1103" s="822" t="s">
        <v>2868</v>
      </c>
      <c r="G1103" s="822" t="s">
        <v>3251</v>
      </c>
      <c r="H1103" s="822" t="s">
        <v>643</v>
      </c>
      <c r="I1103" s="822" t="s">
        <v>2793</v>
      </c>
      <c r="J1103" s="822" t="s">
        <v>1963</v>
      </c>
      <c r="K1103" s="822" t="s">
        <v>1961</v>
      </c>
      <c r="L1103" s="825">
        <v>179.65</v>
      </c>
      <c r="M1103" s="825">
        <v>3054.05</v>
      </c>
      <c r="N1103" s="822">
        <v>17</v>
      </c>
      <c r="O1103" s="826">
        <v>2.5</v>
      </c>
      <c r="P1103" s="825">
        <v>3054.05</v>
      </c>
      <c r="Q1103" s="827">
        <v>1</v>
      </c>
      <c r="R1103" s="822">
        <v>17</v>
      </c>
      <c r="S1103" s="827">
        <v>1</v>
      </c>
      <c r="T1103" s="826">
        <v>2.5</v>
      </c>
      <c r="U1103" s="828">
        <v>1</v>
      </c>
    </row>
    <row r="1104" spans="1:21" ht="14.45" customHeight="1" x14ac:dyDescent="0.2">
      <c r="A1104" s="821">
        <v>21</v>
      </c>
      <c r="B1104" s="822" t="s">
        <v>2867</v>
      </c>
      <c r="C1104" s="822" t="s">
        <v>2873</v>
      </c>
      <c r="D1104" s="823" t="s">
        <v>4857</v>
      </c>
      <c r="E1104" s="824" t="s">
        <v>2911</v>
      </c>
      <c r="F1104" s="822" t="s">
        <v>2868</v>
      </c>
      <c r="G1104" s="822" t="s">
        <v>3251</v>
      </c>
      <c r="H1104" s="822" t="s">
        <v>643</v>
      </c>
      <c r="I1104" s="822" t="s">
        <v>2625</v>
      </c>
      <c r="J1104" s="822" t="s">
        <v>2626</v>
      </c>
      <c r="K1104" s="822" t="s">
        <v>2627</v>
      </c>
      <c r="L1104" s="825">
        <v>79.17</v>
      </c>
      <c r="M1104" s="825">
        <v>3958.5000000000005</v>
      </c>
      <c r="N1104" s="822">
        <v>50</v>
      </c>
      <c r="O1104" s="826">
        <v>2.5</v>
      </c>
      <c r="P1104" s="825">
        <v>2375.1000000000004</v>
      </c>
      <c r="Q1104" s="827">
        <v>0.6</v>
      </c>
      <c r="R1104" s="822">
        <v>30</v>
      </c>
      <c r="S1104" s="827">
        <v>0.6</v>
      </c>
      <c r="T1104" s="826">
        <v>1.5</v>
      </c>
      <c r="U1104" s="828">
        <v>0.6</v>
      </c>
    </row>
    <row r="1105" spans="1:21" ht="14.45" customHeight="1" x14ac:dyDescent="0.2">
      <c r="A1105" s="821">
        <v>21</v>
      </c>
      <c r="B1105" s="822" t="s">
        <v>2867</v>
      </c>
      <c r="C1105" s="822" t="s">
        <v>2873</v>
      </c>
      <c r="D1105" s="823" t="s">
        <v>4857</v>
      </c>
      <c r="E1105" s="824" t="s">
        <v>2911</v>
      </c>
      <c r="F1105" s="822" t="s">
        <v>2868</v>
      </c>
      <c r="G1105" s="822" t="s">
        <v>3251</v>
      </c>
      <c r="H1105" s="822" t="s">
        <v>643</v>
      </c>
      <c r="I1105" s="822" t="s">
        <v>3252</v>
      </c>
      <c r="J1105" s="822" t="s">
        <v>1514</v>
      </c>
      <c r="K1105" s="822" t="s">
        <v>3253</v>
      </c>
      <c r="L1105" s="825">
        <v>1451.04</v>
      </c>
      <c r="M1105" s="825">
        <v>371466.24000000005</v>
      </c>
      <c r="N1105" s="822">
        <v>256</v>
      </c>
      <c r="O1105" s="826">
        <v>50.5</v>
      </c>
      <c r="P1105" s="825">
        <v>269893.44000000006</v>
      </c>
      <c r="Q1105" s="827">
        <v>0.72656250000000011</v>
      </c>
      <c r="R1105" s="822">
        <v>186</v>
      </c>
      <c r="S1105" s="827">
        <v>0.7265625</v>
      </c>
      <c r="T1105" s="826">
        <v>35.5</v>
      </c>
      <c r="U1105" s="828">
        <v>0.70297029702970293</v>
      </c>
    </row>
    <row r="1106" spans="1:21" ht="14.45" customHeight="1" x14ac:dyDescent="0.2">
      <c r="A1106" s="821">
        <v>21</v>
      </c>
      <c r="B1106" s="822" t="s">
        <v>2867</v>
      </c>
      <c r="C1106" s="822" t="s">
        <v>2873</v>
      </c>
      <c r="D1106" s="823" t="s">
        <v>4857</v>
      </c>
      <c r="E1106" s="824" t="s">
        <v>2911</v>
      </c>
      <c r="F1106" s="822" t="s">
        <v>2868</v>
      </c>
      <c r="G1106" s="822" t="s">
        <v>3251</v>
      </c>
      <c r="H1106" s="822" t="s">
        <v>643</v>
      </c>
      <c r="I1106" s="822" t="s">
        <v>2794</v>
      </c>
      <c r="J1106" s="822" t="s">
        <v>2795</v>
      </c>
      <c r="K1106" s="822" t="s">
        <v>1959</v>
      </c>
      <c r="L1106" s="825">
        <v>233.96</v>
      </c>
      <c r="M1106" s="825">
        <v>89372.72</v>
      </c>
      <c r="N1106" s="822">
        <v>382</v>
      </c>
      <c r="O1106" s="826">
        <v>57.5</v>
      </c>
      <c r="P1106" s="825">
        <v>49365.560000000012</v>
      </c>
      <c r="Q1106" s="827">
        <v>0.55235602094240854</v>
      </c>
      <c r="R1106" s="822">
        <v>211</v>
      </c>
      <c r="S1106" s="827">
        <v>0.55235602094240843</v>
      </c>
      <c r="T1106" s="826">
        <v>33.5</v>
      </c>
      <c r="U1106" s="828">
        <v>0.58260869565217388</v>
      </c>
    </row>
    <row r="1107" spans="1:21" ht="14.45" customHeight="1" x14ac:dyDescent="0.2">
      <c r="A1107" s="821">
        <v>21</v>
      </c>
      <c r="B1107" s="822" t="s">
        <v>2867</v>
      </c>
      <c r="C1107" s="822" t="s">
        <v>2873</v>
      </c>
      <c r="D1107" s="823" t="s">
        <v>4857</v>
      </c>
      <c r="E1107" s="824" t="s">
        <v>2911</v>
      </c>
      <c r="F1107" s="822" t="s">
        <v>2868</v>
      </c>
      <c r="G1107" s="822" t="s">
        <v>3251</v>
      </c>
      <c r="H1107" s="822" t="s">
        <v>643</v>
      </c>
      <c r="I1107" s="822" t="s">
        <v>2638</v>
      </c>
      <c r="J1107" s="822" t="s">
        <v>1505</v>
      </c>
      <c r="K1107" s="822" t="s">
        <v>1493</v>
      </c>
      <c r="L1107" s="825">
        <v>238.89</v>
      </c>
      <c r="M1107" s="825">
        <v>3583.3499999999995</v>
      </c>
      <c r="N1107" s="822">
        <v>15</v>
      </c>
      <c r="O1107" s="826">
        <v>1.5</v>
      </c>
      <c r="P1107" s="825">
        <v>3583.3499999999995</v>
      </c>
      <c r="Q1107" s="827">
        <v>1</v>
      </c>
      <c r="R1107" s="822">
        <v>15</v>
      </c>
      <c r="S1107" s="827">
        <v>1</v>
      </c>
      <c r="T1107" s="826">
        <v>1.5</v>
      </c>
      <c r="U1107" s="828">
        <v>1</v>
      </c>
    </row>
    <row r="1108" spans="1:21" ht="14.45" customHeight="1" x14ac:dyDescent="0.2">
      <c r="A1108" s="821">
        <v>21</v>
      </c>
      <c r="B1108" s="822" t="s">
        <v>2867</v>
      </c>
      <c r="C1108" s="822" t="s">
        <v>2873</v>
      </c>
      <c r="D1108" s="823" t="s">
        <v>4857</v>
      </c>
      <c r="E1108" s="824" t="s">
        <v>2911</v>
      </c>
      <c r="F1108" s="822" t="s">
        <v>2868</v>
      </c>
      <c r="G1108" s="822" t="s">
        <v>3251</v>
      </c>
      <c r="H1108" s="822" t="s">
        <v>643</v>
      </c>
      <c r="I1108" s="822" t="s">
        <v>2639</v>
      </c>
      <c r="J1108" s="822" t="s">
        <v>1504</v>
      </c>
      <c r="K1108" s="822" t="s">
        <v>1493</v>
      </c>
      <c r="L1108" s="825">
        <v>238.89</v>
      </c>
      <c r="M1108" s="825">
        <v>5972.2499999999991</v>
      </c>
      <c r="N1108" s="822">
        <v>25</v>
      </c>
      <c r="O1108" s="826">
        <v>2.5</v>
      </c>
      <c r="P1108" s="825">
        <v>5972.2499999999991</v>
      </c>
      <c r="Q1108" s="827">
        <v>1</v>
      </c>
      <c r="R1108" s="822">
        <v>25</v>
      </c>
      <c r="S1108" s="827">
        <v>1</v>
      </c>
      <c r="T1108" s="826">
        <v>2.5</v>
      </c>
      <c r="U1108" s="828">
        <v>1</v>
      </c>
    </row>
    <row r="1109" spans="1:21" ht="14.45" customHeight="1" x14ac:dyDescent="0.2">
      <c r="A1109" s="821">
        <v>21</v>
      </c>
      <c r="B1109" s="822" t="s">
        <v>2867</v>
      </c>
      <c r="C1109" s="822" t="s">
        <v>2873</v>
      </c>
      <c r="D1109" s="823" t="s">
        <v>4857</v>
      </c>
      <c r="E1109" s="824" t="s">
        <v>2911</v>
      </c>
      <c r="F1109" s="822" t="s">
        <v>2868</v>
      </c>
      <c r="G1109" s="822" t="s">
        <v>3251</v>
      </c>
      <c r="H1109" s="822" t="s">
        <v>643</v>
      </c>
      <c r="I1109" s="822" t="s">
        <v>2634</v>
      </c>
      <c r="J1109" s="822" t="s">
        <v>1492</v>
      </c>
      <c r="K1109" s="822" t="s">
        <v>1493</v>
      </c>
      <c r="L1109" s="825">
        <v>87.82</v>
      </c>
      <c r="M1109" s="825">
        <v>439.09999999999997</v>
      </c>
      <c r="N1109" s="822">
        <v>5</v>
      </c>
      <c r="O1109" s="826">
        <v>0.5</v>
      </c>
      <c r="P1109" s="825">
        <v>439.09999999999997</v>
      </c>
      <c r="Q1109" s="827">
        <v>1</v>
      </c>
      <c r="R1109" s="822">
        <v>5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21</v>
      </c>
      <c r="B1110" s="822" t="s">
        <v>2867</v>
      </c>
      <c r="C1110" s="822" t="s">
        <v>2873</v>
      </c>
      <c r="D1110" s="823" t="s">
        <v>4857</v>
      </c>
      <c r="E1110" s="824" t="s">
        <v>2911</v>
      </c>
      <c r="F1110" s="822" t="s">
        <v>2868</v>
      </c>
      <c r="G1110" s="822" t="s">
        <v>3251</v>
      </c>
      <c r="H1110" s="822" t="s">
        <v>643</v>
      </c>
      <c r="I1110" s="822" t="s">
        <v>4045</v>
      </c>
      <c r="J1110" s="822" t="s">
        <v>4046</v>
      </c>
      <c r="K1110" s="822" t="s">
        <v>1961</v>
      </c>
      <c r="L1110" s="825">
        <v>127.34</v>
      </c>
      <c r="M1110" s="825">
        <v>636.70000000000005</v>
      </c>
      <c r="N1110" s="822">
        <v>5</v>
      </c>
      <c r="O1110" s="826">
        <v>1</v>
      </c>
      <c r="P1110" s="825">
        <v>636.70000000000005</v>
      </c>
      <c r="Q1110" s="827">
        <v>1</v>
      </c>
      <c r="R1110" s="822">
        <v>5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21</v>
      </c>
      <c r="B1111" s="822" t="s">
        <v>2867</v>
      </c>
      <c r="C1111" s="822" t="s">
        <v>2873</v>
      </c>
      <c r="D1111" s="823" t="s">
        <v>4857</v>
      </c>
      <c r="E1111" s="824" t="s">
        <v>2911</v>
      </c>
      <c r="F1111" s="822" t="s">
        <v>2868</v>
      </c>
      <c r="G1111" s="822" t="s">
        <v>3251</v>
      </c>
      <c r="H1111" s="822" t="s">
        <v>643</v>
      </c>
      <c r="I1111" s="822" t="s">
        <v>4045</v>
      </c>
      <c r="J1111" s="822" t="s">
        <v>4046</v>
      </c>
      <c r="K1111" s="822" t="s">
        <v>1961</v>
      </c>
      <c r="L1111" s="825">
        <v>179.65</v>
      </c>
      <c r="M1111" s="825">
        <v>898.25</v>
      </c>
      <c r="N1111" s="822">
        <v>5</v>
      </c>
      <c r="O1111" s="826">
        <v>0.5</v>
      </c>
      <c r="P1111" s="825">
        <v>898.25</v>
      </c>
      <c r="Q1111" s="827">
        <v>1</v>
      </c>
      <c r="R1111" s="822">
        <v>5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21</v>
      </c>
      <c r="B1112" s="822" t="s">
        <v>2867</v>
      </c>
      <c r="C1112" s="822" t="s">
        <v>2873</v>
      </c>
      <c r="D1112" s="823" t="s">
        <v>4857</v>
      </c>
      <c r="E1112" s="824" t="s">
        <v>2911</v>
      </c>
      <c r="F1112" s="822" t="s">
        <v>2868</v>
      </c>
      <c r="G1112" s="822" t="s">
        <v>3251</v>
      </c>
      <c r="H1112" s="822" t="s">
        <v>643</v>
      </c>
      <c r="I1112" s="822" t="s">
        <v>4047</v>
      </c>
      <c r="J1112" s="822" t="s">
        <v>4048</v>
      </c>
      <c r="K1112" s="822" t="s">
        <v>1961</v>
      </c>
      <c r="L1112" s="825">
        <v>155.97</v>
      </c>
      <c r="M1112" s="825">
        <v>779.85</v>
      </c>
      <c r="N1112" s="822">
        <v>5</v>
      </c>
      <c r="O1112" s="826">
        <v>1</v>
      </c>
      <c r="P1112" s="825">
        <v>779.85</v>
      </c>
      <c r="Q1112" s="827">
        <v>1</v>
      </c>
      <c r="R1112" s="822">
        <v>5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21</v>
      </c>
      <c r="B1113" s="822" t="s">
        <v>2867</v>
      </c>
      <c r="C1113" s="822" t="s">
        <v>2873</v>
      </c>
      <c r="D1113" s="823" t="s">
        <v>4857</v>
      </c>
      <c r="E1113" s="824" t="s">
        <v>2911</v>
      </c>
      <c r="F1113" s="822" t="s">
        <v>2868</v>
      </c>
      <c r="G1113" s="822" t="s">
        <v>3251</v>
      </c>
      <c r="H1113" s="822" t="s">
        <v>329</v>
      </c>
      <c r="I1113" s="822" t="s">
        <v>4049</v>
      </c>
      <c r="J1113" s="822" t="s">
        <v>1496</v>
      </c>
      <c r="K1113" s="822" t="s">
        <v>1493</v>
      </c>
      <c r="L1113" s="825">
        <v>87.82</v>
      </c>
      <c r="M1113" s="825">
        <v>1756.3999999999999</v>
      </c>
      <c r="N1113" s="822">
        <v>20</v>
      </c>
      <c r="O1113" s="826">
        <v>2.5</v>
      </c>
      <c r="P1113" s="825">
        <v>1756.3999999999999</v>
      </c>
      <c r="Q1113" s="827">
        <v>1</v>
      </c>
      <c r="R1113" s="822">
        <v>20</v>
      </c>
      <c r="S1113" s="827">
        <v>1</v>
      </c>
      <c r="T1113" s="826">
        <v>2.5</v>
      </c>
      <c r="U1113" s="828">
        <v>1</v>
      </c>
    </row>
    <row r="1114" spans="1:21" ht="14.45" customHeight="1" x14ac:dyDescent="0.2">
      <c r="A1114" s="821">
        <v>21</v>
      </c>
      <c r="B1114" s="822" t="s">
        <v>2867</v>
      </c>
      <c r="C1114" s="822" t="s">
        <v>2873</v>
      </c>
      <c r="D1114" s="823" t="s">
        <v>4857</v>
      </c>
      <c r="E1114" s="824" t="s">
        <v>2911</v>
      </c>
      <c r="F1114" s="822" t="s">
        <v>2868</v>
      </c>
      <c r="G1114" s="822" t="s">
        <v>3251</v>
      </c>
      <c r="H1114" s="822" t="s">
        <v>643</v>
      </c>
      <c r="I1114" s="822" t="s">
        <v>2786</v>
      </c>
      <c r="J1114" s="822" t="s">
        <v>1956</v>
      </c>
      <c r="K1114" s="822" t="s">
        <v>1493</v>
      </c>
      <c r="L1114" s="825">
        <v>104.4</v>
      </c>
      <c r="M1114" s="825">
        <v>522</v>
      </c>
      <c r="N1114" s="822">
        <v>5</v>
      </c>
      <c r="O1114" s="826">
        <v>1</v>
      </c>
      <c r="P1114" s="825">
        <v>522</v>
      </c>
      <c r="Q1114" s="827">
        <v>1</v>
      </c>
      <c r="R1114" s="822">
        <v>5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21</v>
      </c>
      <c r="B1115" s="822" t="s">
        <v>2867</v>
      </c>
      <c r="C1115" s="822" t="s">
        <v>2873</v>
      </c>
      <c r="D1115" s="823" t="s">
        <v>4857</v>
      </c>
      <c r="E1115" s="824" t="s">
        <v>2911</v>
      </c>
      <c r="F1115" s="822" t="s">
        <v>2868</v>
      </c>
      <c r="G1115" s="822" t="s">
        <v>3251</v>
      </c>
      <c r="H1115" s="822" t="s">
        <v>643</v>
      </c>
      <c r="I1115" s="822" t="s">
        <v>4050</v>
      </c>
      <c r="J1115" s="822" t="s">
        <v>4051</v>
      </c>
      <c r="K1115" s="822" t="s">
        <v>1493</v>
      </c>
      <c r="L1115" s="825">
        <v>104.4</v>
      </c>
      <c r="M1115" s="825">
        <v>522</v>
      </c>
      <c r="N1115" s="822">
        <v>5</v>
      </c>
      <c r="O1115" s="826">
        <v>1</v>
      </c>
      <c r="P1115" s="825">
        <v>522</v>
      </c>
      <c r="Q1115" s="827">
        <v>1</v>
      </c>
      <c r="R1115" s="822">
        <v>5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21</v>
      </c>
      <c r="B1116" s="822" t="s">
        <v>2867</v>
      </c>
      <c r="C1116" s="822" t="s">
        <v>2873</v>
      </c>
      <c r="D1116" s="823" t="s">
        <v>4857</v>
      </c>
      <c r="E1116" s="824" t="s">
        <v>2911</v>
      </c>
      <c r="F1116" s="822" t="s">
        <v>2868</v>
      </c>
      <c r="G1116" s="822" t="s">
        <v>3251</v>
      </c>
      <c r="H1116" s="822" t="s">
        <v>329</v>
      </c>
      <c r="I1116" s="822" t="s">
        <v>3768</v>
      </c>
      <c r="J1116" s="822" t="s">
        <v>3769</v>
      </c>
      <c r="K1116" s="822" t="s">
        <v>1961</v>
      </c>
      <c r="L1116" s="825">
        <v>158.61000000000001</v>
      </c>
      <c r="M1116" s="825">
        <v>317.22000000000003</v>
      </c>
      <c r="N1116" s="822">
        <v>2</v>
      </c>
      <c r="O1116" s="826">
        <v>0.5</v>
      </c>
      <c r="P1116" s="825">
        <v>317.22000000000003</v>
      </c>
      <c r="Q1116" s="827">
        <v>1</v>
      </c>
      <c r="R1116" s="822">
        <v>2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21</v>
      </c>
      <c r="B1117" s="822" t="s">
        <v>2867</v>
      </c>
      <c r="C1117" s="822" t="s">
        <v>2873</v>
      </c>
      <c r="D1117" s="823" t="s">
        <v>4857</v>
      </c>
      <c r="E1117" s="824" t="s">
        <v>2911</v>
      </c>
      <c r="F1117" s="822" t="s">
        <v>2868</v>
      </c>
      <c r="G1117" s="822" t="s">
        <v>3251</v>
      </c>
      <c r="H1117" s="822" t="s">
        <v>329</v>
      </c>
      <c r="I1117" s="822" t="s">
        <v>4052</v>
      </c>
      <c r="J1117" s="822" t="s">
        <v>1494</v>
      </c>
      <c r="K1117" s="822" t="s">
        <v>1493</v>
      </c>
      <c r="L1117" s="825">
        <v>87.82</v>
      </c>
      <c r="M1117" s="825">
        <v>439.09999999999997</v>
      </c>
      <c r="N1117" s="822">
        <v>5</v>
      </c>
      <c r="O1117" s="826">
        <v>0.5</v>
      </c>
      <c r="P1117" s="825">
        <v>439.09999999999997</v>
      </c>
      <c r="Q1117" s="827">
        <v>1</v>
      </c>
      <c r="R1117" s="822">
        <v>5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21</v>
      </c>
      <c r="B1118" s="822" t="s">
        <v>2867</v>
      </c>
      <c r="C1118" s="822" t="s">
        <v>2873</v>
      </c>
      <c r="D1118" s="823" t="s">
        <v>4857</v>
      </c>
      <c r="E1118" s="824" t="s">
        <v>2911</v>
      </c>
      <c r="F1118" s="822" t="s">
        <v>2868</v>
      </c>
      <c r="G1118" s="822" t="s">
        <v>3254</v>
      </c>
      <c r="H1118" s="822" t="s">
        <v>329</v>
      </c>
      <c r="I1118" s="822" t="s">
        <v>3255</v>
      </c>
      <c r="J1118" s="822" t="s">
        <v>1152</v>
      </c>
      <c r="K1118" s="822" t="s">
        <v>1153</v>
      </c>
      <c r="L1118" s="825">
        <v>121.92</v>
      </c>
      <c r="M1118" s="825">
        <v>365.76</v>
      </c>
      <c r="N1118" s="822">
        <v>3</v>
      </c>
      <c r="O1118" s="826">
        <v>3</v>
      </c>
      <c r="P1118" s="825">
        <v>243.84</v>
      </c>
      <c r="Q1118" s="827">
        <v>0.66666666666666674</v>
      </c>
      <c r="R1118" s="822">
        <v>2</v>
      </c>
      <c r="S1118" s="827">
        <v>0.66666666666666663</v>
      </c>
      <c r="T1118" s="826">
        <v>2</v>
      </c>
      <c r="U1118" s="828">
        <v>0.66666666666666663</v>
      </c>
    </row>
    <row r="1119" spans="1:21" ht="14.45" customHeight="1" x14ac:dyDescent="0.2">
      <c r="A1119" s="821">
        <v>21</v>
      </c>
      <c r="B1119" s="822" t="s">
        <v>2867</v>
      </c>
      <c r="C1119" s="822" t="s">
        <v>2873</v>
      </c>
      <c r="D1119" s="823" t="s">
        <v>4857</v>
      </c>
      <c r="E1119" s="824" t="s">
        <v>2911</v>
      </c>
      <c r="F1119" s="822" t="s">
        <v>2868</v>
      </c>
      <c r="G1119" s="822" t="s">
        <v>3254</v>
      </c>
      <c r="H1119" s="822" t="s">
        <v>329</v>
      </c>
      <c r="I1119" s="822" t="s">
        <v>3255</v>
      </c>
      <c r="J1119" s="822" t="s">
        <v>1152</v>
      </c>
      <c r="K1119" s="822" t="s">
        <v>1153</v>
      </c>
      <c r="L1119" s="825">
        <v>107.27</v>
      </c>
      <c r="M1119" s="825">
        <v>214.54</v>
      </c>
      <c r="N1119" s="822">
        <v>2</v>
      </c>
      <c r="O1119" s="826">
        <v>2</v>
      </c>
      <c r="P1119" s="825">
        <v>107.27</v>
      </c>
      <c r="Q1119" s="827">
        <v>0.5</v>
      </c>
      <c r="R1119" s="822">
        <v>1</v>
      </c>
      <c r="S1119" s="827">
        <v>0.5</v>
      </c>
      <c r="T1119" s="826">
        <v>1</v>
      </c>
      <c r="U1119" s="828">
        <v>0.5</v>
      </c>
    </row>
    <row r="1120" spans="1:21" ht="14.45" customHeight="1" x14ac:dyDescent="0.2">
      <c r="A1120" s="821">
        <v>21</v>
      </c>
      <c r="B1120" s="822" t="s">
        <v>2867</v>
      </c>
      <c r="C1120" s="822" t="s">
        <v>2873</v>
      </c>
      <c r="D1120" s="823" t="s">
        <v>4857</v>
      </c>
      <c r="E1120" s="824" t="s">
        <v>2911</v>
      </c>
      <c r="F1120" s="822" t="s">
        <v>2868</v>
      </c>
      <c r="G1120" s="822" t="s">
        <v>4053</v>
      </c>
      <c r="H1120" s="822" t="s">
        <v>643</v>
      </c>
      <c r="I1120" s="822" t="s">
        <v>2315</v>
      </c>
      <c r="J1120" s="822" t="s">
        <v>1304</v>
      </c>
      <c r="K1120" s="822" t="s">
        <v>2316</v>
      </c>
      <c r="L1120" s="825">
        <v>0</v>
      </c>
      <c r="M1120" s="825">
        <v>0</v>
      </c>
      <c r="N1120" s="822">
        <v>4</v>
      </c>
      <c r="O1120" s="826">
        <v>3</v>
      </c>
      <c r="P1120" s="825">
        <v>0</v>
      </c>
      <c r="Q1120" s="827"/>
      <c r="R1120" s="822">
        <v>2</v>
      </c>
      <c r="S1120" s="827">
        <v>0.5</v>
      </c>
      <c r="T1120" s="826">
        <v>2</v>
      </c>
      <c r="U1120" s="828">
        <v>0.66666666666666663</v>
      </c>
    </row>
    <row r="1121" spans="1:21" ht="14.45" customHeight="1" x14ac:dyDescent="0.2">
      <c r="A1121" s="821">
        <v>21</v>
      </c>
      <c r="B1121" s="822" t="s">
        <v>2867</v>
      </c>
      <c r="C1121" s="822" t="s">
        <v>2873</v>
      </c>
      <c r="D1121" s="823" t="s">
        <v>4857</v>
      </c>
      <c r="E1121" s="824" t="s">
        <v>2911</v>
      </c>
      <c r="F1121" s="822" t="s">
        <v>2869</v>
      </c>
      <c r="G1121" s="822" t="s">
        <v>3257</v>
      </c>
      <c r="H1121" s="822" t="s">
        <v>329</v>
      </c>
      <c r="I1121" s="822" t="s">
        <v>3258</v>
      </c>
      <c r="J1121" s="822" t="s">
        <v>3259</v>
      </c>
      <c r="K1121" s="822"/>
      <c r="L1121" s="825">
        <v>0</v>
      </c>
      <c r="M1121" s="825">
        <v>0</v>
      </c>
      <c r="N1121" s="822">
        <v>23</v>
      </c>
      <c r="O1121" s="826">
        <v>23</v>
      </c>
      <c r="P1121" s="825">
        <v>0</v>
      </c>
      <c r="Q1121" s="827"/>
      <c r="R1121" s="822">
        <v>23</v>
      </c>
      <c r="S1121" s="827">
        <v>1</v>
      </c>
      <c r="T1121" s="826">
        <v>23</v>
      </c>
      <c r="U1121" s="828">
        <v>1</v>
      </c>
    </row>
    <row r="1122" spans="1:21" ht="14.45" customHeight="1" x14ac:dyDescent="0.2">
      <c r="A1122" s="821">
        <v>21</v>
      </c>
      <c r="B1122" s="822" t="s">
        <v>2867</v>
      </c>
      <c r="C1122" s="822" t="s">
        <v>2873</v>
      </c>
      <c r="D1122" s="823" t="s">
        <v>4857</v>
      </c>
      <c r="E1122" s="824" t="s">
        <v>2911</v>
      </c>
      <c r="F1122" s="822" t="s">
        <v>2869</v>
      </c>
      <c r="G1122" s="822" t="s">
        <v>3257</v>
      </c>
      <c r="H1122" s="822" t="s">
        <v>329</v>
      </c>
      <c r="I1122" s="822" t="s">
        <v>4054</v>
      </c>
      <c r="J1122" s="822" t="s">
        <v>3259</v>
      </c>
      <c r="K1122" s="822"/>
      <c r="L1122" s="825">
        <v>0</v>
      </c>
      <c r="M1122" s="825">
        <v>0</v>
      </c>
      <c r="N1122" s="822">
        <v>1</v>
      </c>
      <c r="O1122" s="826">
        <v>1</v>
      </c>
      <c r="P1122" s="825">
        <v>0</v>
      </c>
      <c r="Q1122" s="827"/>
      <c r="R1122" s="822">
        <v>1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21</v>
      </c>
      <c r="B1123" s="822" t="s">
        <v>2867</v>
      </c>
      <c r="C1123" s="822" t="s">
        <v>2873</v>
      </c>
      <c r="D1123" s="823" t="s">
        <v>4857</v>
      </c>
      <c r="E1123" s="824" t="s">
        <v>2911</v>
      </c>
      <c r="F1123" s="822" t="s">
        <v>2869</v>
      </c>
      <c r="G1123" s="822" t="s">
        <v>3257</v>
      </c>
      <c r="H1123" s="822" t="s">
        <v>329</v>
      </c>
      <c r="I1123" s="822" t="s">
        <v>4055</v>
      </c>
      <c r="J1123" s="822" t="s">
        <v>3259</v>
      </c>
      <c r="K1123" s="822"/>
      <c r="L1123" s="825">
        <v>0</v>
      </c>
      <c r="M1123" s="825">
        <v>0</v>
      </c>
      <c r="N1123" s="822">
        <v>1</v>
      </c>
      <c r="O1123" s="826">
        <v>1</v>
      </c>
      <c r="P1123" s="825">
        <v>0</v>
      </c>
      <c r="Q1123" s="827"/>
      <c r="R1123" s="822">
        <v>1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21</v>
      </c>
      <c r="B1124" s="822" t="s">
        <v>2867</v>
      </c>
      <c r="C1124" s="822" t="s">
        <v>2873</v>
      </c>
      <c r="D1124" s="823" t="s">
        <v>4857</v>
      </c>
      <c r="E1124" s="824" t="s">
        <v>2911</v>
      </c>
      <c r="F1124" s="822" t="s">
        <v>2869</v>
      </c>
      <c r="G1124" s="822" t="s">
        <v>3257</v>
      </c>
      <c r="H1124" s="822" t="s">
        <v>329</v>
      </c>
      <c r="I1124" s="822" t="s">
        <v>4056</v>
      </c>
      <c r="J1124" s="822" t="s">
        <v>3259</v>
      </c>
      <c r="K1124" s="822"/>
      <c r="L1124" s="825">
        <v>0</v>
      </c>
      <c r="M1124" s="825">
        <v>0</v>
      </c>
      <c r="N1124" s="822">
        <v>1</v>
      </c>
      <c r="O1124" s="826">
        <v>1</v>
      </c>
      <c r="P1124" s="825">
        <v>0</v>
      </c>
      <c r="Q1124" s="827"/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21</v>
      </c>
      <c r="B1125" s="822" t="s">
        <v>2867</v>
      </c>
      <c r="C1125" s="822" t="s">
        <v>2873</v>
      </c>
      <c r="D1125" s="823" t="s">
        <v>4857</v>
      </c>
      <c r="E1125" s="824" t="s">
        <v>2911</v>
      </c>
      <c r="F1125" s="822" t="s">
        <v>2870</v>
      </c>
      <c r="G1125" s="822" t="s">
        <v>3257</v>
      </c>
      <c r="H1125" s="822" t="s">
        <v>329</v>
      </c>
      <c r="I1125" s="822" t="s">
        <v>3260</v>
      </c>
      <c r="J1125" s="822" t="s">
        <v>3261</v>
      </c>
      <c r="K1125" s="822" t="s">
        <v>3262</v>
      </c>
      <c r="L1125" s="825">
        <v>2029.75</v>
      </c>
      <c r="M1125" s="825">
        <v>12178.5</v>
      </c>
      <c r="N1125" s="822">
        <v>6</v>
      </c>
      <c r="O1125" s="826">
        <v>6</v>
      </c>
      <c r="P1125" s="825">
        <v>6089.25</v>
      </c>
      <c r="Q1125" s="827">
        <v>0.5</v>
      </c>
      <c r="R1125" s="822">
        <v>3</v>
      </c>
      <c r="S1125" s="827">
        <v>0.5</v>
      </c>
      <c r="T1125" s="826">
        <v>3</v>
      </c>
      <c r="U1125" s="828">
        <v>0.5</v>
      </c>
    </row>
    <row r="1126" spans="1:21" ht="14.45" customHeight="1" x14ac:dyDescent="0.2">
      <c r="A1126" s="821">
        <v>21</v>
      </c>
      <c r="B1126" s="822" t="s">
        <v>2867</v>
      </c>
      <c r="C1126" s="822" t="s">
        <v>2873</v>
      </c>
      <c r="D1126" s="823" t="s">
        <v>4857</v>
      </c>
      <c r="E1126" s="824" t="s">
        <v>2912</v>
      </c>
      <c r="F1126" s="822" t="s">
        <v>2868</v>
      </c>
      <c r="G1126" s="822" t="s">
        <v>2951</v>
      </c>
      <c r="H1126" s="822" t="s">
        <v>329</v>
      </c>
      <c r="I1126" s="822" t="s">
        <v>3269</v>
      </c>
      <c r="J1126" s="822" t="s">
        <v>2953</v>
      </c>
      <c r="K1126" s="822" t="s">
        <v>3270</v>
      </c>
      <c r="L1126" s="825">
        <v>23.49</v>
      </c>
      <c r="M1126" s="825">
        <v>70.47</v>
      </c>
      <c r="N1126" s="822">
        <v>3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21</v>
      </c>
      <c r="B1127" s="822" t="s">
        <v>2867</v>
      </c>
      <c r="C1127" s="822" t="s">
        <v>2873</v>
      </c>
      <c r="D1127" s="823" t="s">
        <v>4857</v>
      </c>
      <c r="E1127" s="824" t="s">
        <v>2912</v>
      </c>
      <c r="F1127" s="822" t="s">
        <v>2868</v>
      </c>
      <c r="G1127" s="822" t="s">
        <v>3283</v>
      </c>
      <c r="H1127" s="822" t="s">
        <v>643</v>
      </c>
      <c r="I1127" s="822" t="s">
        <v>3284</v>
      </c>
      <c r="J1127" s="822" t="s">
        <v>3285</v>
      </c>
      <c r="K1127" s="822" t="s">
        <v>3286</v>
      </c>
      <c r="L1127" s="825">
        <v>1091.07</v>
      </c>
      <c r="M1127" s="825">
        <v>1091.07</v>
      </c>
      <c r="N1127" s="822">
        <v>1</v>
      </c>
      <c r="O1127" s="826">
        <v>1</v>
      </c>
      <c r="P1127" s="825">
        <v>1091.07</v>
      </c>
      <c r="Q1127" s="827">
        <v>1</v>
      </c>
      <c r="R1127" s="822">
        <v>1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21</v>
      </c>
      <c r="B1128" s="822" t="s">
        <v>2867</v>
      </c>
      <c r="C1128" s="822" t="s">
        <v>2873</v>
      </c>
      <c r="D1128" s="823" t="s">
        <v>4857</v>
      </c>
      <c r="E1128" s="824" t="s">
        <v>2912</v>
      </c>
      <c r="F1128" s="822" t="s">
        <v>2868</v>
      </c>
      <c r="G1128" s="822" t="s">
        <v>2981</v>
      </c>
      <c r="H1128" s="822" t="s">
        <v>329</v>
      </c>
      <c r="I1128" s="822" t="s">
        <v>2982</v>
      </c>
      <c r="J1128" s="822" t="s">
        <v>1670</v>
      </c>
      <c r="K1128" s="822" t="s">
        <v>782</v>
      </c>
      <c r="L1128" s="825">
        <v>132</v>
      </c>
      <c r="M1128" s="825">
        <v>132</v>
      </c>
      <c r="N1128" s="822">
        <v>1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21</v>
      </c>
      <c r="B1129" s="822" t="s">
        <v>2867</v>
      </c>
      <c r="C1129" s="822" t="s">
        <v>2873</v>
      </c>
      <c r="D1129" s="823" t="s">
        <v>4857</v>
      </c>
      <c r="E1129" s="824" t="s">
        <v>2912</v>
      </c>
      <c r="F1129" s="822" t="s">
        <v>2868</v>
      </c>
      <c r="G1129" s="822" t="s">
        <v>2937</v>
      </c>
      <c r="H1129" s="822" t="s">
        <v>329</v>
      </c>
      <c r="I1129" s="822" t="s">
        <v>2938</v>
      </c>
      <c r="J1129" s="822" t="s">
        <v>923</v>
      </c>
      <c r="K1129" s="822" t="s">
        <v>2939</v>
      </c>
      <c r="L1129" s="825">
        <v>516</v>
      </c>
      <c r="M1129" s="825">
        <v>516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21</v>
      </c>
      <c r="B1130" s="822" t="s">
        <v>2867</v>
      </c>
      <c r="C1130" s="822" t="s">
        <v>2873</v>
      </c>
      <c r="D1130" s="823" t="s">
        <v>4857</v>
      </c>
      <c r="E1130" s="824" t="s">
        <v>2912</v>
      </c>
      <c r="F1130" s="822" t="s">
        <v>2868</v>
      </c>
      <c r="G1130" s="822" t="s">
        <v>2929</v>
      </c>
      <c r="H1130" s="822" t="s">
        <v>329</v>
      </c>
      <c r="I1130" s="822" t="s">
        <v>2930</v>
      </c>
      <c r="J1130" s="822" t="s">
        <v>2931</v>
      </c>
      <c r="K1130" s="822" t="s">
        <v>2932</v>
      </c>
      <c r="L1130" s="825">
        <v>225.39</v>
      </c>
      <c r="M1130" s="825">
        <v>225.39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21</v>
      </c>
      <c r="B1131" s="822" t="s">
        <v>2867</v>
      </c>
      <c r="C1131" s="822" t="s">
        <v>2873</v>
      </c>
      <c r="D1131" s="823" t="s">
        <v>4857</v>
      </c>
      <c r="E1131" s="824" t="s">
        <v>2912</v>
      </c>
      <c r="F1131" s="822" t="s">
        <v>2868</v>
      </c>
      <c r="G1131" s="822" t="s">
        <v>3000</v>
      </c>
      <c r="H1131" s="822" t="s">
        <v>329</v>
      </c>
      <c r="I1131" s="822" t="s">
        <v>4057</v>
      </c>
      <c r="J1131" s="822" t="s">
        <v>3002</v>
      </c>
      <c r="K1131" s="822" t="s">
        <v>4058</v>
      </c>
      <c r="L1131" s="825">
        <v>46.75</v>
      </c>
      <c r="M1131" s="825">
        <v>140.25</v>
      </c>
      <c r="N1131" s="822">
        <v>3</v>
      </c>
      <c r="O1131" s="826">
        <v>2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21</v>
      </c>
      <c r="B1132" s="822" t="s">
        <v>2867</v>
      </c>
      <c r="C1132" s="822" t="s">
        <v>2873</v>
      </c>
      <c r="D1132" s="823" t="s">
        <v>4857</v>
      </c>
      <c r="E1132" s="824" t="s">
        <v>2912</v>
      </c>
      <c r="F1132" s="822" t="s">
        <v>2868</v>
      </c>
      <c r="G1132" s="822" t="s">
        <v>2924</v>
      </c>
      <c r="H1132" s="822" t="s">
        <v>643</v>
      </c>
      <c r="I1132" s="822" t="s">
        <v>2540</v>
      </c>
      <c r="J1132" s="822" t="s">
        <v>2538</v>
      </c>
      <c r="K1132" s="822" t="s">
        <v>2541</v>
      </c>
      <c r="L1132" s="825">
        <v>484.75</v>
      </c>
      <c r="M1132" s="825">
        <v>484.75</v>
      </c>
      <c r="N1132" s="822">
        <v>1</v>
      </c>
      <c r="O1132" s="826">
        <v>1</v>
      </c>
      <c r="P1132" s="825">
        <v>484.75</v>
      </c>
      <c r="Q1132" s="827">
        <v>1</v>
      </c>
      <c r="R1132" s="822">
        <v>1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21</v>
      </c>
      <c r="B1133" s="822" t="s">
        <v>2867</v>
      </c>
      <c r="C1133" s="822" t="s">
        <v>2873</v>
      </c>
      <c r="D1133" s="823" t="s">
        <v>4857</v>
      </c>
      <c r="E1133" s="824" t="s">
        <v>2912</v>
      </c>
      <c r="F1133" s="822" t="s">
        <v>2868</v>
      </c>
      <c r="G1133" s="822" t="s">
        <v>2924</v>
      </c>
      <c r="H1133" s="822" t="s">
        <v>643</v>
      </c>
      <c r="I1133" s="822" t="s">
        <v>2729</v>
      </c>
      <c r="J1133" s="822" t="s">
        <v>2538</v>
      </c>
      <c r="K1133" s="822" t="s">
        <v>2730</v>
      </c>
      <c r="L1133" s="825">
        <v>1454.23</v>
      </c>
      <c r="M1133" s="825">
        <v>4362.6900000000005</v>
      </c>
      <c r="N1133" s="822">
        <v>3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21</v>
      </c>
      <c r="B1134" s="822" t="s">
        <v>2867</v>
      </c>
      <c r="C1134" s="822" t="s">
        <v>2873</v>
      </c>
      <c r="D1134" s="823" t="s">
        <v>4857</v>
      </c>
      <c r="E1134" s="824" t="s">
        <v>2912</v>
      </c>
      <c r="F1134" s="822" t="s">
        <v>2868</v>
      </c>
      <c r="G1134" s="822" t="s">
        <v>3043</v>
      </c>
      <c r="H1134" s="822" t="s">
        <v>643</v>
      </c>
      <c r="I1134" s="822" t="s">
        <v>2359</v>
      </c>
      <c r="J1134" s="822" t="s">
        <v>936</v>
      </c>
      <c r="K1134" s="822" t="s">
        <v>2360</v>
      </c>
      <c r="L1134" s="825">
        <v>42.51</v>
      </c>
      <c r="M1134" s="825">
        <v>42.51</v>
      </c>
      <c r="N1134" s="822">
        <v>1</v>
      </c>
      <c r="O1134" s="826">
        <v>0.5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21</v>
      </c>
      <c r="B1135" s="822" t="s">
        <v>2867</v>
      </c>
      <c r="C1135" s="822" t="s">
        <v>2873</v>
      </c>
      <c r="D1135" s="823" t="s">
        <v>4857</v>
      </c>
      <c r="E1135" s="824" t="s">
        <v>2912</v>
      </c>
      <c r="F1135" s="822" t="s">
        <v>2868</v>
      </c>
      <c r="G1135" s="822" t="s">
        <v>3044</v>
      </c>
      <c r="H1135" s="822" t="s">
        <v>643</v>
      </c>
      <c r="I1135" s="822" t="s">
        <v>2578</v>
      </c>
      <c r="J1135" s="822" t="s">
        <v>2579</v>
      </c>
      <c r="K1135" s="822" t="s">
        <v>2580</v>
      </c>
      <c r="L1135" s="825">
        <v>113.16</v>
      </c>
      <c r="M1135" s="825">
        <v>113.16</v>
      </c>
      <c r="N1135" s="822">
        <v>1</v>
      </c>
      <c r="O1135" s="826">
        <v>1</v>
      </c>
      <c r="P1135" s="825">
        <v>113.16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21</v>
      </c>
      <c r="B1136" s="822" t="s">
        <v>2867</v>
      </c>
      <c r="C1136" s="822" t="s">
        <v>2873</v>
      </c>
      <c r="D1136" s="823" t="s">
        <v>4857</v>
      </c>
      <c r="E1136" s="824" t="s">
        <v>2912</v>
      </c>
      <c r="F1136" s="822" t="s">
        <v>2868</v>
      </c>
      <c r="G1136" s="822" t="s">
        <v>3666</v>
      </c>
      <c r="H1136" s="822" t="s">
        <v>329</v>
      </c>
      <c r="I1136" s="822" t="s">
        <v>3667</v>
      </c>
      <c r="J1136" s="822" t="s">
        <v>829</v>
      </c>
      <c r="K1136" s="822" t="s">
        <v>3668</v>
      </c>
      <c r="L1136" s="825">
        <v>25.53</v>
      </c>
      <c r="M1136" s="825">
        <v>51.06</v>
      </c>
      <c r="N1136" s="822">
        <v>2</v>
      </c>
      <c r="O1136" s="826">
        <v>2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21</v>
      </c>
      <c r="B1137" s="822" t="s">
        <v>2867</v>
      </c>
      <c r="C1137" s="822" t="s">
        <v>2873</v>
      </c>
      <c r="D1137" s="823" t="s">
        <v>4857</v>
      </c>
      <c r="E1137" s="824" t="s">
        <v>2912</v>
      </c>
      <c r="F1137" s="822" t="s">
        <v>2868</v>
      </c>
      <c r="G1137" s="822" t="s">
        <v>3691</v>
      </c>
      <c r="H1137" s="822" t="s">
        <v>329</v>
      </c>
      <c r="I1137" s="822" t="s">
        <v>4059</v>
      </c>
      <c r="J1137" s="822" t="s">
        <v>1143</v>
      </c>
      <c r="K1137" s="822" t="s">
        <v>4060</v>
      </c>
      <c r="L1137" s="825">
        <v>0</v>
      </c>
      <c r="M1137" s="825">
        <v>0</v>
      </c>
      <c r="N1137" s="822">
        <v>1</v>
      </c>
      <c r="O1137" s="826">
        <v>1</v>
      </c>
      <c r="P1137" s="825">
        <v>0</v>
      </c>
      <c r="Q1137" s="827"/>
      <c r="R1137" s="822">
        <v>1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21</v>
      </c>
      <c r="B1138" s="822" t="s">
        <v>2867</v>
      </c>
      <c r="C1138" s="822" t="s">
        <v>2873</v>
      </c>
      <c r="D1138" s="823" t="s">
        <v>4857</v>
      </c>
      <c r="E1138" s="824" t="s">
        <v>2912</v>
      </c>
      <c r="F1138" s="822" t="s">
        <v>2868</v>
      </c>
      <c r="G1138" s="822" t="s">
        <v>4061</v>
      </c>
      <c r="H1138" s="822" t="s">
        <v>329</v>
      </c>
      <c r="I1138" s="822" t="s">
        <v>4062</v>
      </c>
      <c r="J1138" s="822" t="s">
        <v>4063</v>
      </c>
      <c r="K1138" s="822" t="s">
        <v>2347</v>
      </c>
      <c r="L1138" s="825">
        <v>38.56</v>
      </c>
      <c r="M1138" s="825">
        <v>38.56</v>
      </c>
      <c r="N1138" s="822">
        <v>1</v>
      </c>
      <c r="O1138" s="826">
        <v>0.5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21</v>
      </c>
      <c r="B1139" s="822" t="s">
        <v>2867</v>
      </c>
      <c r="C1139" s="822" t="s">
        <v>2873</v>
      </c>
      <c r="D1139" s="823" t="s">
        <v>4857</v>
      </c>
      <c r="E1139" s="824" t="s">
        <v>2912</v>
      </c>
      <c r="F1139" s="822" t="s">
        <v>2868</v>
      </c>
      <c r="G1139" s="822" t="s">
        <v>3695</v>
      </c>
      <c r="H1139" s="822" t="s">
        <v>329</v>
      </c>
      <c r="I1139" s="822" t="s">
        <v>4064</v>
      </c>
      <c r="J1139" s="822" t="s">
        <v>4065</v>
      </c>
      <c r="K1139" s="822" t="s">
        <v>4066</v>
      </c>
      <c r="L1139" s="825">
        <v>140.44</v>
      </c>
      <c r="M1139" s="825">
        <v>842.64</v>
      </c>
      <c r="N1139" s="822">
        <v>6</v>
      </c>
      <c r="O1139" s="826">
        <v>3</v>
      </c>
      <c r="P1139" s="825">
        <v>280.88</v>
      </c>
      <c r="Q1139" s="827">
        <v>0.33333333333333331</v>
      </c>
      <c r="R1139" s="822">
        <v>2</v>
      </c>
      <c r="S1139" s="827">
        <v>0.33333333333333331</v>
      </c>
      <c r="T1139" s="826">
        <v>1</v>
      </c>
      <c r="U1139" s="828">
        <v>0.33333333333333331</v>
      </c>
    </row>
    <row r="1140" spans="1:21" ht="14.45" customHeight="1" x14ac:dyDescent="0.2">
      <c r="A1140" s="821">
        <v>21</v>
      </c>
      <c r="B1140" s="822" t="s">
        <v>2867</v>
      </c>
      <c r="C1140" s="822" t="s">
        <v>2873</v>
      </c>
      <c r="D1140" s="823" t="s">
        <v>4857</v>
      </c>
      <c r="E1140" s="824" t="s">
        <v>2912</v>
      </c>
      <c r="F1140" s="822" t="s">
        <v>2868</v>
      </c>
      <c r="G1140" s="822" t="s">
        <v>2916</v>
      </c>
      <c r="H1140" s="822" t="s">
        <v>329</v>
      </c>
      <c r="I1140" s="822" t="s">
        <v>2917</v>
      </c>
      <c r="J1140" s="822" t="s">
        <v>807</v>
      </c>
      <c r="K1140" s="822" t="s">
        <v>2918</v>
      </c>
      <c r="L1140" s="825">
        <v>53.57</v>
      </c>
      <c r="M1140" s="825">
        <v>374.99</v>
      </c>
      <c r="N1140" s="822">
        <v>7</v>
      </c>
      <c r="O1140" s="826">
        <v>5.5</v>
      </c>
      <c r="P1140" s="825">
        <v>267.85000000000002</v>
      </c>
      <c r="Q1140" s="827">
        <v>0.7142857142857143</v>
      </c>
      <c r="R1140" s="822">
        <v>5</v>
      </c>
      <c r="S1140" s="827">
        <v>0.7142857142857143</v>
      </c>
      <c r="T1140" s="826">
        <v>4.5</v>
      </c>
      <c r="U1140" s="828">
        <v>0.81818181818181823</v>
      </c>
    </row>
    <row r="1141" spans="1:21" ht="14.45" customHeight="1" x14ac:dyDescent="0.2">
      <c r="A1141" s="821">
        <v>21</v>
      </c>
      <c r="B1141" s="822" t="s">
        <v>2867</v>
      </c>
      <c r="C1141" s="822" t="s">
        <v>2873</v>
      </c>
      <c r="D1141" s="823" t="s">
        <v>4857</v>
      </c>
      <c r="E1141" s="824" t="s">
        <v>2912</v>
      </c>
      <c r="F1141" s="822" t="s">
        <v>2868</v>
      </c>
      <c r="G1141" s="822" t="s">
        <v>3119</v>
      </c>
      <c r="H1141" s="822" t="s">
        <v>643</v>
      </c>
      <c r="I1141" s="822" t="s">
        <v>2652</v>
      </c>
      <c r="J1141" s="822" t="s">
        <v>931</v>
      </c>
      <c r="K1141" s="822" t="s">
        <v>2653</v>
      </c>
      <c r="L1141" s="825">
        <v>2309.36</v>
      </c>
      <c r="M1141" s="825">
        <v>6928.08</v>
      </c>
      <c r="N1141" s="822">
        <v>3</v>
      </c>
      <c r="O1141" s="826">
        <v>0.5</v>
      </c>
      <c r="P1141" s="825">
        <v>6928.08</v>
      </c>
      <c r="Q1141" s="827">
        <v>1</v>
      </c>
      <c r="R1141" s="822">
        <v>3</v>
      </c>
      <c r="S1141" s="827">
        <v>1</v>
      </c>
      <c r="T1141" s="826">
        <v>0.5</v>
      </c>
      <c r="U1141" s="828">
        <v>1</v>
      </c>
    </row>
    <row r="1142" spans="1:21" ht="14.45" customHeight="1" x14ac:dyDescent="0.2">
      <c r="A1142" s="821">
        <v>21</v>
      </c>
      <c r="B1142" s="822" t="s">
        <v>2867</v>
      </c>
      <c r="C1142" s="822" t="s">
        <v>2873</v>
      </c>
      <c r="D1142" s="823" t="s">
        <v>4857</v>
      </c>
      <c r="E1142" s="824" t="s">
        <v>2912</v>
      </c>
      <c r="F1142" s="822" t="s">
        <v>2868</v>
      </c>
      <c r="G1142" s="822" t="s">
        <v>3119</v>
      </c>
      <c r="H1142" s="822" t="s">
        <v>643</v>
      </c>
      <c r="I1142" s="822" t="s">
        <v>3713</v>
      </c>
      <c r="J1142" s="822" t="s">
        <v>929</v>
      </c>
      <c r="K1142" s="822" t="s">
        <v>3714</v>
      </c>
      <c r="L1142" s="825">
        <v>368.16</v>
      </c>
      <c r="M1142" s="825">
        <v>1104.48</v>
      </c>
      <c r="N1142" s="822">
        <v>3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21</v>
      </c>
      <c r="B1143" s="822" t="s">
        <v>2867</v>
      </c>
      <c r="C1143" s="822" t="s">
        <v>2873</v>
      </c>
      <c r="D1143" s="823" t="s">
        <v>4857</v>
      </c>
      <c r="E1143" s="824" t="s">
        <v>2912</v>
      </c>
      <c r="F1143" s="822" t="s">
        <v>2868</v>
      </c>
      <c r="G1143" s="822" t="s">
        <v>4067</v>
      </c>
      <c r="H1143" s="822" t="s">
        <v>329</v>
      </c>
      <c r="I1143" s="822" t="s">
        <v>4068</v>
      </c>
      <c r="J1143" s="822" t="s">
        <v>4069</v>
      </c>
      <c r="K1143" s="822" t="s">
        <v>4070</v>
      </c>
      <c r="L1143" s="825">
        <v>195.19</v>
      </c>
      <c r="M1143" s="825">
        <v>195.19</v>
      </c>
      <c r="N1143" s="822">
        <v>1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21</v>
      </c>
      <c r="B1144" s="822" t="s">
        <v>2867</v>
      </c>
      <c r="C1144" s="822" t="s">
        <v>2873</v>
      </c>
      <c r="D1144" s="823" t="s">
        <v>4857</v>
      </c>
      <c r="E1144" s="824" t="s">
        <v>2912</v>
      </c>
      <c r="F1144" s="822" t="s">
        <v>2868</v>
      </c>
      <c r="G1144" s="822" t="s">
        <v>3124</v>
      </c>
      <c r="H1144" s="822" t="s">
        <v>329</v>
      </c>
      <c r="I1144" s="822" t="s">
        <v>3128</v>
      </c>
      <c r="J1144" s="822" t="s">
        <v>977</v>
      </c>
      <c r="K1144" s="822" t="s">
        <v>3129</v>
      </c>
      <c r="L1144" s="825">
        <v>57.64</v>
      </c>
      <c r="M1144" s="825">
        <v>57.64</v>
      </c>
      <c r="N1144" s="822">
        <v>1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21</v>
      </c>
      <c r="B1145" s="822" t="s">
        <v>2867</v>
      </c>
      <c r="C1145" s="822" t="s">
        <v>2873</v>
      </c>
      <c r="D1145" s="823" t="s">
        <v>4857</v>
      </c>
      <c r="E1145" s="824" t="s">
        <v>2912</v>
      </c>
      <c r="F1145" s="822" t="s">
        <v>2868</v>
      </c>
      <c r="G1145" s="822" t="s">
        <v>3124</v>
      </c>
      <c r="H1145" s="822" t="s">
        <v>329</v>
      </c>
      <c r="I1145" s="822" t="s">
        <v>4071</v>
      </c>
      <c r="J1145" s="822" t="s">
        <v>3436</v>
      </c>
      <c r="K1145" s="822" t="s">
        <v>3127</v>
      </c>
      <c r="L1145" s="825">
        <v>27.37</v>
      </c>
      <c r="M1145" s="825">
        <v>27.37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21</v>
      </c>
      <c r="B1146" s="822" t="s">
        <v>2867</v>
      </c>
      <c r="C1146" s="822" t="s">
        <v>2873</v>
      </c>
      <c r="D1146" s="823" t="s">
        <v>4857</v>
      </c>
      <c r="E1146" s="824" t="s">
        <v>2912</v>
      </c>
      <c r="F1146" s="822" t="s">
        <v>2868</v>
      </c>
      <c r="G1146" s="822" t="s">
        <v>2919</v>
      </c>
      <c r="H1146" s="822" t="s">
        <v>329</v>
      </c>
      <c r="I1146" s="822" t="s">
        <v>2920</v>
      </c>
      <c r="J1146" s="822" t="s">
        <v>2310</v>
      </c>
      <c r="K1146" s="822" t="s">
        <v>2311</v>
      </c>
      <c r="L1146" s="825">
        <v>453.18</v>
      </c>
      <c r="M1146" s="825">
        <v>3625.44</v>
      </c>
      <c r="N1146" s="822">
        <v>8</v>
      </c>
      <c r="O1146" s="826">
        <v>4.5</v>
      </c>
      <c r="P1146" s="825">
        <v>2719.08</v>
      </c>
      <c r="Q1146" s="827">
        <v>0.75</v>
      </c>
      <c r="R1146" s="822">
        <v>6</v>
      </c>
      <c r="S1146" s="827">
        <v>0.75</v>
      </c>
      <c r="T1146" s="826">
        <v>3.5</v>
      </c>
      <c r="U1146" s="828">
        <v>0.77777777777777779</v>
      </c>
    </row>
    <row r="1147" spans="1:21" ht="14.45" customHeight="1" x14ac:dyDescent="0.2">
      <c r="A1147" s="821">
        <v>21</v>
      </c>
      <c r="B1147" s="822" t="s">
        <v>2867</v>
      </c>
      <c r="C1147" s="822" t="s">
        <v>2873</v>
      </c>
      <c r="D1147" s="823" t="s">
        <v>4857</v>
      </c>
      <c r="E1147" s="824" t="s">
        <v>2912</v>
      </c>
      <c r="F1147" s="822" t="s">
        <v>2868</v>
      </c>
      <c r="G1147" s="822" t="s">
        <v>2933</v>
      </c>
      <c r="H1147" s="822" t="s">
        <v>329</v>
      </c>
      <c r="I1147" s="822" t="s">
        <v>3142</v>
      </c>
      <c r="J1147" s="822" t="s">
        <v>1674</v>
      </c>
      <c r="K1147" s="822" t="s">
        <v>3143</v>
      </c>
      <c r="L1147" s="825">
        <v>57.64</v>
      </c>
      <c r="M1147" s="825">
        <v>57.64</v>
      </c>
      <c r="N1147" s="822">
        <v>1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21</v>
      </c>
      <c r="B1148" s="822" t="s">
        <v>2867</v>
      </c>
      <c r="C1148" s="822" t="s">
        <v>2873</v>
      </c>
      <c r="D1148" s="823" t="s">
        <v>4857</v>
      </c>
      <c r="E1148" s="824" t="s">
        <v>2912</v>
      </c>
      <c r="F1148" s="822" t="s">
        <v>2868</v>
      </c>
      <c r="G1148" s="822" t="s">
        <v>2933</v>
      </c>
      <c r="H1148" s="822" t="s">
        <v>329</v>
      </c>
      <c r="I1148" s="822" t="s">
        <v>3142</v>
      </c>
      <c r="J1148" s="822" t="s">
        <v>1674</v>
      </c>
      <c r="K1148" s="822" t="s">
        <v>3143</v>
      </c>
      <c r="L1148" s="825">
        <v>27.37</v>
      </c>
      <c r="M1148" s="825">
        <v>27.37</v>
      </c>
      <c r="N1148" s="822">
        <v>1</v>
      </c>
      <c r="O1148" s="826">
        <v>0.5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21</v>
      </c>
      <c r="B1149" s="822" t="s">
        <v>2867</v>
      </c>
      <c r="C1149" s="822" t="s">
        <v>2873</v>
      </c>
      <c r="D1149" s="823" t="s">
        <v>4857</v>
      </c>
      <c r="E1149" s="824" t="s">
        <v>2912</v>
      </c>
      <c r="F1149" s="822" t="s">
        <v>2868</v>
      </c>
      <c r="G1149" s="822" t="s">
        <v>2933</v>
      </c>
      <c r="H1149" s="822" t="s">
        <v>329</v>
      </c>
      <c r="I1149" s="822" t="s">
        <v>3448</v>
      </c>
      <c r="J1149" s="822" t="s">
        <v>1674</v>
      </c>
      <c r="K1149" s="822" t="s">
        <v>1675</v>
      </c>
      <c r="L1149" s="825">
        <v>97.76</v>
      </c>
      <c r="M1149" s="825">
        <v>97.76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21</v>
      </c>
      <c r="B1150" s="822" t="s">
        <v>2867</v>
      </c>
      <c r="C1150" s="822" t="s">
        <v>2873</v>
      </c>
      <c r="D1150" s="823" t="s">
        <v>4857</v>
      </c>
      <c r="E1150" s="824" t="s">
        <v>2912</v>
      </c>
      <c r="F1150" s="822" t="s">
        <v>2868</v>
      </c>
      <c r="G1150" s="822" t="s">
        <v>2933</v>
      </c>
      <c r="H1150" s="822" t="s">
        <v>643</v>
      </c>
      <c r="I1150" s="822" t="s">
        <v>2297</v>
      </c>
      <c r="J1150" s="822" t="s">
        <v>1674</v>
      </c>
      <c r="K1150" s="822" t="s">
        <v>2298</v>
      </c>
      <c r="L1150" s="825">
        <v>13.68</v>
      </c>
      <c r="M1150" s="825">
        <v>13.68</v>
      </c>
      <c r="N1150" s="822">
        <v>1</v>
      </c>
      <c r="O1150" s="826">
        <v>0.5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21</v>
      </c>
      <c r="B1151" s="822" t="s">
        <v>2867</v>
      </c>
      <c r="C1151" s="822" t="s">
        <v>2873</v>
      </c>
      <c r="D1151" s="823" t="s">
        <v>4857</v>
      </c>
      <c r="E1151" s="824" t="s">
        <v>2912</v>
      </c>
      <c r="F1151" s="822" t="s">
        <v>2868</v>
      </c>
      <c r="G1151" s="822" t="s">
        <v>3151</v>
      </c>
      <c r="H1151" s="822" t="s">
        <v>329</v>
      </c>
      <c r="I1151" s="822" t="s">
        <v>3152</v>
      </c>
      <c r="J1151" s="822" t="s">
        <v>652</v>
      </c>
      <c r="K1151" s="822" t="s">
        <v>3153</v>
      </c>
      <c r="L1151" s="825">
        <v>127.91</v>
      </c>
      <c r="M1151" s="825">
        <v>127.91</v>
      </c>
      <c r="N1151" s="822">
        <v>1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21</v>
      </c>
      <c r="B1152" s="822" t="s">
        <v>2867</v>
      </c>
      <c r="C1152" s="822" t="s">
        <v>2873</v>
      </c>
      <c r="D1152" s="823" t="s">
        <v>4857</v>
      </c>
      <c r="E1152" s="824" t="s">
        <v>2912</v>
      </c>
      <c r="F1152" s="822" t="s">
        <v>2868</v>
      </c>
      <c r="G1152" s="822" t="s">
        <v>2921</v>
      </c>
      <c r="H1152" s="822" t="s">
        <v>643</v>
      </c>
      <c r="I1152" s="822" t="s">
        <v>2556</v>
      </c>
      <c r="J1152" s="822" t="s">
        <v>1211</v>
      </c>
      <c r="K1152" s="822" t="s">
        <v>1212</v>
      </c>
      <c r="L1152" s="825">
        <v>0</v>
      </c>
      <c r="M1152" s="825">
        <v>0</v>
      </c>
      <c r="N1152" s="822">
        <v>1</v>
      </c>
      <c r="O1152" s="826">
        <v>0.5</v>
      </c>
      <c r="P1152" s="825"/>
      <c r="Q1152" s="827"/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21</v>
      </c>
      <c r="B1153" s="822" t="s">
        <v>2867</v>
      </c>
      <c r="C1153" s="822" t="s">
        <v>2873</v>
      </c>
      <c r="D1153" s="823" t="s">
        <v>4857</v>
      </c>
      <c r="E1153" s="824" t="s">
        <v>2912</v>
      </c>
      <c r="F1153" s="822" t="s">
        <v>2868</v>
      </c>
      <c r="G1153" s="822" t="s">
        <v>4072</v>
      </c>
      <c r="H1153" s="822" t="s">
        <v>643</v>
      </c>
      <c r="I1153" s="822" t="s">
        <v>4073</v>
      </c>
      <c r="J1153" s="822" t="s">
        <v>4074</v>
      </c>
      <c r="K1153" s="822" t="s">
        <v>3213</v>
      </c>
      <c r="L1153" s="825">
        <v>3086.53</v>
      </c>
      <c r="M1153" s="825">
        <v>3086.53</v>
      </c>
      <c r="N1153" s="822">
        <v>1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21</v>
      </c>
      <c r="B1154" s="822" t="s">
        <v>2867</v>
      </c>
      <c r="C1154" s="822" t="s">
        <v>2873</v>
      </c>
      <c r="D1154" s="823" t="s">
        <v>4857</v>
      </c>
      <c r="E1154" s="824" t="s">
        <v>2912</v>
      </c>
      <c r="F1154" s="822" t="s">
        <v>2868</v>
      </c>
      <c r="G1154" s="822" t="s">
        <v>3164</v>
      </c>
      <c r="H1154" s="822" t="s">
        <v>329</v>
      </c>
      <c r="I1154" s="822" t="s">
        <v>3467</v>
      </c>
      <c r="J1154" s="822" t="s">
        <v>1437</v>
      </c>
      <c r="K1154" s="822" t="s">
        <v>3468</v>
      </c>
      <c r="L1154" s="825">
        <v>42.08</v>
      </c>
      <c r="M1154" s="825">
        <v>42.08</v>
      </c>
      <c r="N1154" s="822">
        <v>1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21</v>
      </c>
      <c r="B1155" s="822" t="s">
        <v>2867</v>
      </c>
      <c r="C1155" s="822" t="s">
        <v>2873</v>
      </c>
      <c r="D1155" s="823" t="s">
        <v>4857</v>
      </c>
      <c r="E1155" s="824" t="s">
        <v>2912</v>
      </c>
      <c r="F1155" s="822" t="s">
        <v>2868</v>
      </c>
      <c r="G1155" s="822" t="s">
        <v>3221</v>
      </c>
      <c r="H1155" s="822" t="s">
        <v>329</v>
      </c>
      <c r="I1155" s="822" t="s">
        <v>3491</v>
      </c>
      <c r="J1155" s="822" t="s">
        <v>1451</v>
      </c>
      <c r="K1155" s="822" t="s">
        <v>3492</v>
      </c>
      <c r="L1155" s="825">
        <v>50.32</v>
      </c>
      <c r="M1155" s="825">
        <v>50.32</v>
      </c>
      <c r="N1155" s="822">
        <v>1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21</v>
      </c>
      <c r="B1156" s="822" t="s">
        <v>2867</v>
      </c>
      <c r="C1156" s="822" t="s">
        <v>2873</v>
      </c>
      <c r="D1156" s="823" t="s">
        <v>4857</v>
      </c>
      <c r="E1156" s="824" t="s">
        <v>2912</v>
      </c>
      <c r="F1156" s="822" t="s">
        <v>2868</v>
      </c>
      <c r="G1156" s="822" t="s">
        <v>2922</v>
      </c>
      <c r="H1156" s="822" t="s">
        <v>329</v>
      </c>
      <c r="I1156" s="822" t="s">
        <v>2923</v>
      </c>
      <c r="J1156" s="822" t="s">
        <v>650</v>
      </c>
      <c r="K1156" s="822" t="s">
        <v>651</v>
      </c>
      <c r="L1156" s="825">
        <v>2086.5500000000002</v>
      </c>
      <c r="M1156" s="825">
        <v>8346.2000000000007</v>
      </c>
      <c r="N1156" s="822">
        <v>4</v>
      </c>
      <c r="O1156" s="826">
        <v>3</v>
      </c>
      <c r="P1156" s="825">
        <v>4173.1000000000004</v>
      </c>
      <c r="Q1156" s="827">
        <v>0.5</v>
      </c>
      <c r="R1156" s="822">
        <v>2</v>
      </c>
      <c r="S1156" s="827">
        <v>0.5</v>
      </c>
      <c r="T1156" s="826">
        <v>1.5</v>
      </c>
      <c r="U1156" s="828">
        <v>0.5</v>
      </c>
    </row>
    <row r="1157" spans="1:21" ht="14.45" customHeight="1" x14ac:dyDescent="0.2">
      <c r="A1157" s="821">
        <v>21</v>
      </c>
      <c r="B1157" s="822" t="s">
        <v>2867</v>
      </c>
      <c r="C1157" s="822" t="s">
        <v>2873</v>
      </c>
      <c r="D1157" s="823" t="s">
        <v>4857</v>
      </c>
      <c r="E1157" s="824" t="s">
        <v>2912</v>
      </c>
      <c r="F1157" s="822" t="s">
        <v>2868</v>
      </c>
      <c r="G1157" s="822" t="s">
        <v>3231</v>
      </c>
      <c r="H1157" s="822" t="s">
        <v>643</v>
      </c>
      <c r="I1157" s="822" t="s">
        <v>2449</v>
      </c>
      <c r="J1157" s="822" t="s">
        <v>1529</v>
      </c>
      <c r="K1157" s="822" t="s">
        <v>2450</v>
      </c>
      <c r="L1157" s="825">
        <v>154.36000000000001</v>
      </c>
      <c r="M1157" s="825">
        <v>154.36000000000001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21</v>
      </c>
      <c r="B1158" s="822" t="s">
        <v>2867</v>
      </c>
      <c r="C1158" s="822" t="s">
        <v>2873</v>
      </c>
      <c r="D1158" s="823" t="s">
        <v>4857</v>
      </c>
      <c r="E1158" s="824" t="s">
        <v>2912</v>
      </c>
      <c r="F1158" s="822" t="s">
        <v>2868</v>
      </c>
      <c r="G1158" s="822" t="s">
        <v>3254</v>
      </c>
      <c r="H1158" s="822" t="s">
        <v>329</v>
      </c>
      <c r="I1158" s="822" t="s">
        <v>3255</v>
      </c>
      <c r="J1158" s="822" t="s">
        <v>1152</v>
      </c>
      <c r="K1158" s="822" t="s">
        <v>1153</v>
      </c>
      <c r="L1158" s="825">
        <v>107.27</v>
      </c>
      <c r="M1158" s="825">
        <v>214.54</v>
      </c>
      <c r="N1158" s="822">
        <v>2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21</v>
      </c>
      <c r="B1159" s="822" t="s">
        <v>2867</v>
      </c>
      <c r="C1159" s="822" t="s">
        <v>2873</v>
      </c>
      <c r="D1159" s="823" t="s">
        <v>4857</v>
      </c>
      <c r="E1159" s="824" t="s">
        <v>2912</v>
      </c>
      <c r="F1159" s="822" t="s">
        <v>2869</v>
      </c>
      <c r="G1159" s="822" t="s">
        <v>3257</v>
      </c>
      <c r="H1159" s="822" t="s">
        <v>329</v>
      </c>
      <c r="I1159" s="822" t="s">
        <v>3258</v>
      </c>
      <c r="J1159" s="822" t="s">
        <v>3259</v>
      </c>
      <c r="K1159" s="822"/>
      <c r="L1159" s="825">
        <v>0</v>
      </c>
      <c r="M1159" s="825">
        <v>0</v>
      </c>
      <c r="N1159" s="822">
        <v>1</v>
      </c>
      <c r="O1159" s="826">
        <v>1</v>
      </c>
      <c r="P1159" s="825">
        <v>0</v>
      </c>
      <c r="Q1159" s="827"/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21</v>
      </c>
      <c r="B1160" s="822" t="s">
        <v>2867</v>
      </c>
      <c r="C1160" s="822" t="s">
        <v>2873</v>
      </c>
      <c r="D1160" s="823" t="s">
        <v>4857</v>
      </c>
      <c r="E1160" s="824" t="s">
        <v>2881</v>
      </c>
      <c r="F1160" s="822" t="s">
        <v>2868</v>
      </c>
      <c r="G1160" s="822" t="s">
        <v>2951</v>
      </c>
      <c r="H1160" s="822" t="s">
        <v>329</v>
      </c>
      <c r="I1160" s="822" t="s">
        <v>2952</v>
      </c>
      <c r="J1160" s="822" t="s">
        <v>2953</v>
      </c>
      <c r="K1160" s="822" t="s">
        <v>2954</v>
      </c>
      <c r="L1160" s="825">
        <v>70.48</v>
      </c>
      <c r="M1160" s="825">
        <v>634.31999999999994</v>
      </c>
      <c r="N1160" s="822">
        <v>9</v>
      </c>
      <c r="O1160" s="826">
        <v>5.5</v>
      </c>
      <c r="P1160" s="825">
        <v>422.88</v>
      </c>
      <c r="Q1160" s="827">
        <v>0.66666666666666674</v>
      </c>
      <c r="R1160" s="822">
        <v>6</v>
      </c>
      <c r="S1160" s="827">
        <v>0.66666666666666663</v>
      </c>
      <c r="T1160" s="826">
        <v>3.5</v>
      </c>
      <c r="U1160" s="828">
        <v>0.63636363636363635</v>
      </c>
    </row>
    <row r="1161" spans="1:21" ht="14.45" customHeight="1" x14ac:dyDescent="0.2">
      <c r="A1161" s="821">
        <v>21</v>
      </c>
      <c r="B1161" s="822" t="s">
        <v>2867</v>
      </c>
      <c r="C1161" s="822" t="s">
        <v>2873</v>
      </c>
      <c r="D1161" s="823" t="s">
        <v>4857</v>
      </c>
      <c r="E1161" s="824" t="s">
        <v>2881</v>
      </c>
      <c r="F1161" s="822" t="s">
        <v>2868</v>
      </c>
      <c r="G1161" s="822" t="s">
        <v>2958</v>
      </c>
      <c r="H1161" s="822" t="s">
        <v>643</v>
      </c>
      <c r="I1161" s="822" t="s">
        <v>2526</v>
      </c>
      <c r="J1161" s="822" t="s">
        <v>656</v>
      </c>
      <c r="K1161" s="822" t="s">
        <v>658</v>
      </c>
      <c r="L1161" s="825">
        <v>72.55</v>
      </c>
      <c r="M1161" s="825">
        <v>72.55</v>
      </c>
      <c r="N1161" s="822">
        <v>1</v>
      </c>
      <c r="O1161" s="826">
        <v>0.5</v>
      </c>
      <c r="P1161" s="825">
        <v>72.55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21</v>
      </c>
      <c r="B1162" s="822" t="s">
        <v>2867</v>
      </c>
      <c r="C1162" s="822" t="s">
        <v>2873</v>
      </c>
      <c r="D1162" s="823" t="s">
        <v>4857</v>
      </c>
      <c r="E1162" s="824" t="s">
        <v>2881</v>
      </c>
      <c r="F1162" s="822" t="s">
        <v>2868</v>
      </c>
      <c r="G1162" s="822" t="s">
        <v>2958</v>
      </c>
      <c r="H1162" s="822" t="s">
        <v>643</v>
      </c>
      <c r="I1162" s="822" t="s">
        <v>2525</v>
      </c>
      <c r="J1162" s="822" t="s">
        <v>656</v>
      </c>
      <c r="K1162" s="822" t="s">
        <v>657</v>
      </c>
      <c r="L1162" s="825">
        <v>21.76</v>
      </c>
      <c r="M1162" s="825">
        <v>43.52</v>
      </c>
      <c r="N1162" s="822">
        <v>2</v>
      </c>
      <c r="O1162" s="826">
        <v>0.5</v>
      </c>
      <c r="P1162" s="825">
        <v>43.52</v>
      </c>
      <c r="Q1162" s="827">
        <v>1</v>
      </c>
      <c r="R1162" s="822">
        <v>2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21</v>
      </c>
      <c r="B1163" s="822" t="s">
        <v>2867</v>
      </c>
      <c r="C1163" s="822" t="s">
        <v>2873</v>
      </c>
      <c r="D1163" s="823" t="s">
        <v>4857</v>
      </c>
      <c r="E1163" s="824" t="s">
        <v>2881</v>
      </c>
      <c r="F1163" s="822" t="s">
        <v>2868</v>
      </c>
      <c r="G1163" s="822" t="s">
        <v>2958</v>
      </c>
      <c r="H1163" s="822" t="s">
        <v>643</v>
      </c>
      <c r="I1163" s="822" t="s">
        <v>2527</v>
      </c>
      <c r="J1163" s="822" t="s">
        <v>656</v>
      </c>
      <c r="K1163" s="822" t="s">
        <v>659</v>
      </c>
      <c r="L1163" s="825">
        <v>65.28</v>
      </c>
      <c r="M1163" s="825">
        <v>195.84</v>
      </c>
      <c r="N1163" s="822">
        <v>3</v>
      </c>
      <c r="O1163" s="826">
        <v>1.5</v>
      </c>
      <c r="P1163" s="825">
        <v>195.84</v>
      </c>
      <c r="Q1163" s="827">
        <v>1</v>
      </c>
      <c r="R1163" s="822">
        <v>3</v>
      </c>
      <c r="S1163" s="827">
        <v>1</v>
      </c>
      <c r="T1163" s="826">
        <v>1.5</v>
      </c>
      <c r="U1163" s="828">
        <v>1</v>
      </c>
    </row>
    <row r="1164" spans="1:21" ht="14.45" customHeight="1" x14ac:dyDescent="0.2">
      <c r="A1164" s="821">
        <v>21</v>
      </c>
      <c r="B1164" s="822" t="s">
        <v>2867</v>
      </c>
      <c r="C1164" s="822" t="s">
        <v>2873</v>
      </c>
      <c r="D1164" s="823" t="s">
        <v>4857</v>
      </c>
      <c r="E1164" s="824" t="s">
        <v>2881</v>
      </c>
      <c r="F1164" s="822" t="s">
        <v>2868</v>
      </c>
      <c r="G1164" s="822" t="s">
        <v>2915</v>
      </c>
      <c r="H1164" s="822" t="s">
        <v>643</v>
      </c>
      <c r="I1164" s="822" t="s">
        <v>2588</v>
      </c>
      <c r="J1164" s="822" t="s">
        <v>2589</v>
      </c>
      <c r="K1164" s="822" t="s">
        <v>2590</v>
      </c>
      <c r="L1164" s="825">
        <v>23.4</v>
      </c>
      <c r="M1164" s="825">
        <v>23.4</v>
      </c>
      <c r="N1164" s="822">
        <v>1</v>
      </c>
      <c r="O1164" s="826">
        <v>0.5</v>
      </c>
      <c r="P1164" s="825">
        <v>23.4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21</v>
      </c>
      <c r="B1165" s="822" t="s">
        <v>2867</v>
      </c>
      <c r="C1165" s="822" t="s">
        <v>2873</v>
      </c>
      <c r="D1165" s="823" t="s">
        <v>4857</v>
      </c>
      <c r="E1165" s="824" t="s">
        <v>2881</v>
      </c>
      <c r="F1165" s="822" t="s">
        <v>2868</v>
      </c>
      <c r="G1165" s="822" t="s">
        <v>2915</v>
      </c>
      <c r="H1165" s="822" t="s">
        <v>643</v>
      </c>
      <c r="I1165" s="822" t="s">
        <v>2755</v>
      </c>
      <c r="J1165" s="822" t="s">
        <v>2589</v>
      </c>
      <c r="K1165" s="822" t="s">
        <v>2756</v>
      </c>
      <c r="L1165" s="825">
        <v>46.81</v>
      </c>
      <c r="M1165" s="825">
        <v>46.81</v>
      </c>
      <c r="N1165" s="822">
        <v>1</v>
      </c>
      <c r="O1165" s="826">
        <v>1</v>
      </c>
      <c r="P1165" s="825">
        <v>46.81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21</v>
      </c>
      <c r="B1166" s="822" t="s">
        <v>2867</v>
      </c>
      <c r="C1166" s="822" t="s">
        <v>2873</v>
      </c>
      <c r="D1166" s="823" t="s">
        <v>4857</v>
      </c>
      <c r="E1166" s="824" t="s">
        <v>2881</v>
      </c>
      <c r="F1166" s="822" t="s">
        <v>2868</v>
      </c>
      <c r="G1166" s="822" t="s">
        <v>2915</v>
      </c>
      <c r="H1166" s="822" t="s">
        <v>643</v>
      </c>
      <c r="I1166" s="822" t="s">
        <v>2591</v>
      </c>
      <c r="J1166" s="822" t="s">
        <v>2589</v>
      </c>
      <c r="K1166" s="822" t="s">
        <v>2592</v>
      </c>
      <c r="L1166" s="825">
        <v>11.71</v>
      </c>
      <c r="M1166" s="825">
        <v>23.42</v>
      </c>
      <c r="N1166" s="822">
        <v>2</v>
      </c>
      <c r="O1166" s="826">
        <v>1</v>
      </c>
      <c r="P1166" s="825">
        <v>23.42</v>
      </c>
      <c r="Q1166" s="827">
        <v>1</v>
      </c>
      <c r="R1166" s="822">
        <v>2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21</v>
      </c>
      <c r="B1167" s="822" t="s">
        <v>2867</v>
      </c>
      <c r="C1167" s="822" t="s">
        <v>2873</v>
      </c>
      <c r="D1167" s="823" t="s">
        <v>4857</v>
      </c>
      <c r="E1167" s="824" t="s">
        <v>2881</v>
      </c>
      <c r="F1167" s="822" t="s">
        <v>2868</v>
      </c>
      <c r="G1167" s="822" t="s">
        <v>2961</v>
      </c>
      <c r="H1167" s="822" t="s">
        <v>643</v>
      </c>
      <c r="I1167" s="822" t="s">
        <v>2392</v>
      </c>
      <c r="J1167" s="822" t="s">
        <v>2388</v>
      </c>
      <c r="K1167" s="822" t="s">
        <v>2393</v>
      </c>
      <c r="L1167" s="825">
        <v>31.09</v>
      </c>
      <c r="M1167" s="825">
        <v>31.09</v>
      </c>
      <c r="N1167" s="822">
        <v>1</v>
      </c>
      <c r="O1167" s="826">
        <v>0.5</v>
      </c>
      <c r="P1167" s="825">
        <v>31.09</v>
      </c>
      <c r="Q1167" s="827">
        <v>1</v>
      </c>
      <c r="R1167" s="822">
        <v>1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21</v>
      </c>
      <c r="B1168" s="822" t="s">
        <v>2867</v>
      </c>
      <c r="C1168" s="822" t="s">
        <v>2873</v>
      </c>
      <c r="D1168" s="823" t="s">
        <v>4857</v>
      </c>
      <c r="E1168" s="824" t="s">
        <v>2881</v>
      </c>
      <c r="F1168" s="822" t="s">
        <v>2868</v>
      </c>
      <c r="G1168" s="822" t="s">
        <v>3283</v>
      </c>
      <c r="H1168" s="822" t="s">
        <v>643</v>
      </c>
      <c r="I1168" s="822" t="s">
        <v>3284</v>
      </c>
      <c r="J1168" s="822" t="s">
        <v>3285</v>
      </c>
      <c r="K1168" s="822" t="s">
        <v>3286</v>
      </c>
      <c r="L1168" s="825">
        <v>1091.07</v>
      </c>
      <c r="M1168" s="825">
        <v>2182.14</v>
      </c>
      <c r="N1168" s="822">
        <v>2</v>
      </c>
      <c r="O1168" s="826">
        <v>1</v>
      </c>
      <c r="P1168" s="825">
        <v>2182.14</v>
      </c>
      <c r="Q1168" s="827">
        <v>1</v>
      </c>
      <c r="R1168" s="822">
        <v>2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21</v>
      </c>
      <c r="B1169" s="822" t="s">
        <v>2867</v>
      </c>
      <c r="C1169" s="822" t="s">
        <v>2873</v>
      </c>
      <c r="D1169" s="823" t="s">
        <v>4857</v>
      </c>
      <c r="E1169" s="824" t="s">
        <v>2881</v>
      </c>
      <c r="F1169" s="822" t="s">
        <v>2868</v>
      </c>
      <c r="G1169" s="822" t="s">
        <v>2968</v>
      </c>
      <c r="H1169" s="822" t="s">
        <v>643</v>
      </c>
      <c r="I1169" s="822" t="s">
        <v>2416</v>
      </c>
      <c r="J1169" s="822" t="s">
        <v>2417</v>
      </c>
      <c r="K1169" s="822" t="s">
        <v>2418</v>
      </c>
      <c r="L1169" s="825">
        <v>220.53</v>
      </c>
      <c r="M1169" s="825">
        <v>220.53</v>
      </c>
      <c r="N1169" s="822">
        <v>1</v>
      </c>
      <c r="O1169" s="826">
        <v>1</v>
      </c>
      <c r="P1169" s="825">
        <v>220.53</v>
      </c>
      <c r="Q1169" s="827">
        <v>1</v>
      </c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21</v>
      </c>
      <c r="B1170" s="822" t="s">
        <v>2867</v>
      </c>
      <c r="C1170" s="822" t="s">
        <v>2873</v>
      </c>
      <c r="D1170" s="823" t="s">
        <v>4857</v>
      </c>
      <c r="E1170" s="824" t="s">
        <v>2881</v>
      </c>
      <c r="F1170" s="822" t="s">
        <v>2868</v>
      </c>
      <c r="G1170" s="822" t="s">
        <v>2968</v>
      </c>
      <c r="H1170" s="822" t="s">
        <v>643</v>
      </c>
      <c r="I1170" s="822" t="s">
        <v>2419</v>
      </c>
      <c r="J1170" s="822" t="s">
        <v>2420</v>
      </c>
      <c r="K1170" s="822" t="s">
        <v>2421</v>
      </c>
      <c r="L1170" s="825">
        <v>93.18</v>
      </c>
      <c r="M1170" s="825">
        <v>93.18</v>
      </c>
      <c r="N1170" s="822">
        <v>1</v>
      </c>
      <c r="O1170" s="826">
        <v>1</v>
      </c>
      <c r="P1170" s="825">
        <v>93.18</v>
      </c>
      <c r="Q1170" s="827">
        <v>1</v>
      </c>
      <c r="R1170" s="822">
        <v>1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21</v>
      </c>
      <c r="B1171" s="822" t="s">
        <v>2867</v>
      </c>
      <c r="C1171" s="822" t="s">
        <v>2873</v>
      </c>
      <c r="D1171" s="823" t="s">
        <v>4857</v>
      </c>
      <c r="E1171" s="824" t="s">
        <v>2881</v>
      </c>
      <c r="F1171" s="822" t="s">
        <v>2868</v>
      </c>
      <c r="G1171" s="822" t="s">
        <v>2968</v>
      </c>
      <c r="H1171" s="822" t="s">
        <v>329</v>
      </c>
      <c r="I1171" s="822" t="s">
        <v>4075</v>
      </c>
      <c r="J1171" s="822" t="s">
        <v>4076</v>
      </c>
      <c r="K1171" s="822" t="s">
        <v>2618</v>
      </c>
      <c r="L1171" s="825">
        <v>139.77000000000001</v>
      </c>
      <c r="M1171" s="825">
        <v>139.77000000000001</v>
      </c>
      <c r="N1171" s="822">
        <v>1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21</v>
      </c>
      <c r="B1172" s="822" t="s">
        <v>2867</v>
      </c>
      <c r="C1172" s="822" t="s">
        <v>2873</v>
      </c>
      <c r="D1172" s="823" t="s">
        <v>4857</v>
      </c>
      <c r="E1172" s="824" t="s">
        <v>2881</v>
      </c>
      <c r="F1172" s="822" t="s">
        <v>2868</v>
      </c>
      <c r="G1172" s="822" t="s">
        <v>2971</v>
      </c>
      <c r="H1172" s="822" t="s">
        <v>329</v>
      </c>
      <c r="I1172" s="822" t="s">
        <v>4077</v>
      </c>
      <c r="J1172" s="822" t="s">
        <v>3910</v>
      </c>
      <c r="K1172" s="822" t="s">
        <v>4078</v>
      </c>
      <c r="L1172" s="825">
        <v>58.52</v>
      </c>
      <c r="M1172" s="825">
        <v>58.52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21</v>
      </c>
      <c r="B1173" s="822" t="s">
        <v>2867</v>
      </c>
      <c r="C1173" s="822" t="s">
        <v>2873</v>
      </c>
      <c r="D1173" s="823" t="s">
        <v>4857</v>
      </c>
      <c r="E1173" s="824" t="s">
        <v>2881</v>
      </c>
      <c r="F1173" s="822" t="s">
        <v>2868</v>
      </c>
      <c r="G1173" s="822" t="s">
        <v>2971</v>
      </c>
      <c r="H1173" s="822" t="s">
        <v>643</v>
      </c>
      <c r="I1173" s="822" t="s">
        <v>2385</v>
      </c>
      <c r="J1173" s="822" t="s">
        <v>1640</v>
      </c>
      <c r="K1173" s="822" t="s">
        <v>1340</v>
      </c>
      <c r="L1173" s="825">
        <v>117.03</v>
      </c>
      <c r="M1173" s="825">
        <v>117.03</v>
      </c>
      <c r="N1173" s="822">
        <v>1</v>
      </c>
      <c r="O1173" s="826">
        <v>0.5</v>
      </c>
      <c r="P1173" s="825">
        <v>117.03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21</v>
      </c>
      <c r="B1174" s="822" t="s">
        <v>2867</v>
      </c>
      <c r="C1174" s="822" t="s">
        <v>2873</v>
      </c>
      <c r="D1174" s="823" t="s">
        <v>4857</v>
      </c>
      <c r="E1174" s="824" t="s">
        <v>2881</v>
      </c>
      <c r="F1174" s="822" t="s">
        <v>2868</v>
      </c>
      <c r="G1174" s="822" t="s">
        <v>2974</v>
      </c>
      <c r="H1174" s="822" t="s">
        <v>329</v>
      </c>
      <c r="I1174" s="822" t="s">
        <v>2975</v>
      </c>
      <c r="J1174" s="822" t="s">
        <v>2976</v>
      </c>
      <c r="K1174" s="822" t="s">
        <v>2977</v>
      </c>
      <c r="L1174" s="825">
        <v>0</v>
      </c>
      <c r="M1174" s="825">
        <v>0</v>
      </c>
      <c r="N1174" s="822">
        <v>3</v>
      </c>
      <c r="O1174" s="826">
        <v>1</v>
      </c>
      <c r="P1174" s="825">
        <v>0</v>
      </c>
      <c r="Q1174" s="827"/>
      <c r="R1174" s="822">
        <v>1</v>
      </c>
      <c r="S1174" s="827">
        <v>0.33333333333333331</v>
      </c>
      <c r="T1174" s="826">
        <v>0.5</v>
      </c>
      <c r="U1174" s="828">
        <v>0.5</v>
      </c>
    </row>
    <row r="1175" spans="1:21" ht="14.45" customHeight="1" x14ac:dyDescent="0.2">
      <c r="A1175" s="821">
        <v>21</v>
      </c>
      <c r="B1175" s="822" t="s">
        <v>2867</v>
      </c>
      <c r="C1175" s="822" t="s">
        <v>2873</v>
      </c>
      <c r="D1175" s="823" t="s">
        <v>4857</v>
      </c>
      <c r="E1175" s="824" t="s">
        <v>2881</v>
      </c>
      <c r="F1175" s="822" t="s">
        <v>2868</v>
      </c>
      <c r="G1175" s="822" t="s">
        <v>4079</v>
      </c>
      <c r="H1175" s="822" t="s">
        <v>329</v>
      </c>
      <c r="I1175" s="822" t="s">
        <v>4080</v>
      </c>
      <c r="J1175" s="822" t="s">
        <v>2459</v>
      </c>
      <c r="K1175" s="822" t="s">
        <v>4081</v>
      </c>
      <c r="L1175" s="825">
        <v>153.65</v>
      </c>
      <c r="M1175" s="825">
        <v>153.65</v>
      </c>
      <c r="N1175" s="822">
        <v>1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21</v>
      </c>
      <c r="B1176" s="822" t="s">
        <v>2867</v>
      </c>
      <c r="C1176" s="822" t="s">
        <v>2873</v>
      </c>
      <c r="D1176" s="823" t="s">
        <v>4857</v>
      </c>
      <c r="E1176" s="824" t="s">
        <v>2881</v>
      </c>
      <c r="F1176" s="822" t="s">
        <v>2868</v>
      </c>
      <c r="G1176" s="822" t="s">
        <v>4079</v>
      </c>
      <c r="H1176" s="822" t="s">
        <v>329</v>
      </c>
      <c r="I1176" s="822" t="s">
        <v>4082</v>
      </c>
      <c r="J1176" s="822" t="s">
        <v>2459</v>
      </c>
      <c r="K1176" s="822" t="s">
        <v>3079</v>
      </c>
      <c r="L1176" s="825">
        <v>134.44999999999999</v>
      </c>
      <c r="M1176" s="825">
        <v>134.44999999999999</v>
      </c>
      <c r="N1176" s="822">
        <v>1</v>
      </c>
      <c r="O1176" s="826">
        <v>0.5</v>
      </c>
      <c r="P1176" s="825">
        <v>134.44999999999999</v>
      </c>
      <c r="Q1176" s="827">
        <v>1</v>
      </c>
      <c r="R1176" s="822">
        <v>1</v>
      </c>
      <c r="S1176" s="827">
        <v>1</v>
      </c>
      <c r="T1176" s="826">
        <v>0.5</v>
      </c>
      <c r="U1176" s="828">
        <v>1</v>
      </c>
    </row>
    <row r="1177" spans="1:21" ht="14.45" customHeight="1" x14ac:dyDescent="0.2">
      <c r="A1177" s="821">
        <v>21</v>
      </c>
      <c r="B1177" s="822" t="s">
        <v>2867</v>
      </c>
      <c r="C1177" s="822" t="s">
        <v>2873</v>
      </c>
      <c r="D1177" s="823" t="s">
        <v>4857</v>
      </c>
      <c r="E1177" s="824" t="s">
        <v>2881</v>
      </c>
      <c r="F1177" s="822" t="s">
        <v>2868</v>
      </c>
      <c r="G1177" s="822" t="s">
        <v>2979</v>
      </c>
      <c r="H1177" s="822" t="s">
        <v>329</v>
      </c>
      <c r="I1177" s="822" t="s">
        <v>2980</v>
      </c>
      <c r="J1177" s="822" t="s">
        <v>1478</v>
      </c>
      <c r="K1177" s="822" t="s">
        <v>1386</v>
      </c>
      <c r="L1177" s="825">
        <v>97.96</v>
      </c>
      <c r="M1177" s="825">
        <v>97.96</v>
      </c>
      <c r="N1177" s="822">
        <v>1</v>
      </c>
      <c r="O1177" s="826">
        <v>1</v>
      </c>
      <c r="P1177" s="825">
        <v>97.96</v>
      </c>
      <c r="Q1177" s="827">
        <v>1</v>
      </c>
      <c r="R1177" s="822">
        <v>1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21</v>
      </c>
      <c r="B1178" s="822" t="s">
        <v>2867</v>
      </c>
      <c r="C1178" s="822" t="s">
        <v>2873</v>
      </c>
      <c r="D1178" s="823" t="s">
        <v>4857</v>
      </c>
      <c r="E1178" s="824" t="s">
        <v>2881</v>
      </c>
      <c r="F1178" s="822" t="s">
        <v>2868</v>
      </c>
      <c r="G1178" s="822" t="s">
        <v>2981</v>
      </c>
      <c r="H1178" s="822" t="s">
        <v>643</v>
      </c>
      <c r="I1178" s="822" t="s">
        <v>4006</v>
      </c>
      <c r="J1178" s="822" t="s">
        <v>779</v>
      </c>
      <c r="K1178" s="822" t="s">
        <v>780</v>
      </c>
      <c r="L1178" s="825">
        <v>65.989999999999995</v>
      </c>
      <c r="M1178" s="825">
        <v>197.96999999999997</v>
      </c>
      <c r="N1178" s="822">
        <v>3</v>
      </c>
      <c r="O1178" s="826">
        <v>1.5</v>
      </c>
      <c r="P1178" s="825">
        <v>197.96999999999997</v>
      </c>
      <c r="Q1178" s="827">
        <v>1</v>
      </c>
      <c r="R1178" s="822">
        <v>3</v>
      </c>
      <c r="S1178" s="827">
        <v>1</v>
      </c>
      <c r="T1178" s="826">
        <v>1.5</v>
      </c>
      <c r="U1178" s="828">
        <v>1</v>
      </c>
    </row>
    <row r="1179" spans="1:21" ht="14.45" customHeight="1" x14ac:dyDescent="0.2">
      <c r="A1179" s="821">
        <v>21</v>
      </c>
      <c r="B1179" s="822" t="s">
        <v>2867</v>
      </c>
      <c r="C1179" s="822" t="s">
        <v>2873</v>
      </c>
      <c r="D1179" s="823" t="s">
        <v>4857</v>
      </c>
      <c r="E1179" s="824" t="s">
        <v>2881</v>
      </c>
      <c r="F1179" s="822" t="s">
        <v>2868</v>
      </c>
      <c r="G1179" s="822" t="s">
        <v>2981</v>
      </c>
      <c r="H1179" s="822" t="s">
        <v>643</v>
      </c>
      <c r="I1179" s="822" t="s">
        <v>4083</v>
      </c>
      <c r="J1179" s="822" t="s">
        <v>781</v>
      </c>
      <c r="K1179" s="822" t="s">
        <v>1671</v>
      </c>
      <c r="L1179" s="825">
        <v>264</v>
      </c>
      <c r="M1179" s="825">
        <v>264</v>
      </c>
      <c r="N1179" s="822">
        <v>1</v>
      </c>
      <c r="O1179" s="826">
        <v>0.5</v>
      </c>
      <c r="P1179" s="825">
        <v>264</v>
      </c>
      <c r="Q1179" s="827">
        <v>1</v>
      </c>
      <c r="R1179" s="822">
        <v>1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21</v>
      </c>
      <c r="B1180" s="822" t="s">
        <v>2867</v>
      </c>
      <c r="C1180" s="822" t="s">
        <v>2873</v>
      </c>
      <c r="D1180" s="823" t="s">
        <v>4857</v>
      </c>
      <c r="E1180" s="824" t="s">
        <v>2881</v>
      </c>
      <c r="F1180" s="822" t="s">
        <v>2868</v>
      </c>
      <c r="G1180" s="822" t="s">
        <v>2981</v>
      </c>
      <c r="H1180" s="822" t="s">
        <v>329</v>
      </c>
      <c r="I1180" s="822" t="s">
        <v>3313</v>
      </c>
      <c r="J1180" s="822" t="s">
        <v>1670</v>
      </c>
      <c r="K1180" s="822" t="s">
        <v>780</v>
      </c>
      <c r="L1180" s="825">
        <v>65.989999999999995</v>
      </c>
      <c r="M1180" s="825">
        <v>131.97999999999999</v>
      </c>
      <c r="N1180" s="822">
        <v>2</v>
      </c>
      <c r="O1180" s="826">
        <v>1</v>
      </c>
      <c r="P1180" s="825">
        <v>65.989999999999995</v>
      </c>
      <c r="Q1180" s="827">
        <v>0.5</v>
      </c>
      <c r="R1180" s="822">
        <v>1</v>
      </c>
      <c r="S1180" s="827">
        <v>0.5</v>
      </c>
      <c r="T1180" s="826">
        <v>0.5</v>
      </c>
      <c r="U1180" s="828">
        <v>0.5</v>
      </c>
    </row>
    <row r="1181" spans="1:21" ht="14.45" customHeight="1" x14ac:dyDescent="0.2">
      <c r="A1181" s="821">
        <v>21</v>
      </c>
      <c r="B1181" s="822" t="s">
        <v>2867</v>
      </c>
      <c r="C1181" s="822" t="s">
        <v>2873</v>
      </c>
      <c r="D1181" s="823" t="s">
        <v>4857</v>
      </c>
      <c r="E1181" s="824" t="s">
        <v>2881</v>
      </c>
      <c r="F1181" s="822" t="s">
        <v>2868</v>
      </c>
      <c r="G1181" s="822" t="s">
        <v>3528</v>
      </c>
      <c r="H1181" s="822" t="s">
        <v>329</v>
      </c>
      <c r="I1181" s="822" t="s">
        <v>3529</v>
      </c>
      <c r="J1181" s="822" t="s">
        <v>3530</v>
      </c>
      <c r="K1181" s="822" t="s">
        <v>3531</v>
      </c>
      <c r="L1181" s="825">
        <v>0</v>
      </c>
      <c r="M1181" s="825">
        <v>0</v>
      </c>
      <c r="N1181" s="822">
        <v>1</v>
      </c>
      <c r="O1181" s="826">
        <v>1</v>
      </c>
      <c r="P1181" s="825"/>
      <c r="Q1181" s="827"/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21</v>
      </c>
      <c r="B1182" s="822" t="s">
        <v>2867</v>
      </c>
      <c r="C1182" s="822" t="s">
        <v>2873</v>
      </c>
      <c r="D1182" s="823" t="s">
        <v>4857</v>
      </c>
      <c r="E1182" s="824" t="s">
        <v>2881</v>
      </c>
      <c r="F1182" s="822" t="s">
        <v>2868</v>
      </c>
      <c r="G1182" s="822" t="s">
        <v>2937</v>
      </c>
      <c r="H1182" s="822" t="s">
        <v>329</v>
      </c>
      <c r="I1182" s="822" t="s">
        <v>3314</v>
      </c>
      <c r="J1182" s="822" t="s">
        <v>923</v>
      </c>
      <c r="K1182" s="822" t="s">
        <v>924</v>
      </c>
      <c r="L1182" s="825">
        <v>236.03</v>
      </c>
      <c r="M1182" s="825">
        <v>236.03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21</v>
      </c>
      <c r="B1183" s="822" t="s">
        <v>2867</v>
      </c>
      <c r="C1183" s="822" t="s">
        <v>2873</v>
      </c>
      <c r="D1183" s="823" t="s">
        <v>4857</v>
      </c>
      <c r="E1183" s="824" t="s">
        <v>2881</v>
      </c>
      <c r="F1183" s="822" t="s">
        <v>2868</v>
      </c>
      <c r="G1183" s="822" t="s">
        <v>2937</v>
      </c>
      <c r="H1183" s="822" t="s">
        <v>329</v>
      </c>
      <c r="I1183" s="822" t="s">
        <v>2938</v>
      </c>
      <c r="J1183" s="822" t="s">
        <v>923</v>
      </c>
      <c r="K1183" s="822" t="s">
        <v>2939</v>
      </c>
      <c r="L1183" s="825">
        <v>516</v>
      </c>
      <c r="M1183" s="825">
        <v>3612</v>
      </c>
      <c r="N1183" s="822">
        <v>7</v>
      </c>
      <c r="O1183" s="826">
        <v>1.5</v>
      </c>
      <c r="P1183" s="825">
        <v>1032</v>
      </c>
      <c r="Q1183" s="827">
        <v>0.2857142857142857</v>
      </c>
      <c r="R1183" s="822">
        <v>2</v>
      </c>
      <c r="S1183" s="827">
        <v>0.2857142857142857</v>
      </c>
      <c r="T1183" s="826">
        <v>0.5</v>
      </c>
      <c r="U1183" s="828">
        <v>0.33333333333333331</v>
      </c>
    </row>
    <row r="1184" spans="1:21" ht="14.45" customHeight="1" x14ac:dyDescent="0.2">
      <c r="A1184" s="821">
        <v>21</v>
      </c>
      <c r="B1184" s="822" t="s">
        <v>2867</v>
      </c>
      <c r="C1184" s="822" t="s">
        <v>2873</v>
      </c>
      <c r="D1184" s="823" t="s">
        <v>4857</v>
      </c>
      <c r="E1184" s="824" t="s">
        <v>2881</v>
      </c>
      <c r="F1184" s="822" t="s">
        <v>2868</v>
      </c>
      <c r="G1184" s="822" t="s">
        <v>2937</v>
      </c>
      <c r="H1184" s="822" t="s">
        <v>329</v>
      </c>
      <c r="I1184" s="822" t="s">
        <v>3815</v>
      </c>
      <c r="J1184" s="822" t="s">
        <v>923</v>
      </c>
      <c r="K1184" s="822" t="s">
        <v>3816</v>
      </c>
      <c r="L1184" s="825">
        <v>1719.99</v>
      </c>
      <c r="M1184" s="825">
        <v>8599.9500000000007</v>
      </c>
      <c r="N1184" s="822">
        <v>5</v>
      </c>
      <c r="O1184" s="826">
        <v>3.5</v>
      </c>
      <c r="P1184" s="825">
        <v>5159.97</v>
      </c>
      <c r="Q1184" s="827">
        <v>0.6</v>
      </c>
      <c r="R1184" s="822">
        <v>3</v>
      </c>
      <c r="S1184" s="827">
        <v>0.6</v>
      </c>
      <c r="T1184" s="826">
        <v>1.5</v>
      </c>
      <c r="U1184" s="828">
        <v>0.42857142857142855</v>
      </c>
    </row>
    <row r="1185" spans="1:21" ht="14.45" customHeight="1" x14ac:dyDescent="0.2">
      <c r="A1185" s="821">
        <v>21</v>
      </c>
      <c r="B1185" s="822" t="s">
        <v>2867</v>
      </c>
      <c r="C1185" s="822" t="s">
        <v>2873</v>
      </c>
      <c r="D1185" s="823" t="s">
        <v>4857</v>
      </c>
      <c r="E1185" s="824" t="s">
        <v>2881</v>
      </c>
      <c r="F1185" s="822" t="s">
        <v>2868</v>
      </c>
      <c r="G1185" s="822" t="s">
        <v>2937</v>
      </c>
      <c r="H1185" s="822" t="s">
        <v>329</v>
      </c>
      <c r="I1185" s="822" t="s">
        <v>2983</v>
      </c>
      <c r="J1185" s="822" t="s">
        <v>2984</v>
      </c>
      <c r="K1185" s="822" t="s">
        <v>2939</v>
      </c>
      <c r="L1185" s="825">
        <v>516</v>
      </c>
      <c r="M1185" s="825">
        <v>2580</v>
      </c>
      <c r="N1185" s="822">
        <v>5</v>
      </c>
      <c r="O1185" s="826">
        <v>1</v>
      </c>
      <c r="P1185" s="825">
        <v>1548</v>
      </c>
      <c r="Q1185" s="827">
        <v>0.6</v>
      </c>
      <c r="R1185" s="822">
        <v>3</v>
      </c>
      <c r="S1185" s="827">
        <v>0.6</v>
      </c>
      <c r="T1185" s="826">
        <v>0.5</v>
      </c>
      <c r="U1185" s="828">
        <v>0.5</v>
      </c>
    </row>
    <row r="1186" spans="1:21" ht="14.45" customHeight="1" x14ac:dyDescent="0.2">
      <c r="A1186" s="821">
        <v>21</v>
      </c>
      <c r="B1186" s="822" t="s">
        <v>2867</v>
      </c>
      <c r="C1186" s="822" t="s">
        <v>2873</v>
      </c>
      <c r="D1186" s="823" t="s">
        <v>4857</v>
      </c>
      <c r="E1186" s="824" t="s">
        <v>2881</v>
      </c>
      <c r="F1186" s="822" t="s">
        <v>2868</v>
      </c>
      <c r="G1186" s="822" t="s">
        <v>2985</v>
      </c>
      <c r="H1186" s="822" t="s">
        <v>329</v>
      </c>
      <c r="I1186" s="822" t="s">
        <v>4084</v>
      </c>
      <c r="J1186" s="822" t="s">
        <v>818</v>
      </c>
      <c r="K1186" s="822" t="s">
        <v>4085</v>
      </c>
      <c r="L1186" s="825">
        <v>46.81</v>
      </c>
      <c r="M1186" s="825">
        <v>93.62</v>
      </c>
      <c r="N1186" s="822">
        <v>2</v>
      </c>
      <c r="O1186" s="826">
        <v>1.5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21</v>
      </c>
      <c r="B1187" s="822" t="s">
        <v>2867</v>
      </c>
      <c r="C1187" s="822" t="s">
        <v>2873</v>
      </c>
      <c r="D1187" s="823" t="s">
        <v>4857</v>
      </c>
      <c r="E1187" s="824" t="s">
        <v>2881</v>
      </c>
      <c r="F1187" s="822" t="s">
        <v>2868</v>
      </c>
      <c r="G1187" s="822" t="s">
        <v>2929</v>
      </c>
      <c r="H1187" s="822" t="s">
        <v>329</v>
      </c>
      <c r="I1187" s="822" t="s">
        <v>2930</v>
      </c>
      <c r="J1187" s="822" t="s">
        <v>2931</v>
      </c>
      <c r="K1187" s="822" t="s">
        <v>2932</v>
      </c>
      <c r="L1187" s="825">
        <v>225.39</v>
      </c>
      <c r="M1187" s="825">
        <v>676.17</v>
      </c>
      <c r="N1187" s="822">
        <v>3</v>
      </c>
      <c r="O1187" s="826">
        <v>0.5</v>
      </c>
      <c r="P1187" s="825">
        <v>676.17</v>
      </c>
      <c r="Q1187" s="827">
        <v>1</v>
      </c>
      <c r="R1187" s="822">
        <v>3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21</v>
      </c>
      <c r="B1188" s="822" t="s">
        <v>2867</v>
      </c>
      <c r="C1188" s="822" t="s">
        <v>2873</v>
      </c>
      <c r="D1188" s="823" t="s">
        <v>4857</v>
      </c>
      <c r="E1188" s="824" t="s">
        <v>2881</v>
      </c>
      <c r="F1188" s="822" t="s">
        <v>2868</v>
      </c>
      <c r="G1188" s="822" t="s">
        <v>3000</v>
      </c>
      <c r="H1188" s="822" t="s">
        <v>329</v>
      </c>
      <c r="I1188" s="822" t="s">
        <v>3001</v>
      </c>
      <c r="J1188" s="822" t="s">
        <v>3002</v>
      </c>
      <c r="K1188" s="822" t="s">
        <v>3003</v>
      </c>
      <c r="L1188" s="825">
        <v>93.49</v>
      </c>
      <c r="M1188" s="825">
        <v>654.42999999999995</v>
      </c>
      <c r="N1188" s="822">
        <v>7</v>
      </c>
      <c r="O1188" s="826">
        <v>2.5</v>
      </c>
      <c r="P1188" s="825">
        <v>654.42999999999995</v>
      </c>
      <c r="Q1188" s="827">
        <v>1</v>
      </c>
      <c r="R1188" s="822">
        <v>7</v>
      </c>
      <c r="S1188" s="827">
        <v>1</v>
      </c>
      <c r="T1188" s="826">
        <v>2.5</v>
      </c>
      <c r="U1188" s="828">
        <v>1</v>
      </c>
    </row>
    <row r="1189" spans="1:21" ht="14.45" customHeight="1" x14ac:dyDescent="0.2">
      <c r="A1189" s="821">
        <v>21</v>
      </c>
      <c r="B1189" s="822" t="s">
        <v>2867</v>
      </c>
      <c r="C1189" s="822" t="s">
        <v>2873</v>
      </c>
      <c r="D1189" s="823" t="s">
        <v>4857</v>
      </c>
      <c r="E1189" s="824" t="s">
        <v>2881</v>
      </c>
      <c r="F1189" s="822" t="s">
        <v>2868</v>
      </c>
      <c r="G1189" s="822" t="s">
        <v>3333</v>
      </c>
      <c r="H1189" s="822" t="s">
        <v>329</v>
      </c>
      <c r="I1189" s="822" t="s">
        <v>3334</v>
      </c>
      <c r="J1189" s="822" t="s">
        <v>870</v>
      </c>
      <c r="K1189" s="822" t="s">
        <v>3335</v>
      </c>
      <c r="L1189" s="825">
        <v>477.5</v>
      </c>
      <c r="M1189" s="825">
        <v>1910</v>
      </c>
      <c r="N1189" s="822">
        <v>4</v>
      </c>
      <c r="O1189" s="826">
        <v>2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21</v>
      </c>
      <c r="B1190" s="822" t="s">
        <v>2867</v>
      </c>
      <c r="C1190" s="822" t="s">
        <v>2873</v>
      </c>
      <c r="D1190" s="823" t="s">
        <v>4857</v>
      </c>
      <c r="E1190" s="824" t="s">
        <v>2881</v>
      </c>
      <c r="F1190" s="822" t="s">
        <v>2868</v>
      </c>
      <c r="G1190" s="822" t="s">
        <v>4086</v>
      </c>
      <c r="H1190" s="822" t="s">
        <v>643</v>
      </c>
      <c r="I1190" s="822" t="s">
        <v>4087</v>
      </c>
      <c r="J1190" s="822" t="s">
        <v>4088</v>
      </c>
      <c r="K1190" s="822" t="s">
        <v>4089</v>
      </c>
      <c r="L1190" s="825">
        <v>140.65</v>
      </c>
      <c r="M1190" s="825">
        <v>140.65</v>
      </c>
      <c r="N1190" s="822">
        <v>1</v>
      </c>
      <c r="O1190" s="826">
        <v>1</v>
      </c>
      <c r="P1190" s="825">
        <v>140.65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21</v>
      </c>
      <c r="B1191" s="822" t="s">
        <v>2867</v>
      </c>
      <c r="C1191" s="822" t="s">
        <v>2873</v>
      </c>
      <c r="D1191" s="823" t="s">
        <v>4857</v>
      </c>
      <c r="E1191" s="824" t="s">
        <v>2881</v>
      </c>
      <c r="F1191" s="822" t="s">
        <v>2868</v>
      </c>
      <c r="G1191" s="822" t="s">
        <v>2924</v>
      </c>
      <c r="H1191" s="822" t="s">
        <v>643</v>
      </c>
      <c r="I1191" s="822" t="s">
        <v>2544</v>
      </c>
      <c r="J1191" s="822" t="s">
        <v>2545</v>
      </c>
      <c r="K1191" s="822" t="s">
        <v>2546</v>
      </c>
      <c r="L1191" s="825">
        <v>5322.08</v>
      </c>
      <c r="M1191" s="825">
        <v>21288.32</v>
      </c>
      <c r="N1191" s="822">
        <v>4</v>
      </c>
      <c r="O1191" s="826">
        <v>3</v>
      </c>
      <c r="P1191" s="825">
        <v>21288.32</v>
      </c>
      <c r="Q1191" s="827">
        <v>1</v>
      </c>
      <c r="R1191" s="822">
        <v>4</v>
      </c>
      <c r="S1191" s="827">
        <v>1</v>
      </c>
      <c r="T1191" s="826">
        <v>3</v>
      </c>
      <c r="U1191" s="828">
        <v>1</v>
      </c>
    </row>
    <row r="1192" spans="1:21" ht="14.45" customHeight="1" x14ac:dyDescent="0.2">
      <c r="A1192" s="821">
        <v>21</v>
      </c>
      <c r="B1192" s="822" t="s">
        <v>2867</v>
      </c>
      <c r="C1192" s="822" t="s">
        <v>2873</v>
      </c>
      <c r="D1192" s="823" t="s">
        <v>4857</v>
      </c>
      <c r="E1192" s="824" t="s">
        <v>2881</v>
      </c>
      <c r="F1192" s="822" t="s">
        <v>2868</v>
      </c>
      <c r="G1192" s="822" t="s">
        <v>2924</v>
      </c>
      <c r="H1192" s="822" t="s">
        <v>643</v>
      </c>
      <c r="I1192" s="822" t="s">
        <v>2551</v>
      </c>
      <c r="J1192" s="822" t="s">
        <v>2548</v>
      </c>
      <c r="K1192" s="822" t="s">
        <v>2552</v>
      </c>
      <c r="L1192" s="825">
        <v>484.75</v>
      </c>
      <c r="M1192" s="825">
        <v>3393.25</v>
      </c>
      <c r="N1192" s="822">
        <v>7</v>
      </c>
      <c r="O1192" s="826">
        <v>2</v>
      </c>
      <c r="P1192" s="825">
        <v>1939</v>
      </c>
      <c r="Q1192" s="827">
        <v>0.5714285714285714</v>
      </c>
      <c r="R1192" s="822">
        <v>4</v>
      </c>
      <c r="S1192" s="827">
        <v>0.5714285714285714</v>
      </c>
      <c r="T1192" s="826">
        <v>1</v>
      </c>
      <c r="U1192" s="828">
        <v>0.5</v>
      </c>
    </row>
    <row r="1193" spans="1:21" ht="14.45" customHeight="1" x14ac:dyDescent="0.2">
      <c r="A1193" s="821">
        <v>21</v>
      </c>
      <c r="B1193" s="822" t="s">
        <v>2867</v>
      </c>
      <c r="C1193" s="822" t="s">
        <v>2873</v>
      </c>
      <c r="D1193" s="823" t="s">
        <v>4857</v>
      </c>
      <c r="E1193" s="824" t="s">
        <v>2881</v>
      </c>
      <c r="F1193" s="822" t="s">
        <v>2868</v>
      </c>
      <c r="G1193" s="822" t="s">
        <v>2924</v>
      </c>
      <c r="H1193" s="822" t="s">
        <v>643</v>
      </c>
      <c r="I1193" s="822" t="s">
        <v>2551</v>
      </c>
      <c r="J1193" s="822" t="s">
        <v>2548</v>
      </c>
      <c r="K1193" s="822" t="s">
        <v>2552</v>
      </c>
      <c r="L1193" s="825">
        <v>325.2</v>
      </c>
      <c r="M1193" s="825">
        <v>650.4</v>
      </c>
      <c r="N1193" s="822">
        <v>2</v>
      </c>
      <c r="O1193" s="826">
        <v>1</v>
      </c>
      <c r="P1193" s="825">
        <v>650.4</v>
      </c>
      <c r="Q1193" s="827">
        <v>1</v>
      </c>
      <c r="R1193" s="822">
        <v>2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21</v>
      </c>
      <c r="B1194" s="822" t="s">
        <v>2867</v>
      </c>
      <c r="C1194" s="822" t="s">
        <v>2873</v>
      </c>
      <c r="D1194" s="823" t="s">
        <v>4857</v>
      </c>
      <c r="E1194" s="824" t="s">
        <v>2881</v>
      </c>
      <c r="F1194" s="822" t="s">
        <v>2868</v>
      </c>
      <c r="G1194" s="822" t="s">
        <v>2924</v>
      </c>
      <c r="H1194" s="822" t="s">
        <v>643</v>
      </c>
      <c r="I1194" s="822" t="s">
        <v>2540</v>
      </c>
      <c r="J1194" s="822" t="s">
        <v>2538</v>
      </c>
      <c r="K1194" s="822" t="s">
        <v>2541</v>
      </c>
      <c r="L1194" s="825">
        <v>484.75</v>
      </c>
      <c r="M1194" s="825">
        <v>6301.75</v>
      </c>
      <c r="N1194" s="822">
        <v>13</v>
      </c>
      <c r="O1194" s="826">
        <v>5</v>
      </c>
      <c r="P1194" s="825">
        <v>4362.75</v>
      </c>
      <c r="Q1194" s="827">
        <v>0.69230769230769229</v>
      </c>
      <c r="R1194" s="822">
        <v>9</v>
      </c>
      <c r="S1194" s="827">
        <v>0.69230769230769229</v>
      </c>
      <c r="T1194" s="826">
        <v>4</v>
      </c>
      <c r="U1194" s="828">
        <v>0.8</v>
      </c>
    </row>
    <row r="1195" spans="1:21" ht="14.45" customHeight="1" x14ac:dyDescent="0.2">
      <c r="A1195" s="821">
        <v>21</v>
      </c>
      <c r="B1195" s="822" t="s">
        <v>2867</v>
      </c>
      <c r="C1195" s="822" t="s">
        <v>2873</v>
      </c>
      <c r="D1195" s="823" t="s">
        <v>4857</v>
      </c>
      <c r="E1195" s="824" t="s">
        <v>2881</v>
      </c>
      <c r="F1195" s="822" t="s">
        <v>2868</v>
      </c>
      <c r="G1195" s="822" t="s">
        <v>2924</v>
      </c>
      <c r="H1195" s="822" t="s">
        <v>643</v>
      </c>
      <c r="I1195" s="822" t="s">
        <v>2540</v>
      </c>
      <c r="J1195" s="822" t="s">
        <v>2538</v>
      </c>
      <c r="K1195" s="822" t="s">
        <v>2541</v>
      </c>
      <c r="L1195" s="825">
        <v>325.2</v>
      </c>
      <c r="M1195" s="825">
        <v>975.59999999999991</v>
      </c>
      <c r="N1195" s="822">
        <v>3</v>
      </c>
      <c r="O1195" s="826">
        <v>1</v>
      </c>
      <c r="P1195" s="825">
        <v>975.59999999999991</v>
      </c>
      <c r="Q1195" s="827">
        <v>1</v>
      </c>
      <c r="R1195" s="822">
        <v>3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21</v>
      </c>
      <c r="B1196" s="822" t="s">
        <v>2867</v>
      </c>
      <c r="C1196" s="822" t="s">
        <v>2873</v>
      </c>
      <c r="D1196" s="823" t="s">
        <v>4857</v>
      </c>
      <c r="E1196" s="824" t="s">
        <v>2881</v>
      </c>
      <c r="F1196" s="822" t="s">
        <v>2868</v>
      </c>
      <c r="G1196" s="822" t="s">
        <v>2924</v>
      </c>
      <c r="H1196" s="822" t="s">
        <v>643</v>
      </c>
      <c r="I1196" s="822" t="s">
        <v>2542</v>
      </c>
      <c r="J1196" s="822" t="s">
        <v>2538</v>
      </c>
      <c r="K1196" s="822" t="s">
        <v>2543</v>
      </c>
      <c r="L1196" s="825">
        <v>969.48</v>
      </c>
      <c r="M1196" s="825">
        <v>1938.96</v>
      </c>
      <c r="N1196" s="822">
        <v>2</v>
      </c>
      <c r="O1196" s="826">
        <v>1</v>
      </c>
      <c r="P1196" s="825">
        <v>1938.96</v>
      </c>
      <c r="Q1196" s="827">
        <v>1</v>
      </c>
      <c r="R1196" s="822">
        <v>2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21</v>
      </c>
      <c r="B1197" s="822" t="s">
        <v>2867</v>
      </c>
      <c r="C1197" s="822" t="s">
        <v>2873</v>
      </c>
      <c r="D1197" s="823" t="s">
        <v>4857</v>
      </c>
      <c r="E1197" s="824" t="s">
        <v>2881</v>
      </c>
      <c r="F1197" s="822" t="s">
        <v>2868</v>
      </c>
      <c r="G1197" s="822" t="s">
        <v>2924</v>
      </c>
      <c r="H1197" s="822" t="s">
        <v>643</v>
      </c>
      <c r="I1197" s="822" t="s">
        <v>2537</v>
      </c>
      <c r="J1197" s="822" t="s">
        <v>2538</v>
      </c>
      <c r="K1197" s="822" t="s">
        <v>2539</v>
      </c>
      <c r="L1197" s="825">
        <v>1938.97</v>
      </c>
      <c r="M1197" s="825">
        <v>11633.82</v>
      </c>
      <c r="N1197" s="822">
        <v>6</v>
      </c>
      <c r="O1197" s="826">
        <v>2</v>
      </c>
      <c r="P1197" s="825">
        <v>11633.82</v>
      </c>
      <c r="Q1197" s="827">
        <v>1</v>
      </c>
      <c r="R1197" s="822">
        <v>6</v>
      </c>
      <c r="S1197" s="827">
        <v>1</v>
      </c>
      <c r="T1197" s="826">
        <v>2</v>
      </c>
      <c r="U1197" s="828">
        <v>1</v>
      </c>
    </row>
    <row r="1198" spans="1:21" ht="14.45" customHeight="1" x14ac:dyDescent="0.2">
      <c r="A1198" s="821">
        <v>21</v>
      </c>
      <c r="B1198" s="822" t="s">
        <v>2867</v>
      </c>
      <c r="C1198" s="822" t="s">
        <v>2873</v>
      </c>
      <c r="D1198" s="823" t="s">
        <v>4857</v>
      </c>
      <c r="E1198" s="824" t="s">
        <v>2881</v>
      </c>
      <c r="F1198" s="822" t="s">
        <v>2868</v>
      </c>
      <c r="G1198" s="822" t="s">
        <v>2924</v>
      </c>
      <c r="H1198" s="822" t="s">
        <v>643</v>
      </c>
      <c r="I1198" s="822" t="s">
        <v>2729</v>
      </c>
      <c r="J1198" s="822" t="s">
        <v>2538</v>
      </c>
      <c r="K1198" s="822" t="s">
        <v>2730</v>
      </c>
      <c r="L1198" s="825">
        <v>1454.23</v>
      </c>
      <c r="M1198" s="825">
        <v>4362.6900000000005</v>
      </c>
      <c r="N1198" s="822">
        <v>3</v>
      </c>
      <c r="O1198" s="826">
        <v>1</v>
      </c>
      <c r="P1198" s="825">
        <v>4362.6900000000005</v>
      </c>
      <c r="Q1198" s="827">
        <v>1</v>
      </c>
      <c r="R1198" s="822">
        <v>3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21</v>
      </c>
      <c r="B1199" s="822" t="s">
        <v>2867</v>
      </c>
      <c r="C1199" s="822" t="s">
        <v>2873</v>
      </c>
      <c r="D1199" s="823" t="s">
        <v>4857</v>
      </c>
      <c r="E1199" s="824" t="s">
        <v>2881</v>
      </c>
      <c r="F1199" s="822" t="s">
        <v>2868</v>
      </c>
      <c r="G1199" s="822" t="s">
        <v>3826</v>
      </c>
      <c r="H1199" s="822" t="s">
        <v>643</v>
      </c>
      <c r="I1199" s="822" t="s">
        <v>2493</v>
      </c>
      <c r="J1199" s="822" t="s">
        <v>1608</v>
      </c>
      <c r="K1199" s="822" t="s">
        <v>2494</v>
      </c>
      <c r="L1199" s="825">
        <v>846.47</v>
      </c>
      <c r="M1199" s="825">
        <v>1692.94</v>
      </c>
      <c r="N1199" s="822">
        <v>2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21</v>
      </c>
      <c r="B1200" s="822" t="s">
        <v>2867</v>
      </c>
      <c r="C1200" s="822" t="s">
        <v>2873</v>
      </c>
      <c r="D1200" s="823" t="s">
        <v>4857</v>
      </c>
      <c r="E1200" s="824" t="s">
        <v>2881</v>
      </c>
      <c r="F1200" s="822" t="s">
        <v>2868</v>
      </c>
      <c r="G1200" s="822" t="s">
        <v>3043</v>
      </c>
      <c r="H1200" s="822" t="s">
        <v>643</v>
      </c>
      <c r="I1200" s="822" t="s">
        <v>2359</v>
      </c>
      <c r="J1200" s="822" t="s">
        <v>936</v>
      </c>
      <c r="K1200" s="822" t="s">
        <v>2360</v>
      </c>
      <c r="L1200" s="825">
        <v>42.51</v>
      </c>
      <c r="M1200" s="825">
        <v>255.06</v>
      </c>
      <c r="N1200" s="822">
        <v>6</v>
      </c>
      <c r="O1200" s="826">
        <v>4.5</v>
      </c>
      <c r="P1200" s="825">
        <v>127.53</v>
      </c>
      <c r="Q1200" s="827">
        <v>0.5</v>
      </c>
      <c r="R1200" s="822">
        <v>3</v>
      </c>
      <c r="S1200" s="827">
        <v>0.5</v>
      </c>
      <c r="T1200" s="826">
        <v>2.5</v>
      </c>
      <c r="U1200" s="828">
        <v>0.55555555555555558</v>
      </c>
    </row>
    <row r="1201" spans="1:21" ht="14.45" customHeight="1" x14ac:dyDescent="0.2">
      <c r="A1201" s="821">
        <v>21</v>
      </c>
      <c r="B1201" s="822" t="s">
        <v>2867</v>
      </c>
      <c r="C1201" s="822" t="s">
        <v>2873</v>
      </c>
      <c r="D1201" s="823" t="s">
        <v>4857</v>
      </c>
      <c r="E1201" s="824" t="s">
        <v>2881</v>
      </c>
      <c r="F1201" s="822" t="s">
        <v>2868</v>
      </c>
      <c r="G1201" s="822" t="s">
        <v>3043</v>
      </c>
      <c r="H1201" s="822" t="s">
        <v>643</v>
      </c>
      <c r="I1201" s="822" t="s">
        <v>2361</v>
      </c>
      <c r="J1201" s="822" t="s">
        <v>936</v>
      </c>
      <c r="K1201" s="822" t="s">
        <v>2362</v>
      </c>
      <c r="L1201" s="825">
        <v>85.02</v>
      </c>
      <c r="M1201" s="825">
        <v>255.06</v>
      </c>
      <c r="N1201" s="822">
        <v>3</v>
      </c>
      <c r="O1201" s="826">
        <v>2.5</v>
      </c>
      <c r="P1201" s="825">
        <v>85.02</v>
      </c>
      <c r="Q1201" s="827">
        <v>0.33333333333333331</v>
      </c>
      <c r="R1201" s="822">
        <v>1</v>
      </c>
      <c r="S1201" s="827">
        <v>0.33333333333333331</v>
      </c>
      <c r="T1201" s="826">
        <v>0.5</v>
      </c>
      <c r="U1201" s="828">
        <v>0.2</v>
      </c>
    </row>
    <row r="1202" spans="1:21" ht="14.45" customHeight="1" x14ac:dyDescent="0.2">
      <c r="A1202" s="821">
        <v>21</v>
      </c>
      <c r="B1202" s="822" t="s">
        <v>2867</v>
      </c>
      <c r="C1202" s="822" t="s">
        <v>2873</v>
      </c>
      <c r="D1202" s="823" t="s">
        <v>4857</v>
      </c>
      <c r="E1202" s="824" t="s">
        <v>2881</v>
      </c>
      <c r="F1202" s="822" t="s">
        <v>2868</v>
      </c>
      <c r="G1202" s="822" t="s">
        <v>3044</v>
      </c>
      <c r="H1202" s="822" t="s">
        <v>643</v>
      </c>
      <c r="I1202" s="822" t="s">
        <v>2578</v>
      </c>
      <c r="J1202" s="822" t="s">
        <v>2579</v>
      </c>
      <c r="K1202" s="822" t="s">
        <v>2580</v>
      </c>
      <c r="L1202" s="825">
        <v>113.16</v>
      </c>
      <c r="M1202" s="825">
        <v>113.16</v>
      </c>
      <c r="N1202" s="822">
        <v>1</v>
      </c>
      <c r="O1202" s="826">
        <v>1</v>
      </c>
      <c r="P1202" s="825">
        <v>113.16</v>
      </c>
      <c r="Q1202" s="827">
        <v>1</v>
      </c>
      <c r="R1202" s="822">
        <v>1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21</v>
      </c>
      <c r="B1203" s="822" t="s">
        <v>2867</v>
      </c>
      <c r="C1203" s="822" t="s">
        <v>2873</v>
      </c>
      <c r="D1203" s="823" t="s">
        <v>4857</v>
      </c>
      <c r="E1203" s="824" t="s">
        <v>2881</v>
      </c>
      <c r="F1203" s="822" t="s">
        <v>2868</v>
      </c>
      <c r="G1203" s="822" t="s">
        <v>3044</v>
      </c>
      <c r="H1203" s="822" t="s">
        <v>643</v>
      </c>
      <c r="I1203" s="822" t="s">
        <v>2581</v>
      </c>
      <c r="J1203" s="822" t="s">
        <v>2579</v>
      </c>
      <c r="K1203" s="822" t="s">
        <v>2582</v>
      </c>
      <c r="L1203" s="825">
        <v>169.73</v>
      </c>
      <c r="M1203" s="825">
        <v>169.73</v>
      </c>
      <c r="N1203" s="822">
        <v>1</v>
      </c>
      <c r="O1203" s="826">
        <v>0.5</v>
      </c>
      <c r="P1203" s="825">
        <v>169.73</v>
      </c>
      <c r="Q1203" s="827">
        <v>1</v>
      </c>
      <c r="R1203" s="822">
        <v>1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21</v>
      </c>
      <c r="B1204" s="822" t="s">
        <v>2867</v>
      </c>
      <c r="C1204" s="822" t="s">
        <v>2873</v>
      </c>
      <c r="D1204" s="823" t="s">
        <v>4857</v>
      </c>
      <c r="E1204" s="824" t="s">
        <v>2881</v>
      </c>
      <c r="F1204" s="822" t="s">
        <v>2868</v>
      </c>
      <c r="G1204" s="822" t="s">
        <v>3044</v>
      </c>
      <c r="H1204" s="822" t="s">
        <v>643</v>
      </c>
      <c r="I1204" s="822" t="s">
        <v>3045</v>
      </c>
      <c r="J1204" s="822" t="s">
        <v>2579</v>
      </c>
      <c r="K1204" s="822" t="s">
        <v>3046</v>
      </c>
      <c r="L1204" s="825">
        <v>339.47</v>
      </c>
      <c r="M1204" s="825">
        <v>1018.4100000000001</v>
      </c>
      <c r="N1204" s="822">
        <v>3</v>
      </c>
      <c r="O1204" s="826">
        <v>2</v>
      </c>
      <c r="P1204" s="825">
        <v>1018.4100000000001</v>
      </c>
      <c r="Q1204" s="827">
        <v>1</v>
      </c>
      <c r="R1204" s="822">
        <v>3</v>
      </c>
      <c r="S1204" s="827">
        <v>1</v>
      </c>
      <c r="T1204" s="826">
        <v>2</v>
      </c>
      <c r="U1204" s="828">
        <v>1</v>
      </c>
    </row>
    <row r="1205" spans="1:21" ht="14.45" customHeight="1" x14ac:dyDescent="0.2">
      <c r="A1205" s="821">
        <v>21</v>
      </c>
      <c r="B1205" s="822" t="s">
        <v>2867</v>
      </c>
      <c r="C1205" s="822" t="s">
        <v>2873</v>
      </c>
      <c r="D1205" s="823" t="s">
        <v>4857</v>
      </c>
      <c r="E1205" s="824" t="s">
        <v>2881</v>
      </c>
      <c r="F1205" s="822" t="s">
        <v>2868</v>
      </c>
      <c r="G1205" s="822" t="s">
        <v>4090</v>
      </c>
      <c r="H1205" s="822" t="s">
        <v>329</v>
      </c>
      <c r="I1205" s="822" t="s">
        <v>4091</v>
      </c>
      <c r="J1205" s="822" t="s">
        <v>4092</v>
      </c>
      <c r="K1205" s="822" t="s">
        <v>4093</v>
      </c>
      <c r="L1205" s="825">
        <v>0</v>
      </c>
      <c r="M1205" s="825">
        <v>0</v>
      </c>
      <c r="N1205" s="822">
        <v>2</v>
      </c>
      <c r="O1205" s="826">
        <v>1</v>
      </c>
      <c r="P1205" s="825"/>
      <c r="Q1205" s="827"/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21</v>
      </c>
      <c r="B1206" s="822" t="s">
        <v>2867</v>
      </c>
      <c r="C1206" s="822" t="s">
        <v>2873</v>
      </c>
      <c r="D1206" s="823" t="s">
        <v>4857</v>
      </c>
      <c r="E1206" s="824" t="s">
        <v>2881</v>
      </c>
      <c r="F1206" s="822" t="s">
        <v>2868</v>
      </c>
      <c r="G1206" s="822" t="s">
        <v>4094</v>
      </c>
      <c r="H1206" s="822" t="s">
        <v>329</v>
      </c>
      <c r="I1206" s="822" t="s">
        <v>4095</v>
      </c>
      <c r="J1206" s="822" t="s">
        <v>4096</v>
      </c>
      <c r="K1206" s="822" t="s">
        <v>4097</v>
      </c>
      <c r="L1206" s="825">
        <v>31.23</v>
      </c>
      <c r="M1206" s="825">
        <v>31.23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21</v>
      </c>
      <c r="B1207" s="822" t="s">
        <v>2867</v>
      </c>
      <c r="C1207" s="822" t="s">
        <v>2873</v>
      </c>
      <c r="D1207" s="823" t="s">
        <v>4857</v>
      </c>
      <c r="E1207" s="824" t="s">
        <v>2881</v>
      </c>
      <c r="F1207" s="822" t="s">
        <v>2868</v>
      </c>
      <c r="G1207" s="822" t="s">
        <v>2940</v>
      </c>
      <c r="H1207" s="822" t="s">
        <v>329</v>
      </c>
      <c r="I1207" s="822" t="s">
        <v>2941</v>
      </c>
      <c r="J1207" s="822" t="s">
        <v>1057</v>
      </c>
      <c r="K1207" s="822" t="s">
        <v>2942</v>
      </c>
      <c r="L1207" s="825">
        <v>45.03</v>
      </c>
      <c r="M1207" s="825">
        <v>45.03</v>
      </c>
      <c r="N1207" s="822">
        <v>1</v>
      </c>
      <c r="O1207" s="826">
        <v>1</v>
      </c>
      <c r="P1207" s="825">
        <v>45.03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21</v>
      </c>
      <c r="B1208" s="822" t="s">
        <v>2867</v>
      </c>
      <c r="C1208" s="822" t="s">
        <v>2873</v>
      </c>
      <c r="D1208" s="823" t="s">
        <v>4857</v>
      </c>
      <c r="E1208" s="824" t="s">
        <v>2881</v>
      </c>
      <c r="F1208" s="822" t="s">
        <v>2868</v>
      </c>
      <c r="G1208" s="822" t="s">
        <v>3077</v>
      </c>
      <c r="H1208" s="822" t="s">
        <v>329</v>
      </c>
      <c r="I1208" s="822" t="s">
        <v>3078</v>
      </c>
      <c r="J1208" s="822" t="s">
        <v>1987</v>
      </c>
      <c r="K1208" s="822" t="s">
        <v>3079</v>
      </c>
      <c r="L1208" s="825">
        <v>111.72</v>
      </c>
      <c r="M1208" s="825">
        <v>111.72</v>
      </c>
      <c r="N1208" s="822">
        <v>1</v>
      </c>
      <c r="O1208" s="826">
        <v>0.5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21</v>
      </c>
      <c r="B1209" s="822" t="s">
        <v>2867</v>
      </c>
      <c r="C1209" s="822" t="s">
        <v>2873</v>
      </c>
      <c r="D1209" s="823" t="s">
        <v>4857</v>
      </c>
      <c r="E1209" s="824" t="s">
        <v>2881</v>
      </c>
      <c r="F1209" s="822" t="s">
        <v>2868</v>
      </c>
      <c r="G1209" s="822" t="s">
        <v>3671</v>
      </c>
      <c r="H1209" s="822" t="s">
        <v>329</v>
      </c>
      <c r="I1209" s="822" t="s">
        <v>4098</v>
      </c>
      <c r="J1209" s="822" t="s">
        <v>3932</v>
      </c>
      <c r="K1209" s="822" t="s">
        <v>4099</v>
      </c>
      <c r="L1209" s="825">
        <v>0</v>
      </c>
      <c r="M1209" s="825">
        <v>0</v>
      </c>
      <c r="N1209" s="822">
        <v>2</v>
      </c>
      <c r="O1209" s="826">
        <v>1</v>
      </c>
      <c r="P1209" s="825">
        <v>0</v>
      </c>
      <c r="Q1209" s="827"/>
      <c r="R1209" s="822">
        <v>2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21</v>
      </c>
      <c r="B1210" s="822" t="s">
        <v>2867</v>
      </c>
      <c r="C1210" s="822" t="s">
        <v>2873</v>
      </c>
      <c r="D1210" s="823" t="s">
        <v>4857</v>
      </c>
      <c r="E1210" s="824" t="s">
        <v>2881</v>
      </c>
      <c r="F1210" s="822" t="s">
        <v>2868</v>
      </c>
      <c r="G1210" s="822" t="s">
        <v>3671</v>
      </c>
      <c r="H1210" s="822" t="s">
        <v>329</v>
      </c>
      <c r="I1210" s="822" t="s">
        <v>3931</v>
      </c>
      <c r="J1210" s="822" t="s">
        <v>3932</v>
      </c>
      <c r="K1210" s="822" t="s">
        <v>3933</v>
      </c>
      <c r="L1210" s="825">
        <v>0</v>
      </c>
      <c r="M1210" s="825">
        <v>0</v>
      </c>
      <c r="N1210" s="822">
        <v>1</v>
      </c>
      <c r="O1210" s="826">
        <v>0.5</v>
      </c>
      <c r="P1210" s="825">
        <v>0</v>
      </c>
      <c r="Q1210" s="827"/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21</v>
      </c>
      <c r="B1211" s="822" t="s">
        <v>2867</v>
      </c>
      <c r="C1211" s="822" t="s">
        <v>2873</v>
      </c>
      <c r="D1211" s="823" t="s">
        <v>4857</v>
      </c>
      <c r="E1211" s="824" t="s">
        <v>2881</v>
      </c>
      <c r="F1211" s="822" t="s">
        <v>2868</v>
      </c>
      <c r="G1211" s="822" t="s">
        <v>3371</v>
      </c>
      <c r="H1211" s="822" t="s">
        <v>329</v>
      </c>
      <c r="I1211" s="822" t="s">
        <v>3372</v>
      </c>
      <c r="J1211" s="822" t="s">
        <v>790</v>
      </c>
      <c r="K1211" s="822" t="s">
        <v>791</v>
      </c>
      <c r="L1211" s="825">
        <v>38.5</v>
      </c>
      <c r="M1211" s="825">
        <v>154</v>
      </c>
      <c r="N1211" s="822">
        <v>4</v>
      </c>
      <c r="O1211" s="826">
        <v>1.5</v>
      </c>
      <c r="P1211" s="825">
        <v>77</v>
      </c>
      <c r="Q1211" s="827">
        <v>0.5</v>
      </c>
      <c r="R1211" s="822">
        <v>2</v>
      </c>
      <c r="S1211" s="827">
        <v>0.5</v>
      </c>
      <c r="T1211" s="826">
        <v>1</v>
      </c>
      <c r="U1211" s="828">
        <v>0.66666666666666663</v>
      </c>
    </row>
    <row r="1212" spans="1:21" ht="14.45" customHeight="1" x14ac:dyDescent="0.2">
      <c r="A1212" s="821">
        <v>21</v>
      </c>
      <c r="B1212" s="822" t="s">
        <v>2867</v>
      </c>
      <c r="C1212" s="822" t="s">
        <v>2873</v>
      </c>
      <c r="D1212" s="823" t="s">
        <v>4857</v>
      </c>
      <c r="E1212" s="824" t="s">
        <v>2881</v>
      </c>
      <c r="F1212" s="822" t="s">
        <v>2868</v>
      </c>
      <c r="G1212" s="822" t="s">
        <v>4100</v>
      </c>
      <c r="H1212" s="822" t="s">
        <v>329</v>
      </c>
      <c r="I1212" s="822" t="s">
        <v>4101</v>
      </c>
      <c r="J1212" s="822" t="s">
        <v>1248</v>
      </c>
      <c r="K1212" s="822" t="s">
        <v>4102</v>
      </c>
      <c r="L1212" s="825">
        <v>163.54</v>
      </c>
      <c r="M1212" s="825">
        <v>817.7</v>
      </c>
      <c r="N1212" s="822">
        <v>5</v>
      </c>
      <c r="O1212" s="826">
        <v>1.5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21</v>
      </c>
      <c r="B1213" s="822" t="s">
        <v>2867</v>
      </c>
      <c r="C1213" s="822" t="s">
        <v>2873</v>
      </c>
      <c r="D1213" s="823" t="s">
        <v>4857</v>
      </c>
      <c r="E1213" s="824" t="s">
        <v>2881</v>
      </c>
      <c r="F1213" s="822" t="s">
        <v>2868</v>
      </c>
      <c r="G1213" s="822" t="s">
        <v>3096</v>
      </c>
      <c r="H1213" s="822" t="s">
        <v>329</v>
      </c>
      <c r="I1213" s="822" t="s">
        <v>3097</v>
      </c>
      <c r="J1213" s="822" t="s">
        <v>895</v>
      </c>
      <c r="K1213" s="822" t="s">
        <v>1212</v>
      </c>
      <c r="L1213" s="825">
        <v>163.54</v>
      </c>
      <c r="M1213" s="825">
        <v>327.08</v>
      </c>
      <c r="N1213" s="822">
        <v>2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21</v>
      </c>
      <c r="B1214" s="822" t="s">
        <v>2867</v>
      </c>
      <c r="C1214" s="822" t="s">
        <v>2873</v>
      </c>
      <c r="D1214" s="823" t="s">
        <v>4857</v>
      </c>
      <c r="E1214" s="824" t="s">
        <v>2881</v>
      </c>
      <c r="F1214" s="822" t="s">
        <v>2868</v>
      </c>
      <c r="G1214" s="822" t="s">
        <v>3098</v>
      </c>
      <c r="H1214" s="822" t="s">
        <v>643</v>
      </c>
      <c r="I1214" s="822" t="s">
        <v>2737</v>
      </c>
      <c r="J1214" s="822" t="s">
        <v>2738</v>
      </c>
      <c r="K1214" s="822" t="s">
        <v>2739</v>
      </c>
      <c r="L1214" s="825">
        <v>366.31</v>
      </c>
      <c r="M1214" s="825">
        <v>366.31</v>
      </c>
      <c r="N1214" s="822">
        <v>1</v>
      </c>
      <c r="O1214" s="826">
        <v>0.5</v>
      </c>
      <c r="P1214" s="825">
        <v>366.31</v>
      </c>
      <c r="Q1214" s="827">
        <v>1</v>
      </c>
      <c r="R1214" s="822">
        <v>1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21</v>
      </c>
      <c r="B1215" s="822" t="s">
        <v>2867</v>
      </c>
      <c r="C1215" s="822" t="s">
        <v>2873</v>
      </c>
      <c r="D1215" s="823" t="s">
        <v>4857</v>
      </c>
      <c r="E1215" s="824" t="s">
        <v>2881</v>
      </c>
      <c r="F1215" s="822" t="s">
        <v>2868</v>
      </c>
      <c r="G1215" s="822" t="s">
        <v>3382</v>
      </c>
      <c r="H1215" s="822" t="s">
        <v>329</v>
      </c>
      <c r="I1215" s="822" t="s">
        <v>3383</v>
      </c>
      <c r="J1215" s="822" t="s">
        <v>882</v>
      </c>
      <c r="K1215" s="822" t="s">
        <v>883</v>
      </c>
      <c r="L1215" s="825">
        <v>0</v>
      </c>
      <c r="M1215" s="825">
        <v>0</v>
      </c>
      <c r="N1215" s="822">
        <v>2</v>
      </c>
      <c r="O1215" s="826">
        <v>0.5</v>
      </c>
      <c r="P1215" s="825"/>
      <c r="Q1215" s="827"/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21</v>
      </c>
      <c r="B1216" s="822" t="s">
        <v>2867</v>
      </c>
      <c r="C1216" s="822" t="s">
        <v>2873</v>
      </c>
      <c r="D1216" s="823" t="s">
        <v>4857</v>
      </c>
      <c r="E1216" s="824" t="s">
        <v>2881</v>
      </c>
      <c r="F1216" s="822" t="s">
        <v>2868</v>
      </c>
      <c r="G1216" s="822" t="s">
        <v>3105</v>
      </c>
      <c r="H1216" s="822" t="s">
        <v>329</v>
      </c>
      <c r="I1216" s="822" t="s">
        <v>3106</v>
      </c>
      <c r="J1216" s="822" t="s">
        <v>3107</v>
      </c>
      <c r="K1216" s="822" t="s">
        <v>2743</v>
      </c>
      <c r="L1216" s="825">
        <v>910.2</v>
      </c>
      <c r="M1216" s="825">
        <v>7281.6</v>
      </c>
      <c r="N1216" s="822">
        <v>8</v>
      </c>
      <c r="O1216" s="826">
        <v>2</v>
      </c>
      <c r="P1216" s="825">
        <v>3640.8</v>
      </c>
      <c r="Q1216" s="827">
        <v>0.5</v>
      </c>
      <c r="R1216" s="822">
        <v>4</v>
      </c>
      <c r="S1216" s="827">
        <v>0.5</v>
      </c>
      <c r="T1216" s="826">
        <v>1</v>
      </c>
      <c r="U1216" s="828">
        <v>0.5</v>
      </c>
    </row>
    <row r="1217" spans="1:21" ht="14.45" customHeight="1" x14ac:dyDescent="0.2">
      <c r="A1217" s="821">
        <v>21</v>
      </c>
      <c r="B1217" s="822" t="s">
        <v>2867</v>
      </c>
      <c r="C1217" s="822" t="s">
        <v>2873</v>
      </c>
      <c r="D1217" s="823" t="s">
        <v>4857</v>
      </c>
      <c r="E1217" s="824" t="s">
        <v>2881</v>
      </c>
      <c r="F1217" s="822" t="s">
        <v>2868</v>
      </c>
      <c r="G1217" s="822" t="s">
        <v>3384</v>
      </c>
      <c r="H1217" s="822" t="s">
        <v>329</v>
      </c>
      <c r="I1217" s="822" t="s">
        <v>3385</v>
      </c>
      <c r="J1217" s="822" t="s">
        <v>3386</v>
      </c>
      <c r="K1217" s="822" t="s">
        <v>3387</v>
      </c>
      <c r="L1217" s="825">
        <v>58.77</v>
      </c>
      <c r="M1217" s="825">
        <v>58.77</v>
      </c>
      <c r="N1217" s="822">
        <v>1</v>
      </c>
      <c r="O1217" s="826">
        <v>0.5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21</v>
      </c>
      <c r="B1218" s="822" t="s">
        <v>2867</v>
      </c>
      <c r="C1218" s="822" t="s">
        <v>2873</v>
      </c>
      <c r="D1218" s="823" t="s">
        <v>4857</v>
      </c>
      <c r="E1218" s="824" t="s">
        <v>2881</v>
      </c>
      <c r="F1218" s="822" t="s">
        <v>2868</v>
      </c>
      <c r="G1218" s="822" t="s">
        <v>3391</v>
      </c>
      <c r="H1218" s="822" t="s">
        <v>329</v>
      </c>
      <c r="I1218" s="822" t="s">
        <v>3688</v>
      </c>
      <c r="J1218" s="822" t="s">
        <v>3393</v>
      </c>
      <c r="K1218" s="822" t="s">
        <v>3689</v>
      </c>
      <c r="L1218" s="825">
        <v>0</v>
      </c>
      <c r="M1218" s="825">
        <v>0</v>
      </c>
      <c r="N1218" s="822">
        <v>3</v>
      </c>
      <c r="O1218" s="826">
        <v>2</v>
      </c>
      <c r="P1218" s="825">
        <v>0</v>
      </c>
      <c r="Q1218" s="827"/>
      <c r="R1218" s="822">
        <v>1</v>
      </c>
      <c r="S1218" s="827">
        <v>0.33333333333333331</v>
      </c>
      <c r="T1218" s="826">
        <v>1</v>
      </c>
      <c r="U1218" s="828">
        <v>0.5</v>
      </c>
    </row>
    <row r="1219" spans="1:21" ht="14.45" customHeight="1" x14ac:dyDescent="0.2">
      <c r="A1219" s="821">
        <v>21</v>
      </c>
      <c r="B1219" s="822" t="s">
        <v>2867</v>
      </c>
      <c r="C1219" s="822" t="s">
        <v>2873</v>
      </c>
      <c r="D1219" s="823" t="s">
        <v>4857</v>
      </c>
      <c r="E1219" s="824" t="s">
        <v>2881</v>
      </c>
      <c r="F1219" s="822" t="s">
        <v>2868</v>
      </c>
      <c r="G1219" s="822" t="s">
        <v>3391</v>
      </c>
      <c r="H1219" s="822" t="s">
        <v>329</v>
      </c>
      <c r="I1219" s="822" t="s">
        <v>3392</v>
      </c>
      <c r="J1219" s="822" t="s">
        <v>3393</v>
      </c>
      <c r="K1219" s="822" t="s">
        <v>3394</v>
      </c>
      <c r="L1219" s="825">
        <v>0</v>
      </c>
      <c r="M1219" s="825">
        <v>0</v>
      </c>
      <c r="N1219" s="822">
        <v>3</v>
      </c>
      <c r="O1219" s="826">
        <v>1.5</v>
      </c>
      <c r="P1219" s="825">
        <v>0</v>
      </c>
      <c r="Q1219" s="827"/>
      <c r="R1219" s="822">
        <v>2</v>
      </c>
      <c r="S1219" s="827">
        <v>0.66666666666666663</v>
      </c>
      <c r="T1219" s="826">
        <v>0.5</v>
      </c>
      <c r="U1219" s="828">
        <v>0.33333333333333331</v>
      </c>
    </row>
    <row r="1220" spans="1:21" ht="14.45" customHeight="1" x14ac:dyDescent="0.2">
      <c r="A1220" s="821">
        <v>21</v>
      </c>
      <c r="B1220" s="822" t="s">
        <v>2867</v>
      </c>
      <c r="C1220" s="822" t="s">
        <v>2873</v>
      </c>
      <c r="D1220" s="823" t="s">
        <v>4857</v>
      </c>
      <c r="E1220" s="824" t="s">
        <v>2881</v>
      </c>
      <c r="F1220" s="822" t="s">
        <v>2868</v>
      </c>
      <c r="G1220" s="822" t="s">
        <v>3691</v>
      </c>
      <c r="H1220" s="822" t="s">
        <v>329</v>
      </c>
      <c r="I1220" s="822" t="s">
        <v>4059</v>
      </c>
      <c r="J1220" s="822" t="s">
        <v>1143</v>
      </c>
      <c r="K1220" s="822" t="s">
        <v>4060</v>
      </c>
      <c r="L1220" s="825">
        <v>0</v>
      </c>
      <c r="M1220" s="825">
        <v>0</v>
      </c>
      <c r="N1220" s="822">
        <v>2</v>
      </c>
      <c r="O1220" s="826">
        <v>1.5</v>
      </c>
      <c r="P1220" s="825">
        <v>0</v>
      </c>
      <c r="Q1220" s="827"/>
      <c r="R1220" s="822">
        <v>2</v>
      </c>
      <c r="S1220" s="827">
        <v>1</v>
      </c>
      <c r="T1220" s="826">
        <v>1.5</v>
      </c>
      <c r="U1220" s="828">
        <v>1</v>
      </c>
    </row>
    <row r="1221" spans="1:21" ht="14.45" customHeight="1" x14ac:dyDescent="0.2">
      <c r="A1221" s="821">
        <v>21</v>
      </c>
      <c r="B1221" s="822" t="s">
        <v>2867</v>
      </c>
      <c r="C1221" s="822" t="s">
        <v>2873</v>
      </c>
      <c r="D1221" s="823" t="s">
        <v>4857</v>
      </c>
      <c r="E1221" s="824" t="s">
        <v>2881</v>
      </c>
      <c r="F1221" s="822" t="s">
        <v>2868</v>
      </c>
      <c r="G1221" s="822" t="s">
        <v>3397</v>
      </c>
      <c r="H1221" s="822" t="s">
        <v>329</v>
      </c>
      <c r="I1221" s="822" t="s">
        <v>3398</v>
      </c>
      <c r="J1221" s="822" t="s">
        <v>3399</v>
      </c>
      <c r="K1221" s="822" t="s">
        <v>3400</v>
      </c>
      <c r="L1221" s="825">
        <v>727.03</v>
      </c>
      <c r="M1221" s="825">
        <v>2908.12</v>
      </c>
      <c r="N1221" s="822">
        <v>4</v>
      </c>
      <c r="O1221" s="826">
        <v>0.5</v>
      </c>
      <c r="P1221" s="825">
        <v>2908.12</v>
      </c>
      <c r="Q1221" s="827">
        <v>1</v>
      </c>
      <c r="R1221" s="822">
        <v>4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21</v>
      </c>
      <c r="B1222" s="822" t="s">
        <v>2867</v>
      </c>
      <c r="C1222" s="822" t="s">
        <v>2873</v>
      </c>
      <c r="D1222" s="823" t="s">
        <v>4857</v>
      </c>
      <c r="E1222" s="824" t="s">
        <v>2881</v>
      </c>
      <c r="F1222" s="822" t="s">
        <v>2868</v>
      </c>
      <c r="G1222" s="822" t="s">
        <v>3695</v>
      </c>
      <c r="H1222" s="822" t="s">
        <v>329</v>
      </c>
      <c r="I1222" s="822" t="s">
        <v>4103</v>
      </c>
      <c r="J1222" s="822" t="s">
        <v>3700</v>
      </c>
      <c r="K1222" s="822" t="s">
        <v>4104</v>
      </c>
      <c r="L1222" s="825">
        <v>0</v>
      </c>
      <c r="M1222" s="825">
        <v>0</v>
      </c>
      <c r="N1222" s="822">
        <v>1</v>
      </c>
      <c r="O1222" s="826">
        <v>0.5</v>
      </c>
      <c r="P1222" s="825">
        <v>0</v>
      </c>
      <c r="Q1222" s="827"/>
      <c r="R1222" s="822">
        <v>1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21</v>
      </c>
      <c r="B1223" s="822" t="s">
        <v>2867</v>
      </c>
      <c r="C1223" s="822" t="s">
        <v>2873</v>
      </c>
      <c r="D1223" s="823" t="s">
        <v>4857</v>
      </c>
      <c r="E1223" s="824" t="s">
        <v>2881</v>
      </c>
      <c r="F1223" s="822" t="s">
        <v>2868</v>
      </c>
      <c r="G1223" s="822" t="s">
        <v>3112</v>
      </c>
      <c r="H1223" s="822" t="s">
        <v>643</v>
      </c>
      <c r="I1223" s="822" t="s">
        <v>2321</v>
      </c>
      <c r="J1223" s="822" t="s">
        <v>2319</v>
      </c>
      <c r="K1223" s="822" t="s">
        <v>2322</v>
      </c>
      <c r="L1223" s="825">
        <v>43.21</v>
      </c>
      <c r="M1223" s="825">
        <v>43.21</v>
      </c>
      <c r="N1223" s="822">
        <v>1</v>
      </c>
      <c r="O1223" s="826">
        <v>1</v>
      </c>
      <c r="P1223" s="825">
        <v>43.21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21</v>
      </c>
      <c r="B1224" s="822" t="s">
        <v>2867</v>
      </c>
      <c r="C1224" s="822" t="s">
        <v>2873</v>
      </c>
      <c r="D1224" s="823" t="s">
        <v>4857</v>
      </c>
      <c r="E1224" s="824" t="s">
        <v>2881</v>
      </c>
      <c r="F1224" s="822" t="s">
        <v>2868</v>
      </c>
      <c r="G1224" s="822" t="s">
        <v>2916</v>
      </c>
      <c r="H1224" s="822" t="s">
        <v>329</v>
      </c>
      <c r="I1224" s="822" t="s">
        <v>2917</v>
      </c>
      <c r="J1224" s="822" t="s">
        <v>807</v>
      </c>
      <c r="K1224" s="822" t="s">
        <v>2918</v>
      </c>
      <c r="L1224" s="825">
        <v>53.57</v>
      </c>
      <c r="M1224" s="825">
        <v>2196.3700000000003</v>
      </c>
      <c r="N1224" s="822">
        <v>41</v>
      </c>
      <c r="O1224" s="826">
        <v>22.5</v>
      </c>
      <c r="P1224" s="825">
        <v>910.69</v>
      </c>
      <c r="Q1224" s="827">
        <v>0.41463414634146339</v>
      </c>
      <c r="R1224" s="822">
        <v>17</v>
      </c>
      <c r="S1224" s="827">
        <v>0.41463414634146339</v>
      </c>
      <c r="T1224" s="826">
        <v>10.5</v>
      </c>
      <c r="U1224" s="828">
        <v>0.46666666666666667</v>
      </c>
    </row>
    <row r="1225" spans="1:21" ht="14.45" customHeight="1" x14ac:dyDescent="0.2">
      <c r="A1225" s="821">
        <v>21</v>
      </c>
      <c r="B1225" s="822" t="s">
        <v>2867</v>
      </c>
      <c r="C1225" s="822" t="s">
        <v>2873</v>
      </c>
      <c r="D1225" s="823" t="s">
        <v>4857</v>
      </c>
      <c r="E1225" s="824" t="s">
        <v>2881</v>
      </c>
      <c r="F1225" s="822" t="s">
        <v>2868</v>
      </c>
      <c r="G1225" s="822" t="s">
        <v>3707</v>
      </c>
      <c r="H1225" s="822" t="s">
        <v>329</v>
      </c>
      <c r="I1225" s="822" t="s">
        <v>3708</v>
      </c>
      <c r="J1225" s="822" t="s">
        <v>1563</v>
      </c>
      <c r="K1225" s="822" t="s">
        <v>3709</v>
      </c>
      <c r="L1225" s="825">
        <v>34.19</v>
      </c>
      <c r="M1225" s="825">
        <v>68.38</v>
      </c>
      <c r="N1225" s="822">
        <v>2</v>
      </c>
      <c r="O1225" s="826">
        <v>1</v>
      </c>
      <c r="P1225" s="825">
        <v>68.38</v>
      </c>
      <c r="Q1225" s="827">
        <v>1</v>
      </c>
      <c r="R1225" s="822">
        <v>2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21</v>
      </c>
      <c r="B1226" s="822" t="s">
        <v>2867</v>
      </c>
      <c r="C1226" s="822" t="s">
        <v>2873</v>
      </c>
      <c r="D1226" s="823" t="s">
        <v>4857</v>
      </c>
      <c r="E1226" s="824" t="s">
        <v>2881</v>
      </c>
      <c r="F1226" s="822" t="s">
        <v>2868</v>
      </c>
      <c r="G1226" s="822" t="s">
        <v>3844</v>
      </c>
      <c r="H1226" s="822" t="s">
        <v>643</v>
      </c>
      <c r="I1226" s="822" t="s">
        <v>3845</v>
      </c>
      <c r="J1226" s="822" t="s">
        <v>2766</v>
      </c>
      <c r="K1226" s="822" t="s">
        <v>2767</v>
      </c>
      <c r="L1226" s="825">
        <v>161.06</v>
      </c>
      <c r="M1226" s="825">
        <v>483.18</v>
      </c>
      <c r="N1226" s="822">
        <v>3</v>
      </c>
      <c r="O1226" s="826">
        <v>2</v>
      </c>
      <c r="P1226" s="825">
        <v>322.12</v>
      </c>
      <c r="Q1226" s="827">
        <v>0.66666666666666663</v>
      </c>
      <c r="R1226" s="822">
        <v>2</v>
      </c>
      <c r="S1226" s="827">
        <v>0.66666666666666663</v>
      </c>
      <c r="T1226" s="826">
        <v>1</v>
      </c>
      <c r="U1226" s="828">
        <v>0.5</v>
      </c>
    </row>
    <row r="1227" spans="1:21" ht="14.45" customHeight="1" x14ac:dyDescent="0.2">
      <c r="A1227" s="821">
        <v>21</v>
      </c>
      <c r="B1227" s="822" t="s">
        <v>2867</v>
      </c>
      <c r="C1227" s="822" t="s">
        <v>2873</v>
      </c>
      <c r="D1227" s="823" t="s">
        <v>4857</v>
      </c>
      <c r="E1227" s="824" t="s">
        <v>2881</v>
      </c>
      <c r="F1227" s="822" t="s">
        <v>2868</v>
      </c>
      <c r="G1227" s="822" t="s">
        <v>3844</v>
      </c>
      <c r="H1227" s="822" t="s">
        <v>643</v>
      </c>
      <c r="I1227" s="822" t="s">
        <v>4105</v>
      </c>
      <c r="J1227" s="822" t="s">
        <v>2766</v>
      </c>
      <c r="K1227" s="822" t="s">
        <v>4106</v>
      </c>
      <c r="L1227" s="825">
        <v>241.59</v>
      </c>
      <c r="M1227" s="825">
        <v>241.59</v>
      </c>
      <c r="N1227" s="822">
        <v>1</v>
      </c>
      <c r="O1227" s="826">
        <v>0.5</v>
      </c>
      <c r="P1227" s="825">
        <v>241.59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21</v>
      </c>
      <c r="B1228" s="822" t="s">
        <v>2867</v>
      </c>
      <c r="C1228" s="822" t="s">
        <v>2873</v>
      </c>
      <c r="D1228" s="823" t="s">
        <v>4857</v>
      </c>
      <c r="E1228" s="824" t="s">
        <v>2881</v>
      </c>
      <c r="F1228" s="822" t="s">
        <v>2868</v>
      </c>
      <c r="G1228" s="822" t="s">
        <v>3846</v>
      </c>
      <c r="H1228" s="822" t="s">
        <v>329</v>
      </c>
      <c r="I1228" s="822" t="s">
        <v>4107</v>
      </c>
      <c r="J1228" s="822" t="s">
        <v>1177</v>
      </c>
      <c r="K1228" s="822" t="s">
        <v>4108</v>
      </c>
      <c r="L1228" s="825">
        <v>60.1</v>
      </c>
      <c r="M1228" s="825">
        <v>180.3</v>
      </c>
      <c r="N1228" s="822">
        <v>3</v>
      </c>
      <c r="O1228" s="826">
        <v>1</v>
      </c>
      <c r="P1228" s="825">
        <v>180.3</v>
      </c>
      <c r="Q1228" s="827">
        <v>1</v>
      </c>
      <c r="R1228" s="822">
        <v>3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21</v>
      </c>
      <c r="B1229" s="822" t="s">
        <v>2867</v>
      </c>
      <c r="C1229" s="822" t="s">
        <v>2873</v>
      </c>
      <c r="D1229" s="823" t="s">
        <v>4857</v>
      </c>
      <c r="E1229" s="824" t="s">
        <v>2881</v>
      </c>
      <c r="F1229" s="822" t="s">
        <v>2868</v>
      </c>
      <c r="G1229" s="822" t="s">
        <v>3119</v>
      </c>
      <c r="H1229" s="822" t="s">
        <v>643</v>
      </c>
      <c r="I1229" s="822" t="s">
        <v>2652</v>
      </c>
      <c r="J1229" s="822" t="s">
        <v>931</v>
      </c>
      <c r="K1229" s="822" t="s">
        <v>2653</v>
      </c>
      <c r="L1229" s="825">
        <v>2309.36</v>
      </c>
      <c r="M1229" s="825">
        <v>6928.08</v>
      </c>
      <c r="N1229" s="822">
        <v>3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21</v>
      </c>
      <c r="B1230" s="822" t="s">
        <v>2867</v>
      </c>
      <c r="C1230" s="822" t="s">
        <v>2873</v>
      </c>
      <c r="D1230" s="823" t="s">
        <v>4857</v>
      </c>
      <c r="E1230" s="824" t="s">
        <v>2881</v>
      </c>
      <c r="F1230" s="822" t="s">
        <v>2868</v>
      </c>
      <c r="G1230" s="822" t="s">
        <v>3119</v>
      </c>
      <c r="H1230" s="822" t="s">
        <v>643</v>
      </c>
      <c r="I1230" s="822" t="s">
        <v>3713</v>
      </c>
      <c r="J1230" s="822" t="s">
        <v>929</v>
      </c>
      <c r="K1230" s="822" t="s">
        <v>3714</v>
      </c>
      <c r="L1230" s="825">
        <v>368.16</v>
      </c>
      <c r="M1230" s="825">
        <v>1104.48</v>
      </c>
      <c r="N1230" s="822">
        <v>3</v>
      </c>
      <c r="O1230" s="826">
        <v>1</v>
      </c>
      <c r="P1230" s="825">
        <v>1104.48</v>
      </c>
      <c r="Q1230" s="827">
        <v>1</v>
      </c>
      <c r="R1230" s="822">
        <v>3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21</v>
      </c>
      <c r="B1231" s="822" t="s">
        <v>2867</v>
      </c>
      <c r="C1231" s="822" t="s">
        <v>2873</v>
      </c>
      <c r="D1231" s="823" t="s">
        <v>4857</v>
      </c>
      <c r="E1231" s="824" t="s">
        <v>2881</v>
      </c>
      <c r="F1231" s="822" t="s">
        <v>2868</v>
      </c>
      <c r="G1231" s="822" t="s">
        <v>3119</v>
      </c>
      <c r="H1231" s="822" t="s">
        <v>643</v>
      </c>
      <c r="I1231" s="822" t="s">
        <v>2333</v>
      </c>
      <c r="J1231" s="822" t="s">
        <v>931</v>
      </c>
      <c r="K1231" s="822" t="s">
        <v>2334</v>
      </c>
      <c r="L1231" s="825">
        <v>1385.62</v>
      </c>
      <c r="M1231" s="825">
        <v>16627.439999999999</v>
      </c>
      <c r="N1231" s="822">
        <v>12</v>
      </c>
      <c r="O1231" s="826">
        <v>4</v>
      </c>
      <c r="P1231" s="825">
        <v>12470.579999999998</v>
      </c>
      <c r="Q1231" s="827">
        <v>0.75</v>
      </c>
      <c r="R1231" s="822">
        <v>9</v>
      </c>
      <c r="S1231" s="827">
        <v>0.75</v>
      </c>
      <c r="T1231" s="826">
        <v>3</v>
      </c>
      <c r="U1231" s="828">
        <v>0.75</v>
      </c>
    </row>
    <row r="1232" spans="1:21" ht="14.45" customHeight="1" x14ac:dyDescent="0.2">
      <c r="A1232" s="821">
        <v>21</v>
      </c>
      <c r="B1232" s="822" t="s">
        <v>2867</v>
      </c>
      <c r="C1232" s="822" t="s">
        <v>2873</v>
      </c>
      <c r="D1232" s="823" t="s">
        <v>4857</v>
      </c>
      <c r="E1232" s="824" t="s">
        <v>2881</v>
      </c>
      <c r="F1232" s="822" t="s">
        <v>2868</v>
      </c>
      <c r="G1232" s="822" t="s">
        <v>3119</v>
      </c>
      <c r="H1232" s="822" t="s">
        <v>643</v>
      </c>
      <c r="I1232" s="822" t="s">
        <v>2654</v>
      </c>
      <c r="J1232" s="822" t="s">
        <v>929</v>
      </c>
      <c r="K1232" s="822" t="s">
        <v>2655</v>
      </c>
      <c r="L1232" s="825">
        <v>736.33</v>
      </c>
      <c r="M1232" s="825">
        <v>2208.9900000000002</v>
      </c>
      <c r="N1232" s="822">
        <v>3</v>
      </c>
      <c r="O1232" s="826">
        <v>1</v>
      </c>
      <c r="P1232" s="825">
        <v>2208.9900000000002</v>
      </c>
      <c r="Q1232" s="827">
        <v>1</v>
      </c>
      <c r="R1232" s="822">
        <v>3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21</v>
      </c>
      <c r="B1233" s="822" t="s">
        <v>2867</v>
      </c>
      <c r="C1233" s="822" t="s">
        <v>2873</v>
      </c>
      <c r="D1233" s="823" t="s">
        <v>4857</v>
      </c>
      <c r="E1233" s="824" t="s">
        <v>2881</v>
      </c>
      <c r="F1233" s="822" t="s">
        <v>2868</v>
      </c>
      <c r="G1233" s="822" t="s">
        <v>3119</v>
      </c>
      <c r="H1233" s="822" t="s">
        <v>643</v>
      </c>
      <c r="I1233" s="822" t="s">
        <v>3120</v>
      </c>
      <c r="J1233" s="822" t="s">
        <v>929</v>
      </c>
      <c r="K1233" s="822" t="s">
        <v>3121</v>
      </c>
      <c r="L1233" s="825">
        <v>490.89</v>
      </c>
      <c r="M1233" s="825">
        <v>6381.57</v>
      </c>
      <c r="N1233" s="822">
        <v>13</v>
      </c>
      <c r="O1233" s="826">
        <v>3</v>
      </c>
      <c r="P1233" s="825">
        <v>3436.23</v>
      </c>
      <c r="Q1233" s="827">
        <v>0.53846153846153844</v>
      </c>
      <c r="R1233" s="822">
        <v>7</v>
      </c>
      <c r="S1233" s="827">
        <v>0.53846153846153844</v>
      </c>
      <c r="T1233" s="826">
        <v>1.5</v>
      </c>
      <c r="U1233" s="828">
        <v>0.5</v>
      </c>
    </row>
    <row r="1234" spans="1:21" ht="14.45" customHeight="1" x14ac:dyDescent="0.2">
      <c r="A1234" s="821">
        <v>21</v>
      </c>
      <c r="B1234" s="822" t="s">
        <v>2867</v>
      </c>
      <c r="C1234" s="822" t="s">
        <v>2873</v>
      </c>
      <c r="D1234" s="823" t="s">
        <v>4857</v>
      </c>
      <c r="E1234" s="824" t="s">
        <v>2881</v>
      </c>
      <c r="F1234" s="822" t="s">
        <v>2868</v>
      </c>
      <c r="G1234" s="822" t="s">
        <v>3119</v>
      </c>
      <c r="H1234" s="822" t="s">
        <v>643</v>
      </c>
      <c r="I1234" s="822" t="s">
        <v>2335</v>
      </c>
      <c r="J1234" s="822" t="s">
        <v>931</v>
      </c>
      <c r="K1234" s="822" t="s">
        <v>2336</v>
      </c>
      <c r="L1234" s="825">
        <v>1847.49</v>
      </c>
      <c r="M1234" s="825">
        <v>11084.94</v>
      </c>
      <c r="N1234" s="822">
        <v>6</v>
      </c>
      <c r="O1234" s="826">
        <v>2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21</v>
      </c>
      <c r="B1235" s="822" t="s">
        <v>2867</v>
      </c>
      <c r="C1235" s="822" t="s">
        <v>2873</v>
      </c>
      <c r="D1235" s="823" t="s">
        <v>4857</v>
      </c>
      <c r="E1235" s="824" t="s">
        <v>2881</v>
      </c>
      <c r="F1235" s="822" t="s">
        <v>2868</v>
      </c>
      <c r="G1235" s="822" t="s">
        <v>3119</v>
      </c>
      <c r="H1235" s="822" t="s">
        <v>643</v>
      </c>
      <c r="I1235" s="822" t="s">
        <v>2337</v>
      </c>
      <c r="J1235" s="822" t="s">
        <v>929</v>
      </c>
      <c r="K1235" s="822" t="s">
        <v>2338</v>
      </c>
      <c r="L1235" s="825">
        <v>923.74</v>
      </c>
      <c r="M1235" s="825">
        <v>14779.840000000002</v>
      </c>
      <c r="N1235" s="822">
        <v>16</v>
      </c>
      <c r="O1235" s="826">
        <v>3.5</v>
      </c>
      <c r="P1235" s="825">
        <v>9237.4000000000015</v>
      </c>
      <c r="Q1235" s="827">
        <v>0.625</v>
      </c>
      <c r="R1235" s="822">
        <v>10</v>
      </c>
      <c r="S1235" s="827">
        <v>0.625</v>
      </c>
      <c r="T1235" s="826">
        <v>2</v>
      </c>
      <c r="U1235" s="828">
        <v>0.5714285714285714</v>
      </c>
    </row>
    <row r="1236" spans="1:21" ht="14.45" customHeight="1" x14ac:dyDescent="0.2">
      <c r="A1236" s="821">
        <v>21</v>
      </c>
      <c r="B1236" s="822" t="s">
        <v>2867</v>
      </c>
      <c r="C1236" s="822" t="s">
        <v>2873</v>
      </c>
      <c r="D1236" s="823" t="s">
        <v>4857</v>
      </c>
      <c r="E1236" s="824" t="s">
        <v>2881</v>
      </c>
      <c r="F1236" s="822" t="s">
        <v>2868</v>
      </c>
      <c r="G1236" s="822" t="s">
        <v>3124</v>
      </c>
      <c r="H1236" s="822" t="s">
        <v>329</v>
      </c>
      <c r="I1236" s="822" t="s">
        <v>3128</v>
      </c>
      <c r="J1236" s="822" t="s">
        <v>977</v>
      </c>
      <c r="K1236" s="822" t="s">
        <v>3129</v>
      </c>
      <c r="L1236" s="825">
        <v>57.64</v>
      </c>
      <c r="M1236" s="825">
        <v>57.64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21</v>
      </c>
      <c r="B1237" s="822" t="s">
        <v>2867</v>
      </c>
      <c r="C1237" s="822" t="s">
        <v>2873</v>
      </c>
      <c r="D1237" s="823" t="s">
        <v>4857</v>
      </c>
      <c r="E1237" s="824" t="s">
        <v>2881</v>
      </c>
      <c r="F1237" s="822" t="s">
        <v>2868</v>
      </c>
      <c r="G1237" s="822" t="s">
        <v>3124</v>
      </c>
      <c r="H1237" s="822" t="s">
        <v>329</v>
      </c>
      <c r="I1237" s="822" t="s">
        <v>3130</v>
      </c>
      <c r="J1237" s="822" t="s">
        <v>977</v>
      </c>
      <c r="K1237" s="822" t="s">
        <v>3131</v>
      </c>
      <c r="L1237" s="825">
        <v>185.26</v>
      </c>
      <c r="M1237" s="825">
        <v>555.78</v>
      </c>
      <c r="N1237" s="822">
        <v>3</v>
      </c>
      <c r="O1237" s="826">
        <v>3</v>
      </c>
      <c r="P1237" s="825">
        <v>185.26</v>
      </c>
      <c r="Q1237" s="827">
        <v>0.33333333333333331</v>
      </c>
      <c r="R1237" s="822">
        <v>1</v>
      </c>
      <c r="S1237" s="827">
        <v>0.33333333333333331</v>
      </c>
      <c r="T1237" s="826">
        <v>1</v>
      </c>
      <c r="U1237" s="828">
        <v>0.33333333333333331</v>
      </c>
    </row>
    <row r="1238" spans="1:21" ht="14.45" customHeight="1" x14ac:dyDescent="0.2">
      <c r="A1238" s="821">
        <v>21</v>
      </c>
      <c r="B1238" s="822" t="s">
        <v>2867</v>
      </c>
      <c r="C1238" s="822" t="s">
        <v>2873</v>
      </c>
      <c r="D1238" s="823" t="s">
        <v>4857</v>
      </c>
      <c r="E1238" s="824" t="s">
        <v>2881</v>
      </c>
      <c r="F1238" s="822" t="s">
        <v>2868</v>
      </c>
      <c r="G1238" s="822" t="s">
        <v>3124</v>
      </c>
      <c r="H1238" s="822" t="s">
        <v>329</v>
      </c>
      <c r="I1238" s="822" t="s">
        <v>3130</v>
      </c>
      <c r="J1238" s="822" t="s">
        <v>977</v>
      </c>
      <c r="K1238" s="822" t="s">
        <v>3131</v>
      </c>
      <c r="L1238" s="825">
        <v>87.98</v>
      </c>
      <c r="M1238" s="825">
        <v>175.96</v>
      </c>
      <c r="N1238" s="822">
        <v>2</v>
      </c>
      <c r="O1238" s="826">
        <v>1</v>
      </c>
      <c r="P1238" s="825">
        <v>87.98</v>
      </c>
      <c r="Q1238" s="827">
        <v>0.5</v>
      </c>
      <c r="R1238" s="822">
        <v>1</v>
      </c>
      <c r="S1238" s="827">
        <v>0.5</v>
      </c>
      <c r="T1238" s="826">
        <v>0.5</v>
      </c>
      <c r="U1238" s="828">
        <v>0.5</v>
      </c>
    </row>
    <row r="1239" spans="1:21" ht="14.45" customHeight="1" x14ac:dyDescent="0.2">
      <c r="A1239" s="821">
        <v>21</v>
      </c>
      <c r="B1239" s="822" t="s">
        <v>2867</v>
      </c>
      <c r="C1239" s="822" t="s">
        <v>2873</v>
      </c>
      <c r="D1239" s="823" t="s">
        <v>4857</v>
      </c>
      <c r="E1239" s="824" t="s">
        <v>2881</v>
      </c>
      <c r="F1239" s="822" t="s">
        <v>2868</v>
      </c>
      <c r="G1239" s="822" t="s">
        <v>3124</v>
      </c>
      <c r="H1239" s="822" t="s">
        <v>329</v>
      </c>
      <c r="I1239" s="822" t="s">
        <v>3715</v>
      </c>
      <c r="J1239" s="822" t="s">
        <v>3716</v>
      </c>
      <c r="K1239" s="822" t="s">
        <v>3432</v>
      </c>
      <c r="L1239" s="825">
        <v>205.84</v>
      </c>
      <c r="M1239" s="825">
        <v>205.84</v>
      </c>
      <c r="N1239" s="822">
        <v>1</v>
      </c>
      <c r="O1239" s="826">
        <v>1</v>
      </c>
      <c r="P1239" s="825">
        <v>205.84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21</v>
      </c>
      <c r="B1240" s="822" t="s">
        <v>2867</v>
      </c>
      <c r="C1240" s="822" t="s">
        <v>2873</v>
      </c>
      <c r="D1240" s="823" t="s">
        <v>4857</v>
      </c>
      <c r="E1240" s="824" t="s">
        <v>2881</v>
      </c>
      <c r="F1240" s="822" t="s">
        <v>2868</v>
      </c>
      <c r="G1240" s="822" t="s">
        <v>3124</v>
      </c>
      <c r="H1240" s="822" t="s">
        <v>329</v>
      </c>
      <c r="I1240" s="822" t="s">
        <v>3430</v>
      </c>
      <c r="J1240" s="822" t="s">
        <v>977</v>
      </c>
      <c r="K1240" s="822" t="s">
        <v>3131</v>
      </c>
      <c r="L1240" s="825">
        <v>301.2</v>
      </c>
      <c r="M1240" s="825">
        <v>1506</v>
      </c>
      <c r="N1240" s="822">
        <v>5</v>
      </c>
      <c r="O1240" s="826">
        <v>2</v>
      </c>
      <c r="P1240" s="825">
        <v>1204.8</v>
      </c>
      <c r="Q1240" s="827">
        <v>0.79999999999999993</v>
      </c>
      <c r="R1240" s="822">
        <v>4</v>
      </c>
      <c r="S1240" s="827">
        <v>0.8</v>
      </c>
      <c r="T1240" s="826">
        <v>1.5</v>
      </c>
      <c r="U1240" s="828">
        <v>0.75</v>
      </c>
    </row>
    <row r="1241" spans="1:21" ht="14.45" customHeight="1" x14ac:dyDescent="0.2">
      <c r="A1241" s="821">
        <v>21</v>
      </c>
      <c r="B1241" s="822" t="s">
        <v>2867</v>
      </c>
      <c r="C1241" s="822" t="s">
        <v>2873</v>
      </c>
      <c r="D1241" s="823" t="s">
        <v>4857</v>
      </c>
      <c r="E1241" s="824" t="s">
        <v>2881</v>
      </c>
      <c r="F1241" s="822" t="s">
        <v>2868</v>
      </c>
      <c r="G1241" s="822" t="s">
        <v>3124</v>
      </c>
      <c r="H1241" s="822" t="s">
        <v>329</v>
      </c>
      <c r="I1241" s="822" t="s">
        <v>3430</v>
      </c>
      <c r="J1241" s="822" t="s">
        <v>977</v>
      </c>
      <c r="K1241" s="822" t="s">
        <v>3131</v>
      </c>
      <c r="L1241" s="825">
        <v>87.98</v>
      </c>
      <c r="M1241" s="825">
        <v>263.94</v>
      </c>
      <c r="N1241" s="822">
        <v>3</v>
      </c>
      <c r="O1241" s="826">
        <v>1.5</v>
      </c>
      <c r="P1241" s="825">
        <v>175.96</v>
      </c>
      <c r="Q1241" s="827">
        <v>0.66666666666666674</v>
      </c>
      <c r="R1241" s="822">
        <v>2</v>
      </c>
      <c r="S1241" s="827">
        <v>0.66666666666666663</v>
      </c>
      <c r="T1241" s="826">
        <v>1</v>
      </c>
      <c r="U1241" s="828">
        <v>0.66666666666666663</v>
      </c>
    </row>
    <row r="1242" spans="1:21" ht="14.45" customHeight="1" x14ac:dyDescent="0.2">
      <c r="A1242" s="821">
        <v>21</v>
      </c>
      <c r="B1242" s="822" t="s">
        <v>2867</v>
      </c>
      <c r="C1242" s="822" t="s">
        <v>2873</v>
      </c>
      <c r="D1242" s="823" t="s">
        <v>4857</v>
      </c>
      <c r="E1242" s="824" t="s">
        <v>2881</v>
      </c>
      <c r="F1242" s="822" t="s">
        <v>2868</v>
      </c>
      <c r="G1242" s="822" t="s">
        <v>3124</v>
      </c>
      <c r="H1242" s="822" t="s">
        <v>329</v>
      </c>
      <c r="I1242" s="822" t="s">
        <v>3132</v>
      </c>
      <c r="J1242" s="822" t="s">
        <v>977</v>
      </c>
      <c r="K1242" s="822" t="s">
        <v>3129</v>
      </c>
      <c r="L1242" s="825">
        <v>27.37</v>
      </c>
      <c r="M1242" s="825">
        <v>27.37</v>
      </c>
      <c r="N1242" s="822">
        <v>1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21</v>
      </c>
      <c r="B1243" s="822" t="s">
        <v>2867</v>
      </c>
      <c r="C1243" s="822" t="s">
        <v>2873</v>
      </c>
      <c r="D1243" s="823" t="s">
        <v>4857</v>
      </c>
      <c r="E1243" s="824" t="s">
        <v>2881</v>
      </c>
      <c r="F1243" s="822" t="s">
        <v>2868</v>
      </c>
      <c r="G1243" s="822" t="s">
        <v>3124</v>
      </c>
      <c r="H1243" s="822" t="s">
        <v>329</v>
      </c>
      <c r="I1243" s="822" t="s">
        <v>3860</v>
      </c>
      <c r="J1243" s="822" t="s">
        <v>3861</v>
      </c>
      <c r="K1243" s="822" t="s">
        <v>3862</v>
      </c>
      <c r="L1243" s="825">
        <v>0</v>
      </c>
      <c r="M1243" s="825">
        <v>0</v>
      </c>
      <c r="N1243" s="822">
        <v>1</v>
      </c>
      <c r="O1243" s="826">
        <v>1</v>
      </c>
      <c r="P1243" s="825"/>
      <c r="Q1243" s="827"/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21</v>
      </c>
      <c r="B1244" s="822" t="s">
        <v>2867</v>
      </c>
      <c r="C1244" s="822" t="s">
        <v>2873</v>
      </c>
      <c r="D1244" s="823" t="s">
        <v>4857</v>
      </c>
      <c r="E1244" s="824" t="s">
        <v>2881</v>
      </c>
      <c r="F1244" s="822" t="s">
        <v>2868</v>
      </c>
      <c r="G1244" s="822" t="s">
        <v>2919</v>
      </c>
      <c r="H1244" s="822" t="s">
        <v>329</v>
      </c>
      <c r="I1244" s="822" t="s">
        <v>3136</v>
      </c>
      <c r="J1244" s="822" t="s">
        <v>1224</v>
      </c>
      <c r="K1244" s="822" t="s">
        <v>1225</v>
      </c>
      <c r="L1244" s="825">
        <v>453.18</v>
      </c>
      <c r="M1244" s="825">
        <v>906.36</v>
      </c>
      <c r="N1244" s="822">
        <v>2</v>
      </c>
      <c r="O1244" s="826">
        <v>2</v>
      </c>
      <c r="P1244" s="825">
        <v>906.36</v>
      </c>
      <c r="Q1244" s="827">
        <v>1</v>
      </c>
      <c r="R1244" s="822">
        <v>2</v>
      </c>
      <c r="S1244" s="827">
        <v>1</v>
      </c>
      <c r="T1244" s="826">
        <v>2</v>
      </c>
      <c r="U1244" s="828">
        <v>1</v>
      </c>
    </row>
    <row r="1245" spans="1:21" ht="14.45" customHeight="1" x14ac:dyDescent="0.2">
      <c r="A1245" s="821">
        <v>21</v>
      </c>
      <c r="B1245" s="822" t="s">
        <v>2867</v>
      </c>
      <c r="C1245" s="822" t="s">
        <v>2873</v>
      </c>
      <c r="D1245" s="823" t="s">
        <v>4857</v>
      </c>
      <c r="E1245" s="824" t="s">
        <v>2881</v>
      </c>
      <c r="F1245" s="822" t="s">
        <v>2868</v>
      </c>
      <c r="G1245" s="822" t="s">
        <v>2919</v>
      </c>
      <c r="H1245" s="822" t="s">
        <v>643</v>
      </c>
      <c r="I1245" s="822" t="s">
        <v>2309</v>
      </c>
      <c r="J1245" s="822" t="s">
        <v>2310</v>
      </c>
      <c r="K1245" s="822" t="s">
        <v>2311</v>
      </c>
      <c r="L1245" s="825">
        <v>453.18</v>
      </c>
      <c r="M1245" s="825">
        <v>1359.54</v>
      </c>
      <c r="N1245" s="822">
        <v>3</v>
      </c>
      <c r="O1245" s="826">
        <v>2</v>
      </c>
      <c r="P1245" s="825">
        <v>453.18</v>
      </c>
      <c r="Q1245" s="827">
        <v>0.33333333333333337</v>
      </c>
      <c r="R1245" s="822">
        <v>1</v>
      </c>
      <c r="S1245" s="827">
        <v>0.33333333333333331</v>
      </c>
      <c r="T1245" s="826">
        <v>1</v>
      </c>
      <c r="U1245" s="828">
        <v>0.5</v>
      </c>
    </row>
    <row r="1246" spans="1:21" ht="14.45" customHeight="1" x14ac:dyDescent="0.2">
      <c r="A1246" s="821">
        <v>21</v>
      </c>
      <c r="B1246" s="822" t="s">
        <v>2867</v>
      </c>
      <c r="C1246" s="822" t="s">
        <v>2873</v>
      </c>
      <c r="D1246" s="823" t="s">
        <v>4857</v>
      </c>
      <c r="E1246" s="824" t="s">
        <v>2881</v>
      </c>
      <c r="F1246" s="822" t="s">
        <v>2868</v>
      </c>
      <c r="G1246" s="822" t="s">
        <v>2919</v>
      </c>
      <c r="H1246" s="822" t="s">
        <v>329</v>
      </c>
      <c r="I1246" s="822" t="s">
        <v>2920</v>
      </c>
      <c r="J1246" s="822" t="s">
        <v>2310</v>
      </c>
      <c r="K1246" s="822" t="s">
        <v>2311</v>
      </c>
      <c r="L1246" s="825">
        <v>453.18</v>
      </c>
      <c r="M1246" s="825">
        <v>11329.5</v>
      </c>
      <c r="N1246" s="822">
        <v>25</v>
      </c>
      <c r="O1246" s="826">
        <v>15.5</v>
      </c>
      <c r="P1246" s="825">
        <v>8610.42</v>
      </c>
      <c r="Q1246" s="827">
        <v>0.76</v>
      </c>
      <c r="R1246" s="822">
        <v>19</v>
      </c>
      <c r="S1246" s="827">
        <v>0.76</v>
      </c>
      <c r="T1246" s="826">
        <v>10</v>
      </c>
      <c r="U1246" s="828">
        <v>0.64516129032258063</v>
      </c>
    </row>
    <row r="1247" spans="1:21" ht="14.45" customHeight="1" x14ac:dyDescent="0.2">
      <c r="A1247" s="821">
        <v>21</v>
      </c>
      <c r="B1247" s="822" t="s">
        <v>2867</v>
      </c>
      <c r="C1247" s="822" t="s">
        <v>2873</v>
      </c>
      <c r="D1247" s="823" t="s">
        <v>4857</v>
      </c>
      <c r="E1247" s="824" t="s">
        <v>2881</v>
      </c>
      <c r="F1247" s="822" t="s">
        <v>2868</v>
      </c>
      <c r="G1247" s="822" t="s">
        <v>2928</v>
      </c>
      <c r="H1247" s="822" t="s">
        <v>643</v>
      </c>
      <c r="I1247" s="822" t="s">
        <v>2533</v>
      </c>
      <c r="J1247" s="822" t="s">
        <v>1237</v>
      </c>
      <c r="K1247" s="822" t="s">
        <v>1240</v>
      </c>
      <c r="L1247" s="825">
        <v>355.79</v>
      </c>
      <c r="M1247" s="825">
        <v>711.58</v>
      </c>
      <c r="N1247" s="822">
        <v>2</v>
      </c>
      <c r="O1247" s="826">
        <v>1</v>
      </c>
      <c r="P1247" s="825">
        <v>711.58</v>
      </c>
      <c r="Q1247" s="827">
        <v>1</v>
      </c>
      <c r="R1247" s="822">
        <v>2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21</v>
      </c>
      <c r="B1248" s="822" t="s">
        <v>2867</v>
      </c>
      <c r="C1248" s="822" t="s">
        <v>2873</v>
      </c>
      <c r="D1248" s="823" t="s">
        <v>4857</v>
      </c>
      <c r="E1248" s="824" t="s">
        <v>2881</v>
      </c>
      <c r="F1248" s="822" t="s">
        <v>2868</v>
      </c>
      <c r="G1248" s="822" t="s">
        <v>2928</v>
      </c>
      <c r="H1248" s="822" t="s">
        <v>643</v>
      </c>
      <c r="I1248" s="822" t="s">
        <v>2534</v>
      </c>
      <c r="J1248" s="822" t="s">
        <v>1237</v>
      </c>
      <c r="K1248" s="822" t="s">
        <v>1238</v>
      </c>
      <c r="L1248" s="825">
        <v>552.64</v>
      </c>
      <c r="M1248" s="825">
        <v>1105.28</v>
      </c>
      <c r="N1248" s="822">
        <v>2</v>
      </c>
      <c r="O1248" s="826">
        <v>1</v>
      </c>
      <c r="P1248" s="825">
        <v>1105.28</v>
      </c>
      <c r="Q1248" s="827">
        <v>1</v>
      </c>
      <c r="R1248" s="822">
        <v>2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21</v>
      </c>
      <c r="B1249" s="822" t="s">
        <v>2867</v>
      </c>
      <c r="C1249" s="822" t="s">
        <v>2873</v>
      </c>
      <c r="D1249" s="823" t="s">
        <v>4857</v>
      </c>
      <c r="E1249" s="824" t="s">
        <v>2881</v>
      </c>
      <c r="F1249" s="822" t="s">
        <v>2868</v>
      </c>
      <c r="G1249" s="822" t="s">
        <v>2928</v>
      </c>
      <c r="H1249" s="822" t="s">
        <v>643</v>
      </c>
      <c r="I1249" s="822" t="s">
        <v>2535</v>
      </c>
      <c r="J1249" s="822" t="s">
        <v>1237</v>
      </c>
      <c r="K1249" s="822" t="s">
        <v>1239</v>
      </c>
      <c r="L1249" s="825">
        <v>1019.46</v>
      </c>
      <c r="M1249" s="825">
        <v>3058.38</v>
      </c>
      <c r="N1249" s="822">
        <v>3</v>
      </c>
      <c r="O1249" s="826">
        <v>1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21</v>
      </c>
      <c r="B1250" s="822" t="s">
        <v>2867</v>
      </c>
      <c r="C1250" s="822" t="s">
        <v>2873</v>
      </c>
      <c r="D1250" s="823" t="s">
        <v>4857</v>
      </c>
      <c r="E1250" s="824" t="s">
        <v>2881</v>
      </c>
      <c r="F1250" s="822" t="s">
        <v>2868</v>
      </c>
      <c r="G1250" s="822" t="s">
        <v>2933</v>
      </c>
      <c r="H1250" s="822" t="s">
        <v>643</v>
      </c>
      <c r="I1250" s="822" t="s">
        <v>2299</v>
      </c>
      <c r="J1250" s="822" t="s">
        <v>1674</v>
      </c>
      <c r="K1250" s="822" t="s">
        <v>2300</v>
      </c>
      <c r="L1250" s="825">
        <v>102.93</v>
      </c>
      <c r="M1250" s="825">
        <v>102.93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21</v>
      </c>
      <c r="B1251" s="822" t="s">
        <v>2867</v>
      </c>
      <c r="C1251" s="822" t="s">
        <v>2873</v>
      </c>
      <c r="D1251" s="823" t="s">
        <v>4857</v>
      </c>
      <c r="E1251" s="824" t="s">
        <v>2881</v>
      </c>
      <c r="F1251" s="822" t="s">
        <v>2868</v>
      </c>
      <c r="G1251" s="822" t="s">
        <v>2933</v>
      </c>
      <c r="H1251" s="822" t="s">
        <v>329</v>
      </c>
      <c r="I1251" s="822" t="s">
        <v>3448</v>
      </c>
      <c r="J1251" s="822" t="s">
        <v>1674</v>
      </c>
      <c r="K1251" s="822" t="s">
        <v>1675</v>
      </c>
      <c r="L1251" s="825">
        <v>205.84</v>
      </c>
      <c r="M1251" s="825">
        <v>823.36</v>
      </c>
      <c r="N1251" s="822">
        <v>4</v>
      </c>
      <c r="O1251" s="826">
        <v>3</v>
      </c>
      <c r="P1251" s="825">
        <v>411.68</v>
      </c>
      <c r="Q1251" s="827">
        <v>0.5</v>
      </c>
      <c r="R1251" s="822">
        <v>2</v>
      </c>
      <c r="S1251" s="827">
        <v>0.5</v>
      </c>
      <c r="T1251" s="826">
        <v>2</v>
      </c>
      <c r="U1251" s="828">
        <v>0.66666666666666663</v>
      </c>
    </row>
    <row r="1252" spans="1:21" ht="14.45" customHeight="1" x14ac:dyDescent="0.2">
      <c r="A1252" s="821">
        <v>21</v>
      </c>
      <c r="B1252" s="822" t="s">
        <v>2867</v>
      </c>
      <c r="C1252" s="822" t="s">
        <v>2873</v>
      </c>
      <c r="D1252" s="823" t="s">
        <v>4857</v>
      </c>
      <c r="E1252" s="824" t="s">
        <v>2881</v>
      </c>
      <c r="F1252" s="822" t="s">
        <v>2868</v>
      </c>
      <c r="G1252" s="822" t="s">
        <v>2933</v>
      </c>
      <c r="H1252" s="822" t="s">
        <v>329</v>
      </c>
      <c r="I1252" s="822" t="s">
        <v>3448</v>
      </c>
      <c r="J1252" s="822" t="s">
        <v>1674</v>
      </c>
      <c r="K1252" s="822" t="s">
        <v>1675</v>
      </c>
      <c r="L1252" s="825">
        <v>97.76</v>
      </c>
      <c r="M1252" s="825">
        <v>97.76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21</v>
      </c>
      <c r="B1253" s="822" t="s">
        <v>2867</v>
      </c>
      <c r="C1253" s="822" t="s">
        <v>2873</v>
      </c>
      <c r="D1253" s="823" t="s">
        <v>4857</v>
      </c>
      <c r="E1253" s="824" t="s">
        <v>2881</v>
      </c>
      <c r="F1253" s="822" t="s">
        <v>2868</v>
      </c>
      <c r="G1253" s="822" t="s">
        <v>2933</v>
      </c>
      <c r="H1253" s="822" t="s">
        <v>643</v>
      </c>
      <c r="I1253" s="822" t="s">
        <v>2297</v>
      </c>
      <c r="J1253" s="822" t="s">
        <v>1674</v>
      </c>
      <c r="K1253" s="822" t="s">
        <v>2298</v>
      </c>
      <c r="L1253" s="825">
        <v>28.81</v>
      </c>
      <c r="M1253" s="825">
        <v>86.429999999999993</v>
      </c>
      <c r="N1253" s="822">
        <v>3</v>
      </c>
      <c r="O1253" s="826">
        <v>1</v>
      </c>
      <c r="P1253" s="825">
        <v>86.429999999999993</v>
      </c>
      <c r="Q1253" s="827">
        <v>1</v>
      </c>
      <c r="R1253" s="822">
        <v>3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21</v>
      </c>
      <c r="B1254" s="822" t="s">
        <v>2867</v>
      </c>
      <c r="C1254" s="822" t="s">
        <v>2873</v>
      </c>
      <c r="D1254" s="823" t="s">
        <v>4857</v>
      </c>
      <c r="E1254" s="824" t="s">
        <v>2881</v>
      </c>
      <c r="F1254" s="822" t="s">
        <v>2868</v>
      </c>
      <c r="G1254" s="822" t="s">
        <v>3943</v>
      </c>
      <c r="H1254" s="822" t="s">
        <v>329</v>
      </c>
      <c r="I1254" s="822" t="s">
        <v>4109</v>
      </c>
      <c r="J1254" s="822" t="s">
        <v>3945</v>
      </c>
      <c r="K1254" s="822" t="s">
        <v>4110</v>
      </c>
      <c r="L1254" s="825">
        <v>72.88</v>
      </c>
      <c r="M1254" s="825">
        <v>72.88</v>
      </c>
      <c r="N1254" s="822">
        <v>1</v>
      </c>
      <c r="O1254" s="826">
        <v>0.5</v>
      </c>
      <c r="P1254" s="825">
        <v>72.88</v>
      </c>
      <c r="Q1254" s="827">
        <v>1</v>
      </c>
      <c r="R1254" s="822">
        <v>1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21</v>
      </c>
      <c r="B1255" s="822" t="s">
        <v>2867</v>
      </c>
      <c r="C1255" s="822" t="s">
        <v>2873</v>
      </c>
      <c r="D1255" s="823" t="s">
        <v>4857</v>
      </c>
      <c r="E1255" s="824" t="s">
        <v>2881</v>
      </c>
      <c r="F1255" s="822" t="s">
        <v>2868</v>
      </c>
      <c r="G1255" s="822" t="s">
        <v>3151</v>
      </c>
      <c r="H1255" s="822" t="s">
        <v>329</v>
      </c>
      <c r="I1255" s="822" t="s">
        <v>3152</v>
      </c>
      <c r="J1255" s="822" t="s">
        <v>652</v>
      </c>
      <c r="K1255" s="822" t="s">
        <v>3153</v>
      </c>
      <c r="L1255" s="825">
        <v>127.91</v>
      </c>
      <c r="M1255" s="825">
        <v>1151.19</v>
      </c>
      <c r="N1255" s="822">
        <v>9</v>
      </c>
      <c r="O1255" s="826">
        <v>3</v>
      </c>
      <c r="P1255" s="825">
        <v>511.64</v>
      </c>
      <c r="Q1255" s="827">
        <v>0.44444444444444442</v>
      </c>
      <c r="R1255" s="822">
        <v>4</v>
      </c>
      <c r="S1255" s="827">
        <v>0.44444444444444442</v>
      </c>
      <c r="T1255" s="826">
        <v>1</v>
      </c>
      <c r="U1255" s="828">
        <v>0.33333333333333331</v>
      </c>
    </row>
    <row r="1256" spans="1:21" ht="14.45" customHeight="1" x14ac:dyDescent="0.2">
      <c r="A1256" s="821">
        <v>21</v>
      </c>
      <c r="B1256" s="822" t="s">
        <v>2867</v>
      </c>
      <c r="C1256" s="822" t="s">
        <v>2873</v>
      </c>
      <c r="D1256" s="823" t="s">
        <v>4857</v>
      </c>
      <c r="E1256" s="824" t="s">
        <v>2881</v>
      </c>
      <c r="F1256" s="822" t="s">
        <v>2868</v>
      </c>
      <c r="G1256" s="822" t="s">
        <v>3452</v>
      </c>
      <c r="H1256" s="822" t="s">
        <v>329</v>
      </c>
      <c r="I1256" s="822" t="s">
        <v>3453</v>
      </c>
      <c r="J1256" s="822" t="s">
        <v>1025</v>
      </c>
      <c r="K1256" s="822" t="s">
        <v>1026</v>
      </c>
      <c r="L1256" s="825">
        <v>79.099999999999994</v>
      </c>
      <c r="M1256" s="825">
        <v>237.29999999999998</v>
      </c>
      <c r="N1256" s="822">
        <v>3</v>
      </c>
      <c r="O1256" s="826">
        <v>1.5</v>
      </c>
      <c r="P1256" s="825">
        <v>237.29999999999998</v>
      </c>
      <c r="Q1256" s="827">
        <v>1</v>
      </c>
      <c r="R1256" s="822">
        <v>3</v>
      </c>
      <c r="S1256" s="827">
        <v>1</v>
      </c>
      <c r="T1256" s="826">
        <v>1.5</v>
      </c>
      <c r="U1256" s="828">
        <v>1</v>
      </c>
    </row>
    <row r="1257" spans="1:21" ht="14.45" customHeight="1" x14ac:dyDescent="0.2">
      <c r="A1257" s="821">
        <v>21</v>
      </c>
      <c r="B1257" s="822" t="s">
        <v>2867</v>
      </c>
      <c r="C1257" s="822" t="s">
        <v>2873</v>
      </c>
      <c r="D1257" s="823" t="s">
        <v>4857</v>
      </c>
      <c r="E1257" s="824" t="s">
        <v>2881</v>
      </c>
      <c r="F1257" s="822" t="s">
        <v>2868</v>
      </c>
      <c r="G1257" s="822" t="s">
        <v>3154</v>
      </c>
      <c r="H1257" s="822" t="s">
        <v>329</v>
      </c>
      <c r="I1257" s="822" t="s">
        <v>3724</v>
      </c>
      <c r="J1257" s="822" t="s">
        <v>3455</v>
      </c>
      <c r="K1257" s="822" t="s">
        <v>2918</v>
      </c>
      <c r="L1257" s="825">
        <v>87.67</v>
      </c>
      <c r="M1257" s="825">
        <v>175.34</v>
      </c>
      <c r="N1257" s="822">
        <v>2</v>
      </c>
      <c r="O1257" s="826">
        <v>1</v>
      </c>
      <c r="P1257" s="825">
        <v>175.34</v>
      </c>
      <c r="Q1257" s="827">
        <v>1</v>
      </c>
      <c r="R1257" s="822">
        <v>2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21</v>
      </c>
      <c r="B1258" s="822" t="s">
        <v>2867</v>
      </c>
      <c r="C1258" s="822" t="s">
        <v>2873</v>
      </c>
      <c r="D1258" s="823" t="s">
        <v>4857</v>
      </c>
      <c r="E1258" s="824" t="s">
        <v>2881</v>
      </c>
      <c r="F1258" s="822" t="s">
        <v>2868</v>
      </c>
      <c r="G1258" s="822" t="s">
        <v>3732</v>
      </c>
      <c r="H1258" s="822" t="s">
        <v>329</v>
      </c>
      <c r="I1258" s="822" t="s">
        <v>3733</v>
      </c>
      <c r="J1258" s="822" t="s">
        <v>1581</v>
      </c>
      <c r="K1258" s="822" t="s">
        <v>3734</v>
      </c>
      <c r="L1258" s="825">
        <v>453.79</v>
      </c>
      <c r="M1258" s="825">
        <v>453.79</v>
      </c>
      <c r="N1258" s="822">
        <v>1</v>
      </c>
      <c r="O1258" s="826">
        <v>1</v>
      </c>
      <c r="P1258" s="825">
        <v>453.79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21</v>
      </c>
      <c r="B1259" s="822" t="s">
        <v>2867</v>
      </c>
      <c r="C1259" s="822" t="s">
        <v>2873</v>
      </c>
      <c r="D1259" s="823" t="s">
        <v>4857</v>
      </c>
      <c r="E1259" s="824" t="s">
        <v>2881</v>
      </c>
      <c r="F1259" s="822" t="s">
        <v>2868</v>
      </c>
      <c r="G1259" s="822" t="s">
        <v>3863</v>
      </c>
      <c r="H1259" s="822" t="s">
        <v>643</v>
      </c>
      <c r="I1259" s="822" t="s">
        <v>4111</v>
      </c>
      <c r="J1259" s="822" t="s">
        <v>2599</v>
      </c>
      <c r="K1259" s="822" t="s">
        <v>2991</v>
      </c>
      <c r="L1259" s="825">
        <v>132</v>
      </c>
      <c r="M1259" s="825">
        <v>132</v>
      </c>
      <c r="N1259" s="822">
        <v>1</v>
      </c>
      <c r="O1259" s="826">
        <v>1</v>
      </c>
      <c r="P1259" s="825">
        <v>132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21</v>
      </c>
      <c r="B1260" s="822" t="s">
        <v>2867</v>
      </c>
      <c r="C1260" s="822" t="s">
        <v>2873</v>
      </c>
      <c r="D1260" s="823" t="s">
        <v>4857</v>
      </c>
      <c r="E1260" s="824" t="s">
        <v>2881</v>
      </c>
      <c r="F1260" s="822" t="s">
        <v>2868</v>
      </c>
      <c r="G1260" s="822" t="s">
        <v>3894</v>
      </c>
      <c r="H1260" s="822" t="s">
        <v>329</v>
      </c>
      <c r="I1260" s="822" t="s">
        <v>3957</v>
      </c>
      <c r="J1260" s="822" t="s">
        <v>1093</v>
      </c>
      <c r="K1260" s="822" t="s">
        <v>3958</v>
      </c>
      <c r="L1260" s="825">
        <v>0</v>
      </c>
      <c r="M1260" s="825">
        <v>0</v>
      </c>
      <c r="N1260" s="822">
        <v>1</v>
      </c>
      <c r="O1260" s="826">
        <v>0.5</v>
      </c>
      <c r="P1260" s="825">
        <v>0</v>
      </c>
      <c r="Q1260" s="827"/>
      <c r="R1260" s="822">
        <v>1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21</v>
      </c>
      <c r="B1261" s="822" t="s">
        <v>2867</v>
      </c>
      <c r="C1261" s="822" t="s">
        <v>2873</v>
      </c>
      <c r="D1261" s="823" t="s">
        <v>4857</v>
      </c>
      <c r="E1261" s="824" t="s">
        <v>2881</v>
      </c>
      <c r="F1261" s="822" t="s">
        <v>2868</v>
      </c>
      <c r="G1261" s="822" t="s">
        <v>2921</v>
      </c>
      <c r="H1261" s="822" t="s">
        <v>643</v>
      </c>
      <c r="I1261" s="822" t="s">
        <v>2556</v>
      </c>
      <c r="J1261" s="822" t="s">
        <v>1211</v>
      </c>
      <c r="K1261" s="822" t="s">
        <v>1212</v>
      </c>
      <c r="L1261" s="825">
        <v>0</v>
      </c>
      <c r="M1261" s="825">
        <v>0</v>
      </c>
      <c r="N1261" s="822">
        <v>33</v>
      </c>
      <c r="O1261" s="826">
        <v>11</v>
      </c>
      <c r="P1261" s="825">
        <v>0</v>
      </c>
      <c r="Q1261" s="827"/>
      <c r="R1261" s="822">
        <v>22</v>
      </c>
      <c r="S1261" s="827">
        <v>0.66666666666666663</v>
      </c>
      <c r="T1261" s="826">
        <v>7.5</v>
      </c>
      <c r="U1261" s="828">
        <v>0.68181818181818177</v>
      </c>
    </row>
    <row r="1262" spans="1:21" ht="14.45" customHeight="1" x14ac:dyDescent="0.2">
      <c r="A1262" s="821">
        <v>21</v>
      </c>
      <c r="B1262" s="822" t="s">
        <v>2867</v>
      </c>
      <c r="C1262" s="822" t="s">
        <v>2873</v>
      </c>
      <c r="D1262" s="823" t="s">
        <v>4857</v>
      </c>
      <c r="E1262" s="824" t="s">
        <v>2881</v>
      </c>
      <c r="F1262" s="822" t="s">
        <v>2868</v>
      </c>
      <c r="G1262" s="822" t="s">
        <v>3164</v>
      </c>
      <c r="H1262" s="822" t="s">
        <v>329</v>
      </c>
      <c r="I1262" s="822" t="s">
        <v>3165</v>
      </c>
      <c r="J1262" s="822" t="s">
        <v>1437</v>
      </c>
      <c r="K1262" s="822" t="s">
        <v>3166</v>
      </c>
      <c r="L1262" s="825">
        <v>210.38</v>
      </c>
      <c r="M1262" s="825">
        <v>1683.04</v>
      </c>
      <c r="N1262" s="822">
        <v>8</v>
      </c>
      <c r="O1262" s="826">
        <v>5</v>
      </c>
      <c r="P1262" s="825">
        <v>841.52</v>
      </c>
      <c r="Q1262" s="827">
        <v>0.5</v>
      </c>
      <c r="R1262" s="822">
        <v>4</v>
      </c>
      <c r="S1262" s="827">
        <v>0.5</v>
      </c>
      <c r="T1262" s="826">
        <v>1.5</v>
      </c>
      <c r="U1262" s="828">
        <v>0.3</v>
      </c>
    </row>
    <row r="1263" spans="1:21" ht="14.45" customHeight="1" x14ac:dyDescent="0.2">
      <c r="A1263" s="821">
        <v>21</v>
      </c>
      <c r="B1263" s="822" t="s">
        <v>2867</v>
      </c>
      <c r="C1263" s="822" t="s">
        <v>2873</v>
      </c>
      <c r="D1263" s="823" t="s">
        <v>4857</v>
      </c>
      <c r="E1263" s="824" t="s">
        <v>2881</v>
      </c>
      <c r="F1263" s="822" t="s">
        <v>2868</v>
      </c>
      <c r="G1263" s="822" t="s">
        <v>3164</v>
      </c>
      <c r="H1263" s="822" t="s">
        <v>329</v>
      </c>
      <c r="I1263" s="822" t="s">
        <v>3467</v>
      </c>
      <c r="J1263" s="822" t="s">
        <v>1437</v>
      </c>
      <c r="K1263" s="822" t="s">
        <v>3468</v>
      </c>
      <c r="L1263" s="825">
        <v>42.08</v>
      </c>
      <c r="M1263" s="825">
        <v>42.08</v>
      </c>
      <c r="N1263" s="822">
        <v>1</v>
      </c>
      <c r="O1263" s="826">
        <v>0.5</v>
      </c>
      <c r="P1263" s="825">
        <v>42.08</v>
      </c>
      <c r="Q1263" s="827">
        <v>1</v>
      </c>
      <c r="R1263" s="822">
        <v>1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21</v>
      </c>
      <c r="B1264" s="822" t="s">
        <v>2867</v>
      </c>
      <c r="C1264" s="822" t="s">
        <v>2873</v>
      </c>
      <c r="D1264" s="823" t="s">
        <v>4857</v>
      </c>
      <c r="E1264" s="824" t="s">
        <v>2881</v>
      </c>
      <c r="F1264" s="822" t="s">
        <v>2868</v>
      </c>
      <c r="G1264" s="822" t="s">
        <v>3575</v>
      </c>
      <c r="H1264" s="822" t="s">
        <v>329</v>
      </c>
      <c r="I1264" s="822" t="s">
        <v>3738</v>
      </c>
      <c r="J1264" s="822" t="s">
        <v>731</v>
      </c>
      <c r="K1264" s="822" t="s">
        <v>732</v>
      </c>
      <c r="L1264" s="825">
        <v>59.56</v>
      </c>
      <c r="M1264" s="825">
        <v>238.24</v>
      </c>
      <c r="N1264" s="822">
        <v>4</v>
      </c>
      <c r="O1264" s="826">
        <v>1.5</v>
      </c>
      <c r="P1264" s="825">
        <v>238.24</v>
      </c>
      <c r="Q1264" s="827">
        <v>1</v>
      </c>
      <c r="R1264" s="822">
        <v>4</v>
      </c>
      <c r="S1264" s="827">
        <v>1</v>
      </c>
      <c r="T1264" s="826">
        <v>1.5</v>
      </c>
      <c r="U1264" s="828">
        <v>1</v>
      </c>
    </row>
    <row r="1265" spans="1:21" ht="14.45" customHeight="1" x14ac:dyDescent="0.2">
      <c r="A1265" s="821">
        <v>21</v>
      </c>
      <c r="B1265" s="822" t="s">
        <v>2867</v>
      </c>
      <c r="C1265" s="822" t="s">
        <v>2873</v>
      </c>
      <c r="D1265" s="823" t="s">
        <v>4857</v>
      </c>
      <c r="E1265" s="824" t="s">
        <v>2881</v>
      </c>
      <c r="F1265" s="822" t="s">
        <v>2868</v>
      </c>
      <c r="G1265" s="822" t="s">
        <v>3171</v>
      </c>
      <c r="H1265" s="822" t="s">
        <v>329</v>
      </c>
      <c r="I1265" s="822" t="s">
        <v>3172</v>
      </c>
      <c r="J1265" s="822" t="s">
        <v>3173</v>
      </c>
      <c r="K1265" s="822" t="s">
        <v>3174</v>
      </c>
      <c r="L1265" s="825">
        <v>118.65</v>
      </c>
      <c r="M1265" s="825">
        <v>118.65</v>
      </c>
      <c r="N1265" s="822">
        <v>1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21</v>
      </c>
      <c r="B1266" s="822" t="s">
        <v>2867</v>
      </c>
      <c r="C1266" s="822" t="s">
        <v>2873</v>
      </c>
      <c r="D1266" s="823" t="s">
        <v>4857</v>
      </c>
      <c r="E1266" s="824" t="s">
        <v>2881</v>
      </c>
      <c r="F1266" s="822" t="s">
        <v>2868</v>
      </c>
      <c r="G1266" s="822" t="s">
        <v>3210</v>
      </c>
      <c r="H1266" s="822" t="s">
        <v>643</v>
      </c>
      <c r="I1266" s="822" t="s">
        <v>2594</v>
      </c>
      <c r="J1266" s="822" t="s">
        <v>1460</v>
      </c>
      <c r="K1266" s="822" t="s">
        <v>2595</v>
      </c>
      <c r="L1266" s="825">
        <v>0</v>
      </c>
      <c r="M1266" s="825">
        <v>0</v>
      </c>
      <c r="N1266" s="822">
        <v>3</v>
      </c>
      <c r="O1266" s="826">
        <v>2</v>
      </c>
      <c r="P1266" s="825">
        <v>0</v>
      </c>
      <c r="Q1266" s="827"/>
      <c r="R1266" s="822">
        <v>1</v>
      </c>
      <c r="S1266" s="827">
        <v>0.33333333333333331</v>
      </c>
      <c r="T1266" s="826">
        <v>1</v>
      </c>
      <c r="U1266" s="828">
        <v>0.5</v>
      </c>
    </row>
    <row r="1267" spans="1:21" ht="14.45" customHeight="1" x14ac:dyDescent="0.2">
      <c r="A1267" s="821">
        <v>21</v>
      </c>
      <c r="B1267" s="822" t="s">
        <v>2867</v>
      </c>
      <c r="C1267" s="822" t="s">
        <v>2873</v>
      </c>
      <c r="D1267" s="823" t="s">
        <v>4857</v>
      </c>
      <c r="E1267" s="824" t="s">
        <v>2881</v>
      </c>
      <c r="F1267" s="822" t="s">
        <v>2868</v>
      </c>
      <c r="G1267" s="822" t="s">
        <v>3221</v>
      </c>
      <c r="H1267" s="822" t="s">
        <v>329</v>
      </c>
      <c r="I1267" s="822" t="s">
        <v>3227</v>
      </c>
      <c r="J1267" s="822" t="s">
        <v>1451</v>
      </c>
      <c r="K1267" s="822" t="s">
        <v>1452</v>
      </c>
      <c r="L1267" s="825">
        <v>50.32</v>
      </c>
      <c r="M1267" s="825">
        <v>150.96</v>
      </c>
      <c r="N1267" s="822">
        <v>3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21</v>
      </c>
      <c r="B1268" s="822" t="s">
        <v>2867</v>
      </c>
      <c r="C1268" s="822" t="s">
        <v>2873</v>
      </c>
      <c r="D1268" s="823" t="s">
        <v>4857</v>
      </c>
      <c r="E1268" s="824" t="s">
        <v>2881</v>
      </c>
      <c r="F1268" s="822" t="s">
        <v>2868</v>
      </c>
      <c r="G1268" s="822" t="s">
        <v>3221</v>
      </c>
      <c r="H1268" s="822" t="s">
        <v>329</v>
      </c>
      <c r="I1268" s="822" t="s">
        <v>3491</v>
      </c>
      <c r="J1268" s="822" t="s">
        <v>1451</v>
      </c>
      <c r="K1268" s="822" t="s">
        <v>3492</v>
      </c>
      <c r="L1268" s="825">
        <v>50.32</v>
      </c>
      <c r="M1268" s="825">
        <v>654.16000000000008</v>
      </c>
      <c r="N1268" s="822">
        <v>13</v>
      </c>
      <c r="O1268" s="826">
        <v>5</v>
      </c>
      <c r="P1268" s="825">
        <v>352.24</v>
      </c>
      <c r="Q1268" s="827">
        <v>0.53846153846153844</v>
      </c>
      <c r="R1268" s="822">
        <v>7</v>
      </c>
      <c r="S1268" s="827">
        <v>0.53846153846153844</v>
      </c>
      <c r="T1268" s="826">
        <v>2.5</v>
      </c>
      <c r="U1268" s="828">
        <v>0.5</v>
      </c>
    </row>
    <row r="1269" spans="1:21" ht="14.45" customHeight="1" x14ac:dyDescent="0.2">
      <c r="A1269" s="821">
        <v>21</v>
      </c>
      <c r="B1269" s="822" t="s">
        <v>2867</v>
      </c>
      <c r="C1269" s="822" t="s">
        <v>2873</v>
      </c>
      <c r="D1269" s="823" t="s">
        <v>4857</v>
      </c>
      <c r="E1269" s="824" t="s">
        <v>2881</v>
      </c>
      <c r="F1269" s="822" t="s">
        <v>2868</v>
      </c>
      <c r="G1269" s="822" t="s">
        <v>2922</v>
      </c>
      <c r="H1269" s="822" t="s">
        <v>329</v>
      </c>
      <c r="I1269" s="822" t="s">
        <v>2923</v>
      </c>
      <c r="J1269" s="822" t="s">
        <v>650</v>
      </c>
      <c r="K1269" s="822" t="s">
        <v>651</v>
      </c>
      <c r="L1269" s="825">
        <v>2086.5500000000002</v>
      </c>
      <c r="M1269" s="825">
        <v>31298.25</v>
      </c>
      <c r="N1269" s="822">
        <v>15</v>
      </c>
      <c r="O1269" s="826">
        <v>12</v>
      </c>
      <c r="P1269" s="825">
        <v>25038.6</v>
      </c>
      <c r="Q1269" s="827">
        <v>0.79999999999999993</v>
      </c>
      <c r="R1269" s="822">
        <v>12</v>
      </c>
      <c r="S1269" s="827">
        <v>0.8</v>
      </c>
      <c r="T1269" s="826">
        <v>10</v>
      </c>
      <c r="U1269" s="828">
        <v>0.83333333333333337</v>
      </c>
    </row>
    <row r="1270" spans="1:21" ht="14.45" customHeight="1" x14ac:dyDescent="0.2">
      <c r="A1270" s="821">
        <v>21</v>
      </c>
      <c r="B1270" s="822" t="s">
        <v>2867</v>
      </c>
      <c r="C1270" s="822" t="s">
        <v>2873</v>
      </c>
      <c r="D1270" s="823" t="s">
        <v>4857</v>
      </c>
      <c r="E1270" s="824" t="s">
        <v>2881</v>
      </c>
      <c r="F1270" s="822" t="s">
        <v>2868</v>
      </c>
      <c r="G1270" s="822" t="s">
        <v>3231</v>
      </c>
      <c r="H1270" s="822" t="s">
        <v>643</v>
      </c>
      <c r="I1270" s="822" t="s">
        <v>2449</v>
      </c>
      <c r="J1270" s="822" t="s">
        <v>1529</v>
      </c>
      <c r="K1270" s="822" t="s">
        <v>2450</v>
      </c>
      <c r="L1270" s="825">
        <v>154.36000000000001</v>
      </c>
      <c r="M1270" s="825">
        <v>617.44000000000005</v>
      </c>
      <c r="N1270" s="822">
        <v>4</v>
      </c>
      <c r="O1270" s="826">
        <v>3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21</v>
      </c>
      <c r="B1271" s="822" t="s">
        <v>2867</v>
      </c>
      <c r="C1271" s="822" t="s">
        <v>2873</v>
      </c>
      <c r="D1271" s="823" t="s">
        <v>4857</v>
      </c>
      <c r="E1271" s="824" t="s">
        <v>2881</v>
      </c>
      <c r="F1271" s="822" t="s">
        <v>2868</v>
      </c>
      <c r="G1271" s="822" t="s">
        <v>3234</v>
      </c>
      <c r="H1271" s="822" t="s">
        <v>329</v>
      </c>
      <c r="I1271" s="822" t="s">
        <v>4112</v>
      </c>
      <c r="J1271" s="822" t="s">
        <v>4113</v>
      </c>
      <c r="K1271" s="822" t="s">
        <v>4114</v>
      </c>
      <c r="L1271" s="825">
        <v>240.7</v>
      </c>
      <c r="M1271" s="825">
        <v>1203.5</v>
      </c>
      <c r="N1271" s="822">
        <v>5</v>
      </c>
      <c r="O1271" s="826">
        <v>1</v>
      </c>
      <c r="P1271" s="825">
        <v>1203.5</v>
      </c>
      <c r="Q1271" s="827">
        <v>1</v>
      </c>
      <c r="R1271" s="822">
        <v>5</v>
      </c>
      <c r="S1271" s="827">
        <v>1</v>
      </c>
      <c r="T1271" s="826">
        <v>1</v>
      </c>
      <c r="U1271" s="828">
        <v>1</v>
      </c>
    </row>
    <row r="1272" spans="1:21" ht="14.45" customHeight="1" x14ac:dyDescent="0.2">
      <c r="A1272" s="821">
        <v>21</v>
      </c>
      <c r="B1272" s="822" t="s">
        <v>2867</v>
      </c>
      <c r="C1272" s="822" t="s">
        <v>2873</v>
      </c>
      <c r="D1272" s="823" t="s">
        <v>4857</v>
      </c>
      <c r="E1272" s="824" t="s">
        <v>2881</v>
      </c>
      <c r="F1272" s="822" t="s">
        <v>2868</v>
      </c>
      <c r="G1272" s="822" t="s">
        <v>3234</v>
      </c>
      <c r="H1272" s="822" t="s">
        <v>329</v>
      </c>
      <c r="I1272" s="822" t="s">
        <v>3493</v>
      </c>
      <c r="J1272" s="822" t="s">
        <v>1091</v>
      </c>
      <c r="K1272" s="822" t="s">
        <v>1092</v>
      </c>
      <c r="L1272" s="825">
        <v>374.79</v>
      </c>
      <c r="M1272" s="825">
        <v>1124.3700000000001</v>
      </c>
      <c r="N1272" s="822">
        <v>3</v>
      </c>
      <c r="O1272" s="826">
        <v>0.5</v>
      </c>
      <c r="P1272" s="825">
        <v>1124.3700000000001</v>
      </c>
      <c r="Q1272" s="827">
        <v>1</v>
      </c>
      <c r="R1272" s="822">
        <v>3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21</v>
      </c>
      <c r="B1273" s="822" t="s">
        <v>2867</v>
      </c>
      <c r="C1273" s="822" t="s">
        <v>2873</v>
      </c>
      <c r="D1273" s="823" t="s">
        <v>4857</v>
      </c>
      <c r="E1273" s="824" t="s">
        <v>2881</v>
      </c>
      <c r="F1273" s="822" t="s">
        <v>2868</v>
      </c>
      <c r="G1273" s="822" t="s">
        <v>3239</v>
      </c>
      <c r="H1273" s="822" t="s">
        <v>329</v>
      </c>
      <c r="I1273" s="822" t="s">
        <v>4115</v>
      </c>
      <c r="J1273" s="822" t="s">
        <v>891</v>
      </c>
      <c r="K1273" s="822" t="s">
        <v>1708</v>
      </c>
      <c r="L1273" s="825">
        <v>94.28</v>
      </c>
      <c r="M1273" s="825">
        <v>94.28</v>
      </c>
      <c r="N1273" s="822">
        <v>1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21</v>
      </c>
      <c r="B1274" s="822" t="s">
        <v>2867</v>
      </c>
      <c r="C1274" s="822" t="s">
        <v>2873</v>
      </c>
      <c r="D1274" s="823" t="s">
        <v>4857</v>
      </c>
      <c r="E1274" s="824" t="s">
        <v>2881</v>
      </c>
      <c r="F1274" s="822" t="s">
        <v>2868</v>
      </c>
      <c r="G1274" s="822" t="s">
        <v>3239</v>
      </c>
      <c r="H1274" s="822" t="s">
        <v>329</v>
      </c>
      <c r="I1274" s="822" t="s">
        <v>4116</v>
      </c>
      <c r="J1274" s="822" t="s">
        <v>891</v>
      </c>
      <c r="K1274" s="822" t="s">
        <v>4117</v>
      </c>
      <c r="L1274" s="825">
        <v>168.36</v>
      </c>
      <c r="M1274" s="825">
        <v>168.36</v>
      </c>
      <c r="N1274" s="822">
        <v>1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21</v>
      </c>
      <c r="B1275" s="822" t="s">
        <v>2867</v>
      </c>
      <c r="C1275" s="822" t="s">
        <v>2873</v>
      </c>
      <c r="D1275" s="823" t="s">
        <v>4857</v>
      </c>
      <c r="E1275" s="824" t="s">
        <v>2881</v>
      </c>
      <c r="F1275" s="822" t="s">
        <v>2868</v>
      </c>
      <c r="G1275" s="822" t="s">
        <v>3239</v>
      </c>
      <c r="H1275" s="822" t="s">
        <v>329</v>
      </c>
      <c r="I1275" s="822" t="s">
        <v>3498</v>
      </c>
      <c r="J1275" s="822" t="s">
        <v>891</v>
      </c>
      <c r="K1275" s="822" t="s">
        <v>3499</v>
      </c>
      <c r="L1275" s="825">
        <v>115.33</v>
      </c>
      <c r="M1275" s="825">
        <v>115.33</v>
      </c>
      <c r="N1275" s="822">
        <v>1</v>
      </c>
      <c r="O1275" s="826">
        <v>0.5</v>
      </c>
      <c r="P1275" s="825">
        <v>115.33</v>
      </c>
      <c r="Q1275" s="827">
        <v>1</v>
      </c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21</v>
      </c>
      <c r="B1276" s="822" t="s">
        <v>2867</v>
      </c>
      <c r="C1276" s="822" t="s">
        <v>2873</v>
      </c>
      <c r="D1276" s="823" t="s">
        <v>4857</v>
      </c>
      <c r="E1276" s="824" t="s">
        <v>2881</v>
      </c>
      <c r="F1276" s="822" t="s">
        <v>2868</v>
      </c>
      <c r="G1276" s="822" t="s">
        <v>3239</v>
      </c>
      <c r="H1276" s="822" t="s">
        <v>643</v>
      </c>
      <c r="I1276" s="822" t="s">
        <v>2438</v>
      </c>
      <c r="J1276" s="822" t="s">
        <v>2436</v>
      </c>
      <c r="K1276" s="822" t="s">
        <v>2439</v>
      </c>
      <c r="L1276" s="825">
        <v>63.14</v>
      </c>
      <c r="M1276" s="825">
        <v>63.14</v>
      </c>
      <c r="N1276" s="822">
        <v>1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21</v>
      </c>
      <c r="B1277" s="822" t="s">
        <v>2867</v>
      </c>
      <c r="C1277" s="822" t="s">
        <v>2873</v>
      </c>
      <c r="D1277" s="823" t="s">
        <v>4857</v>
      </c>
      <c r="E1277" s="824" t="s">
        <v>2881</v>
      </c>
      <c r="F1277" s="822" t="s">
        <v>2868</v>
      </c>
      <c r="G1277" s="822" t="s">
        <v>3241</v>
      </c>
      <c r="H1277" s="822" t="s">
        <v>329</v>
      </c>
      <c r="I1277" s="822" t="s">
        <v>3245</v>
      </c>
      <c r="J1277" s="822" t="s">
        <v>3243</v>
      </c>
      <c r="K1277" s="822" t="s">
        <v>3246</v>
      </c>
      <c r="L1277" s="825">
        <v>0</v>
      </c>
      <c r="M1277" s="825">
        <v>0</v>
      </c>
      <c r="N1277" s="822">
        <v>1</v>
      </c>
      <c r="O1277" s="826">
        <v>1</v>
      </c>
      <c r="P1277" s="825">
        <v>0</v>
      </c>
      <c r="Q1277" s="827"/>
      <c r="R1277" s="822">
        <v>1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21</v>
      </c>
      <c r="B1278" s="822" t="s">
        <v>2867</v>
      </c>
      <c r="C1278" s="822" t="s">
        <v>2873</v>
      </c>
      <c r="D1278" s="823" t="s">
        <v>4857</v>
      </c>
      <c r="E1278" s="824" t="s">
        <v>2881</v>
      </c>
      <c r="F1278" s="822" t="s">
        <v>2868</v>
      </c>
      <c r="G1278" s="822" t="s">
        <v>3251</v>
      </c>
      <c r="H1278" s="822" t="s">
        <v>643</v>
      </c>
      <c r="I1278" s="822" t="s">
        <v>3252</v>
      </c>
      <c r="J1278" s="822" t="s">
        <v>1514</v>
      </c>
      <c r="K1278" s="822" t="s">
        <v>3253</v>
      </c>
      <c r="L1278" s="825">
        <v>1451.04</v>
      </c>
      <c r="M1278" s="825">
        <v>2902.08</v>
      </c>
      <c r="N1278" s="822">
        <v>2</v>
      </c>
      <c r="O1278" s="826">
        <v>0.5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21</v>
      </c>
      <c r="B1279" s="822" t="s">
        <v>2867</v>
      </c>
      <c r="C1279" s="822" t="s">
        <v>2873</v>
      </c>
      <c r="D1279" s="823" t="s">
        <v>4857</v>
      </c>
      <c r="E1279" s="824" t="s">
        <v>2881</v>
      </c>
      <c r="F1279" s="822" t="s">
        <v>2868</v>
      </c>
      <c r="G1279" s="822" t="s">
        <v>3254</v>
      </c>
      <c r="H1279" s="822" t="s">
        <v>329</v>
      </c>
      <c r="I1279" s="822" t="s">
        <v>3255</v>
      </c>
      <c r="J1279" s="822" t="s">
        <v>1152</v>
      </c>
      <c r="K1279" s="822" t="s">
        <v>1153</v>
      </c>
      <c r="L1279" s="825">
        <v>121.92</v>
      </c>
      <c r="M1279" s="825">
        <v>731.52</v>
      </c>
      <c r="N1279" s="822">
        <v>6</v>
      </c>
      <c r="O1279" s="826">
        <v>4</v>
      </c>
      <c r="P1279" s="825">
        <v>487.68</v>
      </c>
      <c r="Q1279" s="827">
        <v>0.66666666666666674</v>
      </c>
      <c r="R1279" s="822">
        <v>4</v>
      </c>
      <c r="S1279" s="827">
        <v>0.66666666666666663</v>
      </c>
      <c r="T1279" s="826">
        <v>2.5</v>
      </c>
      <c r="U1279" s="828">
        <v>0.625</v>
      </c>
    </row>
    <row r="1280" spans="1:21" ht="14.45" customHeight="1" x14ac:dyDescent="0.2">
      <c r="A1280" s="821">
        <v>21</v>
      </c>
      <c r="B1280" s="822" t="s">
        <v>2867</v>
      </c>
      <c r="C1280" s="822" t="s">
        <v>2873</v>
      </c>
      <c r="D1280" s="823" t="s">
        <v>4857</v>
      </c>
      <c r="E1280" s="824" t="s">
        <v>2881</v>
      </c>
      <c r="F1280" s="822" t="s">
        <v>2868</v>
      </c>
      <c r="G1280" s="822" t="s">
        <v>3254</v>
      </c>
      <c r="H1280" s="822" t="s">
        <v>329</v>
      </c>
      <c r="I1280" s="822" t="s">
        <v>3256</v>
      </c>
      <c r="J1280" s="822" t="s">
        <v>1152</v>
      </c>
      <c r="K1280" s="822" t="s">
        <v>1153</v>
      </c>
      <c r="L1280" s="825">
        <v>121.92</v>
      </c>
      <c r="M1280" s="825">
        <v>487.68</v>
      </c>
      <c r="N1280" s="822">
        <v>4</v>
      </c>
      <c r="O1280" s="826">
        <v>2.5</v>
      </c>
      <c r="P1280" s="825">
        <v>487.68</v>
      </c>
      <c r="Q1280" s="827">
        <v>1</v>
      </c>
      <c r="R1280" s="822">
        <v>4</v>
      </c>
      <c r="S1280" s="827">
        <v>1</v>
      </c>
      <c r="T1280" s="826">
        <v>2.5</v>
      </c>
      <c r="U1280" s="828">
        <v>1</v>
      </c>
    </row>
    <row r="1281" spans="1:21" ht="14.45" customHeight="1" x14ac:dyDescent="0.2">
      <c r="A1281" s="821">
        <v>21</v>
      </c>
      <c r="B1281" s="822" t="s">
        <v>2867</v>
      </c>
      <c r="C1281" s="822" t="s">
        <v>2873</v>
      </c>
      <c r="D1281" s="823" t="s">
        <v>4857</v>
      </c>
      <c r="E1281" s="824" t="s">
        <v>2881</v>
      </c>
      <c r="F1281" s="822" t="s">
        <v>2869</v>
      </c>
      <c r="G1281" s="822" t="s">
        <v>3257</v>
      </c>
      <c r="H1281" s="822" t="s">
        <v>329</v>
      </c>
      <c r="I1281" s="822" t="s">
        <v>3258</v>
      </c>
      <c r="J1281" s="822" t="s">
        <v>3259</v>
      </c>
      <c r="K1281" s="822"/>
      <c r="L1281" s="825">
        <v>0</v>
      </c>
      <c r="M1281" s="825">
        <v>0</v>
      </c>
      <c r="N1281" s="822">
        <v>4</v>
      </c>
      <c r="O1281" s="826">
        <v>4</v>
      </c>
      <c r="P1281" s="825">
        <v>0</v>
      </c>
      <c r="Q1281" s="827"/>
      <c r="R1281" s="822">
        <v>3</v>
      </c>
      <c r="S1281" s="827">
        <v>0.75</v>
      </c>
      <c r="T1281" s="826">
        <v>3</v>
      </c>
      <c r="U1281" s="828">
        <v>0.75</v>
      </c>
    </row>
    <row r="1282" spans="1:21" ht="14.45" customHeight="1" x14ac:dyDescent="0.2">
      <c r="A1282" s="821">
        <v>21</v>
      </c>
      <c r="B1282" s="822" t="s">
        <v>2867</v>
      </c>
      <c r="C1282" s="822" t="s">
        <v>2873</v>
      </c>
      <c r="D1282" s="823" t="s">
        <v>4857</v>
      </c>
      <c r="E1282" s="824" t="s">
        <v>2881</v>
      </c>
      <c r="F1282" s="822" t="s">
        <v>2869</v>
      </c>
      <c r="G1282" s="822" t="s">
        <v>3257</v>
      </c>
      <c r="H1282" s="822" t="s">
        <v>329</v>
      </c>
      <c r="I1282" s="822" t="s">
        <v>3505</v>
      </c>
      <c r="J1282" s="822" t="s">
        <v>3259</v>
      </c>
      <c r="K1282" s="822"/>
      <c r="L1282" s="825">
        <v>0</v>
      </c>
      <c r="M1282" s="825">
        <v>0</v>
      </c>
      <c r="N1282" s="822">
        <v>2</v>
      </c>
      <c r="O1282" s="826">
        <v>2</v>
      </c>
      <c r="P1282" s="825">
        <v>0</v>
      </c>
      <c r="Q1282" s="827"/>
      <c r="R1282" s="822">
        <v>1</v>
      </c>
      <c r="S1282" s="827">
        <v>0.5</v>
      </c>
      <c r="T1282" s="826">
        <v>1</v>
      </c>
      <c r="U1282" s="828">
        <v>0.5</v>
      </c>
    </row>
    <row r="1283" spans="1:21" ht="14.45" customHeight="1" x14ac:dyDescent="0.2">
      <c r="A1283" s="821">
        <v>21</v>
      </c>
      <c r="B1283" s="822" t="s">
        <v>2867</v>
      </c>
      <c r="C1283" s="822" t="s">
        <v>2873</v>
      </c>
      <c r="D1283" s="823" t="s">
        <v>4857</v>
      </c>
      <c r="E1283" s="824" t="s">
        <v>2881</v>
      </c>
      <c r="F1283" s="822" t="s">
        <v>2869</v>
      </c>
      <c r="G1283" s="822" t="s">
        <v>3257</v>
      </c>
      <c r="H1283" s="822" t="s">
        <v>329</v>
      </c>
      <c r="I1283" s="822" t="s">
        <v>3001</v>
      </c>
      <c r="J1283" s="822" t="s">
        <v>3259</v>
      </c>
      <c r="K1283" s="822"/>
      <c r="L1283" s="825">
        <v>93.490000000000009</v>
      </c>
      <c r="M1283" s="825">
        <v>280.47000000000003</v>
      </c>
      <c r="N1283" s="822">
        <v>3</v>
      </c>
      <c r="O1283" s="826">
        <v>0.5</v>
      </c>
      <c r="P1283" s="825">
        <v>280.47000000000003</v>
      </c>
      <c r="Q1283" s="827">
        <v>1</v>
      </c>
      <c r="R1283" s="822">
        <v>3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21</v>
      </c>
      <c r="B1284" s="822" t="s">
        <v>2867</v>
      </c>
      <c r="C1284" s="822" t="s">
        <v>2873</v>
      </c>
      <c r="D1284" s="823" t="s">
        <v>4857</v>
      </c>
      <c r="E1284" s="824" t="s">
        <v>2890</v>
      </c>
      <c r="F1284" s="822" t="s">
        <v>2868</v>
      </c>
      <c r="G1284" s="822" t="s">
        <v>2951</v>
      </c>
      <c r="H1284" s="822" t="s">
        <v>329</v>
      </c>
      <c r="I1284" s="822" t="s">
        <v>2952</v>
      </c>
      <c r="J1284" s="822" t="s">
        <v>2953</v>
      </c>
      <c r="K1284" s="822" t="s">
        <v>2954</v>
      </c>
      <c r="L1284" s="825">
        <v>70.48</v>
      </c>
      <c r="M1284" s="825">
        <v>281.92</v>
      </c>
      <c r="N1284" s="822">
        <v>4</v>
      </c>
      <c r="O1284" s="826">
        <v>3</v>
      </c>
      <c r="P1284" s="825">
        <v>140.96</v>
      </c>
      <c r="Q1284" s="827">
        <v>0.5</v>
      </c>
      <c r="R1284" s="822">
        <v>2</v>
      </c>
      <c r="S1284" s="827">
        <v>0.5</v>
      </c>
      <c r="T1284" s="826">
        <v>1.5</v>
      </c>
      <c r="U1284" s="828">
        <v>0.5</v>
      </c>
    </row>
    <row r="1285" spans="1:21" ht="14.45" customHeight="1" x14ac:dyDescent="0.2">
      <c r="A1285" s="821">
        <v>21</v>
      </c>
      <c r="B1285" s="822" t="s">
        <v>2867</v>
      </c>
      <c r="C1285" s="822" t="s">
        <v>2873</v>
      </c>
      <c r="D1285" s="823" t="s">
        <v>4857</v>
      </c>
      <c r="E1285" s="824" t="s">
        <v>2890</v>
      </c>
      <c r="F1285" s="822" t="s">
        <v>2868</v>
      </c>
      <c r="G1285" s="822" t="s">
        <v>2958</v>
      </c>
      <c r="H1285" s="822" t="s">
        <v>643</v>
      </c>
      <c r="I1285" s="822" t="s">
        <v>2526</v>
      </c>
      <c r="J1285" s="822" t="s">
        <v>656</v>
      </c>
      <c r="K1285" s="822" t="s">
        <v>658</v>
      </c>
      <c r="L1285" s="825">
        <v>72.55</v>
      </c>
      <c r="M1285" s="825">
        <v>72.55</v>
      </c>
      <c r="N1285" s="822">
        <v>1</v>
      </c>
      <c r="O1285" s="826">
        <v>1</v>
      </c>
      <c r="P1285" s="825">
        <v>72.55</v>
      </c>
      <c r="Q1285" s="827">
        <v>1</v>
      </c>
      <c r="R1285" s="822">
        <v>1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21</v>
      </c>
      <c r="B1286" s="822" t="s">
        <v>2867</v>
      </c>
      <c r="C1286" s="822" t="s">
        <v>2873</v>
      </c>
      <c r="D1286" s="823" t="s">
        <v>4857</v>
      </c>
      <c r="E1286" s="824" t="s">
        <v>2890</v>
      </c>
      <c r="F1286" s="822" t="s">
        <v>2868</v>
      </c>
      <c r="G1286" s="822" t="s">
        <v>2915</v>
      </c>
      <c r="H1286" s="822" t="s">
        <v>643</v>
      </c>
      <c r="I1286" s="822" t="s">
        <v>2588</v>
      </c>
      <c r="J1286" s="822" t="s">
        <v>2589</v>
      </c>
      <c r="K1286" s="822" t="s">
        <v>2590</v>
      </c>
      <c r="L1286" s="825">
        <v>23.4</v>
      </c>
      <c r="M1286" s="825">
        <v>93.6</v>
      </c>
      <c r="N1286" s="822">
        <v>4</v>
      </c>
      <c r="O1286" s="826">
        <v>3</v>
      </c>
      <c r="P1286" s="825">
        <v>70.199999999999989</v>
      </c>
      <c r="Q1286" s="827">
        <v>0.74999999999999989</v>
      </c>
      <c r="R1286" s="822">
        <v>3</v>
      </c>
      <c r="S1286" s="827">
        <v>0.75</v>
      </c>
      <c r="T1286" s="826">
        <v>2</v>
      </c>
      <c r="U1286" s="828">
        <v>0.66666666666666663</v>
      </c>
    </row>
    <row r="1287" spans="1:21" ht="14.45" customHeight="1" x14ac:dyDescent="0.2">
      <c r="A1287" s="821">
        <v>21</v>
      </c>
      <c r="B1287" s="822" t="s">
        <v>2867</v>
      </c>
      <c r="C1287" s="822" t="s">
        <v>2873</v>
      </c>
      <c r="D1287" s="823" t="s">
        <v>4857</v>
      </c>
      <c r="E1287" s="824" t="s">
        <v>2890</v>
      </c>
      <c r="F1287" s="822" t="s">
        <v>2868</v>
      </c>
      <c r="G1287" s="822" t="s">
        <v>2915</v>
      </c>
      <c r="H1287" s="822" t="s">
        <v>643</v>
      </c>
      <c r="I1287" s="822" t="s">
        <v>2591</v>
      </c>
      <c r="J1287" s="822" t="s">
        <v>2589</v>
      </c>
      <c r="K1287" s="822" t="s">
        <v>2592</v>
      </c>
      <c r="L1287" s="825">
        <v>11.71</v>
      </c>
      <c r="M1287" s="825">
        <v>23.42</v>
      </c>
      <c r="N1287" s="822">
        <v>2</v>
      </c>
      <c r="O1287" s="826">
        <v>1</v>
      </c>
      <c r="P1287" s="825">
        <v>23.42</v>
      </c>
      <c r="Q1287" s="827">
        <v>1</v>
      </c>
      <c r="R1287" s="822">
        <v>2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21</v>
      </c>
      <c r="B1288" s="822" t="s">
        <v>2867</v>
      </c>
      <c r="C1288" s="822" t="s">
        <v>2873</v>
      </c>
      <c r="D1288" s="823" t="s">
        <v>4857</v>
      </c>
      <c r="E1288" s="824" t="s">
        <v>2890</v>
      </c>
      <c r="F1288" s="822" t="s">
        <v>2868</v>
      </c>
      <c r="G1288" s="822" t="s">
        <v>2961</v>
      </c>
      <c r="H1288" s="822" t="s">
        <v>643</v>
      </c>
      <c r="I1288" s="822" t="s">
        <v>2387</v>
      </c>
      <c r="J1288" s="822" t="s">
        <v>2388</v>
      </c>
      <c r="K1288" s="822" t="s">
        <v>2389</v>
      </c>
      <c r="L1288" s="825">
        <v>93.27</v>
      </c>
      <c r="M1288" s="825">
        <v>186.54</v>
      </c>
      <c r="N1288" s="822">
        <v>2</v>
      </c>
      <c r="O1288" s="826">
        <v>1.5</v>
      </c>
      <c r="P1288" s="825">
        <v>186.54</v>
      </c>
      <c r="Q1288" s="827">
        <v>1</v>
      </c>
      <c r="R1288" s="822">
        <v>2</v>
      </c>
      <c r="S1288" s="827">
        <v>1</v>
      </c>
      <c r="T1288" s="826">
        <v>1.5</v>
      </c>
      <c r="U1288" s="828">
        <v>1</v>
      </c>
    </row>
    <row r="1289" spans="1:21" ht="14.45" customHeight="1" x14ac:dyDescent="0.2">
      <c r="A1289" s="821">
        <v>21</v>
      </c>
      <c r="B1289" s="822" t="s">
        <v>2867</v>
      </c>
      <c r="C1289" s="822" t="s">
        <v>2873</v>
      </c>
      <c r="D1289" s="823" t="s">
        <v>4857</v>
      </c>
      <c r="E1289" s="824" t="s">
        <v>2890</v>
      </c>
      <c r="F1289" s="822" t="s">
        <v>2868</v>
      </c>
      <c r="G1289" s="822" t="s">
        <v>2962</v>
      </c>
      <c r="H1289" s="822" t="s">
        <v>329</v>
      </c>
      <c r="I1289" s="822" t="s">
        <v>3513</v>
      </c>
      <c r="J1289" s="822" t="s">
        <v>3514</v>
      </c>
      <c r="K1289" s="822" t="s">
        <v>3280</v>
      </c>
      <c r="L1289" s="825">
        <v>513.70000000000005</v>
      </c>
      <c r="M1289" s="825">
        <v>1541.1000000000001</v>
      </c>
      <c r="N1289" s="822">
        <v>3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21</v>
      </c>
      <c r="B1290" s="822" t="s">
        <v>2867</v>
      </c>
      <c r="C1290" s="822" t="s">
        <v>2873</v>
      </c>
      <c r="D1290" s="823" t="s">
        <v>4857</v>
      </c>
      <c r="E1290" s="824" t="s">
        <v>2890</v>
      </c>
      <c r="F1290" s="822" t="s">
        <v>2868</v>
      </c>
      <c r="G1290" s="822" t="s">
        <v>2962</v>
      </c>
      <c r="H1290" s="822" t="s">
        <v>329</v>
      </c>
      <c r="I1290" s="822" t="s">
        <v>2966</v>
      </c>
      <c r="J1290" s="822" t="s">
        <v>2967</v>
      </c>
      <c r="K1290" s="822" t="s">
        <v>2965</v>
      </c>
      <c r="L1290" s="825">
        <v>550.39</v>
      </c>
      <c r="M1290" s="825">
        <v>3302.34</v>
      </c>
      <c r="N1290" s="822">
        <v>6</v>
      </c>
      <c r="O1290" s="826">
        <v>1.5</v>
      </c>
      <c r="P1290" s="825">
        <v>3302.34</v>
      </c>
      <c r="Q1290" s="827">
        <v>1</v>
      </c>
      <c r="R1290" s="822">
        <v>6</v>
      </c>
      <c r="S1290" s="827">
        <v>1</v>
      </c>
      <c r="T1290" s="826">
        <v>1.5</v>
      </c>
      <c r="U1290" s="828">
        <v>1</v>
      </c>
    </row>
    <row r="1291" spans="1:21" ht="14.45" customHeight="1" x14ac:dyDescent="0.2">
      <c r="A1291" s="821">
        <v>21</v>
      </c>
      <c r="B1291" s="822" t="s">
        <v>2867</v>
      </c>
      <c r="C1291" s="822" t="s">
        <v>2873</v>
      </c>
      <c r="D1291" s="823" t="s">
        <v>4857</v>
      </c>
      <c r="E1291" s="824" t="s">
        <v>2890</v>
      </c>
      <c r="F1291" s="822" t="s">
        <v>2868</v>
      </c>
      <c r="G1291" s="822" t="s">
        <v>3283</v>
      </c>
      <c r="H1291" s="822" t="s">
        <v>643</v>
      </c>
      <c r="I1291" s="822" t="s">
        <v>3284</v>
      </c>
      <c r="J1291" s="822" t="s">
        <v>3285</v>
      </c>
      <c r="K1291" s="822" t="s">
        <v>3286</v>
      </c>
      <c r="L1291" s="825">
        <v>1091.07</v>
      </c>
      <c r="M1291" s="825">
        <v>6546.4199999999992</v>
      </c>
      <c r="N1291" s="822">
        <v>6</v>
      </c>
      <c r="O1291" s="826">
        <v>5.5</v>
      </c>
      <c r="P1291" s="825">
        <v>6546.4199999999992</v>
      </c>
      <c r="Q1291" s="827">
        <v>1</v>
      </c>
      <c r="R1291" s="822">
        <v>6</v>
      </c>
      <c r="S1291" s="827">
        <v>1</v>
      </c>
      <c r="T1291" s="826">
        <v>5.5</v>
      </c>
      <c r="U1291" s="828">
        <v>1</v>
      </c>
    </row>
    <row r="1292" spans="1:21" ht="14.45" customHeight="1" x14ac:dyDescent="0.2">
      <c r="A1292" s="821">
        <v>21</v>
      </c>
      <c r="B1292" s="822" t="s">
        <v>2867</v>
      </c>
      <c r="C1292" s="822" t="s">
        <v>2873</v>
      </c>
      <c r="D1292" s="823" t="s">
        <v>4857</v>
      </c>
      <c r="E1292" s="824" t="s">
        <v>2890</v>
      </c>
      <c r="F1292" s="822" t="s">
        <v>2868</v>
      </c>
      <c r="G1292" s="822" t="s">
        <v>3516</v>
      </c>
      <c r="H1292" s="822" t="s">
        <v>643</v>
      </c>
      <c r="I1292" s="822" t="s">
        <v>3517</v>
      </c>
      <c r="J1292" s="822" t="s">
        <v>2381</v>
      </c>
      <c r="K1292" s="822" t="s">
        <v>3518</v>
      </c>
      <c r="L1292" s="825">
        <v>229.38</v>
      </c>
      <c r="M1292" s="825">
        <v>229.38</v>
      </c>
      <c r="N1292" s="822">
        <v>1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21</v>
      </c>
      <c r="B1293" s="822" t="s">
        <v>2867</v>
      </c>
      <c r="C1293" s="822" t="s">
        <v>2873</v>
      </c>
      <c r="D1293" s="823" t="s">
        <v>4857</v>
      </c>
      <c r="E1293" s="824" t="s">
        <v>2890</v>
      </c>
      <c r="F1293" s="822" t="s">
        <v>2868</v>
      </c>
      <c r="G1293" s="822" t="s">
        <v>2974</v>
      </c>
      <c r="H1293" s="822" t="s">
        <v>329</v>
      </c>
      <c r="I1293" s="822" t="s">
        <v>2975</v>
      </c>
      <c r="J1293" s="822" t="s">
        <v>2976</v>
      </c>
      <c r="K1293" s="822" t="s">
        <v>2977</v>
      </c>
      <c r="L1293" s="825">
        <v>0</v>
      </c>
      <c r="M1293" s="825">
        <v>0</v>
      </c>
      <c r="N1293" s="822">
        <v>4</v>
      </c>
      <c r="O1293" s="826">
        <v>2</v>
      </c>
      <c r="P1293" s="825">
        <v>0</v>
      </c>
      <c r="Q1293" s="827"/>
      <c r="R1293" s="822">
        <v>3</v>
      </c>
      <c r="S1293" s="827">
        <v>0.75</v>
      </c>
      <c r="T1293" s="826">
        <v>1.5</v>
      </c>
      <c r="U1293" s="828">
        <v>0.75</v>
      </c>
    </row>
    <row r="1294" spans="1:21" ht="14.45" customHeight="1" x14ac:dyDescent="0.2">
      <c r="A1294" s="821">
        <v>21</v>
      </c>
      <c r="B1294" s="822" t="s">
        <v>2867</v>
      </c>
      <c r="C1294" s="822" t="s">
        <v>2873</v>
      </c>
      <c r="D1294" s="823" t="s">
        <v>4857</v>
      </c>
      <c r="E1294" s="824" t="s">
        <v>2890</v>
      </c>
      <c r="F1294" s="822" t="s">
        <v>2868</v>
      </c>
      <c r="G1294" s="822" t="s">
        <v>2974</v>
      </c>
      <c r="H1294" s="822" t="s">
        <v>329</v>
      </c>
      <c r="I1294" s="822" t="s">
        <v>2978</v>
      </c>
      <c r="J1294" s="822" t="s">
        <v>2976</v>
      </c>
      <c r="K1294" s="822" t="s">
        <v>1113</v>
      </c>
      <c r="L1294" s="825">
        <v>0</v>
      </c>
      <c r="M1294" s="825">
        <v>0</v>
      </c>
      <c r="N1294" s="822">
        <v>3</v>
      </c>
      <c r="O1294" s="826">
        <v>2</v>
      </c>
      <c r="P1294" s="825"/>
      <c r="Q1294" s="827"/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21</v>
      </c>
      <c r="B1295" s="822" t="s">
        <v>2867</v>
      </c>
      <c r="C1295" s="822" t="s">
        <v>2873</v>
      </c>
      <c r="D1295" s="823" t="s">
        <v>4857</v>
      </c>
      <c r="E1295" s="824" t="s">
        <v>2890</v>
      </c>
      <c r="F1295" s="822" t="s">
        <v>2868</v>
      </c>
      <c r="G1295" s="822" t="s">
        <v>2974</v>
      </c>
      <c r="H1295" s="822" t="s">
        <v>329</v>
      </c>
      <c r="I1295" s="822" t="s">
        <v>4118</v>
      </c>
      <c r="J1295" s="822" t="s">
        <v>2976</v>
      </c>
      <c r="K1295" s="822" t="s">
        <v>1112</v>
      </c>
      <c r="L1295" s="825">
        <v>0</v>
      </c>
      <c r="M1295" s="825">
        <v>0</v>
      </c>
      <c r="N1295" s="822">
        <v>1</v>
      </c>
      <c r="O1295" s="826">
        <v>0.5</v>
      </c>
      <c r="P1295" s="825"/>
      <c r="Q1295" s="827"/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21</v>
      </c>
      <c r="B1296" s="822" t="s">
        <v>2867</v>
      </c>
      <c r="C1296" s="822" t="s">
        <v>2873</v>
      </c>
      <c r="D1296" s="823" t="s">
        <v>4857</v>
      </c>
      <c r="E1296" s="824" t="s">
        <v>2890</v>
      </c>
      <c r="F1296" s="822" t="s">
        <v>2868</v>
      </c>
      <c r="G1296" s="822" t="s">
        <v>2981</v>
      </c>
      <c r="H1296" s="822" t="s">
        <v>329</v>
      </c>
      <c r="I1296" s="822" t="s">
        <v>3629</v>
      </c>
      <c r="J1296" s="822" t="s">
        <v>1670</v>
      </c>
      <c r="K1296" s="822" t="s">
        <v>1671</v>
      </c>
      <c r="L1296" s="825">
        <v>264</v>
      </c>
      <c r="M1296" s="825">
        <v>528</v>
      </c>
      <c r="N1296" s="822">
        <v>2</v>
      </c>
      <c r="O1296" s="826">
        <v>1</v>
      </c>
      <c r="P1296" s="825">
        <v>264</v>
      </c>
      <c r="Q1296" s="827">
        <v>0.5</v>
      </c>
      <c r="R1296" s="822">
        <v>1</v>
      </c>
      <c r="S1296" s="827">
        <v>0.5</v>
      </c>
      <c r="T1296" s="826">
        <v>0.5</v>
      </c>
      <c r="U1296" s="828">
        <v>0.5</v>
      </c>
    </row>
    <row r="1297" spans="1:21" ht="14.45" customHeight="1" x14ac:dyDescent="0.2">
      <c r="A1297" s="821">
        <v>21</v>
      </c>
      <c r="B1297" s="822" t="s">
        <v>2867</v>
      </c>
      <c r="C1297" s="822" t="s">
        <v>2873</v>
      </c>
      <c r="D1297" s="823" t="s">
        <v>4857</v>
      </c>
      <c r="E1297" s="824" t="s">
        <v>2890</v>
      </c>
      <c r="F1297" s="822" t="s">
        <v>2868</v>
      </c>
      <c r="G1297" s="822" t="s">
        <v>3525</v>
      </c>
      <c r="H1297" s="822" t="s">
        <v>643</v>
      </c>
      <c r="I1297" s="822" t="s">
        <v>4119</v>
      </c>
      <c r="J1297" s="822" t="s">
        <v>3527</v>
      </c>
      <c r="K1297" s="822" t="s">
        <v>4120</v>
      </c>
      <c r="L1297" s="825">
        <v>176.32</v>
      </c>
      <c r="M1297" s="825">
        <v>176.32</v>
      </c>
      <c r="N1297" s="822">
        <v>1</v>
      </c>
      <c r="O1297" s="826">
        <v>0.5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21</v>
      </c>
      <c r="B1298" s="822" t="s">
        <v>2867</v>
      </c>
      <c r="C1298" s="822" t="s">
        <v>2873</v>
      </c>
      <c r="D1298" s="823" t="s">
        <v>4857</v>
      </c>
      <c r="E1298" s="824" t="s">
        <v>2890</v>
      </c>
      <c r="F1298" s="822" t="s">
        <v>2868</v>
      </c>
      <c r="G1298" s="822" t="s">
        <v>2937</v>
      </c>
      <c r="H1298" s="822" t="s">
        <v>329</v>
      </c>
      <c r="I1298" s="822" t="s">
        <v>3314</v>
      </c>
      <c r="J1298" s="822" t="s">
        <v>923</v>
      </c>
      <c r="K1298" s="822" t="s">
        <v>924</v>
      </c>
      <c r="L1298" s="825">
        <v>236.03</v>
      </c>
      <c r="M1298" s="825">
        <v>1888.24</v>
      </c>
      <c r="N1298" s="822">
        <v>8</v>
      </c>
      <c r="O1298" s="826">
        <v>7</v>
      </c>
      <c r="P1298" s="825">
        <v>944.12</v>
      </c>
      <c r="Q1298" s="827">
        <v>0.5</v>
      </c>
      <c r="R1298" s="822">
        <v>4</v>
      </c>
      <c r="S1298" s="827">
        <v>0.5</v>
      </c>
      <c r="T1298" s="826">
        <v>3</v>
      </c>
      <c r="U1298" s="828">
        <v>0.42857142857142855</v>
      </c>
    </row>
    <row r="1299" spans="1:21" ht="14.45" customHeight="1" x14ac:dyDescent="0.2">
      <c r="A1299" s="821">
        <v>21</v>
      </c>
      <c r="B1299" s="822" t="s">
        <v>2867</v>
      </c>
      <c r="C1299" s="822" t="s">
        <v>2873</v>
      </c>
      <c r="D1299" s="823" t="s">
        <v>4857</v>
      </c>
      <c r="E1299" s="824" t="s">
        <v>2890</v>
      </c>
      <c r="F1299" s="822" t="s">
        <v>2868</v>
      </c>
      <c r="G1299" s="822" t="s">
        <v>2937</v>
      </c>
      <c r="H1299" s="822" t="s">
        <v>329</v>
      </c>
      <c r="I1299" s="822" t="s">
        <v>2938</v>
      </c>
      <c r="J1299" s="822" t="s">
        <v>923</v>
      </c>
      <c r="K1299" s="822" t="s">
        <v>2939</v>
      </c>
      <c r="L1299" s="825">
        <v>516</v>
      </c>
      <c r="M1299" s="825">
        <v>516</v>
      </c>
      <c r="N1299" s="822">
        <v>1</v>
      </c>
      <c r="O1299" s="826">
        <v>1</v>
      </c>
      <c r="P1299" s="825">
        <v>516</v>
      </c>
      <c r="Q1299" s="827">
        <v>1</v>
      </c>
      <c r="R1299" s="822">
        <v>1</v>
      </c>
      <c r="S1299" s="827">
        <v>1</v>
      </c>
      <c r="T1299" s="826">
        <v>1</v>
      </c>
      <c r="U1299" s="828">
        <v>1</v>
      </c>
    </row>
    <row r="1300" spans="1:21" ht="14.45" customHeight="1" x14ac:dyDescent="0.2">
      <c r="A1300" s="821">
        <v>21</v>
      </c>
      <c r="B1300" s="822" t="s">
        <v>2867</v>
      </c>
      <c r="C1300" s="822" t="s">
        <v>2873</v>
      </c>
      <c r="D1300" s="823" t="s">
        <v>4857</v>
      </c>
      <c r="E1300" s="824" t="s">
        <v>2890</v>
      </c>
      <c r="F1300" s="822" t="s">
        <v>2868</v>
      </c>
      <c r="G1300" s="822" t="s">
        <v>2997</v>
      </c>
      <c r="H1300" s="822" t="s">
        <v>329</v>
      </c>
      <c r="I1300" s="822" t="s">
        <v>4121</v>
      </c>
      <c r="J1300" s="822" t="s">
        <v>814</v>
      </c>
      <c r="K1300" s="822" t="s">
        <v>3644</v>
      </c>
      <c r="L1300" s="825">
        <v>182.22</v>
      </c>
      <c r="M1300" s="825">
        <v>546.66</v>
      </c>
      <c r="N1300" s="822">
        <v>3</v>
      </c>
      <c r="O1300" s="826">
        <v>1.5</v>
      </c>
      <c r="P1300" s="825">
        <v>546.66</v>
      </c>
      <c r="Q1300" s="827">
        <v>1</v>
      </c>
      <c r="R1300" s="822">
        <v>3</v>
      </c>
      <c r="S1300" s="827">
        <v>1</v>
      </c>
      <c r="T1300" s="826">
        <v>1.5</v>
      </c>
      <c r="U1300" s="828">
        <v>1</v>
      </c>
    </row>
    <row r="1301" spans="1:21" ht="14.45" customHeight="1" x14ac:dyDescent="0.2">
      <c r="A1301" s="821">
        <v>21</v>
      </c>
      <c r="B1301" s="822" t="s">
        <v>2867</v>
      </c>
      <c r="C1301" s="822" t="s">
        <v>2873</v>
      </c>
      <c r="D1301" s="823" t="s">
        <v>4857</v>
      </c>
      <c r="E1301" s="824" t="s">
        <v>2890</v>
      </c>
      <c r="F1301" s="822" t="s">
        <v>2868</v>
      </c>
      <c r="G1301" s="822" t="s">
        <v>2997</v>
      </c>
      <c r="H1301" s="822" t="s">
        <v>329</v>
      </c>
      <c r="I1301" s="822" t="s">
        <v>3643</v>
      </c>
      <c r="J1301" s="822" t="s">
        <v>814</v>
      </c>
      <c r="K1301" s="822" t="s">
        <v>3644</v>
      </c>
      <c r="L1301" s="825">
        <v>182.22</v>
      </c>
      <c r="M1301" s="825">
        <v>364.44</v>
      </c>
      <c r="N1301" s="822">
        <v>2</v>
      </c>
      <c r="O1301" s="826">
        <v>1.5</v>
      </c>
      <c r="P1301" s="825">
        <v>182.22</v>
      </c>
      <c r="Q1301" s="827">
        <v>0.5</v>
      </c>
      <c r="R1301" s="822">
        <v>1</v>
      </c>
      <c r="S1301" s="827">
        <v>0.5</v>
      </c>
      <c r="T1301" s="826">
        <v>1</v>
      </c>
      <c r="U1301" s="828">
        <v>0.66666666666666663</v>
      </c>
    </row>
    <row r="1302" spans="1:21" ht="14.45" customHeight="1" x14ac:dyDescent="0.2">
      <c r="A1302" s="821">
        <v>21</v>
      </c>
      <c r="B1302" s="822" t="s">
        <v>2867</v>
      </c>
      <c r="C1302" s="822" t="s">
        <v>2873</v>
      </c>
      <c r="D1302" s="823" t="s">
        <v>4857</v>
      </c>
      <c r="E1302" s="824" t="s">
        <v>2890</v>
      </c>
      <c r="F1302" s="822" t="s">
        <v>2868</v>
      </c>
      <c r="G1302" s="822" t="s">
        <v>2997</v>
      </c>
      <c r="H1302" s="822" t="s">
        <v>329</v>
      </c>
      <c r="I1302" s="822" t="s">
        <v>4122</v>
      </c>
      <c r="J1302" s="822" t="s">
        <v>814</v>
      </c>
      <c r="K1302" s="822" t="s">
        <v>3644</v>
      </c>
      <c r="L1302" s="825">
        <v>182.22</v>
      </c>
      <c r="M1302" s="825">
        <v>182.22</v>
      </c>
      <c r="N1302" s="822">
        <v>1</v>
      </c>
      <c r="O1302" s="826">
        <v>1</v>
      </c>
      <c r="P1302" s="825">
        <v>182.22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21</v>
      </c>
      <c r="B1303" s="822" t="s">
        <v>2867</v>
      </c>
      <c r="C1303" s="822" t="s">
        <v>2873</v>
      </c>
      <c r="D1303" s="823" t="s">
        <v>4857</v>
      </c>
      <c r="E1303" s="824" t="s">
        <v>2890</v>
      </c>
      <c r="F1303" s="822" t="s">
        <v>2868</v>
      </c>
      <c r="G1303" s="822" t="s">
        <v>2997</v>
      </c>
      <c r="H1303" s="822" t="s">
        <v>329</v>
      </c>
      <c r="I1303" s="822" t="s">
        <v>3325</v>
      </c>
      <c r="J1303" s="822" t="s">
        <v>814</v>
      </c>
      <c r="K1303" s="822" t="s">
        <v>3326</v>
      </c>
      <c r="L1303" s="825">
        <v>273.33</v>
      </c>
      <c r="M1303" s="825">
        <v>273.33</v>
      </c>
      <c r="N1303" s="822">
        <v>1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21</v>
      </c>
      <c r="B1304" s="822" t="s">
        <v>2867</v>
      </c>
      <c r="C1304" s="822" t="s">
        <v>2873</v>
      </c>
      <c r="D1304" s="823" t="s">
        <v>4857</v>
      </c>
      <c r="E1304" s="824" t="s">
        <v>2890</v>
      </c>
      <c r="F1304" s="822" t="s">
        <v>2868</v>
      </c>
      <c r="G1304" s="822" t="s">
        <v>3000</v>
      </c>
      <c r="H1304" s="822" t="s">
        <v>329</v>
      </c>
      <c r="I1304" s="822" t="s">
        <v>3001</v>
      </c>
      <c r="J1304" s="822" t="s">
        <v>3002</v>
      </c>
      <c r="K1304" s="822" t="s">
        <v>3003</v>
      </c>
      <c r="L1304" s="825">
        <v>93.49</v>
      </c>
      <c r="M1304" s="825">
        <v>93.49</v>
      </c>
      <c r="N1304" s="822">
        <v>1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21</v>
      </c>
      <c r="B1305" s="822" t="s">
        <v>2867</v>
      </c>
      <c r="C1305" s="822" t="s">
        <v>2873</v>
      </c>
      <c r="D1305" s="823" t="s">
        <v>4857</v>
      </c>
      <c r="E1305" s="824" t="s">
        <v>2890</v>
      </c>
      <c r="F1305" s="822" t="s">
        <v>2868</v>
      </c>
      <c r="G1305" s="822" t="s">
        <v>4123</v>
      </c>
      <c r="H1305" s="822" t="s">
        <v>329</v>
      </c>
      <c r="I1305" s="822" t="s">
        <v>4124</v>
      </c>
      <c r="J1305" s="822" t="s">
        <v>4125</v>
      </c>
      <c r="K1305" s="822" t="s">
        <v>4126</v>
      </c>
      <c r="L1305" s="825">
        <v>0</v>
      </c>
      <c r="M1305" s="825">
        <v>0</v>
      </c>
      <c r="N1305" s="822">
        <v>1</v>
      </c>
      <c r="O1305" s="826">
        <v>1</v>
      </c>
      <c r="P1305" s="825"/>
      <c r="Q1305" s="827"/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21</v>
      </c>
      <c r="B1306" s="822" t="s">
        <v>2867</v>
      </c>
      <c r="C1306" s="822" t="s">
        <v>2873</v>
      </c>
      <c r="D1306" s="823" t="s">
        <v>4857</v>
      </c>
      <c r="E1306" s="824" t="s">
        <v>2890</v>
      </c>
      <c r="F1306" s="822" t="s">
        <v>2868</v>
      </c>
      <c r="G1306" s="822" t="s">
        <v>3004</v>
      </c>
      <c r="H1306" s="822" t="s">
        <v>329</v>
      </c>
      <c r="I1306" s="822" t="s">
        <v>3824</v>
      </c>
      <c r="J1306" s="822" t="s">
        <v>3006</v>
      </c>
      <c r="K1306" s="822" t="s">
        <v>3825</v>
      </c>
      <c r="L1306" s="825">
        <v>246.39</v>
      </c>
      <c r="M1306" s="825">
        <v>246.39</v>
      </c>
      <c r="N1306" s="822">
        <v>1</v>
      </c>
      <c r="O1306" s="826">
        <v>1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21</v>
      </c>
      <c r="B1307" s="822" t="s">
        <v>2867</v>
      </c>
      <c r="C1307" s="822" t="s">
        <v>2873</v>
      </c>
      <c r="D1307" s="823" t="s">
        <v>4857</v>
      </c>
      <c r="E1307" s="824" t="s">
        <v>2890</v>
      </c>
      <c r="F1307" s="822" t="s">
        <v>2868</v>
      </c>
      <c r="G1307" s="822" t="s">
        <v>3015</v>
      </c>
      <c r="H1307" s="822" t="s">
        <v>643</v>
      </c>
      <c r="I1307" s="822" t="s">
        <v>3016</v>
      </c>
      <c r="J1307" s="822" t="s">
        <v>3017</v>
      </c>
      <c r="K1307" s="822" t="s">
        <v>3018</v>
      </c>
      <c r="L1307" s="825">
        <v>550.39</v>
      </c>
      <c r="M1307" s="825">
        <v>1651.17</v>
      </c>
      <c r="N1307" s="822">
        <v>3</v>
      </c>
      <c r="O1307" s="826">
        <v>0.5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21</v>
      </c>
      <c r="B1308" s="822" t="s">
        <v>2867</v>
      </c>
      <c r="C1308" s="822" t="s">
        <v>2873</v>
      </c>
      <c r="D1308" s="823" t="s">
        <v>4857</v>
      </c>
      <c r="E1308" s="824" t="s">
        <v>2890</v>
      </c>
      <c r="F1308" s="822" t="s">
        <v>2868</v>
      </c>
      <c r="G1308" s="822" t="s">
        <v>3015</v>
      </c>
      <c r="H1308" s="822" t="s">
        <v>329</v>
      </c>
      <c r="I1308" s="822" t="s">
        <v>3019</v>
      </c>
      <c r="J1308" s="822" t="s">
        <v>3020</v>
      </c>
      <c r="K1308" s="822" t="s">
        <v>3018</v>
      </c>
      <c r="L1308" s="825">
        <v>550.39</v>
      </c>
      <c r="M1308" s="825">
        <v>33023.399999999994</v>
      </c>
      <c r="N1308" s="822">
        <v>60</v>
      </c>
      <c r="O1308" s="826">
        <v>18.5</v>
      </c>
      <c r="P1308" s="825">
        <v>23116.379999999997</v>
      </c>
      <c r="Q1308" s="827">
        <v>0.70000000000000007</v>
      </c>
      <c r="R1308" s="822">
        <v>42</v>
      </c>
      <c r="S1308" s="827">
        <v>0.7</v>
      </c>
      <c r="T1308" s="826">
        <v>12.5</v>
      </c>
      <c r="U1308" s="828">
        <v>0.67567567567567566</v>
      </c>
    </row>
    <row r="1309" spans="1:21" ht="14.45" customHeight="1" x14ac:dyDescent="0.2">
      <c r="A1309" s="821">
        <v>21</v>
      </c>
      <c r="B1309" s="822" t="s">
        <v>2867</v>
      </c>
      <c r="C1309" s="822" t="s">
        <v>2873</v>
      </c>
      <c r="D1309" s="823" t="s">
        <v>4857</v>
      </c>
      <c r="E1309" s="824" t="s">
        <v>2890</v>
      </c>
      <c r="F1309" s="822" t="s">
        <v>2868</v>
      </c>
      <c r="G1309" s="822" t="s">
        <v>4127</v>
      </c>
      <c r="H1309" s="822" t="s">
        <v>329</v>
      </c>
      <c r="I1309" s="822" t="s">
        <v>4128</v>
      </c>
      <c r="J1309" s="822" t="s">
        <v>4129</v>
      </c>
      <c r="K1309" s="822" t="s">
        <v>4130</v>
      </c>
      <c r="L1309" s="825">
        <v>27.75</v>
      </c>
      <c r="M1309" s="825">
        <v>83.25</v>
      </c>
      <c r="N1309" s="822">
        <v>3</v>
      </c>
      <c r="O1309" s="826">
        <v>1.5</v>
      </c>
      <c r="P1309" s="825">
        <v>83.25</v>
      </c>
      <c r="Q1309" s="827">
        <v>1</v>
      </c>
      <c r="R1309" s="822">
        <v>3</v>
      </c>
      <c r="S1309" s="827">
        <v>1</v>
      </c>
      <c r="T1309" s="826">
        <v>1.5</v>
      </c>
      <c r="U1309" s="828">
        <v>1</v>
      </c>
    </row>
    <row r="1310" spans="1:21" ht="14.45" customHeight="1" x14ac:dyDescent="0.2">
      <c r="A1310" s="821">
        <v>21</v>
      </c>
      <c r="B1310" s="822" t="s">
        <v>2867</v>
      </c>
      <c r="C1310" s="822" t="s">
        <v>2873</v>
      </c>
      <c r="D1310" s="823" t="s">
        <v>4857</v>
      </c>
      <c r="E1310" s="824" t="s">
        <v>2890</v>
      </c>
      <c r="F1310" s="822" t="s">
        <v>2868</v>
      </c>
      <c r="G1310" s="822" t="s">
        <v>2924</v>
      </c>
      <c r="H1310" s="822" t="s">
        <v>643</v>
      </c>
      <c r="I1310" s="822" t="s">
        <v>3344</v>
      </c>
      <c r="J1310" s="822" t="s">
        <v>3027</v>
      </c>
      <c r="K1310" s="822" t="s">
        <v>2539</v>
      </c>
      <c r="L1310" s="825">
        <v>1300.79</v>
      </c>
      <c r="M1310" s="825">
        <v>1300.79</v>
      </c>
      <c r="N1310" s="822">
        <v>1</v>
      </c>
      <c r="O1310" s="826">
        <v>1</v>
      </c>
      <c r="P1310" s="825">
        <v>1300.79</v>
      </c>
      <c r="Q1310" s="827">
        <v>1</v>
      </c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21</v>
      </c>
      <c r="B1311" s="822" t="s">
        <v>2867</v>
      </c>
      <c r="C1311" s="822" t="s">
        <v>2873</v>
      </c>
      <c r="D1311" s="823" t="s">
        <v>4857</v>
      </c>
      <c r="E1311" s="824" t="s">
        <v>2890</v>
      </c>
      <c r="F1311" s="822" t="s">
        <v>2868</v>
      </c>
      <c r="G1311" s="822" t="s">
        <v>2924</v>
      </c>
      <c r="H1311" s="822" t="s">
        <v>643</v>
      </c>
      <c r="I1311" s="822" t="s">
        <v>2544</v>
      </c>
      <c r="J1311" s="822" t="s">
        <v>2545</v>
      </c>
      <c r="K1311" s="822" t="s">
        <v>2546</v>
      </c>
      <c r="L1311" s="825">
        <v>5322.08</v>
      </c>
      <c r="M1311" s="825">
        <v>5322.08</v>
      </c>
      <c r="N1311" s="822">
        <v>1</v>
      </c>
      <c r="O1311" s="826">
        <v>1</v>
      </c>
      <c r="P1311" s="825">
        <v>5322.08</v>
      </c>
      <c r="Q1311" s="827">
        <v>1</v>
      </c>
      <c r="R1311" s="822">
        <v>1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21</v>
      </c>
      <c r="B1312" s="822" t="s">
        <v>2867</v>
      </c>
      <c r="C1312" s="822" t="s">
        <v>2873</v>
      </c>
      <c r="D1312" s="823" t="s">
        <v>4857</v>
      </c>
      <c r="E1312" s="824" t="s">
        <v>2890</v>
      </c>
      <c r="F1312" s="822" t="s">
        <v>2868</v>
      </c>
      <c r="G1312" s="822" t="s">
        <v>2924</v>
      </c>
      <c r="H1312" s="822" t="s">
        <v>643</v>
      </c>
      <c r="I1312" s="822" t="s">
        <v>2547</v>
      </c>
      <c r="J1312" s="822" t="s">
        <v>2548</v>
      </c>
      <c r="K1312" s="822" t="s">
        <v>853</v>
      </c>
      <c r="L1312" s="825">
        <v>1938.97</v>
      </c>
      <c r="M1312" s="825">
        <v>32962.49</v>
      </c>
      <c r="N1312" s="822">
        <v>17</v>
      </c>
      <c r="O1312" s="826">
        <v>3</v>
      </c>
      <c r="P1312" s="825">
        <v>21328.67</v>
      </c>
      <c r="Q1312" s="827">
        <v>0.6470588235294118</v>
      </c>
      <c r="R1312" s="822">
        <v>11</v>
      </c>
      <c r="S1312" s="827">
        <v>0.6470588235294118</v>
      </c>
      <c r="T1312" s="826">
        <v>2</v>
      </c>
      <c r="U1312" s="828">
        <v>0.66666666666666663</v>
      </c>
    </row>
    <row r="1313" spans="1:21" ht="14.45" customHeight="1" x14ac:dyDescent="0.2">
      <c r="A1313" s="821">
        <v>21</v>
      </c>
      <c r="B1313" s="822" t="s">
        <v>2867</v>
      </c>
      <c r="C1313" s="822" t="s">
        <v>2873</v>
      </c>
      <c r="D1313" s="823" t="s">
        <v>4857</v>
      </c>
      <c r="E1313" s="824" t="s">
        <v>2890</v>
      </c>
      <c r="F1313" s="822" t="s">
        <v>2868</v>
      </c>
      <c r="G1313" s="822" t="s">
        <v>2924</v>
      </c>
      <c r="H1313" s="822" t="s">
        <v>643</v>
      </c>
      <c r="I1313" s="822" t="s">
        <v>2547</v>
      </c>
      <c r="J1313" s="822" t="s">
        <v>2548</v>
      </c>
      <c r="K1313" s="822" t="s">
        <v>853</v>
      </c>
      <c r="L1313" s="825">
        <v>1300.79</v>
      </c>
      <c r="M1313" s="825">
        <v>6503.95</v>
      </c>
      <c r="N1313" s="822">
        <v>5</v>
      </c>
      <c r="O1313" s="826">
        <v>1</v>
      </c>
      <c r="P1313" s="825">
        <v>6503.95</v>
      </c>
      <c r="Q1313" s="827">
        <v>1</v>
      </c>
      <c r="R1313" s="822">
        <v>5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21</v>
      </c>
      <c r="B1314" s="822" t="s">
        <v>2867</v>
      </c>
      <c r="C1314" s="822" t="s">
        <v>2873</v>
      </c>
      <c r="D1314" s="823" t="s">
        <v>4857</v>
      </c>
      <c r="E1314" s="824" t="s">
        <v>2890</v>
      </c>
      <c r="F1314" s="822" t="s">
        <v>2868</v>
      </c>
      <c r="G1314" s="822" t="s">
        <v>2924</v>
      </c>
      <c r="H1314" s="822" t="s">
        <v>643</v>
      </c>
      <c r="I1314" s="822" t="s">
        <v>2551</v>
      </c>
      <c r="J1314" s="822" t="s">
        <v>2548</v>
      </c>
      <c r="K1314" s="822" t="s">
        <v>2552</v>
      </c>
      <c r="L1314" s="825">
        <v>325.2</v>
      </c>
      <c r="M1314" s="825">
        <v>1626</v>
      </c>
      <c r="N1314" s="822">
        <v>5</v>
      </c>
      <c r="O1314" s="826">
        <v>1</v>
      </c>
      <c r="P1314" s="825">
        <v>1626</v>
      </c>
      <c r="Q1314" s="827">
        <v>1</v>
      </c>
      <c r="R1314" s="822">
        <v>5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21</v>
      </c>
      <c r="B1315" s="822" t="s">
        <v>2867</v>
      </c>
      <c r="C1315" s="822" t="s">
        <v>2873</v>
      </c>
      <c r="D1315" s="823" t="s">
        <v>4857</v>
      </c>
      <c r="E1315" s="824" t="s">
        <v>2890</v>
      </c>
      <c r="F1315" s="822" t="s">
        <v>2868</v>
      </c>
      <c r="G1315" s="822" t="s">
        <v>2924</v>
      </c>
      <c r="H1315" s="822" t="s">
        <v>643</v>
      </c>
      <c r="I1315" s="822" t="s">
        <v>2540</v>
      </c>
      <c r="J1315" s="822" t="s">
        <v>2538</v>
      </c>
      <c r="K1315" s="822" t="s">
        <v>2541</v>
      </c>
      <c r="L1315" s="825">
        <v>484.75</v>
      </c>
      <c r="M1315" s="825">
        <v>4847.5</v>
      </c>
      <c r="N1315" s="822">
        <v>10</v>
      </c>
      <c r="O1315" s="826">
        <v>2</v>
      </c>
      <c r="P1315" s="825">
        <v>4847.5</v>
      </c>
      <c r="Q1315" s="827">
        <v>1</v>
      </c>
      <c r="R1315" s="822">
        <v>10</v>
      </c>
      <c r="S1315" s="827">
        <v>1</v>
      </c>
      <c r="T1315" s="826">
        <v>2</v>
      </c>
      <c r="U1315" s="828">
        <v>1</v>
      </c>
    </row>
    <row r="1316" spans="1:21" ht="14.45" customHeight="1" x14ac:dyDescent="0.2">
      <c r="A1316" s="821">
        <v>21</v>
      </c>
      <c r="B1316" s="822" t="s">
        <v>2867</v>
      </c>
      <c r="C1316" s="822" t="s">
        <v>2873</v>
      </c>
      <c r="D1316" s="823" t="s">
        <v>4857</v>
      </c>
      <c r="E1316" s="824" t="s">
        <v>2890</v>
      </c>
      <c r="F1316" s="822" t="s">
        <v>2868</v>
      </c>
      <c r="G1316" s="822" t="s">
        <v>2924</v>
      </c>
      <c r="H1316" s="822" t="s">
        <v>643</v>
      </c>
      <c r="I1316" s="822" t="s">
        <v>3033</v>
      </c>
      <c r="J1316" s="822" t="s">
        <v>2545</v>
      </c>
      <c r="K1316" s="822" t="s">
        <v>3034</v>
      </c>
      <c r="L1316" s="825">
        <v>5322.08</v>
      </c>
      <c r="M1316" s="825">
        <v>10644.16</v>
      </c>
      <c r="N1316" s="822">
        <v>2</v>
      </c>
      <c r="O1316" s="826">
        <v>1</v>
      </c>
      <c r="P1316" s="825">
        <v>10644.16</v>
      </c>
      <c r="Q1316" s="827">
        <v>1</v>
      </c>
      <c r="R1316" s="822">
        <v>2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21</v>
      </c>
      <c r="B1317" s="822" t="s">
        <v>2867</v>
      </c>
      <c r="C1317" s="822" t="s">
        <v>2873</v>
      </c>
      <c r="D1317" s="823" t="s">
        <v>4857</v>
      </c>
      <c r="E1317" s="824" t="s">
        <v>2890</v>
      </c>
      <c r="F1317" s="822" t="s">
        <v>2868</v>
      </c>
      <c r="G1317" s="822" t="s">
        <v>3043</v>
      </c>
      <c r="H1317" s="822" t="s">
        <v>643</v>
      </c>
      <c r="I1317" s="822" t="s">
        <v>2359</v>
      </c>
      <c r="J1317" s="822" t="s">
        <v>936</v>
      </c>
      <c r="K1317" s="822" t="s">
        <v>2360</v>
      </c>
      <c r="L1317" s="825">
        <v>42.51</v>
      </c>
      <c r="M1317" s="825">
        <v>85.02</v>
      </c>
      <c r="N1317" s="822">
        <v>2</v>
      </c>
      <c r="O1317" s="826">
        <v>2</v>
      </c>
      <c r="P1317" s="825">
        <v>42.51</v>
      </c>
      <c r="Q1317" s="827">
        <v>0.5</v>
      </c>
      <c r="R1317" s="822">
        <v>1</v>
      </c>
      <c r="S1317" s="827">
        <v>0.5</v>
      </c>
      <c r="T1317" s="826">
        <v>1</v>
      </c>
      <c r="U1317" s="828">
        <v>0.5</v>
      </c>
    </row>
    <row r="1318" spans="1:21" ht="14.45" customHeight="1" x14ac:dyDescent="0.2">
      <c r="A1318" s="821">
        <v>21</v>
      </c>
      <c r="B1318" s="822" t="s">
        <v>2867</v>
      </c>
      <c r="C1318" s="822" t="s">
        <v>2873</v>
      </c>
      <c r="D1318" s="823" t="s">
        <v>4857</v>
      </c>
      <c r="E1318" s="824" t="s">
        <v>2890</v>
      </c>
      <c r="F1318" s="822" t="s">
        <v>2868</v>
      </c>
      <c r="G1318" s="822" t="s">
        <v>3043</v>
      </c>
      <c r="H1318" s="822" t="s">
        <v>643</v>
      </c>
      <c r="I1318" s="822" t="s">
        <v>2361</v>
      </c>
      <c r="J1318" s="822" t="s">
        <v>936</v>
      </c>
      <c r="K1318" s="822" t="s">
        <v>2362</v>
      </c>
      <c r="L1318" s="825">
        <v>85.02</v>
      </c>
      <c r="M1318" s="825">
        <v>85.02</v>
      </c>
      <c r="N1318" s="822">
        <v>1</v>
      </c>
      <c r="O1318" s="826">
        <v>1</v>
      </c>
      <c r="P1318" s="825">
        <v>85.02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21</v>
      </c>
      <c r="B1319" s="822" t="s">
        <v>2867</v>
      </c>
      <c r="C1319" s="822" t="s">
        <v>2873</v>
      </c>
      <c r="D1319" s="823" t="s">
        <v>4857</v>
      </c>
      <c r="E1319" s="824" t="s">
        <v>2890</v>
      </c>
      <c r="F1319" s="822" t="s">
        <v>2868</v>
      </c>
      <c r="G1319" s="822" t="s">
        <v>3649</v>
      </c>
      <c r="H1319" s="822" t="s">
        <v>329</v>
      </c>
      <c r="I1319" s="822" t="s">
        <v>4131</v>
      </c>
      <c r="J1319" s="822" t="s">
        <v>1061</v>
      </c>
      <c r="K1319" s="822" t="s">
        <v>1063</v>
      </c>
      <c r="L1319" s="825">
        <v>105.63</v>
      </c>
      <c r="M1319" s="825">
        <v>316.89</v>
      </c>
      <c r="N1319" s="822">
        <v>3</v>
      </c>
      <c r="O1319" s="826">
        <v>1</v>
      </c>
      <c r="P1319" s="825">
        <v>316.89</v>
      </c>
      <c r="Q1319" s="827">
        <v>1</v>
      </c>
      <c r="R1319" s="822">
        <v>3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21</v>
      </c>
      <c r="B1320" s="822" t="s">
        <v>2867</v>
      </c>
      <c r="C1320" s="822" t="s">
        <v>2873</v>
      </c>
      <c r="D1320" s="823" t="s">
        <v>4857</v>
      </c>
      <c r="E1320" s="824" t="s">
        <v>2890</v>
      </c>
      <c r="F1320" s="822" t="s">
        <v>2868</v>
      </c>
      <c r="G1320" s="822" t="s">
        <v>3044</v>
      </c>
      <c r="H1320" s="822" t="s">
        <v>643</v>
      </c>
      <c r="I1320" s="822" t="s">
        <v>4132</v>
      </c>
      <c r="J1320" s="822" t="s">
        <v>2579</v>
      </c>
      <c r="K1320" s="822" t="s">
        <v>4133</v>
      </c>
      <c r="L1320" s="825">
        <v>339.47</v>
      </c>
      <c r="M1320" s="825">
        <v>4752.58</v>
      </c>
      <c r="N1320" s="822">
        <v>14</v>
      </c>
      <c r="O1320" s="826">
        <v>3.5</v>
      </c>
      <c r="P1320" s="825">
        <v>4752.58</v>
      </c>
      <c r="Q1320" s="827">
        <v>1</v>
      </c>
      <c r="R1320" s="822">
        <v>14</v>
      </c>
      <c r="S1320" s="827">
        <v>1</v>
      </c>
      <c r="T1320" s="826">
        <v>3.5</v>
      </c>
      <c r="U1320" s="828">
        <v>1</v>
      </c>
    </row>
    <row r="1321" spans="1:21" ht="14.45" customHeight="1" x14ac:dyDescent="0.2">
      <c r="A1321" s="821">
        <v>21</v>
      </c>
      <c r="B1321" s="822" t="s">
        <v>2867</v>
      </c>
      <c r="C1321" s="822" t="s">
        <v>2873</v>
      </c>
      <c r="D1321" s="823" t="s">
        <v>4857</v>
      </c>
      <c r="E1321" s="824" t="s">
        <v>2890</v>
      </c>
      <c r="F1321" s="822" t="s">
        <v>2868</v>
      </c>
      <c r="G1321" s="822" t="s">
        <v>3044</v>
      </c>
      <c r="H1321" s="822" t="s">
        <v>643</v>
      </c>
      <c r="I1321" s="822" t="s">
        <v>2578</v>
      </c>
      <c r="J1321" s="822" t="s">
        <v>2579</v>
      </c>
      <c r="K1321" s="822" t="s">
        <v>2580</v>
      </c>
      <c r="L1321" s="825">
        <v>113.16</v>
      </c>
      <c r="M1321" s="825">
        <v>792.11999999999989</v>
      </c>
      <c r="N1321" s="822">
        <v>7</v>
      </c>
      <c r="O1321" s="826">
        <v>5</v>
      </c>
      <c r="P1321" s="825">
        <v>226.32</v>
      </c>
      <c r="Q1321" s="827">
        <v>0.28571428571428575</v>
      </c>
      <c r="R1321" s="822">
        <v>2</v>
      </c>
      <c r="S1321" s="827">
        <v>0.2857142857142857</v>
      </c>
      <c r="T1321" s="826">
        <v>1.5</v>
      </c>
      <c r="U1321" s="828">
        <v>0.3</v>
      </c>
    </row>
    <row r="1322" spans="1:21" ht="14.45" customHeight="1" x14ac:dyDescent="0.2">
      <c r="A1322" s="821">
        <v>21</v>
      </c>
      <c r="B1322" s="822" t="s">
        <v>2867</v>
      </c>
      <c r="C1322" s="822" t="s">
        <v>2873</v>
      </c>
      <c r="D1322" s="823" t="s">
        <v>4857</v>
      </c>
      <c r="E1322" s="824" t="s">
        <v>2890</v>
      </c>
      <c r="F1322" s="822" t="s">
        <v>2868</v>
      </c>
      <c r="G1322" s="822" t="s">
        <v>3044</v>
      </c>
      <c r="H1322" s="822" t="s">
        <v>643</v>
      </c>
      <c r="I1322" s="822" t="s">
        <v>2581</v>
      </c>
      <c r="J1322" s="822" t="s">
        <v>2579</v>
      </c>
      <c r="K1322" s="822" t="s">
        <v>2582</v>
      </c>
      <c r="L1322" s="825">
        <v>169.73</v>
      </c>
      <c r="M1322" s="825">
        <v>169.73</v>
      </c>
      <c r="N1322" s="822">
        <v>1</v>
      </c>
      <c r="O1322" s="826">
        <v>1</v>
      </c>
      <c r="P1322" s="825">
        <v>169.73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21</v>
      </c>
      <c r="B1323" s="822" t="s">
        <v>2867</v>
      </c>
      <c r="C1323" s="822" t="s">
        <v>2873</v>
      </c>
      <c r="D1323" s="823" t="s">
        <v>4857</v>
      </c>
      <c r="E1323" s="824" t="s">
        <v>2890</v>
      </c>
      <c r="F1323" s="822" t="s">
        <v>2868</v>
      </c>
      <c r="G1323" s="822" t="s">
        <v>3044</v>
      </c>
      <c r="H1323" s="822" t="s">
        <v>643</v>
      </c>
      <c r="I1323" s="822" t="s">
        <v>3045</v>
      </c>
      <c r="J1323" s="822" t="s">
        <v>2579</v>
      </c>
      <c r="K1323" s="822" t="s">
        <v>3046</v>
      </c>
      <c r="L1323" s="825">
        <v>339.47</v>
      </c>
      <c r="M1323" s="825">
        <v>6110.4600000000009</v>
      </c>
      <c r="N1323" s="822">
        <v>18</v>
      </c>
      <c r="O1323" s="826">
        <v>10</v>
      </c>
      <c r="P1323" s="825">
        <v>3055.2300000000005</v>
      </c>
      <c r="Q1323" s="827">
        <v>0.5</v>
      </c>
      <c r="R1323" s="822">
        <v>9</v>
      </c>
      <c r="S1323" s="827">
        <v>0.5</v>
      </c>
      <c r="T1323" s="826">
        <v>5</v>
      </c>
      <c r="U1323" s="828">
        <v>0.5</v>
      </c>
    </row>
    <row r="1324" spans="1:21" ht="14.45" customHeight="1" x14ac:dyDescent="0.2">
      <c r="A1324" s="821">
        <v>21</v>
      </c>
      <c r="B1324" s="822" t="s">
        <v>2867</v>
      </c>
      <c r="C1324" s="822" t="s">
        <v>2873</v>
      </c>
      <c r="D1324" s="823" t="s">
        <v>4857</v>
      </c>
      <c r="E1324" s="824" t="s">
        <v>2890</v>
      </c>
      <c r="F1324" s="822" t="s">
        <v>2868</v>
      </c>
      <c r="G1324" s="822" t="s">
        <v>3833</v>
      </c>
      <c r="H1324" s="822" t="s">
        <v>329</v>
      </c>
      <c r="I1324" s="822" t="s">
        <v>4134</v>
      </c>
      <c r="J1324" s="822" t="s">
        <v>4135</v>
      </c>
      <c r="K1324" s="822" t="s">
        <v>4136</v>
      </c>
      <c r="L1324" s="825">
        <v>0</v>
      </c>
      <c r="M1324" s="825">
        <v>0</v>
      </c>
      <c r="N1324" s="822">
        <v>1</v>
      </c>
      <c r="O1324" s="826">
        <v>1</v>
      </c>
      <c r="P1324" s="825"/>
      <c r="Q1324" s="827"/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21</v>
      </c>
      <c r="B1325" s="822" t="s">
        <v>2867</v>
      </c>
      <c r="C1325" s="822" t="s">
        <v>2873</v>
      </c>
      <c r="D1325" s="823" t="s">
        <v>4857</v>
      </c>
      <c r="E1325" s="824" t="s">
        <v>2890</v>
      </c>
      <c r="F1325" s="822" t="s">
        <v>2868</v>
      </c>
      <c r="G1325" s="822" t="s">
        <v>2940</v>
      </c>
      <c r="H1325" s="822" t="s">
        <v>329</v>
      </c>
      <c r="I1325" s="822" t="s">
        <v>3056</v>
      </c>
      <c r="J1325" s="822" t="s">
        <v>1053</v>
      </c>
      <c r="K1325" s="822" t="s">
        <v>3057</v>
      </c>
      <c r="L1325" s="825">
        <v>75.05</v>
      </c>
      <c r="M1325" s="825">
        <v>375.25</v>
      </c>
      <c r="N1325" s="822">
        <v>5</v>
      </c>
      <c r="O1325" s="826">
        <v>4</v>
      </c>
      <c r="P1325" s="825">
        <v>75.05</v>
      </c>
      <c r="Q1325" s="827">
        <v>0.19999999999999998</v>
      </c>
      <c r="R1325" s="822">
        <v>1</v>
      </c>
      <c r="S1325" s="827">
        <v>0.2</v>
      </c>
      <c r="T1325" s="826">
        <v>0.5</v>
      </c>
      <c r="U1325" s="828">
        <v>0.125</v>
      </c>
    </row>
    <row r="1326" spans="1:21" ht="14.45" customHeight="1" x14ac:dyDescent="0.2">
      <c r="A1326" s="821">
        <v>21</v>
      </c>
      <c r="B1326" s="822" t="s">
        <v>2867</v>
      </c>
      <c r="C1326" s="822" t="s">
        <v>2873</v>
      </c>
      <c r="D1326" s="823" t="s">
        <v>4857</v>
      </c>
      <c r="E1326" s="824" t="s">
        <v>2890</v>
      </c>
      <c r="F1326" s="822" t="s">
        <v>2868</v>
      </c>
      <c r="G1326" s="822" t="s">
        <v>3542</v>
      </c>
      <c r="H1326" s="822" t="s">
        <v>329</v>
      </c>
      <c r="I1326" s="822" t="s">
        <v>3543</v>
      </c>
      <c r="J1326" s="822" t="s">
        <v>1933</v>
      </c>
      <c r="K1326" s="822" t="s">
        <v>1934</v>
      </c>
      <c r="L1326" s="825">
        <v>94.7</v>
      </c>
      <c r="M1326" s="825">
        <v>94.7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21</v>
      </c>
      <c r="B1327" s="822" t="s">
        <v>2867</v>
      </c>
      <c r="C1327" s="822" t="s">
        <v>2873</v>
      </c>
      <c r="D1327" s="823" t="s">
        <v>4857</v>
      </c>
      <c r="E1327" s="824" t="s">
        <v>2890</v>
      </c>
      <c r="F1327" s="822" t="s">
        <v>2868</v>
      </c>
      <c r="G1327" s="822" t="s">
        <v>3067</v>
      </c>
      <c r="H1327" s="822" t="s">
        <v>329</v>
      </c>
      <c r="I1327" s="822" t="s">
        <v>3068</v>
      </c>
      <c r="J1327" s="822" t="s">
        <v>3069</v>
      </c>
      <c r="K1327" s="822" t="s">
        <v>3070</v>
      </c>
      <c r="L1327" s="825">
        <v>3633.21</v>
      </c>
      <c r="M1327" s="825">
        <v>10899.630000000001</v>
      </c>
      <c r="N1327" s="822">
        <v>3</v>
      </c>
      <c r="O1327" s="826">
        <v>2</v>
      </c>
      <c r="P1327" s="825">
        <v>7266.42</v>
      </c>
      <c r="Q1327" s="827">
        <v>0.66666666666666663</v>
      </c>
      <c r="R1327" s="822">
        <v>2</v>
      </c>
      <c r="S1327" s="827">
        <v>0.66666666666666663</v>
      </c>
      <c r="T1327" s="826">
        <v>1</v>
      </c>
      <c r="U1327" s="828">
        <v>0.5</v>
      </c>
    </row>
    <row r="1328" spans="1:21" ht="14.45" customHeight="1" x14ac:dyDescent="0.2">
      <c r="A1328" s="821">
        <v>21</v>
      </c>
      <c r="B1328" s="822" t="s">
        <v>2867</v>
      </c>
      <c r="C1328" s="822" t="s">
        <v>2873</v>
      </c>
      <c r="D1328" s="823" t="s">
        <v>4857</v>
      </c>
      <c r="E1328" s="824" t="s">
        <v>2890</v>
      </c>
      <c r="F1328" s="822" t="s">
        <v>2868</v>
      </c>
      <c r="G1328" s="822" t="s">
        <v>3257</v>
      </c>
      <c r="H1328" s="822" t="s">
        <v>329</v>
      </c>
      <c r="I1328" s="822" t="s">
        <v>3358</v>
      </c>
      <c r="J1328" s="822" t="s">
        <v>3259</v>
      </c>
      <c r="K1328" s="822"/>
      <c r="L1328" s="825">
        <v>550.39</v>
      </c>
      <c r="M1328" s="825">
        <v>1651.17</v>
      </c>
      <c r="N1328" s="822">
        <v>3</v>
      </c>
      <c r="O1328" s="826">
        <v>1</v>
      </c>
      <c r="P1328" s="825">
        <v>1651.17</v>
      </c>
      <c r="Q1328" s="827">
        <v>1</v>
      </c>
      <c r="R1328" s="822">
        <v>3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21</v>
      </c>
      <c r="B1329" s="822" t="s">
        <v>2867</v>
      </c>
      <c r="C1329" s="822" t="s">
        <v>2873</v>
      </c>
      <c r="D1329" s="823" t="s">
        <v>4857</v>
      </c>
      <c r="E1329" s="824" t="s">
        <v>2890</v>
      </c>
      <c r="F1329" s="822" t="s">
        <v>2868</v>
      </c>
      <c r="G1329" s="822" t="s">
        <v>3359</v>
      </c>
      <c r="H1329" s="822" t="s">
        <v>329</v>
      </c>
      <c r="I1329" s="822" t="s">
        <v>3360</v>
      </c>
      <c r="J1329" s="822" t="s">
        <v>1565</v>
      </c>
      <c r="K1329" s="822" t="s">
        <v>3361</v>
      </c>
      <c r="L1329" s="825">
        <v>42.14</v>
      </c>
      <c r="M1329" s="825">
        <v>42.14</v>
      </c>
      <c r="N1329" s="822">
        <v>1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21</v>
      </c>
      <c r="B1330" s="822" t="s">
        <v>2867</v>
      </c>
      <c r="C1330" s="822" t="s">
        <v>2873</v>
      </c>
      <c r="D1330" s="823" t="s">
        <v>4857</v>
      </c>
      <c r="E1330" s="824" t="s">
        <v>2890</v>
      </c>
      <c r="F1330" s="822" t="s">
        <v>2868</v>
      </c>
      <c r="G1330" s="822" t="s">
        <v>3666</v>
      </c>
      <c r="H1330" s="822" t="s">
        <v>329</v>
      </c>
      <c r="I1330" s="822" t="s">
        <v>3667</v>
      </c>
      <c r="J1330" s="822" t="s">
        <v>829</v>
      </c>
      <c r="K1330" s="822" t="s">
        <v>3668</v>
      </c>
      <c r="L1330" s="825">
        <v>25.53</v>
      </c>
      <c r="M1330" s="825">
        <v>178.71</v>
      </c>
      <c r="N1330" s="822">
        <v>7</v>
      </c>
      <c r="O1330" s="826">
        <v>4</v>
      </c>
      <c r="P1330" s="825">
        <v>153.18</v>
      </c>
      <c r="Q1330" s="827">
        <v>0.8571428571428571</v>
      </c>
      <c r="R1330" s="822">
        <v>6</v>
      </c>
      <c r="S1330" s="827">
        <v>0.8571428571428571</v>
      </c>
      <c r="T1330" s="826">
        <v>3.5</v>
      </c>
      <c r="U1330" s="828">
        <v>0.875</v>
      </c>
    </row>
    <row r="1331" spans="1:21" ht="14.45" customHeight="1" x14ac:dyDescent="0.2">
      <c r="A1331" s="821">
        <v>21</v>
      </c>
      <c r="B1331" s="822" t="s">
        <v>2867</v>
      </c>
      <c r="C1331" s="822" t="s">
        <v>2873</v>
      </c>
      <c r="D1331" s="823" t="s">
        <v>4857</v>
      </c>
      <c r="E1331" s="824" t="s">
        <v>2890</v>
      </c>
      <c r="F1331" s="822" t="s">
        <v>2868</v>
      </c>
      <c r="G1331" s="822" t="s">
        <v>3071</v>
      </c>
      <c r="H1331" s="822" t="s">
        <v>643</v>
      </c>
      <c r="I1331" s="822" t="s">
        <v>3072</v>
      </c>
      <c r="J1331" s="822" t="s">
        <v>3073</v>
      </c>
      <c r="K1331" s="822" t="s">
        <v>3074</v>
      </c>
      <c r="L1331" s="825">
        <v>1651.16</v>
      </c>
      <c r="M1331" s="825">
        <v>21465.08</v>
      </c>
      <c r="N1331" s="822">
        <v>13</v>
      </c>
      <c r="O1331" s="826">
        <v>12</v>
      </c>
      <c r="P1331" s="825">
        <v>21465.08</v>
      </c>
      <c r="Q1331" s="827">
        <v>1</v>
      </c>
      <c r="R1331" s="822">
        <v>13</v>
      </c>
      <c r="S1331" s="827">
        <v>1</v>
      </c>
      <c r="T1331" s="826">
        <v>12</v>
      </c>
      <c r="U1331" s="828">
        <v>1</v>
      </c>
    </row>
    <row r="1332" spans="1:21" ht="14.45" customHeight="1" x14ac:dyDescent="0.2">
      <c r="A1332" s="821">
        <v>21</v>
      </c>
      <c r="B1332" s="822" t="s">
        <v>2867</v>
      </c>
      <c r="C1332" s="822" t="s">
        <v>2873</v>
      </c>
      <c r="D1332" s="823" t="s">
        <v>4857</v>
      </c>
      <c r="E1332" s="824" t="s">
        <v>2890</v>
      </c>
      <c r="F1332" s="822" t="s">
        <v>2868</v>
      </c>
      <c r="G1332" s="822" t="s">
        <v>3671</v>
      </c>
      <c r="H1332" s="822" t="s">
        <v>329</v>
      </c>
      <c r="I1332" s="822" t="s">
        <v>4137</v>
      </c>
      <c r="J1332" s="822" t="s">
        <v>3932</v>
      </c>
      <c r="K1332" s="822" t="s">
        <v>4138</v>
      </c>
      <c r="L1332" s="825">
        <v>0</v>
      </c>
      <c r="M1332" s="825">
        <v>0</v>
      </c>
      <c r="N1332" s="822">
        <v>1</v>
      </c>
      <c r="O1332" s="826">
        <v>0.5</v>
      </c>
      <c r="P1332" s="825"/>
      <c r="Q1332" s="827"/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21</v>
      </c>
      <c r="B1333" s="822" t="s">
        <v>2867</v>
      </c>
      <c r="C1333" s="822" t="s">
        <v>2873</v>
      </c>
      <c r="D1333" s="823" t="s">
        <v>4857</v>
      </c>
      <c r="E1333" s="824" t="s">
        <v>2890</v>
      </c>
      <c r="F1333" s="822" t="s">
        <v>2868</v>
      </c>
      <c r="G1333" s="822" t="s">
        <v>3371</v>
      </c>
      <c r="H1333" s="822" t="s">
        <v>329</v>
      </c>
      <c r="I1333" s="822" t="s">
        <v>3544</v>
      </c>
      <c r="J1333" s="822" t="s">
        <v>790</v>
      </c>
      <c r="K1333" s="822" t="s">
        <v>3545</v>
      </c>
      <c r="L1333" s="825">
        <v>73.989999999999995</v>
      </c>
      <c r="M1333" s="825">
        <v>517.92999999999995</v>
      </c>
      <c r="N1333" s="822">
        <v>7</v>
      </c>
      <c r="O1333" s="826">
        <v>1.5</v>
      </c>
      <c r="P1333" s="825">
        <v>221.96999999999997</v>
      </c>
      <c r="Q1333" s="827">
        <v>0.42857142857142855</v>
      </c>
      <c r="R1333" s="822">
        <v>3</v>
      </c>
      <c r="S1333" s="827">
        <v>0.42857142857142855</v>
      </c>
      <c r="T1333" s="826">
        <v>0.5</v>
      </c>
      <c r="U1333" s="828">
        <v>0.33333333333333331</v>
      </c>
    </row>
    <row r="1334" spans="1:21" ht="14.45" customHeight="1" x14ac:dyDescent="0.2">
      <c r="A1334" s="821">
        <v>21</v>
      </c>
      <c r="B1334" s="822" t="s">
        <v>2867</v>
      </c>
      <c r="C1334" s="822" t="s">
        <v>2873</v>
      </c>
      <c r="D1334" s="823" t="s">
        <v>4857</v>
      </c>
      <c r="E1334" s="824" t="s">
        <v>2890</v>
      </c>
      <c r="F1334" s="822" t="s">
        <v>2868</v>
      </c>
      <c r="G1334" s="822" t="s">
        <v>3080</v>
      </c>
      <c r="H1334" s="822" t="s">
        <v>329</v>
      </c>
      <c r="I1334" s="822" t="s">
        <v>4139</v>
      </c>
      <c r="J1334" s="822" t="s">
        <v>4140</v>
      </c>
      <c r="K1334" s="822" t="s">
        <v>4141</v>
      </c>
      <c r="L1334" s="825">
        <v>36.54</v>
      </c>
      <c r="M1334" s="825">
        <v>109.62</v>
      </c>
      <c r="N1334" s="822">
        <v>3</v>
      </c>
      <c r="O1334" s="826">
        <v>1</v>
      </c>
      <c r="P1334" s="825">
        <v>109.62</v>
      </c>
      <c r="Q1334" s="827">
        <v>1</v>
      </c>
      <c r="R1334" s="822">
        <v>3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21</v>
      </c>
      <c r="B1335" s="822" t="s">
        <v>2867</v>
      </c>
      <c r="C1335" s="822" t="s">
        <v>2873</v>
      </c>
      <c r="D1335" s="823" t="s">
        <v>4857</v>
      </c>
      <c r="E1335" s="824" t="s">
        <v>2890</v>
      </c>
      <c r="F1335" s="822" t="s">
        <v>2868</v>
      </c>
      <c r="G1335" s="822" t="s">
        <v>3083</v>
      </c>
      <c r="H1335" s="822" t="s">
        <v>329</v>
      </c>
      <c r="I1335" s="822" t="s">
        <v>4142</v>
      </c>
      <c r="J1335" s="822" t="s">
        <v>4143</v>
      </c>
      <c r="K1335" s="822" t="s">
        <v>4144</v>
      </c>
      <c r="L1335" s="825">
        <v>0</v>
      </c>
      <c r="M1335" s="825">
        <v>0</v>
      </c>
      <c r="N1335" s="822">
        <v>1</v>
      </c>
      <c r="O1335" s="826">
        <v>1</v>
      </c>
      <c r="P1335" s="825">
        <v>0</v>
      </c>
      <c r="Q1335" s="827"/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21</v>
      </c>
      <c r="B1336" s="822" t="s">
        <v>2867</v>
      </c>
      <c r="C1336" s="822" t="s">
        <v>2873</v>
      </c>
      <c r="D1336" s="823" t="s">
        <v>4857</v>
      </c>
      <c r="E1336" s="824" t="s">
        <v>2890</v>
      </c>
      <c r="F1336" s="822" t="s">
        <v>2868</v>
      </c>
      <c r="G1336" s="822" t="s">
        <v>3089</v>
      </c>
      <c r="H1336" s="822" t="s">
        <v>329</v>
      </c>
      <c r="I1336" s="822" t="s">
        <v>3090</v>
      </c>
      <c r="J1336" s="822" t="s">
        <v>3091</v>
      </c>
      <c r="K1336" s="822" t="s">
        <v>2703</v>
      </c>
      <c r="L1336" s="825">
        <v>3161.18</v>
      </c>
      <c r="M1336" s="825">
        <v>25289.439999999995</v>
      </c>
      <c r="N1336" s="822">
        <v>8</v>
      </c>
      <c r="O1336" s="826">
        <v>2.5</v>
      </c>
      <c r="P1336" s="825">
        <v>25289.439999999995</v>
      </c>
      <c r="Q1336" s="827">
        <v>1</v>
      </c>
      <c r="R1336" s="822">
        <v>8</v>
      </c>
      <c r="S1336" s="827">
        <v>1</v>
      </c>
      <c r="T1336" s="826">
        <v>2.5</v>
      </c>
      <c r="U1336" s="828">
        <v>1</v>
      </c>
    </row>
    <row r="1337" spans="1:21" ht="14.45" customHeight="1" x14ac:dyDescent="0.2">
      <c r="A1337" s="821">
        <v>21</v>
      </c>
      <c r="B1337" s="822" t="s">
        <v>2867</v>
      </c>
      <c r="C1337" s="822" t="s">
        <v>2873</v>
      </c>
      <c r="D1337" s="823" t="s">
        <v>4857</v>
      </c>
      <c r="E1337" s="824" t="s">
        <v>2890</v>
      </c>
      <c r="F1337" s="822" t="s">
        <v>2868</v>
      </c>
      <c r="G1337" s="822" t="s">
        <v>3092</v>
      </c>
      <c r="H1337" s="822" t="s">
        <v>329</v>
      </c>
      <c r="I1337" s="822" t="s">
        <v>3093</v>
      </c>
      <c r="J1337" s="822" t="s">
        <v>3094</v>
      </c>
      <c r="K1337" s="822" t="s">
        <v>3095</v>
      </c>
      <c r="L1337" s="825">
        <v>73.150000000000006</v>
      </c>
      <c r="M1337" s="825">
        <v>219.45000000000002</v>
      </c>
      <c r="N1337" s="822">
        <v>3</v>
      </c>
      <c r="O1337" s="826">
        <v>0.5</v>
      </c>
      <c r="P1337" s="825">
        <v>219.45000000000002</v>
      </c>
      <c r="Q1337" s="827">
        <v>1</v>
      </c>
      <c r="R1337" s="822">
        <v>3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21</v>
      </c>
      <c r="B1338" s="822" t="s">
        <v>2867</v>
      </c>
      <c r="C1338" s="822" t="s">
        <v>2873</v>
      </c>
      <c r="D1338" s="823" t="s">
        <v>4857</v>
      </c>
      <c r="E1338" s="824" t="s">
        <v>2890</v>
      </c>
      <c r="F1338" s="822" t="s">
        <v>2868</v>
      </c>
      <c r="G1338" s="822" t="s">
        <v>3099</v>
      </c>
      <c r="H1338" s="822" t="s">
        <v>329</v>
      </c>
      <c r="I1338" s="822" t="s">
        <v>3358</v>
      </c>
      <c r="J1338" s="822" t="s">
        <v>3101</v>
      </c>
      <c r="K1338" s="822" t="s">
        <v>734</v>
      </c>
      <c r="L1338" s="825">
        <v>550.39</v>
      </c>
      <c r="M1338" s="825">
        <v>1651.17</v>
      </c>
      <c r="N1338" s="822">
        <v>3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21</v>
      </c>
      <c r="B1339" s="822" t="s">
        <v>2867</v>
      </c>
      <c r="C1339" s="822" t="s">
        <v>2873</v>
      </c>
      <c r="D1339" s="823" t="s">
        <v>4857</v>
      </c>
      <c r="E1339" s="824" t="s">
        <v>2890</v>
      </c>
      <c r="F1339" s="822" t="s">
        <v>2868</v>
      </c>
      <c r="G1339" s="822" t="s">
        <v>3099</v>
      </c>
      <c r="H1339" s="822" t="s">
        <v>643</v>
      </c>
      <c r="I1339" s="822" t="s">
        <v>3103</v>
      </c>
      <c r="J1339" s="822" t="s">
        <v>3104</v>
      </c>
      <c r="K1339" s="822" t="s">
        <v>734</v>
      </c>
      <c r="L1339" s="825">
        <v>550.39</v>
      </c>
      <c r="M1339" s="825">
        <v>186031.81999999989</v>
      </c>
      <c r="N1339" s="822">
        <v>338</v>
      </c>
      <c r="O1339" s="826">
        <v>95</v>
      </c>
      <c r="P1339" s="825">
        <v>134845.54999999993</v>
      </c>
      <c r="Q1339" s="827">
        <v>0.7248520710059172</v>
      </c>
      <c r="R1339" s="822">
        <v>245</v>
      </c>
      <c r="S1339" s="827">
        <v>0.7248520710059172</v>
      </c>
      <c r="T1339" s="826">
        <v>68.5</v>
      </c>
      <c r="U1339" s="828">
        <v>0.72105263157894739</v>
      </c>
    </row>
    <row r="1340" spans="1:21" ht="14.45" customHeight="1" x14ac:dyDescent="0.2">
      <c r="A1340" s="821">
        <v>21</v>
      </c>
      <c r="B1340" s="822" t="s">
        <v>2867</v>
      </c>
      <c r="C1340" s="822" t="s">
        <v>2873</v>
      </c>
      <c r="D1340" s="823" t="s">
        <v>4857</v>
      </c>
      <c r="E1340" s="824" t="s">
        <v>2890</v>
      </c>
      <c r="F1340" s="822" t="s">
        <v>2868</v>
      </c>
      <c r="G1340" s="822" t="s">
        <v>3384</v>
      </c>
      <c r="H1340" s="822" t="s">
        <v>329</v>
      </c>
      <c r="I1340" s="822" t="s">
        <v>4145</v>
      </c>
      <c r="J1340" s="822" t="s">
        <v>4146</v>
      </c>
      <c r="K1340" s="822" t="s">
        <v>4147</v>
      </c>
      <c r="L1340" s="825">
        <v>176.32</v>
      </c>
      <c r="M1340" s="825">
        <v>176.32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21</v>
      </c>
      <c r="B1341" s="822" t="s">
        <v>2867</v>
      </c>
      <c r="C1341" s="822" t="s">
        <v>2873</v>
      </c>
      <c r="D1341" s="823" t="s">
        <v>4857</v>
      </c>
      <c r="E1341" s="824" t="s">
        <v>2890</v>
      </c>
      <c r="F1341" s="822" t="s">
        <v>2868</v>
      </c>
      <c r="G1341" s="822" t="s">
        <v>3391</v>
      </c>
      <c r="H1341" s="822" t="s">
        <v>329</v>
      </c>
      <c r="I1341" s="822" t="s">
        <v>3392</v>
      </c>
      <c r="J1341" s="822" t="s">
        <v>3393</v>
      </c>
      <c r="K1341" s="822" t="s">
        <v>3394</v>
      </c>
      <c r="L1341" s="825">
        <v>0</v>
      </c>
      <c r="M1341" s="825">
        <v>0</v>
      </c>
      <c r="N1341" s="822">
        <v>1</v>
      </c>
      <c r="O1341" s="826">
        <v>1</v>
      </c>
      <c r="P1341" s="825">
        <v>0</v>
      </c>
      <c r="Q1341" s="827"/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21</v>
      </c>
      <c r="B1342" s="822" t="s">
        <v>2867</v>
      </c>
      <c r="C1342" s="822" t="s">
        <v>2873</v>
      </c>
      <c r="D1342" s="823" t="s">
        <v>4857</v>
      </c>
      <c r="E1342" s="824" t="s">
        <v>2890</v>
      </c>
      <c r="F1342" s="822" t="s">
        <v>2868</v>
      </c>
      <c r="G1342" s="822" t="s">
        <v>3391</v>
      </c>
      <c r="H1342" s="822" t="s">
        <v>329</v>
      </c>
      <c r="I1342" s="822" t="s">
        <v>3690</v>
      </c>
      <c r="J1342" s="822" t="s">
        <v>1742</v>
      </c>
      <c r="K1342" s="822" t="s">
        <v>1743</v>
      </c>
      <c r="L1342" s="825">
        <v>0</v>
      </c>
      <c r="M1342" s="825">
        <v>0</v>
      </c>
      <c r="N1342" s="822">
        <v>1</v>
      </c>
      <c r="O1342" s="826">
        <v>1</v>
      </c>
      <c r="P1342" s="825">
        <v>0</v>
      </c>
      <c r="Q1342" s="827"/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21</v>
      </c>
      <c r="B1343" s="822" t="s">
        <v>2867</v>
      </c>
      <c r="C1343" s="822" t="s">
        <v>2873</v>
      </c>
      <c r="D1343" s="823" t="s">
        <v>4857</v>
      </c>
      <c r="E1343" s="824" t="s">
        <v>2890</v>
      </c>
      <c r="F1343" s="822" t="s">
        <v>2868</v>
      </c>
      <c r="G1343" s="822" t="s">
        <v>3691</v>
      </c>
      <c r="H1343" s="822" t="s">
        <v>329</v>
      </c>
      <c r="I1343" s="822" t="s">
        <v>3934</v>
      </c>
      <c r="J1343" s="822" t="s">
        <v>1143</v>
      </c>
      <c r="K1343" s="822" t="s">
        <v>3935</v>
      </c>
      <c r="L1343" s="825">
        <v>0</v>
      </c>
      <c r="M1343" s="825">
        <v>0</v>
      </c>
      <c r="N1343" s="822">
        <v>2</v>
      </c>
      <c r="O1343" s="826">
        <v>1.5</v>
      </c>
      <c r="P1343" s="825">
        <v>0</v>
      </c>
      <c r="Q1343" s="827"/>
      <c r="R1343" s="822">
        <v>2</v>
      </c>
      <c r="S1343" s="827">
        <v>1</v>
      </c>
      <c r="T1343" s="826">
        <v>1.5</v>
      </c>
      <c r="U1343" s="828">
        <v>1</v>
      </c>
    </row>
    <row r="1344" spans="1:21" ht="14.45" customHeight="1" x14ac:dyDescent="0.2">
      <c r="A1344" s="821">
        <v>21</v>
      </c>
      <c r="B1344" s="822" t="s">
        <v>2867</v>
      </c>
      <c r="C1344" s="822" t="s">
        <v>2873</v>
      </c>
      <c r="D1344" s="823" t="s">
        <v>4857</v>
      </c>
      <c r="E1344" s="824" t="s">
        <v>2890</v>
      </c>
      <c r="F1344" s="822" t="s">
        <v>2868</v>
      </c>
      <c r="G1344" s="822" t="s">
        <v>3109</v>
      </c>
      <c r="H1344" s="822" t="s">
        <v>329</v>
      </c>
      <c r="I1344" s="822" t="s">
        <v>3110</v>
      </c>
      <c r="J1344" s="822" t="s">
        <v>925</v>
      </c>
      <c r="K1344" s="822" t="s">
        <v>926</v>
      </c>
      <c r="L1344" s="825">
        <v>248.55</v>
      </c>
      <c r="M1344" s="825">
        <v>497.1</v>
      </c>
      <c r="N1344" s="822">
        <v>2</v>
      </c>
      <c r="O1344" s="826">
        <v>1.5</v>
      </c>
      <c r="P1344" s="825">
        <v>248.55</v>
      </c>
      <c r="Q1344" s="827">
        <v>0.5</v>
      </c>
      <c r="R1344" s="822">
        <v>1</v>
      </c>
      <c r="S1344" s="827">
        <v>0.5</v>
      </c>
      <c r="T1344" s="826">
        <v>1</v>
      </c>
      <c r="U1344" s="828">
        <v>0.66666666666666663</v>
      </c>
    </row>
    <row r="1345" spans="1:21" ht="14.45" customHeight="1" x14ac:dyDescent="0.2">
      <c r="A1345" s="821">
        <v>21</v>
      </c>
      <c r="B1345" s="822" t="s">
        <v>2867</v>
      </c>
      <c r="C1345" s="822" t="s">
        <v>2873</v>
      </c>
      <c r="D1345" s="823" t="s">
        <v>4857</v>
      </c>
      <c r="E1345" s="824" t="s">
        <v>2890</v>
      </c>
      <c r="F1345" s="822" t="s">
        <v>2868</v>
      </c>
      <c r="G1345" s="822" t="s">
        <v>3397</v>
      </c>
      <c r="H1345" s="822" t="s">
        <v>329</v>
      </c>
      <c r="I1345" s="822" t="s">
        <v>3398</v>
      </c>
      <c r="J1345" s="822" t="s">
        <v>3399</v>
      </c>
      <c r="K1345" s="822" t="s">
        <v>3400</v>
      </c>
      <c r="L1345" s="825">
        <v>727.03</v>
      </c>
      <c r="M1345" s="825">
        <v>1454.06</v>
      </c>
      <c r="N1345" s="822">
        <v>2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21</v>
      </c>
      <c r="B1346" s="822" t="s">
        <v>2867</v>
      </c>
      <c r="C1346" s="822" t="s">
        <v>2873</v>
      </c>
      <c r="D1346" s="823" t="s">
        <v>4857</v>
      </c>
      <c r="E1346" s="824" t="s">
        <v>2890</v>
      </c>
      <c r="F1346" s="822" t="s">
        <v>2868</v>
      </c>
      <c r="G1346" s="822" t="s">
        <v>3397</v>
      </c>
      <c r="H1346" s="822" t="s">
        <v>329</v>
      </c>
      <c r="I1346" s="822" t="s">
        <v>3554</v>
      </c>
      <c r="J1346" s="822" t="s">
        <v>3555</v>
      </c>
      <c r="K1346" s="822" t="s">
        <v>3556</v>
      </c>
      <c r="L1346" s="825">
        <v>727.03</v>
      </c>
      <c r="M1346" s="825">
        <v>2181.09</v>
      </c>
      <c r="N1346" s="822">
        <v>3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21</v>
      </c>
      <c r="B1347" s="822" t="s">
        <v>2867</v>
      </c>
      <c r="C1347" s="822" t="s">
        <v>2873</v>
      </c>
      <c r="D1347" s="823" t="s">
        <v>4857</v>
      </c>
      <c r="E1347" s="824" t="s">
        <v>2890</v>
      </c>
      <c r="F1347" s="822" t="s">
        <v>2868</v>
      </c>
      <c r="G1347" s="822" t="s">
        <v>2916</v>
      </c>
      <c r="H1347" s="822" t="s">
        <v>329</v>
      </c>
      <c r="I1347" s="822" t="s">
        <v>2917</v>
      </c>
      <c r="J1347" s="822" t="s">
        <v>807</v>
      </c>
      <c r="K1347" s="822" t="s">
        <v>2918</v>
      </c>
      <c r="L1347" s="825">
        <v>53.57</v>
      </c>
      <c r="M1347" s="825">
        <v>1071.4000000000001</v>
      </c>
      <c r="N1347" s="822">
        <v>20</v>
      </c>
      <c r="O1347" s="826">
        <v>17</v>
      </c>
      <c r="P1347" s="825">
        <v>803.55000000000018</v>
      </c>
      <c r="Q1347" s="827">
        <v>0.75000000000000011</v>
      </c>
      <c r="R1347" s="822">
        <v>15</v>
      </c>
      <c r="S1347" s="827">
        <v>0.75</v>
      </c>
      <c r="T1347" s="826">
        <v>12.5</v>
      </c>
      <c r="U1347" s="828">
        <v>0.73529411764705888</v>
      </c>
    </row>
    <row r="1348" spans="1:21" ht="14.45" customHeight="1" x14ac:dyDescent="0.2">
      <c r="A1348" s="821">
        <v>21</v>
      </c>
      <c r="B1348" s="822" t="s">
        <v>2867</v>
      </c>
      <c r="C1348" s="822" t="s">
        <v>2873</v>
      </c>
      <c r="D1348" s="823" t="s">
        <v>4857</v>
      </c>
      <c r="E1348" s="824" t="s">
        <v>2890</v>
      </c>
      <c r="F1348" s="822" t="s">
        <v>2868</v>
      </c>
      <c r="G1348" s="822" t="s">
        <v>3410</v>
      </c>
      <c r="H1348" s="822" t="s">
        <v>329</v>
      </c>
      <c r="I1348" s="822" t="s">
        <v>4148</v>
      </c>
      <c r="J1348" s="822" t="s">
        <v>717</v>
      </c>
      <c r="K1348" s="822" t="s">
        <v>718</v>
      </c>
      <c r="L1348" s="825">
        <v>38.04</v>
      </c>
      <c r="M1348" s="825">
        <v>38.04</v>
      </c>
      <c r="N1348" s="822">
        <v>1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21</v>
      </c>
      <c r="B1349" s="822" t="s">
        <v>2867</v>
      </c>
      <c r="C1349" s="822" t="s">
        <v>2873</v>
      </c>
      <c r="D1349" s="823" t="s">
        <v>4857</v>
      </c>
      <c r="E1349" s="824" t="s">
        <v>2890</v>
      </c>
      <c r="F1349" s="822" t="s">
        <v>2868</v>
      </c>
      <c r="G1349" s="822" t="s">
        <v>3412</v>
      </c>
      <c r="H1349" s="822" t="s">
        <v>643</v>
      </c>
      <c r="I1349" s="822" t="s">
        <v>2602</v>
      </c>
      <c r="J1349" s="822" t="s">
        <v>2603</v>
      </c>
      <c r="K1349" s="822" t="s">
        <v>2604</v>
      </c>
      <c r="L1349" s="825">
        <v>141.25</v>
      </c>
      <c r="M1349" s="825">
        <v>141.25</v>
      </c>
      <c r="N1349" s="822">
        <v>1</v>
      </c>
      <c r="O1349" s="826">
        <v>1</v>
      </c>
      <c r="P1349" s="825">
        <v>141.25</v>
      </c>
      <c r="Q1349" s="827">
        <v>1</v>
      </c>
      <c r="R1349" s="822">
        <v>1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21</v>
      </c>
      <c r="B1350" s="822" t="s">
        <v>2867</v>
      </c>
      <c r="C1350" s="822" t="s">
        <v>2873</v>
      </c>
      <c r="D1350" s="823" t="s">
        <v>4857</v>
      </c>
      <c r="E1350" s="824" t="s">
        <v>2890</v>
      </c>
      <c r="F1350" s="822" t="s">
        <v>2868</v>
      </c>
      <c r="G1350" s="822" t="s">
        <v>3119</v>
      </c>
      <c r="H1350" s="822" t="s">
        <v>643</v>
      </c>
      <c r="I1350" s="822" t="s">
        <v>3120</v>
      </c>
      <c r="J1350" s="822" t="s">
        <v>929</v>
      </c>
      <c r="K1350" s="822" t="s">
        <v>3121</v>
      </c>
      <c r="L1350" s="825">
        <v>490.89</v>
      </c>
      <c r="M1350" s="825">
        <v>490.89</v>
      </c>
      <c r="N1350" s="822">
        <v>1</v>
      </c>
      <c r="O1350" s="826">
        <v>1</v>
      </c>
      <c r="P1350" s="825">
        <v>490.89</v>
      </c>
      <c r="Q1350" s="827">
        <v>1</v>
      </c>
      <c r="R1350" s="822">
        <v>1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21</v>
      </c>
      <c r="B1351" s="822" t="s">
        <v>2867</v>
      </c>
      <c r="C1351" s="822" t="s">
        <v>2873</v>
      </c>
      <c r="D1351" s="823" t="s">
        <v>4857</v>
      </c>
      <c r="E1351" s="824" t="s">
        <v>2890</v>
      </c>
      <c r="F1351" s="822" t="s">
        <v>2868</v>
      </c>
      <c r="G1351" s="822" t="s">
        <v>3119</v>
      </c>
      <c r="H1351" s="822" t="s">
        <v>643</v>
      </c>
      <c r="I1351" s="822" t="s">
        <v>2335</v>
      </c>
      <c r="J1351" s="822" t="s">
        <v>931</v>
      </c>
      <c r="K1351" s="822" t="s">
        <v>2336</v>
      </c>
      <c r="L1351" s="825">
        <v>1847.49</v>
      </c>
      <c r="M1351" s="825">
        <v>1847.49</v>
      </c>
      <c r="N1351" s="822">
        <v>1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21</v>
      </c>
      <c r="B1352" s="822" t="s">
        <v>2867</v>
      </c>
      <c r="C1352" s="822" t="s">
        <v>2873</v>
      </c>
      <c r="D1352" s="823" t="s">
        <v>4857</v>
      </c>
      <c r="E1352" s="824" t="s">
        <v>2890</v>
      </c>
      <c r="F1352" s="822" t="s">
        <v>2868</v>
      </c>
      <c r="G1352" s="822" t="s">
        <v>4149</v>
      </c>
      <c r="H1352" s="822" t="s">
        <v>329</v>
      </c>
      <c r="I1352" s="822" t="s">
        <v>4150</v>
      </c>
      <c r="J1352" s="822" t="s">
        <v>4151</v>
      </c>
      <c r="K1352" s="822" t="s">
        <v>4152</v>
      </c>
      <c r="L1352" s="825">
        <v>0</v>
      </c>
      <c r="M1352" s="825">
        <v>0</v>
      </c>
      <c r="N1352" s="822">
        <v>3</v>
      </c>
      <c r="O1352" s="826">
        <v>1.5</v>
      </c>
      <c r="P1352" s="825"/>
      <c r="Q1352" s="827"/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21</v>
      </c>
      <c r="B1353" s="822" t="s">
        <v>2867</v>
      </c>
      <c r="C1353" s="822" t="s">
        <v>2873</v>
      </c>
      <c r="D1353" s="823" t="s">
        <v>4857</v>
      </c>
      <c r="E1353" s="824" t="s">
        <v>2890</v>
      </c>
      <c r="F1353" s="822" t="s">
        <v>2868</v>
      </c>
      <c r="G1353" s="822" t="s">
        <v>3122</v>
      </c>
      <c r="H1353" s="822" t="s">
        <v>329</v>
      </c>
      <c r="I1353" s="822" t="s">
        <v>3123</v>
      </c>
      <c r="J1353" s="822" t="s">
        <v>698</v>
      </c>
      <c r="K1353" s="822" t="s">
        <v>657</v>
      </c>
      <c r="L1353" s="825">
        <v>35.25</v>
      </c>
      <c r="M1353" s="825">
        <v>387.75</v>
      </c>
      <c r="N1353" s="822">
        <v>11</v>
      </c>
      <c r="O1353" s="826">
        <v>3.5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21</v>
      </c>
      <c r="B1354" s="822" t="s">
        <v>2867</v>
      </c>
      <c r="C1354" s="822" t="s">
        <v>2873</v>
      </c>
      <c r="D1354" s="823" t="s">
        <v>4857</v>
      </c>
      <c r="E1354" s="824" t="s">
        <v>2890</v>
      </c>
      <c r="F1354" s="822" t="s">
        <v>2868</v>
      </c>
      <c r="G1354" s="822" t="s">
        <v>3122</v>
      </c>
      <c r="H1354" s="822" t="s">
        <v>329</v>
      </c>
      <c r="I1354" s="822" t="s">
        <v>3858</v>
      </c>
      <c r="J1354" s="822" t="s">
        <v>698</v>
      </c>
      <c r="K1354" s="822" t="s">
        <v>657</v>
      </c>
      <c r="L1354" s="825">
        <v>35.25</v>
      </c>
      <c r="M1354" s="825">
        <v>35.25</v>
      </c>
      <c r="N1354" s="822">
        <v>1</v>
      </c>
      <c r="O1354" s="826">
        <v>1</v>
      </c>
      <c r="P1354" s="825">
        <v>35.25</v>
      </c>
      <c r="Q1354" s="827">
        <v>1</v>
      </c>
      <c r="R1354" s="822">
        <v>1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21</v>
      </c>
      <c r="B1355" s="822" t="s">
        <v>2867</v>
      </c>
      <c r="C1355" s="822" t="s">
        <v>2873</v>
      </c>
      <c r="D1355" s="823" t="s">
        <v>4857</v>
      </c>
      <c r="E1355" s="824" t="s">
        <v>2890</v>
      </c>
      <c r="F1355" s="822" t="s">
        <v>2868</v>
      </c>
      <c r="G1355" s="822" t="s">
        <v>4153</v>
      </c>
      <c r="H1355" s="822" t="s">
        <v>329</v>
      </c>
      <c r="I1355" s="822" t="s">
        <v>4154</v>
      </c>
      <c r="J1355" s="822" t="s">
        <v>4155</v>
      </c>
      <c r="K1355" s="822" t="s">
        <v>657</v>
      </c>
      <c r="L1355" s="825">
        <v>174.59</v>
      </c>
      <c r="M1355" s="825">
        <v>349.18</v>
      </c>
      <c r="N1355" s="822">
        <v>2</v>
      </c>
      <c r="O1355" s="826">
        <v>1.5</v>
      </c>
      <c r="P1355" s="825">
        <v>349.18</v>
      </c>
      <c r="Q1355" s="827">
        <v>1</v>
      </c>
      <c r="R1355" s="822">
        <v>2</v>
      </c>
      <c r="S1355" s="827">
        <v>1</v>
      </c>
      <c r="T1355" s="826">
        <v>1.5</v>
      </c>
      <c r="U1355" s="828">
        <v>1</v>
      </c>
    </row>
    <row r="1356" spans="1:21" ht="14.45" customHeight="1" x14ac:dyDescent="0.2">
      <c r="A1356" s="821">
        <v>21</v>
      </c>
      <c r="B1356" s="822" t="s">
        <v>2867</v>
      </c>
      <c r="C1356" s="822" t="s">
        <v>2873</v>
      </c>
      <c r="D1356" s="823" t="s">
        <v>4857</v>
      </c>
      <c r="E1356" s="824" t="s">
        <v>2890</v>
      </c>
      <c r="F1356" s="822" t="s">
        <v>2868</v>
      </c>
      <c r="G1356" s="822" t="s">
        <v>3124</v>
      </c>
      <c r="H1356" s="822" t="s">
        <v>329</v>
      </c>
      <c r="I1356" s="822" t="s">
        <v>3130</v>
      </c>
      <c r="J1356" s="822" t="s">
        <v>977</v>
      </c>
      <c r="K1356" s="822" t="s">
        <v>3131</v>
      </c>
      <c r="L1356" s="825">
        <v>185.26</v>
      </c>
      <c r="M1356" s="825">
        <v>741.04</v>
      </c>
      <c r="N1356" s="822">
        <v>4</v>
      </c>
      <c r="O1356" s="826">
        <v>4</v>
      </c>
      <c r="P1356" s="825">
        <v>185.26</v>
      </c>
      <c r="Q1356" s="827">
        <v>0.25</v>
      </c>
      <c r="R1356" s="822">
        <v>1</v>
      </c>
      <c r="S1356" s="827">
        <v>0.25</v>
      </c>
      <c r="T1356" s="826">
        <v>1</v>
      </c>
      <c r="U1356" s="828">
        <v>0.25</v>
      </c>
    </row>
    <row r="1357" spans="1:21" ht="14.45" customHeight="1" x14ac:dyDescent="0.2">
      <c r="A1357" s="821">
        <v>21</v>
      </c>
      <c r="B1357" s="822" t="s">
        <v>2867</v>
      </c>
      <c r="C1357" s="822" t="s">
        <v>2873</v>
      </c>
      <c r="D1357" s="823" t="s">
        <v>4857</v>
      </c>
      <c r="E1357" s="824" t="s">
        <v>2890</v>
      </c>
      <c r="F1357" s="822" t="s">
        <v>2868</v>
      </c>
      <c r="G1357" s="822" t="s">
        <v>3124</v>
      </c>
      <c r="H1357" s="822" t="s">
        <v>329</v>
      </c>
      <c r="I1357" s="822" t="s">
        <v>3430</v>
      </c>
      <c r="J1357" s="822" t="s">
        <v>977</v>
      </c>
      <c r="K1357" s="822" t="s">
        <v>3131</v>
      </c>
      <c r="L1357" s="825">
        <v>87.98</v>
      </c>
      <c r="M1357" s="825">
        <v>87.98</v>
      </c>
      <c r="N1357" s="822">
        <v>1</v>
      </c>
      <c r="O1357" s="826">
        <v>0.5</v>
      </c>
      <c r="P1357" s="825">
        <v>87.98</v>
      </c>
      <c r="Q1357" s="827">
        <v>1</v>
      </c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21</v>
      </c>
      <c r="B1358" s="822" t="s">
        <v>2867</v>
      </c>
      <c r="C1358" s="822" t="s">
        <v>2873</v>
      </c>
      <c r="D1358" s="823" t="s">
        <v>4857</v>
      </c>
      <c r="E1358" s="824" t="s">
        <v>2890</v>
      </c>
      <c r="F1358" s="822" t="s">
        <v>2868</v>
      </c>
      <c r="G1358" s="822" t="s">
        <v>2919</v>
      </c>
      <c r="H1358" s="822" t="s">
        <v>329</v>
      </c>
      <c r="I1358" s="822" t="s">
        <v>2920</v>
      </c>
      <c r="J1358" s="822" t="s">
        <v>2310</v>
      </c>
      <c r="K1358" s="822" t="s">
        <v>2311</v>
      </c>
      <c r="L1358" s="825">
        <v>453.18</v>
      </c>
      <c r="M1358" s="825">
        <v>9969.9600000000028</v>
      </c>
      <c r="N1358" s="822">
        <v>22</v>
      </c>
      <c r="O1358" s="826">
        <v>16.5</v>
      </c>
      <c r="P1358" s="825">
        <v>8157.2400000000025</v>
      </c>
      <c r="Q1358" s="827">
        <v>0.81818181818181823</v>
      </c>
      <c r="R1358" s="822">
        <v>18</v>
      </c>
      <c r="S1358" s="827">
        <v>0.81818181818181823</v>
      </c>
      <c r="T1358" s="826">
        <v>14</v>
      </c>
      <c r="U1358" s="828">
        <v>0.84848484848484851</v>
      </c>
    </row>
    <row r="1359" spans="1:21" ht="14.45" customHeight="1" x14ac:dyDescent="0.2">
      <c r="A1359" s="821">
        <v>21</v>
      </c>
      <c r="B1359" s="822" t="s">
        <v>2867</v>
      </c>
      <c r="C1359" s="822" t="s">
        <v>2873</v>
      </c>
      <c r="D1359" s="823" t="s">
        <v>4857</v>
      </c>
      <c r="E1359" s="824" t="s">
        <v>2890</v>
      </c>
      <c r="F1359" s="822" t="s">
        <v>2868</v>
      </c>
      <c r="G1359" s="822" t="s">
        <v>3449</v>
      </c>
      <c r="H1359" s="822" t="s">
        <v>643</v>
      </c>
      <c r="I1359" s="822" t="s">
        <v>2396</v>
      </c>
      <c r="J1359" s="822" t="s">
        <v>1287</v>
      </c>
      <c r="K1359" s="822" t="s">
        <v>736</v>
      </c>
      <c r="L1359" s="825">
        <v>34.47</v>
      </c>
      <c r="M1359" s="825">
        <v>68.94</v>
      </c>
      <c r="N1359" s="822">
        <v>2</v>
      </c>
      <c r="O1359" s="826">
        <v>2</v>
      </c>
      <c r="P1359" s="825">
        <v>68.94</v>
      </c>
      <c r="Q1359" s="827">
        <v>1</v>
      </c>
      <c r="R1359" s="822">
        <v>2</v>
      </c>
      <c r="S1359" s="827">
        <v>1</v>
      </c>
      <c r="T1359" s="826">
        <v>2</v>
      </c>
      <c r="U1359" s="828">
        <v>1</v>
      </c>
    </row>
    <row r="1360" spans="1:21" ht="14.45" customHeight="1" x14ac:dyDescent="0.2">
      <c r="A1360" s="821">
        <v>21</v>
      </c>
      <c r="B1360" s="822" t="s">
        <v>2867</v>
      </c>
      <c r="C1360" s="822" t="s">
        <v>2873</v>
      </c>
      <c r="D1360" s="823" t="s">
        <v>4857</v>
      </c>
      <c r="E1360" s="824" t="s">
        <v>2890</v>
      </c>
      <c r="F1360" s="822" t="s">
        <v>2868</v>
      </c>
      <c r="G1360" s="822" t="s">
        <v>3449</v>
      </c>
      <c r="H1360" s="822" t="s">
        <v>643</v>
      </c>
      <c r="I1360" s="822" t="s">
        <v>2676</v>
      </c>
      <c r="J1360" s="822" t="s">
        <v>1287</v>
      </c>
      <c r="K1360" s="822" t="s">
        <v>2677</v>
      </c>
      <c r="L1360" s="825">
        <v>103.4</v>
      </c>
      <c r="M1360" s="825">
        <v>206.8</v>
      </c>
      <c r="N1360" s="822">
        <v>2</v>
      </c>
      <c r="O1360" s="826">
        <v>2</v>
      </c>
      <c r="P1360" s="825">
        <v>206.8</v>
      </c>
      <c r="Q1360" s="827">
        <v>1</v>
      </c>
      <c r="R1360" s="822">
        <v>2</v>
      </c>
      <c r="S1360" s="827">
        <v>1</v>
      </c>
      <c r="T1360" s="826">
        <v>2</v>
      </c>
      <c r="U1360" s="828">
        <v>1</v>
      </c>
    </row>
    <row r="1361" spans="1:21" ht="14.45" customHeight="1" x14ac:dyDescent="0.2">
      <c r="A1361" s="821">
        <v>21</v>
      </c>
      <c r="B1361" s="822" t="s">
        <v>2867</v>
      </c>
      <c r="C1361" s="822" t="s">
        <v>2873</v>
      </c>
      <c r="D1361" s="823" t="s">
        <v>4857</v>
      </c>
      <c r="E1361" s="824" t="s">
        <v>2890</v>
      </c>
      <c r="F1361" s="822" t="s">
        <v>2868</v>
      </c>
      <c r="G1361" s="822" t="s">
        <v>3943</v>
      </c>
      <c r="H1361" s="822" t="s">
        <v>329</v>
      </c>
      <c r="I1361" s="822" t="s">
        <v>4156</v>
      </c>
      <c r="J1361" s="822" t="s">
        <v>3945</v>
      </c>
      <c r="K1361" s="822" t="s">
        <v>4157</v>
      </c>
      <c r="L1361" s="825">
        <v>145.72999999999999</v>
      </c>
      <c r="M1361" s="825">
        <v>145.72999999999999</v>
      </c>
      <c r="N1361" s="822">
        <v>1</v>
      </c>
      <c r="O1361" s="826">
        <v>0.5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21</v>
      </c>
      <c r="B1362" s="822" t="s">
        <v>2867</v>
      </c>
      <c r="C1362" s="822" t="s">
        <v>2873</v>
      </c>
      <c r="D1362" s="823" t="s">
        <v>4857</v>
      </c>
      <c r="E1362" s="824" t="s">
        <v>2890</v>
      </c>
      <c r="F1362" s="822" t="s">
        <v>2868</v>
      </c>
      <c r="G1362" s="822" t="s">
        <v>3151</v>
      </c>
      <c r="H1362" s="822" t="s">
        <v>329</v>
      </c>
      <c r="I1362" s="822" t="s">
        <v>3152</v>
      </c>
      <c r="J1362" s="822" t="s">
        <v>652</v>
      </c>
      <c r="K1362" s="822" t="s">
        <v>3153</v>
      </c>
      <c r="L1362" s="825">
        <v>127.91</v>
      </c>
      <c r="M1362" s="825">
        <v>383.73</v>
      </c>
      <c r="N1362" s="822">
        <v>3</v>
      </c>
      <c r="O1362" s="826">
        <v>3</v>
      </c>
      <c r="P1362" s="825">
        <v>127.91</v>
      </c>
      <c r="Q1362" s="827">
        <v>0.33333333333333331</v>
      </c>
      <c r="R1362" s="822">
        <v>1</v>
      </c>
      <c r="S1362" s="827">
        <v>0.33333333333333331</v>
      </c>
      <c r="T1362" s="826">
        <v>1</v>
      </c>
      <c r="U1362" s="828">
        <v>0.33333333333333331</v>
      </c>
    </row>
    <row r="1363" spans="1:21" ht="14.45" customHeight="1" x14ac:dyDescent="0.2">
      <c r="A1363" s="821">
        <v>21</v>
      </c>
      <c r="B1363" s="822" t="s">
        <v>2867</v>
      </c>
      <c r="C1363" s="822" t="s">
        <v>2873</v>
      </c>
      <c r="D1363" s="823" t="s">
        <v>4857</v>
      </c>
      <c r="E1363" s="824" t="s">
        <v>2890</v>
      </c>
      <c r="F1363" s="822" t="s">
        <v>2868</v>
      </c>
      <c r="G1363" s="822" t="s">
        <v>3154</v>
      </c>
      <c r="H1363" s="822" t="s">
        <v>329</v>
      </c>
      <c r="I1363" s="822" t="s">
        <v>3158</v>
      </c>
      <c r="J1363" s="822" t="s">
        <v>3156</v>
      </c>
      <c r="K1363" s="822" t="s">
        <v>3159</v>
      </c>
      <c r="L1363" s="825">
        <v>87.67</v>
      </c>
      <c r="M1363" s="825">
        <v>438.35</v>
      </c>
      <c r="N1363" s="822">
        <v>5</v>
      </c>
      <c r="O1363" s="826">
        <v>1.5</v>
      </c>
      <c r="P1363" s="825">
        <v>175.34</v>
      </c>
      <c r="Q1363" s="827">
        <v>0.39999999999999997</v>
      </c>
      <c r="R1363" s="822">
        <v>2</v>
      </c>
      <c r="S1363" s="827">
        <v>0.4</v>
      </c>
      <c r="T1363" s="826">
        <v>0.5</v>
      </c>
      <c r="U1363" s="828">
        <v>0.33333333333333331</v>
      </c>
    </row>
    <row r="1364" spans="1:21" ht="14.45" customHeight="1" x14ac:dyDescent="0.2">
      <c r="A1364" s="821">
        <v>21</v>
      </c>
      <c r="B1364" s="822" t="s">
        <v>2867</v>
      </c>
      <c r="C1364" s="822" t="s">
        <v>2873</v>
      </c>
      <c r="D1364" s="823" t="s">
        <v>4857</v>
      </c>
      <c r="E1364" s="824" t="s">
        <v>2890</v>
      </c>
      <c r="F1364" s="822" t="s">
        <v>2868</v>
      </c>
      <c r="G1364" s="822" t="s">
        <v>4158</v>
      </c>
      <c r="H1364" s="822" t="s">
        <v>643</v>
      </c>
      <c r="I1364" s="822" t="s">
        <v>4159</v>
      </c>
      <c r="J1364" s="822" t="s">
        <v>4160</v>
      </c>
      <c r="K1364" s="822" t="s">
        <v>3742</v>
      </c>
      <c r="L1364" s="825">
        <v>41.63</v>
      </c>
      <c r="M1364" s="825">
        <v>83.26</v>
      </c>
      <c r="N1364" s="822">
        <v>2</v>
      </c>
      <c r="O1364" s="826">
        <v>1</v>
      </c>
      <c r="P1364" s="825">
        <v>83.26</v>
      </c>
      <c r="Q1364" s="827">
        <v>1</v>
      </c>
      <c r="R1364" s="822">
        <v>2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21</v>
      </c>
      <c r="B1365" s="822" t="s">
        <v>2867</v>
      </c>
      <c r="C1365" s="822" t="s">
        <v>2873</v>
      </c>
      <c r="D1365" s="823" t="s">
        <v>4857</v>
      </c>
      <c r="E1365" s="824" t="s">
        <v>2890</v>
      </c>
      <c r="F1365" s="822" t="s">
        <v>2868</v>
      </c>
      <c r="G1365" s="822" t="s">
        <v>3894</v>
      </c>
      <c r="H1365" s="822" t="s">
        <v>329</v>
      </c>
      <c r="I1365" s="822" t="s">
        <v>3957</v>
      </c>
      <c r="J1365" s="822" t="s">
        <v>1093</v>
      </c>
      <c r="K1365" s="822" t="s">
        <v>3958</v>
      </c>
      <c r="L1365" s="825">
        <v>0</v>
      </c>
      <c r="M1365" s="825">
        <v>0</v>
      </c>
      <c r="N1365" s="822">
        <v>1</v>
      </c>
      <c r="O1365" s="826">
        <v>0.5</v>
      </c>
      <c r="P1365" s="825"/>
      <c r="Q1365" s="827"/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21</v>
      </c>
      <c r="B1366" s="822" t="s">
        <v>2867</v>
      </c>
      <c r="C1366" s="822" t="s">
        <v>2873</v>
      </c>
      <c r="D1366" s="823" t="s">
        <v>4857</v>
      </c>
      <c r="E1366" s="824" t="s">
        <v>2890</v>
      </c>
      <c r="F1366" s="822" t="s">
        <v>2868</v>
      </c>
      <c r="G1366" s="822" t="s">
        <v>4161</v>
      </c>
      <c r="H1366" s="822" t="s">
        <v>329</v>
      </c>
      <c r="I1366" s="822" t="s">
        <v>4162</v>
      </c>
      <c r="J1366" s="822" t="s">
        <v>4163</v>
      </c>
      <c r="K1366" s="822" t="s">
        <v>3213</v>
      </c>
      <c r="L1366" s="825">
        <v>77.66</v>
      </c>
      <c r="M1366" s="825">
        <v>77.66</v>
      </c>
      <c r="N1366" s="822">
        <v>1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21</v>
      </c>
      <c r="B1367" s="822" t="s">
        <v>2867</v>
      </c>
      <c r="C1367" s="822" t="s">
        <v>2873</v>
      </c>
      <c r="D1367" s="823" t="s">
        <v>4857</v>
      </c>
      <c r="E1367" s="824" t="s">
        <v>2890</v>
      </c>
      <c r="F1367" s="822" t="s">
        <v>2868</v>
      </c>
      <c r="G1367" s="822" t="s">
        <v>4161</v>
      </c>
      <c r="H1367" s="822" t="s">
        <v>643</v>
      </c>
      <c r="I1367" s="822" t="s">
        <v>4164</v>
      </c>
      <c r="J1367" s="822" t="s">
        <v>4165</v>
      </c>
      <c r="K1367" s="822" t="s">
        <v>4166</v>
      </c>
      <c r="L1367" s="825">
        <v>91.9</v>
      </c>
      <c r="M1367" s="825">
        <v>91.9</v>
      </c>
      <c r="N1367" s="822">
        <v>1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21</v>
      </c>
      <c r="B1368" s="822" t="s">
        <v>2867</v>
      </c>
      <c r="C1368" s="822" t="s">
        <v>2873</v>
      </c>
      <c r="D1368" s="823" t="s">
        <v>4857</v>
      </c>
      <c r="E1368" s="824" t="s">
        <v>2890</v>
      </c>
      <c r="F1368" s="822" t="s">
        <v>2868</v>
      </c>
      <c r="G1368" s="822" t="s">
        <v>2921</v>
      </c>
      <c r="H1368" s="822" t="s">
        <v>643</v>
      </c>
      <c r="I1368" s="822" t="s">
        <v>2556</v>
      </c>
      <c r="J1368" s="822" t="s">
        <v>1211</v>
      </c>
      <c r="K1368" s="822" t="s">
        <v>1212</v>
      </c>
      <c r="L1368" s="825">
        <v>0</v>
      </c>
      <c r="M1368" s="825">
        <v>0</v>
      </c>
      <c r="N1368" s="822">
        <v>2</v>
      </c>
      <c r="O1368" s="826">
        <v>1</v>
      </c>
      <c r="P1368" s="825">
        <v>0</v>
      </c>
      <c r="Q1368" s="827"/>
      <c r="R1368" s="822">
        <v>2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21</v>
      </c>
      <c r="B1369" s="822" t="s">
        <v>2867</v>
      </c>
      <c r="C1369" s="822" t="s">
        <v>2873</v>
      </c>
      <c r="D1369" s="823" t="s">
        <v>4857</v>
      </c>
      <c r="E1369" s="824" t="s">
        <v>2890</v>
      </c>
      <c r="F1369" s="822" t="s">
        <v>2868</v>
      </c>
      <c r="G1369" s="822" t="s">
        <v>3164</v>
      </c>
      <c r="H1369" s="822" t="s">
        <v>329</v>
      </c>
      <c r="I1369" s="822" t="s">
        <v>3467</v>
      </c>
      <c r="J1369" s="822" t="s">
        <v>1437</v>
      </c>
      <c r="K1369" s="822" t="s">
        <v>3468</v>
      </c>
      <c r="L1369" s="825">
        <v>42.08</v>
      </c>
      <c r="M1369" s="825">
        <v>42.08</v>
      </c>
      <c r="N1369" s="822">
        <v>1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21</v>
      </c>
      <c r="B1370" s="822" t="s">
        <v>2867</v>
      </c>
      <c r="C1370" s="822" t="s">
        <v>2873</v>
      </c>
      <c r="D1370" s="823" t="s">
        <v>4857</v>
      </c>
      <c r="E1370" s="824" t="s">
        <v>2890</v>
      </c>
      <c r="F1370" s="822" t="s">
        <v>2868</v>
      </c>
      <c r="G1370" s="822" t="s">
        <v>3167</v>
      </c>
      <c r="H1370" s="822" t="s">
        <v>643</v>
      </c>
      <c r="I1370" s="822" t="s">
        <v>3168</v>
      </c>
      <c r="J1370" s="822" t="s">
        <v>3169</v>
      </c>
      <c r="K1370" s="822" t="s">
        <v>3170</v>
      </c>
      <c r="L1370" s="825">
        <v>502.31</v>
      </c>
      <c r="M1370" s="825">
        <v>19590.090000000004</v>
      </c>
      <c r="N1370" s="822">
        <v>39</v>
      </c>
      <c r="O1370" s="826">
        <v>36.5</v>
      </c>
      <c r="P1370" s="825">
        <v>11553.13</v>
      </c>
      <c r="Q1370" s="827">
        <v>0.58974358974358954</v>
      </c>
      <c r="R1370" s="822">
        <v>23</v>
      </c>
      <c r="S1370" s="827">
        <v>0.58974358974358976</v>
      </c>
      <c r="T1370" s="826">
        <v>21.5</v>
      </c>
      <c r="U1370" s="828">
        <v>0.58904109589041098</v>
      </c>
    </row>
    <row r="1371" spans="1:21" ht="14.45" customHeight="1" x14ac:dyDescent="0.2">
      <c r="A1371" s="821">
        <v>21</v>
      </c>
      <c r="B1371" s="822" t="s">
        <v>2867</v>
      </c>
      <c r="C1371" s="822" t="s">
        <v>2873</v>
      </c>
      <c r="D1371" s="823" t="s">
        <v>4857</v>
      </c>
      <c r="E1371" s="824" t="s">
        <v>2890</v>
      </c>
      <c r="F1371" s="822" t="s">
        <v>2868</v>
      </c>
      <c r="G1371" s="822" t="s">
        <v>4030</v>
      </c>
      <c r="H1371" s="822" t="s">
        <v>329</v>
      </c>
      <c r="I1371" s="822" t="s">
        <v>4167</v>
      </c>
      <c r="J1371" s="822" t="s">
        <v>4032</v>
      </c>
      <c r="K1371" s="822" t="s">
        <v>4168</v>
      </c>
      <c r="L1371" s="825">
        <v>59.88</v>
      </c>
      <c r="M1371" s="825">
        <v>119.76</v>
      </c>
      <c r="N1371" s="822">
        <v>2</v>
      </c>
      <c r="O1371" s="826">
        <v>1</v>
      </c>
      <c r="P1371" s="825">
        <v>119.76</v>
      </c>
      <c r="Q1371" s="827">
        <v>1</v>
      </c>
      <c r="R1371" s="822">
        <v>2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21</v>
      </c>
      <c r="B1372" s="822" t="s">
        <v>2867</v>
      </c>
      <c r="C1372" s="822" t="s">
        <v>2873</v>
      </c>
      <c r="D1372" s="823" t="s">
        <v>4857</v>
      </c>
      <c r="E1372" s="824" t="s">
        <v>2890</v>
      </c>
      <c r="F1372" s="822" t="s">
        <v>2868</v>
      </c>
      <c r="G1372" s="822" t="s">
        <v>3180</v>
      </c>
      <c r="H1372" s="822" t="s">
        <v>329</v>
      </c>
      <c r="I1372" s="822" t="s">
        <v>3580</v>
      </c>
      <c r="J1372" s="822" t="s">
        <v>1392</v>
      </c>
      <c r="K1372" s="822" t="s">
        <v>3581</v>
      </c>
      <c r="L1372" s="825">
        <v>98.2</v>
      </c>
      <c r="M1372" s="825">
        <v>98.2</v>
      </c>
      <c r="N1372" s="822">
        <v>1</v>
      </c>
      <c r="O1372" s="826">
        <v>1</v>
      </c>
      <c r="P1372" s="825">
        <v>98.2</v>
      </c>
      <c r="Q1372" s="827">
        <v>1</v>
      </c>
      <c r="R1372" s="822">
        <v>1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21</v>
      </c>
      <c r="B1373" s="822" t="s">
        <v>2867</v>
      </c>
      <c r="C1373" s="822" t="s">
        <v>2873</v>
      </c>
      <c r="D1373" s="823" t="s">
        <v>4857</v>
      </c>
      <c r="E1373" s="824" t="s">
        <v>2890</v>
      </c>
      <c r="F1373" s="822" t="s">
        <v>2868</v>
      </c>
      <c r="G1373" s="822" t="s">
        <v>4169</v>
      </c>
      <c r="H1373" s="822" t="s">
        <v>329</v>
      </c>
      <c r="I1373" s="822" t="s">
        <v>4170</v>
      </c>
      <c r="J1373" s="822" t="s">
        <v>4171</v>
      </c>
      <c r="K1373" s="822" t="s">
        <v>2328</v>
      </c>
      <c r="L1373" s="825">
        <v>38.56</v>
      </c>
      <c r="M1373" s="825">
        <v>38.56</v>
      </c>
      <c r="N1373" s="822">
        <v>1</v>
      </c>
      <c r="O1373" s="826">
        <v>0.5</v>
      </c>
      <c r="P1373" s="825">
        <v>38.56</v>
      </c>
      <c r="Q1373" s="827">
        <v>1</v>
      </c>
      <c r="R1373" s="822">
        <v>1</v>
      </c>
      <c r="S1373" s="827">
        <v>1</v>
      </c>
      <c r="T1373" s="826">
        <v>0.5</v>
      </c>
      <c r="U1373" s="828">
        <v>1</v>
      </c>
    </row>
    <row r="1374" spans="1:21" ht="14.45" customHeight="1" x14ac:dyDescent="0.2">
      <c r="A1374" s="821">
        <v>21</v>
      </c>
      <c r="B1374" s="822" t="s">
        <v>2867</v>
      </c>
      <c r="C1374" s="822" t="s">
        <v>2873</v>
      </c>
      <c r="D1374" s="823" t="s">
        <v>4857</v>
      </c>
      <c r="E1374" s="824" t="s">
        <v>2890</v>
      </c>
      <c r="F1374" s="822" t="s">
        <v>2868</v>
      </c>
      <c r="G1374" s="822" t="s">
        <v>3201</v>
      </c>
      <c r="H1374" s="822" t="s">
        <v>329</v>
      </c>
      <c r="I1374" s="822" t="s">
        <v>3202</v>
      </c>
      <c r="J1374" s="822" t="s">
        <v>3203</v>
      </c>
      <c r="K1374" s="822" t="s">
        <v>3204</v>
      </c>
      <c r="L1374" s="825">
        <v>311.02</v>
      </c>
      <c r="M1374" s="825">
        <v>311.02</v>
      </c>
      <c r="N1374" s="822">
        <v>1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21</v>
      </c>
      <c r="B1375" s="822" t="s">
        <v>2867</v>
      </c>
      <c r="C1375" s="822" t="s">
        <v>2873</v>
      </c>
      <c r="D1375" s="823" t="s">
        <v>4857</v>
      </c>
      <c r="E1375" s="824" t="s">
        <v>2890</v>
      </c>
      <c r="F1375" s="822" t="s">
        <v>2868</v>
      </c>
      <c r="G1375" s="822" t="s">
        <v>3201</v>
      </c>
      <c r="H1375" s="822" t="s">
        <v>329</v>
      </c>
      <c r="I1375" s="822" t="s">
        <v>3205</v>
      </c>
      <c r="J1375" s="822" t="s">
        <v>3206</v>
      </c>
      <c r="K1375" s="822" t="s">
        <v>3207</v>
      </c>
      <c r="L1375" s="825">
        <v>177.92</v>
      </c>
      <c r="M1375" s="825">
        <v>28289.280000000002</v>
      </c>
      <c r="N1375" s="822">
        <v>159</v>
      </c>
      <c r="O1375" s="826">
        <v>74.5</v>
      </c>
      <c r="P1375" s="825">
        <v>21172.48</v>
      </c>
      <c r="Q1375" s="827">
        <v>0.74842767295597479</v>
      </c>
      <c r="R1375" s="822">
        <v>119</v>
      </c>
      <c r="S1375" s="827">
        <v>0.74842767295597479</v>
      </c>
      <c r="T1375" s="826">
        <v>55.5</v>
      </c>
      <c r="U1375" s="828">
        <v>0.74496644295302017</v>
      </c>
    </row>
    <row r="1376" spans="1:21" ht="14.45" customHeight="1" x14ac:dyDescent="0.2">
      <c r="A1376" s="821">
        <v>21</v>
      </c>
      <c r="B1376" s="822" t="s">
        <v>2867</v>
      </c>
      <c r="C1376" s="822" t="s">
        <v>2873</v>
      </c>
      <c r="D1376" s="823" t="s">
        <v>4857</v>
      </c>
      <c r="E1376" s="824" t="s">
        <v>2890</v>
      </c>
      <c r="F1376" s="822" t="s">
        <v>2868</v>
      </c>
      <c r="G1376" s="822" t="s">
        <v>3201</v>
      </c>
      <c r="H1376" s="822" t="s">
        <v>329</v>
      </c>
      <c r="I1376" s="822" t="s">
        <v>3752</v>
      </c>
      <c r="J1376" s="822" t="s">
        <v>3206</v>
      </c>
      <c r="K1376" s="822" t="s">
        <v>3753</v>
      </c>
      <c r="L1376" s="825">
        <v>387.73</v>
      </c>
      <c r="M1376" s="825">
        <v>775.46</v>
      </c>
      <c r="N1376" s="822">
        <v>2</v>
      </c>
      <c r="O1376" s="826">
        <v>1</v>
      </c>
      <c r="P1376" s="825">
        <v>775.46</v>
      </c>
      <c r="Q1376" s="827">
        <v>1</v>
      </c>
      <c r="R1376" s="822">
        <v>2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21</v>
      </c>
      <c r="B1377" s="822" t="s">
        <v>2867</v>
      </c>
      <c r="C1377" s="822" t="s">
        <v>2873</v>
      </c>
      <c r="D1377" s="823" t="s">
        <v>4857</v>
      </c>
      <c r="E1377" s="824" t="s">
        <v>2890</v>
      </c>
      <c r="F1377" s="822" t="s">
        <v>2868</v>
      </c>
      <c r="G1377" s="822" t="s">
        <v>4172</v>
      </c>
      <c r="H1377" s="822" t="s">
        <v>329</v>
      </c>
      <c r="I1377" s="822" t="s">
        <v>4173</v>
      </c>
      <c r="J1377" s="822" t="s">
        <v>1788</v>
      </c>
      <c r="K1377" s="822" t="s">
        <v>4174</v>
      </c>
      <c r="L1377" s="825">
        <v>0</v>
      </c>
      <c r="M1377" s="825">
        <v>0</v>
      </c>
      <c r="N1377" s="822">
        <v>2</v>
      </c>
      <c r="O1377" s="826">
        <v>1.5</v>
      </c>
      <c r="P1377" s="825">
        <v>0</v>
      </c>
      <c r="Q1377" s="827"/>
      <c r="R1377" s="822">
        <v>1</v>
      </c>
      <c r="S1377" s="827">
        <v>0.5</v>
      </c>
      <c r="T1377" s="826">
        <v>1</v>
      </c>
      <c r="U1377" s="828">
        <v>0.66666666666666663</v>
      </c>
    </row>
    <row r="1378" spans="1:21" ht="14.45" customHeight="1" x14ac:dyDescent="0.2">
      <c r="A1378" s="821">
        <v>21</v>
      </c>
      <c r="B1378" s="822" t="s">
        <v>2867</v>
      </c>
      <c r="C1378" s="822" t="s">
        <v>2873</v>
      </c>
      <c r="D1378" s="823" t="s">
        <v>4857</v>
      </c>
      <c r="E1378" s="824" t="s">
        <v>2890</v>
      </c>
      <c r="F1378" s="822" t="s">
        <v>2868</v>
      </c>
      <c r="G1378" s="822" t="s">
        <v>3210</v>
      </c>
      <c r="H1378" s="822" t="s">
        <v>329</v>
      </c>
      <c r="I1378" s="822" t="s">
        <v>3216</v>
      </c>
      <c r="J1378" s="822" t="s">
        <v>3217</v>
      </c>
      <c r="K1378" s="822" t="s">
        <v>3213</v>
      </c>
      <c r="L1378" s="825">
        <v>0</v>
      </c>
      <c r="M1378" s="825">
        <v>0</v>
      </c>
      <c r="N1378" s="822">
        <v>1</v>
      </c>
      <c r="O1378" s="826">
        <v>1</v>
      </c>
      <c r="P1378" s="825">
        <v>0</v>
      </c>
      <c r="Q1378" s="827"/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21</v>
      </c>
      <c r="B1379" s="822" t="s">
        <v>2867</v>
      </c>
      <c r="C1379" s="822" t="s">
        <v>2873</v>
      </c>
      <c r="D1379" s="823" t="s">
        <v>4857</v>
      </c>
      <c r="E1379" s="824" t="s">
        <v>2890</v>
      </c>
      <c r="F1379" s="822" t="s">
        <v>2868</v>
      </c>
      <c r="G1379" s="822" t="s">
        <v>3210</v>
      </c>
      <c r="H1379" s="822" t="s">
        <v>329</v>
      </c>
      <c r="I1379" s="822" t="s">
        <v>3218</v>
      </c>
      <c r="J1379" s="822" t="s">
        <v>3217</v>
      </c>
      <c r="K1379" s="822" t="s">
        <v>2595</v>
      </c>
      <c r="L1379" s="825">
        <v>0</v>
      </c>
      <c r="M1379" s="825">
        <v>0</v>
      </c>
      <c r="N1379" s="822">
        <v>1</v>
      </c>
      <c r="O1379" s="826">
        <v>1</v>
      </c>
      <c r="P1379" s="825">
        <v>0</v>
      </c>
      <c r="Q1379" s="827"/>
      <c r="R1379" s="822">
        <v>1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21</v>
      </c>
      <c r="B1380" s="822" t="s">
        <v>2867</v>
      </c>
      <c r="C1380" s="822" t="s">
        <v>2873</v>
      </c>
      <c r="D1380" s="823" t="s">
        <v>4857</v>
      </c>
      <c r="E1380" s="824" t="s">
        <v>2890</v>
      </c>
      <c r="F1380" s="822" t="s">
        <v>2868</v>
      </c>
      <c r="G1380" s="822" t="s">
        <v>3210</v>
      </c>
      <c r="H1380" s="822" t="s">
        <v>329</v>
      </c>
      <c r="I1380" s="822" t="s">
        <v>4175</v>
      </c>
      <c r="J1380" s="822" t="s">
        <v>3482</v>
      </c>
      <c r="K1380" s="822" t="s">
        <v>3213</v>
      </c>
      <c r="L1380" s="825">
        <v>0</v>
      </c>
      <c r="M1380" s="825">
        <v>0</v>
      </c>
      <c r="N1380" s="822">
        <v>1</v>
      </c>
      <c r="O1380" s="826">
        <v>1</v>
      </c>
      <c r="P1380" s="825">
        <v>0</v>
      </c>
      <c r="Q1380" s="827"/>
      <c r="R1380" s="822">
        <v>1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21</v>
      </c>
      <c r="B1381" s="822" t="s">
        <v>2867</v>
      </c>
      <c r="C1381" s="822" t="s">
        <v>2873</v>
      </c>
      <c r="D1381" s="823" t="s">
        <v>4857</v>
      </c>
      <c r="E1381" s="824" t="s">
        <v>2890</v>
      </c>
      <c r="F1381" s="822" t="s">
        <v>2868</v>
      </c>
      <c r="G1381" s="822" t="s">
        <v>3210</v>
      </c>
      <c r="H1381" s="822" t="s">
        <v>643</v>
      </c>
      <c r="I1381" s="822" t="s">
        <v>2596</v>
      </c>
      <c r="J1381" s="822" t="s">
        <v>1460</v>
      </c>
      <c r="K1381" s="822" t="s">
        <v>1386</v>
      </c>
      <c r="L1381" s="825">
        <v>0</v>
      </c>
      <c r="M1381" s="825">
        <v>0</v>
      </c>
      <c r="N1381" s="822">
        <v>18</v>
      </c>
      <c r="O1381" s="826">
        <v>12</v>
      </c>
      <c r="P1381" s="825">
        <v>0</v>
      </c>
      <c r="Q1381" s="827"/>
      <c r="R1381" s="822">
        <v>9</v>
      </c>
      <c r="S1381" s="827">
        <v>0.5</v>
      </c>
      <c r="T1381" s="826">
        <v>5.5</v>
      </c>
      <c r="U1381" s="828">
        <v>0.45833333333333331</v>
      </c>
    </row>
    <row r="1382" spans="1:21" ht="14.45" customHeight="1" x14ac:dyDescent="0.2">
      <c r="A1382" s="821">
        <v>21</v>
      </c>
      <c r="B1382" s="822" t="s">
        <v>2867</v>
      </c>
      <c r="C1382" s="822" t="s">
        <v>2873</v>
      </c>
      <c r="D1382" s="823" t="s">
        <v>4857</v>
      </c>
      <c r="E1382" s="824" t="s">
        <v>2890</v>
      </c>
      <c r="F1382" s="822" t="s">
        <v>2868</v>
      </c>
      <c r="G1382" s="822" t="s">
        <v>3210</v>
      </c>
      <c r="H1382" s="822" t="s">
        <v>643</v>
      </c>
      <c r="I1382" s="822" t="s">
        <v>2594</v>
      </c>
      <c r="J1382" s="822" t="s">
        <v>1460</v>
      </c>
      <c r="K1382" s="822" t="s">
        <v>2595</v>
      </c>
      <c r="L1382" s="825">
        <v>0</v>
      </c>
      <c r="M1382" s="825">
        <v>0</v>
      </c>
      <c r="N1382" s="822">
        <v>1</v>
      </c>
      <c r="O1382" s="826">
        <v>1</v>
      </c>
      <c r="P1382" s="825"/>
      <c r="Q1382" s="827"/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21</v>
      </c>
      <c r="B1383" s="822" t="s">
        <v>2867</v>
      </c>
      <c r="C1383" s="822" t="s">
        <v>2873</v>
      </c>
      <c r="D1383" s="823" t="s">
        <v>4857</v>
      </c>
      <c r="E1383" s="824" t="s">
        <v>2890</v>
      </c>
      <c r="F1383" s="822" t="s">
        <v>2868</v>
      </c>
      <c r="G1383" s="822" t="s">
        <v>3210</v>
      </c>
      <c r="H1383" s="822" t="s">
        <v>329</v>
      </c>
      <c r="I1383" s="822" t="s">
        <v>4176</v>
      </c>
      <c r="J1383" s="822" t="s">
        <v>4177</v>
      </c>
      <c r="K1383" s="822" t="s">
        <v>3213</v>
      </c>
      <c r="L1383" s="825">
        <v>0</v>
      </c>
      <c r="M1383" s="825">
        <v>0</v>
      </c>
      <c r="N1383" s="822">
        <v>1</v>
      </c>
      <c r="O1383" s="826">
        <v>1</v>
      </c>
      <c r="P1383" s="825"/>
      <c r="Q1383" s="827"/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21</v>
      </c>
      <c r="B1384" s="822" t="s">
        <v>2867</v>
      </c>
      <c r="C1384" s="822" t="s">
        <v>2873</v>
      </c>
      <c r="D1384" s="823" t="s">
        <v>4857</v>
      </c>
      <c r="E1384" s="824" t="s">
        <v>2890</v>
      </c>
      <c r="F1384" s="822" t="s">
        <v>2868</v>
      </c>
      <c r="G1384" s="822" t="s">
        <v>3992</v>
      </c>
      <c r="H1384" s="822" t="s">
        <v>329</v>
      </c>
      <c r="I1384" s="822" t="s">
        <v>4178</v>
      </c>
      <c r="J1384" s="822" t="s">
        <v>3994</v>
      </c>
      <c r="K1384" s="822" t="s">
        <v>4179</v>
      </c>
      <c r="L1384" s="825">
        <v>544.38</v>
      </c>
      <c r="M1384" s="825">
        <v>544.38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21</v>
      </c>
      <c r="B1385" s="822" t="s">
        <v>2867</v>
      </c>
      <c r="C1385" s="822" t="s">
        <v>2873</v>
      </c>
      <c r="D1385" s="823" t="s">
        <v>4857</v>
      </c>
      <c r="E1385" s="824" t="s">
        <v>2890</v>
      </c>
      <c r="F1385" s="822" t="s">
        <v>2868</v>
      </c>
      <c r="G1385" s="822" t="s">
        <v>3221</v>
      </c>
      <c r="H1385" s="822" t="s">
        <v>329</v>
      </c>
      <c r="I1385" s="822" t="s">
        <v>3594</v>
      </c>
      <c r="J1385" s="822" t="s">
        <v>3223</v>
      </c>
      <c r="K1385" s="822" t="s">
        <v>3595</v>
      </c>
      <c r="L1385" s="825">
        <v>299.83999999999997</v>
      </c>
      <c r="M1385" s="825">
        <v>4797.4399999999996</v>
      </c>
      <c r="N1385" s="822">
        <v>16</v>
      </c>
      <c r="O1385" s="826">
        <v>9</v>
      </c>
      <c r="P1385" s="825">
        <v>3598.08</v>
      </c>
      <c r="Q1385" s="827">
        <v>0.75</v>
      </c>
      <c r="R1385" s="822">
        <v>12</v>
      </c>
      <c r="S1385" s="827">
        <v>0.75</v>
      </c>
      <c r="T1385" s="826">
        <v>6.5</v>
      </c>
      <c r="U1385" s="828">
        <v>0.72222222222222221</v>
      </c>
    </row>
    <row r="1386" spans="1:21" ht="14.45" customHeight="1" x14ac:dyDescent="0.2">
      <c r="A1386" s="821">
        <v>21</v>
      </c>
      <c r="B1386" s="822" t="s">
        <v>2867</v>
      </c>
      <c r="C1386" s="822" t="s">
        <v>2873</v>
      </c>
      <c r="D1386" s="823" t="s">
        <v>4857</v>
      </c>
      <c r="E1386" s="824" t="s">
        <v>2890</v>
      </c>
      <c r="F1386" s="822" t="s">
        <v>2868</v>
      </c>
      <c r="G1386" s="822" t="s">
        <v>3221</v>
      </c>
      <c r="H1386" s="822" t="s">
        <v>329</v>
      </c>
      <c r="I1386" s="822" t="s">
        <v>3228</v>
      </c>
      <c r="J1386" s="822" t="s">
        <v>3229</v>
      </c>
      <c r="K1386" s="822" t="s">
        <v>3230</v>
      </c>
      <c r="L1386" s="825">
        <v>99.94</v>
      </c>
      <c r="M1386" s="825">
        <v>399.76</v>
      </c>
      <c r="N1386" s="822">
        <v>4</v>
      </c>
      <c r="O1386" s="826">
        <v>1</v>
      </c>
      <c r="P1386" s="825">
        <v>199.88</v>
      </c>
      <c r="Q1386" s="827">
        <v>0.5</v>
      </c>
      <c r="R1386" s="822">
        <v>2</v>
      </c>
      <c r="S1386" s="827">
        <v>0.5</v>
      </c>
      <c r="T1386" s="826">
        <v>0.5</v>
      </c>
      <c r="U1386" s="828">
        <v>0.5</v>
      </c>
    </row>
    <row r="1387" spans="1:21" ht="14.45" customHeight="1" x14ac:dyDescent="0.2">
      <c r="A1387" s="821">
        <v>21</v>
      </c>
      <c r="B1387" s="822" t="s">
        <v>2867</v>
      </c>
      <c r="C1387" s="822" t="s">
        <v>2873</v>
      </c>
      <c r="D1387" s="823" t="s">
        <v>4857</v>
      </c>
      <c r="E1387" s="824" t="s">
        <v>2890</v>
      </c>
      <c r="F1387" s="822" t="s">
        <v>2868</v>
      </c>
      <c r="G1387" s="822" t="s">
        <v>3221</v>
      </c>
      <c r="H1387" s="822" t="s">
        <v>329</v>
      </c>
      <c r="I1387" s="822" t="s">
        <v>3491</v>
      </c>
      <c r="J1387" s="822" t="s">
        <v>1451</v>
      </c>
      <c r="K1387" s="822" t="s">
        <v>3492</v>
      </c>
      <c r="L1387" s="825">
        <v>50.32</v>
      </c>
      <c r="M1387" s="825">
        <v>956.08</v>
      </c>
      <c r="N1387" s="822">
        <v>19</v>
      </c>
      <c r="O1387" s="826">
        <v>5</v>
      </c>
      <c r="P1387" s="825">
        <v>754.80000000000007</v>
      </c>
      <c r="Q1387" s="827">
        <v>0.78947368421052633</v>
      </c>
      <c r="R1387" s="822">
        <v>15</v>
      </c>
      <c r="S1387" s="827">
        <v>0.78947368421052633</v>
      </c>
      <c r="T1387" s="826">
        <v>4</v>
      </c>
      <c r="U1387" s="828">
        <v>0.8</v>
      </c>
    </row>
    <row r="1388" spans="1:21" ht="14.45" customHeight="1" x14ac:dyDescent="0.2">
      <c r="A1388" s="821">
        <v>21</v>
      </c>
      <c r="B1388" s="822" t="s">
        <v>2867</v>
      </c>
      <c r="C1388" s="822" t="s">
        <v>2873</v>
      </c>
      <c r="D1388" s="823" t="s">
        <v>4857</v>
      </c>
      <c r="E1388" s="824" t="s">
        <v>2890</v>
      </c>
      <c r="F1388" s="822" t="s">
        <v>2868</v>
      </c>
      <c r="G1388" s="822" t="s">
        <v>2922</v>
      </c>
      <c r="H1388" s="822" t="s">
        <v>329</v>
      </c>
      <c r="I1388" s="822" t="s">
        <v>2923</v>
      </c>
      <c r="J1388" s="822" t="s">
        <v>650</v>
      </c>
      <c r="K1388" s="822" t="s">
        <v>651</v>
      </c>
      <c r="L1388" s="825">
        <v>2086.5500000000002</v>
      </c>
      <c r="M1388" s="825">
        <v>8346.2000000000007</v>
      </c>
      <c r="N1388" s="822">
        <v>4</v>
      </c>
      <c r="O1388" s="826">
        <v>2.5</v>
      </c>
      <c r="P1388" s="825">
        <v>8346.2000000000007</v>
      </c>
      <c r="Q1388" s="827">
        <v>1</v>
      </c>
      <c r="R1388" s="822">
        <v>4</v>
      </c>
      <c r="S1388" s="827">
        <v>1</v>
      </c>
      <c r="T1388" s="826">
        <v>2.5</v>
      </c>
      <c r="U1388" s="828">
        <v>1</v>
      </c>
    </row>
    <row r="1389" spans="1:21" ht="14.45" customHeight="1" x14ac:dyDescent="0.2">
      <c r="A1389" s="821">
        <v>21</v>
      </c>
      <c r="B1389" s="822" t="s">
        <v>2867</v>
      </c>
      <c r="C1389" s="822" t="s">
        <v>2873</v>
      </c>
      <c r="D1389" s="823" t="s">
        <v>4857</v>
      </c>
      <c r="E1389" s="824" t="s">
        <v>2890</v>
      </c>
      <c r="F1389" s="822" t="s">
        <v>2868</v>
      </c>
      <c r="G1389" s="822" t="s">
        <v>3231</v>
      </c>
      <c r="H1389" s="822" t="s">
        <v>643</v>
      </c>
      <c r="I1389" s="822" t="s">
        <v>2449</v>
      </c>
      <c r="J1389" s="822" t="s">
        <v>1529</v>
      </c>
      <c r="K1389" s="822" t="s">
        <v>2450</v>
      </c>
      <c r="L1389" s="825">
        <v>154.36000000000001</v>
      </c>
      <c r="M1389" s="825">
        <v>308.72000000000003</v>
      </c>
      <c r="N1389" s="822">
        <v>2</v>
      </c>
      <c r="O1389" s="826">
        <v>1.5</v>
      </c>
      <c r="P1389" s="825">
        <v>154.36000000000001</v>
      </c>
      <c r="Q1389" s="827">
        <v>0.5</v>
      </c>
      <c r="R1389" s="822">
        <v>1</v>
      </c>
      <c r="S1389" s="827">
        <v>0.5</v>
      </c>
      <c r="T1389" s="826">
        <v>0.5</v>
      </c>
      <c r="U1389" s="828">
        <v>0.33333333333333331</v>
      </c>
    </row>
    <row r="1390" spans="1:21" ht="14.45" customHeight="1" x14ac:dyDescent="0.2">
      <c r="A1390" s="821">
        <v>21</v>
      </c>
      <c r="B1390" s="822" t="s">
        <v>2867</v>
      </c>
      <c r="C1390" s="822" t="s">
        <v>2873</v>
      </c>
      <c r="D1390" s="823" t="s">
        <v>4857</v>
      </c>
      <c r="E1390" s="824" t="s">
        <v>2890</v>
      </c>
      <c r="F1390" s="822" t="s">
        <v>2868</v>
      </c>
      <c r="G1390" s="822" t="s">
        <v>3231</v>
      </c>
      <c r="H1390" s="822" t="s">
        <v>643</v>
      </c>
      <c r="I1390" s="822" t="s">
        <v>4180</v>
      </c>
      <c r="J1390" s="822" t="s">
        <v>1527</v>
      </c>
      <c r="K1390" s="822" t="s">
        <v>4181</v>
      </c>
      <c r="L1390" s="825">
        <v>80.28</v>
      </c>
      <c r="M1390" s="825">
        <v>80.28</v>
      </c>
      <c r="N1390" s="822">
        <v>1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21</v>
      </c>
      <c r="B1391" s="822" t="s">
        <v>2867</v>
      </c>
      <c r="C1391" s="822" t="s">
        <v>2873</v>
      </c>
      <c r="D1391" s="823" t="s">
        <v>4857</v>
      </c>
      <c r="E1391" s="824" t="s">
        <v>2890</v>
      </c>
      <c r="F1391" s="822" t="s">
        <v>2868</v>
      </c>
      <c r="G1391" s="822" t="s">
        <v>3494</v>
      </c>
      <c r="H1391" s="822" t="s">
        <v>329</v>
      </c>
      <c r="I1391" s="822" t="s">
        <v>3495</v>
      </c>
      <c r="J1391" s="822" t="s">
        <v>3496</v>
      </c>
      <c r="K1391" s="822" t="s">
        <v>3497</v>
      </c>
      <c r="L1391" s="825">
        <v>775.17</v>
      </c>
      <c r="M1391" s="825">
        <v>775.17</v>
      </c>
      <c r="N1391" s="822">
        <v>1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21</v>
      </c>
      <c r="B1392" s="822" t="s">
        <v>2867</v>
      </c>
      <c r="C1392" s="822" t="s">
        <v>2873</v>
      </c>
      <c r="D1392" s="823" t="s">
        <v>4857</v>
      </c>
      <c r="E1392" s="824" t="s">
        <v>2890</v>
      </c>
      <c r="F1392" s="822" t="s">
        <v>2868</v>
      </c>
      <c r="G1392" s="822" t="s">
        <v>3494</v>
      </c>
      <c r="H1392" s="822" t="s">
        <v>329</v>
      </c>
      <c r="I1392" s="822" t="s">
        <v>4182</v>
      </c>
      <c r="J1392" s="822" t="s">
        <v>3496</v>
      </c>
      <c r="K1392" s="822" t="s">
        <v>4183</v>
      </c>
      <c r="L1392" s="825">
        <v>1391.97</v>
      </c>
      <c r="M1392" s="825">
        <v>1391.97</v>
      </c>
      <c r="N1392" s="822">
        <v>1</v>
      </c>
      <c r="O1392" s="826">
        <v>1</v>
      </c>
      <c r="P1392" s="825">
        <v>1391.97</v>
      </c>
      <c r="Q1392" s="827">
        <v>1</v>
      </c>
      <c r="R1392" s="822">
        <v>1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21</v>
      </c>
      <c r="B1393" s="822" t="s">
        <v>2867</v>
      </c>
      <c r="C1393" s="822" t="s">
        <v>2873</v>
      </c>
      <c r="D1393" s="823" t="s">
        <v>4857</v>
      </c>
      <c r="E1393" s="824" t="s">
        <v>2890</v>
      </c>
      <c r="F1393" s="822" t="s">
        <v>2868</v>
      </c>
      <c r="G1393" s="822" t="s">
        <v>3239</v>
      </c>
      <c r="H1393" s="822" t="s">
        <v>643</v>
      </c>
      <c r="I1393" s="822" t="s">
        <v>2442</v>
      </c>
      <c r="J1393" s="822" t="s">
        <v>2436</v>
      </c>
      <c r="K1393" s="822" t="s">
        <v>2443</v>
      </c>
      <c r="L1393" s="825">
        <v>84.18</v>
      </c>
      <c r="M1393" s="825">
        <v>168.36</v>
      </c>
      <c r="N1393" s="822">
        <v>2</v>
      </c>
      <c r="O1393" s="826">
        <v>2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21</v>
      </c>
      <c r="B1394" s="822" t="s">
        <v>2867</v>
      </c>
      <c r="C1394" s="822" t="s">
        <v>2873</v>
      </c>
      <c r="D1394" s="823" t="s">
        <v>4857</v>
      </c>
      <c r="E1394" s="824" t="s">
        <v>2890</v>
      </c>
      <c r="F1394" s="822" t="s">
        <v>2868</v>
      </c>
      <c r="G1394" s="822" t="s">
        <v>3239</v>
      </c>
      <c r="H1394" s="822" t="s">
        <v>329</v>
      </c>
      <c r="I1394" s="822" t="s">
        <v>3760</v>
      </c>
      <c r="J1394" s="822" t="s">
        <v>891</v>
      </c>
      <c r="K1394" s="822" t="s">
        <v>3761</v>
      </c>
      <c r="L1394" s="825">
        <v>63.14</v>
      </c>
      <c r="M1394" s="825">
        <v>63.14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21</v>
      </c>
      <c r="B1395" s="822" t="s">
        <v>2867</v>
      </c>
      <c r="C1395" s="822" t="s">
        <v>2873</v>
      </c>
      <c r="D1395" s="823" t="s">
        <v>4857</v>
      </c>
      <c r="E1395" s="824" t="s">
        <v>2890</v>
      </c>
      <c r="F1395" s="822" t="s">
        <v>2868</v>
      </c>
      <c r="G1395" s="822" t="s">
        <v>3239</v>
      </c>
      <c r="H1395" s="822" t="s">
        <v>329</v>
      </c>
      <c r="I1395" s="822" t="s">
        <v>4184</v>
      </c>
      <c r="J1395" s="822" t="s">
        <v>891</v>
      </c>
      <c r="K1395" s="822" t="s">
        <v>2707</v>
      </c>
      <c r="L1395" s="825">
        <v>49.08</v>
      </c>
      <c r="M1395" s="825">
        <v>147.24</v>
      </c>
      <c r="N1395" s="822">
        <v>3</v>
      </c>
      <c r="O1395" s="826">
        <v>2.5</v>
      </c>
      <c r="P1395" s="825">
        <v>49.08</v>
      </c>
      <c r="Q1395" s="827">
        <v>0.33333333333333331</v>
      </c>
      <c r="R1395" s="822">
        <v>1</v>
      </c>
      <c r="S1395" s="827">
        <v>0.33333333333333331</v>
      </c>
      <c r="T1395" s="826">
        <v>1</v>
      </c>
      <c r="U1395" s="828">
        <v>0.4</v>
      </c>
    </row>
    <row r="1396" spans="1:21" ht="14.45" customHeight="1" x14ac:dyDescent="0.2">
      <c r="A1396" s="821">
        <v>21</v>
      </c>
      <c r="B1396" s="822" t="s">
        <v>2867</v>
      </c>
      <c r="C1396" s="822" t="s">
        <v>2873</v>
      </c>
      <c r="D1396" s="823" t="s">
        <v>4857</v>
      </c>
      <c r="E1396" s="824" t="s">
        <v>2890</v>
      </c>
      <c r="F1396" s="822" t="s">
        <v>2868</v>
      </c>
      <c r="G1396" s="822" t="s">
        <v>3254</v>
      </c>
      <c r="H1396" s="822" t="s">
        <v>329</v>
      </c>
      <c r="I1396" s="822" t="s">
        <v>3255</v>
      </c>
      <c r="J1396" s="822" t="s">
        <v>1152</v>
      </c>
      <c r="K1396" s="822" t="s">
        <v>1153</v>
      </c>
      <c r="L1396" s="825">
        <v>121.92</v>
      </c>
      <c r="M1396" s="825">
        <v>7559.04</v>
      </c>
      <c r="N1396" s="822">
        <v>62</v>
      </c>
      <c r="O1396" s="826">
        <v>18.5</v>
      </c>
      <c r="P1396" s="825">
        <v>3779.5200000000004</v>
      </c>
      <c r="Q1396" s="827">
        <v>0.50000000000000011</v>
      </c>
      <c r="R1396" s="822">
        <v>31</v>
      </c>
      <c r="S1396" s="827">
        <v>0.5</v>
      </c>
      <c r="T1396" s="826">
        <v>8</v>
      </c>
      <c r="U1396" s="828">
        <v>0.43243243243243246</v>
      </c>
    </row>
    <row r="1397" spans="1:21" ht="14.45" customHeight="1" x14ac:dyDescent="0.2">
      <c r="A1397" s="821">
        <v>21</v>
      </c>
      <c r="B1397" s="822" t="s">
        <v>2867</v>
      </c>
      <c r="C1397" s="822" t="s">
        <v>2873</v>
      </c>
      <c r="D1397" s="823" t="s">
        <v>4857</v>
      </c>
      <c r="E1397" s="824" t="s">
        <v>2890</v>
      </c>
      <c r="F1397" s="822" t="s">
        <v>2868</v>
      </c>
      <c r="G1397" s="822" t="s">
        <v>3254</v>
      </c>
      <c r="H1397" s="822" t="s">
        <v>329</v>
      </c>
      <c r="I1397" s="822" t="s">
        <v>3255</v>
      </c>
      <c r="J1397" s="822" t="s">
        <v>1152</v>
      </c>
      <c r="K1397" s="822" t="s">
        <v>1153</v>
      </c>
      <c r="L1397" s="825">
        <v>107.27</v>
      </c>
      <c r="M1397" s="825">
        <v>1716.3200000000002</v>
      </c>
      <c r="N1397" s="822">
        <v>16</v>
      </c>
      <c r="O1397" s="826">
        <v>6</v>
      </c>
      <c r="P1397" s="825">
        <v>965.43000000000006</v>
      </c>
      <c r="Q1397" s="827">
        <v>0.5625</v>
      </c>
      <c r="R1397" s="822">
        <v>9</v>
      </c>
      <c r="S1397" s="827">
        <v>0.5625</v>
      </c>
      <c r="T1397" s="826">
        <v>3</v>
      </c>
      <c r="U1397" s="828">
        <v>0.5</v>
      </c>
    </row>
    <row r="1398" spans="1:21" ht="14.45" customHeight="1" x14ac:dyDescent="0.2">
      <c r="A1398" s="821">
        <v>21</v>
      </c>
      <c r="B1398" s="822" t="s">
        <v>2867</v>
      </c>
      <c r="C1398" s="822" t="s">
        <v>2873</v>
      </c>
      <c r="D1398" s="823" t="s">
        <v>4857</v>
      </c>
      <c r="E1398" s="824" t="s">
        <v>2890</v>
      </c>
      <c r="F1398" s="822" t="s">
        <v>2868</v>
      </c>
      <c r="G1398" s="822" t="s">
        <v>3254</v>
      </c>
      <c r="H1398" s="822" t="s">
        <v>329</v>
      </c>
      <c r="I1398" s="822" t="s">
        <v>3256</v>
      </c>
      <c r="J1398" s="822" t="s">
        <v>1152</v>
      </c>
      <c r="K1398" s="822" t="s">
        <v>1153</v>
      </c>
      <c r="L1398" s="825">
        <v>121.92</v>
      </c>
      <c r="M1398" s="825">
        <v>365.76</v>
      </c>
      <c r="N1398" s="822">
        <v>3</v>
      </c>
      <c r="O1398" s="826">
        <v>0.5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21</v>
      </c>
      <c r="B1399" s="822" t="s">
        <v>2867</v>
      </c>
      <c r="C1399" s="822" t="s">
        <v>2873</v>
      </c>
      <c r="D1399" s="823" t="s">
        <v>4857</v>
      </c>
      <c r="E1399" s="824" t="s">
        <v>2890</v>
      </c>
      <c r="F1399" s="822" t="s">
        <v>2868</v>
      </c>
      <c r="G1399" s="822" t="s">
        <v>4053</v>
      </c>
      <c r="H1399" s="822" t="s">
        <v>643</v>
      </c>
      <c r="I1399" s="822" t="s">
        <v>2315</v>
      </c>
      <c r="J1399" s="822" t="s">
        <v>1304</v>
      </c>
      <c r="K1399" s="822" t="s">
        <v>2316</v>
      </c>
      <c r="L1399" s="825">
        <v>0</v>
      </c>
      <c r="M1399" s="825">
        <v>0</v>
      </c>
      <c r="N1399" s="822">
        <v>1</v>
      </c>
      <c r="O1399" s="826">
        <v>0.5</v>
      </c>
      <c r="P1399" s="825"/>
      <c r="Q1399" s="827"/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21</v>
      </c>
      <c r="B1400" s="822" t="s">
        <v>2867</v>
      </c>
      <c r="C1400" s="822" t="s">
        <v>2873</v>
      </c>
      <c r="D1400" s="823" t="s">
        <v>4857</v>
      </c>
      <c r="E1400" s="824" t="s">
        <v>2890</v>
      </c>
      <c r="F1400" s="822" t="s">
        <v>2869</v>
      </c>
      <c r="G1400" s="822" t="s">
        <v>3257</v>
      </c>
      <c r="H1400" s="822" t="s">
        <v>329</v>
      </c>
      <c r="I1400" s="822" t="s">
        <v>4185</v>
      </c>
      <c r="J1400" s="822" t="s">
        <v>3259</v>
      </c>
      <c r="K1400" s="822"/>
      <c r="L1400" s="825">
        <v>0</v>
      </c>
      <c r="M1400" s="825">
        <v>0</v>
      </c>
      <c r="N1400" s="822">
        <v>1</v>
      </c>
      <c r="O1400" s="826">
        <v>1</v>
      </c>
      <c r="P1400" s="825">
        <v>0</v>
      </c>
      <c r="Q1400" s="827"/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21</v>
      </c>
      <c r="B1401" s="822" t="s">
        <v>2867</v>
      </c>
      <c r="C1401" s="822" t="s">
        <v>2873</v>
      </c>
      <c r="D1401" s="823" t="s">
        <v>4857</v>
      </c>
      <c r="E1401" s="824" t="s">
        <v>2890</v>
      </c>
      <c r="F1401" s="822" t="s">
        <v>2870</v>
      </c>
      <c r="G1401" s="822" t="s">
        <v>3257</v>
      </c>
      <c r="H1401" s="822" t="s">
        <v>329</v>
      </c>
      <c r="I1401" s="822" t="s">
        <v>3260</v>
      </c>
      <c r="J1401" s="822" t="s">
        <v>3261</v>
      </c>
      <c r="K1401" s="822" t="s">
        <v>3262</v>
      </c>
      <c r="L1401" s="825">
        <v>2029.75</v>
      </c>
      <c r="M1401" s="825">
        <v>10148.75</v>
      </c>
      <c r="N1401" s="822">
        <v>5</v>
      </c>
      <c r="O1401" s="826">
        <v>4</v>
      </c>
      <c r="P1401" s="825">
        <v>4059.5</v>
      </c>
      <c r="Q1401" s="827">
        <v>0.4</v>
      </c>
      <c r="R1401" s="822">
        <v>2</v>
      </c>
      <c r="S1401" s="827">
        <v>0.4</v>
      </c>
      <c r="T1401" s="826">
        <v>1</v>
      </c>
      <c r="U1401" s="828">
        <v>0.25</v>
      </c>
    </row>
    <row r="1402" spans="1:21" ht="14.45" customHeight="1" x14ac:dyDescent="0.2">
      <c r="A1402" s="821">
        <v>21</v>
      </c>
      <c r="B1402" s="822" t="s">
        <v>2867</v>
      </c>
      <c r="C1402" s="822" t="s">
        <v>2873</v>
      </c>
      <c r="D1402" s="823" t="s">
        <v>4857</v>
      </c>
      <c r="E1402" s="824" t="s">
        <v>2886</v>
      </c>
      <c r="F1402" s="822" t="s">
        <v>2868</v>
      </c>
      <c r="G1402" s="822" t="s">
        <v>2919</v>
      </c>
      <c r="H1402" s="822" t="s">
        <v>643</v>
      </c>
      <c r="I1402" s="822" t="s">
        <v>2309</v>
      </c>
      <c r="J1402" s="822" t="s">
        <v>2310</v>
      </c>
      <c r="K1402" s="822" t="s">
        <v>2311</v>
      </c>
      <c r="L1402" s="825">
        <v>453.18</v>
      </c>
      <c r="M1402" s="825">
        <v>453.18</v>
      </c>
      <c r="N1402" s="822">
        <v>1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21</v>
      </c>
      <c r="B1403" s="822" t="s">
        <v>2867</v>
      </c>
      <c r="C1403" s="822" t="s">
        <v>2873</v>
      </c>
      <c r="D1403" s="823" t="s">
        <v>4857</v>
      </c>
      <c r="E1403" s="824" t="s">
        <v>2886</v>
      </c>
      <c r="F1403" s="822" t="s">
        <v>2868</v>
      </c>
      <c r="G1403" s="822" t="s">
        <v>2919</v>
      </c>
      <c r="H1403" s="822" t="s">
        <v>329</v>
      </c>
      <c r="I1403" s="822" t="s">
        <v>2920</v>
      </c>
      <c r="J1403" s="822" t="s">
        <v>2310</v>
      </c>
      <c r="K1403" s="822" t="s">
        <v>2311</v>
      </c>
      <c r="L1403" s="825">
        <v>453.18</v>
      </c>
      <c r="M1403" s="825">
        <v>453.18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21</v>
      </c>
      <c r="B1404" s="822" t="s">
        <v>2867</v>
      </c>
      <c r="C1404" s="822" t="s">
        <v>2873</v>
      </c>
      <c r="D1404" s="823" t="s">
        <v>4857</v>
      </c>
      <c r="E1404" s="824" t="s">
        <v>2908</v>
      </c>
      <c r="F1404" s="822" t="s">
        <v>2868</v>
      </c>
      <c r="G1404" s="822" t="s">
        <v>2951</v>
      </c>
      <c r="H1404" s="822" t="s">
        <v>329</v>
      </c>
      <c r="I1404" s="822" t="s">
        <v>2952</v>
      </c>
      <c r="J1404" s="822" t="s">
        <v>2953</v>
      </c>
      <c r="K1404" s="822" t="s">
        <v>2954</v>
      </c>
      <c r="L1404" s="825">
        <v>70.48</v>
      </c>
      <c r="M1404" s="825">
        <v>352.40000000000003</v>
      </c>
      <c r="N1404" s="822">
        <v>5</v>
      </c>
      <c r="O1404" s="826">
        <v>3.5</v>
      </c>
      <c r="P1404" s="825">
        <v>281.92</v>
      </c>
      <c r="Q1404" s="827">
        <v>0.79999999999999993</v>
      </c>
      <c r="R1404" s="822">
        <v>4</v>
      </c>
      <c r="S1404" s="827">
        <v>0.8</v>
      </c>
      <c r="T1404" s="826">
        <v>2.5</v>
      </c>
      <c r="U1404" s="828">
        <v>0.7142857142857143</v>
      </c>
    </row>
    <row r="1405" spans="1:21" ht="14.45" customHeight="1" x14ac:dyDescent="0.2">
      <c r="A1405" s="821">
        <v>21</v>
      </c>
      <c r="B1405" s="822" t="s">
        <v>2867</v>
      </c>
      <c r="C1405" s="822" t="s">
        <v>2873</v>
      </c>
      <c r="D1405" s="823" t="s">
        <v>4857</v>
      </c>
      <c r="E1405" s="824" t="s">
        <v>2908</v>
      </c>
      <c r="F1405" s="822" t="s">
        <v>2868</v>
      </c>
      <c r="G1405" s="822" t="s">
        <v>3805</v>
      </c>
      <c r="H1405" s="822" t="s">
        <v>329</v>
      </c>
      <c r="I1405" s="822" t="s">
        <v>4186</v>
      </c>
      <c r="J1405" s="822" t="s">
        <v>1465</v>
      </c>
      <c r="K1405" s="822" t="s">
        <v>4187</v>
      </c>
      <c r="L1405" s="825">
        <v>247.17</v>
      </c>
      <c r="M1405" s="825">
        <v>247.17</v>
      </c>
      <c r="N1405" s="822">
        <v>1</v>
      </c>
      <c r="O1405" s="826">
        <v>0.5</v>
      </c>
      <c r="P1405" s="825">
        <v>247.17</v>
      </c>
      <c r="Q1405" s="827">
        <v>1</v>
      </c>
      <c r="R1405" s="822">
        <v>1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21</v>
      </c>
      <c r="B1406" s="822" t="s">
        <v>2867</v>
      </c>
      <c r="C1406" s="822" t="s">
        <v>2873</v>
      </c>
      <c r="D1406" s="823" t="s">
        <v>4857</v>
      </c>
      <c r="E1406" s="824" t="s">
        <v>2908</v>
      </c>
      <c r="F1406" s="822" t="s">
        <v>2868</v>
      </c>
      <c r="G1406" s="822" t="s">
        <v>2958</v>
      </c>
      <c r="H1406" s="822" t="s">
        <v>329</v>
      </c>
      <c r="I1406" s="822" t="s">
        <v>2959</v>
      </c>
      <c r="J1406" s="822" t="s">
        <v>2960</v>
      </c>
      <c r="K1406" s="822" t="s">
        <v>658</v>
      </c>
      <c r="L1406" s="825">
        <v>72.55</v>
      </c>
      <c r="M1406" s="825">
        <v>362.75</v>
      </c>
      <c r="N1406" s="822">
        <v>5</v>
      </c>
      <c r="O1406" s="826">
        <v>5</v>
      </c>
      <c r="P1406" s="825">
        <v>145.1</v>
      </c>
      <c r="Q1406" s="827">
        <v>0.39999999999999997</v>
      </c>
      <c r="R1406" s="822">
        <v>2</v>
      </c>
      <c r="S1406" s="827">
        <v>0.4</v>
      </c>
      <c r="T1406" s="826">
        <v>2</v>
      </c>
      <c r="U1406" s="828">
        <v>0.4</v>
      </c>
    </row>
    <row r="1407" spans="1:21" ht="14.45" customHeight="1" x14ac:dyDescent="0.2">
      <c r="A1407" s="821">
        <v>21</v>
      </c>
      <c r="B1407" s="822" t="s">
        <v>2867</v>
      </c>
      <c r="C1407" s="822" t="s">
        <v>2873</v>
      </c>
      <c r="D1407" s="823" t="s">
        <v>4857</v>
      </c>
      <c r="E1407" s="824" t="s">
        <v>2908</v>
      </c>
      <c r="F1407" s="822" t="s">
        <v>2868</v>
      </c>
      <c r="G1407" s="822" t="s">
        <v>2958</v>
      </c>
      <c r="H1407" s="822" t="s">
        <v>643</v>
      </c>
      <c r="I1407" s="822" t="s">
        <v>2526</v>
      </c>
      <c r="J1407" s="822" t="s">
        <v>656</v>
      </c>
      <c r="K1407" s="822" t="s">
        <v>658</v>
      </c>
      <c r="L1407" s="825">
        <v>72.55</v>
      </c>
      <c r="M1407" s="825">
        <v>725.5</v>
      </c>
      <c r="N1407" s="822">
        <v>10</v>
      </c>
      <c r="O1407" s="826">
        <v>9</v>
      </c>
      <c r="P1407" s="825">
        <v>435.3</v>
      </c>
      <c r="Q1407" s="827">
        <v>0.6</v>
      </c>
      <c r="R1407" s="822">
        <v>6</v>
      </c>
      <c r="S1407" s="827">
        <v>0.6</v>
      </c>
      <c r="T1407" s="826">
        <v>5.5</v>
      </c>
      <c r="U1407" s="828">
        <v>0.61111111111111116</v>
      </c>
    </row>
    <row r="1408" spans="1:21" ht="14.45" customHeight="1" x14ac:dyDescent="0.2">
      <c r="A1408" s="821">
        <v>21</v>
      </c>
      <c r="B1408" s="822" t="s">
        <v>2867</v>
      </c>
      <c r="C1408" s="822" t="s">
        <v>2873</v>
      </c>
      <c r="D1408" s="823" t="s">
        <v>4857</v>
      </c>
      <c r="E1408" s="824" t="s">
        <v>2908</v>
      </c>
      <c r="F1408" s="822" t="s">
        <v>2868</v>
      </c>
      <c r="G1408" s="822" t="s">
        <v>2958</v>
      </c>
      <c r="H1408" s="822" t="s">
        <v>329</v>
      </c>
      <c r="I1408" s="822" t="s">
        <v>4188</v>
      </c>
      <c r="J1408" s="822" t="s">
        <v>3616</v>
      </c>
      <c r="K1408" s="822" t="s">
        <v>4189</v>
      </c>
      <c r="L1408" s="825">
        <v>130.57</v>
      </c>
      <c r="M1408" s="825">
        <v>130.57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21</v>
      </c>
      <c r="B1409" s="822" t="s">
        <v>2867</v>
      </c>
      <c r="C1409" s="822" t="s">
        <v>2873</v>
      </c>
      <c r="D1409" s="823" t="s">
        <v>4857</v>
      </c>
      <c r="E1409" s="824" t="s">
        <v>2908</v>
      </c>
      <c r="F1409" s="822" t="s">
        <v>2868</v>
      </c>
      <c r="G1409" s="822" t="s">
        <v>2915</v>
      </c>
      <c r="H1409" s="822" t="s">
        <v>643</v>
      </c>
      <c r="I1409" s="822" t="s">
        <v>2591</v>
      </c>
      <c r="J1409" s="822" t="s">
        <v>2589</v>
      </c>
      <c r="K1409" s="822" t="s">
        <v>2592</v>
      </c>
      <c r="L1409" s="825">
        <v>11.71</v>
      </c>
      <c r="M1409" s="825">
        <v>46.84</v>
      </c>
      <c r="N1409" s="822">
        <v>4</v>
      </c>
      <c r="O1409" s="826">
        <v>2</v>
      </c>
      <c r="P1409" s="825">
        <v>23.42</v>
      </c>
      <c r="Q1409" s="827">
        <v>0.5</v>
      </c>
      <c r="R1409" s="822">
        <v>2</v>
      </c>
      <c r="S1409" s="827">
        <v>0.5</v>
      </c>
      <c r="T1409" s="826">
        <v>1</v>
      </c>
      <c r="U1409" s="828">
        <v>0.5</v>
      </c>
    </row>
    <row r="1410" spans="1:21" ht="14.45" customHeight="1" x14ac:dyDescent="0.2">
      <c r="A1410" s="821">
        <v>21</v>
      </c>
      <c r="B1410" s="822" t="s">
        <v>2867</v>
      </c>
      <c r="C1410" s="822" t="s">
        <v>2873</v>
      </c>
      <c r="D1410" s="823" t="s">
        <v>4857</v>
      </c>
      <c r="E1410" s="824" t="s">
        <v>2908</v>
      </c>
      <c r="F1410" s="822" t="s">
        <v>2868</v>
      </c>
      <c r="G1410" s="822" t="s">
        <v>2961</v>
      </c>
      <c r="H1410" s="822" t="s">
        <v>643</v>
      </c>
      <c r="I1410" s="822" t="s">
        <v>2387</v>
      </c>
      <c r="J1410" s="822" t="s">
        <v>2388</v>
      </c>
      <c r="K1410" s="822" t="s">
        <v>2389</v>
      </c>
      <c r="L1410" s="825">
        <v>93.27</v>
      </c>
      <c r="M1410" s="825">
        <v>559.62</v>
      </c>
      <c r="N1410" s="822">
        <v>6</v>
      </c>
      <c r="O1410" s="826">
        <v>4.5</v>
      </c>
      <c r="P1410" s="825">
        <v>186.54</v>
      </c>
      <c r="Q1410" s="827">
        <v>0.33333333333333331</v>
      </c>
      <c r="R1410" s="822">
        <v>2</v>
      </c>
      <c r="S1410" s="827">
        <v>0.33333333333333331</v>
      </c>
      <c r="T1410" s="826">
        <v>1.5</v>
      </c>
      <c r="U1410" s="828">
        <v>0.33333333333333331</v>
      </c>
    </row>
    <row r="1411" spans="1:21" ht="14.45" customHeight="1" x14ac:dyDescent="0.2">
      <c r="A1411" s="821">
        <v>21</v>
      </c>
      <c r="B1411" s="822" t="s">
        <v>2867</v>
      </c>
      <c r="C1411" s="822" t="s">
        <v>2873</v>
      </c>
      <c r="D1411" s="823" t="s">
        <v>4857</v>
      </c>
      <c r="E1411" s="824" t="s">
        <v>2908</v>
      </c>
      <c r="F1411" s="822" t="s">
        <v>2868</v>
      </c>
      <c r="G1411" s="822" t="s">
        <v>2962</v>
      </c>
      <c r="H1411" s="822" t="s">
        <v>329</v>
      </c>
      <c r="I1411" s="822" t="s">
        <v>3281</v>
      </c>
      <c r="J1411" s="822" t="s">
        <v>3282</v>
      </c>
      <c r="K1411" s="822" t="s">
        <v>2965</v>
      </c>
      <c r="L1411" s="825">
        <v>550.39</v>
      </c>
      <c r="M1411" s="825">
        <v>1651.17</v>
      </c>
      <c r="N1411" s="822">
        <v>3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21</v>
      </c>
      <c r="B1412" s="822" t="s">
        <v>2867</v>
      </c>
      <c r="C1412" s="822" t="s">
        <v>2873</v>
      </c>
      <c r="D1412" s="823" t="s">
        <v>4857</v>
      </c>
      <c r="E1412" s="824" t="s">
        <v>2908</v>
      </c>
      <c r="F1412" s="822" t="s">
        <v>2868</v>
      </c>
      <c r="G1412" s="822" t="s">
        <v>2968</v>
      </c>
      <c r="H1412" s="822" t="s">
        <v>643</v>
      </c>
      <c r="I1412" s="822" t="s">
        <v>4190</v>
      </c>
      <c r="J1412" s="822" t="s">
        <v>2420</v>
      </c>
      <c r="K1412" s="822" t="s">
        <v>4191</v>
      </c>
      <c r="L1412" s="825">
        <v>279.52999999999997</v>
      </c>
      <c r="M1412" s="825">
        <v>279.52999999999997</v>
      </c>
      <c r="N1412" s="822">
        <v>1</v>
      </c>
      <c r="O1412" s="826">
        <v>0.5</v>
      </c>
      <c r="P1412" s="825">
        <v>279.52999999999997</v>
      </c>
      <c r="Q1412" s="827">
        <v>1</v>
      </c>
      <c r="R1412" s="822">
        <v>1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21</v>
      </c>
      <c r="B1413" s="822" t="s">
        <v>2867</v>
      </c>
      <c r="C1413" s="822" t="s">
        <v>2873</v>
      </c>
      <c r="D1413" s="823" t="s">
        <v>4857</v>
      </c>
      <c r="E1413" s="824" t="s">
        <v>2908</v>
      </c>
      <c r="F1413" s="822" t="s">
        <v>2868</v>
      </c>
      <c r="G1413" s="822" t="s">
        <v>2971</v>
      </c>
      <c r="H1413" s="822" t="s">
        <v>329</v>
      </c>
      <c r="I1413" s="822" t="s">
        <v>4192</v>
      </c>
      <c r="J1413" s="822" t="s">
        <v>3910</v>
      </c>
      <c r="K1413" s="822" t="s">
        <v>1340</v>
      </c>
      <c r="L1413" s="825">
        <v>117.03</v>
      </c>
      <c r="M1413" s="825">
        <v>234.06</v>
      </c>
      <c r="N1413" s="822">
        <v>2</v>
      </c>
      <c r="O1413" s="826">
        <v>2</v>
      </c>
      <c r="P1413" s="825">
        <v>117.03</v>
      </c>
      <c r="Q1413" s="827">
        <v>0.5</v>
      </c>
      <c r="R1413" s="822">
        <v>1</v>
      </c>
      <c r="S1413" s="827">
        <v>0.5</v>
      </c>
      <c r="T1413" s="826">
        <v>1</v>
      </c>
      <c r="U1413" s="828">
        <v>0.5</v>
      </c>
    </row>
    <row r="1414" spans="1:21" ht="14.45" customHeight="1" x14ac:dyDescent="0.2">
      <c r="A1414" s="821">
        <v>21</v>
      </c>
      <c r="B1414" s="822" t="s">
        <v>2867</v>
      </c>
      <c r="C1414" s="822" t="s">
        <v>2873</v>
      </c>
      <c r="D1414" s="823" t="s">
        <v>4857</v>
      </c>
      <c r="E1414" s="824" t="s">
        <v>2908</v>
      </c>
      <c r="F1414" s="822" t="s">
        <v>2868</v>
      </c>
      <c r="G1414" s="822" t="s">
        <v>2974</v>
      </c>
      <c r="H1414" s="822" t="s">
        <v>329</v>
      </c>
      <c r="I1414" s="822" t="s">
        <v>2975</v>
      </c>
      <c r="J1414" s="822" t="s">
        <v>2976</v>
      </c>
      <c r="K1414" s="822" t="s">
        <v>2977</v>
      </c>
      <c r="L1414" s="825">
        <v>0</v>
      </c>
      <c r="M1414" s="825">
        <v>0</v>
      </c>
      <c r="N1414" s="822">
        <v>11</v>
      </c>
      <c r="O1414" s="826">
        <v>9</v>
      </c>
      <c r="P1414" s="825">
        <v>0</v>
      </c>
      <c r="Q1414" s="827"/>
      <c r="R1414" s="822">
        <v>8</v>
      </c>
      <c r="S1414" s="827">
        <v>0.72727272727272729</v>
      </c>
      <c r="T1414" s="826">
        <v>6</v>
      </c>
      <c r="U1414" s="828">
        <v>0.66666666666666663</v>
      </c>
    </row>
    <row r="1415" spans="1:21" ht="14.45" customHeight="1" x14ac:dyDescent="0.2">
      <c r="A1415" s="821">
        <v>21</v>
      </c>
      <c r="B1415" s="822" t="s">
        <v>2867</v>
      </c>
      <c r="C1415" s="822" t="s">
        <v>2873</v>
      </c>
      <c r="D1415" s="823" t="s">
        <v>4857</v>
      </c>
      <c r="E1415" s="824" t="s">
        <v>2908</v>
      </c>
      <c r="F1415" s="822" t="s">
        <v>2868</v>
      </c>
      <c r="G1415" s="822" t="s">
        <v>2974</v>
      </c>
      <c r="H1415" s="822" t="s">
        <v>329</v>
      </c>
      <c r="I1415" s="822" t="s">
        <v>2978</v>
      </c>
      <c r="J1415" s="822" t="s">
        <v>2976</v>
      </c>
      <c r="K1415" s="822" t="s">
        <v>1113</v>
      </c>
      <c r="L1415" s="825">
        <v>0</v>
      </c>
      <c r="M1415" s="825">
        <v>0</v>
      </c>
      <c r="N1415" s="822">
        <v>4</v>
      </c>
      <c r="O1415" s="826">
        <v>3</v>
      </c>
      <c r="P1415" s="825"/>
      <c r="Q1415" s="827"/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21</v>
      </c>
      <c r="B1416" s="822" t="s">
        <v>2867</v>
      </c>
      <c r="C1416" s="822" t="s">
        <v>2873</v>
      </c>
      <c r="D1416" s="823" t="s">
        <v>4857</v>
      </c>
      <c r="E1416" s="824" t="s">
        <v>2908</v>
      </c>
      <c r="F1416" s="822" t="s">
        <v>2868</v>
      </c>
      <c r="G1416" s="822" t="s">
        <v>2974</v>
      </c>
      <c r="H1416" s="822" t="s">
        <v>329</v>
      </c>
      <c r="I1416" s="822" t="s">
        <v>4193</v>
      </c>
      <c r="J1416" s="822" t="s">
        <v>2976</v>
      </c>
      <c r="K1416" s="822" t="s">
        <v>3524</v>
      </c>
      <c r="L1416" s="825">
        <v>0</v>
      </c>
      <c r="M1416" s="825">
        <v>0</v>
      </c>
      <c r="N1416" s="822">
        <v>2</v>
      </c>
      <c r="O1416" s="826">
        <v>2</v>
      </c>
      <c r="P1416" s="825">
        <v>0</v>
      </c>
      <c r="Q1416" s="827"/>
      <c r="R1416" s="822">
        <v>2</v>
      </c>
      <c r="S1416" s="827">
        <v>1</v>
      </c>
      <c r="T1416" s="826">
        <v>2</v>
      </c>
      <c r="U1416" s="828">
        <v>1</v>
      </c>
    </row>
    <row r="1417" spans="1:21" ht="14.45" customHeight="1" x14ac:dyDescent="0.2">
      <c r="A1417" s="821">
        <v>21</v>
      </c>
      <c r="B1417" s="822" t="s">
        <v>2867</v>
      </c>
      <c r="C1417" s="822" t="s">
        <v>2873</v>
      </c>
      <c r="D1417" s="823" t="s">
        <v>4857</v>
      </c>
      <c r="E1417" s="824" t="s">
        <v>2908</v>
      </c>
      <c r="F1417" s="822" t="s">
        <v>2868</v>
      </c>
      <c r="G1417" s="822" t="s">
        <v>2974</v>
      </c>
      <c r="H1417" s="822" t="s">
        <v>329</v>
      </c>
      <c r="I1417" s="822" t="s">
        <v>3523</v>
      </c>
      <c r="J1417" s="822" t="s">
        <v>2976</v>
      </c>
      <c r="K1417" s="822" t="s">
        <v>3524</v>
      </c>
      <c r="L1417" s="825">
        <v>0</v>
      </c>
      <c r="M1417" s="825">
        <v>0</v>
      </c>
      <c r="N1417" s="822">
        <v>3</v>
      </c>
      <c r="O1417" s="826">
        <v>2</v>
      </c>
      <c r="P1417" s="825">
        <v>0</v>
      </c>
      <c r="Q1417" s="827"/>
      <c r="R1417" s="822">
        <v>1</v>
      </c>
      <c r="S1417" s="827">
        <v>0.33333333333333331</v>
      </c>
      <c r="T1417" s="826">
        <v>1</v>
      </c>
      <c r="U1417" s="828">
        <v>0.5</v>
      </c>
    </row>
    <row r="1418" spans="1:21" ht="14.45" customHeight="1" x14ac:dyDescent="0.2">
      <c r="A1418" s="821">
        <v>21</v>
      </c>
      <c r="B1418" s="822" t="s">
        <v>2867</v>
      </c>
      <c r="C1418" s="822" t="s">
        <v>2873</v>
      </c>
      <c r="D1418" s="823" t="s">
        <v>4857</v>
      </c>
      <c r="E1418" s="824" t="s">
        <v>2908</v>
      </c>
      <c r="F1418" s="822" t="s">
        <v>2868</v>
      </c>
      <c r="G1418" s="822" t="s">
        <v>4079</v>
      </c>
      <c r="H1418" s="822" t="s">
        <v>329</v>
      </c>
      <c r="I1418" s="822" t="s">
        <v>4080</v>
      </c>
      <c r="J1418" s="822" t="s">
        <v>2459</v>
      </c>
      <c r="K1418" s="822" t="s">
        <v>4081</v>
      </c>
      <c r="L1418" s="825">
        <v>153.65</v>
      </c>
      <c r="M1418" s="825">
        <v>153.65</v>
      </c>
      <c r="N1418" s="822">
        <v>1</v>
      </c>
      <c r="O1418" s="826">
        <v>1</v>
      </c>
      <c r="P1418" s="825">
        <v>153.65</v>
      </c>
      <c r="Q1418" s="827">
        <v>1</v>
      </c>
      <c r="R1418" s="822">
        <v>1</v>
      </c>
      <c r="S1418" s="827">
        <v>1</v>
      </c>
      <c r="T1418" s="826">
        <v>1</v>
      </c>
      <c r="U1418" s="828">
        <v>1</v>
      </c>
    </row>
    <row r="1419" spans="1:21" ht="14.45" customHeight="1" x14ac:dyDescent="0.2">
      <c r="A1419" s="821">
        <v>21</v>
      </c>
      <c r="B1419" s="822" t="s">
        <v>2867</v>
      </c>
      <c r="C1419" s="822" t="s">
        <v>2873</v>
      </c>
      <c r="D1419" s="823" t="s">
        <v>4857</v>
      </c>
      <c r="E1419" s="824" t="s">
        <v>2908</v>
      </c>
      <c r="F1419" s="822" t="s">
        <v>2868</v>
      </c>
      <c r="G1419" s="822" t="s">
        <v>4079</v>
      </c>
      <c r="H1419" s="822" t="s">
        <v>329</v>
      </c>
      <c r="I1419" s="822" t="s">
        <v>4082</v>
      </c>
      <c r="J1419" s="822" t="s">
        <v>2459</v>
      </c>
      <c r="K1419" s="822" t="s">
        <v>3079</v>
      </c>
      <c r="L1419" s="825">
        <v>134.44999999999999</v>
      </c>
      <c r="M1419" s="825">
        <v>403.34999999999997</v>
      </c>
      <c r="N1419" s="822">
        <v>3</v>
      </c>
      <c r="O1419" s="826">
        <v>3</v>
      </c>
      <c r="P1419" s="825">
        <v>134.44999999999999</v>
      </c>
      <c r="Q1419" s="827">
        <v>0.33333333333333331</v>
      </c>
      <c r="R1419" s="822">
        <v>1</v>
      </c>
      <c r="S1419" s="827">
        <v>0.33333333333333331</v>
      </c>
      <c r="T1419" s="826">
        <v>1</v>
      </c>
      <c r="U1419" s="828">
        <v>0.33333333333333331</v>
      </c>
    </row>
    <row r="1420" spans="1:21" ht="14.45" customHeight="1" x14ac:dyDescent="0.2">
      <c r="A1420" s="821">
        <v>21</v>
      </c>
      <c r="B1420" s="822" t="s">
        <v>2867</v>
      </c>
      <c r="C1420" s="822" t="s">
        <v>2873</v>
      </c>
      <c r="D1420" s="823" t="s">
        <v>4857</v>
      </c>
      <c r="E1420" s="824" t="s">
        <v>2908</v>
      </c>
      <c r="F1420" s="822" t="s">
        <v>2868</v>
      </c>
      <c r="G1420" s="822" t="s">
        <v>4079</v>
      </c>
      <c r="H1420" s="822" t="s">
        <v>329</v>
      </c>
      <c r="I1420" s="822" t="s">
        <v>4194</v>
      </c>
      <c r="J1420" s="822" t="s">
        <v>4195</v>
      </c>
      <c r="K1420" s="822" t="s">
        <v>3079</v>
      </c>
      <c r="L1420" s="825">
        <v>134.44999999999999</v>
      </c>
      <c r="M1420" s="825">
        <v>134.44999999999999</v>
      </c>
      <c r="N1420" s="822">
        <v>1</v>
      </c>
      <c r="O1420" s="826">
        <v>1</v>
      </c>
      <c r="P1420" s="825">
        <v>134.44999999999999</v>
      </c>
      <c r="Q1420" s="827">
        <v>1</v>
      </c>
      <c r="R1420" s="822">
        <v>1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21</v>
      </c>
      <c r="B1421" s="822" t="s">
        <v>2867</v>
      </c>
      <c r="C1421" s="822" t="s">
        <v>2873</v>
      </c>
      <c r="D1421" s="823" t="s">
        <v>4857</v>
      </c>
      <c r="E1421" s="824" t="s">
        <v>2908</v>
      </c>
      <c r="F1421" s="822" t="s">
        <v>2868</v>
      </c>
      <c r="G1421" s="822" t="s">
        <v>2979</v>
      </c>
      <c r="H1421" s="822" t="s">
        <v>643</v>
      </c>
      <c r="I1421" s="822" t="s">
        <v>2616</v>
      </c>
      <c r="J1421" s="822" t="s">
        <v>1454</v>
      </c>
      <c r="K1421" s="822" t="s">
        <v>780</v>
      </c>
      <c r="L1421" s="825">
        <v>58.77</v>
      </c>
      <c r="M1421" s="825">
        <v>58.77</v>
      </c>
      <c r="N1421" s="822">
        <v>1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21</v>
      </c>
      <c r="B1422" s="822" t="s">
        <v>2867</v>
      </c>
      <c r="C1422" s="822" t="s">
        <v>2873</v>
      </c>
      <c r="D1422" s="823" t="s">
        <v>4857</v>
      </c>
      <c r="E1422" s="824" t="s">
        <v>2908</v>
      </c>
      <c r="F1422" s="822" t="s">
        <v>2868</v>
      </c>
      <c r="G1422" s="822" t="s">
        <v>2979</v>
      </c>
      <c r="H1422" s="822" t="s">
        <v>643</v>
      </c>
      <c r="I1422" s="822" t="s">
        <v>2617</v>
      </c>
      <c r="J1422" s="822" t="s">
        <v>1454</v>
      </c>
      <c r="K1422" s="822" t="s">
        <v>2618</v>
      </c>
      <c r="L1422" s="825">
        <v>176.32</v>
      </c>
      <c r="M1422" s="825">
        <v>176.32</v>
      </c>
      <c r="N1422" s="822">
        <v>1</v>
      </c>
      <c r="O1422" s="826">
        <v>1</v>
      </c>
      <c r="P1422" s="825">
        <v>176.32</v>
      </c>
      <c r="Q1422" s="827">
        <v>1</v>
      </c>
      <c r="R1422" s="822">
        <v>1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21</v>
      </c>
      <c r="B1423" s="822" t="s">
        <v>2867</v>
      </c>
      <c r="C1423" s="822" t="s">
        <v>2873</v>
      </c>
      <c r="D1423" s="823" t="s">
        <v>4857</v>
      </c>
      <c r="E1423" s="824" t="s">
        <v>2908</v>
      </c>
      <c r="F1423" s="822" t="s">
        <v>2868</v>
      </c>
      <c r="G1423" s="822" t="s">
        <v>3309</v>
      </c>
      <c r="H1423" s="822" t="s">
        <v>329</v>
      </c>
      <c r="I1423" s="822" t="s">
        <v>4005</v>
      </c>
      <c r="J1423" s="822" t="s">
        <v>3311</v>
      </c>
      <c r="K1423" s="822" t="s">
        <v>1669</v>
      </c>
      <c r="L1423" s="825">
        <v>78.33</v>
      </c>
      <c r="M1423" s="825">
        <v>156.66</v>
      </c>
      <c r="N1423" s="822">
        <v>2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21</v>
      </c>
      <c r="B1424" s="822" t="s">
        <v>2867</v>
      </c>
      <c r="C1424" s="822" t="s">
        <v>2873</v>
      </c>
      <c r="D1424" s="823" t="s">
        <v>4857</v>
      </c>
      <c r="E1424" s="824" t="s">
        <v>2908</v>
      </c>
      <c r="F1424" s="822" t="s">
        <v>2868</v>
      </c>
      <c r="G1424" s="822" t="s">
        <v>2981</v>
      </c>
      <c r="H1424" s="822" t="s">
        <v>329</v>
      </c>
      <c r="I1424" s="822" t="s">
        <v>3313</v>
      </c>
      <c r="J1424" s="822" t="s">
        <v>1670</v>
      </c>
      <c r="K1424" s="822" t="s">
        <v>780</v>
      </c>
      <c r="L1424" s="825">
        <v>65.989999999999995</v>
      </c>
      <c r="M1424" s="825">
        <v>131.97999999999999</v>
      </c>
      <c r="N1424" s="822">
        <v>2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21</v>
      </c>
      <c r="B1425" s="822" t="s">
        <v>2867</v>
      </c>
      <c r="C1425" s="822" t="s">
        <v>2873</v>
      </c>
      <c r="D1425" s="823" t="s">
        <v>4857</v>
      </c>
      <c r="E1425" s="824" t="s">
        <v>2908</v>
      </c>
      <c r="F1425" s="822" t="s">
        <v>2868</v>
      </c>
      <c r="G1425" s="822" t="s">
        <v>3525</v>
      </c>
      <c r="H1425" s="822" t="s">
        <v>329</v>
      </c>
      <c r="I1425" s="822" t="s">
        <v>4196</v>
      </c>
      <c r="J1425" s="822" t="s">
        <v>4197</v>
      </c>
      <c r="K1425" s="822" t="s">
        <v>4198</v>
      </c>
      <c r="L1425" s="825">
        <v>117.55</v>
      </c>
      <c r="M1425" s="825">
        <v>117.55</v>
      </c>
      <c r="N1425" s="822">
        <v>1</v>
      </c>
      <c r="O1425" s="826">
        <v>1</v>
      </c>
      <c r="P1425" s="825">
        <v>117.55</v>
      </c>
      <c r="Q1425" s="827">
        <v>1</v>
      </c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21</v>
      </c>
      <c r="B1426" s="822" t="s">
        <v>2867</v>
      </c>
      <c r="C1426" s="822" t="s">
        <v>2873</v>
      </c>
      <c r="D1426" s="823" t="s">
        <v>4857</v>
      </c>
      <c r="E1426" s="824" t="s">
        <v>2908</v>
      </c>
      <c r="F1426" s="822" t="s">
        <v>2868</v>
      </c>
      <c r="G1426" s="822" t="s">
        <v>3525</v>
      </c>
      <c r="H1426" s="822" t="s">
        <v>329</v>
      </c>
      <c r="I1426" s="822" t="s">
        <v>4199</v>
      </c>
      <c r="J1426" s="822" t="s">
        <v>4197</v>
      </c>
      <c r="K1426" s="822" t="s">
        <v>4200</v>
      </c>
      <c r="L1426" s="825">
        <v>23.51</v>
      </c>
      <c r="M1426" s="825">
        <v>47.02</v>
      </c>
      <c r="N1426" s="822">
        <v>2</v>
      </c>
      <c r="O1426" s="826">
        <v>1.5</v>
      </c>
      <c r="P1426" s="825">
        <v>23.51</v>
      </c>
      <c r="Q1426" s="827">
        <v>0.5</v>
      </c>
      <c r="R1426" s="822">
        <v>1</v>
      </c>
      <c r="S1426" s="827">
        <v>0.5</v>
      </c>
      <c r="T1426" s="826">
        <v>0.5</v>
      </c>
      <c r="U1426" s="828">
        <v>0.33333333333333331</v>
      </c>
    </row>
    <row r="1427" spans="1:21" ht="14.45" customHeight="1" x14ac:dyDescent="0.2">
      <c r="A1427" s="821">
        <v>21</v>
      </c>
      <c r="B1427" s="822" t="s">
        <v>2867</v>
      </c>
      <c r="C1427" s="822" t="s">
        <v>2873</v>
      </c>
      <c r="D1427" s="823" t="s">
        <v>4857</v>
      </c>
      <c r="E1427" s="824" t="s">
        <v>2908</v>
      </c>
      <c r="F1427" s="822" t="s">
        <v>2868</v>
      </c>
      <c r="G1427" s="822" t="s">
        <v>2937</v>
      </c>
      <c r="H1427" s="822" t="s">
        <v>329</v>
      </c>
      <c r="I1427" s="822" t="s">
        <v>3314</v>
      </c>
      <c r="J1427" s="822" t="s">
        <v>923</v>
      </c>
      <c r="K1427" s="822" t="s">
        <v>924</v>
      </c>
      <c r="L1427" s="825">
        <v>236.03</v>
      </c>
      <c r="M1427" s="825">
        <v>236.03</v>
      </c>
      <c r="N1427" s="822">
        <v>1</v>
      </c>
      <c r="O1427" s="826">
        <v>0.5</v>
      </c>
      <c r="P1427" s="825">
        <v>236.03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21</v>
      </c>
      <c r="B1428" s="822" t="s">
        <v>2867</v>
      </c>
      <c r="C1428" s="822" t="s">
        <v>2873</v>
      </c>
      <c r="D1428" s="823" t="s">
        <v>4857</v>
      </c>
      <c r="E1428" s="824" t="s">
        <v>2908</v>
      </c>
      <c r="F1428" s="822" t="s">
        <v>2868</v>
      </c>
      <c r="G1428" s="822" t="s">
        <v>2937</v>
      </c>
      <c r="H1428" s="822" t="s">
        <v>329</v>
      </c>
      <c r="I1428" s="822" t="s">
        <v>2938</v>
      </c>
      <c r="J1428" s="822" t="s">
        <v>923</v>
      </c>
      <c r="K1428" s="822" t="s">
        <v>2939</v>
      </c>
      <c r="L1428" s="825">
        <v>516</v>
      </c>
      <c r="M1428" s="825">
        <v>11352</v>
      </c>
      <c r="N1428" s="822">
        <v>22</v>
      </c>
      <c r="O1428" s="826">
        <v>14</v>
      </c>
      <c r="P1428" s="825">
        <v>9288</v>
      </c>
      <c r="Q1428" s="827">
        <v>0.81818181818181823</v>
      </c>
      <c r="R1428" s="822">
        <v>18</v>
      </c>
      <c r="S1428" s="827">
        <v>0.81818181818181823</v>
      </c>
      <c r="T1428" s="826">
        <v>12</v>
      </c>
      <c r="U1428" s="828">
        <v>0.8571428571428571</v>
      </c>
    </row>
    <row r="1429" spans="1:21" ht="14.45" customHeight="1" x14ac:dyDescent="0.2">
      <c r="A1429" s="821">
        <v>21</v>
      </c>
      <c r="B1429" s="822" t="s">
        <v>2867</v>
      </c>
      <c r="C1429" s="822" t="s">
        <v>2873</v>
      </c>
      <c r="D1429" s="823" t="s">
        <v>4857</v>
      </c>
      <c r="E1429" s="824" t="s">
        <v>2908</v>
      </c>
      <c r="F1429" s="822" t="s">
        <v>2868</v>
      </c>
      <c r="G1429" s="822" t="s">
        <v>2937</v>
      </c>
      <c r="H1429" s="822" t="s">
        <v>329</v>
      </c>
      <c r="I1429" s="822" t="s">
        <v>2983</v>
      </c>
      <c r="J1429" s="822" t="s">
        <v>2984</v>
      </c>
      <c r="K1429" s="822" t="s">
        <v>2939</v>
      </c>
      <c r="L1429" s="825">
        <v>516</v>
      </c>
      <c r="M1429" s="825">
        <v>4128</v>
      </c>
      <c r="N1429" s="822">
        <v>8</v>
      </c>
      <c r="O1429" s="826">
        <v>5</v>
      </c>
      <c r="P1429" s="825">
        <v>3096</v>
      </c>
      <c r="Q1429" s="827">
        <v>0.75</v>
      </c>
      <c r="R1429" s="822">
        <v>6</v>
      </c>
      <c r="S1429" s="827">
        <v>0.75</v>
      </c>
      <c r="T1429" s="826">
        <v>3.5</v>
      </c>
      <c r="U1429" s="828">
        <v>0.7</v>
      </c>
    </row>
    <row r="1430" spans="1:21" ht="14.45" customHeight="1" x14ac:dyDescent="0.2">
      <c r="A1430" s="821">
        <v>21</v>
      </c>
      <c r="B1430" s="822" t="s">
        <v>2867</v>
      </c>
      <c r="C1430" s="822" t="s">
        <v>2873</v>
      </c>
      <c r="D1430" s="823" t="s">
        <v>4857</v>
      </c>
      <c r="E1430" s="824" t="s">
        <v>2908</v>
      </c>
      <c r="F1430" s="822" t="s">
        <v>2868</v>
      </c>
      <c r="G1430" s="822" t="s">
        <v>2985</v>
      </c>
      <c r="H1430" s="822" t="s">
        <v>329</v>
      </c>
      <c r="I1430" s="822" t="s">
        <v>4201</v>
      </c>
      <c r="J1430" s="822" t="s">
        <v>818</v>
      </c>
      <c r="K1430" s="822" t="s">
        <v>820</v>
      </c>
      <c r="L1430" s="825">
        <v>46.81</v>
      </c>
      <c r="M1430" s="825">
        <v>93.62</v>
      </c>
      <c r="N1430" s="822">
        <v>2</v>
      </c>
      <c r="O1430" s="826">
        <v>2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21</v>
      </c>
      <c r="B1431" s="822" t="s">
        <v>2867</v>
      </c>
      <c r="C1431" s="822" t="s">
        <v>2873</v>
      </c>
      <c r="D1431" s="823" t="s">
        <v>4857</v>
      </c>
      <c r="E1431" s="824" t="s">
        <v>2908</v>
      </c>
      <c r="F1431" s="822" t="s">
        <v>2868</v>
      </c>
      <c r="G1431" s="822" t="s">
        <v>2985</v>
      </c>
      <c r="H1431" s="822" t="s">
        <v>329</v>
      </c>
      <c r="I1431" s="822" t="s">
        <v>3315</v>
      </c>
      <c r="J1431" s="822" t="s">
        <v>818</v>
      </c>
      <c r="K1431" s="822" t="s">
        <v>3157</v>
      </c>
      <c r="L1431" s="825">
        <v>46.81</v>
      </c>
      <c r="M1431" s="825">
        <v>93.62</v>
      </c>
      <c r="N1431" s="822">
        <v>2</v>
      </c>
      <c r="O1431" s="826">
        <v>1</v>
      </c>
      <c r="P1431" s="825">
        <v>93.62</v>
      </c>
      <c r="Q1431" s="827">
        <v>1</v>
      </c>
      <c r="R1431" s="822">
        <v>2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21</v>
      </c>
      <c r="B1432" s="822" t="s">
        <v>2867</v>
      </c>
      <c r="C1432" s="822" t="s">
        <v>2873</v>
      </c>
      <c r="D1432" s="823" t="s">
        <v>4857</v>
      </c>
      <c r="E1432" s="824" t="s">
        <v>2908</v>
      </c>
      <c r="F1432" s="822" t="s">
        <v>2868</v>
      </c>
      <c r="G1432" s="822" t="s">
        <v>2985</v>
      </c>
      <c r="H1432" s="822" t="s">
        <v>329</v>
      </c>
      <c r="I1432" s="822" t="s">
        <v>2986</v>
      </c>
      <c r="J1432" s="822" t="s">
        <v>818</v>
      </c>
      <c r="K1432" s="822" t="s">
        <v>2987</v>
      </c>
      <c r="L1432" s="825">
        <v>93.61</v>
      </c>
      <c r="M1432" s="825">
        <v>93.61</v>
      </c>
      <c r="N1432" s="822">
        <v>1</v>
      </c>
      <c r="O1432" s="826">
        <v>1</v>
      </c>
      <c r="P1432" s="825">
        <v>93.61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21</v>
      </c>
      <c r="B1433" s="822" t="s">
        <v>2867</v>
      </c>
      <c r="C1433" s="822" t="s">
        <v>2873</v>
      </c>
      <c r="D1433" s="823" t="s">
        <v>4857</v>
      </c>
      <c r="E1433" s="824" t="s">
        <v>2908</v>
      </c>
      <c r="F1433" s="822" t="s">
        <v>2868</v>
      </c>
      <c r="G1433" s="822" t="s">
        <v>2985</v>
      </c>
      <c r="H1433" s="822" t="s">
        <v>329</v>
      </c>
      <c r="I1433" s="822" t="s">
        <v>4202</v>
      </c>
      <c r="J1433" s="822" t="s">
        <v>818</v>
      </c>
      <c r="K1433" s="822" t="s">
        <v>820</v>
      </c>
      <c r="L1433" s="825">
        <v>46.81</v>
      </c>
      <c r="M1433" s="825">
        <v>46.81</v>
      </c>
      <c r="N1433" s="822">
        <v>1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21</v>
      </c>
      <c r="B1434" s="822" t="s">
        <v>2867</v>
      </c>
      <c r="C1434" s="822" t="s">
        <v>2873</v>
      </c>
      <c r="D1434" s="823" t="s">
        <v>4857</v>
      </c>
      <c r="E1434" s="824" t="s">
        <v>2908</v>
      </c>
      <c r="F1434" s="822" t="s">
        <v>2868</v>
      </c>
      <c r="G1434" s="822" t="s">
        <v>2988</v>
      </c>
      <c r="H1434" s="822" t="s">
        <v>329</v>
      </c>
      <c r="I1434" s="822" t="s">
        <v>2989</v>
      </c>
      <c r="J1434" s="822" t="s">
        <v>2990</v>
      </c>
      <c r="K1434" s="822" t="s">
        <v>2991</v>
      </c>
      <c r="L1434" s="825">
        <v>35.25</v>
      </c>
      <c r="M1434" s="825">
        <v>141</v>
      </c>
      <c r="N1434" s="822">
        <v>4</v>
      </c>
      <c r="O1434" s="826">
        <v>2.5</v>
      </c>
      <c r="P1434" s="825">
        <v>70.5</v>
      </c>
      <c r="Q1434" s="827">
        <v>0.5</v>
      </c>
      <c r="R1434" s="822">
        <v>2</v>
      </c>
      <c r="S1434" s="827">
        <v>0.5</v>
      </c>
      <c r="T1434" s="826">
        <v>1.5</v>
      </c>
      <c r="U1434" s="828">
        <v>0.6</v>
      </c>
    </row>
    <row r="1435" spans="1:21" ht="14.45" customHeight="1" x14ac:dyDescent="0.2">
      <c r="A1435" s="821">
        <v>21</v>
      </c>
      <c r="B1435" s="822" t="s">
        <v>2867</v>
      </c>
      <c r="C1435" s="822" t="s">
        <v>2873</v>
      </c>
      <c r="D1435" s="823" t="s">
        <v>4857</v>
      </c>
      <c r="E1435" s="824" t="s">
        <v>2908</v>
      </c>
      <c r="F1435" s="822" t="s">
        <v>2868</v>
      </c>
      <c r="G1435" s="822" t="s">
        <v>2997</v>
      </c>
      <c r="H1435" s="822" t="s">
        <v>329</v>
      </c>
      <c r="I1435" s="822" t="s">
        <v>2998</v>
      </c>
      <c r="J1435" s="822" t="s">
        <v>814</v>
      </c>
      <c r="K1435" s="822" t="s">
        <v>2999</v>
      </c>
      <c r="L1435" s="825">
        <v>91.11</v>
      </c>
      <c r="M1435" s="825">
        <v>91.11</v>
      </c>
      <c r="N1435" s="822">
        <v>1</v>
      </c>
      <c r="O1435" s="826">
        <v>0.5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21</v>
      </c>
      <c r="B1436" s="822" t="s">
        <v>2867</v>
      </c>
      <c r="C1436" s="822" t="s">
        <v>2873</v>
      </c>
      <c r="D1436" s="823" t="s">
        <v>4857</v>
      </c>
      <c r="E1436" s="824" t="s">
        <v>2908</v>
      </c>
      <c r="F1436" s="822" t="s">
        <v>2868</v>
      </c>
      <c r="G1436" s="822" t="s">
        <v>2997</v>
      </c>
      <c r="H1436" s="822" t="s">
        <v>329</v>
      </c>
      <c r="I1436" s="822" t="s">
        <v>4203</v>
      </c>
      <c r="J1436" s="822" t="s">
        <v>814</v>
      </c>
      <c r="K1436" s="822" t="s">
        <v>2999</v>
      </c>
      <c r="L1436" s="825">
        <v>91.11</v>
      </c>
      <c r="M1436" s="825">
        <v>91.11</v>
      </c>
      <c r="N1436" s="822">
        <v>1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21</v>
      </c>
      <c r="B1437" s="822" t="s">
        <v>2867</v>
      </c>
      <c r="C1437" s="822" t="s">
        <v>2873</v>
      </c>
      <c r="D1437" s="823" t="s">
        <v>4857</v>
      </c>
      <c r="E1437" s="824" t="s">
        <v>2908</v>
      </c>
      <c r="F1437" s="822" t="s">
        <v>2868</v>
      </c>
      <c r="G1437" s="822" t="s">
        <v>2997</v>
      </c>
      <c r="H1437" s="822" t="s">
        <v>329</v>
      </c>
      <c r="I1437" s="822" t="s">
        <v>4121</v>
      </c>
      <c r="J1437" s="822" t="s">
        <v>814</v>
      </c>
      <c r="K1437" s="822" t="s">
        <v>3644</v>
      </c>
      <c r="L1437" s="825">
        <v>182.22</v>
      </c>
      <c r="M1437" s="825">
        <v>364.44</v>
      </c>
      <c r="N1437" s="822">
        <v>2</v>
      </c>
      <c r="O1437" s="826">
        <v>1.5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21</v>
      </c>
      <c r="B1438" s="822" t="s">
        <v>2867</v>
      </c>
      <c r="C1438" s="822" t="s">
        <v>2873</v>
      </c>
      <c r="D1438" s="823" t="s">
        <v>4857</v>
      </c>
      <c r="E1438" s="824" t="s">
        <v>2908</v>
      </c>
      <c r="F1438" s="822" t="s">
        <v>2868</v>
      </c>
      <c r="G1438" s="822" t="s">
        <v>3000</v>
      </c>
      <c r="H1438" s="822" t="s">
        <v>329</v>
      </c>
      <c r="I1438" s="822" t="s">
        <v>3001</v>
      </c>
      <c r="J1438" s="822" t="s">
        <v>3002</v>
      </c>
      <c r="K1438" s="822" t="s">
        <v>3003</v>
      </c>
      <c r="L1438" s="825">
        <v>93.49</v>
      </c>
      <c r="M1438" s="825">
        <v>1215.3699999999999</v>
      </c>
      <c r="N1438" s="822">
        <v>13</v>
      </c>
      <c r="O1438" s="826">
        <v>9.5</v>
      </c>
      <c r="P1438" s="825">
        <v>934.9</v>
      </c>
      <c r="Q1438" s="827">
        <v>0.76923076923076927</v>
      </c>
      <c r="R1438" s="822">
        <v>10</v>
      </c>
      <c r="S1438" s="827">
        <v>0.76923076923076927</v>
      </c>
      <c r="T1438" s="826">
        <v>7.5</v>
      </c>
      <c r="U1438" s="828">
        <v>0.78947368421052633</v>
      </c>
    </row>
    <row r="1439" spans="1:21" ht="14.45" customHeight="1" x14ac:dyDescent="0.2">
      <c r="A1439" s="821">
        <v>21</v>
      </c>
      <c r="B1439" s="822" t="s">
        <v>2867</v>
      </c>
      <c r="C1439" s="822" t="s">
        <v>2873</v>
      </c>
      <c r="D1439" s="823" t="s">
        <v>4857</v>
      </c>
      <c r="E1439" s="824" t="s">
        <v>2908</v>
      </c>
      <c r="F1439" s="822" t="s">
        <v>2868</v>
      </c>
      <c r="G1439" s="822" t="s">
        <v>3000</v>
      </c>
      <c r="H1439" s="822" t="s">
        <v>329</v>
      </c>
      <c r="I1439" s="822" t="s">
        <v>4204</v>
      </c>
      <c r="J1439" s="822" t="s">
        <v>4205</v>
      </c>
      <c r="K1439" s="822" t="s">
        <v>4058</v>
      </c>
      <c r="L1439" s="825">
        <v>46.75</v>
      </c>
      <c r="M1439" s="825">
        <v>93.5</v>
      </c>
      <c r="N1439" s="822">
        <v>2</v>
      </c>
      <c r="O1439" s="826">
        <v>0.5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21</v>
      </c>
      <c r="B1440" s="822" t="s">
        <v>2867</v>
      </c>
      <c r="C1440" s="822" t="s">
        <v>2873</v>
      </c>
      <c r="D1440" s="823" t="s">
        <v>4857</v>
      </c>
      <c r="E1440" s="824" t="s">
        <v>2908</v>
      </c>
      <c r="F1440" s="822" t="s">
        <v>2868</v>
      </c>
      <c r="G1440" s="822" t="s">
        <v>3000</v>
      </c>
      <c r="H1440" s="822" t="s">
        <v>329</v>
      </c>
      <c r="I1440" s="822" t="s">
        <v>4206</v>
      </c>
      <c r="J1440" s="822" t="s">
        <v>3002</v>
      </c>
      <c r="K1440" s="822" t="s">
        <v>4207</v>
      </c>
      <c r="L1440" s="825">
        <v>186.99</v>
      </c>
      <c r="M1440" s="825">
        <v>560.97</v>
      </c>
      <c r="N1440" s="822">
        <v>3</v>
      </c>
      <c r="O1440" s="826">
        <v>3</v>
      </c>
      <c r="P1440" s="825">
        <v>373.98</v>
      </c>
      <c r="Q1440" s="827">
        <v>0.66666666666666663</v>
      </c>
      <c r="R1440" s="822">
        <v>2</v>
      </c>
      <c r="S1440" s="827">
        <v>0.66666666666666663</v>
      </c>
      <c r="T1440" s="826">
        <v>2</v>
      </c>
      <c r="U1440" s="828">
        <v>0.66666666666666663</v>
      </c>
    </row>
    <row r="1441" spans="1:21" ht="14.45" customHeight="1" x14ac:dyDescent="0.2">
      <c r="A1441" s="821">
        <v>21</v>
      </c>
      <c r="B1441" s="822" t="s">
        <v>2867</v>
      </c>
      <c r="C1441" s="822" t="s">
        <v>2873</v>
      </c>
      <c r="D1441" s="823" t="s">
        <v>4857</v>
      </c>
      <c r="E1441" s="824" t="s">
        <v>2908</v>
      </c>
      <c r="F1441" s="822" t="s">
        <v>2868</v>
      </c>
      <c r="G1441" s="822" t="s">
        <v>3330</v>
      </c>
      <c r="H1441" s="822" t="s">
        <v>329</v>
      </c>
      <c r="I1441" s="822" t="s">
        <v>4208</v>
      </c>
      <c r="J1441" s="822" t="s">
        <v>783</v>
      </c>
      <c r="K1441" s="822" t="s">
        <v>4209</v>
      </c>
      <c r="L1441" s="825">
        <v>736.33</v>
      </c>
      <c r="M1441" s="825">
        <v>2208.9900000000002</v>
      </c>
      <c r="N1441" s="822">
        <v>3</v>
      </c>
      <c r="O1441" s="826">
        <v>1</v>
      </c>
      <c r="P1441" s="825">
        <v>2208.9900000000002</v>
      </c>
      <c r="Q1441" s="827">
        <v>1</v>
      </c>
      <c r="R1441" s="822">
        <v>3</v>
      </c>
      <c r="S1441" s="827">
        <v>1</v>
      </c>
      <c r="T1441" s="826">
        <v>1</v>
      </c>
      <c r="U1441" s="828">
        <v>1</v>
      </c>
    </row>
    <row r="1442" spans="1:21" ht="14.45" customHeight="1" x14ac:dyDescent="0.2">
      <c r="A1442" s="821">
        <v>21</v>
      </c>
      <c r="B1442" s="822" t="s">
        <v>2867</v>
      </c>
      <c r="C1442" s="822" t="s">
        <v>2873</v>
      </c>
      <c r="D1442" s="823" t="s">
        <v>4857</v>
      </c>
      <c r="E1442" s="824" t="s">
        <v>2908</v>
      </c>
      <c r="F1442" s="822" t="s">
        <v>2868</v>
      </c>
      <c r="G1442" s="822" t="s">
        <v>3333</v>
      </c>
      <c r="H1442" s="822" t="s">
        <v>329</v>
      </c>
      <c r="I1442" s="822" t="s">
        <v>3334</v>
      </c>
      <c r="J1442" s="822" t="s">
        <v>870</v>
      </c>
      <c r="K1442" s="822" t="s">
        <v>3335</v>
      </c>
      <c r="L1442" s="825">
        <v>477.5</v>
      </c>
      <c r="M1442" s="825">
        <v>477.5</v>
      </c>
      <c r="N1442" s="822">
        <v>1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21</v>
      </c>
      <c r="B1443" s="822" t="s">
        <v>2867</v>
      </c>
      <c r="C1443" s="822" t="s">
        <v>2873</v>
      </c>
      <c r="D1443" s="823" t="s">
        <v>4857</v>
      </c>
      <c r="E1443" s="824" t="s">
        <v>2908</v>
      </c>
      <c r="F1443" s="822" t="s">
        <v>2868</v>
      </c>
      <c r="G1443" s="822" t="s">
        <v>3004</v>
      </c>
      <c r="H1443" s="822" t="s">
        <v>329</v>
      </c>
      <c r="I1443" s="822" t="s">
        <v>3005</v>
      </c>
      <c r="J1443" s="822" t="s">
        <v>3006</v>
      </c>
      <c r="K1443" s="822" t="s">
        <v>3007</v>
      </c>
      <c r="L1443" s="825">
        <v>431.18</v>
      </c>
      <c r="M1443" s="825">
        <v>862.36</v>
      </c>
      <c r="N1443" s="822">
        <v>2</v>
      </c>
      <c r="O1443" s="826">
        <v>1.5</v>
      </c>
      <c r="P1443" s="825">
        <v>862.36</v>
      </c>
      <c r="Q1443" s="827">
        <v>1</v>
      </c>
      <c r="R1443" s="822">
        <v>2</v>
      </c>
      <c r="S1443" s="827">
        <v>1</v>
      </c>
      <c r="T1443" s="826">
        <v>1.5</v>
      </c>
      <c r="U1443" s="828">
        <v>1</v>
      </c>
    </row>
    <row r="1444" spans="1:21" ht="14.45" customHeight="1" x14ac:dyDescent="0.2">
      <c r="A1444" s="821">
        <v>21</v>
      </c>
      <c r="B1444" s="822" t="s">
        <v>2867</v>
      </c>
      <c r="C1444" s="822" t="s">
        <v>2873</v>
      </c>
      <c r="D1444" s="823" t="s">
        <v>4857</v>
      </c>
      <c r="E1444" s="824" t="s">
        <v>2908</v>
      </c>
      <c r="F1444" s="822" t="s">
        <v>2868</v>
      </c>
      <c r="G1444" s="822" t="s">
        <v>4210</v>
      </c>
      <c r="H1444" s="822" t="s">
        <v>329</v>
      </c>
      <c r="I1444" s="822" t="s">
        <v>4211</v>
      </c>
      <c r="J1444" s="822" t="s">
        <v>4212</v>
      </c>
      <c r="K1444" s="822" t="s">
        <v>4213</v>
      </c>
      <c r="L1444" s="825">
        <v>134.38999999999999</v>
      </c>
      <c r="M1444" s="825">
        <v>134.38999999999999</v>
      </c>
      <c r="N1444" s="822">
        <v>1</v>
      </c>
      <c r="O1444" s="826">
        <v>1</v>
      </c>
      <c r="P1444" s="825">
        <v>134.38999999999999</v>
      </c>
      <c r="Q1444" s="827">
        <v>1</v>
      </c>
      <c r="R1444" s="822">
        <v>1</v>
      </c>
      <c r="S1444" s="827">
        <v>1</v>
      </c>
      <c r="T1444" s="826">
        <v>1</v>
      </c>
      <c r="U1444" s="828">
        <v>1</v>
      </c>
    </row>
    <row r="1445" spans="1:21" ht="14.45" customHeight="1" x14ac:dyDescent="0.2">
      <c r="A1445" s="821">
        <v>21</v>
      </c>
      <c r="B1445" s="822" t="s">
        <v>2867</v>
      </c>
      <c r="C1445" s="822" t="s">
        <v>2873</v>
      </c>
      <c r="D1445" s="823" t="s">
        <v>4857</v>
      </c>
      <c r="E1445" s="824" t="s">
        <v>2908</v>
      </c>
      <c r="F1445" s="822" t="s">
        <v>2868</v>
      </c>
      <c r="G1445" s="822" t="s">
        <v>4086</v>
      </c>
      <c r="H1445" s="822" t="s">
        <v>643</v>
      </c>
      <c r="I1445" s="822" t="s">
        <v>4214</v>
      </c>
      <c r="J1445" s="822" t="s">
        <v>1114</v>
      </c>
      <c r="K1445" s="822" t="s">
        <v>1772</v>
      </c>
      <c r="L1445" s="825">
        <v>419.2</v>
      </c>
      <c r="M1445" s="825">
        <v>419.2</v>
      </c>
      <c r="N1445" s="822">
        <v>1</v>
      </c>
      <c r="O1445" s="826">
        <v>1</v>
      </c>
      <c r="P1445" s="825">
        <v>419.2</v>
      </c>
      <c r="Q1445" s="827">
        <v>1</v>
      </c>
      <c r="R1445" s="822">
        <v>1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21</v>
      </c>
      <c r="B1446" s="822" t="s">
        <v>2867</v>
      </c>
      <c r="C1446" s="822" t="s">
        <v>2873</v>
      </c>
      <c r="D1446" s="823" t="s">
        <v>4857</v>
      </c>
      <c r="E1446" s="824" t="s">
        <v>2908</v>
      </c>
      <c r="F1446" s="822" t="s">
        <v>2868</v>
      </c>
      <c r="G1446" s="822" t="s">
        <v>2924</v>
      </c>
      <c r="H1446" s="822" t="s">
        <v>643</v>
      </c>
      <c r="I1446" s="822" t="s">
        <v>3928</v>
      </c>
      <c r="J1446" s="822" t="s">
        <v>3027</v>
      </c>
      <c r="K1446" s="822" t="s">
        <v>2730</v>
      </c>
      <c r="L1446" s="825">
        <v>975.59</v>
      </c>
      <c r="M1446" s="825">
        <v>2926.77</v>
      </c>
      <c r="N1446" s="822">
        <v>3</v>
      </c>
      <c r="O1446" s="826">
        <v>1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21</v>
      </c>
      <c r="B1447" s="822" t="s">
        <v>2867</v>
      </c>
      <c r="C1447" s="822" t="s">
        <v>2873</v>
      </c>
      <c r="D1447" s="823" t="s">
        <v>4857</v>
      </c>
      <c r="E1447" s="824" t="s">
        <v>2908</v>
      </c>
      <c r="F1447" s="822" t="s">
        <v>2868</v>
      </c>
      <c r="G1447" s="822" t="s">
        <v>2924</v>
      </c>
      <c r="H1447" s="822" t="s">
        <v>643</v>
      </c>
      <c r="I1447" s="822" t="s">
        <v>2544</v>
      </c>
      <c r="J1447" s="822" t="s">
        <v>2545</v>
      </c>
      <c r="K1447" s="822" t="s">
        <v>2546</v>
      </c>
      <c r="L1447" s="825">
        <v>5322.08</v>
      </c>
      <c r="M1447" s="825">
        <v>37254.559999999998</v>
      </c>
      <c r="N1447" s="822">
        <v>7</v>
      </c>
      <c r="O1447" s="826">
        <v>2.5</v>
      </c>
      <c r="P1447" s="825">
        <v>37254.559999999998</v>
      </c>
      <c r="Q1447" s="827">
        <v>1</v>
      </c>
      <c r="R1447" s="822">
        <v>7</v>
      </c>
      <c r="S1447" s="827">
        <v>1</v>
      </c>
      <c r="T1447" s="826">
        <v>2.5</v>
      </c>
      <c r="U1447" s="828">
        <v>1</v>
      </c>
    </row>
    <row r="1448" spans="1:21" ht="14.45" customHeight="1" x14ac:dyDescent="0.2">
      <c r="A1448" s="821">
        <v>21</v>
      </c>
      <c r="B1448" s="822" t="s">
        <v>2867</v>
      </c>
      <c r="C1448" s="822" t="s">
        <v>2873</v>
      </c>
      <c r="D1448" s="823" t="s">
        <v>4857</v>
      </c>
      <c r="E1448" s="824" t="s">
        <v>2908</v>
      </c>
      <c r="F1448" s="822" t="s">
        <v>2868</v>
      </c>
      <c r="G1448" s="822" t="s">
        <v>2924</v>
      </c>
      <c r="H1448" s="822" t="s">
        <v>643</v>
      </c>
      <c r="I1448" s="822" t="s">
        <v>3028</v>
      </c>
      <c r="J1448" s="822" t="s">
        <v>2545</v>
      </c>
      <c r="K1448" s="822" t="s">
        <v>3029</v>
      </c>
      <c r="L1448" s="825">
        <v>5322.08</v>
      </c>
      <c r="M1448" s="825">
        <v>10644.16</v>
      </c>
      <c r="N1448" s="822">
        <v>2</v>
      </c>
      <c r="O1448" s="826">
        <v>1</v>
      </c>
      <c r="P1448" s="825">
        <v>10644.16</v>
      </c>
      <c r="Q1448" s="827">
        <v>1</v>
      </c>
      <c r="R1448" s="822">
        <v>2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21</v>
      </c>
      <c r="B1449" s="822" t="s">
        <v>2867</v>
      </c>
      <c r="C1449" s="822" t="s">
        <v>2873</v>
      </c>
      <c r="D1449" s="823" t="s">
        <v>4857</v>
      </c>
      <c r="E1449" s="824" t="s">
        <v>2908</v>
      </c>
      <c r="F1449" s="822" t="s">
        <v>2868</v>
      </c>
      <c r="G1449" s="822" t="s">
        <v>2924</v>
      </c>
      <c r="H1449" s="822" t="s">
        <v>643</v>
      </c>
      <c r="I1449" s="822" t="s">
        <v>2551</v>
      </c>
      <c r="J1449" s="822" t="s">
        <v>2548</v>
      </c>
      <c r="K1449" s="822" t="s">
        <v>2552</v>
      </c>
      <c r="L1449" s="825">
        <v>484.75</v>
      </c>
      <c r="M1449" s="825">
        <v>1454.25</v>
      </c>
      <c r="N1449" s="822">
        <v>3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21</v>
      </c>
      <c r="B1450" s="822" t="s">
        <v>2867</v>
      </c>
      <c r="C1450" s="822" t="s">
        <v>2873</v>
      </c>
      <c r="D1450" s="823" t="s">
        <v>4857</v>
      </c>
      <c r="E1450" s="824" t="s">
        <v>2908</v>
      </c>
      <c r="F1450" s="822" t="s">
        <v>2868</v>
      </c>
      <c r="G1450" s="822" t="s">
        <v>2924</v>
      </c>
      <c r="H1450" s="822" t="s">
        <v>643</v>
      </c>
      <c r="I1450" s="822" t="s">
        <v>2551</v>
      </c>
      <c r="J1450" s="822" t="s">
        <v>2548</v>
      </c>
      <c r="K1450" s="822" t="s">
        <v>2552</v>
      </c>
      <c r="L1450" s="825">
        <v>325.2</v>
      </c>
      <c r="M1450" s="825">
        <v>325.2</v>
      </c>
      <c r="N1450" s="822">
        <v>1</v>
      </c>
      <c r="O1450" s="826">
        <v>1</v>
      </c>
      <c r="P1450" s="825">
        <v>325.2</v>
      </c>
      <c r="Q1450" s="827">
        <v>1</v>
      </c>
      <c r="R1450" s="822">
        <v>1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21</v>
      </c>
      <c r="B1451" s="822" t="s">
        <v>2867</v>
      </c>
      <c r="C1451" s="822" t="s">
        <v>2873</v>
      </c>
      <c r="D1451" s="823" t="s">
        <v>4857</v>
      </c>
      <c r="E1451" s="824" t="s">
        <v>2908</v>
      </c>
      <c r="F1451" s="822" t="s">
        <v>2868</v>
      </c>
      <c r="G1451" s="822" t="s">
        <v>2924</v>
      </c>
      <c r="H1451" s="822" t="s">
        <v>643</v>
      </c>
      <c r="I1451" s="822" t="s">
        <v>2553</v>
      </c>
      <c r="J1451" s="822" t="s">
        <v>2548</v>
      </c>
      <c r="K1451" s="822" t="s">
        <v>2554</v>
      </c>
      <c r="L1451" s="825">
        <v>969.48</v>
      </c>
      <c r="M1451" s="825">
        <v>2908.44</v>
      </c>
      <c r="N1451" s="822">
        <v>3</v>
      </c>
      <c r="O1451" s="826">
        <v>0.5</v>
      </c>
      <c r="P1451" s="825">
        <v>2908.44</v>
      </c>
      <c r="Q1451" s="827">
        <v>1</v>
      </c>
      <c r="R1451" s="822">
        <v>3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21</v>
      </c>
      <c r="B1452" s="822" t="s">
        <v>2867</v>
      </c>
      <c r="C1452" s="822" t="s">
        <v>2873</v>
      </c>
      <c r="D1452" s="823" t="s">
        <v>4857</v>
      </c>
      <c r="E1452" s="824" t="s">
        <v>2908</v>
      </c>
      <c r="F1452" s="822" t="s">
        <v>2868</v>
      </c>
      <c r="G1452" s="822" t="s">
        <v>2924</v>
      </c>
      <c r="H1452" s="822" t="s">
        <v>643</v>
      </c>
      <c r="I1452" s="822" t="s">
        <v>2540</v>
      </c>
      <c r="J1452" s="822" t="s">
        <v>2538</v>
      </c>
      <c r="K1452" s="822" t="s">
        <v>2541</v>
      </c>
      <c r="L1452" s="825">
        <v>484.75</v>
      </c>
      <c r="M1452" s="825">
        <v>8240.75</v>
      </c>
      <c r="N1452" s="822">
        <v>17</v>
      </c>
      <c r="O1452" s="826">
        <v>5.5</v>
      </c>
      <c r="P1452" s="825">
        <v>8240.75</v>
      </c>
      <c r="Q1452" s="827">
        <v>1</v>
      </c>
      <c r="R1452" s="822">
        <v>17</v>
      </c>
      <c r="S1452" s="827">
        <v>1</v>
      </c>
      <c r="T1452" s="826">
        <v>5.5</v>
      </c>
      <c r="U1452" s="828">
        <v>1</v>
      </c>
    </row>
    <row r="1453" spans="1:21" ht="14.45" customHeight="1" x14ac:dyDescent="0.2">
      <c r="A1453" s="821">
        <v>21</v>
      </c>
      <c r="B1453" s="822" t="s">
        <v>2867</v>
      </c>
      <c r="C1453" s="822" t="s">
        <v>2873</v>
      </c>
      <c r="D1453" s="823" t="s">
        <v>4857</v>
      </c>
      <c r="E1453" s="824" t="s">
        <v>2908</v>
      </c>
      <c r="F1453" s="822" t="s">
        <v>2868</v>
      </c>
      <c r="G1453" s="822" t="s">
        <v>2924</v>
      </c>
      <c r="H1453" s="822" t="s">
        <v>643</v>
      </c>
      <c r="I1453" s="822" t="s">
        <v>2540</v>
      </c>
      <c r="J1453" s="822" t="s">
        <v>2538</v>
      </c>
      <c r="K1453" s="822" t="s">
        <v>2541</v>
      </c>
      <c r="L1453" s="825">
        <v>325.2</v>
      </c>
      <c r="M1453" s="825">
        <v>975.59999999999991</v>
      </c>
      <c r="N1453" s="822">
        <v>3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21</v>
      </c>
      <c r="B1454" s="822" t="s">
        <v>2867</v>
      </c>
      <c r="C1454" s="822" t="s">
        <v>2873</v>
      </c>
      <c r="D1454" s="823" t="s">
        <v>4857</v>
      </c>
      <c r="E1454" s="824" t="s">
        <v>2908</v>
      </c>
      <c r="F1454" s="822" t="s">
        <v>2868</v>
      </c>
      <c r="G1454" s="822" t="s">
        <v>2924</v>
      </c>
      <c r="H1454" s="822" t="s">
        <v>643</v>
      </c>
      <c r="I1454" s="822" t="s">
        <v>2542</v>
      </c>
      <c r="J1454" s="822" t="s">
        <v>2538</v>
      </c>
      <c r="K1454" s="822" t="s">
        <v>2543</v>
      </c>
      <c r="L1454" s="825">
        <v>969.48</v>
      </c>
      <c r="M1454" s="825">
        <v>2908.44</v>
      </c>
      <c r="N1454" s="822">
        <v>3</v>
      </c>
      <c r="O1454" s="826">
        <v>1</v>
      </c>
      <c r="P1454" s="825">
        <v>2908.44</v>
      </c>
      <c r="Q1454" s="827">
        <v>1</v>
      </c>
      <c r="R1454" s="822">
        <v>3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21</v>
      </c>
      <c r="B1455" s="822" t="s">
        <v>2867</v>
      </c>
      <c r="C1455" s="822" t="s">
        <v>2873</v>
      </c>
      <c r="D1455" s="823" t="s">
        <v>4857</v>
      </c>
      <c r="E1455" s="824" t="s">
        <v>2908</v>
      </c>
      <c r="F1455" s="822" t="s">
        <v>2868</v>
      </c>
      <c r="G1455" s="822" t="s">
        <v>2924</v>
      </c>
      <c r="H1455" s="822" t="s">
        <v>643</v>
      </c>
      <c r="I1455" s="822" t="s">
        <v>2542</v>
      </c>
      <c r="J1455" s="822" t="s">
        <v>2538</v>
      </c>
      <c r="K1455" s="822" t="s">
        <v>2543</v>
      </c>
      <c r="L1455" s="825">
        <v>650.4</v>
      </c>
      <c r="M1455" s="825">
        <v>1951.1999999999998</v>
      </c>
      <c r="N1455" s="822">
        <v>3</v>
      </c>
      <c r="O1455" s="826">
        <v>1</v>
      </c>
      <c r="P1455" s="825">
        <v>1951.1999999999998</v>
      </c>
      <c r="Q1455" s="827">
        <v>1</v>
      </c>
      <c r="R1455" s="822">
        <v>3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21</v>
      </c>
      <c r="B1456" s="822" t="s">
        <v>2867</v>
      </c>
      <c r="C1456" s="822" t="s">
        <v>2873</v>
      </c>
      <c r="D1456" s="823" t="s">
        <v>4857</v>
      </c>
      <c r="E1456" s="824" t="s">
        <v>2908</v>
      </c>
      <c r="F1456" s="822" t="s">
        <v>2868</v>
      </c>
      <c r="G1456" s="822" t="s">
        <v>2924</v>
      </c>
      <c r="H1456" s="822" t="s">
        <v>643</v>
      </c>
      <c r="I1456" s="822" t="s">
        <v>2537</v>
      </c>
      <c r="J1456" s="822" t="s">
        <v>2538</v>
      </c>
      <c r="K1456" s="822" t="s">
        <v>2539</v>
      </c>
      <c r="L1456" s="825">
        <v>1938.97</v>
      </c>
      <c r="M1456" s="825">
        <v>3877.94</v>
      </c>
      <c r="N1456" s="822">
        <v>2</v>
      </c>
      <c r="O1456" s="826">
        <v>1</v>
      </c>
      <c r="P1456" s="825">
        <v>3877.94</v>
      </c>
      <c r="Q1456" s="827">
        <v>1</v>
      </c>
      <c r="R1456" s="822">
        <v>2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21</v>
      </c>
      <c r="B1457" s="822" t="s">
        <v>2867</v>
      </c>
      <c r="C1457" s="822" t="s">
        <v>2873</v>
      </c>
      <c r="D1457" s="823" t="s">
        <v>4857</v>
      </c>
      <c r="E1457" s="824" t="s">
        <v>2908</v>
      </c>
      <c r="F1457" s="822" t="s">
        <v>2868</v>
      </c>
      <c r="G1457" s="822" t="s">
        <v>2924</v>
      </c>
      <c r="H1457" s="822" t="s">
        <v>643</v>
      </c>
      <c r="I1457" s="822" t="s">
        <v>2729</v>
      </c>
      <c r="J1457" s="822" t="s">
        <v>2538</v>
      </c>
      <c r="K1457" s="822" t="s">
        <v>2730</v>
      </c>
      <c r="L1457" s="825">
        <v>1454.23</v>
      </c>
      <c r="M1457" s="825">
        <v>8725.380000000001</v>
      </c>
      <c r="N1457" s="822">
        <v>6</v>
      </c>
      <c r="O1457" s="826">
        <v>2</v>
      </c>
      <c r="P1457" s="825">
        <v>4362.6900000000005</v>
      </c>
      <c r="Q1457" s="827">
        <v>0.5</v>
      </c>
      <c r="R1457" s="822">
        <v>3</v>
      </c>
      <c r="S1457" s="827">
        <v>0.5</v>
      </c>
      <c r="T1457" s="826">
        <v>1</v>
      </c>
      <c r="U1457" s="828">
        <v>0.5</v>
      </c>
    </row>
    <row r="1458" spans="1:21" ht="14.45" customHeight="1" x14ac:dyDescent="0.2">
      <c r="A1458" s="821">
        <v>21</v>
      </c>
      <c r="B1458" s="822" t="s">
        <v>2867</v>
      </c>
      <c r="C1458" s="822" t="s">
        <v>2873</v>
      </c>
      <c r="D1458" s="823" t="s">
        <v>4857</v>
      </c>
      <c r="E1458" s="824" t="s">
        <v>2908</v>
      </c>
      <c r="F1458" s="822" t="s">
        <v>2868</v>
      </c>
      <c r="G1458" s="822" t="s">
        <v>3826</v>
      </c>
      <c r="H1458" s="822" t="s">
        <v>643</v>
      </c>
      <c r="I1458" s="822" t="s">
        <v>2493</v>
      </c>
      <c r="J1458" s="822" t="s">
        <v>1608</v>
      </c>
      <c r="K1458" s="822" t="s">
        <v>2494</v>
      </c>
      <c r="L1458" s="825">
        <v>846.47</v>
      </c>
      <c r="M1458" s="825">
        <v>846.47</v>
      </c>
      <c r="N1458" s="822">
        <v>1</v>
      </c>
      <c r="O1458" s="826">
        <v>0.5</v>
      </c>
      <c r="P1458" s="825">
        <v>846.47</v>
      </c>
      <c r="Q1458" s="827">
        <v>1</v>
      </c>
      <c r="R1458" s="822">
        <v>1</v>
      </c>
      <c r="S1458" s="827">
        <v>1</v>
      </c>
      <c r="T1458" s="826">
        <v>0.5</v>
      </c>
      <c r="U1458" s="828">
        <v>1</v>
      </c>
    </row>
    <row r="1459" spans="1:21" ht="14.45" customHeight="1" x14ac:dyDescent="0.2">
      <c r="A1459" s="821">
        <v>21</v>
      </c>
      <c r="B1459" s="822" t="s">
        <v>2867</v>
      </c>
      <c r="C1459" s="822" t="s">
        <v>2873</v>
      </c>
      <c r="D1459" s="823" t="s">
        <v>4857</v>
      </c>
      <c r="E1459" s="824" t="s">
        <v>2908</v>
      </c>
      <c r="F1459" s="822" t="s">
        <v>2868</v>
      </c>
      <c r="G1459" s="822" t="s">
        <v>3043</v>
      </c>
      <c r="H1459" s="822" t="s">
        <v>643</v>
      </c>
      <c r="I1459" s="822" t="s">
        <v>2359</v>
      </c>
      <c r="J1459" s="822" t="s">
        <v>936</v>
      </c>
      <c r="K1459" s="822" t="s">
        <v>2360</v>
      </c>
      <c r="L1459" s="825">
        <v>42.51</v>
      </c>
      <c r="M1459" s="825">
        <v>212.54999999999998</v>
      </c>
      <c r="N1459" s="822">
        <v>5</v>
      </c>
      <c r="O1459" s="826">
        <v>5</v>
      </c>
      <c r="P1459" s="825">
        <v>170.04</v>
      </c>
      <c r="Q1459" s="827">
        <v>0.8</v>
      </c>
      <c r="R1459" s="822">
        <v>4</v>
      </c>
      <c r="S1459" s="827">
        <v>0.8</v>
      </c>
      <c r="T1459" s="826">
        <v>4</v>
      </c>
      <c r="U1459" s="828">
        <v>0.8</v>
      </c>
    </row>
    <row r="1460" spans="1:21" ht="14.45" customHeight="1" x14ac:dyDescent="0.2">
      <c r="A1460" s="821">
        <v>21</v>
      </c>
      <c r="B1460" s="822" t="s">
        <v>2867</v>
      </c>
      <c r="C1460" s="822" t="s">
        <v>2873</v>
      </c>
      <c r="D1460" s="823" t="s">
        <v>4857</v>
      </c>
      <c r="E1460" s="824" t="s">
        <v>2908</v>
      </c>
      <c r="F1460" s="822" t="s">
        <v>2868</v>
      </c>
      <c r="G1460" s="822" t="s">
        <v>3043</v>
      </c>
      <c r="H1460" s="822" t="s">
        <v>643</v>
      </c>
      <c r="I1460" s="822" t="s">
        <v>2361</v>
      </c>
      <c r="J1460" s="822" t="s">
        <v>936</v>
      </c>
      <c r="K1460" s="822" t="s">
        <v>2362</v>
      </c>
      <c r="L1460" s="825">
        <v>85.02</v>
      </c>
      <c r="M1460" s="825">
        <v>340.08</v>
      </c>
      <c r="N1460" s="822">
        <v>4</v>
      </c>
      <c r="O1460" s="826">
        <v>3</v>
      </c>
      <c r="P1460" s="825">
        <v>255.06</v>
      </c>
      <c r="Q1460" s="827">
        <v>0.75</v>
      </c>
      <c r="R1460" s="822">
        <v>3</v>
      </c>
      <c r="S1460" s="827">
        <v>0.75</v>
      </c>
      <c r="T1460" s="826">
        <v>2</v>
      </c>
      <c r="U1460" s="828">
        <v>0.66666666666666663</v>
      </c>
    </row>
    <row r="1461" spans="1:21" ht="14.45" customHeight="1" x14ac:dyDescent="0.2">
      <c r="A1461" s="821">
        <v>21</v>
      </c>
      <c r="B1461" s="822" t="s">
        <v>2867</v>
      </c>
      <c r="C1461" s="822" t="s">
        <v>2873</v>
      </c>
      <c r="D1461" s="823" t="s">
        <v>4857</v>
      </c>
      <c r="E1461" s="824" t="s">
        <v>2908</v>
      </c>
      <c r="F1461" s="822" t="s">
        <v>2868</v>
      </c>
      <c r="G1461" s="822" t="s">
        <v>3044</v>
      </c>
      <c r="H1461" s="822" t="s">
        <v>643</v>
      </c>
      <c r="I1461" s="822" t="s">
        <v>2578</v>
      </c>
      <c r="J1461" s="822" t="s">
        <v>2579</v>
      </c>
      <c r="K1461" s="822" t="s">
        <v>2580</v>
      </c>
      <c r="L1461" s="825">
        <v>113.16</v>
      </c>
      <c r="M1461" s="825">
        <v>226.32</v>
      </c>
      <c r="N1461" s="822">
        <v>2</v>
      </c>
      <c r="O1461" s="826">
        <v>1.5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21</v>
      </c>
      <c r="B1462" s="822" t="s">
        <v>2867</v>
      </c>
      <c r="C1462" s="822" t="s">
        <v>2873</v>
      </c>
      <c r="D1462" s="823" t="s">
        <v>4857</v>
      </c>
      <c r="E1462" s="824" t="s">
        <v>2908</v>
      </c>
      <c r="F1462" s="822" t="s">
        <v>2868</v>
      </c>
      <c r="G1462" s="822" t="s">
        <v>3044</v>
      </c>
      <c r="H1462" s="822" t="s">
        <v>643</v>
      </c>
      <c r="I1462" s="822" t="s">
        <v>2581</v>
      </c>
      <c r="J1462" s="822" t="s">
        <v>2579</v>
      </c>
      <c r="K1462" s="822" t="s">
        <v>2582</v>
      </c>
      <c r="L1462" s="825">
        <v>169.73</v>
      </c>
      <c r="M1462" s="825">
        <v>169.73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21</v>
      </c>
      <c r="B1463" s="822" t="s">
        <v>2867</v>
      </c>
      <c r="C1463" s="822" t="s">
        <v>2873</v>
      </c>
      <c r="D1463" s="823" t="s">
        <v>4857</v>
      </c>
      <c r="E1463" s="824" t="s">
        <v>2908</v>
      </c>
      <c r="F1463" s="822" t="s">
        <v>2868</v>
      </c>
      <c r="G1463" s="822" t="s">
        <v>3044</v>
      </c>
      <c r="H1463" s="822" t="s">
        <v>643</v>
      </c>
      <c r="I1463" s="822" t="s">
        <v>3045</v>
      </c>
      <c r="J1463" s="822" t="s">
        <v>2579</v>
      </c>
      <c r="K1463" s="822" t="s">
        <v>3046</v>
      </c>
      <c r="L1463" s="825">
        <v>339.47</v>
      </c>
      <c r="M1463" s="825">
        <v>678.94</v>
      </c>
      <c r="N1463" s="822">
        <v>2</v>
      </c>
      <c r="O1463" s="826">
        <v>2</v>
      </c>
      <c r="P1463" s="825">
        <v>678.94</v>
      </c>
      <c r="Q1463" s="827">
        <v>1</v>
      </c>
      <c r="R1463" s="822">
        <v>2</v>
      </c>
      <c r="S1463" s="827">
        <v>1</v>
      </c>
      <c r="T1463" s="826">
        <v>2</v>
      </c>
      <c r="U1463" s="828">
        <v>1</v>
      </c>
    </row>
    <row r="1464" spans="1:21" ht="14.45" customHeight="1" x14ac:dyDescent="0.2">
      <c r="A1464" s="821">
        <v>21</v>
      </c>
      <c r="B1464" s="822" t="s">
        <v>2867</v>
      </c>
      <c r="C1464" s="822" t="s">
        <v>2873</v>
      </c>
      <c r="D1464" s="823" t="s">
        <v>4857</v>
      </c>
      <c r="E1464" s="824" t="s">
        <v>2908</v>
      </c>
      <c r="F1464" s="822" t="s">
        <v>2868</v>
      </c>
      <c r="G1464" s="822" t="s">
        <v>3651</v>
      </c>
      <c r="H1464" s="822" t="s">
        <v>329</v>
      </c>
      <c r="I1464" s="822" t="s">
        <v>4215</v>
      </c>
      <c r="J1464" s="822" t="s">
        <v>1123</v>
      </c>
      <c r="K1464" s="822" t="s">
        <v>4216</v>
      </c>
      <c r="L1464" s="825">
        <v>79.64</v>
      </c>
      <c r="M1464" s="825">
        <v>318.56</v>
      </c>
      <c r="N1464" s="822">
        <v>4</v>
      </c>
      <c r="O1464" s="826">
        <v>2.5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21</v>
      </c>
      <c r="B1465" s="822" t="s">
        <v>2867</v>
      </c>
      <c r="C1465" s="822" t="s">
        <v>2873</v>
      </c>
      <c r="D1465" s="823" t="s">
        <v>4857</v>
      </c>
      <c r="E1465" s="824" t="s">
        <v>2908</v>
      </c>
      <c r="F1465" s="822" t="s">
        <v>2868</v>
      </c>
      <c r="G1465" s="822" t="s">
        <v>2940</v>
      </c>
      <c r="H1465" s="822" t="s">
        <v>329</v>
      </c>
      <c r="I1465" s="822" t="s">
        <v>3056</v>
      </c>
      <c r="J1465" s="822" t="s">
        <v>1053</v>
      </c>
      <c r="K1465" s="822" t="s">
        <v>3057</v>
      </c>
      <c r="L1465" s="825">
        <v>75.05</v>
      </c>
      <c r="M1465" s="825">
        <v>300.2</v>
      </c>
      <c r="N1465" s="822">
        <v>4</v>
      </c>
      <c r="O1465" s="826">
        <v>4</v>
      </c>
      <c r="P1465" s="825">
        <v>150.1</v>
      </c>
      <c r="Q1465" s="827">
        <v>0.5</v>
      </c>
      <c r="R1465" s="822">
        <v>2</v>
      </c>
      <c r="S1465" s="827">
        <v>0.5</v>
      </c>
      <c r="T1465" s="826">
        <v>2</v>
      </c>
      <c r="U1465" s="828">
        <v>0.5</v>
      </c>
    </row>
    <row r="1466" spans="1:21" ht="14.45" customHeight="1" x14ac:dyDescent="0.2">
      <c r="A1466" s="821">
        <v>21</v>
      </c>
      <c r="B1466" s="822" t="s">
        <v>2867</v>
      </c>
      <c r="C1466" s="822" t="s">
        <v>2873</v>
      </c>
      <c r="D1466" s="823" t="s">
        <v>4857</v>
      </c>
      <c r="E1466" s="824" t="s">
        <v>2908</v>
      </c>
      <c r="F1466" s="822" t="s">
        <v>2868</v>
      </c>
      <c r="G1466" s="822" t="s">
        <v>2940</v>
      </c>
      <c r="H1466" s="822" t="s">
        <v>329</v>
      </c>
      <c r="I1466" s="822" t="s">
        <v>2941</v>
      </c>
      <c r="J1466" s="822" t="s">
        <v>1057</v>
      </c>
      <c r="K1466" s="822" t="s">
        <v>2942</v>
      </c>
      <c r="L1466" s="825">
        <v>45.03</v>
      </c>
      <c r="M1466" s="825">
        <v>90.06</v>
      </c>
      <c r="N1466" s="822">
        <v>2</v>
      </c>
      <c r="O1466" s="826">
        <v>1</v>
      </c>
      <c r="P1466" s="825">
        <v>90.06</v>
      </c>
      <c r="Q1466" s="827">
        <v>1</v>
      </c>
      <c r="R1466" s="822">
        <v>2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21</v>
      </c>
      <c r="B1467" s="822" t="s">
        <v>2867</v>
      </c>
      <c r="C1467" s="822" t="s">
        <v>2873</v>
      </c>
      <c r="D1467" s="823" t="s">
        <v>4857</v>
      </c>
      <c r="E1467" s="824" t="s">
        <v>2908</v>
      </c>
      <c r="F1467" s="822" t="s">
        <v>2868</v>
      </c>
      <c r="G1467" s="822" t="s">
        <v>3058</v>
      </c>
      <c r="H1467" s="822" t="s">
        <v>329</v>
      </c>
      <c r="I1467" s="822" t="s">
        <v>3059</v>
      </c>
      <c r="J1467" s="822" t="s">
        <v>1017</v>
      </c>
      <c r="K1467" s="822" t="s">
        <v>3060</v>
      </c>
      <c r="L1467" s="825">
        <v>35.25</v>
      </c>
      <c r="M1467" s="825">
        <v>105.75</v>
      </c>
      <c r="N1467" s="822">
        <v>3</v>
      </c>
      <c r="O1467" s="826">
        <v>1</v>
      </c>
      <c r="P1467" s="825">
        <v>105.75</v>
      </c>
      <c r="Q1467" s="827">
        <v>1</v>
      </c>
      <c r="R1467" s="822">
        <v>3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21</v>
      </c>
      <c r="B1468" s="822" t="s">
        <v>2867</v>
      </c>
      <c r="C1468" s="822" t="s">
        <v>2873</v>
      </c>
      <c r="D1468" s="823" t="s">
        <v>4857</v>
      </c>
      <c r="E1468" s="824" t="s">
        <v>2908</v>
      </c>
      <c r="F1468" s="822" t="s">
        <v>2868</v>
      </c>
      <c r="G1468" s="822" t="s">
        <v>3067</v>
      </c>
      <c r="H1468" s="822" t="s">
        <v>329</v>
      </c>
      <c r="I1468" s="822" t="s">
        <v>3068</v>
      </c>
      <c r="J1468" s="822" t="s">
        <v>3069</v>
      </c>
      <c r="K1468" s="822" t="s">
        <v>3070</v>
      </c>
      <c r="L1468" s="825">
        <v>3633.21</v>
      </c>
      <c r="M1468" s="825">
        <v>3633.21</v>
      </c>
      <c r="N1468" s="822">
        <v>1</v>
      </c>
      <c r="O1468" s="826">
        <v>1</v>
      </c>
      <c r="P1468" s="825">
        <v>3633.21</v>
      </c>
      <c r="Q1468" s="827">
        <v>1</v>
      </c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21</v>
      </c>
      <c r="B1469" s="822" t="s">
        <v>2867</v>
      </c>
      <c r="C1469" s="822" t="s">
        <v>2873</v>
      </c>
      <c r="D1469" s="823" t="s">
        <v>4857</v>
      </c>
      <c r="E1469" s="824" t="s">
        <v>2908</v>
      </c>
      <c r="F1469" s="822" t="s">
        <v>2868</v>
      </c>
      <c r="G1469" s="822" t="s">
        <v>3359</v>
      </c>
      <c r="H1469" s="822" t="s">
        <v>329</v>
      </c>
      <c r="I1469" s="822" t="s">
        <v>3360</v>
      </c>
      <c r="J1469" s="822" t="s">
        <v>1565</v>
      </c>
      <c r="K1469" s="822" t="s">
        <v>3361</v>
      </c>
      <c r="L1469" s="825">
        <v>42.14</v>
      </c>
      <c r="M1469" s="825">
        <v>42.14</v>
      </c>
      <c r="N1469" s="822">
        <v>1</v>
      </c>
      <c r="O1469" s="826">
        <v>1</v>
      </c>
      <c r="P1469" s="825">
        <v>42.14</v>
      </c>
      <c r="Q1469" s="827">
        <v>1</v>
      </c>
      <c r="R1469" s="822">
        <v>1</v>
      </c>
      <c r="S1469" s="827">
        <v>1</v>
      </c>
      <c r="T1469" s="826">
        <v>1</v>
      </c>
      <c r="U1469" s="828">
        <v>1</v>
      </c>
    </row>
    <row r="1470" spans="1:21" ht="14.45" customHeight="1" x14ac:dyDescent="0.2">
      <c r="A1470" s="821">
        <v>21</v>
      </c>
      <c r="B1470" s="822" t="s">
        <v>2867</v>
      </c>
      <c r="C1470" s="822" t="s">
        <v>2873</v>
      </c>
      <c r="D1470" s="823" t="s">
        <v>4857</v>
      </c>
      <c r="E1470" s="824" t="s">
        <v>2908</v>
      </c>
      <c r="F1470" s="822" t="s">
        <v>2868</v>
      </c>
      <c r="G1470" s="822" t="s">
        <v>3359</v>
      </c>
      <c r="H1470" s="822" t="s">
        <v>329</v>
      </c>
      <c r="I1470" s="822" t="s">
        <v>3929</v>
      </c>
      <c r="J1470" s="822" t="s">
        <v>1565</v>
      </c>
      <c r="K1470" s="822" t="s">
        <v>3930</v>
      </c>
      <c r="L1470" s="825">
        <v>64.36</v>
      </c>
      <c r="M1470" s="825">
        <v>64.36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21</v>
      </c>
      <c r="B1471" s="822" t="s">
        <v>2867</v>
      </c>
      <c r="C1471" s="822" t="s">
        <v>2873</v>
      </c>
      <c r="D1471" s="823" t="s">
        <v>4857</v>
      </c>
      <c r="E1471" s="824" t="s">
        <v>2908</v>
      </c>
      <c r="F1471" s="822" t="s">
        <v>2868</v>
      </c>
      <c r="G1471" s="822" t="s">
        <v>3666</v>
      </c>
      <c r="H1471" s="822" t="s">
        <v>329</v>
      </c>
      <c r="I1471" s="822" t="s">
        <v>3667</v>
      </c>
      <c r="J1471" s="822" t="s">
        <v>829</v>
      </c>
      <c r="K1471" s="822" t="s">
        <v>3668</v>
      </c>
      <c r="L1471" s="825">
        <v>25.53</v>
      </c>
      <c r="M1471" s="825">
        <v>229.77</v>
      </c>
      <c r="N1471" s="822">
        <v>9</v>
      </c>
      <c r="O1471" s="826">
        <v>6</v>
      </c>
      <c r="P1471" s="825">
        <v>229.77</v>
      </c>
      <c r="Q1471" s="827">
        <v>1</v>
      </c>
      <c r="R1471" s="822">
        <v>9</v>
      </c>
      <c r="S1471" s="827">
        <v>1</v>
      </c>
      <c r="T1471" s="826">
        <v>6</v>
      </c>
      <c r="U1471" s="828">
        <v>1</v>
      </c>
    </row>
    <row r="1472" spans="1:21" ht="14.45" customHeight="1" x14ac:dyDescent="0.2">
      <c r="A1472" s="821">
        <v>21</v>
      </c>
      <c r="B1472" s="822" t="s">
        <v>2867</v>
      </c>
      <c r="C1472" s="822" t="s">
        <v>2873</v>
      </c>
      <c r="D1472" s="823" t="s">
        <v>4857</v>
      </c>
      <c r="E1472" s="824" t="s">
        <v>2908</v>
      </c>
      <c r="F1472" s="822" t="s">
        <v>2868</v>
      </c>
      <c r="G1472" s="822" t="s">
        <v>3071</v>
      </c>
      <c r="H1472" s="822" t="s">
        <v>643</v>
      </c>
      <c r="I1472" s="822" t="s">
        <v>3072</v>
      </c>
      <c r="J1472" s="822" t="s">
        <v>3073</v>
      </c>
      <c r="K1472" s="822" t="s">
        <v>3074</v>
      </c>
      <c r="L1472" s="825">
        <v>1651.16</v>
      </c>
      <c r="M1472" s="825">
        <v>3302.32</v>
      </c>
      <c r="N1472" s="822">
        <v>2</v>
      </c>
      <c r="O1472" s="826">
        <v>2</v>
      </c>
      <c r="P1472" s="825">
        <v>1651.16</v>
      </c>
      <c r="Q1472" s="827">
        <v>0.5</v>
      </c>
      <c r="R1472" s="822">
        <v>1</v>
      </c>
      <c r="S1472" s="827">
        <v>0.5</v>
      </c>
      <c r="T1472" s="826">
        <v>1</v>
      </c>
      <c r="U1472" s="828">
        <v>0.5</v>
      </c>
    </row>
    <row r="1473" spans="1:21" ht="14.45" customHeight="1" x14ac:dyDescent="0.2">
      <c r="A1473" s="821">
        <v>21</v>
      </c>
      <c r="B1473" s="822" t="s">
        <v>2867</v>
      </c>
      <c r="C1473" s="822" t="s">
        <v>2873</v>
      </c>
      <c r="D1473" s="823" t="s">
        <v>4857</v>
      </c>
      <c r="E1473" s="824" t="s">
        <v>2908</v>
      </c>
      <c r="F1473" s="822" t="s">
        <v>2868</v>
      </c>
      <c r="G1473" s="822" t="s">
        <v>3371</v>
      </c>
      <c r="H1473" s="822" t="s">
        <v>329</v>
      </c>
      <c r="I1473" s="822" t="s">
        <v>3372</v>
      </c>
      <c r="J1473" s="822" t="s">
        <v>790</v>
      </c>
      <c r="K1473" s="822" t="s">
        <v>791</v>
      </c>
      <c r="L1473" s="825">
        <v>38.5</v>
      </c>
      <c r="M1473" s="825">
        <v>38.5</v>
      </c>
      <c r="N1473" s="822">
        <v>1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21</v>
      </c>
      <c r="B1474" s="822" t="s">
        <v>2867</v>
      </c>
      <c r="C1474" s="822" t="s">
        <v>2873</v>
      </c>
      <c r="D1474" s="823" t="s">
        <v>4857</v>
      </c>
      <c r="E1474" s="824" t="s">
        <v>2908</v>
      </c>
      <c r="F1474" s="822" t="s">
        <v>2868</v>
      </c>
      <c r="G1474" s="822" t="s">
        <v>3083</v>
      </c>
      <c r="H1474" s="822" t="s">
        <v>329</v>
      </c>
      <c r="I1474" s="822" t="s">
        <v>4217</v>
      </c>
      <c r="J1474" s="822" t="s">
        <v>673</v>
      </c>
      <c r="K1474" s="822" t="s">
        <v>4218</v>
      </c>
      <c r="L1474" s="825">
        <v>10.55</v>
      </c>
      <c r="M1474" s="825">
        <v>10.55</v>
      </c>
      <c r="N1474" s="822">
        <v>1</v>
      </c>
      <c r="O1474" s="826">
        <v>1</v>
      </c>
      <c r="P1474" s="825">
        <v>10.55</v>
      </c>
      <c r="Q1474" s="827">
        <v>1</v>
      </c>
      <c r="R1474" s="822">
        <v>1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21</v>
      </c>
      <c r="B1475" s="822" t="s">
        <v>2867</v>
      </c>
      <c r="C1475" s="822" t="s">
        <v>2873</v>
      </c>
      <c r="D1475" s="823" t="s">
        <v>4857</v>
      </c>
      <c r="E1475" s="824" t="s">
        <v>2908</v>
      </c>
      <c r="F1475" s="822" t="s">
        <v>2868</v>
      </c>
      <c r="G1475" s="822" t="s">
        <v>4100</v>
      </c>
      <c r="H1475" s="822" t="s">
        <v>329</v>
      </c>
      <c r="I1475" s="822" t="s">
        <v>4219</v>
      </c>
      <c r="J1475" s="822" t="s">
        <v>1248</v>
      </c>
      <c r="K1475" s="822" t="s">
        <v>4102</v>
      </c>
      <c r="L1475" s="825">
        <v>163.54</v>
      </c>
      <c r="M1475" s="825">
        <v>490.62</v>
      </c>
      <c r="N1475" s="822">
        <v>3</v>
      </c>
      <c r="O1475" s="826">
        <v>1</v>
      </c>
      <c r="P1475" s="825">
        <v>490.62</v>
      </c>
      <c r="Q1475" s="827">
        <v>1</v>
      </c>
      <c r="R1475" s="822">
        <v>3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21</v>
      </c>
      <c r="B1476" s="822" t="s">
        <v>2867</v>
      </c>
      <c r="C1476" s="822" t="s">
        <v>2873</v>
      </c>
      <c r="D1476" s="823" t="s">
        <v>4857</v>
      </c>
      <c r="E1476" s="824" t="s">
        <v>2908</v>
      </c>
      <c r="F1476" s="822" t="s">
        <v>2868</v>
      </c>
      <c r="G1476" s="822" t="s">
        <v>4220</v>
      </c>
      <c r="H1476" s="822" t="s">
        <v>329</v>
      </c>
      <c r="I1476" s="822" t="s">
        <v>4221</v>
      </c>
      <c r="J1476" s="822" t="s">
        <v>1985</v>
      </c>
      <c r="K1476" s="822" t="s">
        <v>4222</v>
      </c>
      <c r="L1476" s="825">
        <v>69.59</v>
      </c>
      <c r="M1476" s="825">
        <v>69.59</v>
      </c>
      <c r="N1476" s="822">
        <v>1</v>
      </c>
      <c r="O1476" s="826">
        <v>0.5</v>
      </c>
      <c r="P1476" s="825">
        <v>69.59</v>
      </c>
      <c r="Q1476" s="827">
        <v>1</v>
      </c>
      <c r="R1476" s="822">
        <v>1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21</v>
      </c>
      <c r="B1477" s="822" t="s">
        <v>2867</v>
      </c>
      <c r="C1477" s="822" t="s">
        <v>2873</v>
      </c>
      <c r="D1477" s="823" t="s">
        <v>4857</v>
      </c>
      <c r="E1477" s="824" t="s">
        <v>2908</v>
      </c>
      <c r="F1477" s="822" t="s">
        <v>2868</v>
      </c>
      <c r="G1477" s="822" t="s">
        <v>3681</v>
      </c>
      <c r="H1477" s="822" t="s">
        <v>329</v>
      </c>
      <c r="I1477" s="822" t="s">
        <v>3682</v>
      </c>
      <c r="J1477" s="822" t="s">
        <v>1926</v>
      </c>
      <c r="K1477" s="822" t="s">
        <v>3683</v>
      </c>
      <c r="L1477" s="825">
        <v>760.22</v>
      </c>
      <c r="M1477" s="825">
        <v>1520.44</v>
      </c>
      <c r="N1477" s="822">
        <v>2</v>
      </c>
      <c r="O1477" s="826">
        <v>1.5</v>
      </c>
      <c r="P1477" s="825">
        <v>760.22</v>
      </c>
      <c r="Q1477" s="827">
        <v>0.5</v>
      </c>
      <c r="R1477" s="822">
        <v>1</v>
      </c>
      <c r="S1477" s="827">
        <v>0.5</v>
      </c>
      <c r="T1477" s="826">
        <v>1</v>
      </c>
      <c r="U1477" s="828">
        <v>0.66666666666666663</v>
      </c>
    </row>
    <row r="1478" spans="1:21" ht="14.45" customHeight="1" x14ac:dyDescent="0.2">
      <c r="A1478" s="821">
        <v>21</v>
      </c>
      <c r="B1478" s="822" t="s">
        <v>2867</v>
      </c>
      <c r="C1478" s="822" t="s">
        <v>2873</v>
      </c>
      <c r="D1478" s="823" t="s">
        <v>4857</v>
      </c>
      <c r="E1478" s="824" t="s">
        <v>2908</v>
      </c>
      <c r="F1478" s="822" t="s">
        <v>2868</v>
      </c>
      <c r="G1478" s="822" t="s">
        <v>3379</v>
      </c>
      <c r="H1478" s="822" t="s">
        <v>643</v>
      </c>
      <c r="I1478" s="822" t="s">
        <v>3380</v>
      </c>
      <c r="J1478" s="822" t="s">
        <v>1768</v>
      </c>
      <c r="K1478" s="822" t="s">
        <v>3381</v>
      </c>
      <c r="L1478" s="825">
        <v>115.27</v>
      </c>
      <c r="M1478" s="825">
        <v>230.54</v>
      </c>
      <c r="N1478" s="822">
        <v>2</v>
      </c>
      <c r="O1478" s="826">
        <v>1</v>
      </c>
      <c r="P1478" s="825">
        <v>230.54</v>
      </c>
      <c r="Q1478" s="827">
        <v>1</v>
      </c>
      <c r="R1478" s="822">
        <v>2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21</v>
      </c>
      <c r="B1479" s="822" t="s">
        <v>2867</v>
      </c>
      <c r="C1479" s="822" t="s">
        <v>2873</v>
      </c>
      <c r="D1479" s="823" t="s">
        <v>4857</v>
      </c>
      <c r="E1479" s="824" t="s">
        <v>2908</v>
      </c>
      <c r="F1479" s="822" t="s">
        <v>2868</v>
      </c>
      <c r="G1479" s="822" t="s">
        <v>3382</v>
      </c>
      <c r="H1479" s="822" t="s">
        <v>329</v>
      </c>
      <c r="I1479" s="822" t="s">
        <v>4223</v>
      </c>
      <c r="J1479" s="822" t="s">
        <v>4224</v>
      </c>
      <c r="K1479" s="822" t="s">
        <v>2582</v>
      </c>
      <c r="L1479" s="825">
        <v>0</v>
      </c>
      <c r="M1479" s="825">
        <v>0</v>
      </c>
      <c r="N1479" s="822">
        <v>1</v>
      </c>
      <c r="O1479" s="826">
        <v>1</v>
      </c>
      <c r="P1479" s="825">
        <v>0</v>
      </c>
      <c r="Q1479" s="827"/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21</v>
      </c>
      <c r="B1480" s="822" t="s">
        <v>2867</v>
      </c>
      <c r="C1480" s="822" t="s">
        <v>2873</v>
      </c>
      <c r="D1480" s="823" t="s">
        <v>4857</v>
      </c>
      <c r="E1480" s="824" t="s">
        <v>2908</v>
      </c>
      <c r="F1480" s="822" t="s">
        <v>2868</v>
      </c>
      <c r="G1480" s="822" t="s">
        <v>3382</v>
      </c>
      <c r="H1480" s="822" t="s">
        <v>329</v>
      </c>
      <c r="I1480" s="822" t="s">
        <v>3383</v>
      </c>
      <c r="J1480" s="822" t="s">
        <v>882</v>
      </c>
      <c r="K1480" s="822" t="s">
        <v>883</v>
      </c>
      <c r="L1480" s="825">
        <v>0</v>
      </c>
      <c r="M1480" s="825">
        <v>0</v>
      </c>
      <c r="N1480" s="822">
        <v>7</v>
      </c>
      <c r="O1480" s="826">
        <v>2.5</v>
      </c>
      <c r="P1480" s="825">
        <v>0</v>
      </c>
      <c r="Q1480" s="827"/>
      <c r="R1480" s="822">
        <v>4</v>
      </c>
      <c r="S1480" s="827">
        <v>0.5714285714285714</v>
      </c>
      <c r="T1480" s="826">
        <v>1.5</v>
      </c>
      <c r="U1480" s="828">
        <v>0.6</v>
      </c>
    </row>
    <row r="1481" spans="1:21" ht="14.45" customHeight="1" x14ac:dyDescent="0.2">
      <c r="A1481" s="821">
        <v>21</v>
      </c>
      <c r="B1481" s="822" t="s">
        <v>2867</v>
      </c>
      <c r="C1481" s="822" t="s">
        <v>2873</v>
      </c>
      <c r="D1481" s="823" t="s">
        <v>4857</v>
      </c>
      <c r="E1481" s="824" t="s">
        <v>2908</v>
      </c>
      <c r="F1481" s="822" t="s">
        <v>2868</v>
      </c>
      <c r="G1481" s="822" t="s">
        <v>4225</v>
      </c>
      <c r="H1481" s="822" t="s">
        <v>643</v>
      </c>
      <c r="I1481" s="822" t="s">
        <v>4226</v>
      </c>
      <c r="J1481" s="822" t="s">
        <v>4227</v>
      </c>
      <c r="K1481" s="822" t="s">
        <v>4228</v>
      </c>
      <c r="L1481" s="825">
        <v>31.09</v>
      </c>
      <c r="M1481" s="825">
        <v>31.09</v>
      </c>
      <c r="N1481" s="822">
        <v>1</v>
      </c>
      <c r="O1481" s="826">
        <v>1</v>
      </c>
      <c r="P1481" s="825">
        <v>31.09</v>
      </c>
      <c r="Q1481" s="827">
        <v>1</v>
      </c>
      <c r="R1481" s="822">
        <v>1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21</v>
      </c>
      <c r="B1482" s="822" t="s">
        <v>2867</v>
      </c>
      <c r="C1482" s="822" t="s">
        <v>2873</v>
      </c>
      <c r="D1482" s="823" t="s">
        <v>4857</v>
      </c>
      <c r="E1482" s="824" t="s">
        <v>2908</v>
      </c>
      <c r="F1482" s="822" t="s">
        <v>2868</v>
      </c>
      <c r="G1482" s="822" t="s">
        <v>4225</v>
      </c>
      <c r="H1482" s="822" t="s">
        <v>643</v>
      </c>
      <c r="I1482" s="822" t="s">
        <v>4229</v>
      </c>
      <c r="J1482" s="822" t="s">
        <v>4227</v>
      </c>
      <c r="K1482" s="822" t="s">
        <v>4230</v>
      </c>
      <c r="L1482" s="825">
        <v>103.64</v>
      </c>
      <c r="M1482" s="825">
        <v>207.28</v>
      </c>
      <c r="N1482" s="822">
        <v>2</v>
      </c>
      <c r="O1482" s="826">
        <v>2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21</v>
      </c>
      <c r="B1483" s="822" t="s">
        <v>2867</v>
      </c>
      <c r="C1483" s="822" t="s">
        <v>2873</v>
      </c>
      <c r="D1483" s="823" t="s">
        <v>4857</v>
      </c>
      <c r="E1483" s="824" t="s">
        <v>2908</v>
      </c>
      <c r="F1483" s="822" t="s">
        <v>2868</v>
      </c>
      <c r="G1483" s="822" t="s">
        <v>3099</v>
      </c>
      <c r="H1483" s="822" t="s">
        <v>643</v>
      </c>
      <c r="I1483" s="822" t="s">
        <v>3103</v>
      </c>
      <c r="J1483" s="822" t="s">
        <v>3104</v>
      </c>
      <c r="K1483" s="822" t="s">
        <v>734</v>
      </c>
      <c r="L1483" s="825">
        <v>550.39</v>
      </c>
      <c r="M1483" s="825">
        <v>35224.960000000006</v>
      </c>
      <c r="N1483" s="822">
        <v>64</v>
      </c>
      <c r="O1483" s="826">
        <v>21</v>
      </c>
      <c r="P1483" s="825">
        <v>18713.260000000002</v>
      </c>
      <c r="Q1483" s="827">
        <v>0.53125</v>
      </c>
      <c r="R1483" s="822">
        <v>34</v>
      </c>
      <c r="S1483" s="827">
        <v>0.53125</v>
      </c>
      <c r="T1483" s="826">
        <v>11.5</v>
      </c>
      <c r="U1483" s="828">
        <v>0.54761904761904767</v>
      </c>
    </row>
    <row r="1484" spans="1:21" ht="14.45" customHeight="1" x14ac:dyDescent="0.2">
      <c r="A1484" s="821">
        <v>21</v>
      </c>
      <c r="B1484" s="822" t="s">
        <v>2867</v>
      </c>
      <c r="C1484" s="822" t="s">
        <v>2873</v>
      </c>
      <c r="D1484" s="823" t="s">
        <v>4857</v>
      </c>
      <c r="E1484" s="824" t="s">
        <v>2908</v>
      </c>
      <c r="F1484" s="822" t="s">
        <v>2868</v>
      </c>
      <c r="G1484" s="822" t="s">
        <v>3099</v>
      </c>
      <c r="H1484" s="822" t="s">
        <v>329</v>
      </c>
      <c r="I1484" s="822" t="s">
        <v>4231</v>
      </c>
      <c r="J1484" s="822" t="s">
        <v>4232</v>
      </c>
      <c r="K1484" s="822" t="s">
        <v>734</v>
      </c>
      <c r="L1484" s="825">
        <v>550.39</v>
      </c>
      <c r="M1484" s="825">
        <v>4953.51</v>
      </c>
      <c r="N1484" s="822">
        <v>9</v>
      </c>
      <c r="O1484" s="826">
        <v>3</v>
      </c>
      <c r="P1484" s="825">
        <v>1651.17</v>
      </c>
      <c r="Q1484" s="827">
        <v>0.33333333333333331</v>
      </c>
      <c r="R1484" s="822">
        <v>3</v>
      </c>
      <c r="S1484" s="827">
        <v>0.33333333333333331</v>
      </c>
      <c r="T1484" s="826">
        <v>1</v>
      </c>
      <c r="U1484" s="828">
        <v>0.33333333333333331</v>
      </c>
    </row>
    <row r="1485" spans="1:21" ht="14.45" customHeight="1" x14ac:dyDescent="0.2">
      <c r="A1485" s="821">
        <v>21</v>
      </c>
      <c r="B1485" s="822" t="s">
        <v>2867</v>
      </c>
      <c r="C1485" s="822" t="s">
        <v>2873</v>
      </c>
      <c r="D1485" s="823" t="s">
        <v>4857</v>
      </c>
      <c r="E1485" s="824" t="s">
        <v>2908</v>
      </c>
      <c r="F1485" s="822" t="s">
        <v>2868</v>
      </c>
      <c r="G1485" s="822" t="s">
        <v>3384</v>
      </c>
      <c r="H1485" s="822" t="s">
        <v>329</v>
      </c>
      <c r="I1485" s="822" t="s">
        <v>4233</v>
      </c>
      <c r="J1485" s="822" t="s">
        <v>4146</v>
      </c>
      <c r="K1485" s="822" t="s">
        <v>4234</v>
      </c>
      <c r="L1485" s="825">
        <v>0</v>
      </c>
      <c r="M1485" s="825">
        <v>0</v>
      </c>
      <c r="N1485" s="822">
        <v>1</v>
      </c>
      <c r="O1485" s="826">
        <v>1</v>
      </c>
      <c r="P1485" s="825">
        <v>0</v>
      </c>
      <c r="Q1485" s="827"/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21</v>
      </c>
      <c r="B1486" s="822" t="s">
        <v>2867</v>
      </c>
      <c r="C1486" s="822" t="s">
        <v>2873</v>
      </c>
      <c r="D1486" s="823" t="s">
        <v>4857</v>
      </c>
      <c r="E1486" s="824" t="s">
        <v>2908</v>
      </c>
      <c r="F1486" s="822" t="s">
        <v>2868</v>
      </c>
      <c r="G1486" s="822" t="s">
        <v>4235</v>
      </c>
      <c r="H1486" s="822" t="s">
        <v>643</v>
      </c>
      <c r="I1486" s="822" t="s">
        <v>2411</v>
      </c>
      <c r="J1486" s="822" t="s">
        <v>1130</v>
      </c>
      <c r="K1486" s="822" t="s">
        <v>2412</v>
      </c>
      <c r="L1486" s="825">
        <v>25.94</v>
      </c>
      <c r="M1486" s="825">
        <v>25.94</v>
      </c>
      <c r="N1486" s="822">
        <v>1</v>
      </c>
      <c r="O1486" s="826">
        <v>0.5</v>
      </c>
      <c r="P1486" s="825">
        <v>25.94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21</v>
      </c>
      <c r="B1487" s="822" t="s">
        <v>2867</v>
      </c>
      <c r="C1487" s="822" t="s">
        <v>2873</v>
      </c>
      <c r="D1487" s="823" t="s">
        <v>4857</v>
      </c>
      <c r="E1487" s="824" t="s">
        <v>2908</v>
      </c>
      <c r="F1487" s="822" t="s">
        <v>2868</v>
      </c>
      <c r="G1487" s="822" t="s">
        <v>3691</v>
      </c>
      <c r="H1487" s="822" t="s">
        <v>329</v>
      </c>
      <c r="I1487" s="822" t="s">
        <v>4059</v>
      </c>
      <c r="J1487" s="822" t="s">
        <v>1143</v>
      </c>
      <c r="K1487" s="822" t="s">
        <v>4060</v>
      </c>
      <c r="L1487" s="825">
        <v>0</v>
      </c>
      <c r="M1487" s="825">
        <v>0</v>
      </c>
      <c r="N1487" s="822">
        <v>1</v>
      </c>
      <c r="O1487" s="826">
        <v>1</v>
      </c>
      <c r="P1487" s="825"/>
      <c r="Q1487" s="827"/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21</v>
      </c>
      <c r="B1488" s="822" t="s">
        <v>2867</v>
      </c>
      <c r="C1488" s="822" t="s">
        <v>2873</v>
      </c>
      <c r="D1488" s="823" t="s">
        <v>4857</v>
      </c>
      <c r="E1488" s="824" t="s">
        <v>2908</v>
      </c>
      <c r="F1488" s="822" t="s">
        <v>2868</v>
      </c>
      <c r="G1488" s="822" t="s">
        <v>3109</v>
      </c>
      <c r="H1488" s="822" t="s">
        <v>329</v>
      </c>
      <c r="I1488" s="822" t="s">
        <v>3110</v>
      </c>
      <c r="J1488" s="822" t="s">
        <v>925</v>
      </c>
      <c r="K1488" s="822" t="s">
        <v>926</v>
      </c>
      <c r="L1488" s="825">
        <v>248.55</v>
      </c>
      <c r="M1488" s="825">
        <v>497.1</v>
      </c>
      <c r="N1488" s="822">
        <v>2</v>
      </c>
      <c r="O1488" s="826">
        <v>2</v>
      </c>
      <c r="P1488" s="825">
        <v>248.55</v>
      </c>
      <c r="Q1488" s="827">
        <v>0.5</v>
      </c>
      <c r="R1488" s="822">
        <v>1</v>
      </c>
      <c r="S1488" s="827">
        <v>0.5</v>
      </c>
      <c r="T1488" s="826">
        <v>1</v>
      </c>
      <c r="U1488" s="828">
        <v>0.5</v>
      </c>
    </row>
    <row r="1489" spans="1:21" ht="14.45" customHeight="1" x14ac:dyDescent="0.2">
      <c r="A1489" s="821">
        <v>21</v>
      </c>
      <c r="B1489" s="822" t="s">
        <v>2867</v>
      </c>
      <c r="C1489" s="822" t="s">
        <v>2873</v>
      </c>
      <c r="D1489" s="823" t="s">
        <v>4857</v>
      </c>
      <c r="E1489" s="824" t="s">
        <v>2908</v>
      </c>
      <c r="F1489" s="822" t="s">
        <v>2868</v>
      </c>
      <c r="G1489" s="822" t="s">
        <v>4061</v>
      </c>
      <c r="H1489" s="822" t="s">
        <v>329</v>
      </c>
      <c r="I1489" s="822" t="s">
        <v>4062</v>
      </c>
      <c r="J1489" s="822" t="s">
        <v>4063</v>
      </c>
      <c r="K1489" s="822" t="s">
        <v>2347</v>
      </c>
      <c r="L1489" s="825">
        <v>38.56</v>
      </c>
      <c r="M1489" s="825">
        <v>38.56</v>
      </c>
      <c r="N1489" s="822">
        <v>1</v>
      </c>
      <c r="O1489" s="826">
        <v>1</v>
      </c>
      <c r="P1489" s="825">
        <v>38.56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21</v>
      </c>
      <c r="B1490" s="822" t="s">
        <v>2867</v>
      </c>
      <c r="C1490" s="822" t="s">
        <v>2873</v>
      </c>
      <c r="D1490" s="823" t="s">
        <v>4857</v>
      </c>
      <c r="E1490" s="824" t="s">
        <v>2908</v>
      </c>
      <c r="F1490" s="822" t="s">
        <v>2868</v>
      </c>
      <c r="G1490" s="822" t="s">
        <v>3695</v>
      </c>
      <c r="H1490" s="822" t="s">
        <v>329</v>
      </c>
      <c r="I1490" s="822" t="s">
        <v>4103</v>
      </c>
      <c r="J1490" s="822" t="s">
        <v>3700</v>
      </c>
      <c r="K1490" s="822" t="s">
        <v>4104</v>
      </c>
      <c r="L1490" s="825">
        <v>0</v>
      </c>
      <c r="M1490" s="825">
        <v>0</v>
      </c>
      <c r="N1490" s="822">
        <v>1</v>
      </c>
      <c r="O1490" s="826">
        <v>1</v>
      </c>
      <c r="P1490" s="825">
        <v>0</v>
      </c>
      <c r="Q1490" s="827"/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21</v>
      </c>
      <c r="B1491" s="822" t="s">
        <v>2867</v>
      </c>
      <c r="C1491" s="822" t="s">
        <v>2873</v>
      </c>
      <c r="D1491" s="823" t="s">
        <v>4857</v>
      </c>
      <c r="E1491" s="824" t="s">
        <v>2908</v>
      </c>
      <c r="F1491" s="822" t="s">
        <v>2868</v>
      </c>
      <c r="G1491" s="822" t="s">
        <v>3112</v>
      </c>
      <c r="H1491" s="822" t="s">
        <v>643</v>
      </c>
      <c r="I1491" s="822" t="s">
        <v>2323</v>
      </c>
      <c r="J1491" s="822" t="s">
        <v>2319</v>
      </c>
      <c r="K1491" s="822" t="s">
        <v>2324</v>
      </c>
      <c r="L1491" s="825">
        <v>73.45</v>
      </c>
      <c r="M1491" s="825">
        <v>146.9</v>
      </c>
      <c r="N1491" s="822">
        <v>2</v>
      </c>
      <c r="O1491" s="826">
        <v>2</v>
      </c>
      <c r="P1491" s="825">
        <v>146.9</v>
      </c>
      <c r="Q1491" s="827">
        <v>1</v>
      </c>
      <c r="R1491" s="822">
        <v>2</v>
      </c>
      <c r="S1491" s="827">
        <v>1</v>
      </c>
      <c r="T1491" s="826">
        <v>2</v>
      </c>
      <c r="U1491" s="828">
        <v>1</v>
      </c>
    </row>
    <row r="1492" spans="1:21" ht="14.45" customHeight="1" x14ac:dyDescent="0.2">
      <c r="A1492" s="821">
        <v>21</v>
      </c>
      <c r="B1492" s="822" t="s">
        <v>2867</v>
      </c>
      <c r="C1492" s="822" t="s">
        <v>2873</v>
      </c>
      <c r="D1492" s="823" t="s">
        <v>4857</v>
      </c>
      <c r="E1492" s="824" t="s">
        <v>2908</v>
      </c>
      <c r="F1492" s="822" t="s">
        <v>2868</v>
      </c>
      <c r="G1492" s="822" t="s">
        <v>4236</v>
      </c>
      <c r="H1492" s="822" t="s">
        <v>329</v>
      </c>
      <c r="I1492" s="822" t="s">
        <v>4237</v>
      </c>
      <c r="J1492" s="822" t="s">
        <v>4238</v>
      </c>
      <c r="K1492" s="822" t="s">
        <v>4239</v>
      </c>
      <c r="L1492" s="825">
        <v>46.03</v>
      </c>
      <c r="M1492" s="825">
        <v>46.03</v>
      </c>
      <c r="N1492" s="822">
        <v>1</v>
      </c>
      <c r="O1492" s="826">
        <v>1</v>
      </c>
      <c r="P1492" s="825">
        <v>46.03</v>
      </c>
      <c r="Q1492" s="827">
        <v>1</v>
      </c>
      <c r="R1492" s="822">
        <v>1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21</v>
      </c>
      <c r="B1493" s="822" t="s">
        <v>2867</v>
      </c>
      <c r="C1493" s="822" t="s">
        <v>2873</v>
      </c>
      <c r="D1493" s="823" t="s">
        <v>4857</v>
      </c>
      <c r="E1493" s="824" t="s">
        <v>2908</v>
      </c>
      <c r="F1493" s="822" t="s">
        <v>2868</v>
      </c>
      <c r="G1493" s="822" t="s">
        <v>2916</v>
      </c>
      <c r="H1493" s="822" t="s">
        <v>329</v>
      </c>
      <c r="I1493" s="822" t="s">
        <v>2917</v>
      </c>
      <c r="J1493" s="822" t="s">
        <v>807</v>
      </c>
      <c r="K1493" s="822" t="s">
        <v>2918</v>
      </c>
      <c r="L1493" s="825">
        <v>53.57</v>
      </c>
      <c r="M1493" s="825">
        <v>2624.9300000000003</v>
      </c>
      <c r="N1493" s="822">
        <v>49</v>
      </c>
      <c r="O1493" s="826">
        <v>36</v>
      </c>
      <c r="P1493" s="825">
        <v>1607.1</v>
      </c>
      <c r="Q1493" s="827">
        <v>0.61224489795918358</v>
      </c>
      <c r="R1493" s="822">
        <v>30</v>
      </c>
      <c r="S1493" s="827">
        <v>0.61224489795918369</v>
      </c>
      <c r="T1493" s="826">
        <v>23.5</v>
      </c>
      <c r="U1493" s="828">
        <v>0.65277777777777779</v>
      </c>
    </row>
    <row r="1494" spans="1:21" ht="14.45" customHeight="1" x14ac:dyDescent="0.2">
      <c r="A1494" s="821">
        <v>21</v>
      </c>
      <c r="B1494" s="822" t="s">
        <v>2867</v>
      </c>
      <c r="C1494" s="822" t="s">
        <v>2873</v>
      </c>
      <c r="D1494" s="823" t="s">
        <v>4857</v>
      </c>
      <c r="E1494" s="824" t="s">
        <v>2908</v>
      </c>
      <c r="F1494" s="822" t="s">
        <v>2868</v>
      </c>
      <c r="G1494" s="822" t="s">
        <v>3410</v>
      </c>
      <c r="H1494" s="822" t="s">
        <v>329</v>
      </c>
      <c r="I1494" s="822" t="s">
        <v>4240</v>
      </c>
      <c r="J1494" s="822" t="s">
        <v>717</v>
      </c>
      <c r="K1494" s="822" t="s">
        <v>4241</v>
      </c>
      <c r="L1494" s="825">
        <v>117.03</v>
      </c>
      <c r="M1494" s="825">
        <v>117.03</v>
      </c>
      <c r="N1494" s="822">
        <v>1</v>
      </c>
      <c r="O1494" s="826">
        <v>1</v>
      </c>
      <c r="P1494" s="825">
        <v>117.03</v>
      </c>
      <c r="Q1494" s="827">
        <v>1</v>
      </c>
      <c r="R1494" s="822">
        <v>1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21</v>
      </c>
      <c r="B1495" s="822" t="s">
        <v>2867</v>
      </c>
      <c r="C1495" s="822" t="s">
        <v>2873</v>
      </c>
      <c r="D1495" s="823" t="s">
        <v>4857</v>
      </c>
      <c r="E1495" s="824" t="s">
        <v>2908</v>
      </c>
      <c r="F1495" s="822" t="s">
        <v>2868</v>
      </c>
      <c r="G1495" s="822" t="s">
        <v>3410</v>
      </c>
      <c r="H1495" s="822" t="s">
        <v>329</v>
      </c>
      <c r="I1495" s="822" t="s">
        <v>4242</v>
      </c>
      <c r="J1495" s="822" t="s">
        <v>717</v>
      </c>
      <c r="K1495" s="822" t="s">
        <v>716</v>
      </c>
      <c r="L1495" s="825">
        <v>234.07</v>
      </c>
      <c r="M1495" s="825">
        <v>234.07</v>
      </c>
      <c r="N1495" s="822">
        <v>1</v>
      </c>
      <c r="O1495" s="826">
        <v>0.5</v>
      </c>
      <c r="P1495" s="825">
        <v>234.07</v>
      </c>
      <c r="Q1495" s="827">
        <v>1</v>
      </c>
      <c r="R1495" s="822">
        <v>1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21</v>
      </c>
      <c r="B1496" s="822" t="s">
        <v>2867</v>
      </c>
      <c r="C1496" s="822" t="s">
        <v>2873</v>
      </c>
      <c r="D1496" s="823" t="s">
        <v>4857</v>
      </c>
      <c r="E1496" s="824" t="s">
        <v>2908</v>
      </c>
      <c r="F1496" s="822" t="s">
        <v>2868</v>
      </c>
      <c r="G1496" s="822" t="s">
        <v>3707</v>
      </c>
      <c r="H1496" s="822" t="s">
        <v>329</v>
      </c>
      <c r="I1496" s="822" t="s">
        <v>3708</v>
      </c>
      <c r="J1496" s="822" t="s">
        <v>1563</v>
      </c>
      <c r="K1496" s="822" t="s">
        <v>3709</v>
      </c>
      <c r="L1496" s="825">
        <v>34.19</v>
      </c>
      <c r="M1496" s="825">
        <v>102.57</v>
      </c>
      <c r="N1496" s="822">
        <v>3</v>
      </c>
      <c r="O1496" s="826">
        <v>2</v>
      </c>
      <c r="P1496" s="825">
        <v>68.38</v>
      </c>
      <c r="Q1496" s="827">
        <v>0.66666666666666663</v>
      </c>
      <c r="R1496" s="822">
        <v>2</v>
      </c>
      <c r="S1496" s="827">
        <v>0.66666666666666663</v>
      </c>
      <c r="T1496" s="826">
        <v>1</v>
      </c>
      <c r="U1496" s="828">
        <v>0.5</v>
      </c>
    </row>
    <row r="1497" spans="1:21" ht="14.45" customHeight="1" x14ac:dyDescent="0.2">
      <c r="A1497" s="821">
        <v>21</v>
      </c>
      <c r="B1497" s="822" t="s">
        <v>2867</v>
      </c>
      <c r="C1497" s="822" t="s">
        <v>2873</v>
      </c>
      <c r="D1497" s="823" t="s">
        <v>4857</v>
      </c>
      <c r="E1497" s="824" t="s">
        <v>2908</v>
      </c>
      <c r="F1497" s="822" t="s">
        <v>2868</v>
      </c>
      <c r="G1497" s="822" t="s">
        <v>3119</v>
      </c>
      <c r="H1497" s="822" t="s">
        <v>643</v>
      </c>
      <c r="I1497" s="822" t="s">
        <v>2652</v>
      </c>
      <c r="J1497" s="822" t="s">
        <v>931</v>
      </c>
      <c r="K1497" s="822" t="s">
        <v>2653</v>
      </c>
      <c r="L1497" s="825">
        <v>2309.36</v>
      </c>
      <c r="M1497" s="825">
        <v>13856.16</v>
      </c>
      <c r="N1497" s="822">
        <v>6</v>
      </c>
      <c r="O1497" s="826">
        <v>2</v>
      </c>
      <c r="P1497" s="825">
        <v>13856.16</v>
      </c>
      <c r="Q1497" s="827">
        <v>1</v>
      </c>
      <c r="R1497" s="822">
        <v>6</v>
      </c>
      <c r="S1497" s="827">
        <v>1</v>
      </c>
      <c r="T1497" s="826">
        <v>2</v>
      </c>
      <c r="U1497" s="828">
        <v>1</v>
      </c>
    </row>
    <row r="1498" spans="1:21" ht="14.45" customHeight="1" x14ac:dyDescent="0.2">
      <c r="A1498" s="821">
        <v>21</v>
      </c>
      <c r="B1498" s="822" t="s">
        <v>2867</v>
      </c>
      <c r="C1498" s="822" t="s">
        <v>2873</v>
      </c>
      <c r="D1498" s="823" t="s">
        <v>4857</v>
      </c>
      <c r="E1498" s="824" t="s">
        <v>2908</v>
      </c>
      <c r="F1498" s="822" t="s">
        <v>2868</v>
      </c>
      <c r="G1498" s="822" t="s">
        <v>3119</v>
      </c>
      <c r="H1498" s="822" t="s">
        <v>643</v>
      </c>
      <c r="I1498" s="822" t="s">
        <v>2333</v>
      </c>
      <c r="J1498" s="822" t="s">
        <v>931</v>
      </c>
      <c r="K1498" s="822" t="s">
        <v>2334</v>
      </c>
      <c r="L1498" s="825">
        <v>1385.62</v>
      </c>
      <c r="M1498" s="825">
        <v>27712.399999999998</v>
      </c>
      <c r="N1498" s="822">
        <v>20</v>
      </c>
      <c r="O1498" s="826">
        <v>5</v>
      </c>
      <c r="P1498" s="825">
        <v>23555.539999999997</v>
      </c>
      <c r="Q1498" s="827">
        <v>0.85</v>
      </c>
      <c r="R1498" s="822">
        <v>17</v>
      </c>
      <c r="S1498" s="827">
        <v>0.85</v>
      </c>
      <c r="T1498" s="826">
        <v>4.5</v>
      </c>
      <c r="U1498" s="828">
        <v>0.9</v>
      </c>
    </row>
    <row r="1499" spans="1:21" ht="14.45" customHeight="1" x14ac:dyDescent="0.2">
      <c r="A1499" s="821">
        <v>21</v>
      </c>
      <c r="B1499" s="822" t="s">
        <v>2867</v>
      </c>
      <c r="C1499" s="822" t="s">
        <v>2873</v>
      </c>
      <c r="D1499" s="823" t="s">
        <v>4857</v>
      </c>
      <c r="E1499" s="824" t="s">
        <v>2908</v>
      </c>
      <c r="F1499" s="822" t="s">
        <v>2868</v>
      </c>
      <c r="G1499" s="822" t="s">
        <v>3119</v>
      </c>
      <c r="H1499" s="822" t="s">
        <v>643</v>
      </c>
      <c r="I1499" s="822" t="s">
        <v>2654</v>
      </c>
      <c r="J1499" s="822" t="s">
        <v>929</v>
      </c>
      <c r="K1499" s="822" t="s">
        <v>2655</v>
      </c>
      <c r="L1499" s="825">
        <v>736.33</v>
      </c>
      <c r="M1499" s="825">
        <v>2945.32</v>
      </c>
      <c r="N1499" s="822">
        <v>4</v>
      </c>
      <c r="O1499" s="826">
        <v>1</v>
      </c>
      <c r="P1499" s="825">
        <v>2945.32</v>
      </c>
      <c r="Q1499" s="827">
        <v>1</v>
      </c>
      <c r="R1499" s="822">
        <v>4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21</v>
      </c>
      <c r="B1500" s="822" t="s">
        <v>2867</v>
      </c>
      <c r="C1500" s="822" t="s">
        <v>2873</v>
      </c>
      <c r="D1500" s="823" t="s">
        <v>4857</v>
      </c>
      <c r="E1500" s="824" t="s">
        <v>2908</v>
      </c>
      <c r="F1500" s="822" t="s">
        <v>2868</v>
      </c>
      <c r="G1500" s="822" t="s">
        <v>3119</v>
      </c>
      <c r="H1500" s="822" t="s">
        <v>643</v>
      </c>
      <c r="I1500" s="822" t="s">
        <v>3120</v>
      </c>
      <c r="J1500" s="822" t="s">
        <v>929</v>
      </c>
      <c r="K1500" s="822" t="s">
        <v>3121</v>
      </c>
      <c r="L1500" s="825">
        <v>490.89</v>
      </c>
      <c r="M1500" s="825">
        <v>6381.57</v>
      </c>
      <c r="N1500" s="822">
        <v>13</v>
      </c>
      <c r="O1500" s="826">
        <v>3</v>
      </c>
      <c r="P1500" s="825">
        <v>6381.57</v>
      </c>
      <c r="Q1500" s="827">
        <v>1</v>
      </c>
      <c r="R1500" s="822">
        <v>13</v>
      </c>
      <c r="S1500" s="827">
        <v>1</v>
      </c>
      <c r="T1500" s="826">
        <v>3</v>
      </c>
      <c r="U1500" s="828">
        <v>1</v>
      </c>
    </row>
    <row r="1501" spans="1:21" ht="14.45" customHeight="1" x14ac:dyDescent="0.2">
      <c r="A1501" s="821">
        <v>21</v>
      </c>
      <c r="B1501" s="822" t="s">
        <v>2867</v>
      </c>
      <c r="C1501" s="822" t="s">
        <v>2873</v>
      </c>
      <c r="D1501" s="823" t="s">
        <v>4857</v>
      </c>
      <c r="E1501" s="824" t="s">
        <v>2908</v>
      </c>
      <c r="F1501" s="822" t="s">
        <v>2868</v>
      </c>
      <c r="G1501" s="822" t="s">
        <v>3119</v>
      </c>
      <c r="H1501" s="822" t="s">
        <v>643</v>
      </c>
      <c r="I1501" s="822" t="s">
        <v>2335</v>
      </c>
      <c r="J1501" s="822" t="s">
        <v>931</v>
      </c>
      <c r="K1501" s="822" t="s">
        <v>2336</v>
      </c>
      <c r="L1501" s="825">
        <v>1847.49</v>
      </c>
      <c r="M1501" s="825">
        <v>72052.11</v>
      </c>
      <c r="N1501" s="822">
        <v>39</v>
      </c>
      <c r="O1501" s="826">
        <v>11.5</v>
      </c>
      <c r="P1501" s="825">
        <v>66509.64</v>
      </c>
      <c r="Q1501" s="827">
        <v>0.92307692307692302</v>
      </c>
      <c r="R1501" s="822">
        <v>36</v>
      </c>
      <c r="S1501" s="827">
        <v>0.92307692307692313</v>
      </c>
      <c r="T1501" s="826">
        <v>10.5</v>
      </c>
      <c r="U1501" s="828">
        <v>0.91304347826086951</v>
      </c>
    </row>
    <row r="1502" spans="1:21" ht="14.45" customHeight="1" x14ac:dyDescent="0.2">
      <c r="A1502" s="821">
        <v>21</v>
      </c>
      <c r="B1502" s="822" t="s">
        <v>2867</v>
      </c>
      <c r="C1502" s="822" t="s">
        <v>2873</v>
      </c>
      <c r="D1502" s="823" t="s">
        <v>4857</v>
      </c>
      <c r="E1502" s="824" t="s">
        <v>2908</v>
      </c>
      <c r="F1502" s="822" t="s">
        <v>2868</v>
      </c>
      <c r="G1502" s="822" t="s">
        <v>3119</v>
      </c>
      <c r="H1502" s="822" t="s">
        <v>643</v>
      </c>
      <c r="I1502" s="822" t="s">
        <v>2337</v>
      </c>
      <c r="J1502" s="822" t="s">
        <v>929</v>
      </c>
      <c r="K1502" s="822" t="s">
        <v>2338</v>
      </c>
      <c r="L1502" s="825">
        <v>923.74</v>
      </c>
      <c r="M1502" s="825">
        <v>18474.800000000003</v>
      </c>
      <c r="N1502" s="822">
        <v>20</v>
      </c>
      <c r="O1502" s="826">
        <v>5.5</v>
      </c>
      <c r="P1502" s="825">
        <v>15703.580000000002</v>
      </c>
      <c r="Q1502" s="827">
        <v>0.85</v>
      </c>
      <c r="R1502" s="822">
        <v>17</v>
      </c>
      <c r="S1502" s="827">
        <v>0.85</v>
      </c>
      <c r="T1502" s="826">
        <v>4.5</v>
      </c>
      <c r="U1502" s="828">
        <v>0.81818181818181823</v>
      </c>
    </row>
    <row r="1503" spans="1:21" ht="14.45" customHeight="1" x14ac:dyDescent="0.2">
      <c r="A1503" s="821">
        <v>21</v>
      </c>
      <c r="B1503" s="822" t="s">
        <v>2867</v>
      </c>
      <c r="C1503" s="822" t="s">
        <v>2873</v>
      </c>
      <c r="D1503" s="823" t="s">
        <v>4857</v>
      </c>
      <c r="E1503" s="824" t="s">
        <v>2908</v>
      </c>
      <c r="F1503" s="822" t="s">
        <v>2868</v>
      </c>
      <c r="G1503" s="822" t="s">
        <v>3122</v>
      </c>
      <c r="H1503" s="822" t="s">
        <v>329</v>
      </c>
      <c r="I1503" s="822" t="s">
        <v>3123</v>
      </c>
      <c r="J1503" s="822" t="s">
        <v>698</v>
      </c>
      <c r="K1503" s="822" t="s">
        <v>657</v>
      </c>
      <c r="L1503" s="825">
        <v>35.25</v>
      </c>
      <c r="M1503" s="825">
        <v>387.75</v>
      </c>
      <c r="N1503" s="822">
        <v>11</v>
      </c>
      <c r="O1503" s="826">
        <v>6</v>
      </c>
      <c r="P1503" s="825">
        <v>141</v>
      </c>
      <c r="Q1503" s="827">
        <v>0.36363636363636365</v>
      </c>
      <c r="R1503" s="822">
        <v>4</v>
      </c>
      <c r="S1503" s="827">
        <v>0.36363636363636365</v>
      </c>
      <c r="T1503" s="826">
        <v>2</v>
      </c>
      <c r="U1503" s="828">
        <v>0.33333333333333331</v>
      </c>
    </row>
    <row r="1504" spans="1:21" ht="14.45" customHeight="1" x14ac:dyDescent="0.2">
      <c r="A1504" s="821">
        <v>21</v>
      </c>
      <c r="B1504" s="822" t="s">
        <v>2867</v>
      </c>
      <c r="C1504" s="822" t="s">
        <v>2873</v>
      </c>
      <c r="D1504" s="823" t="s">
        <v>4857</v>
      </c>
      <c r="E1504" s="824" t="s">
        <v>2908</v>
      </c>
      <c r="F1504" s="822" t="s">
        <v>2868</v>
      </c>
      <c r="G1504" s="822" t="s">
        <v>3122</v>
      </c>
      <c r="H1504" s="822" t="s">
        <v>329</v>
      </c>
      <c r="I1504" s="822" t="s">
        <v>3421</v>
      </c>
      <c r="J1504" s="822" t="s">
        <v>698</v>
      </c>
      <c r="K1504" s="822" t="s">
        <v>3422</v>
      </c>
      <c r="L1504" s="825">
        <v>35.25</v>
      </c>
      <c r="M1504" s="825">
        <v>35.25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21</v>
      </c>
      <c r="B1505" s="822" t="s">
        <v>2867</v>
      </c>
      <c r="C1505" s="822" t="s">
        <v>2873</v>
      </c>
      <c r="D1505" s="823" t="s">
        <v>4857</v>
      </c>
      <c r="E1505" s="824" t="s">
        <v>2908</v>
      </c>
      <c r="F1505" s="822" t="s">
        <v>2868</v>
      </c>
      <c r="G1505" s="822" t="s">
        <v>3122</v>
      </c>
      <c r="H1505" s="822" t="s">
        <v>329</v>
      </c>
      <c r="I1505" s="822" t="s">
        <v>3425</v>
      </c>
      <c r="J1505" s="822" t="s">
        <v>698</v>
      </c>
      <c r="K1505" s="822" t="s">
        <v>3424</v>
      </c>
      <c r="L1505" s="825">
        <v>35.25</v>
      </c>
      <c r="M1505" s="825">
        <v>141</v>
      </c>
      <c r="N1505" s="822">
        <v>4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21</v>
      </c>
      <c r="B1506" s="822" t="s">
        <v>2867</v>
      </c>
      <c r="C1506" s="822" t="s">
        <v>2873</v>
      </c>
      <c r="D1506" s="823" t="s">
        <v>4857</v>
      </c>
      <c r="E1506" s="824" t="s">
        <v>2908</v>
      </c>
      <c r="F1506" s="822" t="s">
        <v>2868</v>
      </c>
      <c r="G1506" s="822" t="s">
        <v>4243</v>
      </c>
      <c r="H1506" s="822" t="s">
        <v>329</v>
      </c>
      <c r="I1506" s="822" t="s">
        <v>4244</v>
      </c>
      <c r="J1506" s="822" t="s">
        <v>4245</v>
      </c>
      <c r="K1506" s="822" t="s">
        <v>4246</v>
      </c>
      <c r="L1506" s="825">
        <v>0</v>
      </c>
      <c r="M1506" s="825">
        <v>0</v>
      </c>
      <c r="N1506" s="822">
        <v>1</v>
      </c>
      <c r="O1506" s="826">
        <v>1</v>
      </c>
      <c r="P1506" s="825">
        <v>0</v>
      </c>
      <c r="Q1506" s="827"/>
      <c r="R1506" s="822">
        <v>1</v>
      </c>
      <c r="S1506" s="827">
        <v>1</v>
      </c>
      <c r="T1506" s="826">
        <v>1</v>
      </c>
      <c r="U1506" s="828">
        <v>1</v>
      </c>
    </row>
    <row r="1507" spans="1:21" ht="14.45" customHeight="1" x14ac:dyDescent="0.2">
      <c r="A1507" s="821">
        <v>21</v>
      </c>
      <c r="B1507" s="822" t="s">
        <v>2867</v>
      </c>
      <c r="C1507" s="822" t="s">
        <v>2873</v>
      </c>
      <c r="D1507" s="823" t="s">
        <v>4857</v>
      </c>
      <c r="E1507" s="824" t="s">
        <v>2908</v>
      </c>
      <c r="F1507" s="822" t="s">
        <v>2868</v>
      </c>
      <c r="G1507" s="822" t="s">
        <v>3426</v>
      </c>
      <c r="H1507" s="822" t="s">
        <v>329</v>
      </c>
      <c r="I1507" s="822" t="s">
        <v>3427</v>
      </c>
      <c r="J1507" s="822" t="s">
        <v>3428</v>
      </c>
      <c r="K1507" s="822" t="s">
        <v>3429</v>
      </c>
      <c r="L1507" s="825">
        <v>168.9</v>
      </c>
      <c r="M1507" s="825">
        <v>168.9</v>
      </c>
      <c r="N1507" s="822">
        <v>1</v>
      </c>
      <c r="O1507" s="826">
        <v>1</v>
      </c>
      <c r="P1507" s="825">
        <v>168.9</v>
      </c>
      <c r="Q1507" s="827">
        <v>1</v>
      </c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21</v>
      </c>
      <c r="B1508" s="822" t="s">
        <v>2867</v>
      </c>
      <c r="C1508" s="822" t="s">
        <v>2873</v>
      </c>
      <c r="D1508" s="823" t="s">
        <v>4857</v>
      </c>
      <c r="E1508" s="824" t="s">
        <v>2908</v>
      </c>
      <c r="F1508" s="822" t="s">
        <v>2868</v>
      </c>
      <c r="G1508" s="822" t="s">
        <v>3426</v>
      </c>
      <c r="H1508" s="822" t="s">
        <v>329</v>
      </c>
      <c r="I1508" s="822" t="s">
        <v>4247</v>
      </c>
      <c r="J1508" s="822" t="s">
        <v>3428</v>
      </c>
      <c r="K1508" s="822" t="s">
        <v>4248</v>
      </c>
      <c r="L1508" s="825">
        <v>112.6</v>
      </c>
      <c r="M1508" s="825">
        <v>112.6</v>
      </c>
      <c r="N1508" s="822">
        <v>1</v>
      </c>
      <c r="O1508" s="826">
        <v>1</v>
      </c>
      <c r="P1508" s="825">
        <v>112.6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21</v>
      </c>
      <c r="B1509" s="822" t="s">
        <v>2867</v>
      </c>
      <c r="C1509" s="822" t="s">
        <v>2873</v>
      </c>
      <c r="D1509" s="823" t="s">
        <v>4857</v>
      </c>
      <c r="E1509" s="824" t="s">
        <v>2908</v>
      </c>
      <c r="F1509" s="822" t="s">
        <v>2868</v>
      </c>
      <c r="G1509" s="822" t="s">
        <v>3124</v>
      </c>
      <c r="H1509" s="822" t="s">
        <v>329</v>
      </c>
      <c r="I1509" s="822" t="s">
        <v>3130</v>
      </c>
      <c r="J1509" s="822" t="s">
        <v>977</v>
      </c>
      <c r="K1509" s="822" t="s">
        <v>3131</v>
      </c>
      <c r="L1509" s="825">
        <v>185.26</v>
      </c>
      <c r="M1509" s="825">
        <v>926.3</v>
      </c>
      <c r="N1509" s="822">
        <v>5</v>
      </c>
      <c r="O1509" s="826">
        <v>4</v>
      </c>
      <c r="P1509" s="825">
        <v>555.78</v>
      </c>
      <c r="Q1509" s="827">
        <v>0.6</v>
      </c>
      <c r="R1509" s="822">
        <v>3</v>
      </c>
      <c r="S1509" s="827">
        <v>0.6</v>
      </c>
      <c r="T1509" s="826">
        <v>2.5</v>
      </c>
      <c r="U1509" s="828">
        <v>0.625</v>
      </c>
    </row>
    <row r="1510" spans="1:21" ht="14.45" customHeight="1" x14ac:dyDescent="0.2">
      <c r="A1510" s="821">
        <v>21</v>
      </c>
      <c r="B1510" s="822" t="s">
        <v>2867</v>
      </c>
      <c r="C1510" s="822" t="s">
        <v>2873</v>
      </c>
      <c r="D1510" s="823" t="s">
        <v>4857</v>
      </c>
      <c r="E1510" s="824" t="s">
        <v>2908</v>
      </c>
      <c r="F1510" s="822" t="s">
        <v>2868</v>
      </c>
      <c r="G1510" s="822" t="s">
        <v>3124</v>
      </c>
      <c r="H1510" s="822" t="s">
        <v>329</v>
      </c>
      <c r="I1510" s="822" t="s">
        <v>3130</v>
      </c>
      <c r="J1510" s="822" t="s">
        <v>977</v>
      </c>
      <c r="K1510" s="822" t="s">
        <v>3131</v>
      </c>
      <c r="L1510" s="825">
        <v>87.98</v>
      </c>
      <c r="M1510" s="825">
        <v>263.94</v>
      </c>
      <c r="N1510" s="822">
        <v>3</v>
      </c>
      <c r="O1510" s="826">
        <v>2</v>
      </c>
      <c r="P1510" s="825">
        <v>263.94</v>
      </c>
      <c r="Q1510" s="827">
        <v>1</v>
      </c>
      <c r="R1510" s="822">
        <v>3</v>
      </c>
      <c r="S1510" s="827">
        <v>1</v>
      </c>
      <c r="T1510" s="826">
        <v>2</v>
      </c>
      <c r="U1510" s="828">
        <v>1</v>
      </c>
    </row>
    <row r="1511" spans="1:21" ht="14.45" customHeight="1" x14ac:dyDescent="0.2">
      <c r="A1511" s="821">
        <v>21</v>
      </c>
      <c r="B1511" s="822" t="s">
        <v>2867</v>
      </c>
      <c r="C1511" s="822" t="s">
        <v>2873</v>
      </c>
      <c r="D1511" s="823" t="s">
        <v>4857</v>
      </c>
      <c r="E1511" s="824" t="s">
        <v>2908</v>
      </c>
      <c r="F1511" s="822" t="s">
        <v>2868</v>
      </c>
      <c r="G1511" s="822" t="s">
        <v>3124</v>
      </c>
      <c r="H1511" s="822" t="s">
        <v>329</v>
      </c>
      <c r="I1511" s="822" t="s">
        <v>3430</v>
      </c>
      <c r="J1511" s="822" t="s">
        <v>977</v>
      </c>
      <c r="K1511" s="822" t="s">
        <v>3131</v>
      </c>
      <c r="L1511" s="825">
        <v>301.2</v>
      </c>
      <c r="M1511" s="825">
        <v>301.2</v>
      </c>
      <c r="N1511" s="822">
        <v>1</v>
      </c>
      <c r="O1511" s="826">
        <v>1</v>
      </c>
      <c r="P1511" s="825">
        <v>301.2</v>
      </c>
      <c r="Q1511" s="827">
        <v>1</v>
      </c>
      <c r="R1511" s="822">
        <v>1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21</v>
      </c>
      <c r="B1512" s="822" t="s">
        <v>2867</v>
      </c>
      <c r="C1512" s="822" t="s">
        <v>2873</v>
      </c>
      <c r="D1512" s="823" t="s">
        <v>4857</v>
      </c>
      <c r="E1512" s="824" t="s">
        <v>2908</v>
      </c>
      <c r="F1512" s="822" t="s">
        <v>2868</v>
      </c>
      <c r="G1512" s="822" t="s">
        <v>3124</v>
      </c>
      <c r="H1512" s="822" t="s">
        <v>329</v>
      </c>
      <c r="I1512" s="822" t="s">
        <v>3430</v>
      </c>
      <c r="J1512" s="822" t="s">
        <v>977</v>
      </c>
      <c r="K1512" s="822" t="s">
        <v>3131</v>
      </c>
      <c r="L1512" s="825">
        <v>87.98</v>
      </c>
      <c r="M1512" s="825">
        <v>87.98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21</v>
      </c>
      <c r="B1513" s="822" t="s">
        <v>2867</v>
      </c>
      <c r="C1513" s="822" t="s">
        <v>2873</v>
      </c>
      <c r="D1513" s="823" t="s">
        <v>4857</v>
      </c>
      <c r="E1513" s="824" t="s">
        <v>2908</v>
      </c>
      <c r="F1513" s="822" t="s">
        <v>2868</v>
      </c>
      <c r="G1513" s="822" t="s">
        <v>2919</v>
      </c>
      <c r="H1513" s="822" t="s">
        <v>643</v>
      </c>
      <c r="I1513" s="822" t="s">
        <v>2309</v>
      </c>
      <c r="J1513" s="822" t="s">
        <v>2310</v>
      </c>
      <c r="K1513" s="822" t="s">
        <v>2311</v>
      </c>
      <c r="L1513" s="825">
        <v>453.18</v>
      </c>
      <c r="M1513" s="825">
        <v>2719.08</v>
      </c>
      <c r="N1513" s="822">
        <v>6</v>
      </c>
      <c r="O1513" s="826">
        <v>3.5</v>
      </c>
      <c r="P1513" s="825">
        <v>2719.08</v>
      </c>
      <c r="Q1513" s="827">
        <v>1</v>
      </c>
      <c r="R1513" s="822">
        <v>6</v>
      </c>
      <c r="S1513" s="827">
        <v>1</v>
      </c>
      <c r="T1513" s="826">
        <v>3.5</v>
      </c>
      <c r="U1513" s="828">
        <v>1</v>
      </c>
    </row>
    <row r="1514" spans="1:21" ht="14.45" customHeight="1" x14ac:dyDescent="0.2">
      <c r="A1514" s="821">
        <v>21</v>
      </c>
      <c r="B1514" s="822" t="s">
        <v>2867</v>
      </c>
      <c r="C1514" s="822" t="s">
        <v>2873</v>
      </c>
      <c r="D1514" s="823" t="s">
        <v>4857</v>
      </c>
      <c r="E1514" s="824" t="s">
        <v>2908</v>
      </c>
      <c r="F1514" s="822" t="s">
        <v>2868</v>
      </c>
      <c r="G1514" s="822" t="s">
        <v>2919</v>
      </c>
      <c r="H1514" s="822" t="s">
        <v>329</v>
      </c>
      <c r="I1514" s="822" t="s">
        <v>2920</v>
      </c>
      <c r="J1514" s="822" t="s">
        <v>2310</v>
      </c>
      <c r="K1514" s="822" t="s">
        <v>2311</v>
      </c>
      <c r="L1514" s="825">
        <v>453.18</v>
      </c>
      <c r="M1514" s="825">
        <v>23565.360000000004</v>
      </c>
      <c r="N1514" s="822">
        <v>52</v>
      </c>
      <c r="O1514" s="826">
        <v>29</v>
      </c>
      <c r="P1514" s="825">
        <v>16314.480000000003</v>
      </c>
      <c r="Q1514" s="827">
        <v>0.69230769230769229</v>
      </c>
      <c r="R1514" s="822">
        <v>36</v>
      </c>
      <c r="S1514" s="827">
        <v>0.69230769230769229</v>
      </c>
      <c r="T1514" s="826">
        <v>20.5</v>
      </c>
      <c r="U1514" s="828">
        <v>0.7068965517241379</v>
      </c>
    </row>
    <row r="1515" spans="1:21" ht="14.45" customHeight="1" x14ac:dyDescent="0.2">
      <c r="A1515" s="821">
        <v>21</v>
      </c>
      <c r="B1515" s="822" t="s">
        <v>2867</v>
      </c>
      <c r="C1515" s="822" t="s">
        <v>2873</v>
      </c>
      <c r="D1515" s="823" t="s">
        <v>4857</v>
      </c>
      <c r="E1515" s="824" t="s">
        <v>2908</v>
      </c>
      <c r="F1515" s="822" t="s">
        <v>2868</v>
      </c>
      <c r="G1515" s="822" t="s">
        <v>3139</v>
      </c>
      <c r="H1515" s="822" t="s">
        <v>329</v>
      </c>
      <c r="I1515" s="822" t="s">
        <v>3140</v>
      </c>
      <c r="J1515" s="822" t="s">
        <v>660</v>
      </c>
      <c r="K1515" s="822" t="s">
        <v>3141</v>
      </c>
      <c r="L1515" s="825">
        <v>453.18</v>
      </c>
      <c r="M1515" s="825">
        <v>20393.100000000006</v>
      </c>
      <c r="N1515" s="822">
        <v>45</v>
      </c>
      <c r="O1515" s="826">
        <v>16.5</v>
      </c>
      <c r="P1515" s="825">
        <v>19486.740000000005</v>
      </c>
      <c r="Q1515" s="827">
        <v>0.95555555555555549</v>
      </c>
      <c r="R1515" s="822">
        <v>43</v>
      </c>
      <c r="S1515" s="827">
        <v>0.9555555555555556</v>
      </c>
      <c r="T1515" s="826">
        <v>15.5</v>
      </c>
      <c r="U1515" s="828">
        <v>0.93939393939393945</v>
      </c>
    </row>
    <row r="1516" spans="1:21" ht="14.45" customHeight="1" x14ac:dyDescent="0.2">
      <c r="A1516" s="821">
        <v>21</v>
      </c>
      <c r="B1516" s="822" t="s">
        <v>2867</v>
      </c>
      <c r="C1516" s="822" t="s">
        <v>2873</v>
      </c>
      <c r="D1516" s="823" t="s">
        <v>4857</v>
      </c>
      <c r="E1516" s="824" t="s">
        <v>2908</v>
      </c>
      <c r="F1516" s="822" t="s">
        <v>2868</v>
      </c>
      <c r="G1516" s="822" t="s">
        <v>2933</v>
      </c>
      <c r="H1516" s="822" t="s">
        <v>643</v>
      </c>
      <c r="I1516" s="822" t="s">
        <v>2299</v>
      </c>
      <c r="J1516" s="822" t="s">
        <v>1674</v>
      </c>
      <c r="K1516" s="822" t="s">
        <v>2300</v>
      </c>
      <c r="L1516" s="825">
        <v>102.93</v>
      </c>
      <c r="M1516" s="825">
        <v>1338.0900000000004</v>
      </c>
      <c r="N1516" s="822">
        <v>13</v>
      </c>
      <c r="O1516" s="826">
        <v>11</v>
      </c>
      <c r="P1516" s="825">
        <v>823.44000000000028</v>
      </c>
      <c r="Q1516" s="827">
        <v>0.61538461538461542</v>
      </c>
      <c r="R1516" s="822">
        <v>8</v>
      </c>
      <c r="S1516" s="827">
        <v>0.61538461538461542</v>
      </c>
      <c r="T1516" s="826">
        <v>7</v>
      </c>
      <c r="U1516" s="828">
        <v>0.63636363636363635</v>
      </c>
    </row>
    <row r="1517" spans="1:21" ht="14.45" customHeight="1" x14ac:dyDescent="0.2">
      <c r="A1517" s="821">
        <v>21</v>
      </c>
      <c r="B1517" s="822" t="s">
        <v>2867</v>
      </c>
      <c r="C1517" s="822" t="s">
        <v>2873</v>
      </c>
      <c r="D1517" s="823" t="s">
        <v>4857</v>
      </c>
      <c r="E1517" s="824" t="s">
        <v>2908</v>
      </c>
      <c r="F1517" s="822" t="s">
        <v>2868</v>
      </c>
      <c r="G1517" s="822" t="s">
        <v>2933</v>
      </c>
      <c r="H1517" s="822" t="s">
        <v>643</v>
      </c>
      <c r="I1517" s="822" t="s">
        <v>2299</v>
      </c>
      <c r="J1517" s="822" t="s">
        <v>1674</v>
      </c>
      <c r="K1517" s="822" t="s">
        <v>2300</v>
      </c>
      <c r="L1517" s="825">
        <v>48.89</v>
      </c>
      <c r="M1517" s="825">
        <v>195.56</v>
      </c>
      <c r="N1517" s="822">
        <v>4</v>
      </c>
      <c r="O1517" s="826">
        <v>3</v>
      </c>
      <c r="P1517" s="825">
        <v>195.56</v>
      </c>
      <c r="Q1517" s="827">
        <v>1</v>
      </c>
      <c r="R1517" s="822">
        <v>4</v>
      </c>
      <c r="S1517" s="827">
        <v>1</v>
      </c>
      <c r="T1517" s="826">
        <v>3</v>
      </c>
      <c r="U1517" s="828">
        <v>1</v>
      </c>
    </row>
    <row r="1518" spans="1:21" ht="14.45" customHeight="1" x14ac:dyDescent="0.2">
      <c r="A1518" s="821">
        <v>21</v>
      </c>
      <c r="B1518" s="822" t="s">
        <v>2867</v>
      </c>
      <c r="C1518" s="822" t="s">
        <v>2873</v>
      </c>
      <c r="D1518" s="823" t="s">
        <v>4857</v>
      </c>
      <c r="E1518" s="824" t="s">
        <v>2908</v>
      </c>
      <c r="F1518" s="822" t="s">
        <v>2868</v>
      </c>
      <c r="G1518" s="822" t="s">
        <v>2933</v>
      </c>
      <c r="H1518" s="822" t="s">
        <v>329</v>
      </c>
      <c r="I1518" s="822" t="s">
        <v>3448</v>
      </c>
      <c r="J1518" s="822" t="s">
        <v>1674</v>
      </c>
      <c r="K1518" s="822" t="s">
        <v>1675</v>
      </c>
      <c r="L1518" s="825">
        <v>205.84</v>
      </c>
      <c r="M1518" s="825">
        <v>205.84</v>
      </c>
      <c r="N1518" s="822">
        <v>1</v>
      </c>
      <c r="O1518" s="826">
        <v>1</v>
      </c>
      <c r="P1518" s="825">
        <v>205.84</v>
      </c>
      <c r="Q1518" s="827">
        <v>1</v>
      </c>
      <c r="R1518" s="822">
        <v>1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21</v>
      </c>
      <c r="B1519" s="822" t="s">
        <v>2867</v>
      </c>
      <c r="C1519" s="822" t="s">
        <v>2873</v>
      </c>
      <c r="D1519" s="823" t="s">
        <v>4857</v>
      </c>
      <c r="E1519" s="824" t="s">
        <v>2908</v>
      </c>
      <c r="F1519" s="822" t="s">
        <v>2868</v>
      </c>
      <c r="G1519" s="822" t="s">
        <v>2933</v>
      </c>
      <c r="H1519" s="822" t="s">
        <v>643</v>
      </c>
      <c r="I1519" s="822" t="s">
        <v>2297</v>
      </c>
      <c r="J1519" s="822" t="s">
        <v>1674</v>
      </c>
      <c r="K1519" s="822" t="s">
        <v>2298</v>
      </c>
      <c r="L1519" s="825">
        <v>28.81</v>
      </c>
      <c r="M1519" s="825">
        <v>57.62</v>
      </c>
      <c r="N1519" s="822">
        <v>2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21</v>
      </c>
      <c r="B1520" s="822" t="s">
        <v>2867</v>
      </c>
      <c r="C1520" s="822" t="s">
        <v>2873</v>
      </c>
      <c r="D1520" s="823" t="s">
        <v>4857</v>
      </c>
      <c r="E1520" s="824" t="s">
        <v>2908</v>
      </c>
      <c r="F1520" s="822" t="s">
        <v>2868</v>
      </c>
      <c r="G1520" s="822" t="s">
        <v>4249</v>
      </c>
      <c r="H1520" s="822" t="s">
        <v>643</v>
      </c>
      <c r="I1520" s="822" t="s">
        <v>4250</v>
      </c>
      <c r="J1520" s="822" t="s">
        <v>4251</v>
      </c>
      <c r="K1520" s="822" t="s">
        <v>782</v>
      </c>
      <c r="L1520" s="825">
        <v>132</v>
      </c>
      <c r="M1520" s="825">
        <v>396</v>
      </c>
      <c r="N1520" s="822">
        <v>3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21</v>
      </c>
      <c r="B1521" s="822" t="s">
        <v>2867</v>
      </c>
      <c r="C1521" s="822" t="s">
        <v>2873</v>
      </c>
      <c r="D1521" s="823" t="s">
        <v>4857</v>
      </c>
      <c r="E1521" s="824" t="s">
        <v>2908</v>
      </c>
      <c r="F1521" s="822" t="s">
        <v>2868</v>
      </c>
      <c r="G1521" s="822" t="s">
        <v>4249</v>
      </c>
      <c r="H1521" s="822" t="s">
        <v>329</v>
      </c>
      <c r="I1521" s="822" t="s">
        <v>4252</v>
      </c>
      <c r="J1521" s="822" t="s">
        <v>4253</v>
      </c>
      <c r="K1521" s="822" t="s">
        <v>782</v>
      </c>
      <c r="L1521" s="825">
        <v>132</v>
      </c>
      <c r="M1521" s="825">
        <v>396</v>
      </c>
      <c r="N1521" s="822">
        <v>3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21</v>
      </c>
      <c r="B1522" s="822" t="s">
        <v>2867</v>
      </c>
      <c r="C1522" s="822" t="s">
        <v>2873</v>
      </c>
      <c r="D1522" s="823" t="s">
        <v>4857</v>
      </c>
      <c r="E1522" s="824" t="s">
        <v>2908</v>
      </c>
      <c r="F1522" s="822" t="s">
        <v>2868</v>
      </c>
      <c r="G1522" s="822" t="s">
        <v>3148</v>
      </c>
      <c r="H1522" s="822" t="s">
        <v>329</v>
      </c>
      <c r="I1522" s="822" t="s">
        <v>4254</v>
      </c>
      <c r="J1522" s="822" t="s">
        <v>4255</v>
      </c>
      <c r="K1522" s="822" t="s">
        <v>642</v>
      </c>
      <c r="L1522" s="825">
        <v>173.31</v>
      </c>
      <c r="M1522" s="825">
        <v>173.31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21</v>
      </c>
      <c r="B1523" s="822" t="s">
        <v>2867</v>
      </c>
      <c r="C1523" s="822" t="s">
        <v>2873</v>
      </c>
      <c r="D1523" s="823" t="s">
        <v>4857</v>
      </c>
      <c r="E1523" s="824" t="s">
        <v>2908</v>
      </c>
      <c r="F1523" s="822" t="s">
        <v>2868</v>
      </c>
      <c r="G1523" s="822" t="s">
        <v>3449</v>
      </c>
      <c r="H1523" s="822" t="s">
        <v>643</v>
      </c>
      <c r="I1523" s="822" t="s">
        <v>2676</v>
      </c>
      <c r="J1523" s="822" t="s">
        <v>1287</v>
      </c>
      <c r="K1523" s="822" t="s">
        <v>2677</v>
      </c>
      <c r="L1523" s="825">
        <v>103.4</v>
      </c>
      <c r="M1523" s="825">
        <v>103.4</v>
      </c>
      <c r="N1523" s="822">
        <v>1</v>
      </c>
      <c r="O1523" s="826">
        <v>1</v>
      </c>
      <c r="P1523" s="825">
        <v>103.4</v>
      </c>
      <c r="Q1523" s="827">
        <v>1</v>
      </c>
      <c r="R1523" s="822">
        <v>1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21</v>
      </c>
      <c r="B1524" s="822" t="s">
        <v>2867</v>
      </c>
      <c r="C1524" s="822" t="s">
        <v>2873</v>
      </c>
      <c r="D1524" s="823" t="s">
        <v>4857</v>
      </c>
      <c r="E1524" s="824" t="s">
        <v>2908</v>
      </c>
      <c r="F1524" s="822" t="s">
        <v>2868</v>
      </c>
      <c r="G1524" s="822" t="s">
        <v>3449</v>
      </c>
      <c r="H1524" s="822" t="s">
        <v>643</v>
      </c>
      <c r="I1524" s="822" t="s">
        <v>4256</v>
      </c>
      <c r="J1524" s="822" t="s">
        <v>1289</v>
      </c>
      <c r="K1524" s="822" t="s">
        <v>4257</v>
      </c>
      <c r="L1524" s="825">
        <v>206.78</v>
      </c>
      <c r="M1524" s="825">
        <v>413.56</v>
      </c>
      <c r="N1524" s="822">
        <v>2</v>
      </c>
      <c r="O1524" s="826">
        <v>1.5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21</v>
      </c>
      <c r="B1525" s="822" t="s">
        <v>2867</v>
      </c>
      <c r="C1525" s="822" t="s">
        <v>2873</v>
      </c>
      <c r="D1525" s="823" t="s">
        <v>4857</v>
      </c>
      <c r="E1525" s="824" t="s">
        <v>2908</v>
      </c>
      <c r="F1525" s="822" t="s">
        <v>2868</v>
      </c>
      <c r="G1525" s="822" t="s">
        <v>3150</v>
      </c>
      <c r="H1525" s="822" t="s">
        <v>643</v>
      </c>
      <c r="I1525" s="822" t="s">
        <v>2690</v>
      </c>
      <c r="J1525" s="822" t="s">
        <v>2686</v>
      </c>
      <c r="K1525" s="822" t="s">
        <v>2691</v>
      </c>
      <c r="L1525" s="825">
        <v>234.91</v>
      </c>
      <c r="M1525" s="825">
        <v>234.91</v>
      </c>
      <c r="N1525" s="822">
        <v>1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21</v>
      </c>
      <c r="B1526" s="822" t="s">
        <v>2867</v>
      </c>
      <c r="C1526" s="822" t="s">
        <v>2873</v>
      </c>
      <c r="D1526" s="823" t="s">
        <v>4857</v>
      </c>
      <c r="E1526" s="824" t="s">
        <v>2908</v>
      </c>
      <c r="F1526" s="822" t="s">
        <v>2868</v>
      </c>
      <c r="G1526" s="822" t="s">
        <v>3151</v>
      </c>
      <c r="H1526" s="822" t="s">
        <v>329</v>
      </c>
      <c r="I1526" s="822" t="s">
        <v>3152</v>
      </c>
      <c r="J1526" s="822" t="s">
        <v>652</v>
      </c>
      <c r="K1526" s="822" t="s">
        <v>3153</v>
      </c>
      <c r="L1526" s="825">
        <v>127.91</v>
      </c>
      <c r="M1526" s="825">
        <v>2430.29</v>
      </c>
      <c r="N1526" s="822">
        <v>19</v>
      </c>
      <c r="O1526" s="826">
        <v>12.5</v>
      </c>
      <c r="P1526" s="825">
        <v>1918.65</v>
      </c>
      <c r="Q1526" s="827">
        <v>0.78947368421052633</v>
      </c>
      <c r="R1526" s="822">
        <v>15</v>
      </c>
      <c r="S1526" s="827">
        <v>0.78947368421052633</v>
      </c>
      <c r="T1526" s="826">
        <v>9.5</v>
      </c>
      <c r="U1526" s="828">
        <v>0.76</v>
      </c>
    </row>
    <row r="1527" spans="1:21" ht="14.45" customHeight="1" x14ac:dyDescent="0.2">
      <c r="A1527" s="821">
        <v>21</v>
      </c>
      <c r="B1527" s="822" t="s">
        <v>2867</v>
      </c>
      <c r="C1527" s="822" t="s">
        <v>2873</v>
      </c>
      <c r="D1527" s="823" t="s">
        <v>4857</v>
      </c>
      <c r="E1527" s="824" t="s">
        <v>2908</v>
      </c>
      <c r="F1527" s="822" t="s">
        <v>2868</v>
      </c>
      <c r="G1527" s="822" t="s">
        <v>3452</v>
      </c>
      <c r="H1527" s="822" t="s">
        <v>329</v>
      </c>
      <c r="I1527" s="822" t="s">
        <v>3453</v>
      </c>
      <c r="J1527" s="822" t="s">
        <v>1025</v>
      </c>
      <c r="K1527" s="822" t="s">
        <v>1026</v>
      </c>
      <c r="L1527" s="825">
        <v>79.099999999999994</v>
      </c>
      <c r="M1527" s="825">
        <v>79.099999999999994</v>
      </c>
      <c r="N1527" s="822">
        <v>1</v>
      </c>
      <c r="O1527" s="826">
        <v>0.5</v>
      </c>
      <c r="P1527" s="825">
        <v>79.099999999999994</v>
      </c>
      <c r="Q1527" s="827">
        <v>1</v>
      </c>
      <c r="R1527" s="822">
        <v>1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21</v>
      </c>
      <c r="B1528" s="822" t="s">
        <v>2867</v>
      </c>
      <c r="C1528" s="822" t="s">
        <v>2873</v>
      </c>
      <c r="D1528" s="823" t="s">
        <v>4857</v>
      </c>
      <c r="E1528" s="824" t="s">
        <v>2908</v>
      </c>
      <c r="F1528" s="822" t="s">
        <v>2868</v>
      </c>
      <c r="G1528" s="822" t="s">
        <v>3154</v>
      </c>
      <c r="H1528" s="822" t="s">
        <v>329</v>
      </c>
      <c r="I1528" s="822" t="s">
        <v>3155</v>
      </c>
      <c r="J1528" s="822" t="s">
        <v>3156</v>
      </c>
      <c r="K1528" s="822" t="s">
        <v>3157</v>
      </c>
      <c r="L1528" s="825">
        <v>21.92</v>
      </c>
      <c r="M1528" s="825">
        <v>65.760000000000005</v>
      </c>
      <c r="N1528" s="822">
        <v>3</v>
      </c>
      <c r="O1528" s="826">
        <v>1</v>
      </c>
      <c r="P1528" s="825">
        <v>65.760000000000005</v>
      </c>
      <c r="Q1528" s="827">
        <v>1</v>
      </c>
      <c r="R1528" s="822">
        <v>3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21</v>
      </c>
      <c r="B1529" s="822" t="s">
        <v>2867</v>
      </c>
      <c r="C1529" s="822" t="s">
        <v>2873</v>
      </c>
      <c r="D1529" s="823" t="s">
        <v>4857</v>
      </c>
      <c r="E1529" s="824" t="s">
        <v>2908</v>
      </c>
      <c r="F1529" s="822" t="s">
        <v>2868</v>
      </c>
      <c r="G1529" s="822" t="s">
        <v>3154</v>
      </c>
      <c r="H1529" s="822" t="s">
        <v>329</v>
      </c>
      <c r="I1529" s="822" t="s">
        <v>3158</v>
      </c>
      <c r="J1529" s="822" t="s">
        <v>3156</v>
      </c>
      <c r="K1529" s="822" t="s">
        <v>3159</v>
      </c>
      <c r="L1529" s="825">
        <v>87.67</v>
      </c>
      <c r="M1529" s="825">
        <v>175.34</v>
      </c>
      <c r="N1529" s="822">
        <v>2</v>
      </c>
      <c r="O1529" s="826">
        <v>2</v>
      </c>
      <c r="P1529" s="825">
        <v>175.34</v>
      </c>
      <c r="Q1529" s="827">
        <v>1</v>
      </c>
      <c r="R1529" s="822">
        <v>2</v>
      </c>
      <c r="S1529" s="827">
        <v>1</v>
      </c>
      <c r="T1529" s="826">
        <v>2</v>
      </c>
      <c r="U1529" s="828">
        <v>1</v>
      </c>
    </row>
    <row r="1530" spans="1:21" ht="14.45" customHeight="1" x14ac:dyDescent="0.2">
      <c r="A1530" s="821">
        <v>21</v>
      </c>
      <c r="B1530" s="822" t="s">
        <v>2867</v>
      </c>
      <c r="C1530" s="822" t="s">
        <v>2873</v>
      </c>
      <c r="D1530" s="823" t="s">
        <v>4857</v>
      </c>
      <c r="E1530" s="824" t="s">
        <v>2908</v>
      </c>
      <c r="F1530" s="822" t="s">
        <v>2868</v>
      </c>
      <c r="G1530" s="822" t="s">
        <v>3154</v>
      </c>
      <c r="H1530" s="822" t="s">
        <v>329</v>
      </c>
      <c r="I1530" s="822" t="s">
        <v>3724</v>
      </c>
      <c r="J1530" s="822" t="s">
        <v>3455</v>
      </c>
      <c r="K1530" s="822" t="s">
        <v>2918</v>
      </c>
      <c r="L1530" s="825">
        <v>87.67</v>
      </c>
      <c r="M1530" s="825">
        <v>175.34</v>
      </c>
      <c r="N1530" s="822">
        <v>2</v>
      </c>
      <c r="O1530" s="826">
        <v>1.5</v>
      </c>
      <c r="P1530" s="825">
        <v>87.67</v>
      </c>
      <c r="Q1530" s="827">
        <v>0.5</v>
      </c>
      <c r="R1530" s="822">
        <v>1</v>
      </c>
      <c r="S1530" s="827">
        <v>0.5</v>
      </c>
      <c r="T1530" s="826">
        <v>0.5</v>
      </c>
      <c r="U1530" s="828">
        <v>0.33333333333333331</v>
      </c>
    </row>
    <row r="1531" spans="1:21" ht="14.45" customHeight="1" x14ac:dyDescent="0.2">
      <c r="A1531" s="821">
        <v>21</v>
      </c>
      <c r="B1531" s="822" t="s">
        <v>2867</v>
      </c>
      <c r="C1531" s="822" t="s">
        <v>2873</v>
      </c>
      <c r="D1531" s="823" t="s">
        <v>4857</v>
      </c>
      <c r="E1531" s="824" t="s">
        <v>2908</v>
      </c>
      <c r="F1531" s="822" t="s">
        <v>2868</v>
      </c>
      <c r="G1531" s="822" t="s">
        <v>3154</v>
      </c>
      <c r="H1531" s="822" t="s">
        <v>329</v>
      </c>
      <c r="I1531" s="822" t="s">
        <v>3725</v>
      </c>
      <c r="J1531" s="822" t="s">
        <v>3455</v>
      </c>
      <c r="K1531" s="822" t="s">
        <v>3726</v>
      </c>
      <c r="L1531" s="825">
        <v>43.85</v>
      </c>
      <c r="M1531" s="825">
        <v>175.4</v>
      </c>
      <c r="N1531" s="822">
        <v>4</v>
      </c>
      <c r="O1531" s="826">
        <v>1.5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21</v>
      </c>
      <c r="B1532" s="822" t="s">
        <v>2867</v>
      </c>
      <c r="C1532" s="822" t="s">
        <v>2873</v>
      </c>
      <c r="D1532" s="823" t="s">
        <v>4857</v>
      </c>
      <c r="E1532" s="824" t="s">
        <v>2908</v>
      </c>
      <c r="F1532" s="822" t="s">
        <v>2868</v>
      </c>
      <c r="G1532" s="822" t="s">
        <v>2947</v>
      </c>
      <c r="H1532" s="822" t="s">
        <v>643</v>
      </c>
      <c r="I1532" s="822" t="s">
        <v>2584</v>
      </c>
      <c r="J1532" s="822" t="s">
        <v>1281</v>
      </c>
      <c r="K1532" s="822" t="s">
        <v>1282</v>
      </c>
      <c r="L1532" s="825">
        <v>1286.6199999999999</v>
      </c>
      <c r="M1532" s="825">
        <v>9006.34</v>
      </c>
      <c r="N1532" s="822">
        <v>7</v>
      </c>
      <c r="O1532" s="826">
        <v>2.5</v>
      </c>
      <c r="P1532" s="825">
        <v>9006.34</v>
      </c>
      <c r="Q1532" s="827">
        <v>1</v>
      </c>
      <c r="R1532" s="822">
        <v>7</v>
      </c>
      <c r="S1532" s="827">
        <v>1</v>
      </c>
      <c r="T1532" s="826">
        <v>2.5</v>
      </c>
      <c r="U1532" s="828">
        <v>1</v>
      </c>
    </row>
    <row r="1533" spans="1:21" ht="14.45" customHeight="1" x14ac:dyDescent="0.2">
      <c r="A1533" s="821">
        <v>21</v>
      </c>
      <c r="B1533" s="822" t="s">
        <v>2867</v>
      </c>
      <c r="C1533" s="822" t="s">
        <v>2873</v>
      </c>
      <c r="D1533" s="823" t="s">
        <v>4857</v>
      </c>
      <c r="E1533" s="824" t="s">
        <v>2908</v>
      </c>
      <c r="F1533" s="822" t="s">
        <v>2868</v>
      </c>
      <c r="G1533" s="822" t="s">
        <v>4258</v>
      </c>
      <c r="H1533" s="822" t="s">
        <v>329</v>
      </c>
      <c r="I1533" s="822" t="s">
        <v>4259</v>
      </c>
      <c r="J1533" s="822" t="s">
        <v>4260</v>
      </c>
      <c r="K1533" s="822" t="s">
        <v>4261</v>
      </c>
      <c r="L1533" s="825">
        <v>183.19</v>
      </c>
      <c r="M1533" s="825">
        <v>183.19</v>
      </c>
      <c r="N1533" s="822">
        <v>1</v>
      </c>
      <c r="O1533" s="826">
        <v>1</v>
      </c>
      <c r="P1533" s="825">
        <v>183.19</v>
      </c>
      <c r="Q1533" s="827">
        <v>1</v>
      </c>
      <c r="R1533" s="822">
        <v>1</v>
      </c>
      <c r="S1533" s="827">
        <v>1</v>
      </c>
      <c r="T1533" s="826">
        <v>1</v>
      </c>
      <c r="U1533" s="828">
        <v>1</v>
      </c>
    </row>
    <row r="1534" spans="1:21" ht="14.45" customHeight="1" x14ac:dyDescent="0.2">
      <c r="A1534" s="821">
        <v>21</v>
      </c>
      <c r="B1534" s="822" t="s">
        <v>2867</v>
      </c>
      <c r="C1534" s="822" t="s">
        <v>2873</v>
      </c>
      <c r="D1534" s="823" t="s">
        <v>4857</v>
      </c>
      <c r="E1534" s="824" t="s">
        <v>2908</v>
      </c>
      <c r="F1534" s="822" t="s">
        <v>2868</v>
      </c>
      <c r="G1534" s="822" t="s">
        <v>3456</v>
      </c>
      <c r="H1534" s="822" t="s">
        <v>329</v>
      </c>
      <c r="I1534" s="822" t="s">
        <v>4262</v>
      </c>
      <c r="J1534" s="822" t="s">
        <v>3458</v>
      </c>
      <c r="K1534" s="822" t="s">
        <v>4263</v>
      </c>
      <c r="L1534" s="825">
        <v>316.33</v>
      </c>
      <c r="M1534" s="825">
        <v>632.66</v>
      </c>
      <c r="N1534" s="822">
        <v>2</v>
      </c>
      <c r="O1534" s="826">
        <v>1.5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21</v>
      </c>
      <c r="B1535" s="822" t="s">
        <v>2867</v>
      </c>
      <c r="C1535" s="822" t="s">
        <v>2873</v>
      </c>
      <c r="D1535" s="823" t="s">
        <v>4857</v>
      </c>
      <c r="E1535" s="824" t="s">
        <v>2908</v>
      </c>
      <c r="F1535" s="822" t="s">
        <v>2868</v>
      </c>
      <c r="G1535" s="822" t="s">
        <v>3887</v>
      </c>
      <c r="H1535" s="822" t="s">
        <v>329</v>
      </c>
      <c r="I1535" s="822" t="s">
        <v>4264</v>
      </c>
      <c r="J1535" s="822" t="s">
        <v>3889</v>
      </c>
      <c r="K1535" s="822" t="s">
        <v>4265</v>
      </c>
      <c r="L1535" s="825">
        <v>1860.43</v>
      </c>
      <c r="M1535" s="825">
        <v>1860.43</v>
      </c>
      <c r="N1535" s="822">
        <v>1</v>
      </c>
      <c r="O1535" s="826">
        <v>1</v>
      </c>
      <c r="P1535" s="825">
        <v>1860.43</v>
      </c>
      <c r="Q1535" s="827">
        <v>1</v>
      </c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21</v>
      </c>
      <c r="B1536" s="822" t="s">
        <v>2867</v>
      </c>
      <c r="C1536" s="822" t="s">
        <v>2873</v>
      </c>
      <c r="D1536" s="823" t="s">
        <v>4857</v>
      </c>
      <c r="E1536" s="824" t="s">
        <v>2908</v>
      </c>
      <c r="F1536" s="822" t="s">
        <v>2868</v>
      </c>
      <c r="G1536" s="822" t="s">
        <v>3459</v>
      </c>
      <c r="H1536" s="822" t="s">
        <v>329</v>
      </c>
      <c r="I1536" s="822" t="s">
        <v>4266</v>
      </c>
      <c r="J1536" s="822" t="s">
        <v>4267</v>
      </c>
      <c r="K1536" s="822" t="s">
        <v>3213</v>
      </c>
      <c r="L1536" s="825">
        <v>310.58999999999997</v>
      </c>
      <c r="M1536" s="825">
        <v>310.58999999999997</v>
      </c>
      <c r="N1536" s="822">
        <v>1</v>
      </c>
      <c r="O1536" s="826">
        <v>1</v>
      </c>
      <c r="P1536" s="825">
        <v>310.58999999999997</v>
      </c>
      <c r="Q1536" s="827">
        <v>1</v>
      </c>
      <c r="R1536" s="822">
        <v>1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21</v>
      </c>
      <c r="B1537" s="822" t="s">
        <v>2867</v>
      </c>
      <c r="C1537" s="822" t="s">
        <v>2873</v>
      </c>
      <c r="D1537" s="823" t="s">
        <v>4857</v>
      </c>
      <c r="E1537" s="824" t="s">
        <v>2908</v>
      </c>
      <c r="F1537" s="822" t="s">
        <v>2868</v>
      </c>
      <c r="G1537" s="822" t="s">
        <v>3162</v>
      </c>
      <c r="H1537" s="822" t="s">
        <v>643</v>
      </c>
      <c r="I1537" s="822" t="s">
        <v>3163</v>
      </c>
      <c r="J1537" s="822" t="s">
        <v>1435</v>
      </c>
      <c r="K1537" s="822" t="s">
        <v>1436</v>
      </c>
      <c r="L1537" s="825">
        <v>63.75</v>
      </c>
      <c r="M1537" s="825">
        <v>127.5</v>
      </c>
      <c r="N1537" s="822">
        <v>2</v>
      </c>
      <c r="O1537" s="826">
        <v>2</v>
      </c>
      <c r="P1537" s="825">
        <v>63.75</v>
      </c>
      <c r="Q1537" s="827">
        <v>0.5</v>
      </c>
      <c r="R1537" s="822">
        <v>1</v>
      </c>
      <c r="S1537" s="827">
        <v>0.5</v>
      </c>
      <c r="T1537" s="826">
        <v>1</v>
      </c>
      <c r="U1537" s="828">
        <v>0.5</v>
      </c>
    </row>
    <row r="1538" spans="1:21" ht="14.45" customHeight="1" x14ac:dyDescent="0.2">
      <c r="A1538" s="821">
        <v>21</v>
      </c>
      <c r="B1538" s="822" t="s">
        <v>2867</v>
      </c>
      <c r="C1538" s="822" t="s">
        <v>2873</v>
      </c>
      <c r="D1538" s="823" t="s">
        <v>4857</v>
      </c>
      <c r="E1538" s="824" t="s">
        <v>2908</v>
      </c>
      <c r="F1538" s="822" t="s">
        <v>2868</v>
      </c>
      <c r="G1538" s="822" t="s">
        <v>2921</v>
      </c>
      <c r="H1538" s="822" t="s">
        <v>643</v>
      </c>
      <c r="I1538" s="822" t="s">
        <v>2556</v>
      </c>
      <c r="J1538" s="822" t="s">
        <v>1211</v>
      </c>
      <c r="K1538" s="822" t="s">
        <v>1212</v>
      </c>
      <c r="L1538" s="825">
        <v>0</v>
      </c>
      <c r="M1538" s="825">
        <v>0</v>
      </c>
      <c r="N1538" s="822">
        <v>30</v>
      </c>
      <c r="O1538" s="826">
        <v>9.5</v>
      </c>
      <c r="P1538" s="825">
        <v>0</v>
      </c>
      <c r="Q1538" s="827"/>
      <c r="R1538" s="822">
        <v>21</v>
      </c>
      <c r="S1538" s="827">
        <v>0.7</v>
      </c>
      <c r="T1538" s="826">
        <v>7</v>
      </c>
      <c r="U1538" s="828">
        <v>0.73684210526315785</v>
      </c>
    </row>
    <row r="1539" spans="1:21" ht="14.45" customHeight="1" x14ac:dyDescent="0.2">
      <c r="A1539" s="821">
        <v>21</v>
      </c>
      <c r="B1539" s="822" t="s">
        <v>2867</v>
      </c>
      <c r="C1539" s="822" t="s">
        <v>2873</v>
      </c>
      <c r="D1539" s="823" t="s">
        <v>4857</v>
      </c>
      <c r="E1539" s="824" t="s">
        <v>2908</v>
      </c>
      <c r="F1539" s="822" t="s">
        <v>2868</v>
      </c>
      <c r="G1539" s="822" t="s">
        <v>2921</v>
      </c>
      <c r="H1539" s="822" t="s">
        <v>643</v>
      </c>
      <c r="I1539" s="822" t="s">
        <v>2559</v>
      </c>
      <c r="J1539" s="822" t="s">
        <v>1211</v>
      </c>
      <c r="K1539" s="822" t="s">
        <v>2560</v>
      </c>
      <c r="L1539" s="825">
        <v>61.49</v>
      </c>
      <c r="M1539" s="825">
        <v>122.98</v>
      </c>
      <c r="N1539" s="822">
        <v>2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21</v>
      </c>
      <c r="B1540" s="822" t="s">
        <v>2867</v>
      </c>
      <c r="C1540" s="822" t="s">
        <v>2873</v>
      </c>
      <c r="D1540" s="823" t="s">
        <v>4857</v>
      </c>
      <c r="E1540" s="824" t="s">
        <v>2908</v>
      </c>
      <c r="F1540" s="822" t="s">
        <v>2868</v>
      </c>
      <c r="G1540" s="822" t="s">
        <v>3164</v>
      </c>
      <c r="H1540" s="822" t="s">
        <v>329</v>
      </c>
      <c r="I1540" s="822" t="s">
        <v>3165</v>
      </c>
      <c r="J1540" s="822" t="s">
        <v>1437</v>
      </c>
      <c r="K1540" s="822" t="s">
        <v>3166</v>
      </c>
      <c r="L1540" s="825">
        <v>210.38</v>
      </c>
      <c r="M1540" s="825">
        <v>420.76</v>
      </c>
      <c r="N1540" s="822">
        <v>2</v>
      </c>
      <c r="O1540" s="826">
        <v>1.5</v>
      </c>
      <c r="P1540" s="825">
        <v>210.38</v>
      </c>
      <c r="Q1540" s="827">
        <v>0.5</v>
      </c>
      <c r="R1540" s="822">
        <v>1</v>
      </c>
      <c r="S1540" s="827">
        <v>0.5</v>
      </c>
      <c r="T1540" s="826">
        <v>0.5</v>
      </c>
      <c r="U1540" s="828">
        <v>0.33333333333333331</v>
      </c>
    </row>
    <row r="1541" spans="1:21" ht="14.45" customHeight="1" x14ac:dyDescent="0.2">
      <c r="A1541" s="821">
        <v>21</v>
      </c>
      <c r="B1541" s="822" t="s">
        <v>2867</v>
      </c>
      <c r="C1541" s="822" t="s">
        <v>2873</v>
      </c>
      <c r="D1541" s="823" t="s">
        <v>4857</v>
      </c>
      <c r="E1541" s="824" t="s">
        <v>2908</v>
      </c>
      <c r="F1541" s="822" t="s">
        <v>2868</v>
      </c>
      <c r="G1541" s="822" t="s">
        <v>3164</v>
      </c>
      <c r="H1541" s="822" t="s">
        <v>329</v>
      </c>
      <c r="I1541" s="822" t="s">
        <v>3467</v>
      </c>
      <c r="J1541" s="822" t="s">
        <v>1437</v>
      </c>
      <c r="K1541" s="822" t="s">
        <v>3468</v>
      </c>
      <c r="L1541" s="825">
        <v>42.08</v>
      </c>
      <c r="M1541" s="825">
        <v>126.24</v>
      </c>
      <c r="N1541" s="822">
        <v>3</v>
      </c>
      <c r="O1541" s="826">
        <v>2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21</v>
      </c>
      <c r="B1542" s="822" t="s">
        <v>2867</v>
      </c>
      <c r="C1542" s="822" t="s">
        <v>2873</v>
      </c>
      <c r="D1542" s="823" t="s">
        <v>4857</v>
      </c>
      <c r="E1542" s="824" t="s">
        <v>2908</v>
      </c>
      <c r="F1542" s="822" t="s">
        <v>2868</v>
      </c>
      <c r="G1542" s="822" t="s">
        <v>4268</v>
      </c>
      <c r="H1542" s="822" t="s">
        <v>329</v>
      </c>
      <c r="I1542" s="822" t="s">
        <v>4269</v>
      </c>
      <c r="J1542" s="822" t="s">
        <v>4270</v>
      </c>
      <c r="K1542" s="822" t="s">
        <v>4271</v>
      </c>
      <c r="L1542" s="825">
        <v>96.81</v>
      </c>
      <c r="M1542" s="825">
        <v>96.81</v>
      </c>
      <c r="N1542" s="822">
        <v>1</v>
      </c>
      <c r="O1542" s="826">
        <v>0.5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21</v>
      </c>
      <c r="B1543" s="822" t="s">
        <v>2867</v>
      </c>
      <c r="C1543" s="822" t="s">
        <v>2873</v>
      </c>
      <c r="D1543" s="823" t="s">
        <v>4857</v>
      </c>
      <c r="E1543" s="824" t="s">
        <v>2908</v>
      </c>
      <c r="F1543" s="822" t="s">
        <v>2868</v>
      </c>
      <c r="G1543" s="822" t="s">
        <v>3167</v>
      </c>
      <c r="H1543" s="822" t="s">
        <v>643</v>
      </c>
      <c r="I1543" s="822" t="s">
        <v>3168</v>
      </c>
      <c r="J1543" s="822" t="s">
        <v>3169</v>
      </c>
      <c r="K1543" s="822" t="s">
        <v>3170</v>
      </c>
      <c r="L1543" s="825">
        <v>502.31</v>
      </c>
      <c r="M1543" s="825">
        <v>6027.72</v>
      </c>
      <c r="N1543" s="822">
        <v>12</v>
      </c>
      <c r="O1543" s="826">
        <v>7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21</v>
      </c>
      <c r="B1544" s="822" t="s">
        <v>2867</v>
      </c>
      <c r="C1544" s="822" t="s">
        <v>2873</v>
      </c>
      <c r="D1544" s="823" t="s">
        <v>4857</v>
      </c>
      <c r="E1544" s="824" t="s">
        <v>2908</v>
      </c>
      <c r="F1544" s="822" t="s">
        <v>2868</v>
      </c>
      <c r="G1544" s="822" t="s">
        <v>4272</v>
      </c>
      <c r="H1544" s="822" t="s">
        <v>643</v>
      </c>
      <c r="I1544" s="822" t="s">
        <v>2427</v>
      </c>
      <c r="J1544" s="822" t="s">
        <v>916</v>
      </c>
      <c r="K1544" s="822" t="s">
        <v>2428</v>
      </c>
      <c r="L1544" s="825">
        <v>300.31</v>
      </c>
      <c r="M1544" s="825">
        <v>600.62</v>
      </c>
      <c r="N1544" s="822">
        <v>2</v>
      </c>
      <c r="O1544" s="826">
        <v>1.5</v>
      </c>
      <c r="P1544" s="825">
        <v>600.62</v>
      </c>
      <c r="Q1544" s="827">
        <v>1</v>
      </c>
      <c r="R1544" s="822">
        <v>2</v>
      </c>
      <c r="S1544" s="827">
        <v>1</v>
      </c>
      <c r="T1544" s="826">
        <v>1.5</v>
      </c>
      <c r="U1544" s="828">
        <v>1</v>
      </c>
    </row>
    <row r="1545" spans="1:21" ht="14.45" customHeight="1" x14ac:dyDescent="0.2">
      <c r="A1545" s="821">
        <v>21</v>
      </c>
      <c r="B1545" s="822" t="s">
        <v>2867</v>
      </c>
      <c r="C1545" s="822" t="s">
        <v>2873</v>
      </c>
      <c r="D1545" s="823" t="s">
        <v>4857</v>
      </c>
      <c r="E1545" s="824" t="s">
        <v>2908</v>
      </c>
      <c r="F1545" s="822" t="s">
        <v>2868</v>
      </c>
      <c r="G1545" s="822" t="s">
        <v>4030</v>
      </c>
      <c r="H1545" s="822" t="s">
        <v>643</v>
      </c>
      <c r="I1545" s="822" t="s">
        <v>4273</v>
      </c>
      <c r="J1545" s="822" t="s">
        <v>4274</v>
      </c>
      <c r="K1545" s="822" t="s">
        <v>4275</v>
      </c>
      <c r="L1545" s="825">
        <v>345.69</v>
      </c>
      <c r="M1545" s="825">
        <v>691.38</v>
      </c>
      <c r="N1545" s="822">
        <v>2</v>
      </c>
      <c r="O1545" s="826">
        <v>1.5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21</v>
      </c>
      <c r="B1546" s="822" t="s">
        <v>2867</v>
      </c>
      <c r="C1546" s="822" t="s">
        <v>2873</v>
      </c>
      <c r="D1546" s="823" t="s">
        <v>4857</v>
      </c>
      <c r="E1546" s="824" t="s">
        <v>2908</v>
      </c>
      <c r="F1546" s="822" t="s">
        <v>2868</v>
      </c>
      <c r="G1546" s="822" t="s">
        <v>3180</v>
      </c>
      <c r="H1546" s="822" t="s">
        <v>329</v>
      </c>
      <c r="I1546" s="822" t="s">
        <v>3181</v>
      </c>
      <c r="J1546" s="822" t="s">
        <v>1392</v>
      </c>
      <c r="K1546" s="822" t="s">
        <v>3182</v>
      </c>
      <c r="L1546" s="825">
        <v>55.16</v>
      </c>
      <c r="M1546" s="825">
        <v>220.64</v>
      </c>
      <c r="N1546" s="822">
        <v>4</v>
      </c>
      <c r="O1546" s="826">
        <v>2</v>
      </c>
      <c r="P1546" s="825">
        <v>220.64</v>
      </c>
      <c r="Q1546" s="827">
        <v>1</v>
      </c>
      <c r="R1546" s="822">
        <v>4</v>
      </c>
      <c r="S1546" s="827">
        <v>1</v>
      </c>
      <c r="T1546" s="826">
        <v>2</v>
      </c>
      <c r="U1546" s="828">
        <v>1</v>
      </c>
    </row>
    <row r="1547" spans="1:21" ht="14.45" customHeight="1" x14ac:dyDescent="0.2">
      <c r="A1547" s="821">
        <v>21</v>
      </c>
      <c r="B1547" s="822" t="s">
        <v>2867</v>
      </c>
      <c r="C1547" s="822" t="s">
        <v>2873</v>
      </c>
      <c r="D1547" s="823" t="s">
        <v>4857</v>
      </c>
      <c r="E1547" s="824" t="s">
        <v>2908</v>
      </c>
      <c r="F1547" s="822" t="s">
        <v>2868</v>
      </c>
      <c r="G1547" s="822" t="s">
        <v>4276</v>
      </c>
      <c r="H1547" s="822" t="s">
        <v>329</v>
      </c>
      <c r="I1547" s="822" t="s">
        <v>4277</v>
      </c>
      <c r="J1547" s="822" t="s">
        <v>4278</v>
      </c>
      <c r="K1547" s="822" t="s">
        <v>4279</v>
      </c>
      <c r="L1547" s="825">
        <v>61.97</v>
      </c>
      <c r="M1547" s="825">
        <v>61.97</v>
      </c>
      <c r="N1547" s="822">
        <v>1</v>
      </c>
      <c r="O1547" s="826">
        <v>1</v>
      </c>
      <c r="P1547" s="825">
        <v>61.97</v>
      </c>
      <c r="Q1547" s="827">
        <v>1</v>
      </c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21</v>
      </c>
      <c r="B1548" s="822" t="s">
        <v>2867</v>
      </c>
      <c r="C1548" s="822" t="s">
        <v>2873</v>
      </c>
      <c r="D1548" s="823" t="s">
        <v>4857</v>
      </c>
      <c r="E1548" s="824" t="s">
        <v>2908</v>
      </c>
      <c r="F1548" s="822" t="s">
        <v>2868</v>
      </c>
      <c r="G1548" s="822" t="s">
        <v>3187</v>
      </c>
      <c r="H1548" s="822" t="s">
        <v>329</v>
      </c>
      <c r="I1548" s="822" t="s">
        <v>3195</v>
      </c>
      <c r="J1548" s="822" t="s">
        <v>1402</v>
      </c>
      <c r="K1548" s="822" t="s">
        <v>3196</v>
      </c>
      <c r="L1548" s="825">
        <v>33.4</v>
      </c>
      <c r="M1548" s="825">
        <v>100.19999999999999</v>
      </c>
      <c r="N1548" s="822">
        <v>3</v>
      </c>
      <c r="O1548" s="826">
        <v>0.5</v>
      </c>
      <c r="P1548" s="825">
        <v>100.19999999999999</v>
      </c>
      <c r="Q1548" s="827">
        <v>1</v>
      </c>
      <c r="R1548" s="822">
        <v>3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21</v>
      </c>
      <c r="B1549" s="822" t="s">
        <v>2867</v>
      </c>
      <c r="C1549" s="822" t="s">
        <v>2873</v>
      </c>
      <c r="D1549" s="823" t="s">
        <v>4857</v>
      </c>
      <c r="E1549" s="824" t="s">
        <v>2908</v>
      </c>
      <c r="F1549" s="822" t="s">
        <v>2868</v>
      </c>
      <c r="G1549" s="822" t="s">
        <v>3187</v>
      </c>
      <c r="H1549" s="822" t="s">
        <v>329</v>
      </c>
      <c r="I1549" s="822" t="s">
        <v>3745</v>
      </c>
      <c r="J1549" s="822" t="s">
        <v>1405</v>
      </c>
      <c r="K1549" s="822" t="s">
        <v>3746</v>
      </c>
      <c r="L1549" s="825">
        <v>320.55</v>
      </c>
      <c r="M1549" s="825">
        <v>961.65000000000009</v>
      </c>
      <c r="N1549" s="822">
        <v>3</v>
      </c>
      <c r="O1549" s="826">
        <v>2</v>
      </c>
      <c r="P1549" s="825">
        <v>961.65000000000009</v>
      </c>
      <c r="Q1549" s="827">
        <v>1</v>
      </c>
      <c r="R1549" s="822">
        <v>3</v>
      </c>
      <c r="S1549" s="827">
        <v>1</v>
      </c>
      <c r="T1549" s="826">
        <v>2</v>
      </c>
      <c r="U1549" s="828">
        <v>1</v>
      </c>
    </row>
    <row r="1550" spans="1:21" ht="14.45" customHeight="1" x14ac:dyDescent="0.2">
      <c r="A1550" s="821">
        <v>21</v>
      </c>
      <c r="B1550" s="822" t="s">
        <v>2867</v>
      </c>
      <c r="C1550" s="822" t="s">
        <v>2873</v>
      </c>
      <c r="D1550" s="823" t="s">
        <v>4857</v>
      </c>
      <c r="E1550" s="824" t="s">
        <v>2908</v>
      </c>
      <c r="F1550" s="822" t="s">
        <v>2868</v>
      </c>
      <c r="G1550" s="822" t="s">
        <v>3187</v>
      </c>
      <c r="H1550" s="822" t="s">
        <v>329</v>
      </c>
      <c r="I1550" s="822" t="s">
        <v>4280</v>
      </c>
      <c r="J1550" s="822" t="s">
        <v>4281</v>
      </c>
      <c r="K1550" s="822" t="s">
        <v>3880</v>
      </c>
      <c r="L1550" s="825">
        <v>166.96</v>
      </c>
      <c r="M1550" s="825">
        <v>166.96</v>
      </c>
      <c r="N1550" s="822">
        <v>1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21</v>
      </c>
      <c r="B1551" s="822" t="s">
        <v>2867</v>
      </c>
      <c r="C1551" s="822" t="s">
        <v>2873</v>
      </c>
      <c r="D1551" s="823" t="s">
        <v>4857</v>
      </c>
      <c r="E1551" s="824" t="s">
        <v>2908</v>
      </c>
      <c r="F1551" s="822" t="s">
        <v>2868</v>
      </c>
      <c r="G1551" s="822" t="s">
        <v>3201</v>
      </c>
      <c r="H1551" s="822" t="s">
        <v>329</v>
      </c>
      <c r="I1551" s="822" t="s">
        <v>3202</v>
      </c>
      <c r="J1551" s="822" t="s">
        <v>3203</v>
      </c>
      <c r="K1551" s="822" t="s">
        <v>3204</v>
      </c>
      <c r="L1551" s="825">
        <v>311.02</v>
      </c>
      <c r="M1551" s="825">
        <v>622.04</v>
      </c>
      <c r="N1551" s="822">
        <v>2</v>
      </c>
      <c r="O1551" s="826">
        <v>2</v>
      </c>
      <c r="P1551" s="825">
        <v>622.04</v>
      </c>
      <c r="Q1551" s="827">
        <v>1</v>
      </c>
      <c r="R1551" s="822">
        <v>2</v>
      </c>
      <c r="S1551" s="827">
        <v>1</v>
      </c>
      <c r="T1551" s="826">
        <v>2</v>
      </c>
      <c r="U1551" s="828">
        <v>1</v>
      </c>
    </row>
    <row r="1552" spans="1:21" ht="14.45" customHeight="1" x14ac:dyDescent="0.2">
      <c r="A1552" s="821">
        <v>21</v>
      </c>
      <c r="B1552" s="822" t="s">
        <v>2867</v>
      </c>
      <c r="C1552" s="822" t="s">
        <v>2873</v>
      </c>
      <c r="D1552" s="823" t="s">
        <v>4857</v>
      </c>
      <c r="E1552" s="824" t="s">
        <v>2908</v>
      </c>
      <c r="F1552" s="822" t="s">
        <v>2868</v>
      </c>
      <c r="G1552" s="822" t="s">
        <v>3201</v>
      </c>
      <c r="H1552" s="822" t="s">
        <v>329</v>
      </c>
      <c r="I1552" s="822" t="s">
        <v>3205</v>
      </c>
      <c r="J1552" s="822" t="s">
        <v>3206</v>
      </c>
      <c r="K1552" s="822" t="s">
        <v>3207</v>
      </c>
      <c r="L1552" s="825">
        <v>177.92</v>
      </c>
      <c r="M1552" s="825">
        <v>1601.2799999999997</v>
      </c>
      <c r="N1552" s="822">
        <v>9</v>
      </c>
      <c r="O1552" s="826">
        <v>3.5</v>
      </c>
      <c r="P1552" s="825">
        <v>711.68</v>
      </c>
      <c r="Q1552" s="827">
        <v>0.44444444444444448</v>
      </c>
      <c r="R1552" s="822">
        <v>4</v>
      </c>
      <c r="S1552" s="827">
        <v>0.44444444444444442</v>
      </c>
      <c r="T1552" s="826">
        <v>1.5</v>
      </c>
      <c r="U1552" s="828">
        <v>0.42857142857142855</v>
      </c>
    </row>
    <row r="1553" spans="1:21" ht="14.45" customHeight="1" x14ac:dyDescent="0.2">
      <c r="A1553" s="821">
        <v>21</v>
      </c>
      <c r="B1553" s="822" t="s">
        <v>2867</v>
      </c>
      <c r="C1553" s="822" t="s">
        <v>2873</v>
      </c>
      <c r="D1553" s="823" t="s">
        <v>4857</v>
      </c>
      <c r="E1553" s="824" t="s">
        <v>2908</v>
      </c>
      <c r="F1553" s="822" t="s">
        <v>2868</v>
      </c>
      <c r="G1553" s="822" t="s">
        <v>3201</v>
      </c>
      <c r="H1553" s="822" t="s">
        <v>329</v>
      </c>
      <c r="I1553" s="822" t="s">
        <v>3976</v>
      </c>
      <c r="J1553" s="822" t="s">
        <v>3977</v>
      </c>
      <c r="K1553" s="822" t="s">
        <v>3207</v>
      </c>
      <c r="L1553" s="825">
        <v>177.92</v>
      </c>
      <c r="M1553" s="825">
        <v>355.84</v>
      </c>
      <c r="N1553" s="822">
        <v>2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21</v>
      </c>
      <c r="B1554" s="822" t="s">
        <v>2867</v>
      </c>
      <c r="C1554" s="822" t="s">
        <v>2873</v>
      </c>
      <c r="D1554" s="823" t="s">
        <v>4857</v>
      </c>
      <c r="E1554" s="824" t="s">
        <v>2908</v>
      </c>
      <c r="F1554" s="822" t="s">
        <v>2868</v>
      </c>
      <c r="G1554" s="822" t="s">
        <v>3201</v>
      </c>
      <c r="H1554" s="822" t="s">
        <v>329</v>
      </c>
      <c r="I1554" s="822" t="s">
        <v>3754</v>
      </c>
      <c r="J1554" s="822" t="s">
        <v>3203</v>
      </c>
      <c r="K1554" s="822" t="s">
        <v>3755</v>
      </c>
      <c r="L1554" s="825">
        <v>318.07</v>
      </c>
      <c r="M1554" s="825">
        <v>318.07</v>
      </c>
      <c r="N1554" s="822">
        <v>1</v>
      </c>
      <c r="O1554" s="826">
        <v>0.5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21</v>
      </c>
      <c r="B1555" s="822" t="s">
        <v>2867</v>
      </c>
      <c r="C1555" s="822" t="s">
        <v>2873</v>
      </c>
      <c r="D1555" s="823" t="s">
        <v>4857</v>
      </c>
      <c r="E1555" s="824" t="s">
        <v>2908</v>
      </c>
      <c r="F1555" s="822" t="s">
        <v>2868</v>
      </c>
      <c r="G1555" s="822" t="s">
        <v>3210</v>
      </c>
      <c r="H1555" s="822" t="s">
        <v>329</v>
      </c>
      <c r="I1555" s="822" t="s">
        <v>3216</v>
      </c>
      <c r="J1555" s="822" t="s">
        <v>3217</v>
      </c>
      <c r="K1555" s="822" t="s">
        <v>3213</v>
      </c>
      <c r="L1555" s="825">
        <v>0</v>
      </c>
      <c r="M1555" s="825">
        <v>0</v>
      </c>
      <c r="N1555" s="822">
        <v>1</v>
      </c>
      <c r="O1555" s="826">
        <v>0.5</v>
      </c>
      <c r="P1555" s="825"/>
      <c r="Q1555" s="827"/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21</v>
      </c>
      <c r="B1556" s="822" t="s">
        <v>2867</v>
      </c>
      <c r="C1556" s="822" t="s">
        <v>2873</v>
      </c>
      <c r="D1556" s="823" t="s">
        <v>4857</v>
      </c>
      <c r="E1556" s="824" t="s">
        <v>2908</v>
      </c>
      <c r="F1556" s="822" t="s">
        <v>2868</v>
      </c>
      <c r="G1556" s="822" t="s">
        <v>3210</v>
      </c>
      <c r="H1556" s="822" t="s">
        <v>329</v>
      </c>
      <c r="I1556" s="822" t="s">
        <v>3218</v>
      </c>
      <c r="J1556" s="822" t="s">
        <v>3217</v>
      </c>
      <c r="K1556" s="822" t="s">
        <v>2595</v>
      </c>
      <c r="L1556" s="825">
        <v>0</v>
      </c>
      <c r="M1556" s="825">
        <v>0</v>
      </c>
      <c r="N1556" s="822">
        <v>4</v>
      </c>
      <c r="O1556" s="826">
        <v>1.5</v>
      </c>
      <c r="P1556" s="825">
        <v>0</v>
      </c>
      <c r="Q1556" s="827"/>
      <c r="R1556" s="822">
        <v>4</v>
      </c>
      <c r="S1556" s="827">
        <v>1</v>
      </c>
      <c r="T1556" s="826">
        <v>1.5</v>
      </c>
      <c r="U1556" s="828">
        <v>1</v>
      </c>
    </row>
    <row r="1557" spans="1:21" ht="14.45" customHeight="1" x14ac:dyDescent="0.2">
      <c r="A1557" s="821">
        <v>21</v>
      </c>
      <c r="B1557" s="822" t="s">
        <v>2867</v>
      </c>
      <c r="C1557" s="822" t="s">
        <v>2873</v>
      </c>
      <c r="D1557" s="823" t="s">
        <v>4857</v>
      </c>
      <c r="E1557" s="824" t="s">
        <v>2908</v>
      </c>
      <c r="F1557" s="822" t="s">
        <v>2868</v>
      </c>
      <c r="G1557" s="822" t="s">
        <v>3210</v>
      </c>
      <c r="H1557" s="822" t="s">
        <v>643</v>
      </c>
      <c r="I1557" s="822" t="s">
        <v>2596</v>
      </c>
      <c r="J1557" s="822" t="s">
        <v>1460</v>
      </c>
      <c r="K1557" s="822" t="s">
        <v>1386</v>
      </c>
      <c r="L1557" s="825">
        <v>0</v>
      </c>
      <c r="M1557" s="825">
        <v>0</v>
      </c>
      <c r="N1557" s="822">
        <v>10</v>
      </c>
      <c r="O1557" s="826">
        <v>8.5</v>
      </c>
      <c r="P1557" s="825">
        <v>0</v>
      </c>
      <c r="Q1557" s="827"/>
      <c r="R1557" s="822">
        <v>7</v>
      </c>
      <c r="S1557" s="827">
        <v>0.7</v>
      </c>
      <c r="T1557" s="826">
        <v>6</v>
      </c>
      <c r="U1557" s="828">
        <v>0.70588235294117652</v>
      </c>
    </row>
    <row r="1558" spans="1:21" ht="14.45" customHeight="1" x14ac:dyDescent="0.2">
      <c r="A1558" s="821">
        <v>21</v>
      </c>
      <c r="B1558" s="822" t="s">
        <v>2867</v>
      </c>
      <c r="C1558" s="822" t="s">
        <v>2873</v>
      </c>
      <c r="D1558" s="823" t="s">
        <v>4857</v>
      </c>
      <c r="E1558" s="824" t="s">
        <v>2908</v>
      </c>
      <c r="F1558" s="822" t="s">
        <v>2868</v>
      </c>
      <c r="G1558" s="822" t="s">
        <v>3210</v>
      </c>
      <c r="H1558" s="822" t="s">
        <v>643</v>
      </c>
      <c r="I1558" s="822" t="s">
        <v>2594</v>
      </c>
      <c r="J1558" s="822" t="s">
        <v>1460</v>
      </c>
      <c r="K1558" s="822" t="s">
        <v>2595</v>
      </c>
      <c r="L1558" s="825">
        <v>0</v>
      </c>
      <c r="M1558" s="825">
        <v>0</v>
      </c>
      <c r="N1558" s="822">
        <v>5</v>
      </c>
      <c r="O1558" s="826">
        <v>3</v>
      </c>
      <c r="P1558" s="825">
        <v>0</v>
      </c>
      <c r="Q1558" s="827"/>
      <c r="R1558" s="822">
        <v>3</v>
      </c>
      <c r="S1558" s="827">
        <v>0.6</v>
      </c>
      <c r="T1558" s="826">
        <v>1.5</v>
      </c>
      <c r="U1558" s="828">
        <v>0.5</v>
      </c>
    </row>
    <row r="1559" spans="1:21" ht="14.45" customHeight="1" x14ac:dyDescent="0.2">
      <c r="A1559" s="821">
        <v>21</v>
      </c>
      <c r="B1559" s="822" t="s">
        <v>2867</v>
      </c>
      <c r="C1559" s="822" t="s">
        <v>2873</v>
      </c>
      <c r="D1559" s="823" t="s">
        <v>4857</v>
      </c>
      <c r="E1559" s="824" t="s">
        <v>2908</v>
      </c>
      <c r="F1559" s="822" t="s">
        <v>2868</v>
      </c>
      <c r="G1559" s="822" t="s">
        <v>4282</v>
      </c>
      <c r="H1559" s="822" t="s">
        <v>329</v>
      </c>
      <c r="I1559" s="822" t="s">
        <v>4283</v>
      </c>
      <c r="J1559" s="822" t="s">
        <v>4284</v>
      </c>
      <c r="K1559" s="822" t="s">
        <v>3694</v>
      </c>
      <c r="L1559" s="825">
        <v>16217.93</v>
      </c>
      <c r="M1559" s="825">
        <v>16217.93</v>
      </c>
      <c r="N1559" s="822">
        <v>1</v>
      </c>
      <c r="O1559" s="826">
        <v>1</v>
      </c>
      <c r="P1559" s="825">
        <v>16217.93</v>
      </c>
      <c r="Q1559" s="827">
        <v>1</v>
      </c>
      <c r="R1559" s="822">
        <v>1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21</v>
      </c>
      <c r="B1560" s="822" t="s">
        <v>2867</v>
      </c>
      <c r="C1560" s="822" t="s">
        <v>2873</v>
      </c>
      <c r="D1560" s="823" t="s">
        <v>4857</v>
      </c>
      <c r="E1560" s="824" t="s">
        <v>2908</v>
      </c>
      <c r="F1560" s="822" t="s">
        <v>2868</v>
      </c>
      <c r="G1560" s="822" t="s">
        <v>4285</v>
      </c>
      <c r="H1560" s="822" t="s">
        <v>329</v>
      </c>
      <c r="I1560" s="822" t="s">
        <v>4286</v>
      </c>
      <c r="J1560" s="822" t="s">
        <v>4287</v>
      </c>
      <c r="K1560" s="822" t="s">
        <v>4288</v>
      </c>
      <c r="L1560" s="825">
        <v>900.59</v>
      </c>
      <c r="M1560" s="825">
        <v>900.59</v>
      </c>
      <c r="N1560" s="822">
        <v>1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21</v>
      </c>
      <c r="B1561" s="822" t="s">
        <v>2867</v>
      </c>
      <c r="C1561" s="822" t="s">
        <v>2873</v>
      </c>
      <c r="D1561" s="823" t="s">
        <v>4857</v>
      </c>
      <c r="E1561" s="824" t="s">
        <v>2908</v>
      </c>
      <c r="F1561" s="822" t="s">
        <v>2868</v>
      </c>
      <c r="G1561" s="822" t="s">
        <v>3992</v>
      </c>
      <c r="H1561" s="822" t="s">
        <v>329</v>
      </c>
      <c r="I1561" s="822" t="s">
        <v>4289</v>
      </c>
      <c r="J1561" s="822" t="s">
        <v>3994</v>
      </c>
      <c r="K1561" s="822" t="s">
        <v>4290</v>
      </c>
      <c r="L1561" s="825">
        <v>438.06</v>
      </c>
      <c r="M1561" s="825">
        <v>438.06</v>
      </c>
      <c r="N1561" s="822">
        <v>1</v>
      </c>
      <c r="O1561" s="826">
        <v>1</v>
      </c>
      <c r="P1561" s="825">
        <v>438.06</v>
      </c>
      <c r="Q1561" s="827">
        <v>1</v>
      </c>
      <c r="R1561" s="822">
        <v>1</v>
      </c>
      <c r="S1561" s="827">
        <v>1</v>
      </c>
      <c r="T1561" s="826">
        <v>1</v>
      </c>
      <c r="U1561" s="828">
        <v>1</v>
      </c>
    </row>
    <row r="1562" spans="1:21" ht="14.45" customHeight="1" x14ac:dyDescent="0.2">
      <c r="A1562" s="821">
        <v>21</v>
      </c>
      <c r="B1562" s="822" t="s">
        <v>2867</v>
      </c>
      <c r="C1562" s="822" t="s">
        <v>2873</v>
      </c>
      <c r="D1562" s="823" t="s">
        <v>4857</v>
      </c>
      <c r="E1562" s="824" t="s">
        <v>2908</v>
      </c>
      <c r="F1562" s="822" t="s">
        <v>2868</v>
      </c>
      <c r="G1562" s="822" t="s">
        <v>2943</v>
      </c>
      <c r="H1562" s="822" t="s">
        <v>329</v>
      </c>
      <c r="I1562" s="822" t="s">
        <v>2944</v>
      </c>
      <c r="J1562" s="822" t="s">
        <v>2945</v>
      </c>
      <c r="K1562" s="822" t="s">
        <v>2946</v>
      </c>
      <c r="L1562" s="825">
        <v>414.07</v>
      </c>
      <c r="M1562" s="825">
        <v>414.07</v>
      </c>
      <c r="N1562" s="822">
        <v>1</v>
      </c>
      <c r="O1562" s="826">
        <v>1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21</v>
      </c>
      <c r="B1563" s="822" t="s">
        <v>2867</v>
      </c>
      <c r="C1563" s="822" t="s">
        <v>2873</v>
      </c>
      <c r="D1563" s="823" t="s">
        <v>4857</v>
      </c>
      <c r="E1563" s="824" t="s">
        <v>2908</v>
      </c>
      <c r="F1563" s="822" t="s">
        <v>2868</v>
      </c>
      <c r="G1563" s="822" t="s">
        <v>3756</v>
      </c>
      <c r="H1563" s="822" t="s">
        <v>643</v>
      </c>
      <c r="I1563" s="822" t="s">
        <v>2805</v>
      </c>
      <c r="J1563" s="822" t="s">
        <v>2806</v>
      </c>
      <c r="K1563" s="822" t="s">
        <v>2807</v>
      </c>
      <c r="L1563" s="825">
        <v>34337.379999999997</v>
      </c>
      <c r="M1563" s="825">
        <v>858434.5</v>
      </c>
      <c r="N1563" s="822">
        <v>25</v>
      </c>
      <c r="O1563" s="826">
        <v>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21</v>
      </c>
      <c r="B1564" s="822" t="s">
        <v>2867</v>
      </c>
      <c r="C1564" s="822" t="s">
        <v>2873</v>
      </c>
      <c r="D1564" s="823" t="s">
        <v>4857</v>
      </c>
      <c r="E1564" s="824" t="s">
        <v>2908</v>
      </c>
      <c r="F1564" s="822" t="s">
        <v>2868</v>
      </c>
      <c r="G1564" s="822" t="s">
        <v>4291</v>
      </c>
      <c r="H1564" s="822" t="s">
        <v>329</v>
      </c>
      <c r="I1564" s="822" t="s">
        <v>4292</v>
      </c>
      <c r="J1564" s="822" t="s">
        <v>1773</v>
      </c>
      <c r="K1564" s="822" t="s">
        <v>4293</v>
      </c>
      <c r="L1564" s="825">
        <v>491.09</v>
      </c>
      <c r="M1564" s="825">
        <v>491.09</v>
      </c>
      <c r="N1564" s="822">
        <v>1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21</v>
      </c>
      <c r="B1565" s="822" t="s">
        <v>2867</v>
      </c>
      <c r="C1565" s="822" t="s">
        <v>2873</v>
      </c>
      <c r="D1565" s="823" t="s">
        <v>4857</v>
      </c>
      <c r="E1565" s="824" t="s">
        <v>2908</v>
      </c>
      <c r="F1565" s="822" t="s">
        <v>2868</v>
      </c>
      <c r="G1565" s="822" t="s">
        <v>3221</v>
      </c>
      <c r="H1565" s="822" t="s">
        <v>329</v>
      </c>
      <c r="I1565" s="822" t="s">
        <v>3594</v>
      </c>
      <c r="J1565" s="822" t="s">
        <v>3223</v>
      </c>
      <c r="K1565" s="822" t="s">
        <v>3595</v>
      </c>
      <c r="L1565" s="825">
        <v>299.83999999999997</v>
      </c>
      <c r="M1565" s="825">
        <v>5397.119999999999</v>
      </c>
      <c r="N1565" s="822">
        <v>18</v>
      </c>
      <c r="O1565" s="826">
        <v>8</v>
      </c>
      <c r="P1565" s="825">
        <v>1799.04</v>
      </c>
      <c r="Q1565" s="827">
        <v>0.33333333333333337</v>
      </c>
      <c r="R1565" s="822">
        <v>6</v>
      </c>
      <c r="S1565" s="827">
        <v>0.33333333333333331</v>
      </c>
      <c r="T1565" s="826">
        <v>3</v>
      </c>
      <c r="U1565" s="828">
        <v>0.375</v>
      </c>
    </row>
    <row r="1566" spans="1:21" ht="14.45" customHeight="1" x14ac:dyDescent="0.2">
      <c r="A1566" s="821">
        <v>21</v>
      </c>
      <c r="B1566" s="822" t="s">
        <v>2867</v>
      </c>
      <c r="C1566" s="822" t="s">
        <v>2873</v>
      </c>
      <c r="D1566" s="823" t="s">
        <v>4857</v>
      </c>
      <c r="E1566" s="824" t="s">
        <v>2908</v>
      </c>
      <c r="F1566" s="822" t="s">
        <v>2868</v>
      </c>
      <c r="G1566" s="822" t="s">
        <v>3221</v>
      </c>
      <c r="H1566" s="822" t="s">
        <v>329</v>
      </c>
      <c r="I1566" s="822" t="s">
        <v>3227</v>
      </c>
      <c r="J1566" s="822" t="s">
        <v>1451</v>
      </c>
      <c r="K1566" s="822" t="s">
        <v>1452</v>
      </c>
      <c r="L1566" s="825">
        <v>50.32</v>
      </c>
      <c r="M1566" s="825">
        <v>1107.0400000000002</v>
      </c>
      <c r="N1566" s="822">
        <v>22</v>
      </c>
      <c r="O1566" s="826">
        <v>8</v>
      </c>
      <c r="P1566" s="825">
        <v>402.56000000000006</v>
      </c>
      <c r="Q1566" s="827">
        <v>0.36363636363636365</v>
      </c>
      <c r="R1566" s="822">
        <v>8</v>
      </c>
      <c r="S1566" s="827">
        <v>0.36363636363636365</v>
      </c>
      <c r="T1566" s="826">
        <v>2.5</v>
      </c>
      <c r="U1566" s="828">
        <v>0.3125</v>
      </c>
    </row>
    <row r="1567" spans="1:21" ht="14.45" customHeight="1" x14ac:dyDescent="0.2">
      <c r="A1567" s="821">
        <v>21</v>
      </c>
      <c r="B1567" s="822" t="s">
        <v>2867</v>
      </c>
      <c r="C1567" s="822" t="s">
        <v>2873</v>
      </c>
      <c r="D1567" s="823" t="s">
        <v>4857</v>
      </c>
      <c r="E1567" s="824" t="s">
        <v>2908</v>
      </c>
      <c r="F1567" s="822" t="s">
        <v>2868</v>
      </c>
      <c r="G1567" s="822" t="s">
        <v>3221</v>
      </c>
      <c r="H1567" s="822" t="s">
        <v>329</v>
      </c>
      <c r="I1567" s="822" t="s">
        <v>3228</v>
      </c>
      <c r="J1567" s="822" t="s">
        <v>3229</v>
      </c>
      <c r="K1567" s="822" t="s">
        <v>3230</v>
      </c>
      <c r="L1567" s="825">
        <v>99.94</v>
      </c>
      <c r="M1567" s="825">
        <v>199.88</v>
      </c>
      <c r="N1567" s="822">
        <v>2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21</v>
      </c>
      <c r="B1568" s="822" t="s">
        <v>2867</v>
      </c>
      <c r="C1568" s="822" t="s">
        <v>2873</v>
      </c>
      <c r="D1568" s="823" t="s">
        <v>4857</v>
      </c>
      <c r="E1568" s="824" t="s">
        <v>2908</v>
      </c>
      <c r="F1568" s="822" t="s">
        <v>2868</v>
      </c>
      <c r="G1568" s="822" t="s">
        <v>3221</v>
      </c>
      <c r="H1568" s="822" t="s">
        <v>329</v>
      </c>
      <c r="I1568" s="822" t="s">
        <v>3491</v>
      </c>
      <c r="J1568" s="822" t="s">
        <v>1451</v>
      </c>
      <c r="K1568" s="822" t="s">
        <v>3492</v>
      </c>
      <c r="L1568" s="825">
        <v>50.32</v>
      </c>
      <c r="M1568" s="825">
        <v>2365.0400000000004</v>
      </c>
      <c r="N1568" s="822">
        <v>47</v>
      </c>
      <c r="O1568" s="826">
        <v>18.5</v>
      </c>
      <c r="P1568" s="825">
        <v>1962.4800000000002</v>
      </c>
      <c r="Q1568" s="827">
        <v>0.82978723404255317</v>
      </c>
      <c r="R1568" s="822">
        <v>39</v>
      </c>
      <c r="S1568" s="827">
        <v>0.82978723404255317</v>
      </c>
      <c r="T1568" s="826">
        <v>15</v>
      </c>
      <c r="U1568" s="828">
        <v>0.81081081081081086</v>
      </c>
    </row>
    <row r="1569" spans="1:21" ht="14.45" customHeight="1" x14ac:dyDescent="0.2">
      <c r="A1569" s="821">
        <v>21</v>
      </c>
      <c r="B1569" s="822" t="s">
        <v>2867</v>
      </c>
      <c r="C1569" s="822" t="s">
        <v>2873</v>
      </c>
      <c r="D1569" s="823" t="s">
        <v>4857</v>
      </c>
      <c r="E1569" s="824" t="s">
        <v>2908</v>
      </c>
      <c r="F1569" s="822" t="s">
        <v>2868</v>
      </c>
      <c r="G1569" s="822" t="s">
        <v>2922</v>
      </c>
      <c r="H1569" s="822" t="s">
        <v>329</v>
      </c>
      <c r="I1569" s="822" t="s">
        <v>2923</v>
      </c>
      <c r="J1569" s="822" t="s">
        <v>650</v>
      </c>
      <c r="K1569" s="822" t="s">
        <v>651</v>
      </c>
      <c r="L1569" s="825">
        <v>2086.5500000000002</v>
      </c>
      <c r="M1569" s="825">
        <v>52163.750000000007</v>
      </c>
      <c r="N1569" s="822">
        <v>25</v>
      </c>
      <c r="O1569" s="826">
        <v>8.5</v>
      </c>
      <c r="P1569" s="825">
        <v>47990.650000000009</v>
      </c>
      <c r="Q1569" s="827">
        <v>0.92</v>
      </c>
      <c r="R1569" s="822">
        <v>23</v>
      </c>
      <c r="S1569" s="827">
        <v>0.92</v>
      </c>
      <c r="T1569" s="826">
        <v>7.5</v>
      </c>
      <c r="U1569" s="828">
        <v>0.88235294117647056</v>
      </c>
    </row>
    <row r="1570" spans="1:21" ht="14.45" customHeight="1" x14ac:dyDescent="0.2">
      <c r="A1570" s="821">
        <v>21</v>
      </c>
      <c r="B1570" s="822" t="s">
        <v>2867</v>
      </c>
      <c r="C1570" s="822" t="s">
        <v>2873</v>
      </c>
      <c r="D1570" s="823" t="s">
        <v>4857</v>
      </c>
      <c r="E1570" s="824" t="s">
        <v>2908</v>
      </c>
      <c r="F1570" s="822" t="s">
        <v>2868</v>
      </c>
      <c r="G1570" s="822" t="s">
        <v>3231</v>
      </c>
      <c r="H1570" s="822" t="s">
        <v>643</v>
      </c>
      <c r="I1570" s="822" t="s">
        <v>2449</v>
      </c>
      <c r="J1570" s="822" t="s">
        <v>1529</v>
      </c>
      <c r="K1570" s="822" t="s">
        <v>2450</v>
      </c>
      <c r="L1570" s="825">
        <v>154.36000000000001</v>
      </c>
      <c r="M1570" s="825">
        <v>463.08000000000004</v>
      </c>
      <c r="N1570" s="822">
        <v>3</v>
      </c>
      <c r="O1570" s="826">
        <v>3</v>
      </c>
      <c r="P1570" s="825">
        <v>154.36000000000001</v>
      </c>
      <c r="Q1570" s="827">
        <v>0.33333333333333331</v>
      </c>
      <c r="R1570" s="822">
        <v>1</v>
      </c>
      <c r="S1570" s="827">
        <v>0.33333333333333331</v>
      </c>
      <c r="T1570" s="826">
        <v>1</v>
      </c>
      <c r="U1570" s="828">
        <v>0.33333333333333331</v>
      </c>
    </row>
    <row r="1571" spans="1:21" ht="14.45" customHeight="1" x14ac:dyDescent="0.2">
      <c r="A1571" s="821">
        <v>21</v>
      </c>
      <c r="B1571" s="822" t="s">
        <v>2867</v>
      </c>
      <c r="C1571" s="822" t="s">
        <v>2873</v>
      </c>
      <c r="D1571" s="823" t="s">
        <v>4857</v>
      </c>
      <c r="E1571" s="824" t="s">
        <v>2908</v>
      </c>
      <c r="F1571" s="822" t="s">
        <v>2868</v>
      </c>
      <c r="G1571" s="822" t="s">
        <v>3234</v>
      </c>
      <c r="H1571" s="822" t="s">
        <v>329</v>
      </c>
      <c r="I1571" s="822" t="s">
        <v>3493</v>
      </c>
      <c r="J1571" s="822" t="s">
        <v>1091</v>
      </c>
      <c r="K1571" s="822" t="s">
        <v>1092</v>
      </c>
      <c r="L1571" s="825">
        <v>374.79</v>
      </c>
      <c r="M1571" s="825">
        <v>749.58</v>
      </c>
      <c r="N1571" s="822">
        <v>2</v>
      </c>
      <c r="O1571" s="826">
        <v>1</v>
      </c>
      <c r="P1571" s="825">
        <v>749.58</v>
      </c>
      <c r="Q1571" s="827">
        <v>1</v>
      </c>
      <c r="R1571" s="822">
        <v>2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21</v>
      </c>
      <c r="B1572" s="822" t="s">
        <v>2867</v>
      </c>
      <c r="C1572" s="822" t="s">
        <v>2873</v>
      </c>
      <c r="D1572" s="823" t="s">
        <v>4857</v>
      </c>
      <c r="E1572" s="824" t="s">
        <v>2908</v>
      </c>
      <c r="F1572" s="822" t="s">
        <v>2868</v>
      </c>
      <c r="G1572" s="822" t="s">
        <v>3234</v>
      </c>
      <c r="H1572" s="822" t="s">
        <v>329</v>
      </c>
      <c r="I1572" s="822" t="s">
        <v>3235</v>
      </c>
      <c r="J1572" s="822" t="s">
        <v>1091</v>
      </c>
      <c r="K1572" s="822" t="s">
        <v>1092</v>
      </c>
      <c r="L1572" s="825">
        <v>374.79</v>
      </c>
      <c r="M1572" s="825">
        <v>5247.06</v>
      </c>
      <c r="N1572" s="822">
        <v>14</v>
      </c>
      <c r="O1572" s="826">
        <v>5</v>
      </c>
      <c r="P1572" s="825">
        <v>5247.06</v>
      </c>
      <c r="Q1572" s="827">
        <v>1</v>
      </c>
      <c r="R1572" s="822">
        <v>14</v>
      </c>
      <c r="S1572" s="827">
        <v>1</v>
      </c>
      <c r="T1572" s="826">
        <v>5</v>
      </c>
      <c r="U1572" s="828">
        <v>1</v>
      </c>
    </row>
    <row r="1573" spans="1:21" ht="14.45" customHeight="1" x14ac:dyDescent="0.2">
      <c r="A1573" s="821">
        <v>21</v>
      </c>
      <c r="B1573" s="822" t="s">
        <v>2867</v>
      </c>
      <c r="C1573" s="822" t="s">
        <v>2873</v>
      </c>
      <c r="D1573" s="823" t="s">
        <v>4857</v>
      </c>
      <c r="E1573" s="824" t="s">
        <v>2908</v>
      </c>
      <c r="F1573" s="822" t="s">
        <v>2868</v>
      </c>
      <c r="G1573" s="822" t="s">
        <v>3239</v>
      </c>
      <c r="H1573" s="822" t="s">
        <v>329</v>
      </c>
      <c r="I1573" s="822" t="s">
        <v>4294</v>
      </c>
      <c r="J1573" s="822" t="s">
        <v>891</v>
      </c>
      <c r="K1573" s="822" t="s">
        <v>1710</v>
      </c>
      <c r="L1573" s="825">
        <v>74.08</v>
      </c>
      <c r="M1573" s="825">
        <v>74.08</v>
      </c>
      <c r="N1573" s="822">
        <v>1</v>
      </c>
      <c r="O1573" s="826">
        <v>1</v>
      </c>
      <c r="P1573" s="825">
        <v>74.08</v>
      </c>
      <c r="Q1573" s="827">
        <v>1</v>
      </c>
      <c r="R1573" s="822">
        <v>1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21</v>
      </c>
      <c r="B1574" s="822" t="s">
        <v>2867</v>
      </c>
      <c r="C1574" s="822" t="s">
        <v>2873</v>
      </c>
      <c r="D1574" s="823" t="s">
        <v>4857</v>
      </c>
      <c r="E1574" s="824" t="s">
        <v>2908</v>
      </c>
      <c r="F1574" s="822" t="s">
        <v>2868</v>
      </c>
      <c r="G1574" s="822" t="s">
        <v>3239</v>
      </c>
      <c r="H1574" s="822" t="s">
        <v>643</v>
      </c>
      <c r="I1574" s="822" t="s">
        <v>3500</v>
      </c>
      <c r="J1574" s="822" t="s">
        <v>2436</v>
      </c>
      <c r="K1574" s="822" t="s">
        <v>3501</v>
      </c>
      <c r="L1574" s="825">
        <v>126.27</v>
      </c>
      <c r="M1574" s="825">
        <v>378.81</v>
      </c>
      <c r="N1574" s="822">
        <v>3</v>
      </c>
      <c r="O1574" s="826">
        <v>2.5</v>
      </c>
      <c r="P1574" s="825">
        <v>252.54</v>
      </c>
      <c r="Q1574" s="827">
        <v>0.66666666666666663</v>
      </c>
      <c r="R1574" s="822">
        <v>2</v>
      </c>
      <c r="S1574" s="827">
        <v>0.66666666666666663</v>
      </c>
      <c r="T1574" s="826">
        <v>1.5</v>
      </c>
      <c r="U1574" s="828">
        <v>0.6</v>
      </c>
    </row>
    <row r="1575" spans="1:21" ht="14.45" customHeight="1" x14ac:dyDescent="0.2">
      <c r="A1575" s="821">
        <v>21</v>
      </c>
      <c r="B1575" s="822" t="s">
        <v>2867</v>
      </c>
      <c r="C1575" s="822" t="s">
        <v>2873</v>
      </c>
      <c r="D1575" s="823" t="s">
        <v>4857</v>
      </c>
      <c r="E1575" s="824" t="s">
        <v>2908</v>
      </c>
      <c r="F1575" s="822" t="s">
        <v>2868</v>
      </c>
      <c r="G1575" s="822" t="s">
        <v>3239</v>
      </c>
      <c r="H1575" s="822" t="s">
        <v>643</v>
      </c>
      <c r="I1575" s="822" t="s">
        <v>2438</v>
      </c>
      <c r="J1575" s="822" t="s">
        <v>2436</v>
      </c>
      <c r="K1575" s="822" t="s">
        <v>2439</v>
      </c>
      <c r="L1575" s="825">
        <v>63.14</v>
      </c>
      <c r="M1575" s="825">
        <v>63.14</v>
      </c>
      <c r="N1575" s="822">
        <v>1</v>
      </c>
      <c r="O1575" s="826">
        <v>1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21</v>
      </c>
      <c r="B1576" s="822" t="s">
        <v>2867</v>
      </c>
      <c r="C1576" s="822" t="s">
        <v>2873</v>
      </c>
      <c r="D1576" s="823" t="s">
        <v>4857</v>
      </c>
      <c r="E1576" s="824" t="s">
        <v>2908</v>
      </c>
      <c r="F1576" s="822" t="s">
        <v>2868</v>
      </c>
      <c r="G1576" s="822" t="s">
        <v>3239</v>
      </c>
      <c r="H1576" s="822" t="s">
        <v>643</v>
      </c>
      <c r="I1576" s="822" t="s">
        <v>2442</v>
      </c>
      <c r="J1576" s="822" t="s">
        <v>2436</v>
      </c>
      <c r="K1576" s="822" t="s">
        <v>2443</v>
      </c>
      <c r="L1576" s="825">
        <v>84.18</v>
      </c>
      <c r="M1576" s="825">
        <v>84.18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21</v>
      </c>
      <c r="B1577" s="822" t="s">
        <v>2867</v>
      </c>
      <c r="C1577" s="822" t="s">
        <v>2873</v>
      </c>
      <c r="D1577" s="823" t="s">
        <v>4857</v>
      </c>
      <c r="E1577" s="824" t="s">
        <v>2908</v>
      </c>
      <c r="F1577" s="822" t="s">
        <v>2868</v>
      </c>
      <c r="G1577" s="822" t="s">
        <v>3239</v>
      </c>
      <c r="H1577" s="822" t="s">
        <v>329</v>
      </c>
      <c r="I1577" s="822" t="s">
        <v>3760</v>
      </c>
      <c r="J1577" s="822" t="s">
        <v>891</v>
      </c>
      <c r="K1577" s="822" t="s">
        <v>3761</v>
      </c>
      <c r="L1577" s="825">
        <v>63.14</v>
      </c>
      <c r="M1577" s="825">
        <v>63.14</v>
      </c>
      <c r="N1577" s="822">
        <v>1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21</v>
      </c>
      <c r="B1578" s="822" t="s">
        <v>2867</v>
      </c>
      <c r="C1578" s="822" t="s">
        <v>2873</v>
      </c>
      <c r="D1578" s="823" t="s">
        <v>4857</v>
      </c>
      <c r="E1578" s="824" t="s">
        <v>2908</v>
      </c>
      <c r="F1578" s="822" t="s">
        <v>2868</v>
      </c>
      <c r="G1578" s="822" t="s">
        <v>3239</v>
      </c>
      <c r="H1578" s="822" t="s">
        <v>329</v>
      </c>
      <c r="I1578" s="822" t="s">
        <v>4295</v>
      </c>
      <c r="J1578" s="822" t="s">
        <v>891</v>
      </c>
      <c r="K1578" s="822" t="s">
        <v>4296</v>
      </c>
      <c r="L1578" s="825">
        <v>105.23</v>
      </c>
      <c r="M1578" s="825">
        <v>105.23</v>
      </c>
      <c r="N1578" s="822">
        <v>1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21</v>
      </c>
      <c r="B1579" s="822" t="s">
        <v>2867</v>
      </c>
      <c r="C1579" s="822" t="s">
        <v>2873</v>
      </c>
      <c r="D1579" s="823" t="s">
        <v>4857</v>
      </c>
      <c r="E1579" s="824" t="s">
        <v>2908</v>
      </c>
      <c r="F1579" s="822" t="s">
        <v>2868</v>
      </c>
      <c r="G1579" s="822" t="s">
        <v>3239</v>
      </c>
      <c r="H1579" s="822" t="s">
        <v>329</v>
      </c>
      <c r="I1579" s="822" t="s">
        <v>4184</v>
      </c>
      <c r="J1579" s="822" t="s">
        <v>891</v>
      </c>
      <c r="K1579" s="822" t="s">
        <v>2707</v>
      </c>
      <c r="L1579" s="825">
        <v>49.08</v>
      </c>
      <c r="M1579" s="825">
        <v>294.47999999999996</v>
      </c>
      <c r="N1579" s="822">
        <v>6</v>
      </c>
      <c r="O1579" s="826">
        <v>5.5</v>
      </c>
      <c r="P1579" s="825">
        <v>49.08</v>
      </c>
      <c r="Q1579" s="827">
        <v>0.16666666666666669</v>
      </c>
      <c r="R1579" s="822">
        <v>1</v>
      </c>
      <c r="S1579" s="827">
        <v>0.16666666666666666</v>
      </c>
      <c r="T1579" s="826">
        <v>1</v>
      </c>
      <c r="U1579" s="828">
        <v>0.18181818181818182</v>
      </c>
    </row>
    <row r="1580" spans="1:21" ht="14.45" customHeight="1" x14ac:dyDescent="0.2">
      <c r="A1580" s="821">
        <v>21</v>
      </c>
      <c r="B1580" s="822" t="s">
        <v>2867</v>
      </c>
      <c r="C1580" s="822" t="s">
        <v>2873</v>
      </c>
      <c r="D1580" s="823" t="s">
        <v>4857</v>
      </c>
      <c r="E1580" s="824" t="s">
        <v>2908</v>
      </c>
      <c r="F1580" s="822" t="s">
        <v>2868</v>
      </c>
      <c r="G1580" s="822" t="s">
        <v>3239</v>
      </c>
      <c r="H1580" s="822" t="s">
        <v>329</v>
      </c>
      <c r="I1580" s="822" t="s">
        <v>4297</v>
      </c>
      <c r="J1580" s="822" t="s">
        <v>891</v>
      </c>
      <c r="K1580" s="822" t="s">
        <v>4298</v>
      </c>
      <c r="L1580" s="825">
        <v>126.27</v>
      </c>
      <c r="M1580" s="825">
        <v>252.54</v>
      </c>
      <c r="N1580" s="822">
        <v>2</v>
      </c>
      <c r="O1580" s="826">
        <v>1.5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21</v>
      </c>
      <c r="B1581" s="822" t="s">
        <v>2867</v>
      </c>
      <c r="C1581" s="822" t="s">
        <v>2873</v>
      </c>
      <c r="D1581" s="823" t="s">
        <v>4857</v>
      </c>
      <c r="E1581" s="824" t="s">
        <v>2908</v>
      </c>
      <c r="F1581" s="822" t="s">
        <v>2868</v>
      </c>
      <c r="G1581" s="822" t="s">
        <v>3239</v>
      </c>
      <c r="H1581" s="822" t="s">
        <v>643</v>
      </c>
      <c r="I1581" s="822" t="s">
        <v>2440</v>
      </c>
      <c r="J1581" s="822" t="s">
        <v>2436</v>
      </c>
      <c r="K1581" s="822" t="s">
        <v>2441</v>
      </c>
      <c r="L1581" s="825">
        <v>49.08</v>
      </c>
      <c r="M1581" s="825">
        <v>196.32</v>
      </c>
      <c r="N1581" s="822">
        <v>4</v>
      </c>
      <c r="O1581" s="826">
        <v>4</v>
      </c>
      <c r="P1581" s="825">
        <v>147.24</v>
      </c>
      <c r="Q1581" s="827">
        <v>0.75000000000000011</v>
      </c>
      <c r="R1581" s="822">
        <v>3</v>
      </c>
      <c r="S1581" s="827">
        <v>0.75</v>
      </c>
      <c r="T1581" s="826">
        <v>3</v>
      </c>
      <c r="U1581" s="828">
        <v>0.75</v>
      </c>
    </row>
    <row r="1582" spans="1:21" ht="14.45" customHeight="1" x14ac:dyDescent="0.2">
      <c r="A1582" s="821">
        <v>21</v>
      </c>
      <c r="B1582" s="822" t="s">
        <v>2867</v>
      </c>
      <c r="C1582" s="822" t="s">
        <v>2873</v>
      </c>
      <c r="D1582" s="823" t="s">
        <v>4857</v>
      </c>
      <c r="E1582" s="824" t="s">
        <v>2908</v>
      </c>
      <c r="F1582" s="822" t="s">
        <v>2868</v>
      </c>
      <c r="G1582" s="822" t="s">
        <v>3239</v>
      </c>
      <c r="H1582" s="822" t="s">
        <v>643</v>
      </c>
      <c r="I1582" s="822" t="s">
        <v>2444</v>
      </c>
      <c r="J1582" s="822" t="s">
        <v>891</v>
      </c>
      <c r="K1582" s="822" t="s">
        <v>892</v>
      </c>
      <c r="L1582" s="825">
        <v>84.18</v>
      </c>
      <c r="M1582" s="825">
        <v>84.18</v>
      </c>
      <c r="N1582" s="822">
        <v>1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21</v>
      </c>
      <c r="B1583" s="822" t="s">
        <v>2867</v>
      </c>
      <c r="C1583" s="822" t="s">
        <v>2873</v>
      </c>
      <c r="D1583" s="823" t="s">
        <v>4857</v>
      </c>
      <c r="E1583" s="824" t="s">
        <v>2908</v>
      </c>
      <c r="F1583" s="822" t="s">
        <v>2868</v>
      </c>
      <c r="G1583" s="822" t="s">
        <v>3239</v>
      </c>
      <c r="H1583" s="822" t="s">
        <v>643</v>
      </c>
      <c r="I1583" s="822" t="s">
        <v>4299</v>
      </c>
      <c r="J1583" s="822" t="s">
        <v>891</v>
      </c>
      <c r="K1583" s="822" t="s">
        <v>3761</v>
      </c>
      <c r="L1583" s="825">
        <v>63.14</v>
      </c>
      <c r="M1583" s="825">
        <v>126.28</v>
      </c>
      <c r="N1583" s="822">
        <v>2</v>
      </c>
      <c r="O1583" s="826">
        <v>1.5</v>
      </c>
      <c r="P1583" s="825">
        <v>63.14</v>
      </c>
      <c r="Q1583" s="827">
        <v>0.5</v>
      </c>
      <c r="R1583" s="822">
        <v>1</v>
      </c>
      <c r="S1583" s="827">
        <v>0.5</v>
      </c>
      <c r="T1583" s="826">
        <v>0.5</v>
      </c>
      <c r="U1583" s="828">
        <v>0.33333333333333331</v>
      </c>
    </row>
    <row r="1584" spans="1:21" ht="14.45" customHeight="1" x14ac:dyDescent="0.2">
      <c r="A1584" s="821">
        <v>21</v>
      </c>
      <c r="B1584" s="822" t="s">
        <v>2867</v>
      </c>
      <c r="C1584" s="822" t="s">
        <v>2873</v>
      </c>
      <c r="D1584" s="823" t="s">
        <v>4857</v>
      </c>
      <c r="E1584" s="824" t="s">
        <v>2908</v>
      </c>
      <c r="F1584" s="822" t="s">
        <v>2868</v>
      </c>
      <c r="G1584" s="822" t="s">
        <v>3239</v>
      </c>
      <c r="H1584" s="822" t="s">
        <v>643</v>
      </c>
      <c r="I1584" s="822" t="s">
        <v>2706</v>
      </c>
      <c r="J1584" s="822" t="s">
        <v>891</v>
      </c>
      <c r="K1584" s="822" t="s">
        <v>2707</v>
      </c>
      <c r="L1584" s="825">
        <v>49.08</v>
      </c>
      <c r="M1584" s="825">
        <v>49.08</v>
      </c>
      <c r="N1584" s="822">
        <v>1</v>
      </c>
      <c r="O1584" s="826">
        <v>0.5</v>
      </c>
      <c r="P1584" s="825">
        <v>49.08</v>
      </c>
      <c r="Q1584" s="827">
        <v>1</v>
      </c>
      <c r="R1584" s="822">
        <v>1</v>
      </c>
      <c r="S1584" s="827">
        <v>1</v>
      </c>
      <c r="T1584" s="826">
        <v>0.5</v>
      </c>
      <c r="U1584" s="828">
        <v>1</v>
      </c>
    </row>
    <row r="1585" spans="1:21" ht="14.45" customHeight="1" x14ac:dyDescent="0.2">
      <c r="A1585" s="821">
        <v>21</v>
      </c>
      <c r="B1585" s="822" t="s">
        <v>2867</v>
      </c>
      <c r="C1585" s="822" t="s">
        <v>2873</v>
      </c>
      <c r="D1585" s="823" t="s">
        <v>4857</v>
      </c>
      <c r="E1585" s="824" t="s">
        <v>2908</v>
      </c>
      <c r="F1585" s="822" t="s">
        <v>2868</v>
      </c>
      <c r="G1585" s="822" t="s">
        <v>3239</v>
      </c>
      <c r="H1585" s="822" t="s">
        <v>643</v>
      </c>
      <c r="I1585" s="822" t="s">
        <v>4300</v>
      </c>
      <c r="J1585" s="822" t="s">
        <v>891</v>
      </c>
      <c r="K1585" s="822" t="s">
        <v>4298</v>
      </c>
      <c r="L1585" s="825">
        <v>126.27</v>
      </c>
      <c r="M1585" s="825">
        <v>252.54</v>
      </c>
      <c r="N1585" s="822">
        <v>2</v>
      </c>
      <c r="O1585" s="826">
        <v>1.5</v>
      </c>
      <c r="P1585" s="825">
        <v>126.27</v>
      </c>
      <c r="Q1585" s="827">
        <v>0.5</v>
      </c>
      <c r="R1585" s="822">
        <v>1</v>
      </c>
      <c r="S1585" s="827">
        <v>0.5</v>
      </c>
      <c r="T1585" s="826">
        <v>1</v>
      </c>
      <c r="U1585" s="828">
        <v>0.66666666666666663</v>
      </c>
    </row>
    <row r="1586" spans="1:21" ht="14.45" customHeight="1" x14ac:dyDescent="0.2">
      <c r="A1586" s="821">
        <v>21</v>
      </c>
      <c r="B1586" s="822" t="s">
        <v>2867</v>
      </c>
      <c r="C1586" s="822" t="s">
        <v>2873</v>
      </c>
      <c r="D1586" s="823" t="s">
        <v>4857</v>
      </c>
      <c r="E1586" s="824" t="s">
        <v>2908</v>
      </c>
      <c r="F1586" s="822" t="s">
        <v>2868</v>
      </c>
      <c r="G1586" s="822" t="s">
        <v>3247</v>
      </c>
      <c r="H1586" s="822" t="s">
        <v>329</v>
      </c>
      <c r="I1586" s="822" t="s">
        <v>3502</v>
      </c>
      <c r="J1586" s="822" t="s">
        <v>3503</v>
      </c>
      <c r="K1586" s="822" t="s">
        <v>3504</v>
      </c>
      <c r="L1586" s="825">
        <v>79.069999999999993</v>
      </c>
      <c r="M1586" s="825">
        <v>79.069999999999993</v>
      </c>
      <c r="N1586" s="822">
        <v>1</v>
      </c>
      <c r="O1586" s="826">
        <v>1</v>
      </c>
      <c r="P1586" s="825">
        <v>79.069999999999993</v>
      </c>
      <c r="Q1586" s="827">
        <v>1</v>
      </c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21</v>
      </c>
      <c r="B1587" s="822" t="s">
        <v>2867</v>
      </c>
      <c r="C1587" s="822" t="s">
        <v>2873</v>
      </c>
      <c r="D1587" s="823" t="s">
        <v>4857</v>
      </c>
      <c r="E1587" s="824" t="s">
        <v>2908</v>
      </c>
      <c r="F1587" s="822" t="s">
        <v>2868</v>
      </c>
      <c r="G1587" s="822" t="s">
        <v>3251</v>
      </c>
      <c r="H1587" s="822" t="s">
        <v>643</v>
      </c>
      <c r="I1587" s="822" t="s">
        <v>3764</v>
      </c>
      <c r="J1587" s="822" t="s">
        <v>1958</v>
      </c>
      <c r="K1587" s="822" t="s">
        <v>1959</v>
      </c>
      <c r="L1587" s="825">
        <v>233.96</v>
      </c>
      <c r="M1587" s="825">
        <v>467.92</v>
      </c>
      <c r="N1587" s="822">
        <v>2</v>
      </c>
      <c r="O1587" s="826">
        <v>1</v>
      </c>
      <c r="P1587" s="825">
        <v>467.92</v>
      </c>
      <c r="Q1587" s="827">
        <v>1</v>
      </c>
      <c r="R1587" s="822">
        <v>2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21</v>
      </c>
      <c r="B1588" s="822" t="s">
        <v>2867</v>
      </c>
      <c r="C1588" s="822" t="s">
        <v>2873</v>
      </c>
      <c r="D1588" s="823" t="s">
        <v>4857</v>
      </c>
      <c r="E1588" s="824" t="s">
        <v>2908</v>
      </c>
      <c r="F1588" s="822" t="s">
        <v>2868</v>
      </c>
      <c r="G1588" s="822" t="s">
        <v>3251</v>
      </c>
      <c r="H1588" s="822" t="s">
        <v>643</v>
      </c>
      <c r="I1588" s="822" t="s">
        <v>2794</v>
      </c>
      <c r="J1588" s="822" t="s">
        <v>2795</v>
      </c>
      <c r="K1588" s="822" t="s">
        <v>1959</v>
      </c>
      <c r="L1588" s="825">
        <v>233.96</v>
      </c>
      <c r="M1588" s="825">
        <v>935.84</v>
      </c>
      <c r="N1588" s="822">
        <v>4</v>
      </c>
      <c r="O1588" s="826">
        <v>2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21</v>
      </c>
      <c r="B1589" s="822" t="s">
        <v>2867</v>
      </c>
      <c r="C1589" s="822" t="s">
        <v>2873</v>
      </c>
      <c r="D1589" s="823" t="s">
        <v>4857</v>
      </c>
      <c r="E1589" s="824" t="s">
        <v>2908</v>
      </c>
      <c r="F1589" s="822" t="s">
        <v>2868</v>
      </c>
      <c r="G1589" s="822" t="s">
        <v>3254</v>
      </c>
      <c r="H1589" s="822" t="s">
        <v>329</v>
      </c>
      <c r="I1589" s="822" t="s">
        <v>3255</v>
      </c>
      <c r="J1589" s="822" t="s">
        <v>1152</v>
      </c>
      <c r="K1589" s="822" t="s">
        <v>1153</v>
      </c>
      <c r="L1589" s="825">
        <v>121.92</v>
      </c>
      <c r="M1589" s="825">
        <v>3048</v>
      </c>
      <c r="N1589" s="822">
        <v>25</v>
      </c>
      <c r="O1589" s="826">
        <v>11</v>
      </c>
      <c r="P1589" s="825">
        <v>2316.48</v>
      </c>
      <c r="Q1589" s="827">
        <v>0.76</v>
      </c>
      <c r="R1589" s="822">
        <v>19</v>
      </c>
      <c r="S1589" s="827">
        <v>0.76</v>
      </c>
      <c r="T1589" s="826">
        <v>8.5</v>
      </c>
      <c r="U1589" s="828">
        <v>0.77272727272727271</v>
      </c>
    </row>
    <row r="1590" spans="1:21" ht="14.45" customHeight="1" x14ac:dyDescent="0.2">
      <c r="A1590" s="821">
        <v>21</v>
      </c>
      <c r="B1590" s="822" t="s">
        <v>2867</v>
      </c>
      <c r="C1590" s="822" t="s">
        <v>2873</v>
      </c>
      <c r="D1590" s="823" t="s">
        <v>4857</v>
      </c>
      <c r="E1590" s="824" t="s">
        <v>2908</v>
      </c>
      <c r="F1590" s="822" t="s">
        <v>2868</v>
      </c>
      <c r="G1590" s="822" t="s">
        <v>3254</v>
      </c>
      <c r="H1590" s="822" t="s">
        <v>329</v>
      </c>
      <c r="I1590" s="822" t="s">
        <v>3255</v>
      </c>
      <c r="J1590" s="822" t="s">
        <v>1152</v>
      </c>
      <c r="K1590" s="822" t="s">
        <v>1153</v>
      </c>
      <c r="L1590" s="825">
        <v>107.27</v>
      </c>
      <c r="M1590" s="825">
        <v>1930.8600000000001</v>
      </c>
      <c r="N1590" s="822">
        <v>18</v>
      </c>
      <c r="O1590" s="826">
        <v>8</v>
      </c>
      <c r="P1590" s="825">
        <v>1287.24</v>
      </c>
      <c r="Q1590" s="827">
        <v>0.66666666666666663</v>
      </c>
      <c r="R1590" s="822">
        <v>12</v>
      </c>
      <c r="S1590" s="827">
        <v>0.66666666666666663</v>
      </c>
      <c r="T1590" s="826">
        <v>5</v>
      </c>
      <c r="U1590" s="828">
        <v>0.625</v>
      </c>
    </row>
    <row r="1591" spans="1:21" ht="14.45" customHeight="1" x14ac:dyDescent="0.2">
      <c r="A1591" s="821">
        <v>21</v>
      </c>
      <c r="B1591" s="822" t="s">
        <v>2867</v>
      </c>
      <c r="C1591" s="822" t="s">
        <v>2873</v>
      </c>
      <c r="D1591" s="823" t="s">
        <v>4857</v>
      </c>
      <c r="E1591" s="824" t="s">
        <v>2908</v>
      </c>
      <c r="F1591" s="822" t="s">
        <v>2868</v>
      </c>
      <c r="G1591" s="822" t="s">
        <v>3254</v>
      </c>
      <c r="H1591" s="822" t="s">
        <v>329</v>
      </c>
      <c r="I1591" s="822" t="s">
        <v>3256</v>
      </c>
      <c r="J1591" s="822" t="s">
        <v>1152</v>
      </c>
      <c r="K1591" s="822" t="s">
        <v>1153</v>
      </c>
      <c r="L1591" s="825">
        <v>121.92</v>
      </c>
      <c r="M1591" s="825">
        <v>609.6</v>
      </c>
      <c r="N1591" s="822">
        <v>5</v>
      </c>
      <c r="O1591" s="826">
        <v>1.5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21</v>
      </c>
      <c r="B1592" s="822" t="s">
        <v>2867</v>
      </c>
      <c r="C1592" s="822" t="s">
        <v>2873</v>
      </c>
      <c r="D1592" s="823" t="s">
        <v>4857</v>
      </c>
      <c r="E1592" s="824" t="s">
        <v>2908</v>
      </c>
      <c r="F1592" s="822" t="s">
        <v>2868</v>
      </c>
      <c r="G1592" s="822" t="s">
        <v>4053</v>
      </c>
      <c r="H1592" s="822" t="s">
        <v>643</v>
      </c>
      <c r="I1592" s="822" t="s">
        <v>2315</v>
      </c>
      <c r="J1592" s="822" t="s">
        <v>1304</v>
      </c>
      <c r="K1592" s="822" t="s">
        <v>2316</v>
      </c>
      <c r="L1592" s="825">
        <v>0</v>
      </c>
      <c r="M1592" s="825">
        <v>0</v>
      </c>
      <c r="N1592" s="822">
        <v>1</v>
      </c>
      <c r="O1592" s="826">
        <v>1</v>
      </c>
      <c r="P1592" s="825"/>
      <c r="Q1592" s="827"/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21</v>
      </c>
      <c r="B1593" s="822" t="s">
        <v>2867</v>
      </c>
      <c r="C1593" s="822" t="s">
        <v>2873</v>
      </c>
      <c r="D1593" s="823" t="s">
        <v>4857</v>
      </c>
      <c r="E1593" s="824" t="s">
        <v>2908</v>
      </c>
      <c r="F1593" s="822" t="s">
        <v>2869</v>
      </c>
      <c r="G1593" s="822" t="s">
        <v>3257</v>
      </c>
      <c r="H1593" s="822" t="s">
        <v>329</v>
      </c>
      <c r="I1593" s="822" t="s">
        <v>4301</v>
      </c>
      <c r="J1593" s="822" t="s">
        <v>3259</v>
      </c>
      <c r="K1593" s="822"/>
      <c r="L1593" s="825">
        <v>0</v>
      </c>
      <c r="M1593" s="825">
        <v>0</v>
      </c>
      <c r="N1593" s="822">
        <v>1</v>
      </c>
      <c r="O1593" s="826">
        <v>1</v>
      </c>
      <c r="P1593" s="825">
        <v>0</v>
      </c>
      <c r="Q1593" s="827"/>
      <c r="R1593" s="822">
        <v>1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21</v>
      </c>
      <c r="B1594" s="822" t="s">
        <v>2867</v>
      </c>
      <c r="C1594" s="822" t="s">
        <v>2873</v>
      </c>
      <c r="D1594" s="823" t="s">
        <v>4857</v>
      </c>
      <c r="E1594" s="824" t="s">
        <v>2908</v>
      </c>
      <c r="F1594" s="822" t="s">
        <v>2869</v>
      </c>
      <c r="G1594" s="822" t="s">
        <v>3257</v>
      </c>
      <c r="H1594" s="822" t="s">
        <v>329</v>
      </c>
      <c r="I1594" s="822" t="s">
        <v>3258</v>
      </c>
      <c r="J1594" s="822" t="s">
        <v>3259</v>
      </c>
      <c r="K1594" s="822"/>
      <c r="L1594" s="825">
        <v>0</v>
      </c>
      <c r="M1594" s="825">
        <v>0</v>
      </c>
      <c r="N1594" s="822">
        <v>19</v>
      </c>
      <c r="O1594" s="826">
        <v>19</v>
      </c>
      <c r="P1594" s="825">
        <v>0</v>
      </c>
      <c r="Q1594" s="827"/>
      <c r="R1594" s="822">
        <v>16</v>
      </c>
      <c r="S1594" s="827">
        <v>0.84210526315789469</v>
      </c>
      <c r="T1594" s="826">
        <v>16</v>
      </c>
      <c r="U1594" s="828">
        <v>0.84210526315789469</v>
      </c>
    </row>
    <row r="1595" spans="1:21" ht="14.45" customHeight="1" x14ac:dyDescent="0.2">
      <c r="A1595" s="821">
        <v>21</v>
      </c>
      <c r="B1595" s="822" t="s">
        <v>2867</v>
      </c>
      <c r="C1595" s="822" t="s">
        <v>2873</v>
      </c>
      <c r="D1595" s="823" t="s">
        <v>4857</v>
      </c>
      <c r="E1595" s="824" t="s">
        <v>2908</v>
      </c>
      <c r="F1595" s="822" t="s">
        <v>2869</v>
      </c>
      <c r="G1595" s="822" t="s">
        <v>3257</v>
      </c>
      <c r="H1595" s="822" t="s">
        <v>329</v>
      </c>
      <c r="I1595" s="822" t="s">
        <v>4302</v>
      </c>
      <c r="J1595" s="822" t="s">
        <v>3259</v>
      </c>
      <c r="K1595" s="822"/>
      <c r="L1595" s="825">
        <v>0</v>
      </c>
      <c r="M1595" s="825">
        <v>0</v>
      </c>
      <c r="N1595" s="822">
        <v>1</v>
      </c>
      <c r="O1595" s="826">
        <v>1</v>
      </c>
      <c r="P1595" s="825">
        <v>0</v>
      </c>
      <c r="Q1595" s="827"/>
      <c r="R1595" s="822">
        <v>1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21</v>
      </c>
      <c r="B1596" s="822" t="s">
        <v>2867</v>
      </c>
      <c r="C1596" s="822" t="s">
        <v>2873</v>
      </c>
      <c r="D1596" s="823" t="s">
        <v>4857</v>
      </c>
      <c r="E1596" s="824" t="s">
        <v>2908</v>
      </c>
      <c r="F1596" s="822" t="s">
        <v>2869</v>
      </c>
      <c r="G1596" s="822" t="s">
        <v>3257</v>
      </c>
      <c r="H1596" s="822" t="s">
        <v>329</v>
      </c>
      <c r="I1596" s="822" t="s">
        <v>4303</v>
      </c>
      <c r="J1596" s="822" t="s">
        <v>3259</v>
      </c>
      <c r="K1596" s="822"/>
      <c r="L1596" s="825">
        <v>0</v>
      </c>
      <c r="M1596" s="825">
        <v>0</v>
      </c>
      <c r="N1596" s="822">
        <v>3</v>
      </c>
      <c r="O1596" s="826">
        <v>3</v>
      </c>
      <c r="P1596" s="825">
        <v>0</v>
      </c>
      <c r="Q1596" s="827"/>
      <c r="R1596" s="822">
        <v>3</v>
      </c>
      <c r="S1596" s="827">
        <v>1</v>
      </c>
      <c r="T1596" s="826">
        <v>3</v>
      </c>
      <c r="U1596" s="828">
        <v>1</v>
      </c>
    </row>
    <row r="1597" spans="1:21" ht="14.45" customHeight="1" x14ac:dyDescent="0.2">
      <c r="A1597" s="821">
        <v>21</v>
      </c>
      <c r="B1597" s="822" t="s">
        <v>2867</v>
      </c>
      <c r="C1597" s="822" t="s">
        <v>2873</v>
      </c>
      <c r="D1597" s="823" t="s">
        <v>4857</v>
      </c>
      <c r="E1597" s="824" t="s">
        <v>2908</v>
      </c>
      <c r="F1597" s="822" t="s">
        <v>2869</v>
      </c>
      <c r="G1597" s="822" t="s">
        <v>3257</v>
      </c>
      <c r="H1597" s="822" t="s">
        <v>329</v>
      </c>
      <c r="I1597" s="822" t="s">
        <v>4304</v>
      </c>
      <c r="J1597" s="822" t="s">
        <v>3259</v>
      </c>
      <c r="K1597" s="822"/>
      <c r="L1597" s="825">
        <v>0</v>
      </c>
      <c r="M1597" s="825">
        <v>0</v>
      </c>
      <c r="N1597" s="822">
        <v>1</v>
      </c>
      <c r="O1597" s="826">
        <v>1</v>
      </c>
      <c r="P1597" s="825"/>
      <c r="Q1597" s="827"/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21</v>
      </c>
      <c r="B1598" s="822" t="s">
        <v>2867</v>
      </c>
      <c r="C1598" s="822" t="s">
        <v>2873</v>
      </c>
      <c r="D1598" s="823" t="s">
        <v>4857</v>
      </c>
      <c r="E1598" s="824" t="s">
        <v>2908</v>
      </c>
      <c r="F1598" s="822" t="s">
        <v>2870</v>
      </c>
      <c r="G1598" s="822" t="s">
        <v>3257</v>
      </c>
      <c r="H1598" s="822" t="s">
        <v>329</v>
      </c>
      <c r="I1598" s="822" t="s">
        <v>3260</v>
      </c>
      <c r="J1598" s="822" t="s">
        <v>3261</v>
      </c>
      <c r="K1598" s="822" t="s">
        <v>3262</v>
      </c>
      <c r="L1598" s="825">
        <v>2029.75</v>
      </c>
      <c r="M1598" s="825">
        <v>2029.75</v>
      </c>
      <c r="N1598" s="822">
        <v>1</v>
      </c>
      <c r="O1598" s="826">
        <v>1</v>
      </c>
      <c r="P1598" s="825">
        <v>2029.75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21</v>
      </c>
      <c r="B1599" s="822" t="s">
        <v>2867</v>
      </c>
      <c r="C1599" s="822" t="s">
        <v>2873</v>
      </c>
      <c r="D1599" s="823" t="s">
        <v>4857</v>
      </c>
      <c r="E1599" s="824" t="s">
        <v>2910</v>
      </c>
      <c r="F1599" s="822" t="s">
        <v>2868</v>
      </c>
      <c r="G1599" s="822" t="s">
        <v>2951</v>
      </c>
      <c r="H1599" s="822" t="s">
        <v>329</v>
      </c>
      <c r="I1599" s="822" t="s">
        <v>3269</v>
      </c>
      <c r="J1599" s="822" t="s">
        <v>2953</v>
      </c>
      <c r="K1599" s="822" t="s">
        <v>3270</v>
      </c>
      <c r="L1599" s="825">
        <v>23.49</v>
      </c>
      <c r="M1599" s="825">
        <v>23.49</v>
      </c>
      <c r="N1599" s="822">
        <v>1</v>
      </c>
      <c r="O1599" s="826">
        <v>0.5</v>
      </c>
      <c r="P1599" s="825">
        <v>23.49</v>
      </c>
      <c r="Q1599" s="827">
        <v>1</v>
      </c>
      <c r="R1599" s="822">
        <v>1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21</v>
      </c>
      <c r="B1600" s="822" t="s">
        <v>2867</v>
      </c>
      <c r="C1600" s="822" t="s">
        <v>2873</v>
      </c>
      <c r="D1600" s="823" t="s">
        <v>4857</v>
      </c>
      <c r="E1600" s="824" t="s">
        <v>2910</v>
      </c>
      <c r="F1600" s="822" t="s">
        <v>2868</v>
      </c>
      <c r="G1600" s="822" t="s">
        <v>2951</v>
      </c>
      <c r="H1600" s="822" t="s">
        <v>329</v>
      </c>
      <c r="I1600" s="822" t="s">
        <v>2952</v>
      </c>
      <c r="J1600" s="822" t="s">
        <v>2953</v>
      </c>
      <c r="K1600" s="822" t="s">
        <v>2954</v>
      </c>
      <c r="L1600" s="825">
        <v>70.48</v>
      </c>
      <c r="M1600" s="825">
        <v>1268.6400000000001</v>
      </c>
      <c r="N1600" s="822">
        <v>18</v>
      </c>
      <c r="O1600" s="826">
        <v>12.5</v>
      </c>
      <c r="P1600" s="825">
        <v>634.32000000000005</v>
      </c>
      <c r="Q1600" s="827">
        <v>0.5</v>
      </c>
      <c r="R1600" s="822">
        <v>9</v>
      </c>
      <c r="S1600" s="827">
        <v>0.5</v>
      </c>
      <c r="T1600" s="826">
        <v>6</v>
      </c>
      <c r="U1600" s="828">
        <v>0.48</v>
      </c>
    </row>
    <row r="1601" spans="1:21" ht="14.45" customHeight="1" x14ac:dyDescent="0.2">
      <c r="A1601" s="821">
        <v>21</v>
      </c>
      <c r="B1601" s="822" t="s">
        <v>2867</v>
      </c>
      <c r="C1601" s="822" t="s">
        <v>2873</v>
      </c>
      <c r="D1601" s="823" t="s">
        <v>4857</v>
      </c>
      <c r="E1601" s="824" t="s">
        <v>2910</v>
      </c>
      <c r="F1601" s="822" t="s">
        <v>2868</v>
      </c>
      <c r="G1601" s="822" t="s">
        <v>2951</v>
      </c>
      <c r="H1601" s="822" t="s">
        <v>329</v>
      </c>
      <c r="I1601" s="822" t="s">
        <v>2955</v>
      </c>
      <c r="J1601" s="822" t="s">
        <v>2953</v>
      </c>
      <c r="K1601" s="822" t="s">
        <v>2956</v>
      </c>
      <c r="L1601" s="825">
        <v>0</v>
      </c>
      <c r="M1601" s="825">
        <v>0</v>
      </c>
      <c r="N1601" s="822">
        <v>1</v>
      </c>
      <c r="O1601" s="826">
        <v>1</v>
      </c>
      <c r="P1601" s="825"/>
      <c r="Q1601" s="827"/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21</v>
      </c>
      <c r="B1602" s="822" t="s">
        <v>2867</v>
      </c>
      <c r="C1602" s="822" t="s">
        <v>2873</v>
      </c>
      <c r="D1602" s="823" t="s">
        <v>4857</v>
      </c>
      <c r="E1602" s="824" t="s">
        <v>2910</v>
      </c>
      <c r="F1602" s="822" t="s">
        <v>2868</v>
      </c>
      <c r="G1602" s="822" t="s">
        <v>2958</v>
      </c>
      <c r="H1602" s="822" t="s">
        <v>329</v>
      </c>
      <c r="I1602" s="822" t="s">
        <v>2959</v>
      </c>
      <c r="J1602" s="822" t="s">
        <v>2960</v>
      </c>
      <c r="K1602" s="822" t="s">
        <v>658</v>
      </c>
      <c r="L1602" s="825">
        <v>72.55</v>
      </c>
      <c r="M1602" s="825">
        <v>217.64999999999998</v>
      </c>
      <c r="N1602" s="822">
        <v>3</v>
      </c>
      <c r="O1602" s="826">
        <v>2.5</v>
      </c>
      <c r="P1602" s="825">
        <v>72.55</v>
      </c>
      <c r="Q1602" s="827">
        <v>0.33333333333333337</v>
      </c>
      <c r="R1602" s="822">
        <v>1</v>
      </c>
      <c r="S1602" s="827">
        <v>0.33333333333333331</v>
      </c>
      <c r="T1602" s="826">
        <v>0.5</v>
      </c>
      <c r="U1602" s="828">
        <v>0.2</v>
      </c>
    </row>
    <row r="1603" spans="1:21" ht="14.45" customHeight="1" x14ac:dyDescent="0.2">
      <c r="A1603" s="821">
        <v>21</v>
      </c>
      <c r="B1603" s="822" t="s">
        <v>2867</v>
      </c>
      <c r="C1603" s="822" t="s">
        <v>2873</v>
      </c>
      <c r="D1603" s="823" t="s">
        <v>4857</v>
      </c>
      <c r="E1603" s="824" t="s">
        <v>2910</v>
      </c>
      <c r="F1603" s="822" t="s">
        <v>2868</v>
      </c>
      <c r="G1603" s="822" t="s">
        <v>2958</v>
      </c>
      <c r="H1603" s="822" t="s">
        <v>329</v>
      </c>
      <c r="I1603" s="822" t="s">
        <v>4305</v>
      </c>
      <c r="J1603" s="822" t="s">
        <v>3616</v>
      </c>
      <c r="K1603" s="822" t="s">
        <v>4306</v>
      </c>
      <c r="L1603" s="825">
        <v>121.75</v>
      </c>
      <c r="M1603" s="825">
        <v>121.75</v>
      </c>
      <c r="N1603" s="822">
        <v>1</v>
      </c>
      <c r="O1603" s="826">
        <v>0.5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21</v>
      </c>
      <c r="B1604" s="822" t="s">
        <v>2867</v>
      </c>
      <c r="C1604" s="822" t="s">
        <v>2873</v>
      </c>
      <c r="D1604" s="823" t="s">
        <v>4857</v>
      </c>
      <c r="E1604" s="824" t="s">
        <v>2910</v>
      </c>
      <c r="F1604" s="822" t="s">
        <v>2868</v>
      </c>
      <c r="G1604" s="822" t="s">
        <v>2958</v>
      </c>
      <c r="H1604" s="822" t="s">
        <v>643</v>
      </c>
      <c r="I1604" s="822" t="s">
        <v>2526</v>
      </c>
      <c r="J1604" s="822" t="s">
        <v>656</v>
      </c>
      <c r="K1604" s="822" t="s">
        <v>658</v>
      </c>
      <c r="L1604" s="825">
        <v>72.55</v>
      </c>
      <c r="M1604" s="825">
        <v>290.2</v>
      </c>
      <c r="N1604" s="822">
        <v>4</v>
      </c>
      <c r="O1604" s="826">
        <v>4</v>
      </c>
      <c r="P1604" s="825">
        <v>217.64999999999998</v>
      </c>
      <c r="Q1604" s="827">
        <v>0.75</v>
      </c>
      <c r="R1604" s="822">
        <v>3</v>
      </c>
      <c r="S1604" s="827">
        <v>0.75</v>
      </c>
      <c r="T1604" s="826">
        <v>3</v>
      </c>
      <c r="U1604" s="828">
        <v>0.75</v>
      </c>
    </row>
    <row r="1605" spans="1:21" ht="14.45" customHeight="1" x14ac:dyDescent="0.2">
      <c r="A1605" s="821">
        <v>21</v>
      </c>
      <c r="B1605" s="822" t="s">
        <v>2867</v>
      </c>
      <c r="C1605" s="822" t="s">
        <v>2873</v>
      </c>
      <c r="D1605" s="823" t="s">
        <v>4857</v>
      </c>
      <c r="E1605" s="824" t="s">
        <v>2910</v>
      </c>
      <c r="F1605" s="822" t="s">
        <v>2868</v>
      </c>
      <c r="G1605" s="822" t="s">
        <v>2958</v>
      </c>
      <c r="H1605" s="822" t="s">
        <v>329</v>
      </c>
      <c r="I1605" s="822" t="s">
        <v>4307</v>
      </c>
      <c r="J1605" s="822" t="s">
        <v>3618</v>
      </c>
      <c r="K1605" s="822" t="s">
        <v>658</v>
      </c>
      <c r="L1605" s="825">
        <v>72.55</v>
      </c>
      <c r="M1605" s="825">
        <v>72.55</v>
      </c>
      <c r="N1605" s="822">
        <v>1</v>
      </c>
      <c r="O1605" s="826">
        <v>1</v>
      </c>
      <c r="P1605" s="825">
        <v>72.55</v>
      </c>
      <c r="Q1605" s="827">
        <v>1</v>
      </c>
      <c r="R1605" s="822">
        <v>1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21</v>
      </c>
      <c r="B1606" s="822" t="s">
        <v>2867</v>
      </c>
      <c r="C1606" s="822" t="s">
        <v>2873</v>
      </c>
      <c r="D1606" s="823" t="s">
        <v>4857</v>
      </c>
      <c r="E1606" s="824" t="s">
        <v>2910</v>
      </c>
      <c r="F1606" s="822" t="s">
        <v>2868</v>
      </c>
      <c r="G1606" s="822" t="s">
        <v>2915</v>
      </c>
      <c r="H1606" s="822" t="s">
        <v>643</v>
      </c>
      <c r="I1606" s="822" t="s">
        <v>2588</v>
      </c>
      <c r="J1606" s="822" t="s">
        <v>2589</v>
      </c>
      <c r="K1606" s="822" t="s">
        <v>2590</v>
      </c>
      <c r="L1606" s="825">
        <v>23.4</v>
      </c>
      <c r="M1606" s="825">
        <v>23.4</v>
      </c>
      <c r="N1606" s="822">
        <v>1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21</v>
      </c>
      <c r="B1607" s="822" t="s">
        <v>2867</v>
      </c>
      <c r="C1607" s="822" t="s">
        <v>2873</v>
      </c>
      <c r="D1607" s="823" t="s">
        <v>4857</v>
      </c>
      <c r="E1607" s="824" t="s">
        <v>2910</v>
      </c>
      <c r="F1607" s="822" t="s">
        <v>2868</v>
      </c>
      <c r="G1607" s="822" t="s">
        <v>2915</v>
      </c>
      <c r="H1607" s="822" t="s">
        <v>643</v>
      </c>
      <c r="I1607" s="822" t="s">
        <v>2591</v>
      </c>
      <c r="J1607" s="822" t="s">
        <v>2589</v>
      </c>
      <c r="K1607" s="822" t="s">
        <v>2592</v>
      </c>
      <c r="L1607" s="825">
        <v>11.71</v>
      </c>
      <c r="M1607" s="825">
        <v>58.550000000000004</v>
      </c>
      <c r="N1607" s="822">
        <v>5</v>
      </c>
      <c r="O1607" s="826">
        <v>3</v>
      </c>
      <c r="P1607" s="825">
        <v>46.84</v>
      </c>
      <c r="Q1607" s="827">
        <v>0.8</v>
      </c>
      <c r="R1607" s="822">
        <v>4</v>
      </c>
      <c r="S1607" s="827">
        <v>0.8</v>
      </c>
      <c r="T1607" s="826">
        <v>2</v>
      </c>
      <c r="U1607" s="828">
        <v>0.66666666666666663</v>
      </c>
    </row>
    <row r="1608" spans="1:21" ht="14.45" customHeight="1" x14ac:dyDescent="0.2">
      <c r="A1608" s="821">
        <v>21</v>
      </c>
      <c r="B1608" s="822" t="s">
        <v>2867</v>
      </c>
      <c r="C1608" s="822" t="s">
        <v>2873</v>
      </c>
      <c r="D1608" s="823" t="s">
        <v>4857</v>
      </c>
      <c r="E1608" s="824" t="s">
        <v>2910</v>
      </c>
      <c r="F1608" s="822" t="s">
        <v>2868</v>
      </c>
      <c r="G1608" s="822" t="s">
        <v>4308</v>
      </c>
      <c r="H1608" s="822" t="s">
        <v>329</v>
      </c>
      <c r="I1608" s="822" t="s">
        <v>4309</v>
      </c>
      <c r="J1608" s="822" t="s">
        <v>1162</v>
      </c>
      <c r="K1608" s="822" t="s">
        <v>4310</v>
      </c>
      <c r="L1608" s="825">
        <v>0</v>
      </c>
      <c r="M1608" s="825">
        <v>0</v>
      </c>
      <c r="N1608" s="822">
        <v>2</v>
      </c>
      <c r="O1608" s="826">
        <v>1</v>
      </c>
      <c r="P1608" s="825"/>
      <c r="Q1608" s="827"/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21</v>
      </c>
      <c r="B1609" s="822" t="s">
        <v>2867</v>
      </c>
      <c r="C1609" s="822" t="s">
        <v>2873</v>
      </c>
      <c r="D1609" s="823" t="s">
        <v>4857</v>
      </c>
      <c r="E1609" s="824" t="s">
        <v>2910</v>
      </c>
      <c r="F1609" s="822" t="s">
        <v>2868</v>
      </c>
      <c r="G1609" s="822" t="s">
        <v>2961</v>
      </c>
      <c r="H1609" s="822" t="s">
        <v>643</v>
      </c>
      <c r="I1609" s="822" t="s">
        <v>2392</v>
      </c>
      <c r="J1609" s="822" t="s">
        <v>2388</v>
      </c>
      <c r="K1609" s="822" t="s">
        <v>2393</v>
      </c>
      <c r="L1609" s="825">
        <v>31.09</v>
      </c>
      <c r="M1609" s="825">
        <v>31.09</v>
      </c>
      <c r="N1609" s="822">
        <v>1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21</v>
      </c>
      <c r="B1610" s="822" t="s">
        <v>2867</v>
      </c>
      <c r="C1610" s="822" t="s">
        <v>2873</v>
      </c>
      <c r="D1610" s="823" t="s">
        <v>4857</v>
      </c>
      <c r="E1610" s="824" t="s">
        <v>2910</v>
      </c>
      <c r="F1610" s="822" t="s">
        <v>2868</v>
      </c>
      <c r="G1610" s="822" t="s">
        <v>3283</v>
      </c>
      <c r="H1610" s="822" t="s">
        <v>643</v>
      </c>
      <c r="I1610" s="822" t="s">
        <v>3284</v>
      </c>
      <c r="J1610" s="822" t="s">
        <v>3285</v>
      </c>
      <c r="K1610" s="822" t="s">
        <v>3286</v>
      </c>
      <c r="L1610" s="825">
        <v>1091.07</v>
      </c>
      <c r="M1610" s="825">
        <v>14183.909999999998</v>
      </c>
      <c r="N1610" s="822">
        <v>13</v>
      </c>
      <c r="O1610" s="826">
        <v>7</v>
      </c>
      <c r="P1610" s="825">
        <v>14183.909999999998</v>
      </c>
      <c r="Q1610" s="827">
        <v>1</v>
      </c>
      <c r="R1610" s="822">
        <v>13</v>
      </c>
      <c r="S1610" s="827">
        <v>1</v>
      </c>
      <c r="T1610" s="826">
        <v>7</v>
      </c>
      <c r="U1610" s="828">
        <v>1</v>
      </c>
    </row>
    <row r="1611" spans="1:21" ht="14.45" customHeight="1" x14ac:dyDescent="0.2">
      <c r="A1611" s="821">
        <v>21</v>
      </c>
      <c r="B1611" s="822" t="s">
        <v>2867</v>
      </c>
      <c r="C1611" s="822" t="s">
        <v>2873</v>
      </c>
      <c r="D1611" s="823" t="s">
        <v>4857</v>
      </c>
      <c r="E1611" s="824" t="s">
        <v>2910</v>
      </c>
      <c r="F1611" s="822" t="s">
        <v>2868</v>
      </c>
      <c r="G1611" s="822" t="s">
        <v>3298</v>
      </c>
      <c r="H1611" s="822" t="s">
        <v>329</v>
      </c>
      <c r="I1611" s="822" t="s">
        <v>3299</v>
      </c>
      <c r="J1611" s="822" t="s">
        <v>3300</v>
      </c>
      <c r="K1611" s="822" t="s">
        <v>3301</v>
      </c>
      <c r="L1611" s="825">
        <v>86.02</v>
      </c>
      <c r="M1611" s="825">
        <v>688.16</v>
      </c>
      <c r="N1611" s="822">
        <v>8</v>
      </c>
      <c r="O1611" s="826">
        <v>2</v>
      </c>
      <c r="P1611" s="825">
        <v>688.16</v>
      </c>
      <c r="Q1611" s="827">
        <v>1</v>
      </c>
      <c r="R1611" s="822">
        <v>8</v>
      </c>
      <c r="S1611" s="827">
        <v>1</v>
      </c>
      <c r="T1611" s="826">
        <v>2</v>
      </c>
      <c r="U1611" s="828">
        <v>1</v>
      </c>
    </row>
    <row r="1612" spans="1:21" ht="14.45" customHeight="1" x14ac:dyDescent="0.2">
      <c r="A1612" s="821">
        <v>21</v>
      </c>
      <c r="B1612" s="822" t="s">
        <v>2867</v>
      </c>
      <c r="C1612" s="822" t="s">
        <v>2873</v>
      </c>
      <c r="D1612" s="823" t="s">
        <v>4857</v>
      </c>
      <c r="E1612" s="824" t="s">
        <v>2910</v>
      </c>
      <c r="F1612" s="822" t="s">
        <v>2868</v>
      </c>
      <c r="G1612" s="822" t="s">
        <v>3302</v>
      </c>
      <c r="H1612" s="822" t="s">
        <v>643</v>
      </c>
      <c r="I1612" s="822" t="s">
        <v>3303</v>
      </c>
      <c r="J1612" s="822" t="s">
        <v>3304</v>
      </c>
      <c r="K1612" s="822" t="s">
        <v>2761</v>
      </c>
      <c r="L1612" s="825">
        <v>206.88</v>
      </c>
      <c r="M1612" s="825">
        <v>1034.4000000000001</v>
      </c>
      <c r="N1612" s="822">
        <v>5</v>
      </c>
      <c r="O1612" s="826">
        <v>3</v>
      </c>
      <c r="P1612" s="825">
        <v>413.76</v>
      </c>
      <c r="Q1612" s="827">
        <v>0.39999999999999997</v>
      </c>
      <c r="R1612" s="822">
        <v>2</v>
      </c>
      <c r="S1612" s="827">
        <v>0.4</v>
      </c>
      <c r="T1612" s="826">
        <v>2</v>
      </c>
      <c r="U1612" s="828">
        <v>0.66666666666666663</v>
      </c>
    </row>
    <row r="1613" spans="1:21" ht="14.45" customHeight="1" x14ac:dyDescent="0.2">
      <c r="A1613" s="821">
        <v>21</v>
      </c>
      <c r="B1613" s="822" t="s">
        <v>2867</v>
      </c>
      <c r="C1613" s="822" t="s">
        <v>2873</v>
      </c>
      <c r="D1613" s="823" t="s">
        <v>4857</v>
      </c>
      <c r="E1613" s="824" t="s">
        <v>2910</v>
      </c>
      <c r="F1613" s="822" t="s">
        <v>2868</v>
      </c>
      <c r="G1613" s="822" t="s">
        <v>2971</v>
      </c>
      <c r="H1613" s="822" t="s">
        <v>329</v>
      </c>
      <c r="I1613" s="822" t="s">
        <v>4311</v>
      </c>
      <c r="J1613" s="822" t="s">
        <v>3910</v>
      </c>
      <c r="K1613" s="822" t="s">
        <v>4312</v>
      </c>
      <c r="L1613" s="825">
        <v>32.76</v>
      </c>
      <c r="M1613" s="825">
        <v>65.52</v>
      </c>
      <c r="N1613" s="822">
        <v>2</v>
      </c>
      <c r="O1613" s="826">
        <v>1</v>
      </c>
      <c r="P1613" s="825">
        <v>65.52</v>
      </c>
      <c r="Q1613" s="827">
        <v>1</v>
      </c>
      <c r="R1613" s="822">
        <v>2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21</v>
      </c>
      <c r="B1614" s="822" t="s">
        <v>2867</v>
      </c>
      <c r="C1614" s="822" t="s">
        <v>2873</v>
      </c>
      <c r="D1614" s="823" t="s">
        <v>4857</v>
      </c>
      <c r="E1614" s="824" t="s">
        <v>2910</v>
      </c>
      <c r="F1614" s="822" t="s">
        <v>2868</v>
      </c>
      <c r="G1614" s="822" t="s">
        <v>2971</v>
      </c>
      <c r="H1614" s="822" t="s">
        <v>329</v>
      </c>
      <c r="I1614" s="822" t="s">
        <v>4313</v>
      </c>
      <c r="J1614" s="822" t="s">
        <v>1640</v>
      </c>
      <c r="K1614" s="822" t="s">
        <v>1340</v>
      </c>
      <c r="L1614" s="825">
        <v>117.03</v>
      </c>
      <c r="M1614" s="825">
        <v>117.03</v>
      </c>
      <c r="N1614" s="822">
        <v>1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21</v>
      </c>
      <c r="B1615" s="822" t="s">
        <v>2867</v>
      </c>
      <c r="C1615" s="822" t="s">
        <v>2873</v>
      </c>
      <c r="D1615" s="823" t="s">
        <v>4857</v>
      </c>
      <c r="E1615" s="824" t="s">
        <v>2910</v>
      </c>
      <c r="F1615" s="822" t="s">
        <v>2868</v>
      </c>
      <c r="G1615" s="822" t="s">
        <v>2974</v>
      </c>
      <c r="H1615" s="822" t="s">
        <v>329</v>
      </c>
      <c r="I1615" s="822" t="s">
        <v>2975</v>
      </c>
      <c r="J1615" s="822" t="s">
        <v>2976</v>
      </c>
      <c r="K1615" s="822" t="s">
        <v>2977</v>
      </c>
      <c r="L1615" s="825">
        <v>0</v>
      </c>
      <c r="M1615" s="825">
        <v>0</v>
      </c>
      <c r="N1615" s="822">
        <v>1</v>
      </c>
      <c r="O1615" s="826">
        <v>1</v>
      </c>
      <c r="P1615" s="825">
        <v>0</v>
      </c>
      <c r="Q1615" s="827"/>
      <c r="R1615" s="822">
        <v>1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21</v>
      </c>
      <c r="B1616" s="822" t="s">
        <v>2867</v>
      </c>
      <c r="C1616" s="822" t="s">
        <v>2873</v>
      </c>
      <c r="D1616" s="823" t="s">
        <v>4857</v>
      </c>
      <c r="E1616" s="824" t="s">
        <v>2910</v>
      </c>
      <c r="F1616" s="822" t="s">
        <v>2868</v>
      </c>
      <c r="G1616" s="822" t="s">
        <v>2974</v>
      </c>
      <c r="H1616" s="822" t="s">
        <v>329</v>
      </c>
      <c r="I1616" s="822" t="s">
        <v>2978</v>
      </c>
      <c r="J1616" s="822" t="s">
        <v>2976</v>
      </c>
      <c r="K1616" s="822" t="s">
        <v>1113</v>
      </c>
      <c r="L1616" s="825">
        <v>0</v>
      </c>
      <c r="M1616" s="825">
        <v>0</v>
      </c>
      <c r="N1616" s="822">
        <v>4</v>
      </c>
      <c r="O1616" s="826">
        <v>3</v>
      </c>
      <c r="P1616" s="825">
        <v>0</v>
      </c>
      <c r="Q1616" s="827"/>
      <c r="R1616" s="822">
        <v>3</v>
      </c>
      <c r="S1616" s="827">
        <v>0.75</v>
      </c>
      <c r="T1616" s="826">
        <v>2</v>
      </c>
      <c r="U1616" s="828">
        <v>0.66666666666666663</v>
      </c>
    </row>
    <row r="1617" spans="1:21" ht="14.45" customHeight="1" x14ac:dyDescent="0.2">
      <c r="A1617" s="821">
        <v>21</v>
      </c>
      <c r="B1617" s="822" t="s">
        <v>2867</v>
      </c>
      <c r="C1617" s="822" t="s">
        <v>2873</v>
      </c>
      <c r="D1617" s="823" t="s">
        <v>4857</v>
      </c>
      <c r="E1617" s="824" t="s">
        <v>2910</v>
      </c>
      <c r="F1617" s="822" t="s">
        <v>2868</v>
      </c>
      <c r="G1617" s="822" t="s">
        <v>4079</v>
      </c>
      <c r="H1617" s="822" t="s">
        <v>643</v>
      </c>
      <c r="I1617" s="822" t="s">
        <v>2458</v>
      </c>
      <c r="J1617" s="822" t="s">
        <v>2459</v>
      </c>
      <c r="K1617" s="822" t="s">
        <v>1669</v>
      </c>
      <c r="L1617" s="825">
        <v>96.04</v>
      </c>
      <c r="M1617" s="825">
        <v>192.08</v>
      </c>
      <c r="N1617" s="822">
        <v>2</v>
      </c>
      <c r="O1617" s="826">
        <v>1</v>
      </c>
      <c r="P1617" s="825">
        <v>192.08</v>
      </c>
      <c r="Q1617" s="827">
        <v>1</v>
      </c>
      <c r="R1617" s="822">
        <v>2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21</v>
      </c>
      <c r="B1618" s="822" t="s">
        <v>2867</v>
      </c>
      <c r="C1618" s="822" t="s">
        <v>2873</v>
      </c>
      <c r="D1618" s="823" t="s">
        <v>4857</v>
      </c>
      <c r="E1618" s="824" t="s">
        <v>2910</v>
      </c>
      <c r="F1618" s="822" t="s">
        <v>2868</v>
      </c>
      <c r="G1618" s="822" t="s">
        <v>4079</v>
      </c>
      <c r="H1618" s="822" t="s">
        <v>643</v>
      </c>
      <c r="I1618" s="822" t="s">
        <v>4314</v>
      </c>
      <c r="J1618" s="822" t="s">
        <v>2459</v>
      </c>
      <c r="K1618" s="822" t="s">
        <v>1667</v>
      </c>
      <c r="L1618" s="825">
        <v>48.01</v>
      </c>
      <c r="M1618" s="825">
        <v>48.01</v>
      </c>
      <c r="N1618" s="822">
        <v>1</v>
      </c>
      <c r="O1618" s="826">
        <v>1</v>
      </c>
      <c r="P1618" s="825">
        <v>48.01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21</v>
      </c>
      <c r="B1619" s="822" t="s">
        <v>2867</v>
      </c>
      <c r="C1619" s="822" t="s">
        <v>2873</v>
      </c>
      <c r="D1619" s="823" t="s">
        <v>4857</v>
      </c>
      <c r="E1619" s="824" t="s">
        <v>2910</v>
      </c>
      <c r="F1619" s="822" t="s">
        <v>2868</v>
      </c>
      <c r="G1619" s="822" t="s">
        <v>4079</v>
      </c>
      <c r="H1619" s="822" t="s">
        <v>329</v>
      </c>
      <c r="I1619" s="822" t="s">
        <v>4082</v>
      </c>
      <c r="J1619" s="822" t="s">
        <v>2459</v>
      </c>
      <c r="K1619" s="822" t="s">
        <v>3079</v>
      </c>
      <c r="L1619" s="825">
        <v>134.44999999999999</v>
      </c>
      <c r="M1619" s="825">
        <v>134.44999999999999</v>
      </c>
      <c r="N1619" s="822">
        <v>1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21</v>
      </c>
      <c r="B1620" s="822" t="s">
        <v>2867</v>
      </c>
      <c r="C1620" s="822" t="s">
        <v>2873</v>
      </c>
      <c r="D1620" s="823" t="s">
        <v>4857</v>
      </c>
      <c r="E1620" s="824" t="s">
        <v>2910</v>
      </c>
      <c r="F1620" s="822" t="s">
        <v>2868</v>
      </c>
      <c r="G1620" s="822" t="s">
        <v>2979</v>
      </c>
      <c r="H1620" s="822" t="s">
        <v>643</v>
      </c>
      <c r="I1620" s="822" t="s">
        <v>2614</v>
      </c>
      <c r="J1620" s="822" t="s">
        <v>1454</v>
      </c>
      <c r="K1620" s="822" t="s">
        <v>2615</v>
      </c>
      <c r="L1620" s="825">
        <v>117.55</v>
      </c>
      <c r="M1620" s="825">
        <v>117.55</v>
      </c>
      <c r="N1620" s="822">
        <v>1</v>
      </c>
      <c r="O1620" s="826">
        <v>0.5</v>
      </c>
      <c r="P1620" s="825">
        <v>117.55</v>
      </c>
      <c r="Q1620" s="827">
        <v>1</v>
      </c>
      <c r="R1620" s="822">
        <v>1</v>
      </c>
      <c r="S1620" s="827">
        <v>1</v>
      </c>
      <c r="T1620" s="826">
        <v>0.5</v>
      </c>
      <c r="U1620" s="828">
        <v>1</v>
      </c>
    </row>
    <row r="1621" spans="1:21" ht="14.45" customHeight="1" x14ac:dyDescent="0.2">
      <c r="A1621" s="821">
        <v>21</v>
      </c>
      <c r="B1621" s="822" t="s">
        <v>2867</v>
      </c>
      <c r="C1621" s="822" t="s">
        <v>2873</v>
      </c>
      <c r="D1621" s="823" t="s">
        <v>4857</v>
      </c>
      <c r="E1621" s="824" t="s">
        <v>2910</v>
      </c>
      <c r="F1621" s="822" t="s">
        <v>2868</v>
      </c>
      <c r="G1621" s="822" t="s">
        <v>3309</v>
      </c>
      <c r="H1621" s="822" t="s">
        <v>329</v>
      </c>
      <c r="I1621" s="822" t="s">
        <v>3310</v>
      </c>
      <c r="J1621" s="822" t="s">
        <v>3311</v>
      </c>
      <c r="K1621" s="822" t="s">
        <v>1669</v>
      </c>
      <c r="L1621" s="825">
        <v>78.33</v>
      </c>
      <c r="M1621" s="825">
        <v>234.99</v>
      </c>
      <c r="N1621" s="822">
        <v>3</v>
      </c>
      <c r="O1621" s="826">
        <v>1.5</v>
      </c>
      <c r="P1621" s="825">
        <v>234.99</v>
      </c>
      <c r="Q1621" s="827">
        <v>1</v>
      </c>
      <c r="R1621" s="822">
        <v>3</v>
      </c>
      <c r="S1621" s="827">
        <v>1</v>
      </c>
      <c r="T1621" s="826">
        <v>1.5</v>
      </c>
      <c r="U1621" s="828">
        <v>1</v>
      </c>
    </row>
    <row r="1622" spans="1:21" ht="14.45" customHeight="1" x14ac:dyDescent="0.2">
      <c r="A1622" s="821">
        <v>21</v>
      </c>
      <c r="B1622" s="822" t="s">
        <v>2867</v>
      </c>
      <c r="C1622" s="822" t="s">
        <v>2873</v>
      </c>
      <c r="D1622" s="823" t="s">
        <v>4857</v>
      </c>
      <c r="E1622" s="824" t="s">
        <v>2910</v>
      </c>
      <c r="F1622" s="822" t="s">
        <v>2868</v>
      </c>
      <c r="G1622" s="822" t="s">
        <v>2981</v>
      </c>
      <c r="H1622" s="822" t="s">
        <v>329</v>
      </c>
      <c r="I1622" s="822" t="s">
        <v>4315</v>
      </c>
      <c r="J1622" s="822" t="s">
        <v>4316</v>
      </c>
      <c r="K1622" s="822" t="s">
        <v>2382</v>
      </c>
      <c r="L1622" s="825">
        <v>123.18</v>
      </c>
      <c r="M1622" s="825">
        <v>369.54</v>
      </c>
      <c r="N1622" s="822">
        <v>3</v>
      </c>
      <c r="O1622" s="826">
        <v>0.5</v>
      </c>
      <c r="P1622" s="825">
        <v>369.54</v>
      </c>
      <c r="Q1622" s="827">
        <v>1</v>
      </c>
      <c r="R1622" s="822">
        <v>3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21</v>
      </c>
      <c r="B1623" s="822" t="s">
        <v>2867</v>
      </c>
      <c r="C1623" s="822" t="s">
        <v>2873</v>
      </c>
      <c r="D1623" s="823" t="s">
        <v>4857</v>
      </c>
      <c r="E1623" s="824" t="s">
        <v>2910</v>
      </c>
      <c r="F1623" s="822" t="s">
        <v>2868</v>
      </c>
      <c r="G1623" s="822" t="s">
        <v>2981</v>
      </c>
      <c r="H1623" s="822" t="s">
        <v>329</v>
      </c>
      <c r="I1623" s="822" t="s">
        <v>3313</v>
      </c>
      <c r="J1623" s="822" t="s">
        <v>1670</v>
      </c>
      <c r="K1623" s="822" t="s">
        <v>780</v>
      </c>
      <c r="L1623" s="825">
        <v>65.989999999999995</v>
      </c>
      <c r="M1623" s="825">
        <v>329.94999999999993</v>
      </c>
      <c r="N1623" s="822">
        <v>5</v>
      </c>
      <c r="O1623" s="826">
        <v>3</v>
      </c>
      <c r="P1623" s="825">
        <v>131.97999999999999</v>
      </c>
      <c r="Q1623" s="827">
        <v>0.40000000000000008</v>
      </c>
      <c r="R1623" s="822">
        <v>2</v>
      </c>
      <c r="S1623" s="827">
        <v>0.4</v>
      </c>
      <c r="T1623" s="826">
        <v>1</v>
      </c>
      <c r="U1623" s="828">
        <v>0.33333333333333331</v>
      </c>
    </row>
    <row r="1624" spans="1:21" ht="14.45" customHeight="1" x14ac:dyDescent="0.2">
      <c r="A1624" s="821">
        <v>21</v>
      </c>
      <c r="B1624" s="822" t="s">
        <v>2867</v>
      </c>
      <c r="C1624" s="822" t="s">
        <v>2873</v>
      </c>
      <c r="D1624" s="823" t="s">
        <v>4857</v>
      </c>
      <c r="E1624" s="824" t="s">
        <v>2910</v>
      </c>
      <c r="F1624" s="822" t="s">
        <v>2868</v>
      </c>
      <c r="G1624" s="822" t="s">
        <v>2981</v>
      </c>
      <c r="H1624" s="822" t="s">
        <v>329</v>
      </c>
      <c r="I1624" s="822" t="s">
        <v>2982</v>
      </c>
      <c r="J1624" s="822" t="s">
        <v>1670</v>
      </c>
      <c r="K1624" s="822" t="s">
        <v>782</v>
      </c>
      <c r="L1624" s="825">
        <v>132</v>
      </c>
      <c r="M1624" s="825">
        <v>264</v>
      </c>
      <c r="N1624" s="822">
        <v>2</v>
      </c>
      <c r="O1624" s="826">
        <v>2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21</v>
      </c>
      <c r="B1625" s="822" t="s">
        <v>2867</v>
      </c>
      <c r="C1625" s="822" t="s">
        <v>2873</v>
      </c>
      <c r="D1625" s="823" t="s">
        <v>4857</v>
      </c>
      <c r="E1625" s="824" t="s">
        <v>2910</v>
      </c>
      <c r="F1625" s="822" t="s">
        <v>2868</v>
      </c>
      <c r="G1625" s="822" t="s">
        <v>2981</v>
      </c>
      <c r="H1625" s="822" t="s">
        <v>329</v>
      </c>
      <c r="I1625" s="822" t="s">
        <v>3629</v>
      </c>
      <c r="J1625" s="822" t="s">
        <v>1670</v>
      </c>
      <c r="K1625" s="822" t="s">
        <v>1671</v>
      </c>
      <c r="L1625" s="825">
        <v>264</v>
      </c>
      <c r="M1625" s="825">
        <v>264</v>
      </c>
      <c r="N1625" s="822">
        <v>1</v>
      </c>
      <c r="O1625" s="826">
        <v>1</v>
      </c>
      <c r="P1625" s="825">
        <v>264</v>
      </c>
      <c r="Q1625" s="827">
        <v>1</v>
      </c>
      <c r="R1625" s="822">
        <v>1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21</v>
      </c>
      <c r="B1626" s="822" t="s">
        <v>2867</v>
      </c>
      <c r="C1626" s="822" t="s">
        <v>2873</v>
      </c>
      <c r="D1626" s="823" t="s">
        <v>4857</v>
      </c>
      <c r="E1626" s="824" t="s">
        <v>2910</v>
      </c>
      <c r="F1626" s="822" t="s">
        <v>2868</v>
      </c>
      <c r="G1626" s="822" t="s">
        <v>3525</v>
      </c>
      <c r="H1626" s="822" t="s">
        <v>643</v>
      </c>
      <c r="I1626" s="822" t="s">
        <v>4119</v>
      </c>
      <c r="J1626" s="822" t="s">
        <v>3527</v>
      </c>
      <c r="K1626" s="822" t="s">
        <v>4120</v>
      </c>
      <c r="L1626" s="825">
        <v>176.32</v>
      </c>
      <c r="M1626" s="825">
        <v>176.32</v>
      </c>
      <c r="N1626" s="822">
        <v>1</v>
      </c>
      <c r="O1626" s="826">
        <v>1</v>
      </c>
      <c r="P1626" s="825">
        <v>176.32</v>
      </c>
      <c r="Q1626" s="827">
        <v>1</v>
      </c>
      <c r="R1626" s="822">
        <v>1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21</v>
      </c>
      <c r="B1627" s="822" t="s">
        <v>2867</v>
      </c>
      <c r="C1627" s="822" t="s">
        <v>2873</v>
      </c>
      <c r="D1627" s="823" t="s">
        <v>4857</v>
      </c>
      <c r="E1627" s="824" t="s">
        <v>2910</v>
      </c>
      <c r="F1627" s="822" t="s">
        <v>2868</v>
      </c>
      <c r="G1627" s="822" t="s">
        <v>4317</v>
      </c>
      <c r="H1627" s="822" t="s">
        <v>329</v>
      </c>
      <c r="I1627" s="822" t="s">
        <v>4318</v>
      </c>
      <c r="J1627" s="822" t="s">
        <v>4319</v>
      </c>
      <c r="K1627" s="822" t="s">
        <v>4320</v>
      </c>
      <c r="L1627" s="825">
        <v>672.43</v>
      </c>
      <c r="M1627" s="825">
        <v>1344.86</v>
      </c>
      <c r="N1627" s="822">
        <v>2</v>
      </c>
      <c r="O1627" s="826">
        <v>1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21</v>
      </c>
      <c r="B1628" s="822" t="s">
        <v>2867</v>
      </c>
      <c r="C1628" s="822" t="s">
        <v>2873</v>
      </c>
      <c r="D1628" s="823" t="s">
        <v>4857</v>
      </c>
      <c r="E1628" s="824" t="s">
        <v>2910</v>
      </c>
      <c r="F1628" s="822" t="s">
        <v>2868</v>
      </c>
      <c r="G1628" s="822" t="s">
        <v>2937</v>
      </c>
      <c r="H1628" s="822" t="s">
        <v>329</v>
      </c>
      <c r="I1628" s="822" t="s">
        <v>3314</v>
      </c>
      <c r="J1628" s="822" t="s">
        <v>923</v>
      </c>
      <c r="K1628" s="822" t="s">
        <v>924</v>
      </c>
      <c r="L1628" s="825">
        <v>236.03</v>
      </c>
      <c r="M1628" s="825">
        <v>3776.4800000000005</v>
      </c>
      <c r="N1628" s="822">
        <v>16</v>
      </c>
      <c r="O1628" s="826">
        <v>7</v>
      </c>
      <c r="P1628" s="825">
        <v>2360.3000000000002</v>
      </c>
      <c r="Q1628" s="827">
        <v>0.625</v>
      </c>
      <c r="R1628" s="822">
        <v>10</v>
      </c>
      <c r="S1628" s="827">
        <v>0.625</v>
      </c>
      <c r="T1628" s="826">
        <v>4</v>
      </c>
      <c r="U1628" s="828">
        <v>0.5714285714285714</v>
      </c>
    </row>
    <row r="1629" spans="1:21" ht="14.45" customHeight="1" x14ac:dyDescent="0.2">
      <c r="A1629" s="821">
        <v>21</v>
      </c>
      <c r="B1629" s="822" t="s">
        <v>2867</v>
      </c>
      <c r="C1629" s="822" t="s">
        <v>2873</v>
      </c>
      <c r="D1629" s="823" t="s">
        <v>4857</v>
      </c>
      <c r="E1629" s="824" t="s">
        <v>2910</v>
      </c>
      <c r="F1629" s="822" t="s">
        <v>2868</v>
      </c>
      <c r="G1629" s="822" t="s">
        <v>2937</v>
      </c>
      <c r="H1629" s="822" t="s">
        <v>329</v>
      </c>
      <c r="I1629" s="822" t="s">
        <v>3639</v>
      </c>
      <c r="J1629" s="822" t="s">
        <v>2984</v>
      </c>
      <c r="K1629" s="822" t="s">
        <v>924</v>
      </c>
      <c r="L1629" s="825">
        <v>236.03</v>
      </c>
      <c r="M1629" s="825">
        <v>944.12</v>
      </c>
      <c r="N1629" s="822">
        <v>4</v>
      </c>
      <c r="O1629" s="826">
        <v>1</v>
      </c>
      <c r="P1629" s="825">
        <v>944.12</v>
      </c>
      <c r="Q1629" s="827">
        <v>1</v>
      </c>
      <c r="R1629" s="822">
        <v>4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21</v>
      </c>
      <c r="B1630" s="822" t="s">
        <v>2867</v>
      </c>
      <c r="C1630" s="822" t="s">
        <v>2873</v>
      </c>
      <c r="D1630" s="823" t="s">
        <v>4857</v>
      </c>
      <c r="E1630" s="824" t="s">
        <v>2910</v>
      </c>
      <c r="F1630" s="822" t="s">
        <v>2868</v>
      </c>
      <c r="G1630" s="822" t="s">
        <v>2985</v>
      </c>
      <c r="H1630" s="822" t="s">
        <v>329</v>
      </c>
      <c r="I1630" s="822" t="s">
        <v>3315</v>
      </c>
      <c r="J1630" s="822" t="s">
        <v>818</v>
      </c>
      <c r="K1630" s="822" t="s">
        <v>3157</v>
      </c>
      <c r="L1630" s="825">
        <v>46.81</v>
      </c>
      <c r="M1630" s="825">
        <v>140.43</v>
      </c>
      <c r="N1630" s="822">
        <v>3</v>
      </c>
      <c r="O1630" s="826">
        <v>1</v>
      </c>
      <c r="P1630" s="825">
        <v>140.43</v>
      </c>
      <c r="Q1630" s="827">
        <v>1</v>
      </c>
      <c r="R1630" s="822">
        <v>3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21</v>
      </c>
      <c r="B1631" s="822" t="s">
        <v>2867</v>
      </c>
      <c r="C1631" s="822" t="s">
        <v>2873</v>
      </c>
      <c r="D1631" s="823" t="s">
        <v>4857</v>
      </c>
      <c r="E1631" s="824" t="s">
        <v>2910</v>
      </c>
      <c r="F1631" s="822" t="s">
        <v>2868</v>
      </c>
      <c r="G1631" s="822" t="s">
        <v>2988</v>
      </c>
      <c r="H1631" s="822" t="s">
        <v>329</v>
      </c>
      <c r="I1631" s="822" t="s">
        <v>4321</v>
      </c>
      <c r="J1631" s="822" t="s">
        <v>4322</v>
      </c>
      <c r="K1631" s="822" t="s">
        <v>4323</v>
      </c>
      <c r="L1631" s="825">
        <v>52.87</v>
      </c>
      <c r="M1631" s="825">
        <v>158.60999999999999</v>
      </c>
      <c r="N1631" s="822">
        <v>3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21</v>
      </c>
      <c r="B1632" s="822" t="s">
        <v>2867</v>
      </c>
      <c r="C1632" s="822" t="s">
        <v>2873</v>
      </c>
      <c r="D1632" s="823" t="s">
        <v>4857</v>
      </c>
      <c r="E1632" s="824" t="s">
        <v>2910</v>
      </c>
      <c r="F1632" s="822" t="s">
        <v>2868</v>
      </c>
      <c r="G1632" s="822" t="s">
        <v>2988</v>
      </c>
      <c r="H1632" s="822" t="s">
        <v>329</v>
      </c>
      <c r="I1632" s="822" t="s">
        <v>4324</v>
      </c>
      <c r="J1632" s="822" t="s">
        <v>679</v>
      </c>
      <c r="K1632" s="822" t="s">
        <v>4325</v>
      </c>
      <c r="L1632" s="825">
        <v>70.48</v>
      </c>
      <c r="M1632" s="825">
        <v>70.48</v>
      </c>
      <c r="N1632" s="822">
        <v>1</v>
      </c>
      <c r="O1632" s="826">
        <v>1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21</v>
      </c>
      <c r="B1633" s="822" t="s">
        <v>2867</v>
      </c>
      <c r="C1633" s="822" t="s">
        <v>2873</v>
      </c>
      <c r="D1633" s="823" t="s">
        <v>4857</v>
      </c>
      <c r="E1633" s="824" t="s">
        <v>2910</v>
      </c>
      <c r="F1633" s="822" t="s">
        <v>2868</v>
      </c>
      <c r="G1633" s="822" t="s">
        <v>2988</v>
      </c>
      <c r="H1633" s="822" t="s">
        <v>329</v>
      </c>
      <c r="I1633" s="822" t="s">
        <v>4326</v>
      </c>
      <c r="J1633" s="822" t="s">
        <v>679</v>
      </c>
      <c r="K1633" s="822" t="s">
        <v>4327</v>
      </c>
      <c r="L1633" s="825">
        <v>234.94</v>
      </c>
      <c r="M1633" s="825">
        <v>234.94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21</v>
      </c>
      <c r="B1634" s="822" t="s">
        <v>2867</v>
      </c>
      <c r="C1634" s="822" t="s">
        <v>2873</v>
      </c>
      <c r="D1634" s="823" t="s">
        <v>4857</v>
      </c>
      <c r="E1634" s="824" t="s">
        <v>2910</v>
      </c>
      <c r="F1634" s="822" t="s">
        <v>2868</v>
      </c>
      <c r="G1634" s="822" t="s">
        <v>2988</v>
      </c>
      <c r="H1634" s="822" t="s">
        <v>329</v>
      </c>
      <c r="I1634" s="822" t="s">
        <v>2989</v>
      </c>
      <c r="J1634" s="822" t="s">
        <v>2990</v>
      </c>
      <c r="K1634" s="822" t="s">
        <v>2991</v>
      </c>
      <c r="L1634" s="825">
        <v>35.25</v>
      </c>
      <c r="M1634" s="825">
        <v>70.5</v>
      </c>
      <c r="N1634" s="822">
        <v>2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21</v>
      </c>
      <c r="B1635" s="822" t="s">
        <v>2867</v>
      </c>
      <c r="C1635" s="822" t="s">
        <v>2873</v>
      </c>
      <c r="D1635" s="823" t="s">
        <v>4857</v>
      </c>
      <c r="E1635" s="824" t="s">
        <v>2910</v>
      </c>
      <c r="F1635" s="822" t="s">
        <v>2868</v>
      </c>
      <c r="G1635" s="822" t="s">
        <v>2988</v>
      </c>
      <c r="H1635" s="822" t="s">
        <v>329</v>
      </c>
      <c r="I1635" s="822" t="s">
        <v>4328</v>
      </c>
      <c r="J1635" s="822" t="s">
        <v>4322</v>
      </c>
      <c r="K1635" s="822" t="s">
        <v>4323</v>
      </c>
      <c r="L1635" s="825">
        <v>52.87</v>
      </c>
      <c r="M1635" s="825">
        <v>52.87</v>
      </c>
      <c r="N1635" s="822">
        <v>1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21</v>
      </c>
      <c r="B1636" s="822" t="s">
        <v>2867</v>
      </c>
      <c r="C1636" s="822" t="s">
        <v>2873</v>
      </c>
      <c r="D1636" s="823" t="s">
        <v>4857</v>
      </c>
      <c r="E1636" s="824" t="s">
        <v>2910</v>
      </c>
      <c r="F1636" s="822" t="s">
        <v>2868</v>
      </c>
      <c r="G1636" s="822" t="s">
        <v>2997</v>
      </c>
      <c r="H1636" s="822" t="s">
        <v>329</v>
      </c>
      <c r="I1636" s="822" t="s">
        <v>2998</v>
      </c>
      <c r="J1636" s="822" t="s">
        <v>814</v>
      </c>
      <c r="K1636" s="822" t="s">
        <v>2999</v>
      </c>
      <c r="L1636" s="825">
        <v>91.11</v>
      </c>
      <c r="M1636" s="825">
        <v>1002.21</v>
      </c>
      <c r="N1636" s="822">
        <v>11</v>
      </c>
      <c r="O1636" s="826">
        <v>5</v>
      </c>
      <c r="P1636" s="825">
        <v>819.99</v>
      </c>
      <c r="Q1636" s="827">
        <v>0.81818181818181812</v>
      </c>
      <c r="R1636" s="822">
        <v>9</v>
      </c>
      <c r="S1636" s="827">
        <v>0.81818181818181823</v>
      </c>
      <c r="T1636" s="826">
        <v>4.5</v>
      </c>
      <c r="U1636" s="828">
        <v>0.9</v>
      </c>
    </row>
    <row r="1637" spans="1:21" ht="14.45" customHeight="1" x14ac:dyDescent="0.2">
      <c r="A1637" s="821">
        <v>21</v>
      </c>
      <c r="B1637" s="822" t="s">
        <v>2867</v>
      </c>
      <c r="C1637" s="822" t="s">
        <v>2873</v>
      </c>
      <c r="D1637" s="823" t="s">
        <v>4857</v>
      </c>
      <c r="E1637" s="824" t="s">
        <v>2910</v>
      </c>
      <c r="F1637" s="822" t="s">
        <v>2868</v>
      </c>
      <c r="G1637" s="822" t="s">
        <v>3327</v>
      </c>
      <c r="H1637" s="822" t="s">
        <v>329</v>
      </c>
      <c r="I1637" s="822" t="s">
        <v>3328</v>
      </c>
      <c r="J1637" s="822" t="s">
        <v>1293</v>
      </c>
      <c r="K1637" s="822" t="s">
        <v>3329</v>
      </c>
      <c r="L1637" s="825">
        <v>24.68</v>
      </c>
      <c r="M1637" s="825">
        <v>74.039999999999992</v>
      </c>
      <c r="N1637" s="822">
        <v>3</v>
      </c>
      <c r="O1637" s="826">
        <v>1</v>
      </c>
      <c r="P1637" s="825">
        <v>74.039999999999992</v>
      </c>
      <c r="Q1637" s="827">
        <v>1</v>
      </c>
      <c r="R1637" s="822">
        <v>3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21</v>
      </c>
      <c r="B1638" s="822" t="s">
        <v>2867</v>
      </c>
      <c r="C1638" s="822" t="s">
        <v>2873</v>
      </c>
      <c r="D1638" s="823" t="s">
        <v>4857</v>
      </c>
      <c r="E1638" s="824" t="s">
        <v>2910</v>
      </c>
      <c r="F1638" s="822" t="s">
        <v>2868</v>
      </c>
      <c r="G1638" s="822" t="s">
        <v>4329</v>
      </c>
      <c r="H1638" s="822" t="s">
        <v>329</v>
      </c>
      <c r="I1638" s="822" t="s">
        <v>4330</v>
      </c>
      <c r="J1638" s="822" t="s">
        <v>4331</v>
      </c>
      <c r="K1638" s="822" t="s">
        <v>4332</v>
      </c>
      <c r="L1638" s="825">
        <v>88.31</v>
      </c>
      <c r="M1638" s="825">
        <v>176.62</v>
      </c>
      <c r="N1638" s="822">
        <v>2</v>
      </c>
      <c r="O1638" s="826">
        <v>1</v>
      </c>
      <c r="P1638" s="825">
        <v>176.62</v>
      </c>
      <c r="Q1638" s="827">
        <v>1</v>
      </c>
      <c r="R1638" s="822">
        <v>2</v>
      </c>
      <c r="S1638" s="827">
        <v>1</v>
      </c>
      <c r="T1638" s="826">
        <v>1</v>
      </c>
      <c r="U1638" s="828">
        <v>1</v>
      </c>
    </row>
    <row r="1639" spans="1:21" ht="14.45" customHeight="1" x14ac:dyDescent="0.2">
      <c r="A1639" s="821">
        <v>21</v>
      </c>
      <c r="B1639" s="822" t="s">
        <v>2867</v>
      </c>
      <c r="C1639" s="822" t="s">
        <v>2873</v>
      </c>
      <c r="D1639" s="823" t="s">
        <v>4857</v>
      </c>
      <c r="E1639" s="824" t="s">
        <v>2910</v>
      </c>
      <c r="F1639" s="822" t="s">
        <v>2868</v>
      </c>
      <c r="G1639" s="822" t="s">
        <v>3330</v>
      </c>
      <c r="H1639" s="822" t="s">
        <v>329</v>
      </c>
      <c r="I1639" s="822" t="s">
        <v>4208</v>
      </c>
      <c r="J1639" s="822" t="s">
        <v>783</v>
      </c>
      <c r="K1639" s="822" t="s">
        <v>4209</v>
      </c>
      <c r="L1639" s="825">
        <v>736.33</v>
      </c>
      <c r="M1639" s="825">
        <v>7363.3</v>
      </c>
      <c r="N1639" s="822">
        <v>10</v>
      </c>
      <c r="O1639" s="826">
        <v>2</v>
      </c>
      <c r="P1639" s="825">
        <v>7363.3</v>
      </c>
      <c r="Q1639" s="827">
        <v>1</v>
      </c>
      <c r="R1639" s="822">
        <v>10</v>
      </c>
      <c r="S1639" s="827">
        <v>1</v>
      </c>
      <c r="T1639" s="826">
        <v>2</v>
      </c>
      <c r="U1639" s="828">
        <v>1</v>
      </c>
    </row>
    <row r="1640" spans="1:21" ht="14.45" customHeight="1" x14ac:dyDescent="0.2">
      <c r="A1640" s="821">
        <v>21</v>
      </c>
      <c r="B1640" s="822" t="s">
        <v>2867</v>
      </c>
      <c r="C1640" s="822" t="s">
        <v>2873</v>
      </c>
      <c r="D1640" s="823" t="s">
        <v>4857</v>
      </c>
      <c r="E1640" s="824" t="s">
        <v>2910</v>
      </c>
      <c r="F1640" s="822" t="s">
        <v>2868</v>
      </c>
      <c r="G1640" s="822" t="s">
        <v>3330</v>
      </c>
      <c r="H1640" s="822" t="s">
        <v>329</v>
      </c>
      <c r="I1640" s="822" t="s">
        <v>3331</v>
      </c>
      <c r="J1640" s="822" t="s">
        <v>1672</v>
      </c>
      <c r="K1640" s="822" t="s">
        <v>3332</v>
      </c>
      <c r="L1640" s="825">
        <v>1847.49</v>
      </c>
      <c r="M1640" s="825">
        <v>31407.33</v>
      </c>
      <c r="N1640" s="822">
        <v>17</v>
      </c>
      <c r="O1640" s="826">
        <v>4.5</v>
      </c>
      <c r="P1640" s="825">
        <v>25864.86</v>
      </c>
      <c r="Q1640" s="827">
        <v>0.82352941176470584</v>
      </c>
      <c r="R1640" s="822">
        <v>14</v>
      </c>
      <c r="S1640" s="827">
        <v>0.82352941176470584</v>
      </c>
      <c r="T1640" s="826">
        <v>3.5</v>
      </c>
      <c r="U1640" s="828">
        <v>0.77777777777777779</v>
      </c>
    </row>
    <row r="1641" spans="1:21" ht="14.45" customHeight="1" x14ac:dyDescent="0.2">
      <c r="A1641" s="821">
        <v>21</v>
      </c>
      <c r="B1641" s="822" t="s">
        <v>2867</v>
      </c>
      <c r="C1641" s="822" t="s">
        <v>2873</v>
      </c>
      <c r="D1641" s="823" t="s">
        <v>4857</v>
      </c>
      <c r="E1641" s="824" t="s">
        <v>2910</v>
      </c>
      <c r="F1641" s="822" t="s">
        <v>2868</v>
      </c>
      <c r="G1641" s="822" t="s">
        <v>4333</v>
      </c>
      <c r="H1641" s="822" t="s">
        <v>329</v>
      </c>
      <c r="I1641" s="822" t="s">
        <v>4334</v>
      </c>
      <c r="J1641" s="822" t="s">
        <v>4335</v>
      </c>
      <c r="K1641" s="822" t="s">
        <v>4336</v>
      </c>
      <c r="L1641" s="825">
        <v>0</v>
      </c>
      <c r="M1641" s="825">
        <v>0</v>
      </c>
      <c r="N1641" s="822">
        <v>1</v>
      </c>
      <c r="O1641" s="826">
        <v>1</v>
      </c>
      <c r="P1641" s="825">
        <v>0</v>
      </c>
      <c r="Q1641" s="827"/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21</v>
      </c>
      <c r="B1642" s="822" t="s">
        <v>2867</v>
      </c>
      <c r="C1642" s="822" t="s">
        <v>2873</v>
      </c>
      <c r="D1642" s="823" t="s">
        <v>4857</v>
      </c>
      <c r="E1642" s="824" t="s">
        <v>2910</v>
      </c>
      <c r="F1642" s="822" t="s">
        <v>2868</v>
      </c>
      <c r="G1642" s="822" t="s">
        <v>4337</v>
      </c>
      <c r="H1642" s="822" t="s">
        <v>329</v>
      </c>
      <c r="I1642" s="822" t="s">
        <v>4338</v>
      </c>
      <c r="J1642" s="822" t="s">
        <v>4339</v>
      </c>
      <c r="K1642" s="822" t="s">
        <v>4340</v>
      </c>
      <c r="L1642" s="825">
        <v>422.19</v>
      </c>
      <c r="M1642" s="825">
        <v>844.38</v>
      </c>
      <c r="N1642" s="822">
        <v>2</v>
      </c>
      <c r="O1642" s="826">
        <v>1</v>
      </c>
      <c r="P1642" s="825">
        <v>844.38</v>
      </c>
      <c r="Q1642" s="827">
        <v>1</v>
      </c>
      <c r="R1642" s="822">
        <v>2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21</v>
      </c>
      <c r="B1643" s="822" t="s">
        <v>2867</v>
      </c>
      <c r="C1643" s="822" t="s">
        <v>2873</v>
      </c>
      <c r="D1643" s="823" t="s">
        <v>4857</v>
      </c>
      <c r="E1643" s="824" t="s">
        <v>2910</v>
      </c>
      <c r="F1643" s="822" t="s">
        <v>2868</v>
      </c>
      <c r="G1643" s="822" t="s">
        <v>3645</v>
      </c>
      <c r="H1643" s="822" t="s">
        <v>329</v>
      </c>
      <c r="I1643" s="822" t="s">
        <v>3646</v>
      </c>
      <c r="J1643" s="822" t="s">
        <v>3647</v>
      </c>
      <c r="K1643" s="822" t="s">
        <v>3648</v>
      </c>
      <c r="L1643" s="825">
        <v>0</v>
      </c>
      <c r="M1643" s="825">
        <v>0</v>
      </c>
      <c r="N1643" s="822">
        <v>2</v>
      </c>
      <c r="O1643" s="826">
        <v>1</v>
      </c>
      <c r="P1643" s="825">
        <v>0</v>
      </c>
      <c r="Q1643" s="827"/>
      <c r="R1643" s="822">
        <v>2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21</v>
      </c>
      <c r="B1644" s="822" t="s">
        <v>2867</v>
      </c>
      <c r="C1644" s="822" t="s">
        <v>2873</v>
      </c>
      <c r="D1644" s="823" t="s">
        <v>4857</v>
      </c>
      <c r="E1644" s="824" t="s">
        <v>2910</v>
      </c>
      <c r="F1644" s="822" t="s">
        <v>2868</v>
      </c>
      <c r="G1644" s="822" t="s">
        <v>2924</v>
      </c>
      <c r="H1644" s="822" t="s">
        <v>643</v>
      </c>
      <c r="I1644" s="822" t="s">
        <v>3026</v>
      </c>
      <c r="J1644" s="822" t="s">
        <v>3027</v>
      </c>
      <c r="K1644" s="822" t="s">
        <v>2543</v>
      </c>
      <c r="L1644" s="825">
        <v>969.48</v>
      </c>
      <c r="M1644" s="825">
        <v>2908.44</v>
      </c>
      <c r="N1644" s="822">
        <v>3</v>
      </c>
      <c r="O1644" s="826">
        <v>1</v>
      </c>
      <c r="P1644" s="825">
        <v>2908.44</v>
      </c>
      <c r="Q1644" s="827">
        <v>1</v>
      </c>
      <c r="R1644" s="822">
        <v>3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21</v>
      </c>
      <c r="B1645" s="822" t="s">
        <v>2867</v>
      </c>
      <c r="C1645" s="822" t="s">
        <v>2873</v>
      </c>
      <c r="D1645" s="823" t="s">
        <v>4857</v>
      </c>
      <c r="E1645" s="824" t="s">
        <v>2910</v>
      </c>
      <c r="F1645" s="822" t="s">
        <v>2868</v>
      </c>
      <c r="G1645" s="822" t="s">
        <v>2924</v>
      </c>
      <c r="H1645" s="822" t="s">
        <v>643</v>
      </c>
      <c r="I1645" s="822" t="s">
        <v>3928</v>
      </c>
      <c r="J1645" s="822" t="s">
        <v>3027</v>
      </c>
      <c r="K1645" s="822" t="s">
        <v>2730</v>
      </c>
      <c r="L1645" s="825">
        <v>1454.23</v>
      </c>
      <c r="M1645" s="825">
        <v>11633.84</v>
      </c>
      <c r="N1645" s="822">
        <v>8</v>
      </c>
      <c r="O1645" s="826">
        <v>4</v>
      </c>
      <c r="P1645" s="825">
        <v>7271.1500000000005</v>
      </c>
      <c r="Q1645" s="827">
        <v>0.625</v>
      </c>
      <c r="R1645" s="822">
        <v>5</v>
      </c>
      <c r="S1645" s="827">
        <v>0.625</v>
      </c>
      <c r="T1645" s="826">
        <v>3</v>
      </c>
      <c r="U1645" s="828">
        <v>0.75</v>
      </c>
    </row>
    <row r="1646" spans="1:21" ht="14.45" customHeight="1" x14ac:dyDescent="0.2">
      <c r="A1646" s="821">
        <v>21</v>
      </c>
      <c r="B1646" s="822" t="s">
        <v>2867</v>
      </c>
      <c r="C1646" s="822" t="s">
        <v>2873</v>
      </c>
      <c r="D1646" s="823" t="s">
        <v>4857</v>
      </c>
      <c r="E1646" s="824" t="s">
        <v>2910</v>
      </c>
      <c r="F1646" s="822" t="s">
        <v>2868</v>
      </c>
      <c r="G1646" s="822" t="s">
        <v>2924</v>
      </c>
      <c r="H1646" s="822" t="s">
        <v>643</v>
      </c>
      <c r="I1646" s="822" t="s">
        <v>2544</v>
      </c>
      <c r="J1646" s="822" t="s">
        <v>2545</v>
      </c>
      <c r="K1646" s="822" t="s">
        <v>2546</v>
      </c>
      <c r="L1646" s="825">
        <v>5322.08</v>
      </c>
      <c r="M1646" s="825">
        <v>15966.24</v>
      </c>
      <c r="N1646" s="822">
        <v>3</v>
      </c>
      <c r="O1646" s="826">
        <v>1</v>
      </c>
      <c r="P1646" s="825">
        <v>15966.24</v>
      </c>
      <c r="Q1646" s="827">
        <v>1</v>
      </c>
      <c r="R1646" s="822">
        <v>3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21</v>
      </c>
      <c r="B1647" s="822" t="s">
        <v>2867</v>
      </c>
      <c r="C1647" s="822" t="s">
        <v>2873</v>
      </c>
      <c r="D1647" s="823" t="s">
        <v>4857</v>
      </c>
      <c r="E1647" s="824" t="s">
        <v>2910</v>
      </c>
      <c r="F1647" s="822" t="s">
        <v>2868</v>
      </c>
      <c r="G1647" s="822" t="s">
        <v>2924</v>
      </c>
      <c r="H1647" s="822" t="s">
        <v>643</v>
      </c>
      <c r="I1647" s="822" t="s">
        <v>3028</v>
      </c>
      <c r="J1647" s="822" t="s">
        <v>2545</v>
      </c>
      <c r="K1647" s="822" t="s">
        <v>3029</v>
      </c>
      <c r="L1647" s="825">
        <v>5322.08</v>
      </c>
      <c r="M1647" s="825">
        <v>31932.48</v>
      </c>
      <c r="N1647" s="822">
        <v>6</v>
      </c>
      <c r="O1647" s="826">
        <v>3</v>
      </c>
      <c r="P1647" s="825">
        <v>31932.48</v>
      </c>
      <c r="Q1647" s="827">
        <v>1</v>
      </c>
      <c r="R1647" s="822">
        <v>6</v>
      </c>
      <c r="S1647" s="827">
        <v>1</v>
      </c>
      <c r="T1647" s="826">
        <v>3</v>
      </c>
      <c r="U1647" s="828">
        <v>1</v>
      </c>
    </row>
    <row r="1648" spans="1:21" ht="14.45" customHeight="1" x14ac:dyDescent="0.2">
      <c r="A1648" s="821">
        <v>21</v>
      </c>
      <c r="B1648" s="822" t="s">
        <v>2867</v>
      </c>
      <c r="C1648" s="822" t="s">
        <v>2873</v>
      </c>
      <c r="D1648" s="823" t="s">
        <v>4857</v>
      </c>
      <c r="E1648" s="824" t="s">
        <v>2910</v>
      </c>
      <c r="F1648" s="822" t="s">
        <v>2868</v>
      </c>
      <c r="G1648" s="822" t="s">
        <v>2924</v>
      </c>
      <c r="H1648" s="822" t="s">
        <v>643</v>
      </c>
      <c r="I1648" s="822" t="s">
        <v>3030</v>
      </c>
      <c r="J1648" s="822" t="s">
        <v>3027</v>
      </c>
      <c r="K1648" s="822" t="s">
        <v>2541</v>
      </c>
      <c r="L1648" s="825">
        <v>484.75</v>
      </c>
      <c r="M1648" s="825">
        <v>484.75</v>
      </c>
      <c r="N1648" s="822">
        <v>1</v>
      </c>
      <c r="O1648" s="826">
        <v>1</v>
      </c>
      <c r="P1648" s="825">
        <v>484.75</v>
      </c>
      <c r="Q1648" s="827">
        <v>1</v>
      </c>
      <c r="R1648" s="822">
        <v>1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21</v>
      </c>
      <c r="B1649" s="822" t="s">
        <v>2867</v>
      </c>
      <c r="C1649" s="822" t="s">
        <v>2873</v>
      </c>
      <c r="D1649" s="823" t="s">
        <v>4857</v>
      </c>
      <c r="E1649" s="824" t="s">
        <v>2910</v>
      </c>
      <c r="F1649" s="822" t="s">
        <v>2868</v>
      </c>
      <c r="G1649" s="822" t="s">
        <v>2924</v>
      </c>
      <c r="H1649" s="822" t="s">
        <v>643</v>
      </c>
      <c r="I1649" s="822" t="s">
        <v>3030</v>
      </c>
      <c r="J1649" s="822" t="s">
        <v>3027</v>
      </c>
      <c r="K1649" s="822" t="s">
        <v>2541</v>
      </c>
      <c r="L1649" s="825">
        <v>325.2</v>
      </c>
      <c r="M1649" s="825">
        <v>1300.8</v>
      </c>
      <c r="N1649" s="822">
        <v>4</v>
      </c>
      <c r="O1649" s="826">
        <v>2</v>
      </c>
      <c r="P1649" s="825">
        <v>1300.8</v>
      </c>
      <c r="Q1649" s="827">
        <v>1</v>
      </c>
      <c r="R1649" s="822">
        <v>4</v>
      </c>
      <c r="S1649" s="827">
        <v>1</v>
      </c>
      <c r="T1649" s="826">
        <v>2</v>
      </c>
      <c r="U1649" s="828">
        <v>1</v>
      </c>
    </row>
    <row r="1650" spans="1:21" ht="14.45" customHeight="1" x14ac:dyDescent="0.2">
      <c r="A1650" s="821">
        <v>21</v>
      </c>
      <c r="B1650" s="822" t="s">
        <v>2867</v>
      </c>
      <c r="C1650" s="822" t="s">
        <v>2873</v>
      </c>
      <c r="D1650" s="823" t="s">
        <v>4857</v>
      </c>
      <c r="E1650" s="824" t="s">
        <v>2910</v>
      </c>
      <c r="F1650" s="822" t="s">
        <v>2868</v>
      </c>
      <c r="G1650" s="822" t="s">
        <v>2924</v>
      </c>
      <c r="H1650" s="822" t="s">
        <v>643</v>
      </c>
      <c r="I1650" s="822" t="s">
        <v>2540</v>
      </c>
      <c r="J1650" s="822" t="s">
        <v>2538</v>
      </c>
      <c r="K1650" s="822" t="s">
        <v>2541</v>
      </c>
      <c r="L1650" s="825">
        <v>484.75</v>
      </c>
      <c r="M1650" s="825">
        <v>4362.75</v>
      </c>
      <c r="N1650" s="822">
        <v>9</v>
      </c>
      <c r="O1650" s="826">
        <v>3</v>
      </c>
      <c r="P1650" s="825">
        <v>4362.75</v>
      </c>
      <c r="Q1650" s="827">
        <v>1</v>
      </c>
      <c r="R1650" s="822">
        <v>9</v>
      </c>
      <c r="S1650" s="827">
        <v>1</v>
      </c>
      <c r="T1650" s="826">
        <v>3</v>
      </c>
      <c r="U1650" s="828">
        <v>1</v>
      </c>
    </row>
    <row r="1651" spans="1:21" ht="14.45" customHeight="1" x14ac:dyDescent="0.2">
      <c r="A1651" s="821">
        <v>21</v>
      </c>
      <c r="B1651" s="822" t="s">
        <v>2867</v>
      </c>
      <c r="C1651" s="822" t="s">
        <v>2873</v>
      </c>
      <c r="D1651" s="823" t="s">
        <v>4857</v>
      </c>
      <c r="E1651" s="824" t="s">
        <v>2910</v>
      </c>
      <c r="F1651" s="822" t="s">
        <v>2868</v>
      </c>
      <c r="G1651" s="822" t="s">
        <v>2924</v>
      </c>
      <c r="H1651" s="822" t="s">
        <v>643</v>
      </c>
      <c r="I1651" s="822" t="s">
        <v>2542</v>
      </c>
      <c r="J1651" s="822" t="s">
        <v>2538</v>
      </c>
      <c r="K1651" s="822" t="s">
        <v>2543</v>
      </c>
      <c r="L1651" s="825">
        <v>969.48</v>
      </c>
      <c r="M1651" s="825">
        <v>2908.44</v>
      </c>
      <c r="N1651" s="822">
        <v>3</v>
      </c>
      <c r="O1651" s="826">
        <v>1</v>
      </c>
      <c r="P1651" s="825">
        <v>2908.44</v>
      </c>
      <c r="Q1651" s="827">
        <v>1</v>
      </c>
      <c r="R1651" s="822">
        <v>3</v>
      </c>
      <c r="S1651" s="827">
        <v>1</v>
      </c>
      <c r="T1651" s="826">
        <v>1</v>
      </c>
      <c r="U1651" s="828">
        <v>1</v>
      </c>
    </row>
    <row r="1652" spans="1:21" ht="14.45" customHeight="1" x14ac:dyDescent="0.2">
      <c r="A1652" s="821">
        <v>21</v>
      </c>
      <c r="B1652" s="822" t="s">
        <v>2867</v>
      </c>
      <c r="C1652" s="822" t="s">
        <v>2873</v>
      </c>
      <c r="D1652" s="823" t="s">
        <v>4857</v>
      </c>
      <c r="E1652" s="824" t="s">
        <v>2910</v>
      </c>
      <c r="F1652" s="822" t="s">
        <v>2868</v>
      </c>
      <c r="G1652" s="822" t="s">
        <v>2924</v>
      </c>
      <c r="H1652" s="822" t="s">
        <v>643</v>
      </c>
      <c r="I1652" s="822" t="s">
        <v>2729</v>
      </c>
      <c r="J1652" s="822" t="s">
        <v>2538</v>
      </c>
      <c r="K1652" s="822" t="s">
        <v>2730</v>
      </c>
      <c r="L1652" s="825">
        <v>1454.23</v>
      </c>
      <c r="M1652" s="825">
        <v>7271.15</v>
      </c>
      <c r="N1652" s="822">
        <v>5</v>
      </c>
      <c r="O1652" s="826">
        <v>1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21</v>
      </c>
      <c r="B1653" s="822" t="s">
        <v>2867</v>
      </c>
      <c r="C1653" s="822" t="s">
        <v>2873</v>
      </c>
      <c r="D1653" s="823" t="s">
        <v>4857</v>
      </c>
      <c r="E1653" s="824" t="s">
        <v>2910</v>
      </c>
      <c r="F1653" s="822" t="s">
        <v>2868</v>
      </c>
      <c r="G1653" s="822" t="s">
        <v>2924</v>
      </c>
      <c r="H1653" s="822" t="s">
        <v>329</v>
      </c>
      <c r="I1653" s="822" t="s">
        <v>3345</v>
      </c>
      <c r="J1653" s="822" t="s">
        <v>3346</v>
      </c>
      <c r="K1653" s="822" t="s">
        <v>3347</v>
      </c>
      <c r="L1653" s="825">
        <v>4967.28</v>
      </c>
      <c r="M1653" s="825">
        <v>9934.56</v>
      </c>
      <c r="N1653" s="822">
        <v>2</v>
      </c>
      <c r="O1653" s="826">
        <v>2</v>
      </c>
      <c r="P1653" s="825">
        <v>4967.28</v>
      </c>
      <c r="Q1653" s="827">
        <v>0.5</v>
      </c>
      <c r="R1653" s="822">
        <v>1</v>
      </c>
      <c r="S1653" s="827">
        <v>0.5</v>
      </c>
      <c r="T1653" s="826">
        <v>1</v>
      </c>
      <c r="U1653" s="828">
        <v>0.5</v>
      </c>
    </row>
    <row r="1654" spans="1:21" ht="14.45" customHeight="1" x14ac:dyDescent="0.2">
      <c r="A1654" s="821">
        <v>21</v>
      </c>
      <c r="B1654" s="822" t="s">
        <v>2867</v>
      </c>
      <c r="C1654" s="822" t="s">
        <v>2873</v>
      </c>
      <c r="D1654" s="823" t="s">
        <v>4857</v>
      </c>
      <c r="E1654" s="824" t="s">
        <v>2910</v>
      </c>
      <c r="F1654" s="822" t="s">
        <v>2868</v>
      </c>
      <c r="G1654" s="822" t="s">
        <v>3826</v>
      </c>
      <c r="H1654" s="822" t="s">
        <v>643</v>
      </c>
      <c r="I1654" s="822" t="s">
        <v>2493</v>
      </c>
      <c r="J1654" s="822" t="s">
        <v>1608</v>
      </c>
      <c r="K1654" s="822" t="s">
        <v>2494</v>
      </c>
      <c r="L1654" s="825">
        <v>846.47</v>
      </c>
      <c r="M1654" s="825">
        <v>846.47</v>
      </c>
      <c r="N1654" s="822">
        <v>1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21</v>
      </c>
      <c r="B1655" s="822" t="s">
        <v>2867</v>
      </c>
      <c r="C1655" s="822" t="s">
        <v>2873</v>
      </c>
      <c r="D1655" s="823" t="s">
        <v>4857</v>
      </c>
      <c r="E1655" s="824" t="s">
        <v>2910</v>
      </c>
      <c r="F1655" s="822" t="s">
        <v>2868</v>
      </c>
      <c r="G1655" s="822" t="s">
        <v>4341</v>
      </c>
      <c r="H1655" s="822" t="s">
        <v>643</v>
      </c>
      <c r="I1655" s="822" t="s">
        <v>2681</v>
      </c>
      <c r="J1655" s="822" t="s">
        <v>2682</v>
      </c>
      <c r="K1655" s="822" t="s">
        <v>2683</v>
      </c>
      <c r="L1655" s="825">
        <v>32.159999999999997</v>
      </c>
      <c r="M1655" s="825">
        <v>160.79999999999998</v>
      </c>
      <c r="N1655" s="822">
        <v>5</v>
      </c>
      <c r="O1655" s="826">
        <v>1.5</v>
      </c>
      <c r="P1655" s="825">
        <v>160.79999999999998</v>
      </c>
      <c r="Q1655" s="827">
        <v>1</v>
      </c>
      <c r="R1655" s="822">
        <v>5</v>
      </c>
      <c r="S1655" s="827">
        <v>1</v>
      </c>
      <c r="T1655" s="826">
        <v>1.5</v>
      </c>
      <c r="U1655" s="828">
        <v>1</v>
      </c>
    </row>
    <row r="1656" spans="1:21" ht="14.45" customHeight="1" x14ac:dyDescent="0.2">
      <c r="A1656" s="821">
        <v>21</v>
      </c>
      <c r="B1656" s="822" t="s">
        <v>2867</v>
      </c>
      <c r="C1656" s="822" t="s">
        <v>2873</v>
      </c>
      <c r="D1656" s="823" t="s">
        <v>4857</v>
      </c>
      <c r="E1656" s="824" t="s">
        <v>2910</v>
      </c>
      <c r="F1656" s="822" t="s">
        <v>2868</v>
      </c>
      <c r="G1656" s="822" t="s">
        <v>3043</v>
      </c>
      <c r="H1656" s="822" t="s">
        <v>643</v>
      </c>
      <c r="I1656" s="822" t="s">
        <v>2359</v>
      </c>
      <c r="J1656" s="822" t="s">
        <v>936</v>
      </c>
      <c r="K1656" s="822" t="s">
        <v>2360</v>
      </c>
      <c r="L1656" s="825">
        <v>42.51</v>
      </c>
      <c r="M1656" s="825">
        <v>425.09999999999997</v>
      </c>
      <c r="N1656" s="822">
        <v>10</v>
      </c>
      <c r="O1656" s="826">
        <v>8</v>
      </c>
      <c r="P1656" s="825">
        <v>212.54999999999998</v>
      </c>
      <c r="Q1656" s="827">
        <v>0.5</v>
      </c>
      <c r="R1656" s="822">
        <v>5</v>
      </c>
      <c r="S1656" s="827">
        <v>0.5</v>
      </c>
      <c r="T1656" s="826">
        <v>4</v>
      </c>
      <c r="U1656" s="828">
        <v>0.5</v>
      </c>
    </row>
    <row r="1657" spans="1:21" ht="14.45" customHeight="1" x14ac:dyDescent="0.2">
      <c r="A1657" s="821">
        <v>21</v>
      </c>
      <c r="B1657" s="822" t="s">
        <v>2867</v>
      </c>
      <c r="C1657" s="822" t="s">
        <v>2873</v>
      </c>
      <c r="D1657" s="823" t="s">
        <v>4857</v>
      </c>
      <c r="E1657" s="824" t="s">
        <v>2910</v>
      </c>
      <c r="F1657" s="822" t="s">
        <v>2868</v>
      </c>
      <c r="G1657" s="822" t="s">
        <v>3043</v>
      </c>
      <c r="H1657" s="822" t="s">
        <v>643</v>
      </c>
      <c r="I1657" s="822" t="s">
        <v>2361</v>
      </c>
      <c r="J1657" s="822" t="s">
        <v>936</v>
      </c>
      <c r="K1657" s="822" t="s">
        <v>2362</v>
      </c>
      <c r="L1657" s="825">
        <v>85.02</v>
      </c>
      <c r="M1657" s="825">
        <v>170.04</v>
      </c>
      <c r="N1657" s="822">
        <v>2</v>
      </c>
      <c r="O1657" s="826">
        <v>1.5</v>
      </c>
      <c r="P1657" s="825">
        <v>85.02</v>
      </c>
      <c r="Q1657" s="827">
        <v>0.5</v>
      </c>
      <c r="R1657" s="822">
        <v>1</v>
      </c>
      <c r="S1657" s="827">
        <v>0.5</v>
      </c>
      <c r="T1657" s="826">
        <v>1</v>
      </c>
      <c r="U1657" s="828">
        <v>0.66666666666666663</v>
      </c>
    </row>
    <row r="1658" spans="1:21" ht="14.45" customHeight="1" x14ac:dyDescent="0.2">
      <c r="A1658" s="821">
        <v>21</v>
      </c>
      <c r="B1658" s="822" t="s">
        <v>2867</v>
      </c>
      <c r="C1658" s="822" t="s">
        <v>2873</v>
      </c>
      <c r="D1658" s="823" t="s">
        <v>4857</v>
      </c>
      <c r="E1658" s="824" t="s">
        <v>2910</v>
      </c>
      <c r="F1658" s="822" t="s">
        <v>2868</v>
      </c>
      <c r="G1658" s="822" t="s">
        <v>3043</v>
      </c>
      <c r="H1658" s="822" t="s">
        <v>329</v>
      </c>
      <c r="I1658" s="822" t="s">
        <v>3352</v>
      </c>
      <c r="J1658" s="822" t="s">
        <v>3353</v>
      </c>
      <c r="K1658" s="822" t="s">
        <v>2360</v>
      </c>
      <c r="L1658" s="825">
        <v>42.51</v>
      </c>
      <c r="M1658" s="825">
        <v>42.51</v>
      </c>
      <c r="N1658" s="822">
        <v>1</v>
      </c>
      <c r="O1658" s="826">
        <v>0.5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21</v>
      </c>
      <c r="B1659" s="822" t="s">
        <v>2867</v>
      </c>
      <c r="C1659" s="822" t="s">
        <v>2873</v>
      </c>
      <c r="D1659" s="823" t="s">
        <v>4857</v>
      </c>
      <c r="E1659" s="824" t="s">
        <v>2910</v>
      </c>
      <c r="F1659" s="822" t="s">
        <v>2868</v>
      </c>
      <c r="G1659" s="822" t="s">
        <v>3044</v>
      </c>
      <c r="H1659" s="822" t="s">
        <v>643</v>
      </c>
      <c r="I1659" s="822" t="s">
        <v>3045</v>
      </c>
      <c r="J1659" s="822" t="s">
        <v>2579</v>
      </c>
      <c r="K1659" s="822" t="s">
        <v>3046</v>
      </c>
      <c r="L1659" s="825">
        <v>339.47</v>
      </c>
      <c r="M1659" s="825">
        <v>5092.0500000000011</v>
      </c>
      <c r="N1659" s="822">
        <v>15</v>
      </c>
      <c r="O1659" s="826">
        <v>12</v>
      </c>
      <c r="P1659" s="825">
        <v>4073.6400000000012</v>
      </c>
      <c r="Q1659" s="827">
        <v>0.8</v>
      </c>
      <c r="R1659" s="822">
        <v>12</v>
      </c>
      <c r="S1659" s="827">
        <v>0.8</v>
      </c>
      <c r="T1659" s="826">
        <v>10</v>
      </c>
      <c r="U1659" s="828">
        <v>0.83333333333333337</v>
      </c>
    </row>
    <row r="1660" spans="1:21" ht="14.45" customHeight="1" x14ac:dyDescent="0.2">
      <c r="A1660" s="821">
        <v>21</v>
      </c>
      <c r="B1660" s="822" t="s">
        <v>2867</v>
      </c>
      <c r="C1660" s="822" t="s">
        <v>2873</v>
      </c>
      <c r="D1660" s="823" t="s">
        <v>4857</v>
      </c>
      <c r="E1660" s="824" t="s">
        <v>2910</v>
      </c>
      <c r="F1660" s="822" t="s">
        <v>2868</v>
      </c>
      <c r="G1660" s="822" t="s">
        <v>3044</v>
      </c>
      <c r="H1660" s="822" t="s">
        <v>329</v>
      </c>
      <c r="I1660" s="822" t="s">
        <v>4342</v>
      </c>
      <c r="J1660" s="822" t="s">
        <v>4343</v>
      </c>
      <c r="K1660" s="822" t="s">
        <v>3046</v>
      </c>
      <c r="L1660" s="825">
        <v>339.47</v>
      </c>
      <c r="M1660" s="825">
        <v>339.47</v>
      </c>
      <c r="N1660" s="822">
        <v>1</v>
      </c>
      <c r="O1660" s="826">
        <v>1</v>
      </c>
      <c r="P1660" s="825">
        <v>339.47</v>
      </c>
      <c r="Q1660" s="827">
        <v>1</v>
      </c>
      <c r="R1660" s="822">
        <v>1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21</v>
      </c>
      <c r="B1661" s="822" t="s">
        <v>2867</v>
      </c>
      <c r="C1661" s="822" t="s">
        <v>2873</v>
      </c>
      <c r="D1661" s="823" t="s">
        <v>4857</v>
      </c>
      <c r="E1661" s="824" t="s">
        <v>2910</v>
      </c>
      <c r="F1661" s="822" t="s">
        <v>2868</v>
      </c>
      <c r="G1661" s="822" t="s">
        <v>3829</v>
      </c>
      <c r="H1661" s="822" t="s">
        <v>329</v>
      </c>
      <c r="I1661" s="822" t="s">
        <v>3830</v>
      </c>
      <c r="J1661" s="822" t="s">
        <v>3831</v>
      </c>
      <c r="K1661" s="822" t="s">
        <v>3832</v>
      </c>
      <c r="L1661" s="825">
        <v>453.18</v>
      </c>
      <c r="M1661" s="825">
        <v>453.18</v>
      </c>
      <c r="N1661" s="822">
        <v>1</v>
      </c>
      <c r="O1661" s="826">
        <v>0.5</v>
      </c>
      <c r="P1661" s="825">
        <v>453.18</v>
      </c>
      <c r="Q1661" s="827">
        <v>1</v>
      </c>
      <c r="R1661" s="822">
        <v>1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21</v>
      </c>
      <c r="B1662" s="822" t="s">
        <v>2867</v>
      </c>
      <c r="C1662" s="822" t="s">
        <v>2873</v>
      </c>
      <c r="D1662" s="823" t="s">
        <v>4857</v>
      </c>
      <c r="E1662" s="824" t="s">
        <v>2910</v>
      </c>
      <c r="F1662" s="822" t="s">
        <v>2868</v>
      </c>
      <c r="G1662" s="822" t="s">
        <v>3833</v>
      </c>
      <c r="H1662" s="822" t="s">
        <v>329</v>
      </c>
      <c r="I1662" s="822" t="s">
        <v>3834</v>
      </c>
      <c r="J1662" s="822" t="s">
        <v>3835</v>
      </c>
      <c r="K1662" s="822" t="s">
        <v>2987</v>
      </c>
      <c r="L1662" s="825">
        <v>140.72</v>
      </c>
      <c r="M1662" s="825">
        <v>2955.12</v>
      </c>
      <c r="N1662" s="822">
        <v>21</v>
      </c>
      <c r="O1662" s="826">
        <v>3.5</v>
      </c>
      <c r="P1662" s="825">
        <v>1547.92</v>
      </c>
      <c r="Q1662" s="827">
        <v>0.52380952380952384</v>
      </c>
      <c r="R1662" s="822">
        <v>11</v>
      </c>
      <c r="S1662" s="827">
        <v>0.52380952380952384</v>
      </c>
      <c r="T1662" s="826">
        <v>2.5</v>
      </c>
      <c r="U1662" s="828">
        <v>0.7142857142857143</v>
      </c>
    </row>
    <row r="1663" spans="1:21" ht="14.45" customHeight="1" x14ac:dyDescent="0.2">
      <c r="A1663" s="821">
        <v>21</v>
      </c>
      <c r="B1663" s="822" t="s">
        <v>2867</v>
      </c>
      <c r="C1663" s="822" t="s">
        <v>2873</v>
      </c>
      <c r="D1663" s="823" t="s">
        <v>4857</v>
      </c>
      <c r="E1663" s="824" t="s">
        <v>2910</v>
      </c>
      <c r="F1663" s="822" t="s">
        <v>2868</v>
      </c>
      <c r="G1663" s="822" t="s">
        <v>3651</v>
      </c>
      <c r="H1663" s="822" t="s">
        <v>329</v>
      </c>
      <c r="I1663" s="822" t="s">
        <v>3654</v>
      </c>
      <c r="J1663" s="822" t="s">
        <v>3655</v>
      </c>
      <c r="K1663" s="822" t="s">
        <v>3656</v>
      </c>
      <c r="L1663" s="825">
        <v>79.64</v>
      </c>
      <c r="M1663" s="825">
        <v>79.64</v>
      </c>
      <c r="N1663" s="822">
        <v>1</v>
      </c>
      <c r="O1663" s="826">
        <v>0.5</v>
      </c>
      <c r="P1663" s="825">
        <v>79.64</v>
      </c>
      <c r="Q1663" s="827">
        <v>1</v>
      </c>
      <c r="R1663" s="822">
        <v>1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21</v>
      </c>
      <c r="B1664" s="822" t="s">
        <v>2867</v>
      </c>
      <c r="C1664" s="822" t="s">
        <v>2873</v>
      </c>
      <c r="D1664" s="823" t="s">
        <v>4857</v>
      </c>
      <c r="E1664" s="824" t="s">
        <v>2910</v>
      </c>
      <c r="F1664" s="822" t="s">
        <v>2868</v>
      </c>
      <c r="G1664" s="822" t="s">
        <v>4344</v>
      </c>
      <c r="H1664" s="822" t="s">
        <v>329</v>
      </c>
      <c r="I1664" s="822" t="s">
        <v>4345</v>
      </c>
      <c r="J1664" s="822" t="s">
        <v>4346</v>
      </c>
      <c r="K1664" s="822" t="s">
        <v>4347</v>
      </c>
      <c r="L1664" s="825">
        <v>552.64</v>
      </c>
      <c r="M1664" s="825">
        <v>2210.56</v>
      </c>
      <c r="N1664" s="822">
        <v>4</v>
      </c>
      <c r="O1664" s="826">
        <v>2</v>
      </c>
      <c r="P1664" s="825">
        <v>1657.92</v>
      </c>
      <c r="Q1664" s="827">
        <v>0.75</v>
      </c>
      <c r="R1664" s="822">
        <v>3</v>
      </c>
      <c r="S1664" s="827">
        <v>0.75</v>
      </c>
      <c r="T1664" s="826">
        <v>1</v>
      </c>
      <c r="U1664" s="828">
        <v>0.5</v>
      </c>
    </row>
    <row r="1665" spans="1:21" ht="14.45" customHeight="1" x14ac:dyDescent="0.2">
      <c r="A1665" s="821">
        <v>21</v>
      </c>
      <c r="B1665" s="822" t="s">
        <v>2867</v>
      </c>
      <c r="C1665" s="822" t="s">
        <v>2873</v>
      </c>
      <c r="D1665" s="823" t="s">
        <v>4857</v>
      </c>
      <c r="E1665" s="824" t="s">
        <v>2910</v>
      </c>
      <c r="F1665" s="822" t="s">
        <v>2868</v>
      </c>
      <c r="G1665" s="822" t="s">
        <v>2940</v>
      </c>
      <c r="H1665" s="822" t="s">
        <v>329</v>
      </c>
      <c r="I1665" s="822" t="s">
        <v>3056</v>
      </c>
      <c r="J1665" s="822" t="s">
        <v>1053</v>
      </c>
      <c r="K1665" s="822" t="s">
        <v>3057</v>
      </c>
      <c r="L1665" s="825">
        <v>75.05</v>
      </c>
      <c r="M1665" s="825">
        <v>525.35</v>
      </c>
      <c r="N1665" s="822">
        <v>7</v>
      </c>
      <c r="O1665" s="826">
        <v>7</v>
      </c>
      <c r="P1665" s="825">
        <v>150.1</v>
      </c>
      <c r="Q1665" s="827">
        <v>0.2857142857142857</v>
      </c>
      <c r="R1665" s="822">
        <v>2</v>
      </c>
      <c r="S1665" s="827">
        <v>0.2857142857142857</v>
      </c>
      <c r="T1665" s="826">
        <v>2</v>
      </c>
      <c r="U1665" s="828">
        <v>0.2857142857142857</v>
      </c>
    </row>
    <row r="1666" spans="1:21" ht="14.45" customHeight="1" x14ac:dyDescent="0.2">
      <c r="A1666" s="821">
        <v>21</v>
      </c>
      <c r="B1666" s="822" t="s">
        <v>2867</v>
      </c>
      <c r="C1666" s="822" t="s">
        <v>2873</v>
      </c>
      <c r="D1666" s="823" t="s">
        <v>4857</v>
      </c>
      <c r="E1666" s="824" t="s">
        <v>2910</v>
      </c>
      <c r="F1666" s="822" t="s">
        <v>2868</v>
      </c>
      <c r="G1666" s="822" t="s">
        <v>2940</v>
      </c>
      <c r="H1666" s="822" t="s">
        <v>329</v>
      </c>
      <c r="I1666" s="822" t="s">
        <v>2941</v>
      </c>
      <c r="J1666" s="822" t="s">
        <v>1057</v>
      </c>
      <c r="K1666" s="822" t="s">
        <v>2942</v>
      </c>
      <c r="L1666" s="825">
        <v>45.03</v>
      </c>
      <c r="M1666" s="825">
        <v>90.06</v>
      </c>
      <c r="N1666" s="822">
        <v>2</v>
      </c>
      <c r="O1666" s="826">
        <v>1.5</v>
      </c>
      <c r="P1666" s="825">
        <v>90.06</v>
      </c>
      <c r="Q1666" s="827">
        <v>1</v>
      </c>
      <c r="R1666" s="822">
        <v>2</v>
      </c>
      <c r="S1666" s="827">
        <v>1</v>
      </c>
      <c r="T1666" s="826">
        <v>1.5</v>
      </c>
      <c r="U1666" s="828">
        <v>1</v>
      </c>
    </row>
    <row r="1667" spans="1:21" ht="14.45" customHeight="1" x14ac:dyDescent="0.2">
      <c r="A1667" s="821">
        <v>21</v>
      </c>
      <c r="B1667" s="822" t="s">
        <v>2867</v>
      </c>
      <c r="C1667" s="822" t="s">
        <v>2873</v>
      </c>
      <c r="D1667" s="823" t="s">
        <v>4857</v>
      </c>
      <c r="E1667" s="824" t="s">
        <v>2910</v>
      </c>
      <c r="F1667" s="822" t="s">
        <v>2868</v>
      </c>
      <c r="G1667" s="822" t="s">
        <v>3542</v>
      </c>
      <c r="H1667" s="822" t="s">
        <v>329</v>
      </c>
      <c r="I1667" s="822" t="s">
        <v>3543</v>
      </c>
      <c r="J1667" s="822" t="s">
        <v>1933</v>
      </c>
      <c r="K1667" s="822" t="s">
        <v>1934</v>
      </c>
      <c r="L1667" s="825">
        <v>94.7</v>
      </c>
      <c r="M1667" s="825">
        <v>189.4</v>
      </c>
      <c r="N1667" s="822">
        <v>2</v>
      </c>
      <c r="O1667" s="826">
        <v>1</v>
      </c>
      <c r="P1667" s="825">
        <v>94.7</v>
      </c>
      <c r="Q1667" s="827">
        <v>0.5</v>
      </c>
      <c r="R1667" s="822">
        <v>1</v>
      </c>
      <c r="S1667" s="827">
        <v>0.5</v>
      </c>
      <c r="T1667" s="826">
        <v>0.5</v>
      </c>
      <c r="U1667" s="828">
        <v>0.5</v>
      </c>
    </row>
    <row r="1668" spans="1:21" ht="14.45" customHeight="1" x14ac:dyDescent="0.2">
      <c r="A1668" s="821">
        <v>21</v>
      </c>
      <c r="B1668" s="822" t="s">
        <v>2867</v>
      </c>
      <c r="C1668" s="822" t="s">
        <v>2873</v>
      </c>
      <c r="D1668" s="823" t="s">
        <v>4857</v>
      </c>
      <c r="E1668" s="824" t="s">
        <v>2910</v>
      </c>
      <c r="F1668" s="822" t="s">
        <v>2868</v>
      </c>
      <c r="G1668" s="822" t="s">
        <v>3058</v>
      </c>
      <c r="H1668" s="822" t="s">
        <v>329</v>
      </c>
      <c r="I1668" s="822" t="s">
        <v>3356</v>
      </c>
      <c r="J1668" s="822" t="s">
        <v>3357</v>
      </c>
      <c r="K1668" s="822" t="s">
        <v>3060</v>
      </c>
      <c r="L1668" s="825">
        <v>35.25</v>
      </c>
      <c r="M1668" s="825">
        <v>70.5</v>
      </c>
      <c r="N1668" s="822">
        <v>2</v>
      </c>
      <c r="O1668" s="826">
        <v>1</v>
      </c>
      <c r="P1668" s="825">
        <v>70.5</v>
      </c>
      <c r="Q1668" s="827">
        <v>1</v>
      </c>
      <c r="R1668" s="822">
        <v>2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21</v>
      </c>
      <c r="B1669" s="822" t="s">
        <v>2867</v>
      </c>
      <c r="C1669" s="822" t="s">
        <v>2873</v>
      </c>
      <c r="D1669" s="823" t="s">
        <v>4857</v>
      </c>
      <c r="E1669" s="824" t="s">
        <v>2910</v>
      </c>
      <c r="F1669" s="822" t="s">
        <v>2868</v>
      </c>
      <c r="G1669" s="822" t="s">
        <v>3058</v>
      </c>
      <c r="H1669" s="822" t="s">
        <v>329</v>
      </c>
      <c r="I1669" s="822" t="s">
        <v>3059</v>
      </c>
      <c r="J1669" s="822" t="s">
        <v>1017</v>
      </c>
      <c r="K1669" s="822" t="s">
        <v>3060</v>
      </c>
      <c r="L1669" s="825">
        <v>35.25</v>
      </c>
      <c r="M1669" s="825">
        <v>105.75</v>
      </c>
      <c r="N1669" s="822">
        <v>3</v>
      </c>
      <c r="O1669" s="826">
        <v>1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21</v>
      </c>
      <c r="B1670" s="822" t="s">
        <v>2867</v>
      </c>
      <c r="C1670" s="822" t="s">
        <v>2873</v>
      </c>
      <c r="D1670" s="823" t="s">
        <v>4857</v>
      </c>
      <c r="E1670" s="824" t="s">
        <v>2910</v>
      </c>
      <c r="F1670" s="822" t="s">
        <v>2868</v>
      </c>
      <c r="G1670" s="822" t="s">
        <v>3061</v>
      </c>
      <c r="H1670" s="822" t="s">
        <v>329</v>
      </c>
      <c r="I1670" s="822" t="s">
        <v>3062</v>
      </c>
      <c r="J1670" s="822" t="s">
        <v>3063</v>
      </c>
      <c r="K1670" s="822" t="s">
        <v>3064</v>
      </c>
      <c r="L1670" s="825">
        <v>45.89</v>
      </c>
      <c r="M1670" s="825">
        <v>321.23</v>
      </c>
      <c r="N1670" s="822">
        <v>7</v>
      </c>
      <c r="O1670" s="826">
        <v>3</v>
      </c>
      <c r="P1670" s="825">
        <v>91.78</v>
      </c>
      <c r="Q1670" s="827">
        <v>0.2857142857142857</v>
      </c>
      <c r="R1670" s="822">
        <v>2</v>
      </c>
      <c r="S1670" s="827">
        <v>0.2857142857142857</v>
      </c>
      <c r="T1670" s="826">
        <v>1</v>
      </c>
      <c r="U1670" s="828">
        <v>0.33333333333333331</v>
      </c>
    </row>
    <row r="1671" spans="1:21" ht="14.45" customHeight="1" x14ac:dyDescent="0.2">
      <c r="A1671" s="821">
        <v>21</v>
      </c>
      <c r="B1671" s="822" t="s">
        <v>2867</v>
      </c>
      <c r="C1671" s="822" t="s">
        <v>2873</v>
      </c>
      <c r="D1671" s="823" t="s">
        <v>4857</v>
      </c>
      <c r="E1671" s="824" t="s">
        <v>2910</v>
      </c>
      <c r="F1671" s="822" t="s">
        <v>2868</v>
      </c>
      <c r="G1671" s="822" t="s">
        <v>3061</v>
      </c>
      <c r="H1671" s="822" t="s">
        <v>329</v>
      </c>
      <c r="I1671" s="822" t="s">
        <v>3065</v>
      </c>
      <c r="J1671" s="822" t="s">
        <v>3063</v>
      </c>
      <c r="K1671" s="822" t="s">
        <v>3066</v>
      </c>
      <c r="L1671" s="825">
        <v>91.78</v>
      </c>
      <c r="M1671" s="825">
        <v>275.34000000000003</v>
      </c>
      <c r="N1671" s="822">
        <v>3</v>
      </c>
      <c r="O1671" s="826">
        <v>1</v>
      </c>
      <c r="P1671" s="825">
        <v>91.78</v>
      </c>
      <c r="Q1671" s="827">
        <v>0.33333333333333331</v>
      </c>
      <c r="R1671" s="822">
        <v>1</v>
      </c>
      <c r="S1671" s="827">
        <v>0.33333333333333331</v>
      </c>
      <c r="T1671" s="826">
        <v>0.5</v>
      </c>
      <c r="U1671" s="828">
        <v>0.5</v>
      </c>
    </row>
    <row r="1672" spans="1:21" ht="14.45" customHeight="1" x14ac:dyDescent="0.2">
      <c r="A1672" s="821">
        <v>21</v>
      </c>
      <c r="B1672" s="822" t="s">
        <v>2867</v>
      </c>
      <c r="C1672" s="822" t="s">
        <v>2873</v>
      </c>
      <c r="D1672" s="823" t="s">
        <v>4857</v>
      </c>
      <c r="E1672" s="824" t="s">
        <v>2910</v>
      </c>
      <c r="F1672" s="822" t="s">
        <v>2868</v>
      </c>
      <c r="G1672" s="822" t="s">
        <v>3067</v>
      </c>
      <c r="H1672" s="822" t="s">
        <v>329</v>
      </c>
      <c r="I1672" s="822" t="s">
        <v>3068</v>
      </c>
      <c r="J1672" s="822" t="s">
        <v>3069</v>
      </c>
      <c r="K1672" s="822" t="s">
        <v>3070</v>
      </c>
      <c r="L1672" s="825">
        <v>3633.21</v>
      </c>
      <c r="M1672" s="825">
        <v>25432.47</v>
      </c>
      <c r="N1672" s="822">
        <v>7</v>
      </c>
      <c r="O1672" s="826">
        <v>5</v>
      </c>
      <c r="P1672" s="825">
        <v>18166.050000000003</v>
      </c>
      <c r="Q1672" s="827">
        <v>0.71428571428571441</v>
      </c>
      <c r="R1672" s="822">
        <v>5</v>
      </c>
      <c r="S1672" s="827">
        <v>0.7142857142857143</v>
      </c>
      <c r="T1672" s="826">
        <v>3</v>
      </c>
      <c r="U1672" s="828">
        <v>0.6</v>
      </c>
    </row>
    <row r="1673" spans="1:21" ht="14.45" customHeight="1" x14ac:dyDescent="0.2">
      <c r="A1673" s="821">
        <v>21</v>
      </c>
      <c r="B1673" s="822" t="s">
        <v>2867</v>
      </c>
      <c r="C1673" s="822" t="s">
        <v>2873</v>
      </c>
      <c r="D1673" s="823" t="s">
        <v>4857</v>
      </c>
      <c r="E1673" s="824" t="s">
        <v>2910</v>
      </c>
      <c r="F1673" s="822" t="s">
        <v>2868</v>
      </c>
      <c r="G1673" s="822" t="s">
        <v>3666</v>
      </c>
      <c r="H1673" s="822" t="s">
        <v>329</v>
      </c>
      <c r="I1673" s="822" t="s">
        <v>3667</v>
      </c>
      <c r="J1673" s="822" t="s">
        <v>829</v>
      </c>
      <c r="K1673" s="822" t="s">
        <v>3668</v>
      </c>
      <c r="L1673" s="825">
        <v>25.53</v>
      </c>
      <c r="M1673" s="825">
        <v>153.18</v>
      </c>
      <c r="N1673" s="822">
        <v>6</v>
      </c>
      <c r="O1673" s="826">
        <v>4</v>
      </c>
      <c r="P1673" s="825">
        <v>153.18</v>
      </c>
      <c r="Q1673" s="827">
        <v>1</v>
      </c>
      <c r="R1673" s="822">
        <v>6</v>
      </c>
      <c r="S1673" s="827">
        <v>1</v>
      </c>
      <c r="T1673" s="826">
        <v>4</v>
      </c>
      <c r="U1673" s="828">
        <v>1</v>
      </c>
    </row>
    <row r="1674" spans="1:21" ht="14.45" customHeight="1" x14ac:dyDescent="0.2">
      <c r="A1674" s="821">
        <v>21</v>
      </c>
      <c r="B1674" s="822" t="s">
        <v>2867</v>
      </c>
      <c r="C1674" s="822" t="s">
        <v>2873</v>
      </c>
      <c r="D1674" s="823" t="s">
        <v>4857</v>
      </c>
      <c r="E1674" s="824" t="s">
        <v>2910</v>
      </c>
      <c r="F1674" s="822" t="s">
        <v>2868</v>
      </c>
      <c r="G1674" s="822" t="s">
        <v>4348</v>
      </c>
      <c r="H1674" s="822" t="s">
        <v>329</v>
      </c>
      <c r="I1674" s="822" t="s">
        <v>4349</v>
      </c>
      <c r="J1674" s="822" t="s">
        <v>4350</v>
      </c>
      <c r="K1674" s="822" t="s">
        <v>4351</v>
      </c>
      <c r="L1674" s="825">
        <v>127.42</v>
      </c>
      <c r="M1674" s="825">
        <v>127.42</v>
      </c>
      <c r="N1674" s="822">
        <v>1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21</v>
      </c>
      <c r="B1675" s="822" t="s">
        <v>2867</v>
      </c>
      <c r="C1675" s="822" t="s">
        <v>2873</v>
      </c>
      <c r="D1675" s="823" t="s">
        <v>4857</v>
      </c>
      <c r="E1675" s="824" t="s">
        <v>2910</v>
      </c>
      <c r="F1675" s="822" t="s">
        <v>2868</v>
      </c>
      <c r="G1675" s="822" t="s">
        <v>3071</v>
      </c>
      <c r="H1675" s="822" t="s">
        <v>643</v>
      </c>
      <c r="I1675" s="822" t="s">
        <v>3072</v>
      </c>
      <c r="J1675" s="822" t="s">
        <v>3073</v>
      </c>
      <c r="K1675" s="822" t="s">
        <v>3074</v>
      </c>
      <c r="L1675" s="825">
        <v>1651.16</v>
      </c>
      <c r="M1675" s="825">
        <v>1651.16</v>
      </c>
      <c r="N1675" s="822">
        <v>1</v>
      </c>
      <c r="O1675" s="826">
        <v>1</v>
      </c>
      <c r="P1675" s="825">
        <v>1651.16</v>
      </c>
      <c r="Q1675" s="827">
        <v>1</v>
      </c>
      <c r="R1675" s="822">
        <v>1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21</v>
      </c>
      <c r="B1676" s="822" t="s">
        <v>2867</v>
      </c>
      <c r="C1676" s="822" t="s">
        <v>2873</v>
      </c>
      <c r="D1676" s="823" t="s">
        <v>4857</v>
      </c>
      <c r="E1676" s="824" t="s">
        <v>2910</v>
      </c>
      <c r="F1676" s="822" t="s">
        <v>2868</v>
      </c>
      <c r="G1676" s="822" t="s">
        <v>3077</v>
      </c>
      <c r="H1676" s="822" t="s">
        <v>329</v>
      </c>
      <c r="I1676" s="822" t="s">
        <v>3078</v>
      </c>
      <c r="J1676" s="822" t="s">
        <v>1987</v>
      </c>
      <c r="K1676" s="822" t="s">
        <v>3079</v>
      </c>
      <c r="L1676" s="825">
        <v>111.72</v>
      </c>
      <c r="M1676" s="825">
        <v>111.72</v>
      </c>
      <c r="N1676" s="822">
        <v>1</v>
      </c>
      <c r="O1676" s="826">
        <v>0.5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21</v>
      </c>
      <c r="B1677" s="822" t="s">
        <v>2867</v>
      </c>
      <c r="C1677" s="822" t="s">
        <v>2873</v>
      </c>
      <c r="D1677" s="823" t="s">
        <v>4857</v>
      </c>
      <c r="E1677" s="824" t="s">
        <v>2910</v>
      </c>
      <c r="F1677" s="822" t="s">
        <v>2868</v>
      </c>
      <c r="G1677" s="822" t="s">
        <v>3077</v>
      </c>
      <c r="H1677" s="822" t="s">
        <v>329</v>
      </c>
      <c r="I1677" s="822" t="s">
        <v>3669</v>
      </c>
      <c r="J1677" s="822" t="s">
        <v>1987</v>
      </c>
      <c r="K1677" s="822" t="s">
        <v>3670</v>
      </c>
      <c r="L1677" s="825">
        <v>83.79</v>
      </c>
      <c r="M1677" s="825">
        <v>167.58</v>
      </c>
      <c r="N1677" s="822">
        <v>2</v>
      </c>
      <c r="O1677" s="826">
        <v>1</v>
      </c>
      <c r="P1677" s="825">
        <v>167.58</v>
      </c>
      <c r="Q1677" s="827">
        <v>1</v>
      </c>
      <c r="R1677" s="822">
        <v>2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21</v>
      </c>
      <c r="B1678" s="822" t="s">
        <v>2867</v>
      </c>
      <c r="C1678" s="822" t="s">
        <v>2873</v>
      </c>
      <c r="D1678" s="823" t="s">
        <v>4857</v>
      </c>
      <c r="E1678" s="824" t="s">
        <v>2910</v>
      </c>
      <c r="F1678" s="822" t="s">
        <v>2868</v>
      </c>
      <c r="G1678" s="822" t="s">
        <v>3077</v>
      </c>
      <c r="H1678" s="822" t="s">
        <v>329</v>
      </c>
      <c r="I1678" s="822" t="s">
        <v>4352</v>
      </c>
      <c r="J1678" s="822" t="s">
        <v>1987</v>
      </c>
      <c r="K1678" s="822" t="s">
        <v>4353</v>
      </c>
      <c r="L1678" s="825">
        <v>65.83</v>
      </c>
      <c r="M1678" s="825">
        <v>65.83</v>
      </c>
      <c r="N1678" s="822">
        <v>1</v>
      </c>
      <c r="O1678" s="826">
        <v>0.5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21</v>
      </c>
      <c r="B1679" s="822" t="s">
        <v>2867</v>
      </c>
      <c r="C1679" s="822" t="s">
        <v>2873</v>
      </c>
      <c r="D1679" s="823" t="s">
        <v>4857</v>
      </c>
      <c r="E1679" s="824" t="s">
        <v>2910</v>
      </c>
      <c r="F1679" s="822" t="s">
        <v>2868</v>
      </c>
      <c r="G1679" s="822" t="s">
        <v>3077</v>
      </c>
      <c r="H1679" s="822" t="s">
        <v>329</v>
      </c>
      <c r="I1679" s="822" t="s">
        <v>4354</v>
      </c>
      <c r="J1679" s="822" t="s">
        <v>1987</v>
      </c>
      <c r="K1679" s="822" t="s">
        <v>3079</v>
      </c>
      <c r="L1679" s="825">
        <v>111.72</v>
      </c>
      <c r="M1679" s="825">
        <v>111.72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21</v>
      </c>
      <c r="B1680" s="822" t="s">
        <v>2867</v>
      </c>
      <c r="C1680" s="822" t="s">
        <v>2873</v>
      </c>
      <c r="D1680" s="823" t="s">
        <v>4857</v>
      </c>
      <c r="E1680" s="824" t="s">
        <v>2910</v>
      </c>
      <c r="F1680" s="822" t="s">
        <v>2868</v>
      </c>
      <c r="G1680" s="822" t="s">
        <v>3371</v>
      </c>
      <c r="H1680" s="822" t="s">
        <v>329</v>
      </c>
      <c r="I1680" s="822" t="s">
        <v>3544</v>
      </c>
      <c r="J1680" s="822" t="s">
        <v>790</v>
      </c>
      <c r="K1680" s="822" t="s">
        <v>3545</v>
      </c>
      <c r="L1680" s="825">
        <v>73.989999999999995</v>
      </c>
      <c r="M1680" s="825">
        <v>147.97999999999999</v>
      </c>
      <c r="N1680" s="822">
        <v>2</v>
      </c>
      <c r="O1680" s="826">
        <v>1</v>
      </c>
      <c r="P1680" s="825">
        <v>147.97999999999999</v>
      </c>
      <c r="Q1680" s="827">
        <v>1</v>
      </c>
      <c r="R1680" s="822">
        <v>2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21</v>
      </c>
      <c r="B1681" s="822" t="s">
        <v>2867</v>
      </c>
      <c r="C1681" s="822" t="s">
        <v>2873</v>
      </c>
      <c r="D1681" s="823" t="s">
        <v>4857</v>
      </c>
      <c r="E1681" s="824" t="s">
        <v>2910</v>
      </c>
      <c r="F1681" s="822" t="s">
        <v>2868</v>
      </c>
      <c r="G1681" s="822" t="s">
        <v>3083</v>
      </c>
      <c r="H1681" s="822" t="s">
        <v>329</v>
      </c>
      <c r="I1681" s="822" t="s">
        <v>4355</v>
      </c>
      <c r="J1681" s="822" t="s">
        <v>673</v>
      </c>
      <c r="K1681" s="822" t="s">
        <v>658</v>
      </c>
      <c r="L1681" s="825">
        <v>58.62</v>
      </c>
      <c r="M1681" s="825">
        <v>58.62</v>
      </c>
      <c r="N1681" s="822">
        <v>1</v>
      </c>
      <c r="O1681" s="826">
        <v>1</v>
      </c>
      <c r="P1681" s="825">
        <v>58.62</v>
      </c>
      <c r="Q1681" s="827">
        <v>1</v>
      </c>
      <c r="R1681" s="822">
        <v>1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21</v>
      </c>
      <c r="B1682" s="822" t="s">
        <v>2867</v>
      </c>
      <c r="C1682" s="822" t="s">
        <v>2873</v>
      </c>
      <c r="D1682" s="823" t="s">
        <v>4857</v>
      </c>
      <c r="E1682" s="824" t="s">
        <v>2910</v>
      </c>
      <c r="F1682" s="822" t="s">
        <v>2868</v>
      </c>
      <c r="G1682" s="822" t="s">
        <v>4225</v>
      </c>
      <c r="H1682" s="822" t="s">
        <v>643</v>
      </c>
      <c r="I1682" s="822" t="s">
        <v>4229</v>
      </c>
      <c r="J1682" s="822" t="s">
        <v>4227</v>
      </c>
      <c r="K1682" s="822" t="s">
        <v>4230</v>
      </c>
      <c r="L1682" s="825">
        <v>103.64</v>
      </c>
      <c r="M1682" s="825">
        <v>103.64</v>
      </c>
      <c r="N1682" s="822">
        <v>1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21</v>
      </c>
      <c r="B1683" s="822" t="s">
        <v>2867</v>
      </c>
      <c r="C1683" s="822" t="s">
        <v>2873</v>
      </c>
      <c r="D1683" s="823" t="s">
        <v>4857</v>
      </c>
      <c r="E1683" s="824" t="s">
        <v>2910</v>
      </c>
      <c r="F1683" s="822" t="s">
        <v>2868</v>
      </c>
      <c r="G1683" s="822" t="s">
        <v>3099</v>
      </c>
      <c r="H1683" s="822" t="s">
        <v>643</v>
      </c>
      <c r="I1683" s="822" t="s">
        <v>3103</v>
      </c>
      <c r="J1683" s="822" t="s">
        <v>3104</v>
      </c>
      <c r="K1683" s="822" t="s">
        <v>734</v>
      </c>
      <c r="L1683" s="825">
        <v>550.39</v>
      </c>
      <c r="M1683" s="825">
        <v>9907.02</v>
      </c>
      <c r="N1683" s="822">
        <v>18</v>
      </c>
      <c r="O1683" s="826">
        <v>6</v>
      </c>
      <c r="P1683" s="825">
        <v>3302.34</v>
      </c>
      <c r="Q1683" s="827">
        <v>0.33333333333333331</v>
      </c>
      <c r="R1683" s="822">
        <v>6</v>
      </c>
      <c r="S1683" s="827">
        <v>0.33333333333333331</v>
      </c>
      <c r="T1683" s="826">
        <v>2</v>
      </c>
      <c r="U1683" s="828">
        <v>0.33333333333333331</v>
      </c>
    </row>
    <row r="1684" spans="1:21" ht="14.45" customHeight="1" x14ac:dyDescent="0.2">
      <c r="A1684" s="821">
        <v>21</v>
      </c>
      <c r="B1684" s="822" t="s">
        <v>2867</v>
      </c>
      <c r="C1684" s="822" t="s">
        <v>2873</v>
      </c>
      <c r="D1684" s="823" t="s">
        <v>4857</v>
      </c>
      <c r="E1684" s="824" t="s">
        <v>2910</v>
      </c>
      <c r="F1684" s="822" t="s">
        <v>2868</v>
      </c>
      <c r="G1684" s="822" t="s">
        <v>3384</v>
      </c>
      <c r="H1684" s="822" t="s">
        <v>329</v>
      </c>
      <c r="I1684" s="822" t="s">
        <v>3385</v>
      </c>
      <c r="J1684" s="822" t="s">
        <v>3386</v>
      </c>
      <c r="K1684" s="822" t="s">
        <v>3387</v>
      </c>
      <c r="L1684" s="825">
        <v>58.77</v>
      </c>
      <c r="M1684" s="825">
        <v>58.77</v>
      </c>
      <c r="N1684" s="822">
        <v>1</v>
      </c>
      <c r="O1684" s="826">
        <v>1</v>
      </c>
      <c r="P1684" s="825">
        <v>58.77</v>
      </c>
      <c r="Q1684" s="827">
        <v>1</v>
      </c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21</v>
      </c>
      <c r="B1685" s="822" t="s">
        <v>2867</v>
      </c>
      <c r="C1685" s="822" t="s">
        <v>2873</v>
      </c>
      <c r="D1685" s="823" t="s">
        <v>4857</v>
      </c>
      <c r="E1685" s="824" t="s">
        <v>2910</v>
      </c>
      <c r="F1685" s="822" t="s">
        <v>2868</v>
      </c>
      <c r="G1685" s="822" t="s">
        <v>4235</v>
      </c>
      <c r="H1685" s="822" t="s">
        <v>643</v>
      </c>
      <c r="I1685" s="822" t="s">
        <v>4356</v>
      </c>
      <c r="J1685" s="822" t="s">
        <v>1130</v>
      </c>
      <c r="K1685" s="822" t="s">
        <v>4357</v>
      </c>
      <c r="L1685" s="825">
        <v>77.790000000000006</v>
      </c>
      <c r="M1685" s="825">
        <v>77.790000000000006</v>
      </c>
      <c r="N1685" s="822">
        <v>1</v>
      </c>
      <c r="O1685" s="826">
        <v>0.5</v>
      </c>
      <c r="P1685" s="825">
        <v>77.790000000000006</v>
      </c>
      <c r="Q1685" s="827">
        <v>1</v>
      </c>
      <c r="R1685" s="822">
        <v>1</v>
      </c>
      <c r="S1685" s="827">
        <v>1</v>
      </c>
      <c r="T1685" s="826">
        <v>0.5</v>
      </c>
      <c r="U1685" s="828">
        <v>1</v>
      </c>
    </row>
    <row r="1686" spans="1:21" ht="14.45" customHeight="1" x14ac:dyDescent="0.2">
      <c r="A1686" s="821">
        <v>21</v>
      </c>
      <c r="B1686" s="822" t="s">
        <v>2867</v>
      </c>
      <c r="C1686" s="822" t="s">
        <v>2873</v>
      </c>
      <c r="D1686" s="823" t="s">
        <v>4857</v>
      </c>
      <c r="E1686" s="824" t="s">
        <v>2910</v>
      </c>
      <c r="F1686" s="822" t="s">
        <v>2868</v>
      </c>
      <c r="G1686" s="822" t="s">
        <v>3695</v>
      </c>
      <c r="H1686" s="822" t="s">
        <v>329</v>
      </c>
      <c r="I1686" s="822" t="s">
        <v>4358</v>
      </c>
      <c r="J1686" s="822" t="s">
        <v>4359</v>
      </c>
      <c r="K1686" s="822" t="s">
        <v>4104</v>
      </c>
      <c r="L1686" s="825">
        <v>54.18</v>
      </c>
      <c r="M1686" s="825">
        <v>325.08</v>
      </c>
      <c r="N1686" s="822">
        <v>6</v>
      </c>
      <c r="O1686" s="826">
        <v>2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21</v>
      </c>
      <c r="B1687" s="822" t="s">
        <v>2867</v>
      </c>
      <c r="C1687" s="822" t="s">
        <v>2873</v>
      </c>
      <c r="D1687" s="823" t="s">
        <v>4857</v>
      </c>
      <c r="E1687" s="824" t="s">
        <v>2910</v>
      </c>
      <c r="F1687" s="822" t="s">
        <v>2868</v>
      </c>
      <c r="G1687" s="822" t="s">
        <v>3695</v>
      </c>
      <c r="H1687" s="822" t="s">
        <v>329</v>
      </c>
      <c r="I1687" s="822" t="s">
        <v>4064</v>
      </c>
      <c r="J1687" s="822" t="s">
        <v>4065</v>
      </c>
      <c r="K1687" s="822" t="s">
        <v>4066</v>
      </c>
      <c r="L1687" s="825">
        <v>140.44</v>
      </c>
      <c r="M1687" s="825">
        <v>421.32</v>
      </c>
      <c r="N1687" s="822">
        <v>3</v>
      </c>
      <c r="O1687" s="826">
        <v>2</v>
      </c>
      <c r="P1687" s="825">
        <v>280.88</v>
      </c>
      <c r="Q1687" s="827">
        <v>0.66666666666666663</v>
      </c>
      <c r="R1687" s="822">
        <v>2</v>
      </c>
      <c r="S1687" s="827">
        <v>0.66666666666666663</v>
      </c>
      <c r="T1687" s="826">
        <v>1.5</v>
      </c>
      <c r="U1687" s="828">
        <v>0.75</v>
      </c>
    </row>
    <row r="1688" spans="1:21" ht="14.45" customHeight="1" x14ac:dyDescent="0.2">
      <c r="A1688" s="821">
        <v>21</v>
      </c>
      <c r="B1688" s="822" t="s">
        <v>2867</v>
      </c>
      <c r="C1688" s="822" t="s">
        <v>2873</v>
      </c>
      <c r="D1688" s="823" t="s">
        <v>4857</v>
      </c>
      <c r="E1688" s="824" t="s">
        <v>2910</v>
      </c>
      <c r="F1688" s="822" t="s">
        <v>2868</v>
      </c>
      <c r="G1688" s="822" t="s">
        <v>3695</v>
      </c>
      <c r="H1688" s="822" t="s">
        <v>329</v>
      </c>
      <c r="I1688" s="822" t="s">
        <v>4360</v>
      </c>
      <c r="J1688" s="822" t="s">
        <v>4065</v>
      </c>
      <c r="K1688" s="822" t="s">
        <v>4361</v>
      </c>
      <c r="L1688" s="825">
        <v>70.209999999999994</v>
      </c>
      <c r="M1688" s="825">
        <v>70.209999999999994</v>
      </c>
      <c r="N1688" s="822">
        <v>1</v>
      </c>
      <c r="O1688" s="826">
        <v>0.5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21</v>
      </c>
      <c r="B1689" s="822" t="s">
        <v>2867</v>
      </c>
      <c r="C1689" s="822" t="s">
        <v>2873</v>
      </c>
      <c r="D1689" s="823" t="s">
        <v>4857</v>
      </c>
      <c r="E1689" s="824" t="s">
        <v>2910</v>
      </c>
      <c r="F1689" s="822" t="s">
        <v>2868</v>
      </c>
      <c r="G1689" s="822" t="s">
        <v>3695</v>
      </c>
      <c r="H1689" s="822" t="s">
        <v>329</v>
      </c>
      <c r="I1689" s="822" t="s">
        <v>3705</v>
      </c>
      <c r="J1689" s="822" t="s">
        <v>3706</v>
      </c>
      <c r="K1689" s="822" t="s">
        <v>3701</v>
      </c>
      <c r="L1689" s="825">
        <v>0</v>
      </c>
      <c r="M1689" s="825">
        <v>0</v>
      </c>
      <c r="N1689" s="822">
        <v>1</v>
      </c>
      <c r="O1689" s="826">
        <v>0.5</v>
      </c>
      <c r="P1689" s="825"/>
      <c r="Q1689" s="827"/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21</v>
      </c>
      <c r="B1690" s="822" t="s">
        <v>2867</v>
      </c>
      <c r="C1690" s="822" t="s">
        <v>2873</v>
      </c>
      <c r="D1690" s="823" t="s">
        <v>4857</v>
      </c>
      <c r="E1690" s="824" t="s">
        <v>2910</v>
      </c>
      <c r="F1690" s="822" t="s">
        <v>2868</v>
      </c>
      <c r="G1690" s="822" t="s">
        <v>2916</v>
      </c>
      <c r="H1690" s="822" t="s">
        <v>329</v>
      </c>
      <c r="I1690" s="822" t="s">
        <v>2917</v>
      </c>
      <c r="J1690" s="822" t="s">
        <v>807</v>
      </c>
      <c r="K1690" s="822" t="s">
        <v>2918</v>
      </c>
      <c r="L1690" s="825">
        <v>53.57</v>
      </c>
      <c r="M1690" s="825">
        <v>1499.9600000000003</v>
      </c>
      <c r="N1690" s="822">
        <v>28</v>
      </c>
      <c r="O1690" s="826">
        <v>20.5</v>
      </c>
      <c r="P1690" s="825">
        <v>1285.6800000000003</v>
      </c>
      <c r="Q1690" s="827">
        <v>0.85714285714285721</v>
      </c>
      <c r="R1690" s="822">
        <v>24</v>
      </c>
      <c r="S1690" s="827">
        <v>0.8571428571428571</v>
      </c>
      <c r="T1690" s="826">
        <v>17.5</v>
      </c>
      <c r="U1690" s="828">
        <v>0.85365853658536583</v>
      </c>
    </row>
    <row r="1691" spans="1:21" ht="14.45" customHeight="1" x14ac:dyDescent="0.2">
      <c r="A1691" s="821">
        <v>21</v>
      </c>
      <c r="B1691" s="822" t="s">
        <v>2867</v>
      </c>
      <c r="C1691" s="822" t="s">
        <v>2873</v>
      </c>
      <c r="D1691" s="823" t="s">
        <v>4857</v>
      </c>
      <c r="E1691" s="824" t="s">
        <v>2910</v>
      </c>
      <c r="F1691" s="822" t="s">
        <v>2868</v>
      </c>
      <c r="G1691" s="822" t="s">
        <v>3410</v>
      </c>
      <c r="H1691" s="822" t="s">
        <v>329</v>
      </c>
      <c r="I1691" s="822" t="s">
        <v>4362</v>
      </c>
      <c r="J1691" s="822" t="s">
        <v>717</v>
      </c>
      <c r="K1691" s="822" t="s">
        <v>720</v>
      </c>
      <c r="L1691" s="825">
        <v>58.52</v>
      </c>
      <c r="M1691" s="825">
        <v>58.52</v>
      </c>
      <c r="N1691" s="822">
        <v>1</v>
      </c>
      <c r="O1691" s="826">
        <v>0.5</v>
      </c>
      <c r="P1691" s="825">
        <v>58.52</v>
      </c>
      <c r="Q1691" s="827">
        <v>1</v>
      </c>
      <c r="R1691" s="822">
        <v>1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21</v>
      </c>
      <c r="B1692" s="822" t="s">
        <v>2867</v>
      </c>
      <c r="C1692" s="822" t="s">
        <v>2873</v>
      </c>
      <c r="D1692" s="823" t="s">
        <v>4857</v>
      </c>
      <c r="E1692" s="824" t="s">
        <v>2910</v>
      </c>
      <c r="F1692" s="822" t="s">
        <v>2868</v>
      </c>
      <c r="G1692" s="822" t="s">
        <v>3119</v>
      </c>
      <c r="H1692" s="822" t="s">
        <v>643</v>
      </c>
      <c r="I1692" s="822" t="s">
        <v>2652</v>
      </c>
      <c r="J1692" s="822" t="s">
        <v>931</v>
      </c>
      <c r="K1692" s="822" t="s">
        <v>2653</v>
      </c>
      <c r="L1692" s="825">
        <v>2309.36</v>
      </c>
      <c r="M1692" s="825">
        <v>34640.400000000001</v>
      </c>
      <c r="N1692" s="822">
        <v>15</v>
      </c>
      <c r="O1692" s="826">
        <v>3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21</v>
      </c>
      <c r="B1693" s="822" t="s">
        <v>2867</v>
      </c>
      <c r="C1693" s="822" t="s">
        <v>2873</v>
      </c>
      <c r="D1693" s="823" t="s">
        <v>4857</v>
      </c>
      <c r="E1693" s="824" t="s">
        <v>2910</v>
      </c>
      <c r="F1693" s="822" t="s">
        <v>2868</v>
      </c>
      <c r="G1693" s="822" t="s">
        <v>3119</v>
      </c>
      <c r="H1693" s="822" t="s">
        <v>643</v>
      </c>
      <c r="I1693" s="822" t="s">
        <v>3713</v>
      </c>
      <c r="J1693" s="822" t="s">
        <v>929</v>
      </c>
      <c r="K1693" s="822" t="s">
        <v>3714</v>
      </c>
      <c r="L1693" s="825">
        <v>368.16</v>
      </c>
      <c r="M1693" s="825">
        <v>2208.96</v>
      </c>
      <c r="N1693" s="822">
        <v>6</v>
      </c>
      <c r="O1693" s="826">
        <v>2</v>
      </c>
      <c r="P1693" s="825">
        <v>2208.96</v>
      </c>
      <c r="Q1693" s="827">
        <v>1</v>
      </c>
      <c r="R1693" s="822">
        <v>6</v>
      </c>
      <c r="S1693" s="827">
        <v>1</v>
      </c>
      <c r="T1693" s="826">
        <v>2</v>
      </c>
      <c r="U1693" s="828">
        <v>1</v>
      </c>
    </row>
    <row r="1694" spans="1:21" ht="14.45" customHeight="1" x14ac:dyDescent="0.2">
      <c r="A1694" s="821">
        <v>21</v>
      </c>
      <c r="B1694" s="822" t="s">
        <v>2867</v>
      </c>
      <c r="C1694" s="822" t="s">
        <v>2873</v>
      </c>
      <c r="D1694" s="823" t="s">
        <v>4857</v>
      </c>
      <c r="E1694" s="824" t="s">
        <v>2910</v>
      </c>
      <c r="F1694" s="822" t="s">
        <v>2868</v>
      </c>
      <c r="G1694" s="822" t="s">
        <v>3119</v>
      </c>
      <c r="H1694" s="822" t="s">
        <v>643</v>
      </c>
      <c r="I1694" s="822" t="s">
        <v>2333</v>
      </c>
      <c r="J1694" s="822" t="s">
        <v>931</v>
      </c>
      <c r="K1694" s="822" t="s">
        <v>2334</v>
      </c>
      <c r="L1694" s="825">
        <v>1385.62</v>
      </c>
      <c r="M1694" s="825">
        <v>13856.2</v>
      </c>
      <c r="N1694" s="822">
        <v>10</v>
      </c>
      <c r="O1694" s="826">
        <v>4</v>
      </c>
      <c r="P1694" s="825">
        <v>13856.2</v>
      </c>
      <c r="Q1694" s="827">
        <v>1</v>
      </c>
      <c r="R1694" s="822">
        <v>10</v>
      </c>
      <c r="S1694" s="827">
        <v>1</v>
      </c>
      <c r="T1694" s="826">
        <v>4</v>
      </c>
      <c r="U1694" s="828">
        <v>1</v>
      </c>
    </row>
    <row r="1695" spans="1:21" ht="14.45" customHeight="1" x14ac:dyDescent="0.2">
      <c r="A1695" s="821">
        <v>21</v>
      </c>
      <c r="B1695" s="822" t="s">
        <v>2867</v>
      </c>
      <c r="C1695" s="822" t="s">
        <v>2873</v>
      </c>
      <c r="D1695" s="823" t="s">
        <v>4857</v>
      </c>
      <c r="E1695" s="824" t="s">
        <v>2910</v>
      </c>
      <c r="F1695" s="822" t="s">
        <v>2868</v>
      </c>
      <c r="G1695" s="822" t="s">
        <v>3119</v>
      </c>
      <c r="H1695" s="822" t="s">
        <v>643</v>
      </c>
      <c r="I1695" s="822" t="s">
        <v>2654</v>
      </c>
      <c r="J1695" s="822" t="s">
        <v>929</v>
      </c>
      <c r="K1695" s="822" t="s">
        <v>2655</v>
      </c>
      <c r="L1695" s="825">
        <v>736.33</v>
      </c>
      <c r="M1695" s="825">
        <v>736.33</v>
      </c>
      <c r="N1695" s="822">
        <v>1</v>
      </c>
      <c r="O1695" s="826">
        <v>1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21</v>
      </c>
      <c r="B1696" s="822" t="s">
        <v>2867</v>
      </c>
      <c r="C1696" s="822" t="s">
        <v>2873</v>
      </c>
      <c r="D1696" s="823" t="s">
        <v>4857</v>
      </c>
      <c r="E1696" s="824" t="s">
        <v>2910</v>
      </c>
      <c r="F1696" s="822" t="s">
        <v>2868</v>
      </c>
      <c r="G1696" s="822" t="s">
        <v>3119</v>
      </c>
      <c r="H1696" s="822" t="s">
        <v>643</v>
      </c>
      <c r="I1696" s="822" t="s">
        <v>3120</v>
      </c>
      <c r="J1696" s="822" t="s">
        <v>929</v>
      </c>
      <c r="K1696" s="822" t="s">
        <v>3121</v>
      </c>
      <c r="L1696" s="825">
        <v>490.89</v>
      </c>
      <c r="M1696" s="825">
        <v>3436.23</v>
      </c>
      <c r="N1696" s="822">
        <v>7</v>
      </c>
      <c r="O1696" s="826">
        <v>3</v>
      </c>
      <c r="P1696" s="825">
        <v>1472.67</v>
      </c>
      <c r="Q1696" s="827">
        <v>0.4285714285714286</v>
      </c>
      <c r="R1696" s="822">
        <v>3</v>
      </c>
      <c r="S1696" s="827">
        <v>0.42857142857142855</v>
      </c>
      <c r="T1696" s="826">
        <v>1</v>
      </c>
      <c r="U1696" s="828">
        <v>0.33333333333333331</v>
      </c>
    </row>
    <row r="1697" spans="1:21" ht="14.45" customHeight="1" x14ac:dyDescent="0.2">
      <c r="A1697" s="821">
        <v>21</v>
      </c>
      <c r="B1697" s="822" t="s">
        <v>2867</v>
      </c>
      <c r="C1697" s="822" t="s">
        <v>2873</v>
      </c>
      <c r="D1697" s="823" t="s">
        <v>4857</v>
      </c>
      <c r="E1697" s="824" t="s">
        <v>2910</v>
      </c>
      <c r="F1697" s="822" t="s">
        <v>2868</v>
      </c>
      <c r="G1697" s="822" t="s">
        <v>3119</v>
      </c>
      <c r="H1697" s="822" t="s">
        <v>643</v>
      </c>
      <c r="I1697" s="822" t="s">
        <v>2335</v>
      </c>
      <c r="J1697" s="822" t="s">
        <v>931</v>
      </c>
      <c r="K1697" s="822" t="s">
        <v>2336</v>
      </c>
      <c r="L1697" s="825">
        <v>1847.49</v>
      </c>
      <c r="M1697" s="825">
        <v>5542.47</v>
      </c>
      <c r="N1697" s="822">
        <v>3</v>
      </c>
      <c r="O1697" s="826">
        <v>0.5</v>
      </c>
      <c r="P1697" s="825">
        <v>5542.47</v>
      </c>
      <c r="Q1697" s="827">
        <v>1</v>
      </c>
      <c r="R1697" s="822">
        <v>3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21</v>
      </c>
      <c r="B1698" s="822" t="s">
        <v>2867</v>
      </c>
      <c r="C1698" s="822" t="s">
        <v>2873</v>
      </c>
      <c r="D1698" s="823" t="s">
        <v>4857</v>
      </c>
      <c r="E1698" s="824" t="s">
        <v>2910</v>
      </c>
      <c r="F1698" s="822" t="s">
        <v>2868</v>
      </c>
      <c r="G1698" s="822" t="s">
        <v>3122</v>
      </c>
      <c r="H1698" s="822" t="s">
        <v>329</v>
      </c>
      <c r="I1698" s="822" t="s">
        <v>3123</v>
      </c>
      <c r="J1698" s="822" t="s">
        <v>698</v>
      </c>
      <c r="K1698" s="822" t="s">
        <v>657</v>
      </c>
      <c r="L1698" s="825">
        <v>35.25</v>
      </c>
      <c r="M1698" s="825">
        <v>35.25</v>
      </c>
      <c r="N1698" s="822">
        <v>1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21</v>
      </c>
      <c r="B1699" s="822" t="s">
        <v>2867</v>
      </c>
      <c r="C1699" s="822" t="s">
        <v>2873</v>
      </c>
      <c r="D1699" s="823" t="s">
        <v>4857</v>
      </c>
      <c r="E1699" s="824" t="s">
        <v>2910</v>
      </c>
      <c r="F1699" s="822" t="s">
        <v>2868</v>
      </c>
      <c r="G1699" s="822" t="s">
        <v>3122</v>
      </c>
      <c r="H1699" s="822" t="s">
        <v>329</v>
      </c>
      <c r="I1699" s="822" t="s">
        <v>3423</v>
      </c>
      <c r="J1699" s="822" t="s">
        <v>1202</v>
      </c>
      <c r="K1699" s="822" t="s">
        <v>3424</v>
      </c>
      <c r="L1699" s="825">
        <v>35.25</v>
      </c>
      <c r="M1699" s="825">
        <v>35.25</v>
      </c>
      <c r="N1699" s="822">
        <v>1</v>
      </c>
      <c r="O1699" s="826">
        <v>0.5</v>
      </c>
      <c r="P1699" s="825">
        <v>35.25</v>
      </c>
      <c r="Q1699" s="827">
        <v>1</v>
      </c>
      <c r="R1699" s="822">
        <v>1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21</v>
      </c>
      <c r="B1700" s="822" t="s">
        <v>2867</v>
      </c>
      <c r="C1700" s="822" t="s">
        <v>2873</v>
      </c>
      <c r="D1700" s="823" t="s">
        <v>4857</v>
      </c>
      <c r="E1700" s="824" t="s">
        <v>2910</v>
      </c>
      <c r="F1700" s="822" t="s">
        <v>2868</v>
      </c>
      <c r="G1700" s="822" t="s">
        <v>3557</v>
      </c>
      <c r="H1700" s="822" t="s">
        <v>329</v>
      </c>
      <c r="I1700" s="822" t="s">
        <v>3558</v>
      </c>
      <c r="J1700" s="822" t="s">
        <v>3559</v>
      </c>
      <c r="K1700" s="822" t="s">
        <v>3560</v>
      </c>
      <c r="L1700" s="825">
        <v>78.33</v>
      </c>
      <c r="M1700" s="825">
        <v>78.33</v>
      </c>
      <c r="N1700" s="822">
        <v>1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21</v>
      </c>
      <c r="B1701" s="822" t="s">
        <v>2867</v>
      </c>
      <c r="C1701" s="822" t="s">
        <v>2873</v>
      </c>
      <c r="D1701" s="823" t="s">
        <v>4857</v>
      </c>
      <c r="E1701" s="824" t="s">
        <v>2910</v>
      </c>
      <c r="F1701" s="822" t="s">
        <v>2868</v>
      </c>
      <c r="G1701" s="822" t="s">
        <v>3124</v>
      </c>
      <c r="H1701" s="822" t="s">
        <v>329</v>
      </c>
      <c r="I1701" s="822" t="s">
        <v>3128</v>
      </c>
      <c r="J1701" s="822" t="s">
        <v>977</v>
      </c>
      <c r="K1701" s="822" t="s">
        <v>3129</v>
      </c>
      <c r="L1701" s="825">
        <v>27.37</v>
      </c>
      <c r="M1701" s="825">
        <v>27.37</v>
      </c>
      <c r="N1701" s="822">
        <v>1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21</v>
      </c>
      <c r="B1702" s="822" t="s">
        <v>2867</v>
      </c>
      <c r="C1702" s="822" t="s">
        <v>2873</v>
      </c>
      <c r="D1702" s="823" t="s">
        <v>4857</v>
      </c>
      <c r="E1702" s="824" t="s">
        <v>2910</v>
      </c>
      <c r="F1702" s="822" t="s">
        <v>2868</v>
      </c>
      <c r="G1702" s="822" t="s">
        <v>3124</v>
      </c>
      <c r="H1702" s="822" t="s">
        <v>329</v>
      </c>
      <c r="I1702" s="822" t="s">
        <v>3130</v>
      </c>
      <c r="J1702" s="822" t="s">
        <v>977</v>
      </c>
      <c r="K1702" s="822" t="s">
        <v>3131</v>
      </c>
      <c r="L1702" s="825">
        <v>185.26</v>
      </c>
      <c r="M1702" s="825">
        <v>1111.56</v>
      </c>
      <c r="N1702" s="822">
        <v>6</v>
      </c>
      <c r="O1702" s="826">
        <v>6</v>
      </c>
      <c r="P1702" s="825">
        <v>741.04</v>
      </c>
      <c r="Q1702" s="827">
        <v>0.66666666666666663</v>
      </c>
      <c r="R1702" s="822">
        <v>4</v>
      </c>
      <c r="S1702" s="827">
        <v>0.66666666666666663</v>
      </c>
      <c r="T1702" s="826">
        <v>4</v>
      </c>
      <c r="U1702" s="828">
        <v>0.66666666666666663</v>
      </c>
    </row>
    <row r="1703" spans="1:21" ht="14.45" customHeight="1" x14ac:dyDescent="0.2">
      <c r="A1703" s="821">
        <v>21</v>
      </c>
      <c r="B1703" s="822" t="s">
        <v>2867</v>
      </c>
      <c r="C1703" s="822" t="s">
        <v>2873</v>
      </c>
      <c r="D1703" s="823" t="s">
        <v>4857</v>
      </c>
      <c r="E1703" s="824" t="s">
        <v>2910</v>
      </c>
      <c r="F1703" s="822" t="s">
        <v>2868</v>
      </c>
      <c r="G1703" s="822" t="s">
        <v>3124</v>
      </c>
      <c r="H1703" s="822" t="s">
        <v>329</v>
      </c>
      <c r="I1703" s="822" t="s">
        <v>3430</v>
      </c>
      <c r="J1703" s="822" t="s">
        <v>977</v>
      </c>
      <c r="K1703" s="822" t="s">
        <v>3131</v>
      </c>
      <c r="L1703" s="825">
        <v>87.98</v>
      </c>
      <c r="M1703" s="825">
        <v>175.96</v>
      </c>
      <c r="N1703" s="822">
        <v>2</v>
      </c>
      <c r="O1703" s="826">
        <v>1.5</v>
      </c>
      <c r="P1703" s="825">
        <v>175.96</v>
      </c>
      <c r="Q1703" s="827">
        <v>1</v>
      </c>
      <c r="R1703" s="822">
        <v>2</v>
      </c>
      <c r="S1703" s="827">
        <v>1</v>
      </c>
      <c r="T1703" s="826">
        <v>1.5</v>
      </c>
      <c r="U1703" s="828">
        <v>1</v>
      </c>
    </row>
    <row r="1704" spans="1:21" ht="14.45" customHeight="1" x14ac:dyDescent="0.2">
      <c r="A1704" s="821">
        <v>21</v>
      </c>
      <c r="B1704" s="822" t="s">
        <v>2867</v>
      </c>
      <c r="C1704" s="822" t="s">
        <v>2873</v>
      </c>
      <c r="D1704" s="823" t="s">
        <v>4857</v>
      </c>
      <c r="E1704" s="824" t="s">
        <v>2910</v>
      </c>
      <c r="F1704" s="822" t="s">
        <v>2868</v>
      </c>
      <c r="G1704" s="822" t="s">
        <v>3124</v>
      </c>
      <c r="H1704" s="822" t="s">
        <v>329</v>
      </c>
      <c r="I1704" s="822" t="s">
        <v>3132</v>
      </c>
      <c r="J1704" s="822" t="s">
        <v>977</v>
      </c>
      <c r="K1704" s="822" t="s">
        <v>3129</v>
      </c>
      <c r="L1704" s="825">
        <v>27.37</v>
      </c>
      <c r="M1704" s="825">
        <v>27.37</v>
      </c>
      <c r="N1704" s="822">
        <v>1</v>
      </c>
      <c r="O1704" s="826">
        <v>1</v>
      </c>
      <c r="P1704" s="825">
        <v>27.37</v>
      </c>
      <c r="Q1704" s="827">
        <v>1</v>
      </c>
      <c r="R1704" s="822">
        <v>1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21</v>
      </c>
      <c r="B1705" s="822" t="s">
        <v>2867</v>
      </c>
      <c r="C1705" s="822" t="s">
        <v>2873</v>
      </c>
      <c r="D1705" s="823" t="s">
        <v>4857</v>
      </c>
      <c r="E1705" s="824" t="s">
        <v>2910</v>
      </c>
      <c r="F1705" s="822" t="s">
        <v>2868</v>
      </c>
      <c r="G1705" s="822" t="s">
        <v>2919</v>
      </c>
      <c r="H1705" s="822" t="s">
        <v>643</v>
      </c>
      <c r="I1705" s="822" t="s">
        <v>2309</v>
      </c>
      <c r="J1705" s="822" t="s">
        <v>2310</v>
      </c>
      <c r="K1705" s="822" t="s">
        <v>2311</v>
      </c>
      <c r="L1705" s="825">
        <v>453.18</v>
      </c>
      <c r="M1705" s="825">
        <v>906.36</v>
      </c>
      <c r="N1705" s="822">
        <v>2</v>
      </c>
      <c r="O1705" s="826">
        <v>1</v>
      </c>
      <c r="P1705" s="825">
        <v>906.36</v>
      </c>
      <c r="Q1705" s="827">
        <v>1</v>
      </c>
      <c r="R1705" s="822">
        <v>2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21</v>
      </c>
      <c r="B1706" s="822" t="s">
        <v>2867</v>
      </c>
      <c r="C1706" s="822" t="s">
        <v>2873</v>
      </c>
      <c r="D1706" s="823" t="s">
        <v>4857</v>
      </c>
      <c r="E1706" s="824" t="s">
        <v>2910</v>
      </c>
      <c r="F1706" s="822" t="s">
        <v>2868</v>
      </c>
      <c r="G1706" s="822" t="s">
        <v>2919</v>
      </c>
      <c r="H1706" s="822" t="s">
        <v>329</v>
      </c>
      <c r="I1706" s="822" t="s">
        <v>2920</v>
      </c>
      <c r="J1706" s="822" t="s">
        <v>2310</v>
      </c>
      <c r="K1706" s="822" t="s">
        <v>2311</v>
      </c>
      <c r="L1706" s="825">
        <v>453.18</v>
      </c>
      <c r="M1706" s="825">
        <v>21752.640000000003</v>
      </c>
      <c r="N1706" s="822">
        <v>48</v>
      </c>
      <c r="O1706" s="826">
        <v>28</v>
      </c>
      <c r="P1706" s="825">
        <v>17220.840000000004</v>
      </c>
      <c r="Q1706" s="827">
        <v>0.79166666666666674</v>
      </c>
      <c r="R1706" s="822">
        <v>38</v>
      </c>
      <c r="S1706" s="827">
        <v>0.79166666666666663</v>
      </c>
      <c r="T1706" s="826">
        <v>21.5</v>
      </c>
      <c r="U1706" s="828">
        <v>0.7678571428571429</v>
      </c>
    </row>
    <row r="1707" spans="1:21" ht="14.45" customHeight="1" x14ac:dyDescent="0.2">
      <c r="A1707" s="821">
        <v>21</v>
      </c>
      <c r="B1707" s="822" t="s">
        <v>2867</v>
      </c>
      <c r="C1707" s="822" t="s">
        <v>2873</v>
      </c>
      <c r="D1707" s="823" t="s">
        <v>4857</v>
      </c>
      <c r="E1707" s="824" t="s">
        <v>2910</v>
      </c>
      <c r="F1707" s="822" t="s">
        <v>2868</v>
      </c>
      <c r="G1707" s="822" t="s">
        <v>2928</v>
      </c>
      <c r="H1707" s="822" t="s">
        <v>643</v>
      </c>
      <c r="I1707" s="822" t="s">
        <v>2533</v>
      </c>
      <c r="J1707" s="822" t="s">
        <v>1237</v>
      </c>
      <c r="K1707" s="822" t="s">
        <v>1240</v>
      </c>
      <c r="L1707" s="825">
        <v>355.79</v>
      </c>
      <c r="M1707" s="825">
        <v>711.58</v>
      </c>
      <c r="N1707" s="822">
        <v>2</v>
      </c>
      <c r="O1707" s="826">
        <v>2</v>
      </c>
      <c r="P1707" s="825">
        <v>711.58</v>
      </c>
      <c r="Q1707" s="827">
        <v>1</v>
      </c>
      <c r="R1707" s="822">
        <v>2</v>
      </c>
      <c r="S1707" s="827">
        <v>1</v>
      </c>
      <c r="T1707" s="826">
        <v>2</v>
      </c>
      <c r="U1707" s="828">
        <v>1</v>
      </c>
    </row>
    <row r="1708" spans="1:21" ht="14.45" customHeight="1" x14ac:dyDescent="0.2">
      <c r="A1708" s="821">
        <v>21</v>
      </c>
      <c r="B1708" s="822" t="s">
        <v>2867</v>
      </c>
      <c r="C1708" s="822" t="s">
        <v>2873</v>
      </c>
      <c r="D1708" s="823" t="s">
        <v>4857</v>
      </c>
      <c r="E1708" s="824" t="s">
        <v>2910</v>
      </c>
      <c r="F1708" s="822" t="s">
        <v>2868</v>
      </c>
      <c r="G1708" s="822" t="s">
        <v>2928</v>
      </c>
      <c r="H1708" s="822" t="s">
        <v>643</v>
      </c>
      <c r="I1708" s="822" t="s">
        <v>2534</v>
      </c>
      <c r="J1708" s="822" t="s">
        <v>1237</v>
      </c>
      <c r="K1708" s="822" t="s">
        <v>1238</v>
      </c>
      <c r="L1708" s="825">
        <v>552.64</v>
      </c>
      <c r="M1708" s="825">
        <v>3868.4799999999996</v>
      </c>
      <c r="N1708" s="822">
        <v>7</v>
      </c>
      <c r="O1708" s="826">
        <v>2</v>
      </c>
      <c r="P1708" s="825">
        <v>3868.4799999999996</v>
      </c>
      <c r="Q1708" s="827">
        <v>1</v>
      </c>
      <c r="R1708" s="822">
        <v>7</v>
      </c>
      <c r="S1708" s="827">
        <v>1</v>
      </c>
      <c r="T1708" s="826">
        <v>2</v>
      </c>
      <c r="U1708" s="828">
        <v>1</v>
      </c>
    </row>
    <row r="1709" spans="1:21" ht="14.45" customHeight="1" x14ac:dyDescent="0.2">
      <c r="A1709" s="821">
        <v>21</v>
      </c>
      <c r="B1709" s="822" t="s">
        <v>2867</v>
      </c>
      <c r="C1709" s="822" t="s">
        <v>2873</v>
      </c>
      <c r="D1709" s="823" t="s">
        <v>4857</v>
      </c>
      <c r="E1709" s="824" t="s">
        <v>2910</v>
      </c>
      <c r="F1709" s="822" t="s">
        <v>2868</v>
      </c>
      <c r="G1709" s="822" t="s">
        <v>2928</v>
      </c>
      <c r="H1709" s="822" t="s">
        <v>643</v>
      </c>
      <c r="I1709" s="822" t="s">
        <v>2535</v>
      </c>
      <c r="J1709" s="822" t="s">
        <v>1237</v>
      </c>
      <c r="K1709" s="822" t="s">
        <v>1239</v>
      </c>
      <c r="L1709" s="825">
        <v>1019.46</v>
      </c>
      <c r="M1709" s="825">
        <v>2038.92</v>
      </c>
      <c r="N1709" s="822">
        <v>2</v>
      </c>
      <c r="O1709" s="826">
        <v>1</v>
      </c>
      <c r="P1709" s="825">
        <v>2038.92</v>
      </c>
      <c r="Q1709" s="827">
        <v>1</v>
      </c>
      <c r="R1709" s="822">
        <v>2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21</v>
      </c>
      <c r="B1710" s="822" t="s">
        <v>2867</v>
      </c>
      <c r="C1710" s="822" t="s">
        <v>2873</v>
      </c>
      <c r="D1710" s="823" t="s">
        <v>4857</v>
      </c>
      <c r="E1710" s="824" t="s">
        <v>2910</v>
      </c>
      <c r="F1710" s="822" t="s">
        <v>2868</v>
      </c>
      <c r="G1710" s="822" t="s">
        <v>2928</v>
      </c>
      <c r="H1710" s="822" t="s">
        <v>329</v>
      </c>
      <c r="I1710" s="822" t="s">
        <v>4363</v>
      </c>
      <c r="J1710" s="822" t="s">
        <v>4364</v>
      </c>
      <c r="K1710" s="822" t="s">
        <v>4365</v>
      </c>
      <c r="L1710" s="825">
        <v>355.79</v>
      </c>
      <c r="M1710" s="825">
        <v>355.79</v>
      </c>
      <c r="N1710" s="822">
        <v>1</v>
      </c>
      <c r="O1710" s="826">
        <v>1</v>
      </c>
      <c r="P1710" s="825">
        <v>355.79</v>
      </c>
      <c r="Q1710" s="827">
        <v>1</v>
      </c>
      <c r="R1710" s="822">
        <v>1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21</v>
      </c>
      <c r="B1711" s="822" t="s">
        <v>2867</v>
      </c>
      <c r="C1711" s="822" t="s">
        <v>2873</v>
      </c>
      <c r="D1711" s="823" t="s">
        <v>4857</v>
      </c>
      <c r="E1711" s="824" t="s">
        <v>2910</v>
      </c>
      <c r="F1711" s="822" t="s">
        <v>2868</v>
      </c>
      <c r="G1711" s="822" t="s">
        <v>3139</v>
      </c>
      <c r="H1711" s="822" t="s">
        <v>329</v>
      </c>
      <c r="I1711" s="822" t="s">
        <v>3140</v>
      </c>
      <c r="J1711" s="822" t="s">
        <v>660</v>
      </c>
      <c r="K1711" s="822" t="s">
        <v>3141</v>
      </c>
      <c r="L1711" s="825">
        <v>453.18</v>
      </c>
      <c r="M1711" s="825">
        <v>6344.52</v>
      </c>
      <c r="N1711" s="822">
        <v>14</v>
      </c>
      <c r="O1711" s="826">
        <v>8</v>
      </c>
      <c r="P1711" s="825">
        <v>6344.52</v>
      </c>
      <c r="Q1711" s="827">
        <v>1</v>
      </c>
      <c r="R1711" s="822">
        <v>14</v>
      </c>
      <c r="S1711" s="827">
        <v>1</v>
      </c>
      <c r="T1711" s="826">
        <v>8</v>
      </c>
      <c r="U1711" s="828">
        <v>1</v>
      </c>
    </row>
    <row r="1712" spans="1:21" ht="14.45" customHeight="1" x14ac:dyDescent="0.2">
      <c r="A1712" s="821">
        <v>21</v>
      </c>
      <c r="B1712" s="822" t="s">
        <v>2867</v>
      </c>
      <c r="C1712" s="822" t="s">
        <v>2873</v>
      </c>
      <c r="D1712" s="823" t="s">
        <v>4857</v>
      </c>
      <c r="E1712" s="824" t="s">
        <v>2910</v>
      </c>
      <c r="F1712" s="822" t="s">
        <v>2868</v>
      </c>
      <c r="G1712" s="822" t="s">
        <v>2933</v>
      </c>
      <c r="H1712" s="822" t="s">
        <v>329</v>
      </c>
      <c r="I1712" s="822" t="s">
        <v>3443</v>
      </c>
      <c r="J1712" s="822" t="s">
        <v>3444</v>
      </c>
      <c r="K1712" s="822" t="s">
        <v>3445</v>
      </c>
      <c r="L1712" s="825">
        <v>172.91</v>
      </c>
      <c r="M1712" s="825">
        <v>172.91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21</v>
      </c>
      <c r="B1713" s="822" t="s">
        <v>2867</v>
      </c>
      <c r="C1713" s="822" t="s">
        <v>2873</v>
      </c>
      <c r="D1713" s="823" t="s">
        <v>4857</v>
      </c>
      <c r="E1713" s="824" t="s">
        <v>2910</v>
      </c>
      <c r="F1713" s="822" t="s">
        <v>2868</v>
      </c>
      <c r="G1713" s="822" t="s">
        <v>2933</v>
      </c>
      <c r="H1713" s="822" t="s">
        <v>329</v>
      </c>
      <c r="I1713" s="822" t="s">
        <v>3443</v>
      </c>
      <c r="J1713" s="822" t="s">
        <v>3444</v>
      </c>
      <c r="K1713" s="822" t="s">
        <v>3445</v>
      </c>
      <c r="L1713" s="825">
        <v>82.12</v>
      </c>
      <c r="M1713" s="825">
        <v>82.12</v>
      </c>
      <c r="N1713" s="822">
        <v>1</v>
      </c>
      <c r="O1713" s="826">
        <v>0.5</v>
      </c>
      <c r="P1713" s="825">
        <v>82.12</v>
      </c>
      <c r="Q1713" s="827">
        <v>1</v>
      </c>
      <c r="R1713" s="822">
        <v>1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21</v>
      </c>
      <c r="B1714" s="822" t="s">
        <v>2867</v>
      </c>
      <c r="C1714" s="822" t="s">
        <v>2873</v>
      </c>
      <c r="D1714" s="823" t="s">
        <v>4857</v>
      </c>
      <c r="E1714" s="824" t="s">
        <v>2910</v>
      </c>
      <c r="F1714" s="822" t="s">
        <v>2868</v>
      </c>
      <c r="G1714" s="822" t="s">
        <v>2933</v>
      </c>
      <c r="H1714" s="822" t="s">
        <v>329</v>
      </c>
      <c r="I1714" s="822" t="s">
        <v>3446</v>
      </c>
      <c r="J1714" s="822" t="s">
        <v>3444</v>
      </c>
      <c r="K1714" s="822" t="s">
        <v>3447</v>
      </c>
      <c r="L1714" s="825">
        <v>100.86</v>
      </c>
      <c r="M1714" s="825">
        <v>100.86</v>
      </c>
      <c r="N1714" s="822">
        <v>1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21</v>
      </c>
      <c r="B1715" s="822" t="s">
        <v>2867</v>
      </c>
      <c r="C1715" s="822" t="s">
        <v>2873</v>
      </c>
      <c r="D1715" s="823" t="s">
        <v>4857</v>
      </c>
      <c r="E1715" s="824" t="s">
        <v>2910</v>
      </c>
      <c r="F1715" s="822" t="s">
        <v>2868</v>
      </c>
      <c r="G1715" s="822" t="s">
        <v>2933</v>
      </c>
      <c r="H1715" s="822" t="s">
        <v>643</v>
      </c>
      <c r="I1715" s="822" t="s">
        <v>2299</v>
      </c>
      <c r="J1715" s="822" t="s">
        <v>1674</v>
      </c>
      <c r="K1715" s="822" t="s">
        <v>2300</v>
      </c>
      <c r="L1715" s="825">
        <v>102.93</v>
      </c>
      <c r="M1715" s="825">
        <v>308.79000000000002</v>
      </c>
      <c r="N1715" s="822">
        <v>3</v>
      </c>
      <c r="O1715" s="826">
        <v>3</v>
      </c>
      <c r="P1715" s="825">
        <v>205.86</v>
      </c>
      <c r="Q1715" s="827">
        <v>0.66666666666666663</v>
      </c>
      <c r="R1715" s="822">
        <v>2</v>
      </c>
      <c r="S1715" s="827">
        <v>0.66666666666666663</v>
      </c>
      <c r="T1715" s="826">
        <v>2</v>
      </c>
      <c r="U1715" s="828">
        <v>0.66666666666666663</v>
      </c>
    </row>
    <row r="1716" spans="1:21" ht="14.45" customHeight="1" x14ac:dyDescent="0.2">
      <c r="A1716" s="821">
        <v>21</v>
      </c>
      <c r="B1716" s="822" t="s">
        <v>2867</v>
      </c>
      <c r="C1716" s="822" t="s">
        <v>2873</v>
      </c>
      <c r="D1716" s="823" t="s">
        <v>4857</v>
      </c>
      <c r="E1716" s="824" t="s">
        <v>2910</v>
      </c>
      <c r="F1716" s="822" t="s">
        <v>2868</v>
      </c>
      <c r="G1716" s="822" t="s">
        <v>2933</v>
      </c>
      <c r="H1716" s="822" t="s">
        <v>643</v>
      </c>
      <c r="I1716" s="822" t="s">
        <v>2299</v>
      </c>
      <c r="J1716" s="822" t="s">
        <v>1674</v>
      </c>
      <c r="K1716" s="822" t="s">
        <v>2300</v>
      </c>
      <c r="L1716" s="825">
        <v>48.89</v>
      </c>
      <c r="M1716" s="825">
        <v>48.89</v>
      </c>
      <c r="N1716" s="822">
        <v>1</v>
      </c>
      <c r="O1716" s="826">
        <v>1</v>
      </c>
      <c r="P1716" s="825">
        <v>48.89</v>
      </c>
      <c r="Q1716" s="827">
        <v>1</v>
      </c>
      <c r="R1716" s="822">
        <v>1</v>
      </c>
      <c r="S1716" s="827">
        <v>1</v>
      </c>
      <c r="T1716" s="826">
        <v>1</v>
      </c>
      <c r="U1716" s="828">
        <v>1</v>
      </c>
    </row>
    <row r="1717" spans="1:21" ht="14.45" customHeight="1" x14ac:dyDescent="0.2">
      <c r="A1717" s="821">
        <v>21</v>
      </c>
      <c r="B1717" s="822" t="s">
        <v>2867</v>
      </c>
      <c r="C1717" s="822" t="s">
        <v>2873</v>
      </c>
      <c r="D1717" s="823" t="s">
        <v>4857</v>
      </c>
      <c r="E1717" s="824" t="s">
        <v>2910</v>
      </c>
      <c r="F1717" s="822" t="s">
        <v>2868</v>
      </c>
      <c r="G1717" s="822" t="s">
        <v>2933</v>
      </c>
      <c r="H1717" s="822" t="s">
        <v>329</v>
      </c>
      <c r="I1717" s="822" t="s">
        <v>3448</v>
      </c>
      <c r="J1717" s="822" t="s">
        <v>1674</v>
      </c>
      <c r="K1717" s="822" t="s">
        <v>1675</v>
      </c>
      <c r="L1717" s="825">
        <v>205.84</v>
      </c>
      <c r="M1717" s="825">
        <v>617.52</v>
      </c>
      <c r="N1717" s="822">
        <v>3</v>
      </c>
      <c r="O1717" s="826">
        <v>3</v>
      </c>
      <c r="P1717" s="825">
        <v>617.52</v>
      </c>
      <c r="Q1717" s="827">
        <v>1</v>
      </c>
      <c r="R1717" s="822">
        <v>3</v>
      </c>
      <c r="S1717" s="827">
        <v>1</v>
      </c>
      <c r="T1717" s="826">
        <v>3</v>
      </c>
      <c r="U1717" s="828">
        <v>1</v>
      </c>
    </row>
    <row r="1718" spans="1:21" ht="14.45" customHeight="1" x14ac:dyDescent="0.2">
      <c r="A1718" s="821">
        <v>21</v>
      </c>
      <c r="B1718" s="822" t="s">
        <v>2867</v>
      </c>
      <c r="C1718" s="822" t="s">
        <v>2873</v>
      </c>
      <c r="D1718" s="823" t="s">
        <v>4857</v>
      </c>
      <c r="E1718" s="824" t="s">
        <v>2910</v>
      </c>
      <c r="F1718" s="822" t="s">
        <v>2868</v>
      </c>
      <c r="G1718" s="822" t="s">
        <v>2933</v>
      </c>
      <c r="H1718" s="822" t="s">
        <v>329</v>
      </c>
      <c r="I1718" s="822" t="s">
        <v>3448</v>
      </c>
      <c r="J1718" s="822" t="s">
        <v>1674</v>
      </c>
      <c r="K1718" s="822" t="s">
        <v>1675</v>
      </c>
      <c r="L1718" s="825">
        <v>97.76</v>
      </c>
      <c r="M1718" s="825">
        <v>97.76</v>
      </c>
      <c r="N1718" s="822">
        <v>1</v>
      </c>
      <c r="O1718" s="826">
        <v>0.5</v>
      </c>
      <c r="P1718" s="825">
        <v>97.76</v>
      </c>
      <c r="Q1718" s="827">
        <v>1</v>
      </c>
      <c r="R1718" s="822">
        <v>1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21</v>
      </c>
      <c r="B1719" s="822" t="s">
        <v>2867</v>
      </c>
      <c r="C1719" s="822" t="s">
        <v>2873</v>
      </c>
      <c r="D1719" s="823" t="s">
        <v>4857</v>
      </c>
      <c r="E1719" s="824" t="s">
        <v>2910</v>
      </c>
      <c r="F1719" s="822" t="s">
        <v>2868</v>
      </c>
      <c r="G1719" s="822" t="s">
        <v>2933</v>
      </c>
      <c r="H1719" s="822" t="s">
        <v>643</v>
      </c>
      <c r="I1719" s="822" t="s">
        <v>2297</v>
      </c>
      <c r="J1719" s="822" t="s">
        <v>1674</v>
      </c>
      <c r="K1719" s="822" t="s">
        <v>2298</v>
      </c>
      <c r="L1719" s="825">
        <v>13.68</v>
      </c>
      <c r="M1719" s="825">
        <v>13.68</v>
      </c>
      <c r="N1719" s="822">
        <v>1</v>
      </c>
      <c r="O1719" s="826">
        <v>0.5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21</v>
      </c>
      <c r="B1720" s="822" t="s">
        <v>2867</v>
      </c>
      <c r="C1720" s="822" t="s">
        <v>2873</v>
      </c>
      <c r="D1720" s="823" t="s">
        <v>4857</v>
      </c>
      <c r="E1720" s="824" t="s">
        <v>2910</v>
      </c>
      <c r="F1720" s="822" t="s">
        <v>2868</v>
      </c>
      <c r="G1720" s="822" t="s">
        <v>2933</v>
      </c>
      <c r="H1720" s="822" t="s">
        <v>329</v>
      </c>
      <c r="I1720" s="822" t="s">
        <v>4366</v>
      </c>
      <c r="J1720" s="822" t="s">
        <v>4367</v>
      </c>
      <c r="K1720" s="822" t="s">
        <v>4368</v>
      </c>
      <c r="L1720" s="825">
        <v>97.76</v>
      </c>
      <c r="M1720" s="825">
        <v>97.76</v>
      </c>
      <c r="N1720" s="822">
        <v>1</v>
      </c>
      <c r="O1720" s="826">
        <v>1</v>
      </c>
      <c r="P1720" s="825">
        <v>97.76</v>
      </c>
      <c r="Q1720" s="827">
        <v>1</v>
      </c>
      <c r="R1720" s="822">
        <v>1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21</v>
      </c>
      <c r="B1721" s="822" t="s">
        <v>2867</v>
      </c>
      <c r="C1721" s="822" t="s">
        <v>2873</v>
      </c>
      <c r="D1721" s="823" t="s">
        <v>4857</v>
      </c>
      <c r="E1721" s="824" t="s">
        <v>2910</v>
      </c>
      <c r="F1721" s="822" t="s">
        <v>2868</v>
      </c>
      <c r="G1721" s="822" t="s">
        <v>3148</v>
      </c>
      <c r="H1721" s="822" t="s">
        <v>329</v>
      </c>
      <c r="I1721" s="822" t="s">
        <v>4369</v>
      </c>
      <c r="J1721" s="822" t="s">
        <v>641</v>
      </c>
      <c r="K1721" s="822" t="s">
        <v>642</v>
      </c>
      <c r="L1721" s="825">
        <v>173.31</v>
      </c>
      <c r="M1721" s="825">
        <v>173.31</v>
      </c>
      <c r="N1721" s="822">
        <v>1</v>
      </c>
      <c r="O1721" s="826">
        <v>0.5</v>
      </c>
      <c r="P1721" s="825">
        <v>173.31</v>
      </c>
      <c r="Q1721" s="827">
        <v>1</v>
      </c>
      <c r="R1721" s="822">
        <v>1</v>
      </c>
      <c r="S1721" s="827">
        <v>1</v>
      </c>
      <c r="T1721" s="826">
        <v>0.5</v>
      </c>
      <c r="U1721" s="828">
        <v>1</v>
      </c>
    </row>
    <row r="1722" spans="1:21" ht="14.45" customHeight="1" x14ac:dyDescent="0.2">
      <c r="A1722" s="821">
        <v>21</v>
      </c>
      <c r="B1722" s="822" t="s">
        <v>2867</v>
      </c>
      <c r="C1722" s="822" t="s">
        <v>2873</v>
      </c>
      <c r="D1722" s="823" t="s">
        <v>4857</v>
      </c>
      <c r="E1722" s="824" t="s">
        <v>2910</v>
      </c>
      <c r="F1722" s="822" t="s">
        <v>2868</v>
      </c>
      <c r="G1722" s="822" t="s">
        <v>3449</v>
      </c>
      <c r="H1722" s="822" t="s">
        <v>643</v>
      </c>
      <c r="I1722" s="822" t="s">
        <v>2676</v>
      </c>
      <c r="J1722" s="822" t="s">
        <v>1287</v>
      </c>
      <c r="K1722" s="822" t="s">
        <v>2677</v>
      </c>
      <c r="L1722" s="825">
        <v>103.4</v>
      </c>
      <c r="M1722" s="825">
        <v>517</v>
      </c>
      <c r="N1722" s="822">
        <v>5</v>
      </c>
      <c r="O1722" s="826">
        <v>5</v>
      </c>
      <c r="P1722" s="825">
        <v>310.20000000000005</v>
      </c>
      <c r="Q1722" s="827">
        <v>0.60000000000000009</v>
      </c>
      <c r="R1722" s="822">
        <v>3</v>
      </c>
      <c r="S1722" s="827">
        <v>0.6</v>
      </c>
      <c r="T1722" s="826">
        <v>3</v>
      </c>
      <c r="U1722" s="828">
        <v>0.6</v>
      </c>
    </row>
    <row r="1723" spans="1:21" ht="14.45" customHeight="1" x14ac:dyDescent="0.2">
      <c r="A1723" s="821">
        <v>21</v>
      </c>
      <c r="B1723" s="822" t="s">
        <v>2867</v>
      </c>
      <c r="C1723" s="822" t="s">
        <v>2873</v>
      </c>
      <c r="D1723" s="823" t="s">
        <v>4857</v>
      </c>
      <c r="E1723" s="824" t="s">
        <v>2910</v>
      </c>
      <c r="F1723" s="822" t="s">
        <v>2868</v>
      </c>
      <c r="G1723" s="822" t="s">
        <v>3449</v>
      </c>
      <c r="H1723" s="822" t="s">
        <v>643</v>
      </c>
      <c r="I1723" s="822" t="s">
        <v>4256</v>
      </c>
      <c r="J1723" s="822" t="s">
        <v>1289</v>
      </c>
      <c r="K1723" s="822" t="s">
        <v>4257</v>
      </c>
      <c r="L1723" s="825">
        <v>206.78</v>
      </c>
      <c r="M1723" s="825">
        <v>206.78</v>
      </c>
      <c r="N1723" s="822">
        <v>1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21</v>
      </c>
      <c r="B1724" s="822" t="s">
        <v>2867</v>
      </c>
      <c r="C1724" s="822" t="s">
        <v>2873</v>
      </c>
      <c r="D1724" s="823" t="s">
        <v>4857</v>
      </c>
      <c r="E1724" s="824" t="s">
        <v>2910</v>
      </c>
      <c r="F1724" s="822" t="s">
        <v>2868</v>
      </c>
      <c r="G1724" s="822" t="s">
        <v>3943</v>
      </c>
      <c r="H1724" s="822" t="s">
        <v>329</v>
      </c>
      <c r="I1724" s="822" t="s">
        <v>4156</v>
      </c>
      <c r="J1724" s="822" t="s">
        <v>3945</v>
      </c>
      <c r="K1724" s="822" t="s">
        <v>4157</v>
      </c>
      <c r="L1724" s="825">
        <v>145.72999999999999</v>
      </c>
      <c r="M1724" s="825">
        <v>145.72999999999999</v>
      </c>
      <c r="N1724" s="822">
        <v>1</v>
      </c>
      <c r="O1724" s="826">
        <v>1</v>
      </c>
      <c r="P1724" s="825">
        <v>145.72999999999999</v>
      </c>
      <c r="Q1724" s="827">
        <v>1</v>
      </c>
      <c r="R1724" s="822">
        <v>1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21</v>
      </c>
      <c r="B1725" s="822" t="s">
        <v>2867</v>
      </c>
      <c r="C1725" s="822" t="s">
        <v>2873</v>
      </c>
      <c r="D1725" s="823" t="s">
        <v>4857</v>
      </c>
      <c r="E1725" s="824" t="s">
        <v>2910</v>
      </c>
      <c r="F1725" s="822" t="s">
        <v>2868</v>
      </c>
      <c r="G1725" s="822" t="s">
        <v>3151</v>
      </c>
      <c r="H1725" s="822" t="s">
        <v>329</v>
      </c>
      <c r="I1725" s="822" t="s">
        <v>3152</v>
      </c>
      <c r="J1725" s="822" t="s">
        <v>652</v>
      </c>
      <c r="K1725" s="822" t="s">
        <v>3153</v>
      </c>
      <c r="L1725" s="825">
        <v>127.91</v>
      </c>
      <c r="M1725" s="825">
        <v>1534.9199999999998</v>
      </c>
      <c r="N1725" s="822">
        <v>12</v>
      </c>
      <c r="O1725" s="826">
        <v>7.5</v>
      </c>
      <c r="P1725" s="825">
        <v>767.45999999999992</v>
      </c>
      <c r="Q1725" s="827">
        <v>0.5</v>
      </c>
      <c r="R1725" s="822">
        <v>6</v>
      </c>
      <c r="S1725" s="827">
        <v>0.5</v>
      </c>
      <c r="T1725" s="826">
        <v>4.5</v>
      </c>
      <c r="U1725" s="828">
        <v>0.6</v>
      </c>
    </row>
    <row r="1726" spans="1:21" ht="14.45" customHeight="1" x14ac:dyDescent="0.2">
      <c r="A1726" s="821">
        <v>21</v>
      </c>
      <c r="B1726" s="822" t="s">
        <v>2867</v>
      </c>
      <c r="C1726" s="822" t="s">
        <v>2873</v>
      </c>
      <c r="D1726" s="823" t="s">
        <v>4857</v>
      </c>
      <c r="E1726" s="824" t="s">
        <v>2910</v>
      </c>
      <c r="F1726" s="822" t="s">
        <v>2868</v>
      </c>
      <c r="G1726" s="822" t="s">
        <v>3452</v>
      </c>
      <c r="H1726" s="822" t="s">
        <v>329</v>
      </c>
      <c r="I1726" s="822" t="s">
        <v>3453</v>
      </c>
      <c r="J1726" s="822" t="s">
        <v>1025</v>
      </c>
      <c r="K1726" s="822" t="s">
        <v>1026</v>
      </c>
      <c r="L1726" s="825">
        <v>79.099999999999994</v>
      </c>
      <c r="M1726" s="825">
        <v>158.19999999999999</v>
      </c>
      <c r="N1726" s="822">
        <v>2</v>
      </c>
      <c r="O1726" s="826">
        <v>2</v>
      </c>
      <c r="P1726" s="825">
        <v>79.099999999999994</v>
      </c>
      <c r="Q1726" s="827">
        <v>0.5</v>
      </c>
      <c r="R1726" s="822">
        <v>1</v>
      </c>
      <c r="S1726" s="827">
        <v>0.5</v>
      </c>
      <c r="T1726" s="826">
        <v>1</v>
      </c>
      <c r="U1726" s="828">
        <v>0.5</v>
      </c>
    </row>
    <row r="1727" spans="1:21" ht="14.45" customHeight="1" x14ac:dyDescent="0.2">
      <c r="A1727" s="821">
        <v>21</v>
      </c>
      <c r="B1727" s="822" t="s">
        <v>2867</v>
      </c>
      <c r="C1727" s="822" t="s">
        <v>2873</v>
      </c>
      <c r="D1727" s="823" t="s">
        <v>4857</v>
      </c>
      <c r="E1727" s="824" t="s">
        <v>2910</v>
      </c>
      <c r="F1727" s="822" t="s">
        <v>2868</v>
      </c>
      <c r="G1727" s="822" t="s">
        <v>3154</v>
      </c>
      <c r="H1727" s="822" t="s">
        <v>329</v>
      </c>
      <c r="I1727" s="822" t="s">
        <v>3155</v>
      </c>
      <c r="J1727" s="822" t="s">
        <v>3156</v>
      </c>
      <c r="K1727" s="822" t="s">
        <v>3157</v>
      </c>
      <c r="L1727" s="825">
        <v>21.92</v>
      </c>
      <c r="M1727" s="825">
        <v>2016.64</v>
      </c>
      <c r="N1727" s="822">
        <v>92</v>
      </c>
      <c r="O1727" s="826">
        <v>24</v>
      </c>
      <c r="P1727" s="825">
        <v>1249.44</v>
      </c>
      <c r="Q1727" s="827">
        <v>0.61956521739130432</v>
      </c>
      <c r="R1727" s="822">
        <v>57</v>
      </c>
      <c r="S1727" s="827">
        <v>0.61956521739130432</v>
      </c>
      <c r="T1727" s="826">
        <v>15.5</v>
      </c>
      <c r="U1727" s="828">
        <v>0.64583333333333337</v>
      </c>
    </row>
    <row r="1728" spans="1:21" ht="14.45" customHeight="1" x14ac:dyDescent="0.2">
      <c r="A1728" s="821">
        <v>21</v>
      </c>
      <c r="B1728" s="822" t="s">
        <v>2867</v>
      </c>
      <c r="C1728" s="822" t="s">
        <v>2873</v>
      </c>
      <c r="D1728" s="823" t="s">
        <v>4857</v>
      </c>
      <c r="E1728" s="824" t="s">
        <v>2910</v>
      </c>
      <c r="F1728" s="822" t="s">
        <v>2868</v>
      </c>
      <c r="G1728" s="822" t="s">
        <v>3154</v>
      </c>
      <c r="H1728" s="822" t="s">
        <v>329</v>
      </c>
      <c r="I1728" s="822" t="s">
        <v>3158</v>
      </c>
      <c r="J1728" s="822" t="s">
        <v>3156</v>
      </c>
      <c r="K1728" s="822" t="s">
        <v>3159</v>
      </c>
      <c r="L1728" s="825">
        <v>87.67</v>
      </c>
      <c r="M1728" s="825">
        <v>1227.3800000000001</v>
      </c>
      <c r="N1728" s="822">
        <v>14</v>
      </c>
      <c r="O1728" s="826">
        <v>5.5</v>
      </c>
      <c r="P1728" s="825">
        <v>526.02</v>
      </c>
      <c r="Q1728" s="827">
        <v>0.42857142857142849</v>
      </c>
      <c r="R1728" s="822">
        <v>6</v>
      </c>
      <c r="S1728" s="827">
        <v>0.42857142857142855</v>
      </c>
      <c r="T1728" s="826">
        <v>2</v>
      </c>
      <c r="U1728" s="828">
        <v>0.36363636363636365</v>
      </c>
    </row>
    <row r="1729" spans="1:21" ht="14.45" customHeight="1" x14ac:dyDescent="0.2">
      <c r="A1729" s="821">
        <v>21</v>
      </c>
      <c r="B1729" s="822" t="s">
        <v>2867</v>
      </c>
      <c r="C1729" s="822" t="s">
        <v>2873</v>
      </c>
      <c r="D1729" s="823" t="s">
        <v>4857</v>
      </c>
      <c r="E1729" s="824" t="s">
        <v>2910</v>
      </c>
      <c r="F1729" s="822" t="s">
        <v>2868</v>
      </c>
      <c r="G1729" s="822" t="s">
        <v>3947</v>
      </c>
      <c r="H1729" s="822" t="s">
        <v>329</v>
      </c>
      <c r="I1729" s="822" t="s">
        <v>3951</v>
      </c>
      <c r="J1729" s="822" t="s">
        <v>3949</v>
      </c>
      <c r="K1729" s="822" t="s">
        <v>3952</v>
      </c>
      <c r="L1729" s="825">
        <v>0</v>
      </c>
      <c r="M1729" s="825">
        <v>0</v>
      </c>
      <c r="N1729" s="822">
        <v>1</v>
      </c>
      <c r="O1729" s="826">
        <v>1</v>
      </c>
      <c r="P1729" s="825">
        <v>0</v>
      </c>
      <c r="Q1729" s="827"/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21</v>
      </c>
      <c r="B1730" s="822" t="s">
        <v>2867</v>
      </c>
      <c r="C1730" s="822" t="s">
        <v>2873</v>
      </c>
      <c r="D1730" s="823" t="s">
        <v>4857</v>
      </c>
      <c r="E1730" s="824" t="s">
        <v>2910</v>
      </c>
      <c r="F1730" s="822" t="s">
        <v>2868</v>
      </c>
      <c r="G1730" s="822" t="s">
        <v>3456</v>
      </c>
      <c r="H1730" s="822" t="s">
        <v>329</v>
      </c>
      <c r="I1730" s="822" t="s">
        <v>4262</v>
      </c>
      <c r="J1730" s="822" t="s">
        <v>3458</v>
      </c>
      <c r="K1730" s="822" t="s">
        <v>4263</v>
      </c>
      <c r="L1730" s="825">
        <v>316.33</v>
      </c>
      <c r="M1730" s="825">
        <v>316.33</v>
      </c>
      <c r="N1730" s="822">
        <v>1</v>
      </c>
      <c r="O1730" s="826">
        <v>0.5</v>
      </c>
      <c r="P1730" s="825">
        <v>316.33</v>
      </c>
      <c r="Q1730" s="827">
        <v>1</v>
      </c>
      <c r="R1730" s="822">
        <v>1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21</v>
      </c>
      <c r="B1731" s="822" t="s">
        <v>2867</v>
      </c>
      <c r="C1731" s="822" t="s">
        <v>2873</v>
      </c>
      <c r="D1731" s="823" t="s">
        <v>4857</v>
      </c>
      <c r="E1731" s="824" t="s">
        <v>2910</v>
      </c>
      <c r="F1731" s="822" t="s">
        <v>2868</v>
      </c>
      <c r="G1731" s="822" t="s">
        <v>3863</v>
      </c>
      <c r="H1731" s="822" t="s">
        <v>643</v>
      </c>
      <c r="I1731" s="822" t="s">
        <v>2760</v>
      </c>
      <c r="J1731" s="822" t="s">
        <v>2758</v>
      </c>
      <c r="K1731" s="822" t="s">
        <v>2761</v>
      </c>
      <c r="L1731" s="825">
        <v>122.96</v>
      </c>
      <c r="M1731" s="825">
        <v>860.71999999999991</v>
      </c>
      <c r="N1731" s="822">
        <v>7</v>
      </c>
      <c r="O1731" s="826">
        <v>3</v>
      </c>
      <c r="P1731" s="825">
        <v>860.71999999999991</v>
      </c>
      <c r="Q1731" s="827">
        <v>1</v>
      </c>
      <c r="R1731" s="822">
        <v>7</v>
      </c>
      <c r="S1731" s="827">
        <v>1</v>
      </c>
      <c r="T1731" s="826">
        <v>3</v>
      </c>
      <c r="U1731" s="828">
        <v>1</v>
      </c>
    </row>
    <row r="1732" spans="1:21" ht="14.45" customHeight="1" x14ac:dyDescent="0.2">
      <c r="A1732" s="821">
        <v>21</v>
      </c>
      <c r="B1732" s="822" t="s">
        <v>2867</v>
      </c>
      <c r="C1732" s="822" t="s">
        <v>2873</v>
      </c>
      <c r="D1732" s="823" t="s">
        <v>4857</v>
      </c>
      <c r="E1732" s="824" t="s">
        <v>2910</v>
      </c>
      <c r="F1732" s="822" t="s">
        <v>2868</v>
      </c>
      <c r="G1732" s="822" t="s">
        <v>3863</v>
      </c>
      <c r="H1732" s="822" t="s">
        <v>643</v>
      </c>
      <c r="I1732" s="822" t="s">
        <v>2762</v>
      </c>
      <c r="J1732" s="822" t="s">
        <v>2758</v>
      </c>
      <c r="K1732" s="822" t="s">
        <v>2763</v>
      </c>
      <c r="L1732" s="825">
        <v>245.91</v>
      </c>
      <c r="M1732" s="825">
        <v>245.91</v>
      </c>
      <c r="N1732" s="822">
        <v>1</v>
      </c>
      <c r="O1732" s="826">
        <v>1</v>
      </c>
      <c r="P1732" s="825">
        <v>245.91</v>
      </c>
      <c r="Q1732" s="827">
        <v>1</v>
      </c>
      <c r="R1732" s="822">
        <v>1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21</v>
      </c>
      <c r="B1733" s="822" t="s">
        <v>2867</v>
      </c>
      <c r="C1733" s="822" t="s">
        <v>2873</v>
      </c>
      <c r="D1733" s="823" t="s">
        <v>4857</v>
      </c>
      <c r="E1733" s="824" t="s">
        <v>2910</v>
      </c>
      <c r="F1733" s="822" t="s">
        <v>2868</v>
      </c>
      <c r="G1733" s="822" t="s">
        <v>2921</v>
      </c>
      <c r="H1733" s="822" t="s">
        <v>643</v>
      </c>
      <c r="I1733" s="822" t="s">
        <v>2556</v>
      </c>
      <c r="J1733" s="822" t="s">
        <v>1211</v>
      </c>
      <c r="K1733" s="822" t="s">
        <v>1212</v>
      </c>
      <c r="L1733" s="825">
        <v>0</v>
      </c>
      <c r="M1733" s="825">
        <v>0</v>
      </c>
      <c r="N1733" s="822">
        <v>39</v>
      </c>
      <c r="O1733" s="826">
        <v>13</v>
      </c>
      <c r="P1733" s="825">
        <v>0</v>
      </c>
      <c r="Q1733" s="827"/>
      <c r="R1733" s="822">
        <v>20</v>
      </c>
      <c r="S1733" s="827">
        <v>0.51282051282051277</v>
      </c>
      <c r="T1733" s="826">
        <v>5.5</v>
      </c>
      <c r="U1733" s="828">
        <v>0.42307692307692307</v>
      </c>
    </row>
    <row r="1734" spans="1:21" ht="14.45" customHeight="1" x14ac:dyDescent="0.2">
      <c r="A1734" s="821">
        <v>21</v>
      </c>
      <c r="B1734" s="822" t="s">
        <v>2867</v>
      </c>
      <c r="C1734" s="822" t="s">
        <v>2873</v>
      </c>
      <c r="D1734" s="823" t="s">
        <v>4857</v>
      </c>
      <c r="E1734" s="824" t="s">
        <v>2910</v>
      </c>
      <c r="F1734" s="822" t="s">
        <v>2868</v>
      </c>
      <c r="G1734" s="822" t="s">
        <v>3164</v>
      </c>
      <c r="H1734" s="822" t="s">
        <v>329</v>
      </c>
      <c r="I1734" s="822" t="s">
        <v>3864</v>
      </c>
      <c r="J1734" s="822" t="s">
        <v>1437</v>
      </c>
      <c r="K1734" s="822" t="s">
        <v>3166</v>
      </c>
      <c r="L1734" s="825">
        <v>210.38</v>
      </c>
      <c r="M1734" s="825">
        <v>210.38</v>
      </c>
      <c r="N1734" s="822">
        <v>1</v>
      </c>
      <c r="O1734" s="826">
        <v>1</v>
      </c>
      <c r="P1734" s="825">
        <v>210.38</v>
      </c>
      <c r="Q1734" s="827">
        <v>1</v>
      </c>
      <c r="R1734" s="822">
        <v>1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21</v>
      </c>
      <c r="B1735" s="822" t="s">
        <v>2867</v>
      </c>
      <c r="C1735" s="822" t="s">
        <v>2873</v>
      </c>
      <c r="D1735" s="823" t="s">
        <v>4857</v>
      </c>
      <c r="E1735" s="824" t="s">
        <v>2910</v>
      </c>
      <c r="F1735" s="822" t="s">
        <v>2868</v>
      </c>
      <c r="G1735" s="822" t="s">
        <v>4268</v>
      </c>
      <c r="H1735" s="822" t="s">
        <v>329</v>
      </c>
      <c r="I1735" s="822" t="s">
        <v>4269</v>
      </c>
      <c r="J1735" s="822" t="s">
        <v>4270</v>
      </c>
      <c r="K1735" s="822" t="s">
        <v>4271</v>
      </c>
      <c r="L1735" s="825">
        <v>96.81</v>
      </c>
      <c r="M1735" s="825">
        <v>290.43</v>
      </c>
      <c r="N1735" s="822">
        <v>3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21</v>
      </c>
      <c r="B1736" s="822" t="s">
        <v>2867</v>
      </c>
      <c r="C1736" s="822" t="s">
        <v>2873</v>
      </c>
      <c r="D1736" s="823" t="s">
        <v>4857</v>
      </c>
      <c r="E1736" s="824" t="s">
        <v>2910</v>
      </c>
      <c r="F1736" s="822" t="s">
        <v>2868</v>
      </c>
      <c r="G1736" s="822" t="s">
        <v>3575</v>
      </c>
      <c r="H1736" s="822" t="s">
        <v>329</v>
      </c>
      <c r="I1736" s="822" t="s">
        <v>3737</v>
      </c>
      <c r="J1736" s="822" t="s">
        <v>731</v>
      </c>
      <c r="K1736" s="822" t="s">
        <v>3578</v>
      </c>
      <c r="L1736" s="825">
        <v>0</v>
      </c>
      <c r="M1736" s="825">
        <v>0</v>
      </c>
      <c r="N1736" s="822">
        <v>1</v>
      </c>
      <c r="O1736" s="826">
        <v>1</v>
      </c>
      <c r="P1736" s="825"/>
      <c r="Q1736" s="827"/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21</v>
      </c>
      <c r="B1737" s="822" t="s">
        <v>2867</v>
      </c>
      <c r="C1737" s="822" t="s">
        <v>2873</v>
      </c>
      <c r="D1737" s="823" t="s">
        <v>4857</v>
      </c>
      <c r="E1737" s="824" t="s">
        <v>2910</v>
      </c>
      <c r="F1737" s="822" t="s">
        <v>2868</v>
      </c>
      <c r="G1737" s="822" t="s">
        <v>3575</v>
      </c>
      <c r="H1737" s="822" t="s">
        <v>329</v>
      </c>
      <c r="I1737" s="822" t="s">
        <v>3737</v>
      </c>
      <c r="J1737" s="822" t="s">
        <v>731</v>
      </c>
      <c r="K1737" s="822" t="s">
        <v>3578</v>
      </c>
      <c r="L1737" s="825">
        <v>42.54</v>
      </c>
      <c r="M1737" s="825">
        <v>42.54</v>
      </c>
      <c r="N1737" s="822">
        <v>1</v>
      </c>
      <c r="O1737" s="826">
        <v>1</v>
      </c>
      <c r="P1737" s="825">
        <v>42.54</v>
      </c>
      <c r="Q1737" s="827">
        <v>1</v>
      </c>
      <c r="R1737" s="822">
        <v>1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21</v>
      </c>
      <c r="B1738" s="822" t="s">
        <v>2867</v>
      </c>
      <c r="C1738" s="822" t="s">
        <v>2873</v>
      </c>
      <c r="D1738" s="823" t="s">
        <v>4857</v>
      </c>
      <c r="E1738" s="824" t="s">
        <v>2910</v>
      </c>
      <c r="F1738" s="822" t="s">
        <v>2868</v>
      </c>
      <c r="G1738" s="822" t="s">
        <v>3575</v>
      </c>
      <c r="H1738" s="822" t="s">
        <v>329</v>
      </c>
      <c r="I1738" s="822" t="s">
        <v>3738</v>
      </c>
      <c r="J1738" s="822" t="s">
        <v>731</v>
      </c>
      <c r="K1738" s="822" t="s">
        <v>732</v>
      </c>
      <c r="L1738" s="825">
        <v>59.56</v>
      </c>
      <c r="M1738" s="825">
        <v>655.16000000000008</v>
      </c>
      <c r="N1738" s="822">
        <v>11</v>
      </c>
      <c r="O1738" s="826">
        <v>5.5</v>
      </c>
      <c r="P1738" s="825">
        <v>595.6</v>
      </c>
      <c r="Q1738" s="827">
        <v>0.90909090909090906</v>
      </c>
      <c r="R1738" s="822">
        <v>10</v>
      </c>
      <c r="S1738" s="827">
        <v>0.90909090909090906</v>
      </c>
      <c r="T1738" s="826">
        <v>4.5</v>
      </c>
      <c r="U1738" s="828">
        <v>0.81818181818181823</v>
      </c>
    </row>
    <row r="1739" spans="1:21" ht="14.45" customHeight="1" x14ac:dyDescent="0.2">
      <c r="A1739" s="821">
        <v>21</v>
      </c>
      <c r="B1739" s="822" t="s">
        <v>2867</v>
      </c>
      <c r="C1739" s="822" t="s">
        <v>2873</v>
      </c>
      <c r="D1739" s="823" t="s">
        <v>4857</v>
      </c>
      <c r="E1739" s="824" t="s">
        <v>2910</v>
      </c>
      <c r="F1739" s="822" t="s">
        <v>2868</v>
      </c>
      <c r="G1739" s="822" t="s">
        <v>3167</v>
      </c>
      <c r="H1739" s="822" t="s">
        <v>643</v>
      </c>
      <c r="I1739" s="822" t="s">
        <v>3168</v>
      </c>
      <c r="J1739" s="822" t="s">
        <v>3169</v>
      </c>
      <c r="K1739" s="822" t="s">
        <v>3170</v>
      </c>
      <c r="L1739" s="825">
        <v>502.31</v>
      </c>
      <c r="M1739" s="825">
        <v>502.31</v>
      </c>
      <c r="N1739" s="822">
        <v>1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21</v>
      </c>
      <c r="B1740" s="822" t="s">
        <v>2867</v>
      </c>
      <c r="C1740" s="822" t="s">
        <v>2873</v>
      </c>
      <c r="D1740" s="823" t="s">
        <v>4857</v>
      </c>
      <c r="E1740" s="824" t="s">
        <v>2910</v>
      </c>
      <c r="F1740" s="822" t="s">
        <v>2868</v>
      </c>
      <c r="G1740" s="822" t="s">
        <v>3180</v>
      </c>
      <c r="H1740" s="822" t="s">
        <v>329</v>
      </c>
      <c r="I1740" s="822" t="s">
        <v>3181</v>
      </c>
      <c r="J1740" s="822" t="s">
        <v>1392</v>
      </c>
      <c r="K1740" s="822" t="s">
        <v>3182</v>
      </c>
      <c r="L1740" s="825">
        <v>55.16</v>
      </c>
      <c r="M1740" s="825">
        <v>165.48</v>
      </c>
      <c r="N1740" s="822">
        <v>3</v>
      </c>
      <c r="O1740" s="826">
        <v>1.5</v>
      </c>
      <c r="P1740" s="825">
        <v>110.32</v>
      </c>
      <c r="Q1740" s="827">
        <v>0.66666666666666663</v>
      </c>
      <c r="R1740" s="822">
        <v>2</v>
      </c>
      <c r="S1740" s="827">
        <v>0.66666666666666663</v>
      </c>
      <c r="T1740" s="826">
        <v>1</v>
      </c>
      <c r="U1740" s="828">
        <v>0.66666666666666663</v>
      </c>
    </row>
    <row r="1741" spans="1:21" ht="14.45" customHeight="1" x14ac:dyDescent="0.2">
      <c r="A1741" s="821">
        <v>21</v>
      </c>
      <c r="B1741" s="822" t="s">
        <v>2867</v>
      </c>
      <c r="C1741" s="822" t="s">
        <v>2873</v>
      </c>
      <c r="D1741" s="823" t="s">
        <v>4857</v>
      </c>
      <c r="E1741" s="824" t="s">
        <v>2910</v>
      </c>
      <c r="F1741" s="822" t="s">
        <v>2868</v>
      </c>
      <c r="G1741" s="822" t="s">
        <v>3187</v>
      </c>
      <c r="H1741" s="822" t="s">
        <v>329</v>
      </c>
      <c r="I1741" s="822" t="s">
        <v>4370</v>
      </c>
      <c r="J1741" s="822" t="s">
        <v>4371</v>
      </c>
      <c r="K1741" s="822" t="s">
        <v>4372</v>
      </c>
      <c r="L1741" s="825">
        <v>100.17</v>
      </c>
      <c r="M1741" s="825">
        <v>100.17</v>
      </c>
      <c r="N1741" s="822">
        <v>1</v>
      </c>
      <c r="O1741" s="826">
        <v>1</v>
      </c>
      <c r="P1741" s="825">
        <v>100.17</v>
      </c>
      <c r="Q1741" s="827">
        <v>1</v>
      </c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21</v>
      </c>
      <c r="B1742" s="822" t="s">
        <v>2867</v>
      </c>
      <c r="C1742" s="822" t="s">
        <v>2873</v>
      </c>
      <c r="D1742" s="823" t="s">
        <v>4857</v>
      </c>
      <c r="E1742" s="824" t="s">
        <v>2910</v>
      </c>
      <c r="F1742" s="822" t="s">
        <v>2868</v>
      </c>
      <c r="G1742" s="822" t="s">
        <v>3187</v>
      </c>
      <c r="H1742" s="822" t="s">
        <v>329</v>
      </c>
      <c r="I1742" s="822" t="s">
        <v>4373</v>
      </c>
      <c r="J1742" s="822" t="s">
        <v>4374</v>
      </c>
      <c r="K1742" s="822" t="s">
        <v>3749</v>
      </c>
      <c r="L1742" s="825">
        <v>33.4</v>
      </c>
      <c r="M1742" s="825">
        <v>100.19999999999999</v>
      </c>
      <c r="N1742" s="822">
        <v>3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21</v>
      </c>
      <c r="B1743" s="822" t="s">
        <v>2867</v>
      </c>
      <c r="C1743" s="822" t="s">
        <v>2873</v>
      </c>
      <c r="D1743" s="823" t="s">
        <v>4857</v>
      </c>
      <c r="E1743" s="824" t="s">
        <v>2910</v>
      </c>
      <c r="F1743" s="822" t="s">
        <v>2868</v>
      </c>
      <c r="G1743" s="822" t="s">
        <v>3187</v>
      </c>
      <c r="H1743" s="822" t="s">
        <v>329</v>
      </c>
      <c r="I1743" s="822" t="s">
        <v>3745</v>
      </c>
      <c r="J1743" s="822" t="s">
        <v>1405</v>
      </c>
      <c r="K1743" s="822" t="s">
        <v>3746</v>
      </c>
      <c r="L1743" s="825">
        <v>320.55</v>
      </c>
      <c r="M1743" s="825">
        <v>320.55</v>
      </c>
      <c r="N1743" s="822">
        <v>1</v>
      </c>
      <c r="O1743" s="826">
        <v>0.5</v>
      </c>
      <c r="P1743" s="825">
        <v>320.55</v>
      </c>
      <c r="Q1743" s="827">
        <v>1</v>
      </c>
      <c r="R1743" s="822">
        <v>1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21</v>
      </c>
      <c r="B1744" s="822" t="s">
        <v>2867</v>
      </c>
      <c r="C1744" s="822" t="s">
        <v>2873</v>
      </c>
      <c r="D1744" s="823" t="s">
        <v>4857</v>
      </c>
      <c r="E1744" s="824" t="s">
        <v>2910</v>
      </c>
      <c r="F1744" s="822" t="s">
        <v>2868</v>
      </c>
      <c r="G1744" s="822" t="s">
        <v>3471</v>
      </c>
      <c r="H1744" s="822" t="s">
        <v>329</v>
      </c>
      <c r="I1744" s="822" t="s">
        <v>3472</v>
      </c>
      <c r="J1744" s="822" t="s">
        <v>3473</v>
      </c>
      <c r="K1744" s="822" t="s">
        <v>3474</v>
      </c>
      <c r="L1744" s="825">
        <v>264</v>
      </c>
      <c r="M1744" s="825">
        <v>264</v>
      </c>
      <c r="N1744" s="822">
        <v>1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21</v>
      </c>
      <c r="B1745" s="822" t="s">
        <v>2867</v>
      </c>
      <c r="C1745" s="822" t="s">
        <v>2873</v>
      </c>
      <c r="D1745" s="823" t="s">
        <v>4857</v>
      </c>
      <c r="E1745" s="824" t="s">
        <v>2910</v>
      </c>
      <c r="F1745" s="822" t="s">
        <v>2868</v>
      </c>
      <c r="G1745" s="822" t="s">
        <v>3471</v>
      </c>
      <c r="H1745" s="822" t="s">
        <v>329</v>
      </c>
      <c r="I1745" s="822" t="s">
        <v>4375</v>
      </c>
      <c r="J1745" s="822" t="s">
        <v>3473</v>
      </c>
      <c r="K1745" s="822" t="s">
        <v>4376</v>
      </c>
      <c r="L1745" s="825">
        <v>65.989999999999995</v>
      </c>
      <c r="M1745" s="825">
        <v>527.91999999999996</v>
      </c>
      <c r="N1745" s="822">
        <v>8</v>
      </c>
      <c r="O1745" s="826">
        <v>2.5</v>
      </c>
      <c r="P1745" s="825">
        <v>527.91999999999996</v>
      </c>
      <c r="Q1745" s="827">
        <v>1</v>
      </c>
      <c r="R1745" s="822">
        <v>8</v>
      </c>
      <c r="S1745" s="827">
        <v>1</v>
      </c>
      <c r="T1745" s="826">
        <v>2.5</v>
      </c>
      <c r="U1745" s="828">
        <v>1</v>
      </c>
    </row>
    <row r="1746" spans="1:21" ht="14.45" customHeight="1" x14ac:dyDescent="0.2">
      <c r="A1746" s="821">
        <v>21</v>
      </c>
      <c r="B1746" s="822" t="s">
        <v>2867</v>
      </c>
      <c r="C1746" s="822" t="s">
        <v>2873</v>
      </c>
      <c r="D1746" s="823" t="s">
        <v>4857</v>
      </c>
      <c r="E1746" s="824" t="s">
        <v>2910</v>
      </c>
      <c r="F1746" s="822" t="s">
        <v>2868</v>
      </c>
      <c r="G1746" s="822" t="s">
        <v>4377</v>
      </c>
      <c r="H1746" s="822" t="s">
        <v>329</v>
      </c>
      <c r="I1746" s="822" t="s">
        <v>4378</v>
      </c>
      <c r="J1746" s="822" t="s">
        <v>4379</v>
      </c>
      <c r="K1746" s="822" t="s">
        <v>3935</v>
      </c>
      <c r="L1746" s="825">
        <v>0</v>
      </c>
      <c r="M1746" s="825">
        <v>0</v>
      </c>
      <c r="N1746" s="822">
        <v>1</v>
      </c>
      <c r="O1746" s="826">
        <v>0.5</v>
      </c>
      <c r="P1746" s="825"/>
      <c r="Q1746" s="827"/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21</v>
      </c>
      <c r="B1747" s="822" t="s">
        <v>2867</v>
      </c>
      <c r="C1747" s="822" t="s">
        <v>2873</v>
      </c>
      <c r="D1747" s="823" t="s">
        <v>4857</v>
      </c>
      <c r="E1747" s="824" t="s">
        <v>2910</v>
      </c>
      <c r="F1747" s="822" t="s">
        <v>2868</v>
      </c>
      <c r="G1747" s="822" t="s">
        <v>3201</v>
      </c>
      <c r="H1747" s="822" t="s">
        <v>329</v>
      </c>
      <c r="I1747" s="822" t="s">
        <v>3202</v>
      </c>
      <c r="J1747" s="822" t="s">
        <v>3203</v>
      </c>
      <c r="K1747" s="822" t="s">
        <v>3204</v>
      </c>
      <c r="L1747" s="825">
        <v>311.02</v>
      </c>
      <c r="M1747" s="825">
        <v>1244.08</v>
      </c>
      <c r="N1747" s="822">
        <v>4</v>
      </c>
      <c r="O1747" s="826">
        <v>3.5</v>
      </c>
      <c r="P1747" s="825">
        <v>933.06</v>
      </c>
      <c r="Q1747" s="827">
        <v>0.75</v>
      </c>
      <c r="R1747" s="822">
        <v>3</v>
      </c>
      <c r="S1747" s="827">
        <v>0.75</v>
      </c>
      <c r="T1747" s="826">
        <v>2.5</v>
      </c>
      <c r="U1747" s="828">
        <v>0.7142857142857143</v>
      </c>
    </row>
    <row r="1748" spans="1:21" ht="14.45" customHeight="1" x14ac:dyDescent="0.2">
      <c r="A1748" s="821">
        <v>21</v>
      </c>
      <c r="B1748" s="822" t="s">
        <v>2867</v>
      </c>
      <c r="C1748" s="822" t="s">
        <v>2873</v>
      </c>
      <c r="D1748" s="823" t="s">
        <v>4857</v>
      </c>
      <c r="E1748" s="824" t="s">
        <v>2910</v>
      </c>
      <c r="F1748" s="822" t="s">
        <v>2868</v>
      </c>
      <c r="G1748" s="822" t="s">
        <v>3201</v>
      </c>
      <c r="H1748" s="822" t="s">
        <v>329</v>
      </c>
      <c r="I1748" s="822" t="s">
        <v>3205</v>
      </c>
      <c r="J1748" s="822" t="s">
        <v>3206</v>
      </c>
      <c r="K1748" s="822" t="s">
        <v>3207</v>
      </c>
      <c r="L1748" s="825">
        <v>177.92</v>
      </c>
      <c r="M1748" s="825">
        <v>5337.6</v>
      </c>
      <c r="N1748" s="822">
        <v>30</v>
      </c>
      <c r="O1748" s="826">
        <v>15.5</v>
      </c>
      <c r="P1748" s="825">
        <v>2846.7200000000003</v>
      </c>
      <c r="Q1748" s="827">
        <v>0.53333333333333333</v>
      </c>
      <c r="R1748" s="822">
        <v>16</v>
      </c>
      <c r="S1748" s="827">
        <v>0.53333333333333333</v>
      </c>
      <c r="T1748" s="826">
        <v>8.5</v>
      </c>
      <c r="U1748" s="828">
        <v>0.54838709677419351</v>
      </c>
    </row>
    <row r="1749" spans="1:21" ht="14.45" customHeight="1" x14ac:dyDescent="0.2">
      <c r="A1749" s="821">
        <v>21</v>
      </c>
      <c r="B1749" s="822" t="s">
        <v>2867</v>
      </c>
      <c r="C1749" s="822" t="s">
        <v>2873</v>
      </c>
      <c r="D1749" s="823" t="s">
        <v>4857</v>
      </c>
      <c r="E1749" s="824" t="s">
        <v>2910</v>
      </c>
      <c r="F1749" s="822" t="s">
        <v>2868</v>
      </c>
      <c r="G1749" s="822" t="s">
        <v>3201</v>
      </c>
      <c r="H1749" s="822" t="s">
        <v>329</v>
      </c>
      <c r="I1749" s="822" t="s">
        <v>3750</v>
      </c>
      <c r="J1749" s="822" t="s">
        <v>748</v>
      </c>
      <c r="K1749" s="822" t="s">
        <v>3751</v>
      </c>
      <c r="L1749" s="825">
        <v>0</v>
      </c>
      <c r="M1749" s="825">
        <v>0</v>
      </c>
      <c r="N1749" s="822">
        <v>1</v>
      </c>
      <c r="O1749" s="826">
        <v>1</v>
      </c>
      <c r="P1749" s="825"/>
      <c r="Q1749" s="827"/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21</v>
      </c>
      <c r="B1750" s="822" t="s">
        <v>2867</v>
      </c>
      <c r="C1750" s="822" t="s">
        <v>2873</v>
      </c>
      <c r="D1750" s="823" t="s">
        <v>4857</v>
      </c>
      <c r="E1750" s="824" t="s">
        <v>2910</v>
      </c>
      <c r="F1750" s="822" t="s">
        <v>2868</v>
      </c>
      <c r="G1750" s="822" t="s">
        <v>3201</v>
      </c>
      <c r="H1750" s="822" t="s">
        <v>329</v>
      </c>
      <c r="I1750" s="822" t="s">
        <v>3582</v>
      </c>
      <c r="J1750" s="822" t="s">
        <v>1653</v>
      </c>
      <c r="K1750" s="822" t="s">
        <v>3583</v>
      </c>
      <c r="L1750" s="825">
        <v>0</v>
      </c>
      <c r="M1750" s="825">
        <v>0</v>
      </c>
      <c r="N1750" s="822">
        <v>1</v>
      </c>
      <c r="O1750" s="826">
        <v>1</v>
      </c>
      <c r="P1750" s="825">
        <v>0</v>
      </c>
      <c r="Q1750" s="827"/>
      <c r="R1750" s="822">
        <v>1</v>
      </c>
      <c r="S1750" s="827">
        <v>1</v>
      </c>
      <c r="T1750" s="826">
        <v>1</v>
      </c>
      <c r="U1750" s="828">
        <v>1</v>
      </c>
    </row>
    <row r="1751" spans="1:21" ht="14.45" customHeight="1" x14ac:dyDescent="0.2">
      <c r="A1751" s="821">
        <v>21</v>
      </c>
      <c r="B1751" s="822" t="s">
        <v>2867</v>
      </c>
      <c r="C1751" s="822" t="s">
        <v>2873</v>
      </c>
      <c r="D1751" s="823" t="s">
        <v>4857</v>
      </c>
      <c r="E1751" s="824" t="s">
        <v>2910</v>
      </c>
      <c r="F1751" s="822" t="s">
        <v>2868</v>
      </c>
      <c r="G1751" s="822" t="s">
        <v>3201</v>
      </c>
      <c r="H1751" s="822" t="s">
        <v>329</v>
      </c>
      <c r="I1751" s="822" t="s">
        <v>3754</v>
      </c>
      <c r="J1751" s="822" t="s">
        <v>3203</v>
      </c>
      <c r="K1751" s="822" t="s">
        <v>3755</v>
      </c>
      <c r="L1751" s="825">
        <v>318.07</v>
      </c>
      <c r="M1751" s="825">
        <v>318.07</v>
      </c>
      <c r="N1751" s="822">
        <v>1</v>
      </c>
      <c r="O1751" s="826">
        <v>0.5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21</v>
      </c>
      <c r="B1752" s="822" t="s">
        <v>2867</v>
      </c>
      <c r="C1752" s="822" t="s">
        <v>2873</v>
      </c>
      <c r="D1752" s="823" t="s">
        <v>4857</v>
      </c>
      <c r="E1752" s="824" t="s">
        <v>2910</v>
      </c>
      <c r="F1752" s="822" t="s">
        <v>2868</v>
      </c>
      <c r="G1752" s="822" t="s">
        <v>3201</v>
      </c>
      <c r="H1752" s="822" t="s">
        <v>329</v>
      </c>
      <c r="I1752" s="822" t="s">
        <v>3208</v>
      </c>
      <c r="J1752" s="822" t="s">
        <v>3203</v>
      </c>
      <c r="K1752" s="822" t="s">
        <v>3209</v>
      </c>
      <c r="L1752" s="825">
        <v>477.11</v>
      </c>
      <c r="M1752" s="825">
        <v>477.11</v>
      </c>
      <c r="N1752" s="822">
        <v>1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21</v>
      </c>
      <c r="B1753" s="822" t="s">
        <v>2867</v>
      </c>
      <c r="C1753" s="822" t="s">
        <v>2873</v>
      </c>
      <c r="D1753" s="823" t="s">
        <v>4857</v>
      </c>
      <c r="E1753" s="824" t="s">
        <v>2910</v>
      </c>
      <c r="F1753" s="822" t="s">
        <v>2868</v>
      </c>
      <c r="G1753" s="822" t="s">
        <v>3869</v>
      </c>
      <c r="H1753" s="822" t="s">
        <v>643</v>
      </c>
      <c r="I1753" s="822" t="s">
        <v>3870</v>
      </c>
      <c r="J1753" s="822" t="s">
        <v>3871</v>
      </c>
      <c r="K1753" s="822" t="s">
        <v>3872</v>
      </c>
      <c r="L1753" s="825">
        <v>184.74</v>
      </c>
      <c r="M1753" s="825">
        <v>184.74</v>
      </c>
      <c r="N1753" s="822">
        <v>1</v>
      </c>
      <c r="O1753" s="826">
        <v>0.5</v>
      </c>
      <c r="P1753" s="825">
        <v>184.74</v>
      </c>
      <c r="Q1753" s="827">
        <v>1</v>
      </c>
      <c r="R1753" s="822">
        <v>1</v>
      </c>
      <c r="S1753" s="827">
        <v>1</v>
      </c>
      <c r="T1753" s="826">
        <v>0.5</v>
      </c>
      <c r="U1753" s="828">
        <v>1</v>
      </c>
    </row>
    <row r="1754" spans="1:21" ht="14.45" customHeight="1" x14ac:dyDescent="0.2">
      <c r="A1754" s="821">
        <v>21</v>
      </c>
      <c r="B1754" s="822" t="s">
        <v>2867</v>
      </c>
      <c r="C1754" s="822" t="s">
        <v>2873</v>
      </c>
      <c r="D1754" s="823" t="s">
        <v>4857</v>
      </c>
      <c r="E1754" s="824" t="s">
        <v>2910</v>
      </c>
      <c r="F1754" s="822" t="s">
        <v>2868</v>
      </c>
      <c r="G1754" s="822" t="s">
        <v>3210</v>
      </c>
      <c r="H1754" s="822" t="s">
        <v>329</v>
      </c>
      <c r="I1754" s="822" t="s">
        <v>3216</v>
      </c>
      <c r="J1754" s="822" t="s">
        <v>3217</v>
      </c>
      <c r="K1754" s="822" t="s">
        <v>3213</v>
      </c>
      <c r="L1754" s="825">
        <v>0</v>
      </c>
      <c r="M1754" s="825">
        <v>0</v>
      </c>
      <c r="N1754" s="822">
        <v>1</v>
      </c>
      <c r="O1754" s="826">
        <v>1</v>
      </c>
      <c r="P1754" s="825"/>
      <c r="Q1754" s="827"/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21</v>
      </c>
      <c r="B1755" s="822" t="s">
        <v>2867</v>
      </c>
      <c r="C1755" s="822" t="s">
        <v>2873</v>
      </c>
      <c r="D1755" s="823" t="s">
        <v>4857</v>
      </c>
      <c r="E1755" s="824" t="s">
        <v>2910</v>
      </c>
      <c r="F1755" s="822" t="s">
        <v>2868</v>
      </c>
      <c r="G1755" s="822" t="s">
        <v>3210</v>
      </c>
      <c r="H1755" s="822" t="s">
        <v>329</v>
      </c>
      <c r="I1755" s="822" t="s">
        <v>4380</v>
      </c>
      <c r="J1755" s="822" t="s">
        <v>4381</v>
      </c>
      <c r="K1755" s="822" t="s">
        <v>3213</v>
      </c>
      <c r="L1755" s="825">
        <v>0</v>
      </c>
      <c r="M1755" s="825">
        <v>0</v>
      </c>
      <c r="N1755" s="822">
        <v>1</v>
      </c>
      <c r="O1755" s="826">
        <v>1</v>
      </c>
      <c r="P1755" s="825">
        <v>0</v>
      </c>
      <c r="Q1755" s="827"/>
      <c r="R1755" s="822">
        <v>1</v>
      </c>
      <c r="S1755" s="827">
        <v>1</v>
      </c>
      <c r="T1755" s="826">
        <v>1</v>
      </c>
      <c r="U1755" s="828">
        <v>1</v>
      </c>
    </row>
    <row r="1756" spans="1:21" ht="14.45" customHeight="1" x14ac:dyDescent="0.2">
      <c r="A1756" s="821">
        <v>21</v>
      </c>
      <c r="B1756" s="822" t="s">
        <v>2867</v>
      </c>
      <c r="C1756" s="822" t="s">
        <v>2873</v>
      </c>
      <c r="D1756" s="823" t="s">
        <v>4857</v>
      </c>
      <c r="E1756" s="824" t="s">
        <v>2910</v>
      </c>
      <c r="F1756" s="822" t="s">
        <v>2868</v>
      </c>
      <c r="G1756" s="822" t="s">
        <v>3210</v>
      </c>
      <c r="H1756" s="822" t="s">
        <v>329</v>
      </c>
      <c r="I1756" s="822" t="s">
        <v>3481</v>
      </c>
      <c r="J1756" s="822" t="s">
        <v>3482</v>
      </c>
      <c r="K1756" s="822" t="s">
        <v>2595</v>
      </c>
      <c r="L1756" s="825">
        <v>0</v>
      </c>
      <c r="M1756" s="825">
        <v>0</v>
      </c>
      <c r="N1756" s="822">
        <v>1</v>
      </c>
      <c r="O1756" s="826">
        <v>1</v>
      </c>
      <c r="P1756" s="825"/>
      <c r="Q1756" s="827"/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21</v>
      </c>
      <c r="B1757" s="822" t="s">
        <v>2867</v>
      </c>
      <c r="C1757" s="822" t="s">
        <v>2873</v>
      </c>
      <c r="D1757" s="823" t="s">
        <v>4857</v>
      </c>
      <c r="E1757" s="824" t="s">
        <v>2910</v>
      </c>
      <c r="F1757" s="822" t="s">
        <v>2868</v>
      </c>
      <c r="G1757" s="822" t="s">
        <v>3210</v>
      </c>
      <c r="H1757" s="822" t="s">
        <v>643</v>
      </c>
      <c r="I1757" s="822" t="s">
        <v>2596</v>
      </c>
      <c r="J1757" s="822" t="s">
        <v>1460</v>
      </c>
      <c r="K1757" s="822" t="s">
        <v>1386</v>
      </c>
      <c r="L1757" s="825">
        <v>0</v>
      </c>
      <c r="M1757" s="825">
        <v>0</v>
      </c>
      <c r="N1757" s="822">
        <v>7</v>
      </c>
      <c r="O1757" s="826">
        <v>6.5</v>
      </c>
      <c r="P1757" s="825">
        <v>0</v>
      </c>
      <c r="Q1757" s="827"/>
      <c r="R1757" s="822">
        <v>4</v>
      </c>
      <c r="S1757" s="827">
        <v>0.5714285714285714</v>
      </c>
      <c r="T1757" s="826">
        <v>4</v>
      </c>
      <c r="U1757" s="828">
        <v>0.61538461538461542</v>
      </c>
    </row>
    <row r="1758" spans="1:21" ht="14.45" customHeight="1" x14ac:dyDescent="0.2">
      <c r="A1758" s="821">
        <v>21</v>
      </c>
      <c r="B1758" s="822" t="s">
        <v>2867</v>
      </c>
      <c r="C1758" s="822" t="s">
        <v>2873</v>
      </c>
      <c r="D1758" s="823" t="s">
        <v>4857</v>
      </c>
      <c r="E1758" s="824" t="s">
        <v>2910</v>
      </c>
      <c r="F1758" s="822" t="s">
        <v>2868</v>
      </c>
      <c r="G1758" s="822" t="s">
        <v>3210</v>
      </c>
      <c r="H1758" s="822" t="s">
        <v>643</v>
      </c>
      <c r="I1758" s="822" t="s">
        <v>2594</v>
      </c>
      <c r="J1758" s="822" t="s">
        <v>1460</v>
      </c>
      <c r="K1758" s="822" t="s">
        <v>2595</v>
      </c>
      <c r="L1758" s="825">
        <v>0</v>
      </c>
      <c r="M1758" s="825">
        <v>0</v>
      </c>
      <c r="N1758" s="822">
        <v>1</v>
      </c>
      <c r="O1758" s="826">
        <v>1</v>
      </c>
      <c r="P1758" s="825">
        <v>0</v>
      </c>
      <c r="Q1758" s="827"/>
      <c r="R1758" s="822">
        <v>1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21</v>
      </c>
      <c r="B1759" s="822" t="s">
        <v>2867</v>
      </c>
      <c r="C1759" s="822" t="s">
        <v>2873</v>
      </c>
      <c r="D1759" s="823" t="s">
        <v>4857</v>
      </c>
      <c r="E1759" s="824" t="s">
        <v>2910</v>
      </c>
      <c r="F1759" s="822" t="s">
        <v>2868</v>
      </c>
      <c r="G1759" s="822" t="s">
        <v>4282</v>
      </c>
      <c r="H1759" s="822" t="s">
        <v>329</v>
      </c>
      <c r="I1759" s="822" t="s">
        <v>4283</v>
      </c>
      <c r="J1759" s="822" t="s">
        <v>4284</v>
      </c>
      <c r="K1759" s="822" t="s">
        <v>3694</v>
      </c>
      <c r="L1759" s="825">
        <v>16217.93</v>
      </c>
      <c r="M1759" s="825">
        <v>194615.15999999997</v>
      </c>
      <c r="N1759" s="822">
        <v>12</v>
      </c>
      <c r="O1759" s="826">
        <v>5</v>
      </c>
      <c r="P1759" s="825">
        <v>194615.15999999997</v>
      </c>
      <c r="Q1759" s="827">
        <v>1</v>
      </c>
      <c r="R1759" s="822">
        <v>12</v>
      </c>
      <c r="S1759" s="827">
        <v>1</v>
      </c>
      <c r="T1759" s="826">
        <v>5</v>
      </c>
      <c r="U1759" s="828">
        <v>1</v>
      </c>
    </row>
    <row r="1760" spans="1:21" ht="14.45" customHeight="1" x14ac:dyDescent="0.2">
      <c r="A1760" s="821">
        <v>21</v>
      </c>
      <c r="B1760" s="822" t="s">
        <v>2867</v>
      </c>
      <c r="C1760" s="822" t="s">
        <v>2873</v>
      </c>
      <c r="D1760" s="823" t="s">
        <v>4857</v>
      </c>
      <c r="E1760" s="824" t="s">
        <v>2910</v>
      </c>
      <c r="F1760" s="822" t="s">
        <v>2868</v>
      </c>
      <c r="G1760" s="822" t="s">
        <v>2943</v>
      </c>
      <c r="H1760" s="822" t="s">
        <v>643</v>
      </c>
      <c r="I1760" s="822" t="s">
        <v>2305</v>
      </c>
      <c r="J1760" s="822" t="s">
        <v>1068</v>
      </c>
      <c r="K1760" s="822" t="s">
        <v>2306</v>
      </c>
      <c r="L1760" s="825">
        <v>165.63</v>
      </c>
      <c r="M1760" s="825">
        <v>331.26</v>
      </c>
      <c r="N1760" s="822">
        <v>2</v>
      </c>
      <c r="O1760" s="826">
        <v>1</v>
      </c>
      <c r="P1760" s="825">
        <v>331.26</v>
      </c>
      <c r="Q1760" s="827">
        <v>1</v>
      </c>
      <c r="R1760" s="822">
        <v>2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21</v>
      </c>
      <c r="B1761" s="822" t="s">
        <v>2867</v>
      </c>
      <c r="C1761" s="822" t="s">
        <v>2873</v>
      </c>
      <c r="D1761" s="823" t="s">
        <v>4857</v>
      </c>
      <c r="E1761" s="824" t="s">
        <v>2910</v>
      </c>
      <c r="F1761" s="822" t="s">
        <v>2868</v>
      </c>
      <c r="G1761" s="822" t="s">
        <v>2943</v>
      </c>
      <c r="H1761" s="822" t="s">
        <v>643</v>
      </c>
      <c r="I1761" s="822" t="s">
        <v>3219</v>
      </c>
      <c r="J1761" s="822" t="s">
        <v>1068</v>
      </c>
      <c r="K1761" s="822" t="s">
        <v>3220</v>
      </c>
      <c r="L1761" s="825">
        <v>414.07</v>
      </c>
      <c r="M1761" s="825">
        <v>414.07</v>
      </c>
      <c r="N1761" s="822">
        <v>1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21</v>
      </c>
      <c r="B1762" s="822" t="s">
        <v>2867</v>
      </c>
      <c r="C1762" s="822" t="s">
        <v>2873</v>
      </c>
      <c r="D1762" s="823" t="s">
        <v>4857</v>
      </c>
      <c r="E1762" s="824" t="s">
        <v>2910</v>
      </c>
      <c r="F1762" s="822" t="s">
        <v>2868</v>
      </c>
      <c r="G1762" s="822" t="s">
        <v>3221</v>
      </c>
      <c r="H1762" s="822" t="s">
        <v>329</v>
      </c>
      <c r="I1762" s="822" t="s">
        <v>3594</v>
      </c>
      <c r="J1762" s="822" t="s">
        <v>3223</v>
      </c>
      <c r="K1762" s="822" t="s">
        <v>3595</v>
      </c>
      <c r="L1762" s="825">
        <v>299.83999999999997</v>
      </c>
      <c r="M1762" s="825">
        <v>5996.7999999999993</v>
      </c>
      <c r="N1762" s="822">
        <v>20</v>
      </c>
      <c r="O1762" s="826">
        <v>15</v>
      </c>
      <c r="P1762" s="825">
        <v>2398.7199999999998</v>
      </c>
      <c r="Q1762" s="827">
        <v>0.4</v>
      </c>
      <c r="R1762" s="822">
        <v>8</v>
      </c>
      <c r="S1762" s="827">
        <v>0.4</v>
      </c>
      <c r="T1762" s="826">
        <v>6</v>
      </c>
      <c r="U1762" s="828">
        <v>0.4</v>
      </c>
    </row>
    <row r="1763" spans="1:21" ht="14.45" customHeight="1" x14ac:dyDescent="0.2">
      <c r="A1763" s="821">
        <v>21</v>
      </c>
      <c r="B1763" s="822" t="s">
        <v>2867</v>
      </c>
      <c r="C1763" s="822" t="s">
        <v>2873</v>
      </c>
      <c r="D1763" s="823" t="s">
        <v>4857</v>
      </c>
      <c r="E1763" s="824" t="s">
        <v>2910</v>
      </c>
      <c r="F1763" s="822" t="s">
        <v>2868</v>
      </c>
      <c r="G1763" s="822" t="s">
        <v>3221</v>
      </c>
      <c r="H1763" s="822" t="s">
        <v>329</v>
      </c>
      <c r="I1763" s="822" t="s">
        <v>3228</v>
      </c>
      <c r="J1763" s="822" t="s">
        <v>3229</v>
      </c>
      <c r="K1763" s="822" t="s">
        <v>3230</v>
      </c>
      <c r="L1763" s="825">
        <v>99.94</v>
      </c>
      <c r="M1763" s="825">
        <v>199.88</v>
      </c>
      <c r="N1763" s="822">
        <v>2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21</v>
      </c>
      <c r="B1764" s="822" t="s">
        <v>2867</v>
      </c>
      <c r="C1764" s="822" t="s">
        <v>2873</v>
      </c>
      <c r="D1764" s="823" t="s">
        <v>4857</v>
      </c>
      <c r="E1764" s="824" t="s">
        <v>2910</v>
      </c>
      <c r="F1764" s="822" t="s">
        <v>2868</v>
      </c>
      <c r="G1764" s="822" t="s">
        <v>3221</v>
      </c>
      <c r="H1764" s="822" t="s">
        <v>329</v>
      </c>
      <c r="I1764" s="822" t="s">
        <v>3491</v>
      </c>
      <c r="J1764" s="822" t="s">
        <v>1451</v>
      </c>
      <c r="K1764" s="822" t="s">
        <v>3492</v>
      </c>
      <c r="L1764" s="825">
        <v>50.32</v>
      </c>
      <c r="M1764" s="825">
        <v>2264.4</v>
      </c>
      <c r="N1764" s="822">
        <v>45</v>
      </c>
      <c r="O1764" s="826">
        <v>21.5</v>
      </c>
      <c r="P1764" s="825">
        <v>1459.2800000000002</v>
      </c>
      <c r="Q1764" s="827">
        <v>0.64444444444444449</v>
      </c>
      <c r="R1764" s="822">
        <v>29</v>
      </c>
      <c r="S1764" s="827">
        <v>0.64444444444444449</v>
      </c>
      <c r="T1764" s="826">
        <v>14.5</v>
      </c>
      <c r="U1764" s="828">
        <v>0.67441860465116277</v>
      </c>
    </row>
    <row r="1765" spans="1:21" ht="14.45" customHeight="1" x14ac:dyDescent="0.2">
      <c r="A1765" s="821">
        <v>21</v>
      </c>
      <c r="B1765" s="822" t="s">
        <v>2867</v>
      </c>
      <c r="C1765" s="822" t="s">
        <v>2873</v>
      </c>
      <c r="D1765" s="823" t="s">
        <v>4857</v>
      </c>
      <c r="E1765" s="824" t="s">
        <v>2910</v>
      </c>
      <c r="F1765" s="822" t="s">
        <v>2868</v>
      </c>
      <c r="G1765" s="822" t="s">
        <v>2922</v>
      </c>
      <c r="H1765" s="822" t="s">
        <v>329</v>
      </c>
      <c r="I1765" s="822" t="s">
        <v>2923</v>
      </c>
      <c r="J1765" s="822" t="s">
        <v>650</v>
      </c>
      <c r="K1765" s="822" t="s">
        <v>651</v>
      </c>
      <c r="L1765" s="825">
        <v>2086.5500000000002</v>
      </c>
      <c r="M1765" s="825">
        <v>45904.1</v>
      </c>
      <c r="N1765" s="822">
        <v>22</v>
      </c>
      <c r="O1765" s="826">
        <v>11.5</v>
      </c>
      <c r="P1765" s="825">
        <v>35471.35</v>
      </c>
      <c r="Q1765" s="827">
        <v>0.77272727272727271</v>
      </c>
      <c r="R1765" s="822">
        <v>17</v>
      </c>
      <c r="S1765" s="827">
        <v>0.77272727272727271</v>
      </c>
      <c r="T1765" s="826">
        <v>8.5</v>
      </c>
      <c r="U1765" s="828">
        <v>0.73913043478260865</v>
      </c>
    </row>
    <row r="1766" spans="1:21" ht="14.45" customHeight="1" x14ac:dyDescent="0.2">
      <c r="A1766" s="821">
        <v>21</v>
      </c>
      <c r="B1766" s="822" t="s">
        <v>2867</v>
      </c>
      <c r="C1766" s="822" t="s">
        <v>2873</v>
      </c>
      <c r="D1766" s="823" t="s">
        <v>4857</v>
      </c>
      <c r="E1766" s="824" t="s">
        <v>2910</v>
      </c>
      <c r="F1766" s="822" t="s">
        <v>2868</v>
      </c>
      <c r="G1766" s="822" t="s">
        <v>3231</v>
      </c>
      <c r="H1766" s="822" t="s">
        <v>643</v>
      </c>
      <c r="I1766" s="822" t="s">
        <v>2451</v>
      </c>
      <c r="J1766" s="822" t="s">
        <v>2452</v>
      </c>
      <c r="K1766" s="822" t="s">
        <v>2453</v>
      </c>
      <c r="L1766" s="825">
        <v>149.52000000000001</v>
      </c>
      <c r="M1766" s="825">
        <v>598.08000000000004</v>
      </c>
      <c r="N1766" s="822">
        <v>4</v>
      </c>
      <c r="O1766" s="826">
        <v>2.5</v>
      </c>
      <c r="P1766" s="825">
        <v>299.04000000000002</v>
      </c>
      <c r="Q1766" s="827">
        <v>0.5</v>
      </c>
      <c r="R1766" s="822">
        <v>2</v>
      </c>
      <c r="S1766" s="827">
        <v>0.5</v>
      </c>
      <c r="T1766" s="826">
        <v>1</v>
      </c>
      <c r="U1766" s="828">
        <v>0.4</v>
      </c>
    </row>
    <row r="1767" spans="1:21" ht="14.45" customHeight="1" x14ac:dyDescent="0.2">
      <c r="A1767" s="821">
        <v>21</v>
      </c>
      <c r="B1767" s="822" t="s">
        <v>2867</v>
      </c>
      <c r="C1767" s="822" t="s">
        <v>2873</v>
      </c>
      <c r="D1767" s="823" t="s">
        <v>4857</v>
      </c>
      <c r="E1767" s="824" t="s">
        <v>2910</v>
      </c>
      <c r="F1767" s="822" t="s">
        <v>2868</v>
      </c>
      <c r="G1767" s="822" t="s">
        <v>3231</v>
      </c>
      <c r="H1767" s="822" t="s">
        <v>329</v>
      </c>
      <c r="I1767" s="822" t="s">
        <v>4382</v>
      </c>
      <c r="J1767" s="822" t="s">
        <v>4383</v>
      </c>
      <c r="K1767" s="822" t="s">
        <v>4384</v>
      </c>
      <c r="L1767" s="825">
        <v>75.73</v>
      </c>
      <c r="M1767" s="825">
        <v>75.73</v>
      </c>
      <c r="N1767" s="822">
        <v>1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21</v>
      </c>
      <c r="B1768" s="822" t="s">
        <v>2867</v>
      </c>
      <c r="C1768" s="822" t="s">
        <v>2873</v>
      </c>
      <c r="D1768" s="823" t="s">
        <v>4857</v>
      </c>
      <c r="E1768" s="824" t="s">
        <v>2910</v>
      </c>
      <c r="F1768" s="822" t="s">
        <v>2868</v>
      </c>
      <c r="G1768" s="822" t="s">
        <v>3231</v>
      </c>
      <c r="H1768" s="822" t="s">
        <v>329</v>
      </c>
      <c r="I1768" s="822" t="s">
        <v>3232</v>
      </c>
      <c r="J1768" s="822" t="s">
        <v>1529</v>
      </c>
      <c r="K1768" s="822" t="s">
        <v>3233</v>
      </c>
      <c r="L1768" s="825">
        <v>225.06</v>
      </c>
      <c r="M1768" s="825">
        <v>450.12</v>
      </c>
      <c r="N1768" s="822">
        <v>2</v>
      </c>
      <c r="O1768" s="826">
        <v>1.5</v>
      </c>
      <c r="P1768" s="825">
        <v>225.06</v>
      </c>
      <c r="Q1768" s="827">
        <v>0.5</v>
      </c>
      <c r="R1768" s="822">
        <v>1</v>
      </c>
      <c r="S1768" s="827">
        <v>0.5</v>
      </c>
      <c r="T1768" s="826">
        <v>1</v>
      </c>
      <c r="U1768" s="828">
        <v>0.66666666666666663</v>
      </c>
    </row>
    <row r="1769" spans="1:21" ht="14.45" customHeight="1" x14ac:dyDescent="0.2">
      <c r="A1769" s="821">
        <v>21</v>
      </c>
      <c r="B1769" s="822" t="s">
        <v>2867</v>
      </c>
      <c r="C1769" s="822" t="s">
        <v>2873</v>
      </c>
      <c r="D1769" s="823" t="s">
        <v>4857</v>
      </c>
      <c r="E1769" s="824" t="s">
        <v>2910</v>
      </c>
      <c r="F1769" s="822" t="s">
        <v>2868</v>
      </c>
      <c r="G1769" s="822" t="s">
        <v>3494</v>
      </c>
      <c r="H1769" s="822" t="s">
        <v>329</v>
      </c>
      <c r="I1769" s="822" t="s">
        <v>3495</v>
      </c>
      <c r="J1769" s="822" t="s">
        <v>3496</v>
      </c>
      <c r="K1769" s="822" t="s">
        <v>3497</v>
      </c>
      <c r="L1769" s="825">
        <v>775.17</v>
      </c>
      <c r="M1769" s="825">
        <v>775.17</v>
      </c>
      <c r="N1769" s="822">
        <v>1</v>
      </c>
      <c r="O1769" s="826">
        <v>1</v>
      </c>
      <c r="P1769" s="825">
        <v>775.17</v>
      </c>
      <c r="Q1769" s="827">
        <v>1</v>
      </c>
      <c r="R1769" s="822">
        <v>1</v>
      </c>
      <c r="S1769" s="827">
        <v>1</v>
      </c>
      <c r="T1769" s="826">
        <v>1</v>
      </c>
      <c r="U1769" s="828">
        <v>1</v>
      </c>
    </row>
    <row r="1770" spans="1:21" ht="14.45" customHeight="1" x14ac:dyDescent="0.2">
      <c r="A1770" s="821">
        <v>21</v>
      </c>
      <c r="B1770" s="822" t="s">
        <v>2867</v>
      </c>
      <c r="C1770" s="822" t="s">
        <v>2873</v>
      </c>
      <c r="D1770" s="823" t="s">
        <v>4857</v>
      </c>
      <c r="E1770" s="824" t="s">
        <v>2910</v>
      </c>
      <c r="F1770" s="822" t="s">
        <v>2868</v>
      </c>
      <c r="G1770" s="822" t="s">
        <v>3494</v>
      </c>
      <c r="H1770" s="822" t="s">
        <v>329</v>
      </c>
      <c r="I1770" s="822" t="s">
        <v>4182</v>
      </c>
      <c r="J1770" s="822" t="s">
        <v>3496</v>
      </c>
      <c r="K1770" s="822" t="s">
        <v>4183</v>
      </c>
      <c r="L1770" s="825">
        <v>1391.97</v>
      </c>
      <c r="M1770" s="825">
        <v>9743.7900000000009</v>
      </c>
      <c r="N1770" s="822">
        <v>7</v>
      </c>
      <c r="O1770" s="826">
        <v>3</v>
      </c>
      <c r="P1770" s="825">
        <v>2783.94</v>
      </c>
      <c r="Q1770" s="827">
        <v>0.2857142857142857</v>
      </c>
      <c r="R1770" s="822">
        <v>2</v>
      </c>
      <c r="S1770" s="827">
        <v>0.2857142857142857</v>
      </c>
      <c r="T1770" s="826">
        <v>1</v>
      </c>
      <c r="U1770" s="828">
        <v>0.33333333333333331</v>
      </c>
    </row>
    <row r="1771" spans="1:21" ht="14.45" customHeight="1" x14ac:dyDescent="0.2">
      <c r="A1771" s="821">
        <v>21</v>
      </c>
      <c r="B1771" s="822" t="s">
        <v>2867</v>
      </c>
      <c r="C1771" s="822" t="s">
        <v>2873</v>
      </c>
      <c r="D1771" s="823" t="s">
        <v>4857</v>
      </c>
      <c r="E1771" s="824" t="s">
        <v>2910</v>
      </c>
      <c r="F1771" s="822" t="s">
        <v>2868</v>
      </c>
      <c r="G1771" s="822" t="s">
        <v>3494</v>
      </c>
      <c r="H1771" s="822" t="s">
        <v>329</v>
      </c>
      <c r="I1771" s="822" t="s">
        <v>4385</v>
      </c>
      <c r="J1771" s="822" t="s">
        <v>3496</v>
      </c>
      <c r="K1771" s="822" t="s">
        <v>4386</v>
      </c>
      <c r="L1771" s="825">
        <v>2620.2600000000002</v>
      </c>
      <c r="M1771" s="825">
        <v>20962.080000000002</v>
      </c>
      <c r="N1771" s="822">
        <v>8</v>
      </c>
      <c r="O1771" s="826">
        <v>3</v>
      </c>
      <c r="P1771" s="825">
        <v>5240.5200000000004</v>
      </c>
      <c r="Q1771" s="827">
        <v>0.25</v>
      </c>
      <c r="R1771" s="822">
        <v>2</v>
      </c>
      <c r="S1771" s="827">
        <v>0.25</v>
      </c>
      <c r="T1771" s="826">
        <v>1</v>
      </c>
      <c r="U1771" s="828">
        <v>0.33333333333333331</v>
      </c>
    </row>
    <row r="1772" spans="1:21" ht="14.45" customHeight="1" x14ac:dyDescent="0.2">
      <c r="A1772" s="821">
        <v>21</v>
      </c>
      <c r="B1772" s="822" t="s">
        <v>2867</v>
      </c>
      <c r="C1772" s="822" t="s">
        <v>2873</v>
      </c>
      <c r="D1772" s="823" t="s">
        <v>4857</v>
      </c>
      <c r="E1772" s="824" t="s">
        <v>2910</v>
      </c>
      <c r="F1772" s="822" t="s">
        <v>2868</v>
      </c>
      <c r="G1772" s="822" t="s">
        <v>3239</v>
      </c>
      <c r="H1772" s="822" t="s">
        <v>329</v>
      </c>
      <c r="I1772" s="822" t="s">
        <v>4115</v>
      </c>
      <c r="J1772" s="822" t="s">
        <v>891</v>
      </c>
      <c r="K1772" s="822" t="s">
        <v>1708</v>
      </c>
      <c r="L1772" s="825">
        <v>94.28</v>
      </c>
      <c r="M1772" s="825">
        <v>188.56</v>
      </c>
      <c r="N1772" s="822">
        <v>2</v>
      </c>
      <c r="O1772" s="826">
        <v>2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21</v>
      </c>
      <c r="B1773" s="822" t="s">
        <v>2867</v>
      </c>
      <c r="C1773" s="822" t="s">
        <v>2873</v>
      </c>
      <c r="D1773" s="823" t="s">
        <v>4857</v>
      </c>
      <c r="E1773" s="824" t="s">
        <v>2910</v>
      </c>
      <c r="F1773" s="822" t="s">
        <v>2868</v>
      </c>
      <c r="G1773" s="822" t="s">
        <v>3239</v>
      </c>
      <c r="H1773" s="822" t="s">
        <v>643</v>
      </c>
      <c r="I1773" s="822" t="s">
        <v>3500</v>
      </c>
      <c r="J1773" s="822" t="s">
        <v>2436</v>
      </c>
      <c r="K1773" s="822" t="s">
        <v>3501</v>
      </c>
      <c r="L1773" s="825">
        <v>126.27</v>
      </c>
      <c r="M1773" s="825">
        <v>126.27</v>
      </c>
      <c r="N1773" s="822">
        <v>1</v>
      </c>
      <c r="O1773" s="826">
        <v>0.5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21</v>
      </c>
      <c r="B1774" s="822" t="s">
        <v>2867</v>
      </c>
      <c r="C1774" s="822" t="s">
        <v>2873</v>
      </c>
      <c r="D1774" s="823" t="s">
        <v>4857</v>
      </c>
      <c r="E1774" s="824" t="s">
        <v>2910</v>
      </c>
      <c r="F1774" s="822" t="s">
        <v>2868</v>
      </c>
      <c r="G1774" s="822" t="s">
        <v>3239</v>
      </c>
      <c r="H1774" s="822" t="s">
        <v>643</v>
      </c>
      <c r="I1774" s="822" t="s">
        <v>2442</v>
      </c>
      <c r="J1774" s="822" t="s">
        <v>2436</v>
      </c>
      <c r="K1774" s="822" t="s">
        <v>2443</v>
      </c>
      <c r="L1774" s="825">
        <v>84.18</v>
      </c>
      <c r="M1774" s="825">
        <v>168.36</v>
      </c>
      <c r="N1774" s="822">
        <v>2</v>
      </c>
      <c r="O1774" s="826">
        <v>2</v>
      </c>
      <c r="P1774" s="825">
        <v>84.18</v>
      </c>
      <c r="Q1774" s="827">
        <v>0.5</v>
      </c>
      <c r="R1774" s="822">
        <v>1</v>
      </c>
      <c r="S1774" s="827">
        <v>0.5</v>
      </c>
      <c r="T1774" s="826">
        <v>1</v>
      </c>
      <c r="U1774" s="828">
        <v>0.5</v>
      </c>
    </row>
    <row r="1775" spans="1:21" ht="14.45" customHeight="1" x14ac:dyDescent="0.2">
      <c r="A1775" s="821">
        <v>21</v>
      </c>
      <c r="B1775" s="822" t="s">
        <v>2867</v>
      </c>
      <c r="C1775" s="822" t="s">
        <v>2873</v>
      </c>
      <c r="D1775" s="823" t="s">
        <v>4857</v>
      </c>
      <c r="E1775" s="824" t="s">
        <v>2910</v>
      </c>
      <c r="F1775" s="822" t="s">
        <v>2868</v>
      </c>
      <c r="G1775" s="822" t="s">
        <v>3239</v>
      </c>
      <c r="H1775" s="822" t="s">
        <v>329</v>
      </c>
      <c r="I1775" s="822" t="s">
        <v>3760</v>
      </c>
      <c r="J1775" s="822" t="s">
        <v>891</v>
      </c>
      <c r="K1775" s="822" t="s">
        <v>3761</v>
      </c>
      <c r="L1775" s="825">
        <v>63.14</v>
      </c>
      <c r="M1775" s="825">
        <v>63.14</v>
      </c>
      <c r="N1775" s="822">
        <v>1</v>
      </c>
      <c r="O1775" s="826">
        <v>1</v>
      </c>
      <c r="P1775" s="825">
        <v>63.14</v>
      </c>
      <c r="Q1775" s="827">
        <v>1</v>
      </c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21</v>
      </c>
      <c r="B1776" s="822" t="s">
        <v>2867</v>
      </c>
      <c r="C1776" s="822" t="s">
        <v>2873</v>
      </c>
      <c r="D1776" s="823" t="s">
        <v>4857</v>
      </c>
      <c r="E1776" s="824" t="s">
        <v>2910</v>
      </c>
      <c r="F1776" s="822" t="s">
        <v>2868</v>
      </c>
      <c r="G1776" s="822" t="s">
        <v>3239</v>
      </c>
      <c r="H1776" s="822" t="s">
        <v>329</v>
      </c>
      <c r="I1776" s="822" t="s">
        <v>4184</v>
      </c>
      <c r="J1776" s="822" t="s">
        <v>891</v>
      </c>
      <c r="K1776" s="822" t="s">
        <v>2707</v>
      </c>
      <c r="L1776" s="825">
        <v>49.08</v>
      </c>
      <c r="M1776" s="825">
        <v>98.16</v>
      </c>
      <c r="N1776" s="822">
        <v>2</v>
      </c>
      <c r="O1776" s="826">
        <v>2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21</v>
      </c>
      <c r="B1777" s="822" t="s">
        <v>2867</v>
      </c>
      <c r="C1777" s="822" t="s">
        <v>2873</v>
      </c>
      <c r="D1777" s="823" t="s">
        <v>4857</v>
      </c>
      <c r="E1777" s="824" t="s">
        <v>2910</v>
      </c>
      <c r="F1777" s="822" t="s">
        <v>2868</v>
      </c>
      <c r="G1777" s="822" t="s">
        <v>3239</v>
      </c>
      <c r="H1777" s="822" t="s">
        <v>329</v>
      </c>
      <c r="I1777" s="822" t="s">
        <v>4297</v>
      </c>
      <c r="J1777" s="822" t="s">
        <v>891</v>
      </c>
      <c r="K1777" s="822" t="s">
        <v>4298</v>
      </c>
      <c r="L1777" s="825">
        <v>126.27</v>
      </c>
      <c r="M1777" s="825">
        <v>126.27</v>
      </c>
      <c r="N1777" s="822">
        <v>1</v>
      </c>
      <c r="O1777" s="826">
        <v>0.5</v>
      </c>
      <c r="P1777" s="825">
        <v>126.27</v>
      </c>
      <c r="Q1777" s="827">
        <v>1</v>
      </c>
      <c r="R1777" s="822">
        <v>1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21</v>
      </c>
      <c r="B1778" s="822" t="s">
        <v>2867</v>
      </c>
      <c r="C1778" s="822" t="s">
        <v>2873</v>
      </c>
      <c r="D1778" s="823" t="s">
        <v>4857</v>
      </c>
      <c r="E1778" s="824" t="s">
        <v>2910</v>
      </c>
      <c r="F1778" s="822" t="s">
        <v>2868</v>
      </c>
      <c r="G1778" s="822" t="s">
        <v>3239</v>
      </c>
      <c r="H1778" s="822" t="s">
        <v>329</v>
      </c>
      <c r="I1778" s="822" t="s">
        <v>3240</v>
      </c>
      <c r="J1778" s="822" t="s">
        <v>891</v>
      </c>
      <c r="K1778" s="822" t="s">
        <v>892</v>
      </c>
      <c r="L1778" s="825">
        <v>84.18</v>
      </c>
      <c r="M1778" s="825">
        <v>168.36</v>
      </c>
      <c r="N1778" s="822">
        <v>2</v>
      </c>
      <c r="O1778" s="826">
        <v>2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21</v>
      </c>
      <c r="B1779" s="822" t="s">
        <v>2867</v>
      </c>
      <c r="C1779" s="822" t="s">
        <v>2873</v>
      </c>
      <c r="D1779" s="823" t="s">
        <v>4857</v>
      </c>
      <c r="E1779" s="824" t="s">
        <v>2910</v>
      </c>
      <c r="F1779" s="822" t="s">
        <v>2868</v>
      </c>
      <c r="G1779" s="822" t="s">
        <v>3239</v>
      </c>
      <c r="H1779" s="822" t="s">
        <v>643</v>
      </c>
      <c r="I1779" s="822" t="s">
        <v>2440</v>
      </c>
      <c r="J1779" s="822" t="s">
        <v>2436</v>
      </c>
      <c r="K1779" s="822" t="s">
        <v>2441</v>
      </c>
      <c r="L1779" s="825">
        <v>49.08</v>
      </c>
      <c r="M1779" s="825">
        <v>49.08</v>
      </c>
      <c r="N1779" s="822">
        <v>1</v>
      </c>
      <c r="O1779" s="826">
        <v>1</v>
      </c>
      <c r="P1779" s="825">
        <v>49.08</v>
      </c>
      <c r="Q1779" s="827">
        <v>1</v>
      </c>
      <c r="R1779" s="822">
        <v>1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21</v>
      </c>
      <c r="B1780" s="822" t="s">
        <v>2867</v>
      </c>
      <c r="C1780" s="822" t="s">
        <v>2873</v>
      </c>
      <c r="D1780" s="823" t="s">
        <v>4857</v>
      </c>
      <c r="E1780" s="824" t="s">
        <v>2910</v>
      </c>
      <c r="F1780" s="822" t="s">
        <v>2868</v>
      </c>
      <c r="G1780" s="822" t="s">
        <v>3239</v>
      </c>
      <c r="H1780" s="822" t="s">
        <v>643</v>
      </c>
      <c r="I1780" s="822" t="s">
        <v>4299</v>
      </c>
      <c r="J1780" s="822" t="s">
        <v>891</v>
      </c>
      <c r="K1780" s="822" t="s">
        <v>3761</v>
      </c>
      <c r="L1780" s="825">
        <v>63.14</v>
      </c>
      <c r="M1780" s="825">
        <v>63.14</v>
      </c>
      <c r="N1780" s="822">
        <v>1</v>
      </c>
      <c r="O1780" s="826">
        <v>0.5</v>
      </c>
      <c r="P1780" s="825">
        <v>63.14</v>
      </c>
      <c r="Q1780" s="827">
        <v>1</v>
      </c>
      <c r="R1780" s="822">
        <v>1</v>
      </c>
      <c r="S1780" s="827">
        <v>1</v>
      </c>
      <c r="T1780" s="826">
        <v>0.5</v>
      </c>
      <c r="U1780" s="828">
        <v>1</v>
      </c>
    </row>
    <row r="1781" spans="1:21" ht="14.45" customHeight="1" x14ac:dyDescent="0.2">
      <c r="A1781" s="821">
        <v>21</v>
      </c>
      <c r="B1781" s="822" t="s">
        <v>2867</v>
      </c>
      <c r="C1781" s="822" t="s">
        <v>2873</v>
      </c>
      <c r="D1781" s="823" t="s">
        <v>4857</v>
      </c>
      <c r="E1781" s="824" t="s">
        <v>2910</v>
      </c>
      <c r="F1781" s="822" t="s">
        <v>2868</v>
      </c>
      <c r="G1781" s="822" t="s">
        <v>3239</v>
      </c>
      <c r="H1781" s="822" t="s">
        <v>643</v>
      </c>
      <c r="I1781" s="822" t="s">
        <v>2705</v>
      </c>
      <c r="J1781" s="822" t="s">
        <v>891</v>
      </c>
      <c r="K1781" s="822" t="s">
        <v>1708</v>
      </c>
      <c r="L1781" s="825">
        <v>94.28</v>
      </c>
      <c r="M1781" s="825">
        <v>94.28</v>
      </c>
      <c r="N1781" s="822">
        <v>1</v>
      </c>
      <c r="O1781" s="826">
        <v>0.5</v>
      </c>
      <c r="P1781" s="825">
        <v>94.28</v>
      </c>
      <c r="Q1781" s="827">
        <v>1</v>
      </c>
      <c r="R1781" s="822">
        <v>1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21</v>
      </c>
      <c r="B1782" s="822" t="s">
        <v>2867</v>
      </c>
      <c r="C1782" s="822" t="s">
        <v>2873</v>
      </c>
      <c r="D1782" s="823" t="s">
        <v>4857</v>
      </c>
      <c r="E1782" s="824" t="s">
        <v>2910</v>
      </c>
      <c r="F1782" s="822" t="s">
        <v>2868</v>
      </c>
      <c r="G1782" s="822" t="s">
        <v>3239</v>
      </c>
      <c r="H1782" s="822" t="s">
        <v>643</v>
      </c>
      <c r="I1782" s="822" t="s">
        <v>4387</v>
      </c>
      <c r="J1782" s="822" t="s">
        <v>891</v>
      </c>
      <c r="K1782" s="822" t="s">
        <v>4117</v>
      </c>
      <c r="L1782" s="825">
        <v>168.36</v>
      </c>
      <c r="M1782" s="825">
        <v>168.36</v>
      </c>
      <c r="N1782" s="822">
        <v>1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21</v>
      </c>
      <c r="B1783" s="822" t="s">
        <v>2867</v>
      </c>
      <c r="C1783" s="822" t="s">
        <v>2873</v>
      </c>
      <c r="D1783" s="823" t="s">
        <v>4857</v>
      </c>
      <c r="E1783" s="824" t="s">
        <v>2910</v>
      </c>
      <c r="F1783" s="822" t="s">
        <v>2868</v>
      </c>
      <c r="G1783" s="822" t="s">
        <v>3247</v>
      </c>
      <c r="H1783" s="822" t="s">
        <v>329</v>
      </c>
      <c r="I1783" s="822" t="s">
        <v>3763</v>
      </c>
      <c r="J1783" s="822" t="s">
        <v>3503</v>
      </c>
      <c r="K1783" s="822" t="s">
        <v>3504</v>
      </c>
      <c r="L1783" s="825">
        <v>79.069999999999993</v>
      </c>
      <c r="M1783" s="825">
        <v>79.069999999999993</v>
      </c>
      <c r="N1783" s="822">
        <v>1</v>
      </c>
      <c r="O1783" s="826">
        <v>0.5</v>
      </c>
      <c r="P1783" s="825">
        <v>79.069999999999993</v>
      </c>
      <c r="Q1783" s="827">
        <v>1</v>
      </c>
      <c r="R1783" s="822">
        <v>1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21</v>
      </c>
      <c r="B1784" s="822" t="s">
        <v>2867</v>
      </c>
      <c r="C1784" s="822" t="s">
        <v>2873</v>
      </c>
      <c r="D1784" s="823" t="s">
        <v>4857</v>
      </c>
      <c r="E1784" s="824" t="s">
        <v>2910</v>
      </c>
      <c r="F1784" s="822" t="s">
        <v>2868</v>
      </c>
      <c r="G1784" s="822" t="s">
        <v>3251</v>
      </c>
      <c r="H1784" s="822" t="s">
        <v>643</v>
      </c>
      <c r="I1784" s="822" t="s">
        <v>2632</v>
      </c>
      <c r="J1784" s="822" t="s">
        <v>2633</v>
      </c>
      <c r="K1784" s="822" t="s">
        <v>2629</v>
      </c>
      <c r="L1784" s="825">
        <v>119.77</v>
      </c>
      <c r="M1784" s="825">
        <v>598.85</v>
      </c>
      <c r="N1784" s="822">
        <v>5</v>
      </c>
      <c r="O1784" s="826">
        <v>0.5</v>
      </c>
      <c r="P1784" s="825">
        <v>598.85</v>
      </c>
      <c r="Q1784" s="827">
        <v>1</v>
      </c>
      <c r="R1784" s="822">
        <v>5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21</v>
      </c>
      <c r="B1785" s="822" t="s">
        <v>2867</v>
      </c>
      <c r="C1785" s="822" t="s">
        <v>2873</v>
      </c>
      <c r="D1785" s="823" t="s">
        <v>4857</v>
      </c>
      <c r="E1785" s="824" t="s">
        <v>2910</v>
      </c>
      <c r="F1785" s="822" t="s">
        <v>2868</v>
      </c>
      <c r="G1785" s="822" t="s">
        <v>3251</v>
      </c>
      <c r="H1785" s="822" t="s">
        <v>643</v>
      </c>
      <c r="I1785" s="822" t="s">
        <v>2630</v>
      </c>
      <c r="J1785" s="822" t="s">
        <v>1503</v>
      </c>
      <c r="K1785" s="822" t="s">
        <v>2629</v>
      </c>
      <c r="L1785" s="825">
        <v>119.77</v>
      </c>
      <c r="M1785" s="825">
        <v>598.85</v>
      </c>
      <c r="N1785" s="822">
        <v>5</v>
      </c>
      <c r="O1785" s="826">
        <v>0.5</v>
      </c>
      <c r="P1785" s="825">
        <v>598.85</v>
      </c>
      <c r="Q1785" s="827">
        <v>1</v>
      </c>
      <c r="R1785" s="822">
        <v>5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21</v>
      </c>
      <c r="B1786" s="822" t="s">
        <v>2867</v>
      </c>
      <c r="C1786" s="822" t="s">
        <v>2873</v>
      </c>
      <c r="D1786" s="823" t="s">
        <v>4857</v>
      </c>
      <c r="E1786" s="824" t="s">
        <v>2910</v>
      </c>
      <c r="F1786" s="822" t="s">
        <v>2868</v>
      </c>
      <c r="G1786" s="822" t="s">
        <v>3251</v>
      </c>
      <c r="H1786" s="822" t="s">
        <v>643</v>
      </c>
      <c r="I1786" s="822" t="s">
        <v>2794</v>
      </c>
      <c r="J1786" s="822" t="s">
        <v>2795</v>
      </c>
      <c r="K1786" s="822" t="s">
        <v>1959</v>
      </c>
      <c r="L1786" s="825">
        <v>233.96</v>
      </c>
      <c r="M1786" s="825">
        <v>13335.720000000001</v>
      </c>
      <c r="N1786" s="822">
        <v>57</v>
      </c>
      <c r="O1786" s="826">
        <v>10</v>
      </c>
      <c r="P1786" s="825">
        <v>9124.44</v>
      </c>
      <c r="Q1786" s="827">
        <v>0.68421052631578949</v>
      </c>
      <c r="R1786" s="822">
        <v>39</v>
      </c>
      <c r="S1786" s="827">
        <v>0.68421052631578949</v>
      </c>
      <c r="T1786" s="826">
        <v>7</v>
      </c>
      <c r="U1786" s="828">
        <v>0.7</v>
      </c>
    </row>
    <row r="1787" spans="1:21" ht="14.45" customHeight="1" x14ac:dyDescent="0.2">
      <c r="A1787" s="821">
        <v>21</v>
      </c>
      <c r="B1787" s="822" t="s">
        <v>2867</v>
      </c>
      <c r="C1787" s="822" t="s">
        <v>2873</v>
      </c>
      <c r="D1787" s="823" t="s">
        <v>4857</v>
      </c>
      <c r="E1787" s="824" t="s">
        <v>2910</v>
      </c>
      <c r="F1787" s="822" t="s">
        <v>2868</v>
      </c>
      <c r="G1787" s="822" t="s">
        <v>3254</v>
      </c>
      <c r="H1787" s="822" t="s">
        <v>329</v>
      </c>
      <c r="I1787" s="822" t="s">
        <v>3255</v>
      </c>
      <c r="J1787" s="822" t="s">
        <v>1152</v>
      </c>
      <c r="K1787" s="822" t="s">
        <v>1153</v>
      </c>
      <c r="L1787" s="825">
        <v>121.92</v>
      </c>
      <c r="M1787" s="825">
        <v>3535.6800000000003</v>
      </c>
      <c r="N1787" s="822">
        <v>29</v>
      </c>
      <c r="O1787" s="826">
        <v>17.5</v>
      </c>
      <c r="P1787" s="825">
        <v>1950.7200000000003</v>
      </c>
      <c r="Q1787" s="827">
        <v>0.55172413793103448</v>
      </c>
      <c r="R1787" s="822">
        <v>16</v>
      </c>
      <c r="S1787" s="827">
        <v>0.55172413793103448</v>
      </c>
      <c r="T1787" s="826">
        <v>10</v>
      </c>
      <c r="U1787" s="828">
        <v>0.5714285714285714</v>
      </c>
    </row>
    <row r="1788" spans="1:21" ht="14.45" customHeight="1" x14ac:dyDescent="0.2">
      <c r="A1788" s="821">
        <v>21</v>
      </c>
      <c r="B1788" s="822" t="s">
        <v>2867</v>
      </c>
      <c r="C1788" s="822" t="s">
        <v>2873</v>
      </c>
      <c r="D1788" s="823" t="s">
        <v>4857</v>
      </c>
      <c r="E1788" s="824" t="s">
        <v>2910</v>
      </c>
      <c r="F1788" s="822" t="s">
        <v>2868</v>
      </c>
      <c r="G1788" s="822" t="s">
        <v>3254</v>
      </c>
      <c r="H1788" s="822" t="s">
        <v>329</v>
      </c>
      <c r="I1788" s="822" t="s">
        <v>3255</v>
      </c>
      <c r="J1788" s="822" t="s">
        <v>1152</v>
      </c>
      <c r="K1788" s="822" t="s">
        <v>1153</v>
      </c>
      <c r="L1788" s="825">
        <v>107.27</v>
      </c>
      <c r="M1788" s="825">
        <v>1072.7</v>
      </c>
      <c r="N1788" s="822">
        <v>10</v>
      </c>
      <c r="O1788" s="826">
        <v>8</v>
      </c>
      <c r="P1788" s="825">
        <v>750.89</v>
      </c>
      <c r="Q1788" s="827">
        <v>0.7</v>
      </c>
      <c r="R1788" s="822">
        <v>7</v>
      </c>
      <c r="S1788" s="827">
        <v>0.7</v>
      </c>
      <c r="T1788" s="826">
        <v>5</v>
      </c>
      <c r="U1788" s="828">
        <v>0.625</v>
      </c>
    </row>
    <row r="1789" spans="1:21" ht="14.45" customHeight="1" x14ac:dyDescent="0.2">
      <c r="A1789" s="821">
        <v>21</v>
      </c>
      <c r="B1789" s="822" t="s">
        <v>2867</v>
      </c>
      <c r="C1789" s="822" t="s">
        <v>2873</v>
      </c>
      <c r="D1789" s="823" t="s">
        <v>4857</v>
      </c>
      <c r="E1789" s="824" t="s">
        <v>2910</v>
      </c>
      <c r="F1789" s="822" t="s">
        <v>2868</v>
      </c>
      <c r="G1789" s="822" t="s">
        <v>3254</v>
      </c>
      <c r="H1789" s="822" t="s">
        <v>329</v>
      </c>
      <c r="I1789" s="822" t="s">
        <v>3256</v>
      </c>
      <c r="J1789" s="822" t="s">
        <v>1152</v>
      </c>
      <c r="K1789" s="822" t="s">
        <v>1153</v>
      </c>
      <c r="L1789" s="825">
        <v>121.92</v>
      </c>
      <c r="M1789" s="825">
        <v>243.84</v>
      </c>
      <c r="N1789" s="822">
        <v>2</v>
      </c>
      <c r="O1789" s="826">
        <v>0.5</v>
      </c>
      <c r="P1789" s="825">
        <v>243.84</v>
      </c>
      <c r="Q1789" s="827">
        <v>1</v>
      </c>
      <c r="R1789" s="822">
        <v>2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21</v>
      </c>
      <c r="B1790" s="822" t="s">
        <v>2867</v>
      </c>
      <c r="C1790" s="822" t="s">
        <v>2873</v>
      </c>
      <c r="D1790" s="823" t="s">
        <v>4857</v>
      </c>
      <c r="E1790" s="824" t="s">
        <v>2910</v>
      </c>
      <c r="F1790" s="822" t="s">
        <v>2868</v>
      </c>
      <c r="G1790" s="822" t="s">
        <v>3770</v>
      </c>
      <c r="H1790" s="822" t="s">
        <v>329</v>
      </c>
      <c r="I1790" s="822" t="s">
        <v>3771</v>
      </c>
      <c r="J1790" s="822" t="s">
        <v>3772</v>
      </c>
      <c r="K1790" s="822" t="s">
        <v>3018</v>
      </c>
      <c r="L1790" s="825">
        <v>1933.92</v>
      </c>
      <c r="M1790" s="825">
        <v>3867.84</v>
      </c>
      <c r="N1790" s="822">
        <v>2</v>
      </c>
      <c r="O1790" s="826">
        <v>2</v>
      </c>
      <c r="P1790" s="825">
        <v>3867.84</v>
      </c>
      <c r="Q1790" s="827">
        <v>1</v>
      </c>
      <c r="R1790" s="822">
        <v>2</v>
      </c>
      <c r="S1790" s="827">
        <v>1</v>
      </c>
      <c r="T1790" s="826">
        <v>2</v>
      </c>
      <c r="U1790" s="828">
        <v>1</v>
      </c>
    </row>
    <row r="1791" spans="1:21" ht="14.45" customHeight="1" x14ac:dyDescent="0.2">
      <c r="A1791" s="821">
        <v>21</v>
      </c>
      <c r="B1791" s="822" t="s">
        <v>2867</v>
      </c>
      <c r="C1791" s="822" t="s">
        <v>2873</v>
      </c>
      <c r="D1791" s="823" t="s">
        <v>4857</v>
      </c>
      <c r="E1791" s="824" t="s">
        <v>2910</v>
      </c>
      <c r="F1791" s="822" t="s">
        <v>2868</v>
      </c>
      <c r="G1791" s="822" t="s">
        <v>4053</v>
      </c>
      <c r="H1791" s="822" t="s">
        <v>643</v>
      </c>
      <c r="I1791" s="822" t="s">
        <v>2315</v>
      </c>
      <c r="J1791" s="822" t="s">
        <v>1304</v>
      </c>
      <c r="K1791" s="822" t="s">
        <v>2316</v>
      </c>
      <c r="L1791" s="825">
        <v>0</v>
      </c>
      <c r="M1791" s="825">
        <v>0</v>
      </c>
      <c r="N1791" s="822">
        <v>9</v>
      </c>
      <c r="O1791" s="826">
        <v>5</v>
      </c>
      <c r="P1791" s="825">
        <v>0</v>
      </c>
      <c r="Q1791" s="827"/>
      <c r="R1791" s="822">
        <v>6</v>
      </c>
      <c r="S1791" s="827">
        <v>0.66666666666666663</v>
      </c>
      <c r="T1791" s="826">
        <v>3</v>
      </c>
      <c r="U1791" s="828">
        <v>0.6</v>
      </c>
    </row>
    <row r="1792" spans="1:21" ht="14.45" customHeight="1" x14ac:dyDescent="0.2">
      <c r="A1792" s="821">
        <v>21</v>
      </c>
      <c r="B1792" s="822" t="s">
        <v>2867</v>
      </c>
      <c r="C1792" s="822" t="s">
        <v>2873</v>
      </c>
      <c r="D1792" s="823" t="s">
        <v>4857</v>
      </c>
      <c r="E1792" s="824" t="s">
        <v>2910</v>
      </c>
      <c r="F1792" s="822" t="s">
        <v>2869</v>
      </c>
      <c r="G1792" s="822" t="s">
        <v>3257</v>
      </c>
      <c r="H1792" s="822" t="s">
        <v>329</v>
      </c>
      <c r="I1792" s="822" t="s">
        <v>4301</v>
      </c>
      <c r="J1792" s="822" t="s">
        <v>3259</v>
      </c>
      <c r="K1792" s="822"/>
      <c r="L1792" s="825">
        <v>0</v>
      </c>
      <c r="M1792" s="825">
        <v>0</v>
      </c>
      <c r="N1792" s="822">
        <v>1</v>
      </c>
      <c r="O1792" s="826">
        <v>1</v>
      </c>
      <c r="P1792" s="825">
        <v>0</v>
      </c>
      <c r="Q1792" s="827"/>
      <c r="R1792" s="822">
        <v>1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21</v>
      </c>
      <c r="B1793" s="822" t="s">
        <v>2867</v>
      </c>
      <c r="C1793" s="822" t="s">
        <v>2873</v>
      </c>
      <c r="D1793" s="823" t="s">
        <v>4857</v>
      </c>
      <c r="E1793" s="824" t="s">
        <v>2910</v>
      </c>
      <c r="F1793" s="822" t="s">
        <v>2869</v>
      </c>
      <c r="G1793" s="822" t="s">
        <v>3257</v>
      </c>
      <c r="H1793" s="822" t="s">
        <v>329</v>
      </c>
      <c r="I1793" s="822" t="s">
        <v>3505</v>
      </c>
      <c r="J1793" s="822" t="s">
        <v>3259</v>
      </c>
      <c r="K1793" s="822"/>
      <c r="L1793" s="825">
        <v>0</v>
      </c>
      <c r="M1793" s="825">
        <v>0</v>
      </c>
      <c r="N1793" s="822">
        <v>6</v>
      </c>
      <c r="O1793" s="826">
        <v>6</v>
      </c>
      <c r="P1793" s="825">
        <v>0</v>
      </c>
      <c r="Q1793" s="827"/>
      <c r="R1793" s="822">
        <v>6</v>
      </c>
      <c r="S1793" s="827">
        <v>1</v>
      </c>
      <c r="T1793" s="826">
        <v>6</v>
      </c>
      <c r="U1793" s="828">
        <v>1</v>
      </c>
    </row>
    <row r="1794" spans="1:21" ht="14.45" customHeight="1" x14ac:dyDescent="0.2">
      <c r="A1794" s="821">
        <v>21</v>
      </c>
      <c r="B1794" s="822" t="s">
        <v>2867</v>
      </c>
      <c r="C1794" s="822" t="s">
        <v>2873</v>
      </c>
      <c r="D1794" s="823" t="s">
        <v>4857</v>
      </c>
      <c r="E1794" s="824" t="s">
        <v>2910</v>
      </c>
      <c r="F1794" s="822" t="s">
        <v>2869</v>
      </c>
      <c r="G1794" s="822" t="s">
        <v>3257</v>
      </c>
      <c r="H1794" s="822" t="s">
        <v>329</v>
      </c>
      <c r="I1794" s="822" t="s">
        <v>4388</v>
      </c>
      <c r="J1794" s="822" t="s">
        <v>3259</v>
      </c>
      <c r="K1794" s="822"/>
      <c r="L1794" s="825">
        <v>0</v>
      </c>
      <c r="M1794" s="825">
        <v>0</v>
      </c>
      <c r="N1794" s="822">
        <v>1</v>
      </c>
      <c r="O1794" s="826">
        <v>1</v>
      </c>
      <c r="P1794" s="825">
        <v>0</v>
      </c>
      <c r="Q1794" s="827"/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21</v>
      </c>
      <c r="B1795" s="822" t="s">
        <v>2867</v>
      </c>
      <c r="C1795" s="822" t="s">
        <v>2873</v>
      </c>
      <c r="D1795" s="823" t="s">
        <v>4857</v>
      </c>
      <c r="E1795" s="824" t="s">
        <v>2910</v>
      </c>
      <c r="F1795" s="822" t="s">
        <v>2869</v>
      </c>
      <c r="G1795" s="822" t="s">
        <v>3257</v>
      </c>
      <c r="H1795" s="822" t="s">
        <v>329</v>
      </c>
      <c r="I1795" s="822" t="s">
        <v>4389</v>
      </c>
      <c r="J1795" s="822" t="s">
        <v>3259</v>
      </c>
      <c r="K1795" s="822"/>
      <c r="L1795" s="825">
        <v>0</v>
      </c>
      <c r="M1795" s="825">
        <v>0</v>
      </c>
      <c r="N1795" s="822">
        <v>2</v>
      </c>
      <c r="O1795" s="826">
        <v>2</v>
      </c>
      <c r="P1795" s="825"/>
      <c r="Q1795" s="827"/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21</v>
      </c>
      <c r="B1796" s="822" t="s">
        <v>2867</v>
      </c>
      <c r="C1796" s="822" t="s">
        <v>2873</v>
      </c>
      <c r="D1796" s="823" t="s">
        <v>4857</v>
      </c>
      <c r="E1796" s="824" t="s">
        <v>2910</v>
      </c>
      <c r="F1796" s="822" t="s">
        <v>2869</v>
      </c>
      <c r="G1796" s="822" t="s">
        <v>3257</v>
      </c>
      <c r="H1796" s="822" t="s">
        <v>329</v>
      </c>
      <c r="I1796" s="822" t="s">
        <v>4390</v>
      </c>
      <c r="J1796" s="822" t="s">
        <v>3259</v>
      </c>
      <c r="K1796" s="822"/>
      <c r="L1796" s="825">
        <v>0</v>
      </c>
      <c r="M1796" s="825">
        <v>0</v>
      </c>
      <c r="N1796" s="822">
        <v>1</v>
      </c>
      <c r="O1796" s="826">
        <v>1</v>
      </c>
      <c r="P1796" s="825">
        <v>0</v>
      </c>
      <c r="Q1796" s="827"/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21</v>
      </c>
      <c r="B1797" s="822" t="s">
        <v>2867</v>
      </c>
      <c r="C1797" s="822" t="s">
        <v>2873</v>
      </c>
      <c r="D1797" s="823" t="s">
        <v>4857</v>
      </c>
      <c r="E1797" s="824" t="s">
        <v>2910</v>
      </c>
      <c r="F1797" s="822" t="s">
        <v>2869</v>
      </c>
      <c r="G1797" s="822" t="s">
        <v>3257</v>
      </c>
      <c r="H1797" s="822" t="s">
        <v>329</v>
      </c>
      <c r="I1797" s="822" t="s">
        <v>4391</v>
      </c>
      <c r="J1797" s="822" t="s">
        <v>3259</v>
      </c>
      <c r="K1797" s="822"/>
      <c r="L1797" s="825">
        <v>0</v>
      </c>
      <c r="M1797" s="825">
        <v>0</v>
      </c>
      <c r="N1797" s="822">
        <v>1</v>
      </c>
      <c r="O1797" s="826">
        <v>1</v>
      </c>
      <c r="P1797" s="825">
        <v>0</v>
      </c>
      <c r="Q1797" s="827"/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21</v>
      </c>
      <c r="B1798" s="822" t="s">
        <v>2867</v>
      </c>
      <c r="C1798" s="822" t="s">
        <v>2873</v>
      </c>
      <c r="D1798" s="823" t="s">
        <v>4857</v>
      </c>
      <c r="E1798" s="824" t="s">
        <v>2910</v>
      </c>
      <c r="F1798" s="822" t="s">
        <v>2869</v>
      </c>
      <c r="G1798" s="822" t="s">
        <v>3257</v>
      </c>
      <c r="H1798" s="822" t="s">
        <v>329</v>
      </c>
      <c r="I1798" s="822" t="s">
        <v>3778</v>
      </c>
      <c r="J1798" s="822" t="s">
        <v>3259</v>
      </c>
      <c r="K1798" s="822"/>
      <c r="L1798" s="825">
        <v>0</v>
      </c>
      <c r="M1798" s="825">
        <v>0</v>
      </c>
      <c r="N1798" s="822">
        <v>1</v>
      </c>
      <c r="O1798" s="826">
        <v>1</v>
      </c>
      <c r="P1798" s="825">
        <v>0</v>
      </c>
      <c r="Q1798" s="827"/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21</v>
      </c>
      <c r="B1799" s="822" t="s">
        <v>2867</v>
      </c>
      <c r="C1799" s="822" t="s">
        <v>2873</v>
      </c>
      <c r="D1799" s="823" t="s">
        <v>4857</v>
      </c>
      <c r="E1799" s="824" t="s">
        <v>2910</v>
      </c>
      <c r="F1799" s="822" t="s">
        <v>2869</v>
      </c>
      <c r="G1799" s="822" t="s">
        <v>3257</v>
      </c>
      <c r="H1799" s="822" t="s">
        <v>329</v>
      </c>
      <c r="I1799" s="822" t="s">
        <v>4303</v>
      </c>
      <c r="J1799" s="822" t="s">
        <v>3259</v>
      </c>
      <c r="K1799" s="822"/>
      <c r="L1799" s="825">
        <v>0</v>
      </c>
      <c r="M1799" s="825">
        <v>0</v>
      </c>
      <c r="N1799" s="822">
        <v>3</v>
      </c>
      <c r="O1799" s="826">
        <v>3</v>
      </c>
      <c r="P1799" s="825">
        <v>0</v>
      </c>
      <c r="Q1799" s="827"/>
      <c r="R1799" s="822">
        <v>3</v>
      </c>
      <c r="S1799" s="827">
        <v>1</v>
      </c>
      <c r="T1799" s="826">
        <v>3</v>
      </c>
      <c r="U1799" s="828">
        <v>1</v>
      </c>
    </row>
    <row r="1800" spans="1:21" ht="14.45" customHeight="1" x14ac:dyDescent="0.2">
      <c r="A1800" s="821">
        <v>21</v>
      </c>
      <c r="B1800" s="822" t="s">
        <v>2867</v>
      </c>
      <c r="C1800" s="822" t="s">
        <v>2873</v>
      </c>
      <c r="D1800" s="823" t="s">
        <v>4857</v>
      </c>
      <c r="E1800" s="824" t="s">
        <v>2910</v>
      </c>
      <c r="F1800" s="822" t="s">
        <v>2870</v>
      </c>
      <c r="G1800" s="822" t="s">
        <v>3257</v>
      </c>
      <c r="H1800" s="822" t="s">
        <v>329</v>
      </c>
      <c r="I1800" s="822" t="s">
        <v>4392</v>
      </c>
      <c r="J1800" s="822" t="s">
        <v>4393</v>
      </c>
      <c r="K1800" s="822" t="s">
        <v>4394</v>
      </c>
      <c r="L1800" s="825">
        <v>288.82</v>
      </c>
      <c r="M1800" s="825">
        <v>288.82</v>
      </c>
      <c r="N1800" s="822">
        <v>1</v>
      </c>
      <c r="O1800" s="826">
        <v>1</v>
      </c>
      <c r="P1800" s="825">
        <v>288.82</v>
      </c>
      <c r="Q1800" s="827">
        <v>1</v>
      </c>
      <c r="R1800" s="822">
        <v>1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21</v>
      </c>
      <c r="B1801" s="822" t="s">
        <v>2867</v>
      </c>
      <c r="C1801" s="822" t="s">
        <v>2873</v>
      </c>
      <c r="D1801" s="823" t="s">
        <v>4857</v>
      </c>
      <c r="E1801" s="824" t="s">
        <v>2910</v>
      </c>
      <c r="F1801" s="822" t="s">
        <v>2870</v>
      </c>
      <c r="G1801" s="822" t="s">
        <v>3257</v>
      </c>
      <c r="H1801" s="822" t="s">
        <v>329</v>
      </c>
      <c r="I1801" s="822" t="s">
        <v>4395</v>
      </c>
      <c r="J1801" s="822" t="s">
        <v>4396</v>
      </c>
      <c r="K1801" s="822" t="s">
        <v>4397</v>
      </c>
      <c r="L1801" s="825">
        <v>3000.35</v>
      </c>
      <c r="M1801" s="825">
        <v>3000.35</v>
      </c>
      <c r="N1801" s="822">
        <v>1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21</v>
      </c>
      <c r="B1802" s="822" t="s">
        <v>2867</v>
      </c>
      <c r="C1802" s="822" t="s">
        <v>2873</v>
      </c>
      <c r="D1802" s="823" t="s">
        <v>4857</v>
      </c>
      <c r="E1802" s="824" t="s">
        <v>2907</v>
      </c>
      <c r="F1802" s="822" t="s">
        <v>2868</v>
      </c>
      <c r="G1802" s="822" t="s">
        <v>2951</v>
      </c>
      <c r="H1802" s="822" t="s">
        <v>329</v>
      </c>
      <c r="I1802" s="822" t="s">
        <v>3269</v>
      </c>
      <c r="J1802" s="822" t="s">
        <v>2953</v>
      </c>
      <c r="K1802" s="822" t="s">
        <v>3270</v>
      </c>
      <c r="L1802" s="825">
        <v>23.49</v>
      </c>
      <c r="M1802" s="825">
        <v>23.49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21</v>
      </c>
      <c r="B1803" s="822" t="s">
        <v>2867</v>
      </c>
      <c r="C1803" s="822" t="s">
        <v>2873</v>
      </c>
      <c r="D1803" s="823" t="s">
        <v>4857</v>
      </c>
      <c r="E1803" s="824" t="s">
        <v>2907</v>
      </c>
      <c r="F1803" s="822" t="s">
        <v>2868</v>
      </c>
      <c r="G1803" s="822" t="s">
        <v>2951</v>
      </c>
      <c r="H1803" s="822" t="s">
        <v>329</v>
      </c>
      <c r="I1803" s="822" t="s">
        <v>2952</v>
      </c>
      <c r="J1803" s="822" t="s">
        <v>2953</v>
      </c>
      <c r="K1803" s="822" t="s">
        <v>2954</v>
      </c>
      <c r="L1803" s="825">
        <v>70.48</v>
      </c>
      <c r="M1803" s="825">
        <v>986.72000000000014</v>
      </c>
      <c r="N1803" s="822">
        <v>14</v>
      </c>
      <c r="O1803" s="826">
        <v>9</v>
      </c>
      <c r="P1803" s="825">
        <v>845.7600000000001</v>
      </c>
      <c r="Q1803" s="827">
        <v>0.8571428571428571</v>
      </c>
      <c r="R1803" s="822">
        <v>12</v>
      </c>
      <c r="S1803" s="827">
        <v>0.8571428571428571</v>
      </c>
      <c r="T1803" s="826">
        <v>8</v>
      </c>
      <c r="U1803" s="828">
        <v>0.88888888888888884</v>
      </c>
    </row>
    <row r="1804" spans="1:21" ht="14.45" customHeight="1" x14ac:dyDescent="0.2">
      <c r="A1804" s="821">
        <v>21</v>
      </c>
      <c r="B1804" s="822" t="s">
        <v>2867</v>
      </c>
      <c r="C1804" s="822" t="s">
        <v>2873</v>
      </c>
      <c r="D1804" s="823" t="s">
        <v>4857</v>
      </c>
      <c r="E1804" s="824" t="s">
        <v>2907</v>
      </c>
      <c r="F1804" s="822" t="s">
        <v>2868</v>
      </c>
      <c r="G1804" s="822" t="s">
        <v>2958</v>
      </c>
      <c r="H1804" s="822" t="s">
        <v>329</v>
      </c>
      <c r="I1804" s="822" t="s">
        <v>2959</v>
      </c>
      <c r="J1804" s="822" t="s">
        <v>2960</v>
      </c>
      <c r="K1804" s="822" t="s">
        <v>658</v>
      </c>
      <c r="L1804" s="825">
        <v>72.55</v>
      </c>
      <c r="M1804" s="825">
        <v>145.1</v>
      </c>
      <c r="N1804" s="822">
        <v>2</v>
      </c>
      <c r="O1804" s="826">
        <v>1.5</v>
      </c>
      <c r="P1804" s="825">
        <v>145.1</v>
      </c>
      <c r="Q1804" s="827">
        <v>1</v>
      </c>
      <c r="R1804" s="822">
        <v>2</v>
      </c>
      <c r="S1804" s="827">
        <v>1</v>
      </c>
      <c r="T1804" s="826">
        <v>1.5</v>
      </c>
      <c r="U1804" s="828">
        <v>1</v>
      </c>
    </row>
    <row r="1805" spans="1:21" ht="14.45" customHeight="1" x14ac:dyDescent="0.2">
      <c r="A1805" s="821">
        <v>21</v>
      </c>
      <c r="B1805" s="822" t="s">
        <v>2867</v>
      </c>
      <c r="C1805" s="822" t="s">
        <v>2873</v>
      </c>
      <c r="D1805" s="823" t="s">
        <v>4857</v>
      </c>
      <c r="E1805" s="824" t="s">
        <v>2907</v>
      </c>
      <c r="F1805" s="822" t="s">
        <v>2868</v>
      </c>
      <c r="G1805" s="822" t="s">
        <v>2958</v>
      </c>
      <c r="H1805" s="822" t="s">
        <v>643</v>
      </c>
      <c r="I1805" s="822" t="s">
        <v>2526</v>
      </c>
      <c r="J1805" s="822" t="s">
        <v>656</v>
      </c>
      <c r="K1805" s="822" t="s">
        <v>658</v>
      </c>
      <c r="L1805" s="825">
        <v>72.55</v>
      </c>
      <c r="M1805" s="825">
        <v>145.1</v>
      </c>
      <c r="N1805" s="822">
        <v>2</v>
      </c>
      <c r="O1805" s="826">
        <v>2</v>
      </c>
      <c r="P1805" s="825">
        <v>72.55</v>
      </c>
      <c r="Q1805" s="827">
        <v>0.5</v>
      </c>
      <c r="R1805" s="822">
        <v>1</v>
      </c>
      <c r="S1805" s="827">
        <v>0.5</v>
      </c>
      <c r="T1805" s="826">
        <v>1</v>
      </c>
      <c r="U1805" s="828">
        <v>0.5</v>
      </c>
    </row>
    <row r="1806" spans="1:21" ht="14.45" customHeight="1" x14ac:dyDescent="0.2">
      <c r="A1806" s="821">
        <v>21</v>
      </c>
      <c r="B1806" s="822" t="s">
        <v>2867</v>
      </c>
      <c r="C1806" s="822" t="s">
        <v>2873</v>
      </c>
      <c r="D1806" s="823" t="s">
        <v>4857</v>
      </c>
      <c r="E1806" s="824" t="s">
        <v>2907</v>
      </c>
      <c r="F1806" s="822" t="s">
        <v>2868</v>
      </c>
      <c r="G1806" s="822" t="s">
        <v>2958</v>
      </c>
      <c r="H1806" s="822" t="s">
        <v>643</v>
      </c>
      <c r="I1806" s="822" t="s">
        <v>2525</v>
      </c>
      <c r="J1806" s="822" t="s">
        <v>656</v>
      </c>
      <c r="K1806" s="822" t="s">
        <v>657</v>
      </c>
      <c r="L1806" s="825">
        <v>21.76</v>
      </c>
      <c r="M1806" s="825">
        <v>43.52</v>
      </c>
      <c r="N1806" s="822">
        <v>2</v>
      </c>
      <c r="O1806" s="826">
        <v>1.5</v>
      </c>
      <c r="P1806" s="825">
        <v>21.76</v>
      </c>
      <c r="Q1806" s="827">
        <v>0.5</v>
      </c>
      <c r="R1806" s="822">
        <v>1</v>
      </c>
      <c r="S1806" s="827">
        <v>0.5</v>
      </c>
      <c r="T1806" s="826">
        <v>1</v>
      </c>
      <c r="U1806" s="828">
        <v>0.66666666666666663</v>
      </c>
    </row>
    <row r="1807" spans="1:21" ht="14.45" customHeight="1" x14ac:dyDescent="0.2">
      <c r="A1807" s="821">
        <v>21</v>
      </c>
      <c r="B1807" s="822" t="s">
        <v>2867</v>
      </c>
      <c r="C1807" s="822" t="s">
        <v>2873</v>
      </c>
      <c r="D1807" s="823" t="s">
        <v>4857</v>
      </c>
      <c r="E1807" s="824" t="s">
        <v>2907</v>
      </c>
      <c r="F1807" s="822" t="s">
        <v>2868</v>
      </c>
      <c r="G1807" s="822" t="s">
        <v>2915</v>
      </c>
      <c r="H1807" s="822" t="s">
        <v>643</v>
      </c>
      <c r="I1807" s="822" t="s">
        <v>2588</v>
      </c>
      <c r="J1807" s="822" t="s">
        <v>2589</v>
      </c>
      <c r="K1807" s="822" t="s">
        <v>2590</v>
      </c>
      <c r="L1807" s="825">
        <v>23.4</v>
      </c>
      <c r="M1807" s="825">
        <v>23.4</v>
      </c>
      <c r="N1807" s="822">
        <v>1</v>
      </c>
      <c r="O1807" s="826">
        <v>0.5</v>
      </c>
      <c r="P1807" s="825">
        <v>23.4</v>
      </c>
      <c r="Q1807" s="827">
        <v>1</v>
      </c>
      <c r="R1807" s="822">
        <v>1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21</v>
      </c>
      <c r="B1808" s="822" t="s">
        <v>2867</v>
      </c>
      <c r="C1808" s="822" t="s">
        <v>2873</v>
      </c>
      <c r="D1808" s="823" t="s">
        <v>4857</v>
      </c>
      <c r="E1808" s="824" t="s">
        <v>2907</v>
      </c>
      <c r="F1808" s="822" t="s">
        <v>2868</v>
      </c>
      <c r="G1808" s="822" t="s">
        <v>2915</v>
      </c>
      <c r="H1808" s="822" t="s">
        <v>643</v>
      </c>
      <c r="I1808" s="822" t="s">
        <v>2591</v>
      </c>
      <c r="J1808" s="822" t="s">
        <v>2589</v>
      </c>
      <c r="K1808" s="822" t="s">
        <v>2592</v>
      </c>
      <c r="L1808" s="825">
        <v>11.71</v>
      </c>
      <c r="M1808" s="825">
        <v>23.42</v>
      </c>
      <c r="N1808" s="822">
        <v>2</v>
      </c>
      <c r="O1808" s="826">
        <v>1.5</v>
      </c>
      <c r="P1808" s="825">
        <v>11.71</v>
      </c>
      <c r="Q1808" s="827">
        <v>0.5</v>
      </c>
      <c r="R1808" s="822">
        <v>1</v>
      </c>
      <c r="S1808" s="827">
        <v>0.5</v>
      </c>
      <c r="T1808" s="826">
        <v>1</v>
      </c>
      <c r="U1808" s="828">
        <v>0.66666666666666663</v>
      </c>
    </row>
    <row r="1809" spans="1:21" ht="14.45" customHeight="1" x14ac:dyDescent="0.2">
      <c r="A1809" s="821">
        <v>21</v>
      </c>
      <c r="B1809" s="822" t="s">
        <v>2867</v>
      </c>
      <c r="C1809" s="822" t="s">
        <v>2873</v>
      </c>
      <c r="D1809" s="823" t="s">
        <v>4857</v>
      </c>
      <c r="E1809" s="824" t="s">
        <v>2907</v>
      </c>
      <c r="F1809" s="822" t="s">
        <v>2868</v>
      </c>
      <c r="G1809" s="822" t="s">
        <v>2961</v>
      </c>
      <c r="H1809" s="822" t="s">
        <v>643</v>
      </c>
      <c r="I1809" s="822" t="s">
        <v>2387</v>
      </c>
      <c r="J1809" s="822" t="s">
        <v>2388</v>
      </c>
      <c r="K1809" s="822" t="s">
        <v>2389</v>
      </c>
      <c r="L1809" s="825">
        <v>93.27</v>
      </c>
      <c r="M1809" s="825">
        <v>93.27</v>
      </c>
      <c r="N1809" s="822">
        <v>1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21</v>
      </c>
      <c r="B1810" s="822" t="s">
        <v>2867</v>
      </c>
      <c r="C1810" s="822" t="s">
        <v>2873</v>
      </c>
      <c r="D1810" s="823" t="s">
        <v>4857</v>
      </c>
      <c r="E1810" s="824" t="s">
        <v>2907</v>
      </c>
      <c r="F1810" s="822" t="s">
        <v>2868</v>
      </c>
      <c r="G1810" s="822" t="s">
        <v>2961</v>
      </c>
      <c r="H1810" s="822" t="s">
        <v>643</v>
      </c>
      <c r="I1810" s="822" t="s">
        <v>2392</v>
      </c>
      <c r="J1810" s="822" t="s">
        <v>2388</v>
      </c>
      <c r="K1810" s="822" t="s">
        <v>2393</v>
      </c>
      <c r="L1810" s="825">
        <v>31.09</v>
      </c>
      <c r="M1810" s="825">
        <v>31.09</v>
      </c>
      <c r="N1810" s="822">
        <v>1</v>
      </c>
      <c r="O1810" s="826">
        <v>0.5</v>
      </c>
      <c r="P1810" s="825">
        <v>31.09</v>
      </c>
      <c r="Q1810" s="827">
        <v>1</v>
      </c>
      <c r="R1810" s="822">
        <v>1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21</v>
      </c>
      <c r="B1811" s="822" t="s">
        <v>2867</v>
      </c>
      <c r="C1811" s="822" t="s">
        <v>2873</v>
      </c>
      <c r="D1811" s="823" t="s">
        <v>4857</v>
      </c>
      <c r="E1811" s="824" t="s">
        <v>2907</v>
      </c>
      <c r="F1811" s="822" t="s">
        <v>2868</v>
      </c>
      <c r="G1811" s="822" t="s">
        <v>2961</v>
      </c>
      <c r="H1811" s="822" t="s">
        <v>329</v>
      </c>
      <c r="I1811" s="822" t="s">
        <v>4398</v>
      </c>
      <c r="J1811" s="822" t="s">
        <v>4399</v>
      </c>
      <c r="K1811" s="822" t="s">
        <v>4400</v>
      </c>
      <c r="L1811" s="825">
        <v>31.09</v>
      </c>
      <c r="M1811" s="825">
        <v>31.09</v>
      </c>
      <c r="N1811" s="822">
        <v>1</v>
      </c>
      <c r="O1811" s="826">
        <v>0.5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21</v>
      </c>
      <c r="B1812" s="822" t="s">
        <v>2867</v>
      </c>
      <c r="C1812" s="822" t="s">
        <v>2873</v>
      </c>
      <c r="D1812" s="823" t="s">
        <v>4857</v>
      </c>
      <c r="E1812" s="824" t="s">
        <v>2907</v>
      </c>
      <c r="F1812" s="822" t="s">
        <v>2868</v>
      </c>
      <c r="G1812" s="822" t="s">
        <v>2962</v>
      </c>
      <c r="H1812" s="822" t="s">
        <v>329</v>
      </c>
      <c r="I1812" s="822" t="s">
        <v>2963</v>
      </c>
      <c r="J1812" s="822" t="s">
        <v>2964</v>
      </c>
      <c r="K1812" s="822" t="s">
        <v>2965</v>
      </c>
      <c r="L1812" s="825">
        <v>550.39</v>
      </c>
      <c r="M1812" s="825">
        <v>3302.34</v>
      </c>
      <c r="N1812" s="822">
        <v>6</v>
      </c>
      <c r="O1812" s="826">
        <v>2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21</v>
      </c>
      <c r="B1813" s="822" t="s">
        <v>2867</v>
      </c>
      <c r="C1813" s="822" t="s">
        <v>2873</v>
      </c>
      <c r="D1813" s="823" t="s">
        <v>4857</v>
      </c>
      <c r="E1813" s="824" t="s">
        <v>2907</v>
      </c>
      <c r="F1813" s="822" t="s">
        <v>2868</v>
      </c>
      <c r="G1813" s="822" t="s">
        <v>3283</v>
      </c>
      <c r="H1813" s="822" t="s">
        <v>643</v>
      </c>
      <c r="I1813" s="822" t="s">
        <v>3284</v>
      </c>
      <c r="J1813" s="822" t="s">
        <v>3285</v>
      </c>
      <c r="K1813" s="822" t="s">
        <v>3286</v>
      </c>
      <c r="L1813" s="825">
        <v>1091.07</v>
      </c>
      <c r="M1813" s="825">
        <v>2182.14</v>
      </c>
      <c r="N1813" s="822">
        <v>2</v>
      </c>
      <c r="O1813" s="826">
        <v>2</v>
      </c>
      <c r="P1813" s="825">
        <v>2182.14</v>
      </c>
      <c r="Q1813" s="827">
        <v>1</v>
      </c>
      <c r="R1813" s="822">
        <v>2</v>
      </c>
      <c r="S1813" s="827">
        <v>1</v>
      </c>
      <c r="T1813" s="826">
        <v>2</v>
      </c>
      <c r="U1813" s="828">
        <v>1</v>
      </c>
    </row>
    <row r="1814" spans="1:21" ht="14.45" customHeight="1" x14ac:dyDescent="0.2">
      <c r="A1814" s="821">
        <v>21</v>
      </c>
      <c r="B1814" s="822" t="s">
        <v>2867</v>
      </c>
      <c r="C1814" s="822" t="s">
        <v>2873</v>
      </c>
      <c r="D1814" s="823" t="s">
        <v>4857</v>
      </c>
      <c r="E1814" s="824" t="s">
        <v>2907</v>
      </c>
      <c r="F1814" s="822" t="s">
        <v>2868</v>
      </c>
      <c r="G1814" s="822" t="s">
        <v>2968</v>
      </c>
      <c r="H1814" s="822" t="s">
        <v>643</v>
      </c>
      <c r="I1814" s="822" t="s">
        <v>2419</v>
      </c>
      <c r="J1814" s="822" t="s">
        <v>2420</v>
      </c>
      <c r="K1814" s="822" t="s">
        <v>2421</v>
      </c>
      <c r="L1814" s="825">
        <v>93.18</v>
      </c>
      <c r="M1814" s="825">
        <v>93.18</v>
      </c>
      <c r="N1814" s="822">
        <v>1</v>
      </c>
      <c r="O1814" s="826">
        <v>0.5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21</v>
      </c>
      <c r="B1815" s="822" t="s">
        <v>2867</v>
      </c>
      <c r="C1815" s="822" t="s">
        <v>2873</v>
      </c>
      <c r="D1815" s="823" t="s">
        <v>4857</v>
      </c>
      <c r="E1815" s="824" t="s">
        <v>2907</v>
      </c>
      <c r="F1815" s="822" t="s">
        <v>2868</v>
      </c>
      <c r="G1815" s="822" t="s">
        <v>3302</v>
      </c>
      <c r="H1815" s="822" t="s">
        <v>643</v>
      </c>
      <c r="I1815" s="822" t="s">
        <v>3303</v>
      </c>
      <c r="J1815" s="822" t="s">
        <v>3304</v>
      </c>
      <c r="K1815" s="822" t="s">
        <v>2761</v>
      </c>
      <c r="L1815" s="825">
        <v>206.88</v>
      </c>
      <c r="M1815" s="825">
        <v>206.88</v>
      </c>
      <c r="N1815" s="822">
        <v>1</v>
      </c>
      <c r="O1815" s="826">
        <v>1</v>
      </c>
      <c r="P1815" s="825">
        <v>206.88</v>
      </c>
      <c r="Q1815" s="827">
        <v>1</v>
      </c>
      <c r="R1815" s="822">
        <v>1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21</v>
      </c>
      <c r="B1816" s="822" t="s">
        <v>2867</v>
      </c>
      <c r="C1816" s="822" t="s">
        <v>2873</v>
      </c>
      <c r="D1816" s="823" t="s">
        <v>4857</v>
      </c>
      <c r="E1816" s="824" t="s">
        <v>2907</v>
      </c>
      <c r="F1816" s="822" t="s">
        <v>2868</v>
      </c>
      <c r="G1816" s="822" t="s">
        <v>2971</v>
      </c>
      <c r="H1816" s="822" t="s">
        <v>643</v>
      </c>
      <c r="I1816" s="822" t="s">
        <v>4401</v>
      </c>
      <c r="J1816" s="822" t="s">
        <v>1640</v>
      </c>
      <c r="K1816" s="822" t="s">
        <v>780</v>
      </c>
      <c r="L1816" s="825">
        <v>70.23</v>
      </c>
      <c r="M1816" s="825">
        <v>70.23</v>
      </c>
      <c r="N1816" s="822">
        <v>1</v>
      </c>
      <c r="O1816" s="826">
        <v>0.5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21</v>
      </c>
      <c r="B1817" s="822" t="s">
        <v>2867</v>
      </c>
      <c r="C1817" s="822" t="s">
        <v>2873</v>
      </c>
      <c r="D1817" s="823" t="s">
        <v>4857</v>
      </c>
      <c r="E1817" s="824" t="s">
        <v>2907</v>
      </c>
      <c r="F1817" s="822" t="s">
        <v>2868</v>
      </c>
      <c r="G1817" s="822" t="s">
        <v>2971</v>
      </c>
      <c r="H1817" s="822" t="s">
        <v>329</v>
      </c>
      <c r="I1817" s="822" t="s">
        <v>4402</v>
      </c>
      <c r="J1817" s="822" t="s">
        <v>4403</v>
      </c>
      <c r="K1817" s="822" t="s">
        <v>736</v>
      </c>
      <c r="L1817" s="825">
        <v>35.11</v>
      </c>
      <c r="M1817" s="825">
        <v>70.22</v>
      </c>
      <c r="N1817" s="822">
        <v>2</v>
      </c>
      <c r="O1817" s="826">
        <v>0.5</v>
      </c>
      <c r="P1817" s="825">
        <v>70.22</v>
      </c>
      <c r="Q1817" s="827">
        <v>1</v>
      </c>
      <c r="R1817" s="822">
        <v>2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21</v>
      </c>
      <c r="B1818" s="822" t="s">
        <v>2867</v>
      </c>
      <c r="C1818" s="822" t="s">
        <v>2873</v>
      </c>
      <c r="D1818" s="823" t="s">
        <v>4857</v>
      </c>
      <c r="E1818" s="824" t="s">
        <v>2907</v>
      </c>
      <c r="F1818" s="822" t="s">
        <v>2868</v>
      </c>
      <c r="G1818" s="822" t="s">
        <v>4404</v>
      </c>
      <c r="H1818" s="822" t="s">
        <v>643</v>
      </c>
      <c r="I1818" s="822" t="s">
        <v>2732</v>
      </c>
      <c r="J1818" s="822" t="s">
        <v>2733</v>
      </c>
      <c r="K1818" s="822" t="s">
        <v>2734</v>
      </c>
      <c r="L1818" s="825">
        <v>754.04</v>
      </c>
      <c r="M1818" s="825">
        <v>1508.08</v>
      </c>
      <c r="N1818" s="822">
        <v>2</v>
      </c>
      <c r="O1818" s="826">
        <v>1</v>
      </c>
      <c r="P1818" s="825">
        <v>1508.08</v>
      </c>
      <c r="Q1818" s="827">
        <v>1</v>
      </c>
      <c r="R1818" s="822">
        <v>2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21</v>
      </c>
      <c r="B1819" s="822" t="s">
        <v>2867</v>
      </c>
      <c r="C1819" s="822" t="s">
        <v>2873</v>
      </c>
      <c r="D1819" s="823" t="s">
        <v>4857</v>
      </c>
      <c r="E1819" s="824" t="s">
        <v>2907</v>
      </c>
      <c r="F1819" s="822" t="s">
        <v>2868</v>
      </c>
      <c r="G1819" s="822" t="s">
        <v>4404</v>
      </c>
      <c r="H1819" s="822" t="s">
        <v>643</v>
      </c>
      <c r="I1819" s="822" t="s">
        <v>2735</v>
      </c>
      <c r="J1819" s="822" t="s">
        <v>2733</v>
      </c>
      <c r="K1819" s="822" t="s">
        <v>2736</v>
      </c>
      <c r="L1819" s="825">
        <v>758.79</v>
      </c>
      <c r="M1819" s="825">
        <v>758.79</v>
      </c>
      <c r="N1819" s="822">
        <v>1</v>
      </c>
      <c r="O1819" s="826">
        <v>1</v>
      </c>
      <c r="P1819" s="825">
        <v>758.79</v>
      </c>
      <c r="Q1819" s="827">
        <v>1</v>
      </c>
      <c r="R1819" s="822">
        <v>1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21</v>
      </c>
      <c r="B1820" s="822" t="s">
        <v>2867</v>
      </c>
      <c r="C1820" s="822" t="s">
        <v>2873</v>
      </c>
      <c r="D1820" s="823" t="s">
        <v>4857</v>
      </c>
      <c r="E1820" s="824" t="s">
        <v>2907</v>
      </c>
      <c r="F1820" s="822" t="s">
        <v>2868</v>
      </c>
      <c r="G1820" s="822" t="s">
        <v>2979</v>
      </c>
      <c r="H1820" s="822" t="s">
        <v>329</v>
      </c>
      <c r="I1820" s="822" t="s">
        <v>4405</v>
      </c>
      <c r="J1820" s="822" t="s">
        <v>1478</v>
      </c>
      <c r="K1820" s="822" t="s">
        <v>2618</v>
      </c>
      <c r="L1820" s="825">
        <v>176.32</v>
      </c>
      <c r="M1820" s="825">
        <v>352.64</v>
      </c>
      <c r="N1820" s="822">
        <v>2</v>
      </c>
      <c r="O1820" s="826">
        <v>1</v>
      </c>
      <c r="P1820" s="825">
        <v>352.64</v>
      </c>
      <c r="Q1820" s="827">
        <v>1</v>
      </c>
      <c r="R1820" s="822">
        <v>2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21</v>
      </c>
      <c r="B1821" s="822" t="s">
        <v>2867</v>
      </c>
      <c r="C1821" s="822" t="s">
        <v>2873</v>
      </c>
      <c r="D1821" s="823" t="s">
        <v>4857</v>
      </c>
      <c r="E1821" s="824" t="s">
        <v>2907</v>
      </c>
      <c r="F1821" s="822" t="s">
        <v>2868</v>
      </c>
      <c r="G1821" s="822" t="s">
        <v>2979</v>
      </c>
      <c r="H1821" s="822" t="s">
        <v>643</v>
      </c>
      <c r="I1821" s="822" t="s">
        <v>2614</v>
      </c>
      <c r="J1821" s="822" t="s">
        <v>1454</v>
      </c>
      <c r="K1821" s="822" t="s">
        <v>2615</v>
      </c>
      <c r="L1821" s="825">
        <v>117.55</v>
      </c>
      <c r="M1821" s="825">
        <v>117.55</v>
      </c>
      <c r="N1821" s="822">
        <v>1</v>
      </c>
      <c r="O1821" s="826">
        <v>1</v>
      </c>
      <c r="P1821" s="825">
        <v>117.55</v>
      </c>
      <c r="Q1821" s="827">
        <v>1</v>
      </c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21</v>
      </c>
      <c r="B1822" s="822" t="s">
        <v>2867</v>
      </c>
      <c r="C1822" s="822" t="s">
        <v>2873</v>
      </c>
      <c r="D1822" s="823" t="s">
        <v>4857</v>
      </c>
      <c r="E1822" s="824" t="s">
        <v>2907</v>
      </c>
      <c r="F1822" s="822" t="s">
        <v>2868</v>
      </c>
      <c r="G1822" s="822" t="s">
        <v>2979</v>
      </c>
      <c r="H1822" s="822" t="s">
        <v>643</v>
      </c>
      <c r="I1822" s="822" t="s">
        <v>4406</v>
      </c>
      <c r="J1822" s="822" t="s">
        <v>1454</v>
      </c>
      <c r="K1822" s="822" t="s">
        <v>4407</v>
      </c>
      <c r="L1822" s="825">
        <v>0</v>
      </c>
      <c r="M1822" s="825">
        <v>0</v>
      </c>
      <c r="N1822" s="822">
        <v>1</v>
      </c>
      <c r="O1822" s="826">
        <v>1</v>
      </c>
      <c r="P1822" s="825"/>
      <c r="Q1822" s="827"/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21</v>
      </c>
      <c r="B1823" s="822" t="s">
        <v>2867</v>
      </c>
      <c r="C1823" s="822" t="s">
        <v>2873</v>
      </c>
      <c r="D1823" s="823" t="s">
        <v>4857</v>
      </c>
      <c r="E1823" s="824" t="s">
        <v>2907</v>
      </c>
      <c r="F1823" s="822" t="s">
        <v>2868</v>
      </c>
      <c r="G1823" s="822" t="s">
        <v>2979</v>
      </c>
      <c r="H1823" s="822" t="s">
        <v>643</v>
      </c>
      <c r="I1823" s="822" t="s">
        <v>2616</v>
      </c>
      <c r="J1823" s="822" t="s">
        <v>1454</v>
      </c>
      <c r="K1823" s="822" t="s">
        <v>780</v>
      </c>
      <c r="L1823" s="825">
        <v>58.77</v>
      </c>
      <c r="M1823" s="825">
        <v>58.77</v>
      </c>
      <c r="N1823" s="822">
        <v>1</v>
      </c>
      <c r="O1823" s="826">
        <v>1</v>
      </c>
      <c r="P1823" s="825">
        <v>58.77</v>
      </c>
      <c r="Q1823" s="827">
        <v>1</v>
      </c>
      <c r="R1823" s="822">
        <v>1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21</v>
      </c>
      <c r="B1824" s="822" t="s">
        <v>2867</v>
      </c>
      <c r="C1824" s="822" t="s">
        <v>2873</v>
      </c>
      <c r="D1824" s="823" t="s">
        <v>4857</v>
      </c>
      <c r="E1824" s="824" t="s">
        <v>2907</v>
      </c>
      <c r="F1824" s="822" t="s">
        <v>2868</v>
      </c>
      <c r="G1824" s="822" t="s">
        <v>3309</v>
      </c>
      <c r="H1824" s="822" t="s">
        <v>329</v>
      </c>
      <c r="I1824" s="822" t="s">
        <v>3310</v>
      </c>
      <c r="J1824" s="822" t="s">
        <v>3311</v>
      </c>
      <c r="K1824" s="822" t="s">
        <v>1669</v>
      </c>
      <c r="L1824" s="825">
        <v>78.33</v>
      </c>
      <c r="M1824" s="825">
        <v>78.33</v>
      </c>
      <c r="N1824" s="822">
        <v>1</v>
      </c>
      <c r="O1824" s="826">
        <v>1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21</v>
      </c>
      <c r="B1825" s="822" t="s">
        <v>2867</v>
      </c>
      <c r="C1825" s="822" t="s">
        <v>2873</v>
      </c>
      <c r="D1825" s="823" t="s">
        <v>4857</v>
      </c>
      <c r="E1825" s="824" t="s">
        <v>2907</v>
      </c>
      <c r="F1825" s="822" t="s">
        <v>2868</v>
      </c>
      <c r="G1825" s="822" t="s">
        <v>2981</v>
      </c>
      <c r="H1825" s="822" t="s">
        <v>643</v>
      </c>
      <c r="I1825" s="822" t="s">
        <v>3312</v>
      </c>
      <c r="J1825" s="822" t="s">
        <v>781</v>
      </c>
      <c r="K1825" s="822" t="s">
        <v>782</v>
      </c>
      <c r="L1825" s="825">
        <v>132</v>
      </c>
      <c r="M1825" s="825">
        <v>396</v>
      </c>
      <c r="N1825" s="822">
        <v>3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21</v>
      </c>
      <c r="B1826" s="822" t="s">
        <v>2867</v>
      </c>
      <c r="C1826" s="822" t="s">
        <v>2873</v>
      </c>
      <c r="D1826" s="823" t="s">
        <v>4857</v>
      </c>
      <c r="E1826" s="824" t="s">
        <v>2907</v>
      </c>
      <c r="F1826" s="822" t="s">
        <v>2868</v>
      </c>
      <c r="G1826" s="822" t="s">
        <v>2981</v>
      </c>
      <c r="H1826" s="822" t="s">
        <v>329</v>
      </c>
      <c r="I1826" s="822" t="s">
        <v>3313</v>
      </c>
      <c r="J1826" s="822" t="s">
        <v>1670</v>
      </c>
      <c r="K1826" s="822" t="s">
        <v>780</v>
      </c>
      <c r="L1826" s="825">
        <v>65.989999999999995</v>
      </c>
      <c r="M1826" s="825">
        <v>65.989999999999995</v>
      </c>
      <c r="N1826" s="822">
        <v>1</v>
      </c>
      <c r="O1826" s="826">
        <v>1</v>
      </c>
      <c r="P1826" s="825">
        <v>65.989999999999995</v>
      </c>
      <c r="Q1826" s="827">
        <v>1</v>
      </c>
      <c r="R1826" s="822">
        <v>1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21</v>
      </c>
      <c r="B1827" s="822" t="s">
        <v>2867</v>
      </c>
      <c r="C1827" s="822" t="s">
        <v>2873</v>
      </c>
      <c r="D1827" s="823" t="s">
        <v>4857</v>
      </c>
      <c r="E1827" s="824" t="s">
        <v>2907</v>
      </c>
      <c r="F1827" s="822" t="s">
        <v>2868</v>
      </c>
      <c r="G1827" s="822" t="s">
        <v>2981</v>
      </c>
      <c r="H1827" s="822" t="s">
        <v>329</v>
      </c>
      <c r="I1827" s="822" t="s">
        <v>3629</v>
      </c>
      <c r="J1827" s="822" t="s">
        <v>1670</v>
      </c>
      <c r="K1827" s="822" t="s">
        <v>1671</v>
      </c>
      <c r="L1827" s="825">
        <v>264</v>
      </c>
      <c r="M1827" s="825">
        <v>528</v>
      </c>
      <c r="N1827" s="822">
        <v>2</v>
      </c>
      <c r="O1827" s="826">
        <v>1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21</v>
      </c>
      <c r="B1828" s="822" t="s">
        <v>2867</v>
      </c>
      <c r="C1828" s="822" t="s">
        <v>2873</v>
      </c>
      <c r="D1828" s="823" t="s">
        <v>4857</v>
      </c>
      <c r="E1828" s="824" t="s">
        <v>2907</v>
      </c>
      <c r="F1828" s="822" t="s">
        <v>2868</v>
      </c>
      <c r="G1828" s="822" t="s">
        <v>4317</v>
      </c>
      <c r="H1828" s="822" t="s">
        <v>329</v>
      </c>
      <c r="I1828" s="822" t="s">
        <v>4318</v>
      </c>
      <c r="J1828" s="822" t="s">
        <v>4319</v>
      </c>
      <c r="K1828" s="822" t="s">
        <v>4320</v>
      </c>
      <c r="L1828" s="825">
        <v>672.43</v>
      </c>
      <c r="M1828" s="825">
        <v>1344.86</v>
      </c>
      <c r="N1828" s="822">
        <v>2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21</v>
      </c>
      <c r="B1829" s="822" t="s">
        <v>2867</v>
      </c>
      <c r="C1829" s="822" t="s">
        <v>2873</v>
      </c>
      <c r="D1829" s="823" t="s">
        <v>4857</v>
      </c>
      <c r="E1829" s="824" t="s">
        <v>2907</v>
      </c>
      <c r="F1829" s="822" t="s">
        <v>2868</v>
      </c>
      <c r="G1829" s="822" t="s">
        <v>2937</v>
      </c>
      <c r="H1829" s="822" t="s">
        <v>329</v>
      </c>
      <c r="I1829" s="822" t="s">
        <v>2938</v>
      </c>
      <c r="J1829" s="822" t="s">
        <v>923</v>
      </c>
      <c r="K1829" s="822" t="s">
        <v>2939</v>
      </c>
      <c r="L1829" s="825">
        <v>516</v>
      </c>
      <c r="M1829" s="825">
        <v>3612</v>
      </c>
      <c r="N1829" s="822">
        <v>7</v>
      </c>
      <c r="O1829" s="826">
        <v>3</v>
      </c>
      <c r="P1829" s="825">
        <v>1548</v>
      </c>
      <c r="Q1829" s="827">
        <v>0.42857142857142855</v>
      </c>
      <c r="R1829" s="822">
        <v>3</v>
      </c>
      <c r="S1829" s="827">
        <v>0.42857142857142855</v>
      </c>
      <c r="T1829" s="826">
        <v>2</v>
      </c>
      <c r="U1829" s="828">
        <v>0.66666666666666663</v>
      </c>
    </row>
    <row r="1830" spans="1:21" ht="14.45" customHeight="1" x14ac:dyDescent="0.2">
      <c r="A1830" s="821">
        <v>21</v>
      </c>
      <c r="B1830" s="822" t="s">
        <v>2867</v>
      </c>
      <c r="C1830" s="822" t="s">
        <v>2873</v>
      </c>
      <c r="D1830" s="823" t="s">
        <v>4857</v>
      </c>
      <c r="E1830" s="824" t="s">
        <v>2907</v>
      </c>
      <c r="F1830" s="822" t="s">
        <v>2868</v>
      </c>
      <c r="G1830" s="822" t="s">
        <v>2937</v>
      </c>
      <c r="H1830" s="822" t="s">
        <v>329</v>
      </c>
      <c r="I1830" s="822" t="s">
        <v>3815</v>
      </c>
      <c r="J1830" s="822" t="s">
        <v>923</v>
      </c>
      <c r="K1830" s="822" t="s">
        <v>3816</v>
      </c>
      <c r="L1830" s="825">
        <v>1719.99</v>
      </c>
      <c r="M1830" s="825">
        <v>3439.98</v>
      </c>
      <c r="N1830" s="822">
        <v>2</v>
      </c>
      <c r="O1830" s="826">
        <v>1.5</v>
      </c>
      <c r="P1830" s="825">
        <v>3439.98</v>
      </c>
      <c r="Q1830" s="827">
        <v>1</v>
      </c>
      <c r="R1830" s="822">
        <v>2</v>
      </c>
      <c r="S1830" s="827">
        <v>1</v>
      </c>
      <c r="T1830" s="826">
        <v>1.5</v>
      </c>
      <c r="U1830" s="828">
        <v>1</v>
      </c>
    </row>
    <row r="1831" spans="1:21" ht="14.45" customHeight="1" x14ac:dyDescent="0.2">
      <c r="A1831" s="821">
        <v>21</v>
      </c>
      <c r="B1831" s="822" t="s">
        <v>2867</v>
      </c>
      <c r="C1831" s="822" t="s">
        <v>2873</v>
      </c>
      <c r="D1831" s="823" t="s">
        <v>4857</v>
      </c>
      <c r="E1831" s="824" t="s">
        <v>2907</v>
      </c>
      <c r="F1831" s="822" t="s">
        <v>2868</v>
      </c>
      <c r="G1831" s="822" t="s">
        <v>2937</v>
      </c>
      <c r="H1831" s="822" t="s">
        <v>329</v>
      </c>
      <c r="I1831" s="822" t="s">
        <v>2983</v>
      </c>
      <c r="J1831" s="822" t="s">
        <v>2984</v>
      </c>
      <c r="K1831" s="822" t="s">
        <v>2939</v>
      </c>
      <c r="L1831" s="825">
        <v>516</v>
      </c>
      <c r="M1831" s="825">
        <v>516</v>
      </c>
      <c r="N1831" s="822">
        <v>1</v>
      </c>
      <c r="O1831" s="826">
        <v>1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21</v>
      </c>
      <c r="B1832" s="822" t="s">
        <v>2867</v>
      </c>
      <c r="C1832" s="822" t="s">
        <v>2873</v>
      </c>
      <c r="D1832" s="823" t="s">
        <v>4857</v>
      </c>
      <c r="E1832" s="824" t="s">
        <v>2907</v>
      </c>
      <c r="F1832" s="822" t="s">
        <v>2868</v>
      </c>
      <c r="G1832" s="822" t="s">
        <v>2929</v>
      </c>
      <c r="H1832" s="822" t="s">
        <v>329</v>
      </c>
      <c r="I1832" s="822" t="s">
        <v>2930</v>
      </c>
      <c r="J1832" s="822" t="s">
        <v>2931</v>
      </c>
      <c r="K1832" s="822" t="s">
        <v>2932</v>
      </c>
      <c r="L1832" s="825">
        <v>225.39</v>
      </c>
      <c r="M1832" s="825">
        <v>225.39</v>
      </c>
      <c r="N1832" s="822">
        <v>1</v>
      </c>
      <c r="O1832" s="826">
        <v>1</v>
      </c>
      <c r="P1832" s="825">
        <v>225.39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21</v>
      </c>
      <c r="B1833" s="822" t="s">
        <v>2867</v>
      </c>
      <c r="C1833" s="822" t="s">
        <v>2873</v>
      </c>
      <c r="D1833" s="823" t="s">
        <v>4857</v>
      </c>
      <c r="E1833" s="824" t="s">
        <v>2907</v>
      </c>
      <c r="F1833" s="822" t="s">
        <v>2868</v>
      </c>
      <c r="G1833" s="822" t="s">
        <v>2988</v>
      </c>
      <c r="H1833" s="822" t="s">
        <v>329</v>
      </c>
      <c r="I1833" s="822" t="s">
        <v>2989</v>
      </c>
      <c r="J1833" s="822" t="s">
        <v>2990</v>
      </c>
      <c r="K1833" s="822" t="s">
        <v>2991</v>
      </c>
      <c r="L1833" s="825">
        <v>35.25</v>
      </c>
      <c r="M1833" s="825">
        <v>35.25</v>
      </c>
      <c r="N1833" s="822">
        <v>1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21</v>
      </c>
      <c r="B1834" s="822" t="s">
        <v>2867</v>
      </c>
      <c r="C1834" s="822" t="s">
        <v>2873</v>
      </c>
      <c r="D1834" s="823" t="s">
        <v>4857</v>
      </c>
      <c r="E1834" s="824" t="s">
        <v>2907</v>
      </c>
      <c r="F1834" s="822" t="s">
        <v>2868</v>
      </c>
      <c r="G1834" s="822" t="s">
        <v>2997</v>
      </c>
      <c r="H1834" s="822" t="s">
        <v>329</v>
      </c>
      <c r="I1834" s="822" t="s">
        <v>4203</v>
      </c>
      <c r="J1834" s="822" t="s">
        <v>814</v>
      </c>
      <c r="K1834" s="822" t="s">
        <v>2999</v>
      </c>
      <c r="L1834" s="825">
        <v>91.11</v>
      </c>
      <c r="M1834" s="825">
        <v>91.11</v>
      </c>
      <c r="N1834" s="822">
        <v>1</v>
      </c>
      <c r="O1834" s="826">
        <v>1</v>
      </c>
      <c r="P1834" s="825">
        <v>91.11</v>
      </c>
      <c r="Q1834" s="827">
        <v>1</v>
      </c>
      <c r="R1834" s="822">
        <v>1</v>
      </c>
      <c r="S1834" s="827">
        <v>1</v>
      </c>
      <c r="T1834" s="826">
        <v>1</v>
      </c>
      <c r="U1834" s="828">
        <v>1</v>
      </c>
    </row>
    <row r="1835" spans="1:21" ht="14.45" customHeight="1" x14ac:dyDescent="0.2">
      <c r="A1835" s="821">
        <v>21</v>
      </c>
      <c r="B1835" s="822" t="s">
        <v>2867</v>
      </c>
      <c r="C1835" s="822" t="s">
        <v>2873</v>
      </c>
      <c r="D1835" s="823" t="s">
        <v>4857</v>
      </c>
      <c r="E1835" s="824" t="s">
        <v>2907</v>
      </c>
      <c r="F1835" s="822" t="s">
        <v>2868</v>
      </c>
      <c r="G1835" s="822" t="s">
        <v>3327</v>
      </c>
      <c r="H1835" s="822" t="s">
        <v>329</v>
      </c>
      <c r="I1835" s="822" t="s">
        <v>3328</v>
      </c>
      <c r="J1835" s="822" t="s">
        <v>1293</v>
      </c>
      <c r="K1835" s="822" t="s">
        <v>3329</v>
      </c>
      <c r="L1835" s="825">
        <v>24.68</v>
      </c>
      <c r="M1835" s="825">
        <v>246.8</v>
      </c>
      <c r="N1835" s="822">
        <v>10</v>
      </c>
      <c r="O1835" s="826">
        <v>4</v>
      </c>
      <c r="P1835" s="825">
        <v>123.4</v>
      </c>
      <c r="Q1835" s="827">
        <v>0.5</v>
      </c>
      <c r="R1835" s="822">
        <v>5</v>
      </c>
      <c r="S1835" s="827">
        <v>0.5</v>
      </c>
      <c r="T1835" s="826">
        <v>2.5</v>
      </c>
      <c r="U1835" s="828">
        <v>0.625</v>
      </c>
    </row>
    <row r="1836" spans="1:21" ht="14.45" customHeight="1" x14ac:dyDescent="0.2">
      <c r="A1836" s="821">
        <v>21</v>
      </c>
      <c r="B1836" s="822" t="s">
        <v>2867</v>
      </c>
      <c r="C1836" s="822" t="s">
        <v>2873</v>
      </c>
      <c r="D1836" s="823" t="s">
        <v>4857</v>
      </c>
      <c r="E1836" s="824" t="s">
        <v>2907</v>
      </c>
      <c r="F1836" s="822" t="s">
        <v>2868</v>
      </c>
      <c r="G1836" s="822" t="s">
        <v>3327</v>
      </c>
      <c r="H1836" s="822" t="s">
        <v>329</v>
      </c>
      <c r="I1836" s="822" t="s">
        <v>4408</v>
      </c>
      <c r="J1836" s="822" t="s">
        <v>1293</v>
      </c>
      <c r="K1836" s="822" t="s">
        <v>4409</v>
      </c>
      <c r="L1836" s="825">
        <v>74.06</v>
      </c>
      <c r="M1836" s="825">
        <v>148.12</v>
      </c>
      <c r="N1836" s="822">
        <v>2</v>
      </c>
      <c r="O1836" s="826">
        <v>1</v>
      </c>
      <c r="P1836" s="825">
        <v>148.12</v>
      </c>
      <c r="Q1836" s="827">
        <v>1</v>
      </c>
      <c r="R1836" s="822">
        <v>2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21</v>
      </c>
      <c r="B1837" s="822" t="s">
        <v>2867</v>
      </c>
      <c r="C1837" s="822" t="s">
        <v>2873</v>
      </c>
      <c r="D1837" s="823" t="s">
        <v>4857</v>
      </c>
      <c r="E1837" s="824" t="s">
        <v>2907</v>
      </c>
      <c r="F1837" s="822" t="s">
        <v>2868</v>
      </c>
      <c r="G1837" s="822" t="s">
        <v>3000</v>
      </c>
      <c r="H1837" s="822" t="s">
        <v>329</v>
      </c>
      <c r="I1837" s="822" t="s">
        <v>3001</v>
      </c>
      <c r="J1837" s="822" t="s">
        <v>3002</v>
      </c>
      <c r="K1837" s="822" t="s">
        <v>3003</v>
      </c>
      <c r="L1837" s="825">
        <v>93.49</v>
      </c>
      <c r="M1837" s="825">
        <v>373.96</v>
      </c>
      <c r="N1837" s="822">
        <v>4</v>
      </c>
      <c r="O1837" s="826">
        <v>4</v>
      </c>
      <c r="P1837" s="825">
        <v>373.96</v>
      </c>
      <c r="Q1837" s="827">
        <v>1</v>
      </c>
      <c r="R1837" s="822">
        <v>4</v>
      </c>
      <c r="S1837" s="827">
        <v>1</v>
      </c>
      <c r="T1837" s="826">
        <v>4</v>
      </c>
      <c r="U1837" s="828">
        <v>1</v>
      </c>
    </row>
    <row r="1838" spans="1:21" ht="14.45" customHeight="1" x14ac:dyDescent="0.2">
      <c r="A1838" s="821">
        <v>21</v>
      </c>
      <c r="B1838" s="822" t="s">
        <v>2867</v>
      </c>
      <c r="C1838" s="822" t="s">
        <v>2873</v>
      </c>
      <c r="D1838" s="823" t="s">
        <v>4857</v>
      </c>
      <c r="E1838" s="824" t="s">
        <v>2907</v>
      </c>
      <c r="F1838" s="822" t="s">
        <v>2868</v>
      </c>
      <c r="G1838" s="822" t="s">
        <v>3000</v>
      </c>
      <c r="H1838" s="822" t="s">
        <v>329</v>
      </c>
      <c r="I1838" s="822" t="s">
        <v>3537</v>
      </c>
      <c r="J1838" s="822" t="s">
        <v>3538</v>
      </c>
      <c r="K1838" s="822" t="s">
        <v>3539</v>
      </c>
      <c r="L1838" s="825">
        <v>93.49</v>
      </c>
      <c r="M1838" s="825">
        <v>93.49</v>
      </c>
      <c r="N1838" s="822">
        <v>1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21</v>
      </c>
      <c r="B1839" s="822" t="s">
        <v>2867</v>
      </c>
      <c r="C1839" s="822" t="s">
        <v>2873</v>
      </c>
      <c r="D1839" s="823" t="s">
        <v>4857</v>
      </c>
      <c r="E1839" s="824" t="s">
        <v>2907</v>
      </c>
      <c r="F1839" s="822" t="s">
        <v>2868</v>
      </c>
      <c r="G1839" s="822" t="s">
        <v>3000</v>
      </c>
      <c r="H1839" s="822" t="s">
        <v>329</v>
      </c>
      <c r="I1839" s="822" t="s">
        <v>4057</v>
      </c>
      <c r="J1839" s="822" t="s">
        <v>3002</v>
      </c>
      <c r="K1839" s="822" t="s">
        <v>4058</v>
      </c>
      <c r="L1839" s="825">
        <v>46.75</v>
      </c>
      <c r="M1839" s="825">
        <v>46.75</v>
      </c>
      <c r="N1839" s="822">
        <v>1</v>
      </c>
      <c r="O1839" s="826">
        <v>0.5</v>
      </c>
      <c r="P1839" s="825">
        <v>46.75</v>
      </c>
      <c r="Q1839" s="827">
        <v>1</v>
      </c>
      <c r="R1839" s="822">
        <v>1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21</v>
      </c>
      <c r="B1840" s="822" t="s">
        <v>2867</v>
      </c>
      <c r="C1840" s="822" t="s">
        <v>2873</v>
      </c>
      <c r="D1840" s="823" t="s">
        <v>4857</v>
      </c>
      <c r="E1840" s="824" t="s">
        <v>2907</v>
      </c>
      <c r="F1840" s="822" t="s">
        <v>2868</v>
      </c>
      <c r="G1840" s="822" t="s">
        <v>3330</v>
      </c>
      <c r="H1840" s="822" t="s">
        <v>329</v>
      </c>
      <c r="I1840" s="822" t="s">
        <v>3331</v>
      </c>
      <c r="J1840" s="822" t="s">
        <v>1672</v>
      </c>
      <c r="K1840" s="822" t="s">
        <v>3332</v>
      </c>
      <c r="L1840" s="825">
        <v>1847.49</v>
      </c>
      <c r="M1840" s="825">
        <v>3694.98</v>
      </c>
      <c r="N1840" s="822">
        <v>2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21</v>
      </c>
      <c r="B1841" s="822" t="s">
        <v>2867</v>
      </c>
      <c r="C1841" s="822" t="s">
        <v>2873</v>
      </c>
      <c r="D1841" s="823" t="s">
        <v>4857</v>
      </c>
      <c r="E1841" s="824" t="s">
        <v>2907</v>
      </c>
      <c r="F1841" s="822" t="s">
        <v>2868</v>
      </c>
      <c r="G1841" s="822" t="s">
        <v>3333</v>
      </c>
      <c r="H1841" s="822" t="s">
        <v>329</v>
      </c>
      <c r="I1841" s="822" t="s">
        <v>3334</v>
      </c>
      <c r="J1841" s="822" t="s">
        <v>870</v>
      </c>
      <c r="K1841" s="822" t="s">
        <v>3335</v>
      </c>
      <c r="L1841" s="825">
        <v>477.5</v>
      </c>
      <c r="M1841" s="825">
        <v>477.5</v>
      </c>
      <c r="N1841" s="822">
        <v>1</v>
      </c>
      <c r="O1841" s="826">
        <v>1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21</v>
      </c>
      <c r="B1842" s="822" t="s">
        <v>2867</v>
      </c>
      <c r="C1842" s="822" t="s">
        <v>2873</v>
      </c>
      <c r="D1842" s="823" t="s">
        <v>4857</v>
      </c>
      <c r="E1842" s="824" t="s">
        <v>2907</v>
      </c>
      <c r="F1842" s="822" t="s">
        <v>2868</v>
      </c>
      <c r="G1842" s="822" t="s">
        <v>3004</v>
      </c>
      <c r="H1842" s="822" t="s">
        <v>329</v>
      </c>
      <c r="I1842" s="822" t="s">
        <v>3338</v>
      </c>
      <c r="J1842" s="822" t="s">
        <v>3006</v>
      </c>
      <c r="K1842" s="822" t="s">
        <v>2382</v>
      </c>
      <c r="L1842" s="825">
        <v>246.39</v>
      </c>
      <c r="M1842" s="825">
        <v>246.39</v>
      </c>
      <c r="N1842" s="822">
        <v>1</v>
      </c>
      <c r="O1842" s="826">
        <v>0.5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21</v>
      </c>
      <c r="B1843" s="822" t="s">
        <v>2867</v>
      </c>
      <c r="C1843" s="822" t="s">
        <v>2873</v>
      </c>
      <c r="D1843" s="823" t="s">
        <v>4857</v>
      </c>
      <c r="E1843" s="824" t="s">
        <v>2907</v>
      </c>
      <c r="F1843" s="822" t="s">
        <v>2868</v>
      </c>
      <c r="G1843" s="822" t="s">
        <v>3645</v>
      </c>
      <c r="H1843" s="822" t="s">
        <v>329</v>
      </c>
      <c r="I1843" s="822" t="s">
        <v>3646</v>
      </c>
      <c r="J1843" s="822" t="s">
        <v>3647</v>
      </c>
      <c r="K1843" s="822" t="s">
        <v>3648</v>
      </c>
      <c r="L1843" s="825">
        <v>0</v>
      </c>
      <c r="M1843" s="825">
        <v>0</v>
      </c>
      <c r="N1843" s="822">
        <v>9</v>
      </c>
      <c r="O1843" s="826">
        <v>3.5</v>
      </c>
      <c r="P1843" s="825">
        <v>0</v>
      </c>
      <c r="Q1843" s="827"/>
      <c r="R1843" s="822">
        <v>7</v>
      </c>
      <c r="S1843" s="827">
        <v>0.77777777777777779</v>
      </c>
      <c r="T1843" s="826">
        <v>2.5</v>
      </c>
      <c r="U1843" s="828">
        <v>0.7142857142857143</v>
      </c>
    </row>
    <row r="1844" spans="1:21" ht="14.45" customHeight="1" x14ac:dyDescent="0.2">
      <c r="A1844" s="821">
        <v>21</v>
      </c>
      <c r="B1844" s="822" t="s">
        <v>2867</v>
      </c>
      <c r="C1844" s="822" t="s">
        <v>2873</v>
      </c>
      <c r="D1844" s="823" t="s">
        <v>4857</v>
      </c>
      <c r="E1844" s="824" t="s">
        <v>2907</v>
      </c>
      <c r="F1844" s="822" t="s">
        <v>2868</v>
      </c>
      <c r="G1844" s="822" t="s">
        <v>2924</v>
      </c>
      <c r="H1844" s="822" t="s">
        <v>643</v>
      </c>
      <c r="I1844" s="822" t="s">
        <v>3024</v>
      </c>
      <c r="J1844" s="822" t="s">
        <v>2548</v>
      </c>
      <c r="K1844" s="822" t="s">
        <v>3025</v>
      </c>
      <c r="L1844" s="825">
        <v>232.68</v>
      </c>
      <c r="M1844" s="825">
        <v>930.72</v>
      </c>
      <c r="N1844" s="822">
        <v>4</v>
      </c>
      <c r="O1844" s="826">
        <v>2</v>
      </c>
      <c r="P1844" s="825">
        <v>930.72</v>
      </c>
      <c r="Q1844" s="827">
        <v>1</v>
      </c>
      <c r="R1844" s="822">
        <v>4</v>
      </c>
      <c r="S1844" s="827">
        <v>1</v>
      </c>
      <c r="T1844" s="826">
        <v>2</v>
      </c>
      <c r="U1844" s="828">
        <v>1</v>
      </c>
    </row>
    <row r="1845" spans="1:21" ht="14.45" customHeight="1" x14ac:dyDescent="0.2">
      <c r="A1845" s="821">
        <v>21</v>
      </c>
      <c r="B1845" s="822" t="s">
        <v>2867</v>
      </c>
      <c r="C1845" s="822" t="s">
        <v>2873</v>
      </c>
      <c r="D1845" s="823" t="s">
        <v>4857</v>
      </c>
      <c r="E1845" s="824" t="s">
        <v>2907</v>
      </c>
      <c r="F1845" s="822" t="s">
        <v>2868</v>
      </c>
      <c r="G1845" s="822" t="s">
        <v>2924</v>
      </c>
      <c r="H1845" s="822" t="s">
        <v>643</v>
      </c>
      <c r="I1845" s="822" t="s">
        <v>2544</v>
      </c>
      <c r="J1845" s="822" t="s">
        <v>2545</v>
      </c>
      <c r="K1845" s="822" t="s">
        <v>2546</v>
      </c>
      <c r="L1845" s="825">
        <v>5322.08</v>
      </c>
      <c r="M1845" s="825">
        <v>95797.440000000002</v>
      </c>
      <c r="N1845" s="822">
        <v>18</v>
      </c>
      <c r="O1845" s="826">
        <v>6</v>
      </c>
      <c r="P1845" s="825">
        <v>63864.959999999999</v>
      </c>
      <c r="Q1845" s="827">
        <v>0.66666666666666663</v>
      </c>
      <c r="R1845" s="822">
        <v>12</v>
      </c>
      <c r="S1845" s="827">
        <v>0.66666666666666663</v>
      </c>
      <c r="T1845" s="826">
        <v>4</v>
      </c>
      <c r="U1845" s="828">
        <v>0.66666666666666663</v>
      </c>
    </row>
    <row r="1846" spans="1:21" ht="14.45" customHeight="1" x14ac:dyDescent="0.2">
      <c r="A1846" s="821">
        <v>21</v>
      </c>
      <c r="B1846" s="822" t="s">
        <v>2867</v>
      </c>
      <c r="C1846" s="822" t="s">
        <v>2873</v>
      </c>
      <c r="D1846" s="823" t="s">
        <v>4857</v>
      </c>
      <c r="E1846" s="824" t="s">
        <v>2907</v>
      </c>
      <c r="F1846" s="822" t="s">
        <v>2868</v>
      </c>
      <c r="G1846" s="822" t="s">
        <v>2924</v>
      </c>
      <c r="H1846" s="822" t="s">
        <v>643</v>
      </c>
      <c r="I1846" s="822" t="s">
        <v>3028</v>
      </c>
      <c r="J1846" s="822" t="s">
        <v>2545</v>
      </c>
      <c r="K1846" s="822" t="s">
        <v>3029</v>
      </c>
      <c r="L1846" s="825">
        <v>5322.08</v>
      </c>
      <c r="M1846" s="825">
        <v>26610.400000000001</v>
      </c>
      <c r="N1846" s="822">
        <v>5</v>
      </c>
      <c r="O1846" s="826">
        <v>2</v>
      </c>
      <c r="P1846" s="825">
        <v>26610.400000000001</v>
      </c>
      <c r="Q1846" s="827">
        <v>1</v>
      </c>
      <c r="R1846" s="822">
        <v>5</v>
      </c>
      <c r="S1846" s="827">
        <v>1</v>
      </c>
      <c r="T1846" s="826">
        <v>2</v>
      </c>
      <c r="U1846" s="828">
        <v>1</v>
      </c>
    </row>
    <row r="1847" spans="1:21" ht="14.45" customHeight="1" x14ac:dyDescent="0.2">
      <c r="A1847" s="821">
        <v>21</v>
      </c>
      <c r="B1847" s="822" t="s">
        <v>2867</v>
      </c>
      <c r="C1847" s="822" t="s">
        <v>2873</v>
      </c>
      <c r="D1847" s="823" t="s">
        <v>4857</v>
      </c>
      <c r="E1847" s="824" t="s">
        <v>2907</v>
      </c>
      <c r="F1847" s="822" t="s">
        <v>2868</v>
      </c>
      <c r="G1847" s="822" t="s">
        <v>2924</v>
      </c>
      <c r="H1847" s="822" t="s">
        <v>643</v>
      </c>
      <c r="I1847" s="822" t="s">
        <v>2547</v>
      </c>
      <c r="J1847" s="822" t="s">
        <v>2548</v>
      </c>
      <c r="K1847" s="822" t="s">
        <v>853</v>
      </c>
      <c r="L1847" s="825">
        <v>1938.97</v>
      </c>
      <c r="M1847" s="825">
        <v>5816.91</v>
      </c>
      <c r="N1847" s="822">
        <v>3</v>
      </c>
      <c r="O1847" s="826">
        <v>1</v>
      </c>
      <c r="P1847" s="825">
        <v>5816.91</v>
      </c>
      <c r="Q1847" s="827">
        <v>1</v>
      </c>
      <c r="R1847" s="822">
        <v>3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21</v>
      </c>
      <c r="B1848" s="822" t="s">
        <v>2867</v>
      </c>
      <c r="C1848" s="822" t="s">
        <v>2873</v>
      </c>
      <c r="D1848" s="823" t="s">
        <v>4857</v>
      </c>
      <c r="E1848" s="824" t="s">
        <v>2907</v>
      </c>
      <c r="F1848" s="822" t="s">
        <v>2868</v>
      </c>
      <c r="G1848" s="822" t="s">
        <v>2924</v>
      </c>
      <c r="H1848" s="822" t="s">
        <v>643</v>
      </c>
      <c r="I1848" s="822" t="s">
        <v>2549</v>
      </c>
      <c r="J1848" s="822" t="s">
        <v>2548</v>
      </c>
      <c r="K1848" s="822" t="s">
        <v>2550</v>
      </c>
      <c r="L1848" s="825">
        <v>975.59</v>
      </c>
      <c r="M1848" s="825">
        <v>2926.77</v>
      </c>
      <c r="N1848" s="822">
        <v>3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21</v>
      </c>
      <c r="B1849" s="822" t="s">
        <v>2867</v>
      </c>
      <c r="C1849" s="822" t="s">
        <v>2873</v>
      </c>
      <c r="D1849" s="823" t="s">
        <v>4857</v>
      </c>
      <c r="E1849" s="824" t="s">
        <v>2907</v>
      </c>
      <c r="F1849" s="822" t="s">
        <v>2868</v>
      </c>
      <c r="G1849" s="822" t="s">
        <v>2924</v>
      </c>
      <c r="H1849" s="822" t="s">
        <v>643</v>
      </c>
      <c r="I1849" s="822" t="s">
        <v>2551</v>
      </c>
      <c r="J1849" s="822" t="s">
        <v>2548</v>
      </c>
      <c r="K1849" s="822" t="s">
        <v>2552</v>
      </c>
      <c r="L1849" s="825">
        <v>484.75</v>
      </c>
      <c r="M1849" s="825">
        <v>5332.25</v>
      </c>
      <c r="N1849" s="822">
        <v>11</v>
      </c>
      <c r="O1849" s="826">
        <v>5</v>
      </c>
      <c r="P1849" s="825">
        <v>5332.25</v>
      </c>
      <c r="Q1849" s="827">
        <v>1</v>
      </c>
      <c r="R1849" s="822">
        <v>11</v>
      </c>
      <c r="S1849" s="827">
        <v>1</v>
      </c>
      <c r="T1849" s="826">
        <v>5</v>
      </c>
      <c r="U1849" s="828">
        <v>1</v>
      </c>
    </row>
    <row r="1850" spans="1:21" ht="14.45" customHeight="1" x14ac:dyDescent="0.2">
      <c r="A1850" s="821">
        <v>21</v>
      </c>
      <c r="B1850" s="822" t="s">
        <v>2867</v>
      </c>
      <c r="C1850" s="822" t="s">
        <v>2873</v>
      </c>
      <c r="D1850" s="823" t="s">
        <v>4857</v>
      </c>
      <c r="E1850" s="824" t="s">
        <v>2907</v>
      </c>
      <c r="F1850" s="822" t="s">
        <v>2868</v>
      </c>
      <c r="G1850" s="822" t="s">
        <v>2924</v>
      </c>
      <c r="H1850" s="822" t="s">
        <v>643</v>
      </c>
      <c r="I1850" s="822" t="s">
        <v>2551</v>
      </c>
      <c r="J1850" s="822" t="s">
        <v>2548</v>
      </c>
      <c r="K1850" s="822" t="s">
        <v>2552</v>
      </c>
      <c r="L1850" s="825">
        <v>325.2</v>
      </c>
      <c r="M1850" s="825">
        <v>650.4</v>
      </c>
      <c r="N1850" s="822">
        <v>2</v>
      </c>
      <c r="O1850" s="826">
        <v>1</v>
      </c>
      <c r="P1850" s="825">
        <v>650.4</v>
      </c>
      <c r="Q1850" s="827">
        <v>1</v>
      </c>
      <c r="R1850" s="822">
        <v>2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21</v>
      </c>
      <c r="B1851" s="822" t="s">
        <v>2867</v>
      </c>
      <c r="C1851" s="822" t="s">
        <v>2873</v>
      </c>
      <c r="D1851" s="823" t="s">
        <v>4857</v>
      </c>
      <c r="E1851" s="824" t="s">
        <v>2907</v>
      </c>
      <c r="F1851" s="822" t="s">
        <v>2868</v>
      </c>
      <c r="G1851" s="822" t="s">
        <v>2924</v>
      </c>
      <c r="H1851" s="822" t="s">
        <v>643</v>
      </c>
      <c r="I1851" s="822" t="s">
        <v>2553</v>
      </c>
      <c r="J1851" s="822" t="s">
        <v>2548</v>
      </c>
      <c r="K1851" s="822" t="s">
        <v>2554</v>
      </c>
      <c r="L1851" s="825">
        <v>969.48</v>
      </c>
      <c r="M1851" s="825">
        <v>2908.44</v>
      </c>
      <c r="N1851" s="822">
        <v>3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21</v>
      </c>
      <c r="B1852" s="822" t="s">
        <v>2867</v>
      </c>
      <c r="C1852" s="822" t="s">
        <v>2873</v>
      </c>
      <c r="D1852" s="823" t="s">
        <v>4857</v>
      </c>
      <c r="E1852" s="824" t="s">
        <v>2907</v>
      </c>
      <c r="F1852" s="822" t="s">
        <v>2868</v>
      </c>
      <c r="G1852" s="822" t="s">
        <v>2924</v>
      </c>
      <c r="H1852" s="822" t="s">
        <v>643</v>
      </c>
      <c r="I1852" s="822" t="s">
        <v>2540</v>
      </c>
      <c r="J1852" s="822" t="s">
        <v>2538</v>
      </c>
      <c r="K1852" s="822" t="s">
        <v>2541</v>
      </c>
      <c r="L1852" s="825">
        <v>484.75</v>
      </c>
      <c r="M1852" s="825">
        <v>3878</v>
      </c>
      <c r="N1852" s="822">
        <v>8</v>
      </c>
      <c r="O1852" s="826">
        <v>4</v>
      </c>
      <c r="P1852" s="825">
        <v>3878</v>
      </c>
      <c r="Q1852" s="827">
        <v>1</v>
      </c>
      <c r="R1852" s="822">
        <v>8</v>
      </c>
      <c r="S1852" s="827">
        <v>1</v>
      </c>
      <c r="T1852" s="826">
        <v>4</v>
      </c>
      <c r="U1852" s="828">
        <v>1</v>
      </c>
    </row>
    <row r="1853" spans="1:21" ht="14.45" customHeight="1" x14ac:dyDescent="0.2">
      <c r="A1853" s="821">
        <v>21</v>
      </c>
      <c r="B1853" s="822" t="s">
        <v>2867</v>
      </c>
      <c r="C1853" s="822" t="s">
        <v>2873</v>
      </c>
      <c r="D1853" s="823" t="s">
        <v>4857</v>
      </c>
      <c r="E1853" s="824" t="s">
        <v>2907</v>
      </c>
      <c r="F1853" s="822" t="s">
        <v>2868</v>
      </c>
      <c r="G1853" s="822" t="s">
        <v>2924</v>
      </c>
      <c r="H1853" s="822" t="s">
        <v>643</v>
      </c>
      <c r="I1853" s="822" t="s">
        <v>2540</v>
      </c>
      <c r="J1853" s="822" t="s">
        <v>2538</v>
      </c>
      <c r="K1853" s="822" t="s">
        <v>2541</v>
      </c>
      <c r="L1853" s="825">
        <v>325.2</v>
      </c>
      <c r="M1853" s="825">
        <v>1951.1999999999998</v>
      </c>
      <c r="N1853" s="822">
        <v>6</v>
      </c>
      <c r="O1853" s="826">
        <v>2</v>
      </c>
      <c r="P1853" s="825">
        <v>1951.1999999999998</v>
      </c>
      <c r="Q1853" s="827">
        <v>1</v>
      </c>
      <c r="R1853" s="822">
        <v>6</v>
      </c>
      <c r="S1853" s="827">
        <v>1</v>
      </c>
      <c r="T1853" s="826">
        <v>2</v>
      </c>
      <c r="U1853" s="828">
        <v>1</v>
      </c>
    </row>
    <row r="1854" spans="1:21" ht="14.45" customHeight="1" x14ac:dyDescent="0.2">
      <c r="A1854" s="821">
        <v>21</v>
      </c>
      <c r="B1854" s="822" t="s">
        <v>2867</v>
      </c>
      <c r="C1854" s="822" t="s">
        <v>2873</v>
      </c>
      <c r="D1854" s="823" t="s">
        <v>4857</v>
      </c>
      <c r="E1854" s="824" t="s">
        <v>2907</v>
      </c>
      <c r="F1854" s="822" t="s">
        <v>2868</v>
      </c>
      <c r="G1854" s="822" t="s">
        <v>2924</v>
      </c>
      <c r="H1854" s="822" t="s">
        <v>643</v>
      </c>
      <c r="I1854" s="822" t="s">
        <v>2542</v>
      </c>
      <c r="J1854" s="822" t="s">
        <v>2538</v>
      </c>
      <c r="K1854" s="822" t="s">
        <v>2543</v>
      </c>
      <c r="L1854" s="825">
        <v>969.48</v>
      </c>
      <c r="M1854" s="825">
        <v>1938.96</v>
      </c>
      <c r="N1854" s="822">
        <v>2</v>
      </c>
      <c r="O1854" s="826">
        <v>1</v>
      </c>
      <c r="P1854" s="825">
        <v>1938.96</v>
      </c>
      <c r="Q1854" s="827">
        <v>1</v>
      </c>
      <c r="R1854" s="822">
        <v>2</v>
      </c>
      <c r="S1854" s="827">
        <v>1</v>
      </c>
      <c r="T1854" s="826">
        <v>1</v>
      </c>
      <c r="U1854" s="828">
        <v>1</v>
      </c>
    </row>
    <row r="1855" spans="1:21" ht="14.45" customHeight="1" x14ac:dyDescent="0.2">
      <c r="A1855" s="821">
        <v>21</v>
      </c>
      <c r="B1855" s="822" t="s">
        <v>2867</v>
      </c>
      <c r="C1855" s="822" t="s">
        <v>2873</v>
      </c>
      <c r="D1855" s="823" t="s">
        <v>4857</v>
      </c>
      <c r="E1855" s="824" t="s">
        <v>2907</v>
      </c>
      <c r="F1855" s="822" t="s">
        <v>2868</v>
      </c>
      <c r="G1855" s="822" t="s">
        <v>2924</v>
      </c>
      <c r="H1855" s="822" t="s">
        <v>643</v>
      </c>
      <c r="I1855" s="822" t="s">
        <v>2537</v>
      </c>
      <c r="J1855" s="822" t="s">
        <v>2538</v>
      </c>
      <c r="K1855" s="822" t="s">
        <v>2539</v>
      </c>
      <c r="L1855" s="825">
        <v>1938.97</v>
      </c>
      <c r="M1855" s="825">
        <v>15511.76</v>
      </c>
      <c r="N1855" s="822">
        <v>8</v>
      </c>
      <c r="O1855" s="826">
        <v>3</v>
      </c>
      <c r="P1855" s="825">
        <v>15511.76</v>
      </c>
      <c r="Q1855" s="827">
        <v>1</v>
      </c>
      <c r="R1855" s="822">
        <v>8</v>
      </c>
      <c r="S1855" s="827">
        <v>1</v>
      </c>
      <c r="T1855" s="826">
        <v>3</v>
      </c>
      <c r="U1855" s="828">
        <v>1</v>
      </c>
    </row>
    <row r="1856" spans="1:21" ht="14.45" customHeight="1" x14ac:dyDescent="0.2">
      <c r="A1856" s="821">
        <v>21</v>
      </c>
      <c r="B1856" s="822" t="s">
        <v>2867</v>
      </c>
      <c r="C1856" s="822" t="s">
        <v>2873</v>
      </c>
      <c r="D1856" s="823" t="s">
        <v>4857</v>
      </c>
      <c r="E1856" s="824" t="s">
        <v>2907</v>
      </c>
      <c r="F1856" s="822" t="s">
        <v>2868</v>
      </c>
      <c r="G1856" s="822" t="s">
        <v>2924</v>
      </c>
      <c r="H1856" s="822" t="s">
        <v>643</v>
      </c>
      <c r="I1856" s="822" t="s">
        <v>3031</v>
      </c>
      <c r="J1856" s="822" t="s">
        <v>2538</v>
      </c>
      <c r="K1856" s="822" t="s">
        <v>3032</v>
      </c>
      <c r="L1856" s="825">
        <v>162.61000000000001</v>
      </c>
      <c r="M1856" s="825">
        <v>487.83000000000004</v>
      </c>
      <c r="N1856" s="822">
        <v>3</v>
      </c>
      <c r="O1856" s="826">
        <v>1</v>
      </c>
      <c r="P1856" s="825">
        <v>487.83000000000004</v>
      </c>
      <c r="Q1856" s="827">
        <v>1</v>
      </c>
      <c r="R1856" s="822">
        <v>3</v>
      </c>
      <c r="S1856" s="827">
        <v>1</v>
      </c>
      <c r="T1856" s="826">
        <v>1</v>
      </c>
      <c r="U1856" s="828">
        <v>1</v>
      </c>
    </row>
    <row r="1857" spans="1:21" ht="14.45" customHeight="1" x14ac:dyDescent="0.2">
      <c r="A1857" s="821">
        <v>21</v>
      </c>
      <c r="B1857" s="822" t="s">
        <v>2867</v>
      </c>
      <c r="C1857" s="822" t="s">
        <v>2873</v>
      </c>
      <c r="D1857" s="823" t="s">
        <v>4857</v>
      </c>
      <c r="E1857" s="824" t="s">
        <v>2907</v>
      </c>
      <c r="F1857" s="822" t="s">
        <v>2868</v>
      </c>
      <c r="G1857" s="822" t="s">
        <v>2924</v>
      </c>
      <c r="H1857" s="822" t="s">
        <v>643</v>
      </c>
      <c r="I1857" s="822" t="s">
        <v>2729</v>
      </c>
      <c r="J1857" s="822" t="s">
        <v>2538</v>
      </c>
      <c r="K1857" s="822" t="s">
        <v>2730</v>
      </c>
      <c r="L1857" s="825">
        <v>1454.23</v>
      </c>
      <c r="M1857" s="825">
        <v>2908.46</v>
      </c>
      <c r="N1857" s="822">
        <v>2</v>
      </c>
      <c r="O1857" s="826">
        <v>1</v>
      </c>
      <c r="P1857" s="825">
        <v>2908.46</v>
      </c>
      <c r="Q1857" s="827">
        <v>1</v>
      </c>
      <c r="R1857" s="822">
        <v>2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21</v>
      </c>
      <c r="B1858" s="822" t="s">
        <v>2867</v>
      </c>
      <c r="C1858" s="822" t="s">
        <v>2873</v>
      </c>
      <c r="D1858" s="823" t="s">
        <v>4857</v>
      </c>
      <c r="E1858" s="824" t="s">
        <v>2907</v>
      </c>
      <c r="F1858" s="822" t="s">
        <v>2868</v>
      </c>
      <c r="G1858" s="822" t="s">
        <v>3035</v>
      </c>
      <c r="H1858" s="822" t="s">
        <v>329</v>
      </c>
      <c r="I1858" s="822" t="s">
        <v>3036</v>
      </c>
      <c r="J1858" s="822" t="s">
        <v>3037</v>
      </c>
      <c r="K1858" s="822" t="s">
        <v>3038</v>
      </c>
      <c r="L1858" s="825">
        <v>229.72</v>
      </c>
      <c r="M1858" s="825">
        <v>229.72</v>
      </c>
      <c r="N1858" s="822">
        <v>1</v>
      </c>
      <c r="O1858" s="826">
        <v>0.5</v>
      </c>
      <c r="P1858" s="825">
        <v>229.72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21</v>
      </c>
      <c r="B1859" s="822" t="s">
        <v>2867</v>
      </c>
      <c r="C1859" s="822" t="s">
        <v>2873</v>
      </c>
      <c r="D1859" s="823" t="s">
        <v>4857</v>
      </c>
      <c r="E1859" s="824" t="s">
        <v>2907</v>
      </c>
      <c r="F1859" s="822" t="s">
        <v>2868</v>
      </c>
      <c r="G1859" s="822" t="s">
        <v>3826</v>
      </c>
      <c r="H1859" s="822" t="s">
        <v>643</v>
      </c>
      <c r="I1859" s="822" t="s">
        <v>2493</v>
      </c>
      <c r="J1859" s="822" t="s">
        <v>1608</v>
      </c>
      <c r="K1859" s="822" t="s">
        <v>2494</v>
      </c>
      <c r="L1859" s="825">
        <v>846.47</v>
      </c>
      <c r="M1859" s="825">
        <v>1692.94</v>
      </c>
      <c r="N1859" s="822">
        <v>2</v>
      </c>
      <c r="O1859" s="826">
        <v>2</v>
      </c>
      <c r="P1859" s="825">
        <v>846.47</v>
      </c>
      <c r="Q1859" s="827">
        <v>0.5</v>
      </c>
      <c r="R1859" s="822">
        <v>1</v>
      </c>
      <c r="S1859" s="827">
        <v>0.5</v>
      </c>
      <c r="T1859" s="826">
        <v>1</v>
      </c>
      <c r="U1859" s="828">
        <v>0.5</v>
      </c>
    </row>
    <row r="1860" spans="1:21" ht="14.45" customHeight="1" x14ac:dyDescent="0.2">
      <c r="A1860" s="821">
        <v>21</v>
      </c>
      <c r="B1860" s="822" t="s">
        <v>2867</v>
      </c>
      <c r="C1860" s="822" t="s">
        <v>2873</v>
      </c>
      <c r="D1860" s="823" t="s">
        <v>4857</v>
      </c>
      <c r="E1860" s="824" t="s">
        <v>2907</v>
      </c>
      <c r="F1860" s="822" t="s">
        <v>2868</v>
      </c>
      <c r="G1860" s="822" t="s">
        <v>4341</v>
      </c>
      <c r="H1860" s="822" t="s">
        <v>643</v>
      </c>
      <c r="I1860" s="822" t="s">
        <v>2681</v>
      </c>
      <c r="J1860" s="822" t="s">
        <v>2682</v>
      </c>
      <c r="K1860" s="822" t="s">
        <v>2683</v>
      </c>
      <c r="L1860" s="825">
        <v>32.159999999999997</v>
      </c>
      <c r="M1860" s="825">
        <v>64.319999999999993</v>
      </c>
      <c r="N1860" s="822">
        <v>2</v>
      </c>
      <c r="O1860" s="826">
        <v>2</v>
      </c>
      <c r="P1860" s="825">
        <v>64.319999999999993</v>
      </c>
      <c r="Q1860" s="827">
        <v>1</v>
      </c>
      <c r="R1860" s="822">
        <v>2</v>
      </c>
      <c r="S1860" s="827">
        <v>1</v>
      </c>
      <c r="T1860" s="826">
        <v>2</v>
      </c>
      <c r="U1860" s="828">
        <v>1</v>
      </c>
    </row>
    <row r="1861" spans="1:21" ht="14.45" customHeight="1" x14ac:dyDescent="0.2">
      <c r="A1861" s="821">
        <v>21</v>
      </c>
      <c r="B1861" s="822" t="s">
        <v>2867</v>
      </c>
      <c r="C1861" s="822" t="s">
        <v>2873</v>
      </c>
      <c r="D1861" s="823" t="s">
        <v>4857</v>
      </c>
      <c r="E1861" s="824" t="s">
        <v>2907</v>
      </c>
      <c r="F1861" s="822" t="s">
        <v>2868</v>
      </c>
      <c r="G1861" s="822" t="s">
        <v>3043</v>
      </c>
      <c r="H1861" s="822" t="s">
        <v>643</v>
      </c>
      <c r="I1861" s="822" t="s">
        <v>2359</v>
      </c>
      <c r="J1861" s="822" t="s">
        <v>936</v>
      </c>
      <c r="K1861" s="822" t="s">
        <v>2360</v>
      </c>
      <c r="L1861" s="825">
        <v>42.51</v>
      </c>
      <c r="M1861" s="825">
        <v>170.04</v>
      </c>
      <c r="N1861" s="822">
        <v>4</v>
      </c>
      <c r="O1861" s="826">
        <v>3.5</v>
      </c>
      <c r="P1861" s="825">
        <v>127.53</v>
      </c>
      <c r="Q1861" s="827">
        <v>0.75</v>
      </c>
      <c r="R1861" s="822">
        <v>3</v>
      </c>
      <c r="S1861" s="827">
        <v>0.75</v>
      </c>
      <c r="T1861" s="826">
        <v>3</v>
      </c>
      <c r="U1861" s="828">
        <v>0.8571428571428571</v>
      </c>
    </row>
    <row r="1862" spans="1:21" ht="14.45" customHeight="1" x14ac:dyDescent="0.2">
      <c r="A1862" s="821">
        <v>21</v>
      </c>
      <c r="B1862" s="822" t="s">
        <v>2867</v>
      </c>
      <c r="C1862" s="822" t="s">
        <v>2873</v>
      </c>
      <c r="D1862" s="823" t="s">
        <v>4857</v>
      </c>
      <c r="E1862" s="824" t="s">
        <v>2907</v>
      </c>
      <c r="F1862" s="822" t="s">
        <v>2868</v>
      </c>
      <c r="G1862" s="822" t="s">
        <v>3043</v>
      </c>
      <c r="H1862" s="822" t="s">
        <v>643</v>
      </c>
      <c r="I1862" s="822" t="s">
        <v>2361</v>
      </c>
      <c r="J1862" s="822" t="s">
        <v>936</v>
      </c>
      <c r="K1862" s="822" t="s">
        <v>2362</v>
      </c>
      <c r="L1862" s="825">
        <v>85.02</v>
      </c>
      <c r="M1862" s="825">
        <v>255.06</v>
      </c>
      <c r="N1862" s="822">
        <v>3</v>
      </c>
      <c r="O1862" s="826">
        <v>2.5</v>
      </c>
      <c r="P1862" s="825">
        <v>170.04</v>
      </c>
      <c r="Q1862" s="827">
        <v>0.66666666666666663</v>
      </c>
      <c r="R1862" s="822">
        <v>2</v>
      </c>
      <c r="S1862" s="827">
        <v>0.66666666666666663</v>
      </c>
      <c r="T1862" s="826">
        <v>1.5</v>
      </c>
      <c r="U1862" s="828">
        <v>0.6</v>
      </c>
    </row>
    <row r="1863" spans="1:21" ht="14.45" customHeight="1" x14ac:dyDescent="0.2">
      <c r="A1863" s="821">
        <v>21</v>
      </c>
      <c r="B1863" s="822" t="s">
        <v>2867</v>
      </c>
      <c r="C1863" s="822" t="s">
        <v>2873</v>
      </c>
      <c r="D1863" s="823" t="s">
        <v>4857</v>
      </c>
      <c r="E1863" s="824" t="s">
        <v>2907</v>
      </c>
      <c r="F1863" s="822" t="s">
        <v>2868</v>
      </c>
      <c r="G1863" s="822" t="s">
        <v>3044</v>
      </c>
      <c r="H1863" s="822" t="s">
        <v>643</v>
      </c>
      <c r="I1863" s="822" t="s">
        <v>2578</v>
      </c>
      <c r="J1863" s="822" t="s">
        <v>2579</v>
      </c>
      <c r="K1863" s="822" t="s">
        <v>2580</v>
      </c>
      <c r="L1863" s="825">
        <v>113.16</v>
      </c>
      <c r="M1863" s="825">
        <v>452.64</v>
      </c>
      <c r="N1863" s="822">
        <v>4</v>
      </c>
      <c r="O1863" s="826">
        <v>2.5</v>
      </c>
      <c r="P1863" s="825">
        <v>226.32</v>
      </c>
      <c r="Q1863" s="827">
        <v>0.5</v>
      </c>
      <c r="R1863" s="822">
        <v>2</v>
      </c>
      <c r="S1863" s="827">
        <v>0.5</v>
      </c>
      <c r="T1863" s="826">
        <v>1.5</v>
      </c>
      <c r="U1863" s="828">
        <v>0.6</v>
      </c>
    </row>
    <row r="1864" spans="1:21" ht="14.45" customHeight="1" x14ac:dyDescent="0.2">
      <c r="A1864" s="821">
        <v>21</v>
      </c>
      <c r="B1864" s="822" t="s">
        <v>2867</v>
      </c>
      <c r="C1864" s="822" t="s">
        <v>2873</v>
      </c>
      <c r="D1864" s="823" t="s">
        <v>4857</v>
      </c>
      <c r="E1864" s="824" t="s">
        <v>2907</v>
      </c>
      <c r="F1864" s="822" t="s">
        <v>2868</v>
      </c>
      <c r="G1864" s="822" t="s">
        <v>3044</v>
      </c>
      <c r="H1864" s="822" t="s">
        <v>643</v>
      </c>
      <c r="I1864" s="822" t="s">
        <v>3045</v>
      </c>
      <c r="J1864" s="822" t="s">
        <v>2579</v>
      </c>
      <c r="K1864" s="822" t="s">
        <v>3046</v>
      </c>
      <c r="L1864" s="825">
        <v>339.47</v>
      </c>
      <c r="M1864" s="825">
        <v>678.94</v>
      </c>
      <c r="N1864" s="822">
        <v>2</v>
      </c>
      <c r="O1864" s="826">
        <v>2</v>
      </c>
      <c r="P1864" s="825">
        <v>678.94</v>
      </c>
      <c r="Q1864" s="827">
        <v>1</v>
      </c>
      <c r="R1864" s="822">
        <v>2</v>
      </c>
      <c r="S1864" s="827">
        <v>1</v>
      </c>
      <c r="T1864" s="826">
        <v>2</v>
      </c>
      <c r="U1864" s="828">
        <v>1</v>
      </c>
    </row>
    <row r="1865" spans="1:21" ht="14.45" customHeight="1" x14ac:dyDescent="0.2">
      <c r="A1865" s="821">
        <v>21</v>
      </c>
      <c r="B1865" s="822" t="s">
        <v>2867</v>
      </c>
      <c r="C1865" s="822" t="s">
        <v>2873</v>
      </c>
      <c r="D1865" s="823" t="s">
        <v>4857</v>
      </c>
      <c r="E1865" s="824" t="s">
        <v>2907</v>
      </c>
      <c r="F1865" s="822" t="s">
        <v>2868</v>
      </c>
      <c r="G1865" s="822" t="s">
        <v>4094</v>
      </c>
      <c r="H1865" s="822" t="s">
        <v>329</v>
      </c>
      <c r="I1865" s="822" t="s">
        <v>4410</v>
      </c>
      <c r="J1865" s="822" t="s">
        <v>4411</v>
      </c>
      <c r="K1865" s="822" t="s">
        <v>4412</v>
      </c>
      <c r="L1865" s="825">
        <v>46.85</v>
      </c>
      <c r="M1865" s="825">
        <v>46.85</v>
      </c>
      <c r="N1865" s="822">
        <v>1</v>
      </c>
      <c r="O1865" s="826">
        <v>0.5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21</v>
      </c>
      <c r="B1866" s="822" t="s">
        <v>2867</v>
      </c>
      <c r="C1866" s="822" t="s">
        <v>2873</v>
      </c>
      <c r="D1866" s="823" t="s">
        <v>4857</v>
      </c>
      <c r="E1866" s="824" t="s">
        <v>2907</v>
      </c>
      <c r="F1866" s="822" t="s">
        <v>2868</v>
      </c>
      <c r="G1866" s="822" t="s">
        <v>4413</v>
      </c>
      <c r="H1866" s="822" t="s">
        <v>329</v>
      </c>
      <c r="I1866" s="822" t="s">
        <v>4414</v>
      </c>
      <c r="J1866" s="822" t="s">
        <v>4415</v>
      </c>
      <c r="K1866" s="822" t="s">
        <v>2328</v>
      </c>
      <c r="L1866" s="825">
        <v>20.83</v>
      </c>
      <c r="M1866" s="825">
        <v>20.83</v>
      </c>
      <c r="N1866" s="822">
        <v>1</v>
      </c>
      <c r="O1866" s="826">
        <v>0.5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21</v>
      </c>
      <c r="B1867" s="822" t="s">
        <v>2867</v>
      </c>
      <c r="C1867" s="822" t="s">
        <v>2873</v>
      </c>
      <c r="D1867" s="823" t="s">
        <v>4857</v>
      </c>
      <c r="E1867" s="824" t="s">
        <v>2907</v>
      </c>
      <c r="F1867" s="822" t="s">
        <v>2868</v>
      </c>
      <c r="G1867" s="822" t="s">
        <v>4416</v>
      </c>
      <c r="H1867" s="822" t="s">
        <v>329</v>
      </c>
      <c r="I1867" s="822" t="s">
        <v>4417</v>
      </c>
      <c r="J1867" s="822" t="s">
        <v>4418</v>
      </c>
      <c r="K1867" s="822" t="s">
        <v>4419</v>
      </c>
      <c r="L1867" s="825">
        <v>169.47</v>
      </c>
      <c r="M1867" s="825">
        <v>169.47</v>
      </c>
      <c r="N1867" s="822">
        <v>1</v>
      </c>
      <c r="O1867" s="826">
        <v>1</v>
      </c>
      <c r="P1867" s="825">
        <v>169.47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21</v>
      </c>
      <c r="B1868" s="822" t="s">
        <v>2867</v>
      </c>
      <c r="C1868" s="822" t="s">
        <v>2873</v>
      </c>
      <c r="D1868" s="823" t="s">
        <v>4857</v>
      </c>
      <c r="E1868" s="824" t="s">
        <v>2907</v>
      </c>
      <c r="F1868" s="822" t="s">
        <v>2868</v>
      </c>
      <c r="G1868" s="822" t="s">
        <v>3829</v>
      </c>
      <c r="H1868" s="822" t="s">
        <v>329</v>
      </c>
      <c r="I1868" s="822" t="s">
        <v>4420</v>
      </c>
      <c r="J1868" s="822" t="s">
        <v>3831</v>
      </c>
      <c r="K1868" s="822" t="s">
        <v>4421</v>
      </c>
      <c r="L1868" s="825">
        <v>453.18</v>
      </c>
      <c r="M1868" s="825">
        <v>453.18</v>
      </c>
      <c r="N1868" s="822">
        <v>1</v>
      </c>
      <c r="O1868" s="826">
        <v>0.5</v>
      </c>
      <c r="P1868" s="825">
        <v>453.18</v>
      </c>
      <c r="Q1868" s="827">
        <v>1</v>
      </c>
      <c r="R1868" s="822">
        <v>1</v>
      </c>
      <c r="S1868" s="827">
        <v>1</v>
      </c>
      <c r="T1868" s="826">
        <v>0.5</v>
      </c>
      <c r="U1868" s="828">
        <v>1</v>
      </c>
    </row>
    <row r="1869" spans="1:21" ht="14.45" customHeight="1" x14ac:dyDescent="0.2">
      <c r="A1869" s="821">
        <v>21</v>
      </c>
      <c r="B1869" s="822" t="s">
        <v>2867</v>
      </c>
      <c r="C1869" s="822" t="s">
        <v>2873</v>
      </c>
      <c r="D1869" s="823" t="s">
        <v>4857</v>
      </c>
      <c r="E1869" s="824" t="s">
        <v>2907</v>
      </c>
      <c r="F1869" s="822" t="s">
        <v>2868</v>
      </c>
      <c r="G1869" s="822" t="s">
        <v>973</v>
      </c>
      <c r="H1869" s="822" t="s">
        <v>329</v>
      </c>
      <c r="I1869" s="822" t="s">
        <v>3354</v>
      </c>
      <c r="J1869" s="822" t="s">
        <v>3051</v>
      </c>
      <c r="K1869" s="822" t="s">
        <v>3355</v>
      </c>
      <c r="L1869" s="825">
        <v>13.73</v>
      </c>
      <c r="M1869" s="825">
        <v>13.73</v>
      </c>
      <c r="N1869" s="822">
        <v>1</v>
      </c>
      <c r="O1869" s="826">
        <v>1</v>
      </c>
      <c r="P1869" s="825">
        <v>13.73</v>
      </c>
      <c r="Q1869" s="827">
        <v>1</v>
      </c>
      <c r="R1869" s="822">
        <v>1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21</v>
      </c>
      <c r="B1870" s="822" t="s">
        <v>2867</v>
      </c>
      <c r="C1870" s="822" t="s">
        <v>2873</v>
      </c>
      <c r="D1870" s="823" t="s">
        <v>4857</v>
      </c>
      <c r="E1870" s="824" t="s">
        <v>2907</v>
      </c>
      <c r="F1870" s="822" t="s">
        <v>2868</v>
      </c>
      <c r="G1870" s="822" t="s">
        <v>2940</v>
      </c>
      <c r="H1870" s="822" t="s">
        <v>329</v>
      </c>
      <c r="I1870" s="822" t="s">
        <v>3056</v>
      </c>
      <c r="J1870" s="822" t="s">
        <v>1053</v>
      </c>
      <c r="K1870" s="822" t="s">
        <v>3057</v>
      </c>
      <c r="L1870" s="825">
        <v>75.05</v>
      </c>
      <c r="M1870" s="825">
        <v>375.25</v>
      </c>
      <c r="N1870" s="822">
        <v>5</v>
      </c>
      <c r="O1870" s="826">
        <v>5</v>
      </c>
      <c r="P1870" s="825">
        <v>300.2</v>
      </c>
      <c r="Q1870" s="827">
        <v>0.79999999999999993</v>
      </c>
      <c r="R1870" s="822">
        <v>4</v>
      </c>
      <c r="S1870" s="827">
        <v>0.8</v>
      </c>
      <c r="T1870" s="826">
        <v>4</v>
      </c>
      <c r="U1870" s="828">
        <v>0.8</v>
      </c>
    </row>
    <row r="1871" spans="1:21" ht="14.45" customHeight="1" x14ac:dyDescent="0.2">
      <c r="A1871" s="821">
        <v>21</v>
      </c>
      <c r="B1871" s="822" t="s">
        <v>2867</v>
      </c>
      <c r="C1871" s="822" t="s">
        <v>2873</v>
      </c>
      <c r="D1871" s="823" t="s">
        <v>4857</v>
      </c>
      <c r="E1871" s="824" t="s">
        <v>2907</v>
      </c>
      <c r="F1871" s="822" t="s">
        <v>2868</v>
      </c>
      <c r="G1871" s="822" t="s">
        <v>2940</v>
      </c>
      <c r="H1871" s="822" t="s">
        <v>329</v>
      </c>
      <c r="I1871" s="822" t="s">
        <v>2941</v>
      </c>
      <c r="J1871" s="822" t="s">
        <v>1057</v>
      </c>
      <c r="K1871" s="822" t="s">
        <v>2942</v>
      </c>
      <c r="L1871" s="825">
        <v>45.03</v>
      </c>
      <c r="M1871" s="825">
        <v>225.15</v>
      </c>
      <c r="N1871" s="822">
        <v>5</v>
      </c>
      <c r="O1871" s="826">
        <v>3</v>
      </c>
      <c r="P1871" s="825">
        <v>90.06</v>
      </c>
      <c r="Q1871" s="827">
        <v>0.4</v>
      </c>
      <c r="R1871" s="822">
        <v>2</v>
      </c>
      <c r="S1871" s="827">
        <v>0.4</v>
      </c>
      <c r="T1871" s="826">
        <v>1.5</v>
      </c>
      <c r="U1871" s="828">
        <v>0.5</v>
      </c>
    </row>
    <row r="1872" spans="1:21" ht="14.45" customHeight="1" x14ac:dyDescent="0.2">
      <c r="A1872" s="821">
        <v>21</v>
      </c>
      <c r="B1872" s="822" t="s">
        <v>2867</v>
      </c>
      <c r="C1872" s="822" t="s">
        <v>2873</v>
      </c>
      <c r="D1872" s="823" t="s">
        <v>4857</v>
      </c>
      <c r="E1872" s="824" t="s">
        <v>2907</v>
      </c>
      <c r="F1872" s="822" t="s">
        <v>2868</v>
      </c>
      <c r="G1872" s="822" t="s">
        <v>3359</v>
      </c>
      <c r="H1872" s="822" t="s">
        <v>329</v>
      </c>
      <c r="I1872" s="822" t="s">
        <v>3360</v>
      </c>
      <c r="J1872" s="822" t="s">
        <v>1565</v>
      </c>
      <c r="K1872" s="822" t="s">
        <v>3361</v>
      </c>
      <c r="L1872" s="825">
        <v>42.14</v>
      </c>
      <c r="M1872" s="825">
        <v>126.42</v>
      </c>
      <c r="N1872" s="822">
        <v>3</v>
      </c>
      <c r="O1872" s="826">
        <v>2</v>
      </c>
      <c r="P1872" s="825">
        <v>84.28</v>
      </c>
      <c r="Q1872" s="827">
        <v>0.66666666666666663</v>
      </c>
      <c r="R1872" s="822">
        <v>2</v>
      </c>
      <c r="S1872" s="827">
        <v>0.66666666666666663</v>
      </c>
      <c r="T1872" s="826">
        <v>1</v>
      </c>
      <c r="U1872" s="828">
        <v>0.5</v>
      </c>
    </row>
    <row r="1873" spans="1:21" ht="14.45" customHeight="1" x14ac:dyDescent="0.2">
      <c r="A1873" s="821">
        <v>21</v>
      </c>
      <c r="B1873" s="822" t="s">
        <v>2867</v>
      </c>
      <c r="C1873" s="822" t="s">
        <v>2873</v>
      </c>
      <c r="D1873" s="823" t="s">
        <v>4857</v>
      </c>
      <c r="E1873" s="824" t="s">
        <v>2907</v>
      </c>
      <c r="F1873" s="822" t="s">
        <v>2868</v>
      </c>
      <c r="G1873" s="822" t="s">
        <v>4422</v>
      </c>
      <c r="H1873" s="822" t="s">
        <v>329</v>
      </c>
      <c r="I1873" s="822" t="s">
        <v>4423</v>
      </c>
      <c r="J1873" s="822" t="s">
        <v>4424</v>
      </c>
      <c r="K1873" s="822" t="s">
        <v>1629</v>
      </c>
      <c r="L1873" s="825">
        <v>0</v>
      </c>
      <c r="M1873" s="825">
        <v>0</v>
      </c>
      <c r="N1873" s="822">
        <v>1</v>
      </c>
      <c r="O1873" s="826">
        <v>1</v>
      </c>
      <c r="P1873" s="825"/>
      <c r="Q1873" s="827"/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21</v>
      </c>
      <c r="B1874" s="822" t="s">
        <v>2867</v>
      </c>
      <c r="C1874" s="822" t="s">
        <v>2873</v>
      </c>
      <c r="D1874" s="823" t="s">
        <v>4857</v>
      </c>
      <c r="E1874" s="824" t="s">
        <v>2907</v>
      </c>
      <c r="F1874" s="822" t="s">
        <v>2868</v>
      </c>
      <c r="G1874" s="822" t="s">
        <v>4425</v>
      </c>
      <c r="H1874" s="822" t="s">
        <v>329</v>
      </c>
      <c r="I1874" s="822" t="s">
        <v>4426</v>
      </c>
      <c r="J1874" s="822" t="s">
        <v>4427</v>
      </c>
      <c r="K1874" s="822" t="s">
        <v>4428</v>
      </c>
      <c r="L1874" s="825">
        <v>36.909999999999997</v>
      </c>
      <c r="M1874" s="825">
        <v>36.909999999999997</v>
      </c>
      <c r="N1874" s="822">
        <v>1</v>
      </c>
      <c r="O1874" s="826">
        <v>1</v>
      </c>
      <c r="P1874" s="825">
        <v>36.909999999999997</v>
      </c>
      <c r="Q1874" s="827">
        <v>1</v>
      </c>
      <c r="R1874" s="822">
        <v>1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21</v>
      </c>
      <c r="B1875" s="822" t="s">
        <v>2867</v>
      </c>
      <c r="C1875" s="822" t="s">
        <v>2873</v>
      </c>
      <c r="D1875" s="823" t="s">
        <v>4857</v>
      </c>
      <c r="E1875" s="824" t="s">
        <v>2907</v>
      </c>
      <c r="F1875" s="822" t="s">
        <v>2868</v>
      </c>
      <c r="G1875" s="822" t="s">
        <v>3071</v>
      </c>
      <c r="H1875" s="822" t="s">
        <v>643</v>
      </c>
      <c r="I1875" s="822" t="s">
        <v>3072</v>
      </c>
      <c r="J1875" s="822" t="s">
        <v>3073</v>
      </c>
      <c r="K1875" s="822" t="s">
        <v>3074</v>
      </c>
      <c r="L1875" s="825">
        <v>1651.16</v>
      </c>
      <c r="M1875" s="825">
        <v>6604.64</v>
      </c>
      <c r="N1875" s="822">
        <v>4</v>
      </c>
      <c r="O1875" s="826">
        <v>3</v>
      </c>
      <c r="P1875" s="825">
        <v>6604.64</v>
      </c>
      <c r="Q1875" s="827">
        <v>1</v>
      </c>
      <c r="R1875" s="822">
        <v>4</v>
      </c>
      <c r="S1875" s="827">
        <v>1</v>
      </c>
      <c r="T1875" s="826">
        <v>3</v>
      </c>
      <c r="U1875" s="828">
        <v>1</v>
      </c>
    </row>
    <row r="1876" spans="1:21" ht="14.45" customHeight="1" x14ac:dyDescent="0.2">
      <c r="A1876" s="821">
        <v>21</v>
      </c>
      <c r="B1876" s="822" t="s">
        <v>2867</v>
      </c>
      <c r="C1876" s="822" t="s">
        <v>2873</v>
      </c>
      <c r="D1876" s="823" t="s">
        <v>4857</v>
      </c>
      <c r="E1876" s="824" t="s">
        <v>2907</v>
      </c>
      <c r="F1876" s="822" t="s">
        <v>2868</v>
      </c>
      <c r="G1876" s="822" t="s">
        <v>4429</v>
      </c>
      <c r="H1876" s="822" t="s">
        <v>329</v>
      </c>
      <c r="I1876" s="822" t="s">
        <v>4430</v>
      </c>
      <c r="J1876" s="822" t="s">
        <v>4431</v>
      </c>
      <c r="K1876" s="822" t="s">
        <v>4432</v>
      </c>
      <c r="L1876" s="825">
        <v>8.7899999999999991</v>
      </c>
      <c r="M1876" s="825">
        <v>8.7899999999999991</v>
      </c>
      <c r="N1876" s="822">
        <v>1</v>
      </c>
      <c r="O1876" s="826">
        <v>0.5</v>
      </c>
      <c r="P1876" s="825">
        <v>8.7899999999999991</v>
      </c>
      <c r="Q1876" s="827">
        <v>1</v>
      </c>
      <c r="R1876" s="822">
        <v>1</v>
      </c>
      <c r="S1876" s="827">
        <v>1</v>
      </c>
      <c r="T1876" s="826">
        <v>0.5</v>
      </c>
      <c r="U1876" s="828">
        <v>1</v>
      </c>
    </row>
    <row r="1877" spans="1:21" ht="14.45" customHeight="1" x14ac:dyDescent="0.2">
      <c r="A1877" s="821">
        <v>21</v>
      </c>
      <c r="B1877" s="822" t="s">
        <v>2867</v>
      </c>
      <c r="C1877" s="822" t="s">
        <v>2873</v>
      </c>
      <c r="D1877" s="823" t="s">
        <v>4857</v>
      </c>
      <c r="E1877" s="824" t="s">
        <v>2907</v>
      </c>
      <c r="F1877" s="822" t="s">
        <v>2868</v>
      </c>
      <c r="G1877" s="822" t="s">
        <v>3371</v>
      </c>
      <c r="H1877" s="822" t="s">
        <v>329</v>
      </c>
      <c r="I1877" s="822" t="s">
        <v>3372</v>
      </c>
      <c r="J1877" s="822" t="s">
        <v>790</v>
      </c>
      <c r="K1877" s="822" t="s">
        <v>791</v>
      </c>
      <c r="L1877" s="825">
        <v>38.5</v>
      </c>
      <c r="M1877" s="825">
        <v>231</v>
      </c>
      <c r="N1877" s="822">
        <v>6</v>
      </c>
      <c r="O1877" s="826">
        <v>3</v>
      </c>
      <c r="P1877" s="825">
        <v>192.5</v>
      </c>
      <c r="Q1877" s="827">
        <v>0.83333333333333337</v>
      </c>
      <c r="R1877" s="822">
        <v>5</v>
      </c>
      <c r="S1877" s="827">
        <v>0.83333333333333337</v>
      </c>
      <c r="T1877" s="826">
        <v>2</v>
      </c>
      <c r="U1877" s="828">
        <v>0.66666666666666663</v>
      </c>
    </row>
    <row r="1878" spans="1:21" ht="14.45" customHeight="1" x14ac:dyDescent="0.2">
      <c r="A1878" s="821">
        <v>21</v>
      </c>
      <c r="B1878" s="822" t="s">
        <v>2867</v>
      </c>
      <c r="C1878" s="822" t="s">
        <v>2873</v>
      </c>
      <c r="D1878" s="823" t="s">
        <v>4857</v>
      </c>
      <c r="E1878" s="824" t="s">
        <v>2907</v>
      </c>
      <c r="F1878" s="822" t="s">
        <v>2868</v>
      </c>
      <c r="G1878" s="822" t="s">
        <v>3371</v>
      </c>
      <c r="H1878" s="822" t="s">
        <v>329</v>
      </c>
      <c r="I1878" s="822" t="s">
        <v>3839</v>
      </c>
      <c r="J1878" s="822" t="s">
        <v>790</v>
      </c>
      <c r="K1878" s="822" t="s">
        <v>3545</v>
      </c>
      <c r="L1878" s="825">
        <v>73.989999999999995</v>
      </c>
      <c r="M1878" s="825">
        <v>147.97999999999999</v>
      </c>
      <c r="N1878" s="822">
        <v>2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21</v>
      </c>
      <c r="B1879" s="822" t="s">
        <v>2867</v>
      </c>
      <c r="C1879" s="822" t="s">
        <v>2873</v>
      </c>
      <c r="D1879" s="823" t="s">
        <v>4857</v>
      </c>
      <c r="E1879" s="824" t="s">
        <v>2907</v>
      </c>
      <c r="F1879" s="822" t="s">
        <v>2868</v>
      </c>
      <c r="G1879" s="822" t="s">
        <v>3080</v>
      </c>
      <c r="H1879" s="822" t="s">
        <v>329</v>
      </c>
      <c r="I1879" s="822" t="s">
        <v>4433</v>
      </c>
      <c r="J1879" s="822" t="s">
        <v>1154</v>
      </c>
      <c r="K1879" s="822" t="s">
        <v>4434</v>
      </c>
      <c r="L1879" s="825">
        <v>73.09</v>
      </c>
      <c r="M1879" s="825">
        <v>146.18</v>
      </c>
      <c r="N1879" s="822">
        <v>2</v>
      </c>
      <c r="O1879" s="826">
        <v>2</v>
      </c>
      <c r="P1879" s="825">
        <v>146.18</v>
      </c>
      <c r="Q1879" s="827">
        <v>1</v>
      </c>
      <c r="R1879" s="822">
        <v>2</v>
      </c>
      <c r="S1879" s="827">
        <v>1</v>
      </c>
      <c r="T1879" s="826">
        <v>2</v>
      </c>
      <c r="U1879" s="828">
        <v>1</v>
      </c>
    </row>
    <row r="1880" spans="1:21" ht="14.45" customHeight="1" x14ac:dyDescent="0.2">
      <c r="A1880" s="821">
        <v>21</v>
      </c>
      <c r="B1880" s="822" t="s">
        <v>2867</v>
      </c>
      <c r="C1880" s="822" t="s">
        <v>2873</v>
      </c>
      <c r="D1880" s="823" t="s">
        <v>4857</v>
      </c>
      <c r="E1880" s="824" t="s">
        <v>2907</v>
      </c>
      <c r="F1880" s="822" t="s">
        <v>2868</v>
      </c>
      <c r="G1880" s="822" t="s">
        <v>3083</v>
      </c>
      <c r="H1880" s="822" t="s">
        <v>329</v>
      </c>
      <c r="I1880" s="822" t="s">
        <v>4010</v>
      </c>
      <c r="J1880" s="822" t="s">
        <v>673</v>
      </c>
      <c r="K1880" s="822" t="s">
        <v>4011</v>
      </c>
      <c r="L1880" s="825">
        <v>31.65</v>
      </c>
      <c r="M1880" s="825">
        <v>31.65</v>
      </c>
      <c r="N1880" s="822">
        <v>1</v>
      </c>
      <c r="O1880" s="826">
        <v>0.5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21</v>
      </c>
      <c r="B1881" s="822" t="s">
        <v>2867</v>
      </c>
      <c r="C1881" s="822" t="s">
        <v>2873</v>
      </c>
      <c r="D1881" s="823" t="s">
        <v>4857</v>
      </c>
      <c r="E1881" s="824" t="s">
        <v>2907</v>
      </c>
      <c r="F1881" s="822" t="s">
        <v>2868</v>
      </c>
      <c r="G1881" s="822" t="s">
        <v>3083</v>
      </c>
      <c r="H1881" s="822" t="s">
        <v>329</v>
      </c>
      <c r="I1881" s="822" t="s">
        <v>3084</v>
      </c>
      <c r="J1881" s="822" t="s">
        <v>3085</v>
      </c>
      <c r="K1881" s="822" t="s">
        <v>3086</v>
      </c>
      <c r="L1881" s="825">
        <v>26.37</v>
      </c>
      <c r="M1881" s="825">
        <v>26.37</v>
      </c>
      <c r="N1881" s="822">
        <v>1</v>
      </c>
      <c r="O1881" s="826">
        <v>0.5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21</v>
      </c>
      <c r="B1882" s="822" t="s">
        <v>2867</v>
      </c>
      <c r="C1882" s="822" t="s">
        <v>2873</v>
      </c>
      <c r="D1882" s="823" t="s">
        <v>4857</v>
      </c>
      <c r="E1882" s="824" t="s">
        <v>2907</v>
      </c>
      <c r="F1882" s="822" t="s">
        <v>2868</v>
      </c>
      <c r="G1882" s="822" t="s">
        <v>3089</v>
      </c>
      <c r="H1882" s="822" t="s">
        <v>643</v>
      </c>
      <c r="I1882" s="822" t="s">
        <v>4435</v>
      </c>
      <c r="J1882" s="822" t="s">
        <v>4436</v>
      </c>
      <c r="K1882" s="822" t="s">
        <v>2761</v>
      </c>
      <c r="L1882" s="825">
        <v>2950.43</v>
      </c>
      <c r="M1882" s="825">
        <v>8851.2899999999991</v>
      </c>
      <c r="N1882" s="822">
        <v>3</v>
      </c>
      <c r="O1882" s="826">
        <v>3</v>
      </c>
      <c r="P1882" s="825">
        <v>8851.2899999999991</v>
      </c>
      <c r="Q1882" s="827">
        <v>1</v>
      </c>
      <c r="R1882" s="822">
        <v>3</v>
      </c>
      <c r="S1882" s="827">
        <v>1</v>
      </c>
      <c r="T1882" s="826">
        <v>3</v>
      </c>
      <c r="U1882" s="828">
        <v>1</v>
      </c>
    </row>
    <row r="1883" spans="1:21" ht="14.45" customHeight="1" x14ac:dyDescent="0.2">
      <c r="A1883" s="821">
        <v>21</v>
      </c>
      <c r="B1883" s="822" t="s">
        <v>2867</v>
      </c>
      <c r="C1883" s="822" t="s">
        <v>2873</v>
      </c>
      <c r="D1883" s="823" t="s">
        <v>4857</v>
      </c>
      <c r="E1883" s="824" t="s">
        <v>2907</v>
      </c>
      <c r="F1883" s="822" t="s">
        <v>2868</v>
      </c>
      <c r="G1883" s="822" t="s">
        <v>3092</v>
      </c>
      <c r="H1883" s="822" t="s">
        <v>329</v>
      </c>
      <c r="I1883" s="822" t="s">
        <v>3093</v>
      </c>
      <c r="J1883" s="822" t="s">
        <v>3094</v>
      </c>
      <c r="K1883" s="822" t="s">
        <v>3095</v>
      </c>
      <c r="L1883" s="825">
        <v>73.150000000000006</v>
      </c>
      <c r="M1883" s="825">
        <v>73.150000000000006</v>
      </c>
      <c r="N1883" s="822">
        <v>1</v>
      </c>
      <c r="O1883" s="826">
        <v>0.5</v>
      </c>
      <c r="P1883" s="825">
        <v>73.150000000000006</v>
      </c>
      <c r="Q1883" s="827">
        <v>1</v>
      </c>
      <c r="R1883" s="822">
        <v>1</v>
      </c>
      <c r="S1883" s="827">
        <v>1</v>
      </c>
      <c r="T1883" s="826">
        <v>0.5</v>
      </c>
      <c r="U1883" s="828">
        <v>1</v>
      </c>
    </row>
    <row r="1884" spans="1:21" ht="14.45" customHeight="1" x14ac:dyDescent="0.2">
      <c r="A1884" s="821">
        <v>21</v>
      </c>
      <c r="B1884" s="822" t="s">
        <v>2867</v>
      </c>
      <c r="C1884" s="822" t="s">
        <v>2873</v>
      </c>
      <c r="D1884" s="823" t="s">
        <v>4857</v>
      </c>
      <c r="E1884" s="824" t="s">
        <v>2907</v>
      </c>
      <c r="F1884" s="822" t="s">
        <v>2868</v>
      </c>
      <c r="G1884" s="822" t="s">
        <v>3681</v>
      </c>
      <c r="H1884" s="822" t="s">
        <v>329</v>
      </c>
      <c r="I1884" s="822" t="s">
        <v>3682</v>
      </c>
      <c r="J1884" s="822" t="s">
        <v>1926</v>
      </c>
      <c r="K1884" s="822" t="s">
        <v>3683</v>
      </c>
      <c r="L1884" s="825">
        <v>760.22</v>
      </c>
      <c r="M1884" s="825">
        <v>760.22</v>
      </c>
      <c r="N1884" s="822">
        <v>1</v>
      </c>
      <c r="O1884" s="826">
        <v>1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21</v>
      </c>
      <c r="B1885" s="822" t="s">
        <v>2867</v>
      </c>
      <c r="C1885" s="822" t="s">
        <v>2873</v>
      </c>
      <c r="D1885" s="823" t="s">
        <v>4857</v>
      </c>
      <c r="E1885" s="824" t="s">
        <v>2907</v>
      </c>
      <c r="F1885" s="822" t="s">
        <v>2868</v>
      </c>
      <c r="G1885" s="822" t="s">
        <v>3099</v>
      </c>
      <c r="H1885" s="822" t="s">
        <v>643</v>
      </c>
      <c r="I1885" s="822" t="s">
        <v>3103</v>
      </c>
      <c r="J1885" s="822" t="s">
        <v>3104</v>
      </c>
      <c r="K1885" s="822" t="s">
        <v>734</v>
      </c>
      <c r="L1885" s="825">
        <v>550.39</v>
      </c>
      <c r="M1885" s="825">
        <v>25317.940000000002</v>
      </c>
      <c r="N1885" s="822">
        <v>46</v>
      </c>
      <c r="O1885" s="826">
        <v>17.5</v>
      </c>
      <c r="P1885" s="825">
        <v>12658.970000000001</v>
      </c>
      <c r="Q1885" s="827">
        <v>0.5</v>
      </c>
      <c r="R1885" s="822">
        <v>23</v>
      </c>
      <c r="S1885" s="827">
        <v>0.5</v>
      </c>
      <c r="T1885" s="826">
        <v>10</v>
      </c>
      <c r="U1885" s="828">
        <v>0.5714285714285714</v>
      </c>
    </row>
    <row r="1886" spans="1:21" ht="14.45" customHeight="1" x14ac:dyDescent="0.2">
      <c r="A1886" s="821">
        <v>21</v>
      </c>
      <c r="B1886" s="822" t="s">
        <v>2867</v>
      </c>
      <c r="C1886" s="822" t="s">
        <v>2873</v>
      </c>
      <c r="D1886" s="823" t="s">
        <v>4857</v>
      </c>
      <c r="E1886" s="824" t="s">
        <v>2907</v>
      </c>
      <c r="F1886" s="822" t="s">
        <v>2868</v>
      </c>
      <c r="G1886" s="822" t="s">
        <v>3109</v>
      </c>
      <c r="H1886" s="822" t="s">
        <v>329</v>
      </c>
      <c r="I1886" s="822" t="s">
        <v>3110</v>
      </c>
      <c r="J1886" s="822" t="s">
        <v>925</v>
      </c>
      <c r="K1886" s="822" t="s">
        <v>926</v>
      </c>
      <c r="L1886" s="825">
        <v>248.55</v>
      </c>
      <c r="M1886" s="825">
        <v>1491.3000000000002</v>
      </c>
      <c r="N1886" s="822">
        <v>6</v>
      </c>
      <c r="O1886" s="826">
        <v>6</v>
      </c>
      <c r="P1886" s="825">
        <v>745.65000000000009</v>
      </c>
      <c r="Q1886" s="827">
        <v>0.5</v>
      </c>
      <c r="R1886" s="822">
        <v>3</v>
      </c>
      <c r="S1886" s="827">
        <v>0.5</v>
      </c>
      <c r="T1886" s="826">
        <v>3</v>
      </c>
      <c r="U1886" s="828">
        <v>0.5</v>
      </c>
    </row>
    <row r="1887" spans="1:21" ht="14.45" customHeight="1" x14ac:dyDescent="0.2">
      <c r="A1887" s="821">
        <v>21</v>
      </c>
      <c r="B1887" s="822" t="s">
        <v>2867</v>
      </c>
      <c r="C1887" s="822" t="s">
        <v>2873</v>
      </c>
      <c r="D1887" s="823" t="s">
        <v>4857</v>
      </c>
      <c r="E1887" s="824" t="s">
        <v>2907</v>
      </c>
      <c r="F1887" s="822" t="s">
        <v>2868</v>
      </c>
      <c r="G1887" s="822" t="s">
        <v>3109</v>
      </c>
      <c r="H1887" s="822" t="s">
        <v>329</v>
      </c>
      <c r="I1887" s="822" t="s">
        <v>3111</v>
      </c>
      <c r="J1887" s="822" t="s">
        <v>925</v>
      </c>
      <c r="K1887" s="822" t="s">
        <v>926</v>
      </c>
      <c r="L1887" s="825">
        <v>248.55</v>
      </c>
      <c r="M1887" s="825">
        <v>248.55</v>
      </c>
      <c r="N1887" s="822">
        <v>1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21</v>
      </c>
      <c r="B1888" s="822" t="s">
        <v>2867</v>
      </c>
      <c r="C1888" s="822" t="s">
        <v>2873</v>
      </c>
      <c r="D1888" s="823" t="s">
        <v>4857</v>
      </c>
      <c r="E1888" s="824" t="s">
        <v>2907</v>
      </c>
      <c r="F1888" s="822" t="s">
        <v>2868</v>
      </c>
      <c r="G1888" s="822" t="s">
        <v>4061</v>
      </c>
      <c r="H1888" s="822" t="s">
        <v>329</v>
      </c>
      <c r="I1888" s="822" t="s">
        <v>4062</v>
      </c>
      <c r="J1888" s="822" t="s">
        <v>4063</v>
      </c>
      <c r="K1888" s="822" t="s">
        <v>2347</v>
      </c>
      <c r="L1888" s="825">
        <v>38.56</v>
      </c>
      <c r="M1888" s="825">
        <v>77.12</v>
      </c>
      <c r="N1888" s="822">
        <v>2</v>
      </c>
      <c r="O1888" s="826">
        <v>1.5</v>
      </c>
      <c r="P1888" s="825">
        <v>77.12</v>
      </c>
      <c r="Q1888" s="827">
        <v>1</v>
      </c>
      <c r="R1888" s="822">
        <v>2</v>
      </c>
      <c r="S1888" s="827">
        <v>1</v>
      </c>
      <c r="T1888" s="826">
        <v>1.5</v>
      </c>
      <c r="U1888" s="828">
        <v>1</v>
      </c>
    </row>
    <row r="1889" spans="1:21" ht="14.45" customHeight="1" x14ac:dyDescent="0.2">
      <c r="A1889" s="821">
        <v>21</v>
      </c>
      <c r="B1889" s="822" t="s">
        <v>2867</v>
      </c>
      <c r="C1889" s="822" t="s">
        <v>2873</v>
      </c>
      <c r="D1889" s="823" t="s">
        <v>4857</v>
      </c>
      <c r="E1889" s="824" t="s">
        <v>2907</v>
      </c>
      <c r="F1889" s="822" t="s">
        <v>2868</v>
      </c>
      <c r="G1889" s="822" t="s">
        <v>3112</v>
      </c>
      <c r="H1889" s="822" t="s">
        <v>643</v>
      </c>
      <c r="I1889" s="822" t="s">
        <v>2318</v>
      </c>
      <c r="J1889" s="822" t="s">
        <v>2319</v>
      </c>
      <c r="K1889" s="822" t="s">
        <v>2320</v>
      </c>
      <c r="L1889" s="825">
        <v>86.41</v>
      </c>
      <c r="M1889" s="825">
        <v>86.41</v>
      </c>
      <c r="N1889" s="822">
        <v>1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21</v>
      </c>
      <c r="B1890" s="822" t="s">
        <v>2867</v>
      </c>
      <c r="C1890" s="822" t="s">
        <v>2873</v>
      </c>
      <c r="D1890" s="823" t="s">
        <v>4857</v>
      </c>
      <c r="E1890" s="824" t="s">
        <v>2907</v>
      </c>
      <c r="F1890" s="822" t="s">
        <v>2868</v>
      </c>
      <c r="G1890" s="822" t="s">
        <v>3112</v>
      </c>
      <c r="H1890" s="822" t="s">
        <v>643</v>
      </c>
      <c r="I1890" s="822" t="s">
        <v>2321</v>
      </c>
      <c r="J1890" s="822" t="s">
        <v>2319</v>
      </c>
      <c r="K1890" s="822" t="s">
        <v>2322</v>
      </c>
      <c r="L1890" s="825">
        <v>43.21</v>
      </c>
      <c r="M1890" s="825">
        <v>43.21</v>
      </c>
      <c r="N1890" s="822">
        <v>1</v>
      </c>
      <c r="O1890" s="826">
        <v>0.5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21</v>
      </c>
      <c r="B1891" s="822" t="s">
        <v>2867</v>
      </c>
      <c r="C1891" s="822" t="s">
        <v>2873</v>
      </c>
      <c r="D1891" s="823" t="s">
        <v>4857</v>
      </c>
      <c r="E1891" s="824" t="s">
        <v>2907</v>
      </c>
      <c r="F1891" s="822" t="s">
        <v>2868</v>
      </c>
      <c r="G1891" s="822" t="s">
        <v>2916</v>
      </c>
      <c r="H1891" s="822" t="s">
        <v>329</v>
      </c>
      <c r="I1891" s="822" t="s">
        <v>2917</v>
      </c>
      <c r="J1891" s="822" t="s">
        <v>807</v>
      </c>
      <c r="K1891" s="822" t="s">
        <v>2918</v>
      </c>
      <c r="L1891" s="825">
        <v>53.57</v>
      </c>
      <c r="M1891" s="825">
        <v>2624.9300000000003</v>
      </c>
      <c r="N1891" s="822">
        <v>49</v>
      </c>
      <c r="O1891" s="826">
        <v>38</v>
      </c>
      <c r="P1891" s="825">
        <v>1714.2399999999998</v>
      </c>
      <c r="Q1891" s="827">
        <v>0.65306122448979576</v>
      </c>
      <c r="R1891" s="822">
        <v>32</v>
      </c>
      <c r="S1891" s="827">
        <v>0.65306122448979587</v>
      </c>
      <c r="T1891" s="826">
        <v>26.5</v>
      </c>
      <c r="U1891" s="828">
        <v>0.69736842105263153</v>
      </c>
    </row>
    <row r="1892" spans="1:21" ht="14.45" customHeight="1" x14ac:dyDescent="0.2">
      <c r="A1892" s="821">
        <v>21</v>
      </c>
      <c r="B1892" s="822" t="s">
        <v>2867</v>
      </c>
      <c r="C1892" s="822" t="s">
        <v>2873</v>
      </c>
      <c r="D1892" s="823" t="s">
        <v>4857</v>
      </c>
      <c r="E1892" s="824" t="s">
        <v>2907</v>
      </c>
      <c r="F1892" s="822" t="s">
        <v>2868</v>
      </c>
      <c r="G1892" s="822" t="s">
        <v>3410</v>
      </c>
      <c r="H1892" s="822" t="s">
        <v>329</v>
      </c>
      <c r="I1892" s="822" t="s">
        <v>4437</v>
      </c>
      <c r="J1892" s="822" t="s">
        <v>717</v>
      </c>
      <c r="K1892" s="822" t="s">
        <v>4438</v>
      </c>
      <c r="L1892" s="825">
        <v>35.11</v>
      </c>
      <c r="M1892" s="825">
        <v>35.11</v>
      </c>
      <c r="N1892" s="822">
        <v>1</v>
      </c>
      <c r="O1892" s="826">
        <v>0.5</v>
      </c>
      <c r="P1892" s="825">
        <v>35.11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21</v>
      </c>
      <c r="B1893" s="822" t="s">
        <v>2867</v>
      </c>
      <c r="C1893" s="822" t="s">
        <v>2873</v>
      </c>
      <c r="D1893" s="823" t="s">
        <v>4857</v>
      </c>
      <c r="E1893" s="824" t="s">
        <v>2907</v>
      </c>
      <c r="F1893" s="822" t="s">
        <v>2868</v>
      </c>
      <c r="G1893" s="822" t="s">
        <v>3410</v>
      </c>
      <c r="H1893" s="822" t="s">
        <v>643</v>
      </c>
      <c r="I1893" s="822" t="s">
        <v>2377</v>
      </c>
      <c r="J1893" s="822" t="s">
        <v>717</v>
      </c>
      <c r="K1893" s="822" t="s">
        <v>721</v>
      </c>
      <c r="L1893" s="825">
        <v>17.559999999999999</v>
      </c>
      <c r="M1893" s="825">
        <v>17.559999999999999</v>
      </c>
      <c r="N1893" s="822">
        <v>1</v>
      </c>
      <c r="O1893" s="826">
        <v>1</v>
      </c>
      <c r="P1893" s="825">
        <v>17.559999999999999</v>
      </c>
      <c r="Q1893" s="827">
        <v>1</v>
      </c>
      <c r="R1893" s="822">
        <v>1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21</v>
      </c>
      <c r="B1894" s="822" t="s">
        <v>2867</v>
      </c>
      <c r="C1894" s="822" t="s">
        <v>2873</v>
      </c>
      <c r="D1894" s="823" t="s">
        <v>4857</v>
      </c>
      <c r="E1894" s="824" t="s">
        <v>2907</v>
      </c>
      <c r="F1894" s="822" t="s">
        <v>2868</v>
      </c>
      <c r="G1894" s="822" t="s">
        <v>3844</v>
      </c>
      <c r="H1894" s="822" t="s">
        <v>329</v>
      </c>
      <c r="I1894" s="822" t="s">
        <v>4439</v>
      </c>
      <c r="J1894" s="822" t="s">
        <v>1169</v>
      </c>
      <c r="K1894" s="822" t="s">
        <v>1170</v>
      </c>
      <c r="L1894" s="825">
        <v>80.53</v>
      </c>
      <c r="M1894" s="825">
        <v>483.17999999999995</v>
      </c>
      <c r="N1894" s="822">
        <v>6</v>
      </c>
      <c r="O1894" s="826">
        <v>3.5</v>
      </c>
      <c r="P1894" s="825">
        <v>483.17999999999995</v>
      </c>
      <c r="Q1894" s="827">
        <v>1</v>
      </c>
      <c r="R1894" s="822">
        <v>6</v>
      </c>
      <c r="S1894" s="827">
        <v>1</v>
      </c>
      <c r="T1894" s="826">
        <v>3.5</v>
      </c>
      <c r="U1894" s="828">
        <v>1</v>
      </c>
    </row>
    <row r="1895" spans="1:21" ht="14.45" customHeight="1" x14ac:dyDescent="0.2">
      <c r="A1895" s="821">
        <v>21</v>
      </c>
      <c r="B1895" s="822" t="s">
        <v>2867</v>
      </c>
      <c r="C1895" s="822" t="s">
        <v>2873</v>
      </c>
      <c r="D1895" s="823" t="s">
        <v>4857</v>
      </c>
      <c r="E1895" s="824" t="s">
        <v>2907</v>
      </c>
      <c r="F1895" s="822" t="s">
        <v>2868</v>
      </c>
      <c r="G1895" s="822" t="s">
        <v>3844</v>
      </c>
      <c r="H1895" s="822" t="s">
        <v>643</v>
      </c>
      <c r="I1895" s="822" t="s">
        <v>3845</v>
      </c>
      <c r="J1895" s="822" t="s">
        <v>2766</v>
      </c>
      <c r="K1895" s="822" t="s">
        <v>2767</v>
      </c>
      <c r="L1895" s="825">
        <v>161.06</v>
      </c>
      <c r="M1895" s="825">
        <v>805.3</v>
      </c>
      <c r="N1895" s="822">
        <v>5</v>
      </c>
      <c r="O1895" s="826">
        <v>2.5</v>
      </c>
      <c r="P1895" s="825">
        <v>805.3</v>
      </c>
      <c r="Q1895" s="827">
        <v>1</v>
      </c>
      <c r="R1895" s="822">
        <v>5</v>
      </c>
      <c r="S1895" s="827">
        <v>1</v>
      </c>
      <c r="T1895" s="826">
        <v>2.5</v>
      </c>
      <c r="U1895" s="828">
        <v>1</v>
      </c>
    </row>
    <row r="1896" spans="1:21" ht="14.45" customHeight="1" x14ac:dyDescent="0.2">
      <c r="A1896" s="821">
        <v>21</v>
      </c>
      <c r="B1896" s="822" t="s">
        <v>2867</v>
      </c>
      <c r="C1896" s="822" t="s">
        <v>2873</v>
      </c>
      <c r="D1896" s="823" t="s">
        <v>4857</v>
      </c>
      <c r="E1896" s="824" t="s">
        <v>2907</v>
      </c>
      <c r="F1896" s="822" t="s">
        <v>2868</v>
      </c>
      <c r="G1896" s="822" t="s">
        <v>3846</v>
      </c>
      <c r="H1896" s="822" t="s">
        <v>329</v>
      </c>
      <c r="I1896" s="822" t="s">
        <v>3847</v>
      </c>
      <c r="J1896" s="822" t="s">
        <v>3848</v>
      </c>
      <c r="K1896" s="822" t="s">
        <v>780</v>
      </c>
      <c r="L1896" s="825">
        <v>208.18</v>
      </c>
      <c r="M1896" s="825">
        <v>624.54</v>
      </c>
      <c r="N1896" s="822">
        <v>3</v>
      </c>
      <c r="O1896" s="826">
        <v>1</v>
      </c>
      <c r="P1896" s="825">
        <v>624.54</v>
      </c>
      <c r="Q1896" s="827">
        <v>1</v>
      </c>
      <c r="R1896" s="822">
        <v>3</v>
      </c>
      <c r="S1896" s="827">
        <v>1</v>
      </c>
      <c r="T1896" s="826">
        <v>1</v>
      </c>
      <c r="U1896" s="828">
        <v>1</v>
      </c>
    </row>
    <row r="1897" spans="1:21" ht="14.45" customHeight="1" x14ac:dyDescent="0.2">
      <c r="A1897" s="821">
        <v>21</v>
      </c>
      <c r="B1897" s="822" t="s">
        <v>2867</v>
      </c>
      <c r="C1897" s="822" t="s">
        <v>2873</v>
      </c>
      <c r="D1897" s="823" t="s">
        <v>4857</v>
      </c>
      <c r="E1897" s="824" t="s">
        <v>2907</v>
      </c>
      <c r="F1897" s="822" t="s">
        <v>2868</v>
      </c>
      <c r="G1897" s="822" t="s">
        <v>3119</v>
      </c>
      <c r="H1897" s="822" t="s">
        <v>643</v>
      </c>
      <c r="I1897" s="822" t="s">
        <v>2652</v>
      </c>
      <c r="J1897" s="822" t="s">
        <v>931</v>
      </c>
      <c r="K1897" s="822" t="s">
        <v>2653</v>
      </c>
      <c r="L1897" s="825">
        <v>2309.36</v>
      </c>
      <c r="M1897" s="825">
        <v>20784.240000000002</v>
      </c>
      <c r="N1897" s="822">
        <v>9</v>
      </c>
      <c r="O1897" s="826">
        <v>2.5</v>
      </c>
      <c r="P1897" s="825">
        <v>4618.72</v>
      </c>
      <c r="Q1897" s="827">
        <v>0.22222222222222221</v>
      </c>
      <c r="R1897" s="822">
        <v>2</v>
      </c>
      <c r="S1897" s="827">
        <v>0.22222222222222221</v>
      </c>
      <c r="T1897" s="826">
        <v>1</v>
      </c>
      <c r="U1897" s="828">
        <v>0.4</v>
      </c>
    </row>
    <row r="1898" spans="1:21" ht="14.45" customHeight="1" x14ac:dyDescent="0.2">
      <c r="A1898" s="821">
        <v>21</v>
      </c>
      <c r="B1898" s="822" t="s">
        <v>2867</v>
      </c>
      <c r="C1898" s="822" t="s">
        <v>2873</v>
      </c>
      <c r="D1898" s="823" t="s">
        <v>4857</v>
      </c>
      <c r="E1898" s="824" t="s">
        <v>2907</v>
      </c>
      <c r="F1898" s="822" t="s">
        <v>2868</v>
      </c>
      <c r="G1898" s="822" t="s">
        <v>3119</v>
      </c>
      <c r="H1898" s="822" t="s">
        <v>643</v>
      </c>
      <c r="I1898" s="822" t="s">
        <v>3713</v>
      </c>
      <c r="J1898" s="822" t="s">
        <v>929</v>
      </c>
      <c r="K1898" s="822" t="s">
        <v>3714</v>
      </c>
      <c r="L1898" s="825">
        <v>368.16</v>
      </c>
      <c r="M1898" s="825">
        <v>1104.48</v>
      </c>
      <c r="N1898" s="822">
        <v>3</v>
      </c>
      <c r="O1898" s="826">
        <v>1</v>
      </c>
      <c r="P1898" s="825">
        <v>1104.48</v>
      </c>
      <c r="Q1898" s="827">
        <v>1</v>
      </c>
      <c r="R1898" s="822">
        <v>3</v>
      </c>
      <c r="S1898" s="827">
        <v>1</v>
      </c>
      <c r="T1898" s="826">
        <v>1</v>
      </c>
      <c r="U1898" s="828">
        <v>1</v>
      </c>
    </row>
    <row r="1899" spans="1:21" ht="14.45" customHeight="1" x14ac:dyDescent="0.2">
      <c r="A1899" s="821">
        <v>21</v>
      </c>
      <c r="B1899" s="822" t="s">
        <v>2867</v>
      </c>
      <c r="C1899" s="822" t="s">
        <v>2873</v>
      </c>
      <c r="D1899" s="823" t="s">
        <v>4857</v>
      </c>
      <c r="E1899" s="824" t="s">
        <v>2907</v>
      </c>
      <c r="F1899" s="822" t="s">
        <v>2868</v>
      </c>
      <c r="G1899" s="822" t="s">
        <v>3119</v>
      </c>
      <c r="H1899" s="822" t="s">
        <v>643</v>
      </c>
      <c r="I1899" s="822" t="s">
        <v>2333</v>
      </c>
      <c r="J1899" s="822" t="s">
        <v>931</v>
      </c>
      <c r="K1899" s="822" t="s">
        <v>2334</v>
      </c>
      <c r="L1899" s="825">
        <v>1385.62</v>
      </c>
      <c r="M1899" s="825">
        <v>8313.7199999999993</v>
      </c>
      <c r="N1899" s="822">
        <v>6</v>
      </c>
      <c r="O1899" s="826">
        <v>2</v>
      </c>
      <c r="P1899" s="825">
        <v>4156.8599999999997</v>
      </c>
      <c r="Q1899" s="827">
        <v>0.5</v>
      </c>
      <c r="R1899" s="822">
        <v>3</v>
      </c>
      <c r="S1899" s="827">
        <v>0.5</v>
      </c>
      <c r="T1899" s="826">
        <v>1</v>
      </c>
      <c r="U1899" s="828">
        <v>0.5</v>
      </c>
    </row>
    <row r="1900" spans="1:21" ht="14.45" customHeight="1" x14ac:dyDescent="0.2">
      <c r="A1900" s="821">
        <v>21</v>
      </c>
      <c r="B1900" s="822" t="s">
        <v>2867</v>
      </c>
      <c r="C1900" s="822" t="s">
        <v>2873</v>
      </c>
      <c r="D1900" s="823" t="s">
        <v>4857</v>
      </c>
      <c r="E1900" s="824" t="s">
        <v>2907</v>
      </c>
      <c r="F1900" s="822" t="s">
        <v>2868</v>
      </c>
      <c r="G1900" s="822" t="s">
        <v>3119</v>
      </c>
      <c r="H1900" s="822" t="s">
        <v>643</v>
      </c>
      <c r="I1900" s="822" t="s">
        <v>2654</v>
      </c>
      <c r="J1900" s="822" t="s">
        <v>929</v>
      </c>
      <c r="K1900" s="822" t="s">
        <v>2655</v>
      </c>
      <c r="L1900" s="825">
        <v>736.33</v>
      </c>
      <c r="M1900" s="825">
        <v>4417.9800000000005</v>
      </c>
      <c r="N1900" s="822">
        <v>6</v>
      </c>
      <c r="O1900" s="826">
        <v>2</v>
      </c>
      <c r="P1900" s="825">
        <v>4417.9800000000005</v>
      </c>
      <c r="Q1900" s="827">
        <v>1</v>
      </c>
      <c r="R1900" s="822">
        <v>6</v>
      </c>
      <c r="S1900" s="827">
        <v>1</v>
      </c>
      <c r="T1900" s="826">
        <v>2</v>
      </c>
      <c r="U1900" s="828">
        <v>1</v>
      </c>
    </row>
    <row r="1901" spans="1:21" ht="14.45" customHeight="1" x14ac:dyDescent="0.2">
      <c r="A1901" s="821">
        <v>21</v>
      </c>
      <c r="B1901" s="822" t="s">
        <v>2867</v>
      </c>
      <c r="C1901" s="822" t="s">
        <v>2873</v>
      </c>
      <c r="D1901" s="823" t="s">
        <v>4857</v>
      </c>
      <c r="E1901" s="824" t="s">
        <v>2907</v>
      </c>
      <c r="F1901" s="822" t="s">
        <v>2868</v>
      </c>
      <c r="G1901" s="822" t="s">
        <v>3119</v>
      </c>
      <c r="H1901" s="822" t="s">
        <v>643</v>
      </c>
      <c r="I1901" s="822" t="s">
        <v>3120</v>
      </c>
      <c r="J1901" s="822" t="s">
        <v>929</v>
      </c>
      <c r="K1901" s="822" t="s">
        <v>3121</v>
      </c>
      <c r="L1901" s="825">
        <v>490.89</v>
      </c>
      <c r="M1901" s="825">
        <v>4908.8999999999996</v>
      </c>
      <c r="N1901" s="822">
        <v>10</v>
      </c>
      <c r="O1901" s="826">
        <v>3</v>
      </c>
      <c r="P1901" s="825">
        <v>4908.8999999999996</v>
      </c>
      <c r="Q1901" s="827">
        <v>1</v>
      </c>
      <c r="R1901" s="822">
        <v>10</v>
      </c>
      <c r="S1901" s="827">
        <v>1</v>
      </c>
      <c r="T1901" s="826">
        <v>3</v>
      </c>
      <c r="U1901" s="828">
        <v>1</v>
      </c>
    </row>
    <row r="1902" spans="1:21" ht="14.45" customHeight="1" x14ac:dyDescent="0.2">
      <c r="A1902" s="821">
        <v>21</v>
      </c>
      <c r="B1902" s="822" t="s">
        <v>2867</v>
      </c>
      <c r="C1902" s="822" t="s">
        <v>2873</v>
      </c>
      <c r="D1902" s="823" t="s">
        <v>4857</v>
      </c>
      <c r="E1902" s="824" t="s">
        <v>2907</v>
      </c>
      <c r="F1902" s="822" t="s">
        <v>2868</v>
      </c>
      <c r="G1902" s="822" t="s">
        <v>3119</v>
      </c>
      <c r="H1902" s="822" t="s">
        <v>643</v>
      </c>
      <c r="I1902" s="822" t="s">
        <v>2335</v>
      </c>
      <c r="J1902" s="822" t="s">
        <v>931</v>
      </c>
      <c r="K1902" s="822" t="s">
        <v>2336</v>
      </c>
      <c r="L1902" s="825">
        <v>1847.49</v>
      </c>
      <c r="M1902" s="825">
        <v>7389.96</v>
      </c>
      <c r="N1902" s="822">
        <v>4</v>
      </c>
      <c r="O1902" s="826">
        <v>1</v>
      </c>
      <c r="P1902" s="825">
        <v>7389.96</v>
      </c>
      <c r="Q1902" s="827">
        <v>1</v>
      </c>
      <c r="R1902" s="822">
        <v>4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21</v>
      </c>
      <c r="B1903" s="822" t="s">
        <v>2867</v>
      </c>
      <c r="C1903" s="822" t="s">
        <v>2873</v>
      </c>
      <c r="D1903" s="823" t="s">
        <v>4857</v>
      </c>
      <c r="E1903" s="824" t="s">
        <v>2907</v>
      </c>
      <c r="F1903" s="822" t="s">
        <v>2868</v>
      </c>
      <c r="G1903" s="822" t="s">
        <v>3119</v>
      </c>
      <c r="H1903" s="822" t="s">
        <v>643</v>
      </c>
      <c r="I1903" s="822" t="s">
        <v>2337</v>
      </c>
      <c r="J1903" s="822" t="s">
        <v>929</v>
      </c>
      <c r="K1903" s="822" t="s">
        <v>2338</v>
      </c>
      <c r="L1903" s="825">
        <v>923.74</v>
      </c>
      <c r="M1903" s="825">
        <v>12932.359999999999</v>
      </c>
      <c r="N1903" s="822">
        <v>14</v>
      </c>
      <c r="O1903" s="826">
        <v>6.5</v>
      </c>
      <c r="P1903" s="825">
        <v>12008.619999999999</v>
      </c>
      <c r="Q1903" s="827">
        <v>0.9285714285714286</v>
      </c>
      <c r="R1903" s="822">
        <v>13</v>
      </c>
      <c r="S1903" s="827">
        <v>0.9285714285714286</v>
      </c>
      <c r="T1903" s="826">
        <v>5.5</v>
      </c>
      <c r="U1903" s="828">
        <v>0.84615384615384615</v>
      </c>
    </row>
    <row r="1904" spans="1:21" ht="14.45" customHeight="1" x14ac:dyDescent="0.2">
      <c r="A1904" s="821">
        <v>21</v>
      </c>
      <c r="B1904" s="822" t="s">
        <v>2867</v>
      </c>
      <c r="C1904" s="822" t="s">
        <v>2873</v>
      </c>
      <c r="D1904" s="823" t="s">
        <v>4857</v>
      </c>
      <c r="E1904" s="824" t="s">
        <v>2907</v>
      </c>
      <c r="F1904" s="822" t="s">
        <v>2868</v>
      </c>
      <c r="G1904" s="822" t="s">
        <v>3415</v>
      </c>
      <c r="H1904" s="822" t="s">
        <v>329</v>
      </c>
      <c r="I1904" s="822" t="s">
        <v>3416</v>
      </c>
      <c r="J1904" s="822" t="s">
        <v>3417</v>
      </c>
      <c r="K1904" s="822" t="s">
        <v>3418</v>
      </c>
      <c r="L1904" s="825">
        <v>113.93</v>
      </c>
      <c r="M1904" s="825">
        <v>341.79</v>
      </c>
      <c r="N1904" s="822">
        <v>3</v>
      </c>
      <c r="O1904" s="826">
        <v>1</v>
      </c>
      <c r="P1904" s="825">
        <v>341.79</v>
      </c>
      <c r="Q1904" s="827">
        <v>1</v>
      </c>
      <c r="R1904" s="822">
        <v>3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21</v>
      </c>
      <c r="B1905" s="822" t="s">
        <v>2867</v>
      </c>
      <c r="C1905" s="822" t="s">
        <v>2873</v>
      </c>
      <c r="D1905" s="823" t="s">
        <v>4857</v>
      </c>
      <c r="E1905" s="824" t="s">
        <v>2907</v>
      </c>
      <c r="F1905" s="822" t="s">
        <v>2868</v>
      </c>
      <c r="G1905" s="822" t="s">
        <v>3122</v>
      </c>
      <c r="H1905" s="822" t="s">
        <v>329</v>
      </c>
      <c r="I1905" s="822" t="s">
        <v>3423</v>
      </c>
      <c r="J1905" s="822" t="s">
        <v>1202</v>
      </c>
      <c r="K1905" s="822" t="s">
        <v>3424</v>
      </c>
      <c r="L1905" s="825">
        <v>35.25</v>
      </c>
      <c r="M1905" s="825">
        <v>35.25</v>
      </c>
      <c r="N1905" s="822">
        <v>1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21</v>
      </c>
      <c r="B1906" s="822" t="s">
        <v>2867</v>
      </c>
      <c r="C1906" s="822" t="s">
        <v>2873</v>
      </c>
      <c r="D1906" s="823" t="s">
        <v>4857</v>
      </c>
      <c r="E1906" s="824" t="s">
        <v>2907</v>
      </c>
      <c r="F1906" s="822" t="s">
        <v>2868</v>
      </c>
      <c r="G1906" s="822" t="s">
        <v>3557</v>
      </c>
      <c r="H1906" s="822" t="s">
        <v>329</v>
      </c>
      <c r="I1906" s="822" t="s">
        <v>3558</v>
      </c>
      <c r="J1906" s="822" t="s">
        <v>3559</v>
      </c>
      <c r="K1906" s="822" t="s">
        <v>3560</v>
      </c>
      <c r="L1906" s="825">
        <v>78.33</v>
      </c>
      <c r="M1906" s="825">
        <v>78.33</v>
      </c>
      <c r="N1906" s="822">
        <v>1</v>
      </c>
      <c r="O1906" s="826">
        <v>1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21</v>
      </c>
      <c r="B1907" s="822" t="s">
        <v>2867</v>
      </c>
      <c r="C1907" s="822" t="s">
        <v>2873</v>
      </c>
      <c r="D1907" s="823" t="s">
        <v>4857</v>
      </c>
      <c r="E1907" s="824" t="s">
        <v>2907</v>
      </c>
      <c r="F1907" s="822" t="s">
        <v>2868</v>
      </c>
      <c r="G1907" s="822" t="s">
        <v>3124</v>
      </c>
      <c r="H1907" s="822" t="s">
        <v>329</v>
      </c>
      <c r="I1907" s="822" t="s">
        <v>3128</v>
      </c>
      <c r="J1907" s="822" t="s">
        <v>977</v>
      </c>
      <c r="K1907" s="822" t="s">
        <v>3129</v>
      </c>
      <c r="L1907" s="825">
        <v>57.64</v>
      </c>
      <c r="M1907" s="825">
        <v>57.64</v>
      </c>
      <c r="N1907" s="822">
        <v>1</v>
      </c>
      <c r="O1907" s="826">
        <v>1</v>
      </c>
      <c r="P1907" s="825">
        <v>57.64</v>
      </c>
      <c r="Q1907" s="827">
        <v>1</v>
      </c>
      <c r="R1907" s="822">
        <v>1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21</v>
      </c>
      <c r="B1908" s="822" t="s">
        <v>2867</v>
      </c>
      <c r="C1908" s="822" t="s">
        <v>2873</v>
      </c>
      <c r="D1908" s="823" t="s">
        <v>4857</v>
      </c>
      <c r="E1908" s="824" t="s">
        <v>2907</v>
      </c>
      <c r="F1908" s="822" t="s">
        <v>2868</v>
      </c>
      <c r="G1908" s="822" t="s">
        <v>3124</v>
      </c>
      <c r="H1908" s="822" t="s">
        <v>329</v>
      </c>
      <c r="I1908" s="822" t="s">
        <v>3130</v>
      </c>
      <c r="J1908" s="822" t="s">
        <v>977</v>
      </c>
      <c r="K1908" s="822" t="s">
        <v>3131</v>
      </c>
      <c r="L1908" s="825">
        <v>185.26</v>
      </c>
      <c r="M1908" s="825">
        <v>555.78</v>
      </c>
      <c r="N1908" s="822">
        <v>3</v>
      </c>
      <c r="O1908" s="826">
        <v>2.5</v>
      </c>
      <c r="P1908" s="825">
        <v>370.52</v>
      </c>
      <c r="Q1908" s="827">
        <v>0.66666666666666663</v>
      </c>
      <c r="R1908" s="822">
        <v>2</v>
      </c>
      <c r="S1908" s="827">
        <v>0.66666666666666663</v>
      </c>
      <c r="T1908" s="826">
        <v>1.5</v>
      </c>
      <c r="U1908" s="828">
        <v>0.6</v>
      </c>
    </row>
    <row r="1909" spans="1:21" ht="14.45" customHeight="1" x14ac:dyDescent="0.2">
      <c r="A1909" s="821">
        <v>21</v>
      </c>
      <c r="B1909" s="822" t="s">
        <v>2867</v>
      </c>
      <c r="C1909" s="822" t="s">
        <v>2873</v>
      </c>
      <c r="D1909" s="823" t="s">
        <v>4857</v>
      </c>
      <c r="E1909" s="824" t="s">
        <v>2907</v>
      </c>
      <c r="F1909" s="822" t="s">
        <v>2868</v>
      </c>
      <c r="G1909" s="822" t="s">
        <v>3124</v>
      </c>
      <c r="H1909" s="822" t="s">
        <v>329</v>
      </c>
      <c r="I1909" s="822" t="s">
        <v>3430</v>
      </c>
      <c r="J1909" s="822" t="s">
        <v>977</v>
      </c>
      <c r="K1909" s="822" t="s">
        <v>3131</v>
      </c>
      <c r="L1909" s="825">
        <v>87.98</v>
      </c>
      <c r="M1909" s="825">
        <v>351.92</v>
      </c>
      <c r="N1909" s="822">
        <v>4</v>
      </c>
      <c r="O1909" s="826">
        <v>2</v>
      </c>
      <c r="P1909" s="825">
        <v>175.96</v>
      </c>
      <c r="Q1909" s="827">
        <v>0.5</v>
      </c>
      <c r="R1909" s="822">
        <v>2</v>
      </c>
      <c r="S1909" s="827">
        <v>0.5</v>
      </c>
      <c r="T1909" s="826">
        <v>1</v>
      </c>
      <c r="U1909" s="828">
        <v>0.5</v>
      </c>
    </row>
    <row r="1910" spans="1:21" ht="14.45" customHeight="1" x14ac:dyDescent="0.2">
      <c r="A1910" s="821">
        <v>21</v>
      </c>
      <c r="B1910" s="822" t="s">
        <v>2867</v>
      </c>
      <c r="C1910" s="822" t="s">
        <v>2873</v>
      </c>
      <c r="D1910" s="823" t="s">
        <v>4857</v>
      </c>
      <c r="E1910" s="824" t="s">
        <v>2907</v>
      </c>
      <c r="F1910" s="822" t="s">
        <v>2868</v>
      </c>
      <c r="G1910" s="822" t="s">
        <v>3124</v>
      </c>
      <c r="H1910" s="822" t="s">
        <v>329</v>
      </c>
      <c r="I1910" s="822" t="s">
        <v>4440</v>
      </c>
      <c r="J1910" s="822" t="s">
        <v>3436</v>
      </c>
      <c r="K1910" s="822" t="s">
        <v>4441</v>
      </c>
      <c r="L1910" s="825">
        <v>112.87</v>
      </c>
      <c r="M1910" s="825">
        <v>112.87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21</v>
      </c>
      <c r="B1911" s="822" t="s">
        <v>2867</v>
      </c>
      <c r="C1911" s="822" t="s">
        <v>2873</v>
      </c>
      <c r="D1911" s="823" t="s">
        <v>4857</v>
      </c>
      <c r="E1911" s="824" t="s">
        <v>2907</v>
      </c>
      <c r="F1911" s="822" t="s">
        <v>2868</v>
      </c>
      <c r="G1911" s="822" t="s">
        <v>2919</v>
      </c>
      <c r="H1911" s="822" t="s">
        <v>643</v>
      </c>
      <c r="I1911" s="822" t="s">
        <v>2309</v>
      </c>
      <c r="J1911" s="822" t="s">
        <v>2310</v>
      </c>
      <c r="K1911" s="822" t="s">
        <v>2311</v>
      </c>
      <c r="L1911" s="825">
        <v>453.18</v>
      </c>
      <c r="M1911" s="825">
        <v>453.18</v>
      </c>
      <c r="N1911" s="822">
        <v>1</v>
      </c>
      <c r="O1911" s="826">
        <v>1</v>
      </c>
      <c r="P1911" s="825">
        <v>453.18</v>
      </c>
      <c r="Q1911" s="827">
        <v>1</v>
      </c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21</v>
      </c>
      <c r="B1912" s="822" t="s">
        <v>2867</v>
      </c>
      <c r="C1912" s="822" t="s">
        <v>2873</v>
      </c>
      <c r="D1912" s="823" t="s">
        <v>4857</v>
      </c>
      <c r="E1912" s="824" t="s">
        <v>2907</v>
      </c>
      <c r="F1912" s="822" t="s">
        <v>2868</v>
      </c>
      <c r="G1912" s="822" t="s">
        <v>2919</v>
      </c>
      <c r="H1912" s="822" t="s">
        <v>329</v>
      </c>
      <c r="I1912" s="822" t="s">
        <v>2920</v>
      </c>
      <c r="J1912" s="822" t="s">
        <v>2310</v>
      </c>
      <c r="K1912" s="822" t="s">
        <v>2311</v>
      </c>
      <c r="L1912" s="825">
        <v>453.18</v>
      </c>
      <c r="M1912" s="825">
        <v>22205.820000000007</v>
      </c>
      <c r="N1912" s="822">
        <v>49</v>
      </c>
      <c r="O1912" s="826">
        <v>28.5</v>
      </c>
      <c r="P1912" s="825">
        <v>14048.580000000005</v>
      </c>
      <c r="Q1912" s="827">
        <v>0.63265306122448983</v>
      </c>
      <c r="R1912" s="822">
        <v>31</v>
      </c>
      <c r="S1912" s="827">
        <v>0.63265306122448983</v>
      </c>
      <c r="T1912" s="826">
        <v>17.5</v>
      </c>
      <c r="U1912" s="828">
        <v>0.61403508771929827</v>
      </c>
    </row>
    <row r="1913" spans="1:21" ht="14.45" customHeight="1" x14ac:dyDescent="0.2">
      <c r="A1913" s="821">
        <v>21</v>
      </c>
      <c r="B1913" s="822" t="s">
        <v>2867</v>
      </c>
      <c r="C1913" s="822" t="s">
        <v>2873</v>
      </c>
      <c r="D1913" s="823" t="s">
        <v>4857</v>
      </c>
      <c r="E1913" s="824" t="s">
        <v>2907</v>
      </c>
      <c r="F1913" s="822" t="s">
        <v>2868</v>
      </c>
      <c r="G1913" s="822" t="s">
        <v>3439</v>
      </c>
      <c r="H1913" s="822" t="s">
        <v>643</v>
      </c>
      <c r="I1913" s="822" t="s">
        <v>2364</v>
      </c>
      <c r="J1913" s="822" t="s">
        <v>987</v>
      </c>
      <c r="K1913" s="822" t="s">
        <v>2365</v>
      </c>
      <c r="L1913" s="825">
        <v>0</v>
      </c>
      <c r="M1913" s="825">
        <v>0</v>
      </c>
      <c r="N1913" s="822">
        <v>1</v>
      </c>
      <c r="O1913" s="826">
        <v>0.5</v>
      </c>
      <c r="P1913" s="825"/>
      <c r="Q1913" s="827"/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21</v>
      </c>
      <c r="B1914" s="822" t="s">
        <v>2867</v>
      </c>
      <c r="C1914" s="822" t="s">
        <v>2873</v>
      </c>
      <c r="D1914" s="823" t="s">
        <v>4857</v>
      </c>
      <c r="E1914" s="824" t="s">
        <v>2907</v>
      </c>
      <c r="F1914" s="822" t="s">
        <v>2868</v>
      </c>
      <c r="G1914" s="822" t="s">
        <v>2928</v>
      </c>
      <c r="H1914" s="822" t="s">
        <v>643</v>
      </c>
      <c r="I1914" s="822" t="s">
        <v>2534</v>
      </c>
      <c r="J1914" s="822" t="s">
        <v>1237</v>
      </c>
      <c r="K1914" s="822" t="s">
        <v>1238</v>
      </c>
      <c r="L1914" s="825">
        <v>552.64</v>
      </c>
      <c r="M1914" s="825">
        <v>2210.56</v>
      </c>
      <c r="N1914" s="822">
        <v>4</v>
      </c>
      <c r="O1914" s="826">
        <v>2</v>
      </c>
      <c r="P1914" s="825">
        <v>2210.56</v>
      </c>
      <c r="Q1914" s="827">
        <v>1</v>
      </c>
      <c r="R1914" s="822">
        <v>4</v>
      </c>
      <c r="S1914" s="827">
        <v>1</v>
      </c>
      <c r="T1914" s="826">
        <v>2</v>
      </c>
      <c r="U1914" s="828">
        <v>1</v>
      </c>
    </row>
    <row r="1915" spans="1:21" ht="14.45" customHeight="1" x14ac:dyDescent="0.2">
      <c r="A1915" s="821">
        <v>21</v>
      </c>
      <c r="B1915" s="822" t="s">
        <v>2867</v>
      </c>
      <c r="C1915" s="822" t="s">
        <v>2873</v>
      </c>
      <c r="D1915" s="823" t="s">
        <v>4857</v>
      </c>
      <c r="E1915" s="824" t="s">
        <v>2907</v>
      </c>
      <c r="F1915" s="822" t="s">
        <v>2868</v>
      </c>
      <c r="G1915" s="822" t="s">
        <v>2928</v>
      </c>
      <c r="H1915" s="822" t="s">
        <v>643</v>
      </c>
      <c r="I1915" s="822" t="s">
        <v>2535</v>
      </c>
      <c r="J1915" s="822" t="s">
        <v>1237</v>
      </c>
      <c r="K1915" s="822" t="s">
        <v>1239</v>
      </c>
      <c r="L1915" s="825">
        <v>1019.46</v>
      </c>
      <c r="M1915" s="825">
        <v>2038.92</v>
      </c>
      <c r="N1915" s="822">
        <v>2</v>
      </c>
      <c r="O1915" s="826">
        <v>1</v>
      </c>
      <c r="P1915" s="825">
        <v>2038.92</v>
      </c>
      <c r="Q1915" s="827">
        <v>1</v>
      </c>
      <c r="R1915" s="822">
        <v>2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21</v>
      </c>
      <c r="B1916" s="822" t="s">
        <v>2867</v>
      </c>
      <c r="C1916" s="822" t="s">
        <v>2873</v>
      </c>
      <c r="D1916" s="823" t="s">
        <v>4857</v>
      </c>
      <c r="E1916" s="824" t="s">
        <v>2907</v>
      </c>
      <c r="F1916" s="822" t="s">
        <v>2868</v>
      </c>
      <c r="G1916" s="822" t="s">
        <v>3139</v>
      </c>
      <c r="H1916" s="822" t="s">
        <v>329</v>
      </c>
      <c r="I1916" s="822" t="s">
        <v>3140</v>
      </c>
      <c r="J1916" s="822" t="s">
        <v>660</v>
      </c>
      <c r="K1916" s="822" t="s">
        <v>3141</v>
      </c>
      <c r="L1916" s="825">
        <v>453.18</v>
      </c>
      <c r="M1916" s="825">
        <v>1359.54</v>
      </c>
      <c r="N1916" s="822">
        <v>3</v>
      </c>
      <c r="O1916" s="826">
        <v>1</v>
      </c>
      <c r="P1916" s="825">
        <v>453.18</v>
      </c>
      <c r="Q1916" s="827">
        <v>0.33333333333333337</v>
      </c>
      <c r="R1916" s="822">
        <v>1</v>
      </c>
      <c r="S1916" s="827">
        <v>0.33333333333333331</v>
      </c>
      <c r="T1916" s="826">
        <v>0.5</v>
      </c>
      <c r="U1916" s="828">
        <v>0.5</v>
      </c>
    </row>
    <row r="1917" spans="1:21" ht="14.45" customHeight="1" x14ac:dyDescent="0.2">
      <c r="A1917" s="821">
        <v>21</v>
      </c>
      <c r="B1917" s="822" t="s">
        <v>2867</v>
      </c>
      <c r="C1917" s="822" t="s">
        <v>2873</v>
      </c>
      <c r="D1917" s="823" t="s">
        <v>4857</v>
      </c>
      <c r="E1917" s="824" t="s">
        <v>2907</v>
      </c>
      <c r="F1917" s="822" t="s">
        <v>2868</v>
      </c>
      <c r="G1917" s="822" t="s">
        <v>2933</v>
      </c>
      <c r="H1917" s="822" t="s">
        <v>329</v>
      </c>
      <c r="I1917" s="822" t="s">
        <v>3142</v>
      </c>
      <c r="J1917" s="822" t="s">
        <v>1674</v>
      </c>
      <c r="K1917" s="822" t="s">
        <v>3143</v>
      </c>
      <c r="L1917" s="825">
        <v>57.64</v>
      </c>
      <c r="M1917" s="825">
        <v>115.28</v>
      </c>
      <c r="N1917" s="822">
        <v>2</v>
      </c>
      <c r="O1917" s="826">
        <v>2</v>
      </c>
      <c r="P1917" s="825">
        <v>115.28</v>
      </c>
      <c r="Q1917" s="827">
        <v>1</v>
      </c>
      <c r="R1917" s="822">
        <v>2</v>
      </c>
      <c r="S1917" s="827">
        <v>1</v>
      </c>
      <c r="T1917" s="826">
        <v>2</v>
      </c>
      <c r="U1917" s="828">
        <v>1</v>
      </c>
    </row>
    <row r="1918" spans="1:21" ht="14.45" customHeight="1" x14ac:dyDescent="0.2">
      <c r="A1918" s="821">
        <v>21</v>
      </c>
      <c r="B1918" s="822" t="s">
        <v>2867</v>
      </c>
      <c r="C1918" s="822" t="s">
        <v>2873</v>
      </c>
      <c r="D1918" s="823" t="s">
        <v>4857</v>
      </c>
      <c r="E1918" s="824" t="s">
        <v>2907</v>
      </c>
      <c r="F1918" s="822" t="s">
        <v>2868</v>
      </c>
      <c r="G1918" s="822" t="s">
        <v>2933</v>
      </c>
      <c r="H1918" s="822" t="s">
        <v>643</v>
      </c>
      <c r="I1918" s="822" t="s">
        <v>2299</v>
      </c>
      <c r="J1918" s="822" t="s">
        <v>1674</v>
      </c>
      <c r="K1918" s="822" t="s">
        <v>2300</v>
      </c>
      <c r="L1918" s="825">
        <v>102.93</v>
      </c>
      <c r="M1918" s="825">
        <v>205.86</v>
      </c>
      <c r="N1918" s="822">
        <v>2</v>
      </c>
      <c r="O1918" s="826">
        <v>1.5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21</v>
      </c>
      <c r="B1919" s="822" t="s">
        <v>2867</v>
      </c>
      <c r="C1919" s="822" t="s">
        <v>2873</v>
      </c>
      <c r="D1919" s="823" t="s">
        <v>4857</v>
      </c>
      <c r="E1919" s="824" t="s">
        <v>2907</v>
      </c>
      <c r="F1919" s="822" t="s">
        <v>2868</v>
      </c>
      <c r="G1919" s="822" t="s">
        <v>2933</v>
      </c>
      <c r="H1919" s="822" t="s">
        <v>643</v>
      </c>
      <c r="I1919" s="822" t="s">
        <v>2299</v>
      </c>
      <c r="J1919" s="822" t="s">
        <v>1674</v>
      </c>
      <c r="K1919" s="822" t="s">
        <v>2300</v>
      </c>
      <c r="L1919" s="825">
        <v>48.89</v>
      </c>
      <c r="M1919" s="825">
        <v>48.89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21</v>
      </c>
      <c r="B1920" s="822" t="s">
        <v>2867</v>
      </c>
      <c r="C1920" s="822" t="s">
        <v>2873</v>
      </c>
      <c r="D1920" s="823" t="s">
        <v>4857</v>
      </c>
      <c r="E1920" s="824" t="s">
        <v>2907</v>
      </c>
      <c r="F1920" s="822" t="s">
        <v>2868</v>
      </c>
      <c r="G1920" s="822" t="s">
        <v>2933</v>
      </c>
      <c r="H1920" s="822" t="s">
        <v>329</v>
      </c>
      <c r="I1920" s="822" t="s">
        <v>3448</v>
      </c>
      <c r="J1920" s="822" t="s">
        <v>1674</v>
      </c>
      <c r="K1920" s="822" t="s">
        <v>1675</v>
      </c>
      <c r="L1920" s="825">
        <v>205.84</v>
      </c>
      <c r="M1920" s="825">
        <v>1646.7199999999998</v>
      </c>
      <c r="N1920" s="822">
        <v>8</v>
      </c>
      <c r="O1920" s="826">
        <v>7.5</v>
      </c>
      <c r="P1920" s="825">
        <v>1440.8799999999999</v>
      </c>
      <c r="Q1920" s="827">
        <v>0.875</v>
      </c>
      <c r="R1920" s="822">
        <v>7</v>
      </c>
      <c r="S1920" s="827">
        <v>0.875</v>
      </c>
      <c r="T1920" s="826">
        <v>6.5</v>
      </c>
      <c r="U1920" s="828">
        <v>0.8666666666666667</v>
      </c>
    </row>
    <row r="1921" spans="1:21" ht="14.45" customHeight="1" x14ac:dyDescent="0.2">
      <c r="A1921" s="821">
        <v>21</v>
      </c>
      <c r="B1921" s="822" t="s">
        <v>2867</v>
      </c>
      <c r="C1921" s="822" t="s">
        <v>2873</v>
      </c>
      <c r="D1921" s="823" t="s">
        <v>4857</v>
      </c>
      <c r="E1921" s="824" t="s">
        <v>2907</v>
      </c>
      <c r="F1921" s="822" t="s">
        <v>2868</v>
      </c>
      <c r="G1921" s="822" t="s">
        <v>2933</v>
      </c>
      <c r="H1921" s="822" t="s">
        <v>329</v>
      </c>
      <c r="I1921" s="822" t="s">
        <v>3448</v>
      </c>
      <c r="J1921" s="822" t="s">
        <v>1674</v>
      </c>
      <c r="K1921" s="822" t="s">
        <v>1675</v>
      </c>
      <c r="L1921" s="825">
        <v>97.76</v>
      </c>
      <c r="M1921" s="825">
        <v>97.76</v>
      </c>
      <c r="N1921" s="822">
        <v>1</v>
      </c>
      <c r="O1921" s="826">
        <v>0.5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21</v>
      </c>
      <c r="B1922" s="822" t="s">
        <v>2867</v>
      </c>
      <c r="C1922" s="822" t="s">
        <v>2873</v>
      </c>
      <c r="D1922" s="823" t="s">
        <v>4857</v>
      </c>
      <c r="E1922" s="824" t="s">
        <v>2907</v>
      </c>
      <c r="F1922" s="822" t="s">
        <v>2868</v>
      </c>
      <c r="G1922" s="822" t="s">
        <v>3148</v>
      </c>
      <c r="H1922" s="822" t="s">
        <v>329</v>
      </c>
      <c r="I1922" s="822" t="s">
        <v>4254</v>
      </c>
      <c r="J1922" s="822" t="s">
        <v>4255</v>
      </c>
      <c r="K1922" s="822" t="s">
        <v>642</v>
      </c>
      <c r="L1922" s="825">
        <v>173.31</v>
      </c>
      <c r="M1922" s="825">
        <v>173.31</v>
      </c>
      <c r="N1922" s="822">
        <v>1</v>
      </c>
      <c r="O1922" s="826">
        <v>1</v>
      </c>
      <c r="P1922" s="825">
        <v>173.31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21</v>
      </c>
      <c r="B1923" s="822" t="s">
        <v>2867</v>
      </c>
      <c r="C1923" s="822" t="s">
        <v>2873</v>
      </c>
      <c r="D1923" s="823" t="s">
        <v>4857</v>
      </c>
      <c r="E1923" s="824" t="s">
        <v>2907</v>
      </c>
      <c r="F1923" s="822" t="s">
        <v>2868</v>
      </c>
      <c r="G1923" s="822" t="s">
        <v>3449</v>
      </c>
      <c r="H1923" s="822" t="s">
        <v>643</v>
      </c>
      <c r="I1923" s="822" t="s">
        <v>2676</v>
      </c>
      <c r="J1923" s="822" t="s">
        <v>1287</v>
      </c>
      <c r="K1923" s="822" t="s">
        <v>2677</v>
      </c>
      <c r="L1923" s="825">
        <v>103.4</v>
      </c>
      <c r="M1923" s="825">
        <v>103.4</v>
      </c>
      <c r="N1923" s="822">
        <v>1</v>
      </c>
      <c r="O1923" s="826">
        <v>1</v>
      </c>
      <c r="P1923" s="825">
        <v>103.4</v>
      </c>
      <c r="Q1923" s="827">
        <v>1</v>
      </c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21</v>
      </c>
      <c r="B1924" s="822" t="s">
        <v>2867</v>
      </c>
      <c r="C1924" s="822" t="s">
        <v>2873</v>
      </c>
      <c r="D1924" s="823" t="s">
        <v>4857</v>
      </c>
      <c r="E1924" s="824" t="s">
        <v>2907</v>
      </c>
      <c r="F1924" s="822" t="s">
        <v>2868</v>
      </c>
      <c r="G1924" s="822" t="s">
        <v>3449</v>
      </c>
      <c r="H1924" s="822" t="s">
        <v>329</v>
      </c>
      <c r="I1924" s="822" t="s">
        <v>4442</v>
      </c>
      <c r="J1924" s="822" t="s">
        <v>3451</v>
      </c>
      <c r="K1924" s="822" t="s">
        <v>2939</v>
      </c>
      <c r="L1924" s="825">
        <v>34.47</v>
      </c>
      <c r="M1924" s="825">
        <v>34.47</v>
      </c>
      <c r="N1924" s="822">
        <v>1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21</v>
      </c>
      <c r="B1925" s="822" t="s">
        <v>2867</v>
      </c>
      <c r="C1925" s="822" t="s">
        <v>2873</v>
      </c>
      <c r="D1925" s="823" t="s">
        <v>4857</v>
      </c>
      <c r="E1925" s="824" t="s">
        <v>2907</v>
      </c>
      <c r="F1925" s="822" t="s">
        <v>2868</v>
      </c>
      <c r="G1925" s="822" t="s">
        <v>3150</v>
      </c>
      <c r="H1925" s="822" t="s">
        <v>643</v>
      </c>
      <c r="I1925" s="822" t="s">
        <v>2692</v>
      </c>
      <c r="J1925" s="822" t="s">
        <v>2693</v>
      </c>
      <c r="K1925" s="822" t="s">
        <v>2694</v>
      </c>
      <c r="L1925" s="825">
        <v>78.790000000000006</v>
      </c>
      <c r="M1925" s="825">
        <v>78.790000000000006</v>
      </c>
      <c r="N1925" s="822">
        <v>1</v>
      </c>
      <c r="O1925" s="826">
        <v>0.5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21</v>
      </c>
      <c r="B1926" s="822" t="s">
        <v>2867</v>
      </c>
      <c r="C1926" s="822" t="s">
        <v>2873</v>
      </c>
      <c r="D1926" s="823" t="s">
        <v>4857</v>
      </c>
      <c r="E1926" s="824" t="s">
        <v>2907</v>
      </c>
      <c r="F1926" s="822" t="s">
        <v>2868</v>
      </c>
      <c r="G1926" s="822" t="s">
        <v>3943</v>
      </c>
      <c r="H1926" s="822" t="s">
        <v>329</v>
      </c>
      <c r="I1926" s="822" t="s">
        <v>4109</v>
      </c>
      <c r="J1926" s="822" t="s">
        <v>3945</v>
      </c>
      <c r="K1926" s="822" t="s">
        <v>4110</v>
      </c>
      <c r="L1926" s="825">
        <v>72.88</v>
      </c>
      <c r="M1926" s="825">
        <v>145.76</v>
      </c>
      <c r="N1926" s="822">
        <v>2</v>
      </c>
      <c r="O1926" s="826">
        <v>1.5</v>
      </c>
      <c r="P1926" s="825">
        <v>145.76</v>
      </c>
      <c r="Q1926" s="827">
        <v>1</v>
      </c>
      <c r="R1926" s="822">
        <v>2</v>
      </c>
      <c r="S1926" s="827">
        <v>1</v>
      </c>
      <c r="T1926" s="826">
        <v>1.5</v>
      </c>
      <c r="U1926" s="828">
        <v>1</v>
      </c>
    </row>
    <row r="1927" spans="1:21" ht="14.45" customHeight="1" x14ac:dyDescent="0.2">
      <c r="A1927" s="821">
        <v>21</v>
      </c>
      <c r="B1927" s="822" t="s">
        <v>2867</v>
      </c>
      <c r="C1927" s="822" t="s">
        <v>2873</v>
      </c>
      <c r="D1927" s="823" t="s">
        <v>4857</v>
      </c>
      <c r="E1927" s="824" t="s">
        <v>2907</v>
      </c>
      <c r="F1927" s="822" t="s">
        <v>2868</v>
      </c>
      <c r="G1927" s="822" t="s">
        <v>3151</v>
      </c>
      <c r="H1927" s="822" t="s">
        <v>329</v>
      </c>
      <c r="I1927" s="822" t="s">
        <v>3152</v>
      </c>
      <c r="J1927" s="822" t="s">
        <v>652</v>
      </c>
      <c r="K1927" s="822" t="s">
        <v>3153</v>
      </c>
      <c r="L1927" s="825">
        <v>127.91</v>
      </c>
      <c r="M1927" s="825">
        <v>1151.19</v>
      </c>
      <c r="N1927" s="822">
        <v>9</v>
      </c>
      <c r="O1927" s="826">
        <v>6.5</v>
      </c>
      <c r="P1927" s="825">
        <v>639.54999999999995</v>
      </c>
      <c r="Q1927" s="827">
        <v>0.55555555555555547</v>
      </c>
      <c r="R1927" s="822">
        <v>5</v>
      </c>
      <c r="S1927" s="827">
        <v>0.55555555555555558</v>
      </c>
      <c r="T1927" s="826">
        <v>3.5</v>
      </c>
      <c r="U1927" s="828">
        <v>0.53846153846153844</v>
      </c>
    </row>
    <row r="1928" spans="1:21" ht="14.45" customHeight="1" x14ac:dyDescent="0.2">
      <c r="A1928" s="821">
        <v>21</v>
      </c>
      <c r="B1928" s="822" t="s">
        <v>2867</v>
      </c>
      <c r="C1928" s="822" t="s">
        <v>2873</v>
      </c>
      <c r="D1928" s="823" t="s">
        <v>4857</v>
      </c>
      <c r="E1928" s="824" t="s">
        <v>2907</v>
      </c>
      <c r="F1928" s="822" t="s">
        <v>2868</v>
      </c>
      <c r="G1928" s="822" t="s">
        <v>3452</v>
      </c>
      <c r="H1928" s="822" t="s">
        <v>329</v>
      </c>
      <c r="I1928" s="822" t="s">
        <v>3453</v>
      </c>
      <c r="J1928" s="822" t="s">
        <v>1025</v>
      </c>
      <c r="K1928" s="822" t="s">
        <v>1026</v>
      </c>
      <c r="L1928" s="825">
        <v>79.099999999999994</v>
      </c>
      <c r="M1928" s="825">
        <v>632.79999999999995</v>
      </c>
      <c r="N1928" s="822">
        <v>8</v>
      </c>
      <c r="O1928" s="826">
        <v>4</v>
      </c>
      <c r="P1928" s="825">
        <v>632.79999999999995</v>
      </c>
      <c r="Q1928" s="827">
        <v>1</v>
      </c>
      <c r="R1928" s="822">
        <v>8</v>
      </c>
      <c r="S1928" s="827">
        <v>1</v>
      </c>
      <c r="T1928" s="826">
        <v>4</v>
      </c>
      <c r="U1928" s="828">
        <v>1</v>
      </c>
    </row>
    <row r="1929" spans="1:21" ht="14.45" customHeight="1" x14ac:dyDescent="0.2">
      <c r="A1929" s="821">
        <v>21</v>
      </c>
      <c r="B1929" s="822" t="s">
        <v>2867</v>
      </c>
      <c r="C1929" s="822" t="s">
        <v>2873</v>
      </c>
      <c r="D1929" s="823" t="s">
        <v>4857</v>
      </c>
      <c r="E1929" s="824" t="s">
        <v>2907</v>
      </c>
      <c r="F1929" s="822" t="s">
        <v>2868</v>
      </c>
      <c r="G1929" s="822" t="s">
        <v>3154</v>
      </c>
      <c r="H1929" s="822" t="s">
        <v>329</v>
      </c>
      <c r="I1929" s="822" t="s">
        <v>3155</v>
      </c>
      <c r="J1929" s="822" t="s">
        <v>3156</v>
      </c>
      <c r="K1929" s="822" t="s">
        <v>3157</v>
      </c>
      <c r="L1929" s="825">
        <v>21.92</v>
      </c>
      <c r="M1929" s="825">
        <v>526.08000000000004</v>
      </c>
      <c r="N1929" s="822">
        <v>24</v>
      </c>
      <c r="O1929" s="826">
        <v>15</v>
      </c>
      <c r="P1929" s="825">
        <v>504.16000000000008</v>
      </c>
      <c r="Q1929" s="827">
        <v>0.95833333333333337</v>
      </c>
      <c r="R1929" s="822">
        <v>23</v>
      </c>
      <c r="S1929" s="827">
        <v>0.95833333333333337</v>
      </c>
      <c r="T1929" s="826">
        <v>14</v>
      </c>
      <c r="U1929" s="828">
        <v>0.93333333333333335</v>
      </c>
    </row>
    <row r="1930" spans="1:21" ht="14.45" customHeight="1" x14ac:dyDescent="0.2">
      <c r="A1930" s="821">
        <v>21</v>
      </c>
      <c r="B1930" s="822" t="s">
        <v>2867</v>
      </c>
      <c r="C1930" s="822" t="s">
        <v>2873</v>
      </c>
      <c r="D1930" s="823" t="s">
        <v>4857</v>
      </c>
      <c r="E1930" s="824" t="s">
        <v>2907</v>
      </c>
      <c r="F1930" s="822" t="s">
        <v>2868</v>
      </c>
      <c r="G1930" s="822" t="s">
        <v>3154</v>
      </c>
      <c r="H1930" s="822" t="s">
        <v>329</v>
      </c>
      <c r="I1930" s="822" t="s">
        <v>3158</v>
      </c>
      <c r="J1930" s="822" t="s">
        <v>3156</v>
      </c>
      <c r="K1930" s="822" t="s">
        <v>3159</v>
      </c>
      <c r="L1930" s="825">
        <v>87.67</v>
      </c>
      <c r="M1930" s="825">
        <v>964.37</v>
      </c>
      <c r="N1930" s="822">
        <v>11</v>
      </c>
      <c r="O1930" s="826">
        <v>2.5</v>
      </c>
      <c r="P1930" s="825">
        <v>876.7</v>
      </c>
      <c r="Q1930" s="827">
        <v>0.90909090909090917</v>
      </c>
      <c r="R1930" s="822">
        <v>10</v>
      </c>
      <c r="S1930" s="827">
        <v>0.90909090909090906</v>
      </c>
      <c r="T1930" s="826">
        <v>2</v>
      </c>
      <c r="U1930" s="828">
        <v>0.8</v>
      </c>
    </row>
    <row r="1931" spans="1:21" ht="14.45" customHeight="1" x14ac:dyDescent="0.2">
      <c r="A1931" s="821">
        <v>21</v>
      </c>
      <c r="B1931" s="822" t="s">
        <v>2867</v>
      </c>
      <c r="C1931" s="822" t="s">
        <v>2873</v>
      </c>
      <c r="D1931" s="823" t="s">
        <v>4857</v>
      </c>
      <c r="E1931" s="824" t="s">
        <v>2907</v>
      </c>
      <c r="F1931" s="822" t="s">
        <v>2868</v>
      </c>
      <c r="G1931" s="822" t="s">
        <v>3154</v>
      </c>
      <c r="H1931" s="822" t="s">
        <v>329</v>
      </c>
      <c r="I1931" s="822" t="s">
        <v>3725</v>
      </c>
      <c r="J1931" s="822" t="s">
        <v>3455</v>
      </c>
      <c r="K1931" s="822" t="s">
        <v>3726</v>
      </c>
      <c r="L1931" s="825">
        <v>43.85</v>
      </c>
      <c r="M1931" s="825">
        <v>2587.1499999999996</v>
      </c>
      <c r="N1931" s="822">
        <v>59</v>
      </c>
      <c r="O1931" s="826">
        <v>47</v>
      </c>
      <c r="P1931" s="825">
        <v>2104.7999999999993</v>
      </c>
      <c r="Q1931" s="827">
        <v>0.81355932203389814</v>
      </c>
      <c r="R1931" s="822">
        <v>48</v>
      </c>
      <c r="S1931" s="827">
        <v>0.81355932203389836</v>
      </c>
      <c r="T1931" s="826">
        <v>38</v>
      </c>
      <c r="U1931" s="828">
        <v>0.80851063829787229</v>
      </c>
    </row>
    <row r="1932" spans="1:21" ht="14.45" customHeight="1" x14ac:dyDescent="0.2">
      <c r="A1932" s="821">
        <v>21</v>
      </c>
      <c r="B1932" s="822" t="s">
        <v>2867</v>
      </c>
      <c r="C1932" s="822" t="s">
        <v>2873</v>
      </c>
      <c r="D1932" s="823" t="s">
        <v>4857</v>
      </c>
      <c r="E1932" s="824" t="s">
        <v>2907</v>
      </c>
      <c r="F1932" s="822" t="s">
        <v>2868</v>
      </c>
      <c r="G1932" s="822" t="s">
        <v>3154</v>
      </c>
      <c r="H1932" s="822" t="s">
        <v>329</v>
      </c>
      <c r="I1932" s="822" t="s">
        <v>3454</v>
      </c>
      <c r="J1932" s="822" t="s">
        <v>3455</v>
      </c>
      <c r="K1932" s="822" t="s">
        <v>3157</v>
      </c>
      <c r="L1932" s="825">
        <v>21.92</v>
      </c>
      <c r="M1932" s="825">
        <v>21.92</v>
      </c>
      <c r="N1932" s="822">
        <v>1</v>
      </c>
      <c r="O1932" s="826">
        <v>1</v>
      </c>
      <c r="P1932" s="825">
        <v>21.92</v>
      </c>
      <c r="Q1932" s="827">
        <v>1</v>
      </c>
      <c r="R1932" s="822">
        <v>1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21</v>
      </c>
      <c r="B1933" s="822" t="s">
        <v>2867</v>
      </c>
      <c r="C1933" s="822" t="s">
        <v>2873</v>
      </c>
      <c r="D1933" s="823" t="s">
        <v>4857</v>
      </c>
      <c r="E1933" s="824" t="s">
        <v>2907</v>
      </c>
      <c r="F1933" s="822" t="s">
        <v>2868</v>
      </c>
      <c r="G1933" s="822" t="s">
        <v>4443</v>
      </c>
      <c r="H1933" s="822" t="s">
        <v>643</v>
      </c>
      <c r="I1933" s="822" t="s">
        <v>4444</v>
      </c>
      <c r="J1933" s="822" t="s">
        <v>1870</v>
      </c>
      <c r="K1933" s="822" t="s">
        <v>1871</v>
      </c>
      <c r="L1933" s="825">
        <v>160.1</v>
      </c>
      <c r="M1933" s="825">
        <v>160.1</v>
      </c>
      <c r="N1933" s="822">
        <v>1</v>
      </c>
      <c r="O1933" s="826">
        <v>1</v>
      </c>
      <c r="P1933" s="825">
        <v>160.1</v>
      </c>
      <c r="Q1933" s="827">
        <v>1</v>
      </c>
      <c r="R1933" s="822">
        <v>1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21</v>
      </c>
      <c r="B1934" s="822" t="s">
        <v>2867</v>
      </c>
      <c r="C1934" s="822" t="s">
        <v>2873</v>
      </c>
      <c r="D1934" s="823" t="s">
        <v>4857</v>
      </c>
      <c r="E1934" s="824" t="s">
        <v>2907</v>
      </c>
      <c r="F1934" s="822" t="s">
        <v>2868</v>
      </c>
      <c r="G1934" s="822" t="s">
        <v>3732</v>
      </c>
      <c r="H1934" s="822" t="s">
        <v>329</v>
      </c>
      <c r="I1934" s="822" t="s">
        <v>3733</v>
      </c>
      <c r="J1934" s="822" t="s">
        <v>1581</v>
      </c>
      <c r="K1934" s="822" t="s">
        <v>3734</v>
      </c>
      <c r="L1934" s="825">
        <v>453.79</v>
      </c>
      <c r="M1934" s="825">
        <v>453.79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21</v>
      </c>
      <c r="B1935" s="822" t="s">
        <v>2867</v>
      </c>
      <c r="C1935" s="822" t="s">
        <v>2873</v>
      </c>
      <c r="D1935" s="823" t="s">
        <v>4857</v>
      </c>
      <c r="E1935" s="824" t="s">
        <v>2907</v>
      </c>
      <c r="F1935" s="822" t="s">
        <v>2868</v>
      </c>
      <c r="G1935" s="822" t="s">
        <v>3456</v>
      </c>
      <c r="H1935" s="822" t="s">
        <v>329</v>
      </c>
      <c r="I1935" s="822" t="s">
        <v>3457</v>
      </c>
      <c r="J1935" s="822" t="s">
        <v>3458</v>
      </c>
      <c r="K1935" s="822" t="s">
        <v>2756</v>
      </c>
      <c r="L1935" s="825">
        <v>105.44</v>
      </c>
      <c r="M1935" s="825">
        <v>105.44</v>
      </c>
      <c r="N1935" s="822">
        <v>1</v>
      </c>
      <c r="O1935" s="826">
        <v>1</v>
      </c>
      <c r="P1935" s="825">
        <v>105.44</v>
      </c>
      <c r="Q1935" s="827">
        <v>1</v>
      </c>
      <c r="R1935" s="822">
        <v>1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21</v>
      </c>
      <c r="B1936" s="822" t="s">
        <v>2867</v>
      </c>
      <c r="C1936" s="822" t="s">
        <v>2873</v>
      </c>
      <c r="D1936" s="823" t="s">
        <v>4857</v>
      </c>
      <c r="E1936" s="824" t="s">
        <v>2907</v>
      </c>
      <c r="F1936" s="822" t="s">
        <v>2868</v>
      </c>
      <c r="G1936" s="822" t="s">
        <v>3887</v>
      </c>
      <c r="H1936" s="822" t="s">
        <v>329</v>
      </c>
      <c r="I1936" s="822" t="s">
        <v>3888</v>
      </c>
      <c r="J1936" s="822" t="s">
        <v>3889</v>
      </c>
      <c r="K1936" s="822" t="s">
        <v>3890</v>
      </c>
      <c r="L1936" s="825">
        <v>1240.29</v>
      </c>
      <c r="M1936" s="825">
        <v>1240.29</v>
      </c>
      <c r="N1936" s="822">
        <v>1</v>
      </c>
      <c r="O1936" s="826">
        <v>1</v>
      </c>
      <c r="P1936" s="825">
        <v>1240.29</v>
      </c>
      <c r="Q1936" s="827">
        <v>1</v>
      </c>
      <c r="R1936" s="822">
        <v>1</v>
      </c>
      <c r="S1936" s="827">
        <v>1</v>
      </c>
      <c r="T1936" s="826">
        <v>1</v>
      </c>
      <c r="U1936" s="828">
        <v>1</v>
      </c>
    </row>
    <row r="1937" spans="1:21" ht="14.45" customHeight="1" x14ac:dyDescent="0.2">
      <c r="A1937" s="821">
        <v>21</v>
      </c>
      <c r="B1937" s="822" t="s">
        <v>2867</v>
      </c>
      <c r="C1937" s="822" t="s">
        <v>2873</v>
      </c>
      <c r="D1937" s="823" t="s">
        <v>4857</v>
      </c>
      <c r="E1937" s="824" t="s">
        <v>2907</v>
      </c>
      <c r="F1937" s="822" t="s">
        <v>2868</v>
      </c>
      <c r="G1937" s="822" t="s">
        <v>3459</v>
      </c>
      <c r="H1937" s="822" t="s">
        <v>329</v>
      </c>
      <c r="I1937" s="822" t="s">
        <v>4445</v>
      </c>
      <c r="J1937" s="822" t="s">
        <v>4267</v>
      </c>
      <c r="K1937" s="822" t="s">
        <v>782</v>
      </c>
      <c r="L1937" s="825">
        <v>143.35</v>
      </c>
      <c r="M1937" s="825">
        <v>143.35</v>
      </c>
      <c r="N1937" s="822">
        <v>1</v>
      </c>
      <c r="O1937" s="826">
        <v>0.5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21</v>
      </c>
      <c r="B1938" s="822" t="s">
        <v>2867</v>
      </c>
      <c r="C1938" s="822" t="s">
        <v>2873</v>
      </c>
      <c r="D1938" s="823" t="s">
        <v>4857</v>
      </c>
      <c r="E1938" s="824" t="s">
        <v>2907</v>
      </c>
      <c r="F1938" s="822" t="s">
        <v>2868</v>
      </c>
      <c r="G1938" s="822" t="s">
        <v>2921</v>
      </c>
      <c r="H1938" s="822" t="s">
        <v>643</v>
      </c>
      <c r="I1938" s="822" t="s">
        <v>2556</v>
      </c>
      <c r="J1938" s="822" t="s">
        <v>1211</v>
      </c>
      <c r="K1938" s="822" t="s">
        <v>1212</v>
      </c>
      <c r="L1938" s="825">
        <v>0</v>
      </c>
      <c r="M1938" s="825">
        <v>0</v>
      </c>
      <c r="N1938" s="822">
        <v>41</v>
      </c>
      <c r="O1938" s="826">
        <v>16</v>
      </c>
      <c r="P1938" s="825">
        <v>0</v>
      </c>
      <c r="Q1938" s="827"/>
      <c r="R1938" s="822">
        <v>28</v>
      </c>
      <c r="S1938" s="827">
        <v>0.68292682926829273</v>
      </c>
      <c r="T1938" s="826">
        <v>11</v>
      </c>
      <c r="U1938" s="828">
        <v>0.6875</v>
      </c>
    </row>
    <row r="1939" spans="1:21" ht="14.45" customHeight="1" x14ac:dyDescent="0.2">
      <c r="A1939" s="821">
        <v>21</v>
      </c>
      <c r="B1939" s="822" t="s">
        <v>2867</v>
      </c>
      <c r="C1939" s="822" t="s">
        <v>2873</v>
      </c>
      <c r="D1939" s="823" t="s">
        <v>4857</v>
      </c>
      <c r="E1939" s="824" t="s">
        <v>2907</v>
      </c>
      <c r="F1939" s="822" t="s">
        <v>2868</v>
      </c>
      <c r="G1939" s="822" t="s">
        <v>3164</v>
      </c>
      <c r="H1939" s="822" t="s">
        <v>329</v>
      </c>
      <c r="I1939" s="822" t="s">
        <v>3165</v>
      </c>
      <c r="J1939" s="822" t="s">
        <v>1437</v>
      </c>
      <c r="K1939" s="822" t="s">
        <v>3166</v>
      </c>
      <c r="L1939" s="825">
        <v>210.38</v>
      </c>
      <c r="M1939" s="825">
        <v>420.76</v>
      </c>
      <c r="N1939" s="822">
        <v>2</v>
      </c>
      <c r="O1939" s="826">
        <v>1.5</v>
      </c>
      <c r="P1939" s="825">
        <v>420.76</v>
      </c>
      <c r="Q1939" s="827">
        <v>1</v>
      </c>
      <c r="R1939" s="822">
        <v>2</v>
      </c>
      <c r="S1939" s="827">
        <v>1</v>
      </c>
      <c r="T1939" s="826">
        <v>1.5</v>
      </c>
      <c r="U1939" s="828">
        <v>1</v>
      </c>
    </row>
    <row r="1940" spans="1:21" ht="14.45" customHeight="1" x14ac:dyDescent="0.2">
      <c r="A1940" s="821">
        <v>21</v>
      </c>
      <c r="B1940" s="822" t="s">
        <v>2867</v>
      </c>
      <c r="C1940" s="822" t="s">
        <v>2873</v>
      </c>
      <c r="D1940" s="823" t="s">
        <v>4857</v>
      </c>
      <c r="E1940" s="824" t="s">
        <v>2907</v>
      </c>
      <c r="F1940" s="822" t="s">
        <v>2868</v>
      </c>
      <c r="G1940" s="822" t="s">
        <v>3575</v>
      </c>
      <c r="H1940" s="822" t="s">
        <v>329</v>
      </c>
      <c r="I1940" s="822" t="s">
        <v>3737</v>
      </c>
      <c r="J1940" s="822" t="s">
        <v>731</v>
      </c>
      <c r="K1940" s="822" t="s">
        <v>3578</v>
      </c>
      <c r="L1940" s="825">
        <v>0</v>
      </c>
      <c r="M1940" s="825">
        <v>0</v>
      </c>
      <c r="N1940" s="822">
        <v>1</v>
      </c>
      <c r="O1940" s="826">
        <v>1</v>
      </c>
      <c r="P1940" s="825"/>
      <c r="Q1940" s="827"/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21</v>
      </c>
      <c r="B1941" s="822" t="s">
        <v>2867</v>
      </c>
      <c r="C1941" s="822" t="s">
        <v>2873</v>
      </c>
      <c r="D1941" s="823" t="s">
        <v>4857</v>
      </c>
      <c r="E1941" s="824" t="s">
        <v>2907</v>
      </c>
      <c r="F1941" s="822" t="s">
        <v>2868</v>
      </c>
      <c r="G1941" s="822" t="s">
        <v>3575</v>
      </c>
      <c r="H1941" s="822" t="s">
        <v>329</v>
      </c>
      <c r="I1941" s="822" t="s">
        <v>3737</v>
      </c>
      <c r="J1941" s="822" t="s">
        <v>731</v>
      </c>
      <c r="K1941" s="822" t="s">
        <v>3578</v>
      </c>
      <c r="L1941" s="825">
        <v>42.54</v>
      </c>
      <c r="M1941" s="825">
        <v>85.08</v>
      </c>
      <c r="N1941" s="822">
        <v>2</v>
      </c>
      <c r="O1941" s="826">
        <v>1</v>
      </c>
      <c r="P1941" s="825">
        <v>85.08</v>
      </c>
      <c r="Q1941" s="827">
        <v>1</v>
      </c>
      <c r="R1941" s="822">
        <v>2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21</v>
      </c>
      <c r="B1942" s="822" t="s">
        <v>2867</v>
      </c>
      <c r="C1942" s="822" t="s">
        <v>2873</v>
      </c>
      <c r="D1942" s="823" t="s">
        <v>4857</v>
      </c>
      <c r="E1942" s="824" t="s">
        <v>2907</v>
      </c>
      <c r="F1942" s="822" t="s">
        <v>2868</v>
      </c>
      <c r="G1942" s="822" t="s">
        <v>3575</v>
      </c>
      <c r="H1942" s="822" t="s">
        <v>329</v>
      </c>
      <c r="I1942" s="822" t="s">
        <v>3738</v>
      </c>
      <c r="J1942" s="822" t="s">
        <v>731</v>
      </c>
      <c r="K1942" s="822" t="s">
        <v>732</v>
      </c>
      <c r="L1942" s="825">
        <v>59.56</v>
      </c>
      <c r="M1942" s="825">
        <v>59.56</v>
      </c>
      <c r="N1942" s="822">
        <v>1</v>
      </c>
      <c r="O1942" s="826">
        <v>1</v>
      </c>
      <c r="P1942" s="825">
        <v>59.56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21</v>
      </c>
      <c r="B1943" s="822" t="s">
        <v>2867</v>
      </c>
      <c r="C1943" s="822" t="s">
        <v>2873</v>
      </c>
      <c r="D1943" s="823" t="s">
        <v>4857</v>
      </c>
      <c r="E1943" s="824" t="s">
        <v>2907</v>
      </c>
      <c r="F1943" s="822" t="s">
        <v>2868</v>
      </c>
      <c r="G1943" s="822" t="s">
        <v>3167</v>
      </c>
      <c r="H1943" s="822" t="s">
        <v>643</v>
      </c>
      <c r="I1943" s="822" t="s">
        <v>3168</v>
      </c>
      <c r="J1943" s="822" t="s">
        <v>3169</v>
      </c>
      <c r="K1943" s="822" t="s">
        <v>3170</v>
      </c>
      <c r="L1943" s="825">
        <v>502.31</v>
      </c>
      <c r="M1943" s="825">
        <v>6530.0300000000007</v>
      </c>
      <c r="N1943" s="822">
        <v>13</v>
      </c>
      <c r="O1943" s="826">
        <v>13</v>
      </c>
      <c r="P1943" s="825">
        <v>1004.62</v>
      </c>
      <c r="Q1943" s="827">
        <v>0.15384615384615383</v>
      </c>
      <c r="R1943" s="822">
        <v>2</v>
      </c>
      <c r="S1943" s="827">
        <v>0.15384615384615385</v>
      </c>
      <c r="T1943" s="826">
        <v>2</v>
      </c>
      <c r="U1943" s="828">
        <v>0.15384615384615385</v>
      </c>
    </row>
    <row r="1944" spans="1:21" ht="14.45" customHeight="1" x14ac:dyDescent="0.2">
      <c r="A1944" s="821">
        <v>21</v>
      </c>
      <c r="B1944" s="822" t="s">
        <v>2867</v>
      </c>
      <c r="C1944" s="822" t="s">
        <v>2873</v>
      </c>
      <c r="D1944" s="823" t="s">
        <v>4857</v>
      </c>
      <c r="E1944" s="824" t="s">
        <v>2907</v>
      </c>
      <c r="F1944" s="822" t="s">
        <v>2868</v>
      </c>
      <c r="G1944" s="822" t="s">
        <v>3739</v>
      </c>
      <c r="H1944" s="822" t="s">
        <v>329</v>
      </c>
      <c r="I1944" s="822" t="s">
        <v>3740</v>
      </c>
      <c r="J1944" s="822" t="s">
        <v>3741</v>
      </c>
      <c r="K1944" s="822" t="s">
        <v>3742</v>
      </c>
      <c r="L1944" s="825">
        <v>77.13</v>
      </c>
      <c r="M1944" s="825">
        <v>77.13</v>
      </c>
      <c r="N1944" s="822">
        <v>1</v>
      </c>
      <c r="O1944" s="826">
        <v>0.5</v>
      </c>
      <c r="P1944" s="825">
        <v>77.13</v>
      </c>
      <c r="Q1944" s="827">
        <v>1</v>
      </c>
      <c r="R1944" s="822">
        <v>1</v>
      </c>
      <c r="S1944" s="827">
        <v>1</v>
      </c>
      <c r="T1944" s="826">
        <v>0.5</v>
      </c>
      <c r="U1944" s="828">
        <v>1</v>
      </c>
    </row>
    <row r="1945" spans="1:21" ht="14.45" customHeight="1" x14ac:dyDescent="0.2">
      <c r="A1945" s="821">
        <v>21</v>
      </c>
      <c r="B1945" s="822" t="s">
        <v>2867</v>
      </c>
      <c r="C1945" s="822" t="s">
        <v>2873</v>
      </c>
      <c r="D1945" s="823" t="s">
        <v>4857</v>
      </c>
      <c r="E1945" s="824" t="s">
        <v>2907</v>
      </c>
      <c r="F1945" s="822" t="s">
        <v>2868</v>
      </c>
      <c r="G1945" s="822" t="s">
        <v>3187</v>
      </c>
      <c r="H1945" s="822" t="s">
        <v>329</v>
      </c>
      <c r="I1945" s="822" t="s">
        <v>3195</v>
      </c>
      <c r="J1945" s="822" t="s">
        <v>1402</v>
      </c>
      <c r="K1945" s="822" t="s">
        <v>3196</v>
      </c>
      <c r="L1945" s="825">
        <v>33.4</v>
      </c>
      <c r="M1945" s="825">
        <v>66.8</v>
      </c>
      <c r="N1945" s="822">
        <v>2</v>
      </c>
      <c r="O1945" s="826">
        <v>0.5</v>
      </c>
      <c r="P1945" s="825">
        <v>66.8</v>
      </c>
      <c r="Q1945" s="827">
        <v>1</v>
      </c>
      <c r="R1945" s="822">
        <v>2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21</v>
      </c>
      <c r="B1946" s="822" t="s">
        <v>2867</v>
      </c>
      <c r="C1946" s="822" t="s">
        <v>2873</v>
      </c>
      <c r="D1946" s="823" t="s">
        <v>4857</v>
      </c>
      <c r="E1946" s="824" t="s">
        <v>2907</v>
      </c>
      <c r="F1946" s="822" t="s">
        <v>2868</v>
      </c>
      <c r="G1946" s="822" t="s">
        <v>3471</v>
      </c>
      <c r="H1946" s="822" t="s">
        <v>329</v>
      </c>
      <c r="I1946" s="822" t="s">
        <v>3472</v>
      </c>
      <c r="J1946" s="822" t="s">
        <v>3473</v>
      </c>
      <c r="K1946" s="822" t="s">
        <v>3474</v>
      </c>
      <c r="L1946" s="825">
        <v>264</v>
      </c>
      <c r="M1946" s="825">
        <v>264</v>
      </c>
      <c r="N1946" s="822">
        <v>1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21</v>
      </c>
      <c r="B1947" s="822" t="s">
        <v>2867</v>
      </c>
      <c r="C1947" s="822" t="s">
        <v>2873</v>
      </c>
      <c r="D1947" s="823" t="s">
        <v>4857</v>
      </c>
      <c r="E1947" s="824" t="s">
        <v>2907</v>
      </c>
      <c r="F1947" s="822" t="s">
        <v>2868</v>
      </c>
      <c r="G1947" s="822" t="s">
        <v>4446</v>
      </c>
      <c r="H1947" s="822" t="s">
        <v>643</v>
      </c>
      <c r="I1947" s="822" t="s">
        <v>4447</v>
      </c>
      <c r="J1947" s="822" t="s">
        <v>4448</v>
      </c>
      <c r="K1947" s="822" t="s">
        <v>4449</v>
      </c>
      <c r="L1947" s="825">
        <v>131.32</v>
      </c>
      <c r="M1947" s="825">
        <v>131.32</v>
      </c>
      <c r="N1947" s="822">
        <v>1</v>
      </c>
      <c r="O1947" s="826">
        <v>0.5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21</v>
      </c>
      <c r="B1948" s="822" t="s">
        <v>2867</v>
      </c>
      <c r="C1948" s="822" t="s">
        <v>2873</v>
      </c>
      <c r="D1948" s="823" t="s">
        <v>4857</v>
      </c>
      <c r="E1948" s="824" t="s">
        <v>2907</v>
      </c>
      <c r="F1948" s="822" t="s">
        <v>2868</v>
      </c>
      <c r="G1948" s="822" t="s">
        <v>3201</v>
      </c>
      <c r="H1948" s="822" t="s">
        <v>329</v>
      </c>
      <c r="I1948" s="822" t="s">
        <v>3202</v>
      </c>
      <c r="J1948" s="822" t="s">
        <v>3203</v>
      </c>
      <c r="K1948" s="822" t="s">
        <v>3204</v>
      </c>
      <c r="L1948" s="825">
        <v>311.02</v>
      </c>
      <c r="M1948" s="825">
        <v>933.06</v>
      </c>
      <c r="N1948" s="822">
        <v>3</v>
      </c>
      <c r="O1948" s="826">
        <v>3</v>
      </c>
      <c r="P1948" s="825">
        <v>622.04</v>
      </c>
      <c r="Q1948" s="827">
        <v>0.66666666666666663</v>
      </c>
      <c r="R1948" s="822">
        <v>2</v>
      </c>
      <c r="S1948" s="827">
        <v>0.66666666666666663</v>
      </c>
      <c r="T1948" s="826">
        <v>2</v>
      </c>
      <c r="U1948" s="828">
        <v>0.66666666666666663</v>
      </c>
    </row>
    <row r="1949" spans="1:21" ht="14.45" customHeight="1" x14ac:dyDescent="0.2">
      <c r="A1949" s="821">
        <v>21</v>
      </c>
      <c r="B1949" s="822" t="s">
        <v>2867</v>
      </c>
      <c r="C1949" s="822" t="s">
        <v>2873</v>
      </c>
      <c r="D1949" s="823" t="s">
        <v>4857</v>
      </c>
      <c r="E1949" s="824" t="s">
        <v>2907</v>
      </c>
      <c r="F1949" s="822" t="s">
        <v>2868</v>
      </c>
      <c r="G1949" s="822" t="s">
        <v>3201</v>
      </c>
      <c r="H1949" s="822" t="s">
        <v>329</v>
      </c>
      <c r="I1949" s="822" t="s">
        <v>3205</v>
      </c>
      <c r="J1949" s="822" t="s">
        <v>3206</v>
      </c>
      <c r="K1949" s="822" t="s">
        <v>3207</v>
      </c>
      <c r="L1949" s="825">
        <v>177.92</v>
      </c>
      <c r="M1949" s="825">
        <v>533.76</v>
      </c>
      <c r="N1949" s="822">
        <v>3</v>
      </c>
      <c r="O1949" s="826">
        <v>2.5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21</v>
      </c>
      <c r="B1950" s="822" t="s">
        <v>2867</v>
      </c>
      <c r="C1950" s="822" t="s">
        <v>2873</v>
      </c>
      <c r="D1950" s="823" t="s">
        <v>4857</v>
      </c>
      <c r="E1950" s="824" t="s">
        <v>2907</v>
      </c>
      <c r="F1950" s="822" t="s">
        <v>2868</v>
      </c>
      <c r="G1950" s="822" t="s">
        <v>3201</v>
      </c>
      <c r="H1950" s="822" t="s">
        <v>329</v>
      </c>
      <c r="I1950" s="822" t="s">
        <v>3976</v>
      </c>
      <c r="J1950" s="822" t="s">
        <v>3977</v>
      </c>
      <c r="K1950" s="822" t="s">
        <v>3207</v>
      </c>
      <c r="L1950" s="825">
        <v>177.92</v>
      </c>
      <c r="M1950" s="825">
        <v>711.68</v>
      </c>
      <c r="N1950" s="822">
        <v>4</v>
      </c>
      <c r="O1950" s="826">
        <v>4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21</v>
      </c>
      <c r="B1951" s="822" t="s">
        <v>2867</v>
      </c>
      <c r="C1951" s="822" t="s">
        <v>2873</v>
      </c>
      <c r="D1951" s="823" t="s">
        <v>4857</v>
      </c>
      <c r="E1951" s="824" t="s">
        <v>2907</v>
      </c>
      <c r="F1951" s="822" t="s">
        <v>2868</v>
      </c>
      <c r="G1951" s="822" t="s">
        <v>3210</v>
      </c>
      <c r="H1951" s="822" t="s">
        <v>329</v>
      </c>
      <c r="I1951" s="822" t="s">
        <v>3218</v>
      </c>
      <c r="J1951" s="822" t="s">
        <v>3217</v>
      </c>
      <c r="K1951" s="822" t="s">
        <v>2595</v>
      </c>
      <c r="L1951" s="825">
        <v>0</v>
      </c>
      <c r="M1951" s="825">
        <v>0</v>
      </c>
      <c r="N1951" s="822">
        <v>1</v>
      </c>
      <c r="O1951" s="826">
        <v>0.5</v>
      </c>
      <c r="P1951" s="825"/>
      <c r="Q1951" s="827"/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21</v>
      </c>
      <c r="B1952" s="822" t="s">
        <v>2867</v>
      </c>
      <c r="C1952" s="822" t="s">
        <v>2873</v>
      </c>
      <c r="D1952" s="823" t="s">
        <v>4857</v>
      </c>
      <c r="E1952" s="824" t="s">
        <v>2907</v>
      </c>
      <c r="F1952" s="822" t="s">
        <v>2868</v>
      </c>
      <c r="G1952" s="822" t="s">
        <v>3210</v>
      </c>
      <c r="H1952" s="822" t="s">
        <v>643</v>
      </c>
      <c r="I1952" s="822" t="s">
        <v>2596</v>
      </c>
      <c r="J1952" s="822" t="s">
        <v>1460</v>
      </c>
      <c r="K1952" s="822" t="s">
        <v>1386</v>
      </c>
      <c r="L1952" s="825">
        <v>0</v>
      </c>
      <c r="M1952" s="825">
        <v>0</v>
      </c>
      <c r="N1952" s="822">
        <v>1</v>
      </c>
      <c r="O1952" s="826">
        <v>1</v>
      </c>
      <c r="P1952" s="825">
        <v>0</v>
      </c>
      <c r="Q1952" s="827"/>
      <c r="R1952" s="822">
        <v>1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21</v>
      </c>
      <c r="B1953" s="822" t="s">
        <v>2867</v>
      </c>
      <c r="C1953" s="822" t="s">
        <v>2873</v>
      </c>
      <c r="D1953" s="823" t="s">
        <v>4857</v>
      </c>
      <c r="E1953" s="824" t="s">
        <v>2907</v>
      </c>
      <c r="F1953" s="822" t="s">
        <v>2868</v>
      </c>
      <c r="G1953" s="822" t="s">
        <v>3210</v>
      </c>
      <c r="H1953" s="822" t="s">
        <v>643</v>
      </c>
      <c r="I1953" s="822" t="s">
        <v>2594</v>
      </c>
      <c r="J1953" s="822" t="s">
        <v>1460</v>
      </c>
      <c r="K1953" s="822" t="s">
        <v>2595</v>
      </c>
      <c r="L1953" s="825">
        <v>0</v>
      </c>
      <c r="M1953" s="825">
        <v>0</v>
      </c>
      <c r="N1953" s="822">
        <v>2</v>
      </c>
      <c r="O1953" s="826">
        <v>2</v>
      </c>
      <c r="P1953" s="825">
        <v>0</v>
      </c>
      <c r="Q1953" s="827"/>
      <c r="R1953" s="822">
        <v>2</v>
      </c>
      <c r="S1953" s="827">
        <v>1</v>
      </c>
      <c r="T1953" s="826">
        <v>2</v>
      </c>
      <c r="U1953" s="828">
        <v>1</v>
      </c>
    </row>
    <row r="1954" spans="1:21" ht="14.45" customHeight="1" x14ac:dyDescent="0.2">
      <c r="A1954" s="821">
        <v>21</v>
      </c>
      <c r="B1954" s="822" t="s">
        <v>2867</v>
      </c>
      <c r="C1954" s="822" t="s">
        <v>2873</v>
      </c>
      <c r="D1954" s="823" t="s">
        <v>4857</v>
      </c>
      <c r="E1954" s="824" t="s">
        <v>2907</v>
      </c>
      <c r="F1954" s="822" t="s">
        <v>2868</v>
      </c>
      <c r="G1954" s="822" t="s">
        <v>3484</v>
      </c>
      <c r="H1954" s="822" t="s">
        <v>329</v>
      </c>
      <c r="I1954" s="822" t="s">
        <v>3485</v>
      </c>
      <c r="J1954" s="822" t="s">
        <v>709</v>
      </c>
      <c r="K1954" s="822" t="s">
        <v>3486</v>
      </c>
      <c r="L1954" s="825">
        <v>193.98</v>
      </c>
      <c r="M1954" s="825">
        <v>387.96</v>
      </c>
      <c r="N1954" s="822">
        <v>2</v>
      </c>
      <c r="O1954" s="826">
        <v>2</v>
      </c>
      <c r="P1954" s="825">
        <v>193.98</v>
      </c>
      <c r="Q1954" s="827">
        <v>0.5</v>
      </c>
      <c r="R1954" s="822">
        <v>1</v>
      </c>
      <c r="S1954" s="827">
        <v>0.5</v>
      </c>
      <c r="T1954" s="826">
        <v>1</v>
      </c>
      <c r="U1954" s="828">
        <v>0.5</v>
      </c>
    </row>
    <row r="1955" spans="1:21" ht="14.45" customHeight="1" x14ac:dyDescent="0.2">
      <c r="A1955" s="821">
        <v>21</v>
      </c>
      <c r="B1955" s="822" t="s">
        <v>2867</v>
      </c>
      <c r="C1955" s="822" t="s">
        <v>2873</v>
      </c>
      <c r="D1955" s="823" t="s">
        <v>4857</v>
      </c>
      <c r="E1955" s="824" t="s">
        <v>2907</v>
      </c>
      <c r="F1955" s="822" t="s">
        <v>2868</v>
      </c>
      <c r="G1955" s="822" t="s">
        <v>3221</v>
      </c>
      <c r="H1955" s="822" t="s">
        <v>329</v>
      </c>
      <c r="I1955" s="822" t="s">
        <v>3594</v>
      </c>
      <c r="J1955" s="822" t="s">
        <v>3223</v>
      </c>
      <c r="K1955" s="822" t="s">
        <v>3595</v>
      </c>
      <c r="L1955" s="825">
        <v>299.83999999999997</v>
      </c>
      <c r="M1955" s="825">
        <v>299.83999999999997</v>
      </c>
      <c r="N1955" s="822">
        <v>1</v>
      </c>
      <c r="O1955" s="826">
        <v>1</v>
      </c>
      <c r="P1955" s="825">
        <v>299.83999999999997</v>
      </c>
      <c r="Q1955" s="827">
        <v>1</v>
      </c>
      <c r="R1955" s="822">
        <v>1</v>
      </c>
      <c r="S1955" s="827">
        <v>1</v>
      </c>
      <c r="T1955" s="826">
        <v>1</v>
      </c>
      <c r="U1955" s="828">
        <v>1</v>
      </c>
    </row>
    <row r="1956" spans="1:21" ht="14.45" customHeight="1" x14ac:dyDescent="0.2">
      <c r="A1956" s="821">
        <v>21</v>
      </c>
      <c r="B1956" s="822" t="s">
        <v>2867</v>
      </c>
      <c r="C1956" s="822" t="s">
        <v>2873</v>
      </c>
      <c r="D1956" s="823" t="s">
        <v>4857</v>
      </c>
      <c r="E1956" s="824" t="s">
        <v>2907</v>
      </c>
      <c r="F1956" s="822" t="s">
        <v>2868</v>
      </c>
      <c r="G1956" s="822" t="s">
        <v>3221</v>
      </c>
      <c r="H1956" s="822" t="s">
        <v>329</v>
      </c>
      <c r="I1956" s="822" t="s">
        <v>3227</v>
      </c>
      <c r="J1956" s="822" t="s">
        <v>1451</v>
      </c>
      <c r="K1956" s="822" t="s">
        <v>1452</v>
      </c>
      <c r="L1956" s="825">
        <v>50.32</v>
      </c>
      <c r="M1956" s="825">
        <v>301.92</v>
      </c>
      <c r="N1956" s="822">
        <v>6</v>
      </c>
      <c r="O1956" s="826">
        <v>2</v>
      </c>
      <c r="P1956" s="825">
        <v>150.96</v>
      </c>
      <c r="Q1956" s="827">
        <v>0.5</v>
      </c>
      <c r="R1956" s="822">
        <v>3</v>
      </c>
      <c r="S1956" s="827">
        <v>0.5</v>
      </c>
      <c r="T1956" s="826">
        <v>1</v>
      </c>
      <c r="U1956" s="828">
        <v>0.5</v>
      </c>
    </row>
    <row r="1957" spans="1:21" ht="14.45" customHeight="1" x14ac:dyDescent="0.2">
      <c r="A1957" s="821">
        <v>21</v>
      </c>
      <c r="B1957" s="822" t="s">
        <v>2867</v>
      </c>
      <c r="C1957" s="822" t="s">
        <v>2873</v>
      </c>
      <c r="D1957" s="823" t="s">
        <v>4857</v>
      </c>
      <c r="E1957" s="824" t="s">
        <v>2907</v>
      </c>
      <c r="F1957" s="822" t="s">
        <v>2868</v>
      </c>
      <c r="G1957" s="822" t="s">
        <v>3221</v>
      </c>
      <c r="H1957" s="822" t="s">
        <v>329</v>
      </c>
      <c r="I1957" s="822" t="s">
        <v>3491</v>
      </c>
      <c r="J1957" s="822" t="s">
        <v>1451</v>
      </c>
      <c r="K1957" s="822" t="s">
        <v>3492</v>
      </c>
      <c r="L1957" s="825">
        <v>50.32</v>
      </c>
      <c r="M1957" s="825">
        <v>855.44</v>
      </c>
      <c r="N1957" s="822">
        <v>17</v>
      </c>
      <c r="O1957" s="826">
        <v>8.5</v>
      </c>
      <c r="P1957" s="825">
        <v>301.92</v>
      </c>
      <c r="Q1957" s="827">
        <v>0.35294117647058826</v>
      </c>
      <c r="R1957" s="822">
        <v>6</v>
      </c>
      <c r="S1957" s="827">
        <v>0.35294117647058826</v>
      </c>
      <c r="T1957" s="826">
        <v>3</v>
      </c>
      <c r="U1957" s="828">
        <v>0.35294117647058826</v>
      </c>
    </row>
    <row r="1958" spans="1:21" ht="14.45" customHeight="1" x14ac:dyDescent="0.2">
      <c r="A1958" s="821">
        <v>21</v>
      </c>
      <c r="B1958" s="822" t="s">
        <v>2867</v>
      </c>
      <c r="C1958" s="822" t="s">
        <v>2873</v>
      </c>
      <c r="D1958" s="823" t="s">
        <v>4857</v>
      </c>
      <c r="E1958" s="824" t="s">
        <v>2907</v>
      </c>
      <c r="F1958" s="822" t="s">
        <v>2868</v>
      </c>
      <c r="G1958" s="822" t="s">
        <v>2922</v>
      </c>
      <c r="H1958" s="822" t="s">
        <v>329</v>
      </c>
      <c r="I1958" s="822" t="s">
        <v>2923</v>
      </c>
      <c r="J1958" s="822" t="s">
        <v>650</v>
      </c>
      <c r="K1958" s="822" t="s">
        <v>651</v>
      </c>
      <c r="L1958" s="825">
        <v>2086.5500000000002</v>
      </c>
      <c r="M1958" s="825">
        <v>81375.450000000012</v>
      </c>
      <c r="N1958" s="822">
        <v>39</v>
      </c>
      <c r="O1958" s="826">
        <v>31.5</v>
      </c>
      <c r="P1958" s="825">
        <v>56336.850000000013</v>
      </c>
      <c r="Q1958" s="827">
        <v>0.6923076923076924</v>
      </c>
      <c r="R1958" s="822">
        <v>27</v>
      </c>
      <c r="S1958" s="827">
        <v>0.69230769230769229</v>
      </c>
      <c r="T1958" s="826">
        <v>21</v>
      </c>
      <c r="U1958" s="828">
        <v>0.66666666666666663</v>
      </c>
    </row>
    <row r="1959" spans="1:21" ht="14.45" customHeight="1" x14ac:dyDescent="0.2">
      <c r="A1959" s="821">
        <v>21</v>
      </c>
      <c r="B1959" s="822" t="s">
        <v>2867</v>
      </c>
      <c r="C1959" s="822" t="s">
        <v>2873</v>
      </c>
      <c r="D1959" s="823" t="s">
        <v>4857</v>
      </c>
      <c r="E1959" s="824" t="s">
        <v>2907</v>
      </c>
      <c r="F1959" s="822" t="s">
        <v>2868</v>
      </c>
      <c r="G1959" s="822" t="s">
        <v>3231</v>
      </c>
      <c r="H1959" s="822" t="s">
        <v>643</v>
      </c>
      <c r="I1959" s="822" t="s">
        <v>2449</v>
      </c>
      <c r="J1959" s="822" t="s">
        <v>1529</v>
      </c>
      <c r="K1959" s="822" t="s">
        <v>2450</v>
      </c>
      <c r="L1959" s="825">
        <v>154.36000000000001</v>
      </c>
      <c r="M1959" s="825">
        <v>771.80000000000007</v>
      </c>
      <c r="N1959" s="822">
        <v>5</v>
      </c>
      <c r="O1959" s="826">
        <v>3.5</v>
      </c>
      <c r="P1959" s="825">
        <v>463.08000000000004</v>
      </c>
      <c r="Q1959" s="827">
        <v>0.6</v>
      </c>
      <c r="R1959" s="822">
        <v>3</v>
      </c>
      <c r="S1959" s="827">
        <v>0.6</v>
      </c>
      <c r="T1959" s="826">
        <v>2.5</v>
      </c>
      <c r="U1959" s="828">
        <v>0.7142857142857143</v>
      </c>
    </row>
    <row r="1960" spans="1:21" ht="14.45" customHeight="1" x14ac:dyDescent="0.2">
      <c r="A1960" s="821">
        <v>21</v>
      </c>
      <c r="B1960" s="822" t="s">
        <v>2867</v>
      </c>
      <c r="C1960" s="822" t="s">
        <v>2873</v>
      </c>
      <c r="D1960" s="823" t="s">
        <v>4857</v>
      </c>
      <c r="E1960" s="824" t="s">
        <v>2907</v>
      </c>
      <c r="F1960" s="822" t="s">
        <v>2868</v>
      </c>
      <c r="G1960" s="822" t="s">
        <v>3494</v>
      </c>
      <c r="H1960" s="822" t="s">
        <v>329</v>
      </c>
      <c r="I1960" s="822" t="s">
        <v>3495</v>
      </c>
      <c r="J1960" s="822" t="s">
        <v>3496</v>
      </c>
      <c r="K1960" s="822" t="s">
        <v>3497</v>
      </c>
      <c r="L1960" s="825">
        <v>775.17</v>
      </c>
      <c r="M1960" s="825">
        <v>7751.7</v>
      </c>
      <c r="N1960" s="822">
        <v>10</v>
      </c>
      <c r="O1960" s="826">
        <v>5</v>
      </c>
      <c r="P1960" s="825">
        <v>6201.36</v>
      </c>
      <c r="Q1960" s="827">
        <v>0.79999999999999993</v>
      </c>
      <c r="R1960" s="822">
        <v>8</v>
      </c>
      <c r="S1960" s="827">
        <v>0.8</v>
      </c>
      <c r="T1960" s="826">
        <v>4</v>
      </c>
      <c r="U1960" s="828">
        <v>0.8</v>
      </c>
    </row>
    <row r="1961" spans="1:21" ht="14.45" customHeight="1" x14ac:dyDescent="0.2">
      <c r="A1961" s="821">
        <v>21</v>
      </c>
      <c r="B1961" s="822" t="s">
        <v>2867</v>
      </c>
      <c r="C1961" s="822" t="s">
        <v>2873</v>
      </c>
      <c r="D1961" s="823" t="s">
        <v>4857</v>
      </c>
      <c r="E1961" s="824" t="s">
        <v>2907</v>
      </c>
      <c r="F1961" s="822" t="s">
        <v>2868</v>
      </c>
      <c r="G1961" s="822" t="s">
        <v>3494</v>
      </c>
      <c r="H1961" s="822" t="s">
        <v>329</v>
      </c>
      <c r="I1961" s="822" t="s">
        <v>4182</v>
      </c>
      <c r="J1961" s="822" t="s">
        <v>3496</v>
      </c>
      <c r="K1961" s="822" t="s">
        <v>4183</v>
      </c>
      <c r="L1961" s="825">
        <v>1391.97</v>
      </c>
      <c r="M1961" s="825">
        <v>5567.88</v>
      </c>
      <c r="N1961" s="822">
        <v>4</v>
      </c>
      <c r="O1961" s="826">
        <v>1.5</v>
      </c>
      <c r="P1961" s="825">
        <v>2783.94</v>
      </c>
      <c r="Q1961" s="827">
        <v>0.5</v>
      </c>
      <c r="R1961" s="822">
        <v>2</v>
      </c>
      <c r="S1961" s="827">
        <v>0.5</v>
      </c>
      <c r="T1961" s="826">
        <v>1</v>
      </c>
      <c r="U1961" s="828">
        <v>0.66666666666666663</v>
      </c>
    </row>
    <row r="1962" spans="1:21" ht="14.45" customHeight="1" x14ac:dyDescent="0.2">
      <c r="A1962" s="821">
        <v>21</v>
      </c>
      <c r="B1962" s="822" t="s">
        <v>2867</v>
      </c>
      <c r="C1962" s="822" t="s">
        <v>2873</v>
      </c>
      <c r="D1962" s="823" t="s">
        <v>4857</v>
      </c>
      <c r="E1962" s="824" t="s">
        <v>2907</v>
      </c>
      <c r="F1962" s="822" t="s">
        <v>2868</v>
      </c>
      <c r="G1962" s="822" t="s">
        <v>3239</v>
      </c>
      <c r="H1962" s="822" t="s">
        <v>643</v>
      </c>
      <c r="I1962" s="822" t="s">
        <v>2438</v>
      </c>
      <c r="J1962" s="822" t="s">
        <v>2436</v>
      </c>
      <c r="K1962" s="822" t="s">
        <v>2439</v>
      </c>
      <c r="L1962" s="825">
        <v>63.14</v>
      </c>
      <c r="M1962" s="825">
        <v>63.14</v>
      </c>
      <c r="N1962" s="822">
        <v>1</v>
      </c>
      <c r="O1962" s="826">
        <v>1</v>
      </c>
      <c r="P1962" s="825">
        <v>63.14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21</v>
      </c>
      <c r="B1963" s="822" t="s">
        <v>2867</v>
      </c>
      <c r="C1963" s="822" t="s">
        <v>2873</v>
      </c>
      <c r="D1963" s="823" t="s">
        <v>4857</v>
      </c>
      <c r="E1963" s="824" t="s">
        <v>2907</v>
      </c>
      <c r="F1963" s="822" t="s">
        <v>2868</v>
      </c>
      <c r="G1963" s="822" t="s">
        <v>3239</v>
      </c>
      <c r="H1963" s="822" t="s">
        <v>329</v>
      </c>
      <c r="I1963" s="822" t="s">
        <v>3760</v>
      </c>
      <c r="J1963" s="822" t="s">
        <v>891</v>
      </c>
      <c r="K1963" s="822" t="s">
        <v>3761</v>
      </c>
      <c r="L1963" s="825">
        <v>63.14</v>
      </c>
      <c r="M1963" s="825">
        <v>189.42000000000002</v>
      </c>
      <c r="N1963" s="822">
        <v>3</v>
      </c>
      <c r="O1963" s="826">
        <v>2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21</v>
      </c>
      <c r="B1964" s="822" t="s">
        <v>2867</v>
      </c>
      <c r="C1964" s="822" t="s">
        <v>2873</v>
      </c>
      <c r="D1964" s="823" t="s">
        <v>4857</v>
      </c>
      <c r="E1964" s="824" t="s">
        <v>2907</v>
      </c>
      <c r="F1964" s="822" t="s">
        <v>2868</v>
      </c>
      <c r="G1964" s="822" t="s">
        <v>3239</v>
      </c>
      <c r="H1964" s="822" t="s">
        <v>643</v>
      </c>
      <c r="I1964" s="822" t="s">
        <v>2440</v>
      </c>
      <c r="J1964" s="822" t="s">
        <v>2436</v>
      </c>
      <c r="K1964" s="822" t="s">
        <v>2441</v>
      </c>
      <c r="L1964" s="825">
        <v>49.08</v>
      </c>
      <c r="M1964" s="825">
        <v>49.08</v>
      </c>
      <c r="N1964" s="822">
        <v>1</v>
      </c>
      <c r="O1964" s="826">
        <v>1</v>
      </c>
      <c r="P1964" s="825">
        <v>49.08</v>
      </c>
      <c r="Q1964" s="827">
        <v>1</v>
      </c>
      <c r="R1964" s="822">
        <v>1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21</v>
      </c>
      <c r="B1965" s="822" t="s">
        <v>2867</v>
      </c>
      <c r="C1965" s="822" t="s">
        <v>2873</v>
      </c>
      <c r="D1965" s="823" t="s">
        <v>4857</v>
      </c>
      <c r="E1965" s="824" t="s">
        <v>2907</v>
      </c>
      <c r="F1965" s="822" t="s">
        <v>2868</v>
      </c>
      <c r="G1965" s="822" t="s">
        <v>3251</v>
      </c>
      <c r="H1965" s="822" t="s">
        <v>643</v>
      </c>
      <c r="I1965" s="822" t="s">
        <v>2632</v>
      </c>
      <c r="J1965" s="822" t="s">
        <v>2633</v>
      </c>
      <c r="K1965" s="822" t="s">
        <v>2629</v>
      </c>
      <c r="L1965" s="825">
        <v>84.89</v>
      </c>
      <c r="M1965" s="825">
        <v>84.89</v>
      </c>
      <c r="N1965" s="822">
        <v>1</v>
      </c>
      <c r="O1965" s="826">
        <v>1</v>
      </c>
      <c r="P1965" s="825">
        <v>84.89</v>
      </c>
      <c r="Q1965" s="827">
        <v>1</v>
      </c>
      <c r="R1965" s="822">
        <v>1</v>
      </c>
      <c r="S1965" s="827">
        <v>1</v>
      </c>
      <c r="T1965" s="826">
        <v>1</v>
      </c>
      <c r="U1965" s="828">
        <v>1</v>
      </c>
    </row>
    <row r="1966" spans="1:21" ht="14.45" customHeight="1" x14ac:dyDescent="0.2">
      <c r="A1966" s="821">
        <v>21</v>
      </c>
      <c r="B1966" s="822" t="s">
        <v>2867</v>
      </c>
      <c r="C1966" s="822" t="s">
        <v>2873</v>
      </c>
      <c r="D1966" s="823" t="s">
        <v>4857</v>
      </c>
      <c r="E1966" s="824" t="s">
        <v>2907</v>
      </c>
      <c r="F1966" s="822" t="s">
        <v>2868</v>
      </c>
      <c r="G1966" s="822" t="s">
        <v>3251</v>
      </c>
      <c r="H1966" s="822" t="s">
        <v>643</v>
      </c>
      <c r="I1966" s="822" t="s">
        <v>2628</v>
      </c>
      <c r="J1966" s="822" t="s">
        <v>1498</v>
      </c>
      <c r="K1966" s="822" t="s">
        <v>2629</v>
      </c>
      <c r="L1966" s="825">
        <v>84.89</v>
      </c>
      <c r="M1966" s="825">
        <v>169.78</v>
      </c>
      <c r="N1966" s="822">
        <v>2</v>
      </c>
      <c r="O1966" s="826">
        <v>1</v>
      </c>
      <c r="P1966" s="825">
        <v>169.78</v>
      </c>
      <c r="Q1966" s="827">
        <v>1</v>
      </c>
      <c r="R1966" s="822">
        <v>2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21</v>
      </c>
      <c r="B1967" s="822" t="s">
        <v>2867</v>
      </c>
      <c r="C1967" s="822" t="s">
        <v>2873</v>
      </c>
      <c r="D1967" s="823" t="s">
        <v>4857</v>
      </c>
      <c r="E1967" s="824" t="s">
        <v>2907</v>
      </c>
      <c r="F1967" s="822" t="s">
        <v>2868</v>
      </c>
      <c r="G1967" s="822" t="s">
        <v>3251</v>
      </c>
      <c r="H1967" s="822" t="s">
        <v>643</v>
      </c>
      <c r="I1967" s="822" t="s">
        <v>2630</v>
      </c>
      <c r="J1967" s="822" t="s">
        <v>1503</v>
      </c>
      <c r="K1967" s="822" t="s">
        <v>2629</v>
      </c>
      <c r="L1967" s="825">
        <v>84.89</v>
      </c>
      <c r="M1967" s="825">
        <v>84.89</v>
      </c>
      <c r="N1967" s="822">
        <v>1</v>
      </c>
      <c r="O1967" s="826">
        <v>1</v>
      </c>
      <c r="P1967" s="825">
        <v>84.89</v>
      </c>
      <c r="Q1967" s="827">
        <v>1</v>
      </c>
      <c r="R1967" s="822">
        <v>1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21</v>
      </c>
      <c r="B1968" s="822" t="s">
        <v>2867</v>
      </c>
      <c r="C1968" s="822" t="s">
        <v>2873</v>
      </c>
      <c r="D1968" s="823" t="s">
        <v>4857</v>
      </c>
      <c r="E1968" s="824" t="s">
        <v>2907</v>
      </c>
      <c r="F1968" s="822" t="s">
        <v>2868</v>
      </c>
      <c r="G1968" s="822" t="s">
        <v>3251</v>
      </c>
      <c r="H1968" s="822" t="s">
        <v>643</v>
      </c>
      <c r="I1968" s="822" t="s">
        <v>2638</v>
      </c>
      <c r="J1968" s="822" t="s">
        <v>1505</v>
      </c>
      <c r="K1968" s="822" t="s">
        <v>1493</v>
      </c>
      <c r="L1968" s="825">
        <v>238.89</v>
      </c>
      <c r="M1968" s="825">
        <v>238.89</v>
      </c>
      <c r="N1968" s="822">
        <v>1</v>
      </c>
      <c r="O1968" s="826">
        <v>1</v>
      </c>
      <c r="P1968" s="825">
        <v>238.89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21</v>
      </c>
      <c r="B1969" s="822" t="s">
        <v>2867</v>
      </c>
      <c r="C1969" s="822" t="s">
        <v>2873</v>
      </c>
      <c r="D1969" s="823" t="s">
        <v>4857</v>
      </c>
      <c r="E1969" s="824" t="s">
        <v>2907</v>
      </c>
      <c r="F1969" s="822" t="s">
        <v>2868</v>
      </c>
      <c r="G1969" s="822" t="s">
        <v>3254</v>
      </c>
      <c r="H1969" s="822" t="s">
        <v>329</v>
      </c>
      <c r="I1969" s="822" t="s">
        <v>3255</v>
      </c>
      <c r="J1969" s="822" t="s">
        <v>1152</v>
      </c>
      <c r="K1969" s="822" t="s">
        <v>1153</v>
      </c>
      <c r="L1969" s="825">
        <v>121.92</v>
      </c>
      <c r="M1969" s="825">
        <v>975.36</v>
      </c>
      <c r="N1969" s="822">
        <v>8</v>
      </c>
      <c r="O1969" s="826">
        <v>6.5</v>
      </c>
      <c r="P1969" s="825">
        <v>731.52</v>
      </c>
      <c r="Q1969" s="827">
        <v>0.75</v>
      </c>
      <c r="R1969" s="822">
        <v>6</v>
      </c>
      <c r="S1969" s="827">
        <v>0.75</v>
      </c>
      <c r="T1969" s="826">
        <v>4.5</v>
      </c>
      <c r="U1969" s="828">
        <v>0.69230769230769229</v>
      </c>
    </row>
    <row r="1970" spans="1:21" ht="14.45" customHeight="1" x14ac:dyDescent="0.2">
      <c r="A1970" s="821">
        <v>21</v>
      </c>
      <c r="B1970" s="822" t="s">
        <v>2867</v>
      </c>
      <c r="C1970" s="822" t="s">
        <v>2873</v>
      </c>
      <c r="D1970" s="823" t="s">
        <v>4857</v>
      </c>
      <c r="E1970" s="824" t="s">
        <v>2907</v>
      </c>
      <c r="F1970" s="822" t="s">
        <v>2868</v>
      </c>
      <c r="G1970" s="822" t="s">
        <v>3254</v>
      </c>
      <c r="H1970" s="822" t="s">
        <v>329</v>
      </c>
      <c r="I1970" s="822" t="s">
        <v>3255</v>
      </c>
      <c r="J1970" s="822" t="s">
        <v>1152</v>
      </c>
      <c r="K1970" s="822" t="s">
        <v>1153</v>
      </c>
      <c r="L1970" s="825">
        <v>107.27</v>
      </c>
      <c r="M1970" s="825">
        <v>321.81</v>
      </c>
      <c r="N1970" s="822">
        <v>3</v>
      </c>
      <c r="O1970" s="826">
        <v>3</v>
      </c>
      <c r="P1970" s="825">
        <v>107.27</v>
      </c>
      <c r="Q1970" s="827">
        <v>0.33333333333333331</v>
      </c>
      <c r="R1970" s="822">
        <v>1</v>
      </c>
      <c r="S1970" s="827">
        <v>0.33333333333333331</v>
      </c>
      <c r="T1970" s="826">
        <v>1</v>
      </c>
      <c r="U1970" s="828">
        <v>0.33333333333333331</v>
      </c>
    </row>
    <row r="1971" spans="1:21" ht="14.45" customHeight="1" x14ac:dyDescent="0.2">
      <c r="A1971" s="821">
        <v>21</v>
      </c>
      <c r="B1971" s="822" t="s">
        <v>2867</v>
      </c>
      <c r="C1971" s="822" t="s">
        <v>2873</v>
      </c>
      <c r="D1971" s="823" t="s">
        <v>4857</v>
      </c>
      <c r="E1971" s="824" t="s">
        <v>2907</v>
      </c>
      <c r="F1971" s="822" t="s">
        <v>2868</v>
      </c>
      <c r="G1971" s="822" t="s">
        <v>3254</v>
      </c>
      <c r="H1971" s="822" t="s">
        <v>329</v>
      </c>
      <c r="I1971" s="822" t="s">
        <v>3256</v>
      </c>
      <c r="J1971" s="822" t="s">
        <v>1152</v>
      </c>
      <c r="K1971" s="822" t="s">
        <v>1153</v>
      </c>
      <c r="L1971" s="825">
        <v>121.92</v>
      </c>
      <c r="M1971" s="825">
        <v>121.92</v>
      </c>
      <c r="N1971" s="822">
        <v>1</v>
      </c>
      <c r="O1971" s="826">
        <v>1</v>
      </c>
      <c r="P1971" s="825">
        <v>121.92</v>
      </c>
      <c r="Q1971" s="827">
        <v>1</v>
      </c>
      <c r="R1971" s="822">
        <v>1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21</v>
      </c>
      <c r="B1972" s="822" t="s">
        <v>2867</v>
      </c>
      <c r="C1972" s="822" t="s">
        <v>2873</v>
      </c>
      <c r="D1972" s="823" t="s">
        <v>4857</v>
      </c>
      <c r="E1972" s="824" t="s">
        <v>2907</v>
      </c>
      <c r="F1972" s="822" t="s">
        <v>2868</v>
      </c>
      <c r="G1972" s="822" t="s">
        <v>3254</v>
      </c>
      <c r="H1972" s="822" t="s">
        <v>329</v>
      </c>
      <c r="I1972" s="822" t="s">
        <v>3256</v>
      </c>
      <c r="J1972" s="822" t="s">
        <v>1152</v>
      </c>
      <c r="K1972" s="822" t="s">
        <v>1153</v>
      </c>
      <c r="L1972" s="825">
        <v>107.27</v>
      </c>
      <c r="M1972" s="825">
        <v>107.27</v>
      </c>
      <c r="N1972" s="822">
        <v>1</v>
      </c>
      <c r="O1972" s="826">
        <v>1</v>
      </c>
      <c r="P1972" s="825">
        <v>107.27</v>
      </c>
      <c r="Q1972" s="827">
        <v>1</v>
      </c>
      <c r="R1972" s="822">
        <v>1</v>
      </c>
      <c r="S1972" s="827">
        <v>1</v>
      </c>
      <c r="T1972" s="826">
        <v>1</v>
      </c>
      <c r="U1972" s="828">
        <v>1</v>
      </c>
    </row>
    <row r="1973" spans="1:21" ht="14.45" customHeight="1" x14ac:dyDescent="0.2">
      <c r="A1973" s="821">
        <v>21</v>
      </c>
      <c r="B1973" s="822" t="s">
        <v>2867</v>
      </c>
      <c r="C1973" s="822" t="s">
        <v>2873</v>
      </c>
      <c r="D1973" s="823" t="s">
        <v>4857</v>
      </c>
      <c r="E1973" s="824" t="s">
        <v>2907</v>
      </c>
      <c r="F1973" s="822" t="s">
        <v>2869</v>
      </c>
      <c r="G1973" s="822" t="s">
        <v>3257</v>
      </c>
      <c r="H1973" s="822" t="s">
        <v>329</v>
      </c>
      <c r="I1973" s="822" t="s">
        <v>3258</v>
      </c>
      <c r="J1973" s="822" t="s">
        <v>3259</v>
      </c>
      <c r="K1973" s="822"/>
      <c r="L1973" s="825">
        <v>0</v>
      </c>
      <c r="M1973" s="825">
        <v>0</v>
      </c>
      <c r="N1973" s="822">
        <v>2</v>
      </c>
      <c r="O1973" s="826">
        <v>2</v>
      </c>
      <c r="P1973" s="825">
        <v>0</v>
      </c>
      <c r="Q1973" s="827"/>
      <c r="R1973" s="822">
        <v>2</v>
      </c>
      <c r="S1973" s="827">
        <v>1</v>
      </c>
      <c r="T1973" s="826">
        <v>2</v>
      </c>
      <c r="U1973" s="828">
        <v>1</v>
      </c>
    </row>
    <row r="1974" spans="1:21" ht="14.45" customHeight="1" x14ac:dyDescent="0.2">
      <c r="A1974" s="821">
        <v>21</v>
      </c>
      <c r="B1974" s="822" t="s">
        <v>2867</v>
      </c>
      <c r="C1974" s="822" t="s">
        <v>2873</v>
      </c>
      <c r="D1974" s="823" t="s">
        <v>4857</v>
      </c>
      <c r="E1974" s="824" t="s">
        <v>2907</v>
      </c>
      <c r="F1974" s="822" t="s">
        <v>2869</v>
      </c>
      <c r="G1974" s="822" t="s">
        <v>3257</v>
      </c>
      <c r="H1974" s="822" t="s">
        <v>329</v>
      </c>
      <c r="I1974" s="822" t="s">
        <v>3505</v>
      </c>
      <c r="J1974" s="822" t="s">
        <v>3259</v>
      </c>
      <c r="K1974" s="822"/>
      <c r="L1974" s="825">
        <v>0</v>
      </c>
      <c r="M1974" s="825">
        <v>0</v>
      </c>
      <c r="N1974" s="822">
        <v>3</v>
      </c>
      <c r="O1974" s="826">
        <v>3</v>
      </c>
      <c r="P1974" s="825">
        <v>0</v>
      </c>
      <c r="Q1974" s="827"/>
      <c r="R1974" s="822">
        <v>2</v>
      </c>
      <c r="S1974" s="827">
        <v>0.66666666666666663</v>
      </c>
      <c r="T1974" s="826">
        <v>2</v>
      </c>
      <c r="U1974" s="828">
        <v>0.66666666666666663</v>
      </c>
    </row>
    <row r="1975" spans="1:21" ht="14.45" customHeight="1" x14ac:dyDescent="0.2">
      <c r="A1975" s="821">
        <v>21</v>
      </c>
      <c r="B1975" s="822" t="s">
        <v>2867</v>
      </c>
      <c r="C1975" s="822" t="s">
        <v>2873</v>
      </c>
      <c r="D1975" s="823" t="s">
        <v>4857</v>
      </c>
      <c r="E1975" s="824" t="s">
        <v>2907</v>
      </c>
      <c r="F1975" s="822" t="s">
        <v>2869</v>
      </c>
      <c r="G1975" s="822" t="s">
        <v>3257</v>
      </c>
      <c r="H1975" s="822" t="s">
        <v>329</v>
      </c>
      <c r="I1975" s="822" t="s">
        <v>3777</v>
      </c>
      <c r="J1975" s="822" t="s">
        <v>3259</v>
      </c>
      <c r="K1975" s="822"/>
      <c r="L1975" s="825">
        <v>0</v>
      </c>
      <c r="M1975" s="825">
        <v>0</v>
      </c>
      <c r="N1975" s="822">
        <v>1</v>
      </c>
      <c r="O1975" s="826">
        <v>1</v>
      </c>
      <c r="P1975" s="825"/>
      <c r="Q1975" s="827"/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21</v>
      </c>
      <c r="B1976" s="822" t="s">
        <v>2867</v>
      </c>
      <c r="C1976" s="822" t="s">
        <v>2873</v>
      </c>
      <c r="D1976" s="823" t="s">
        <v>4857</v>
      </c>
      <c r="E1976" s="824" t="s">
        <v>2907</v>
      </c>
      <c r="F1976" s="822" t="s">
        <v>2869</v>
      </c>
      <c r="G1976" s="822" t="s">
        <v>3257</v>
      </c>
      <c r="H1976" s="822" t="s">
        <v>329</v>
      </c>
      <c r="I1976" s="822" t="s">
        <v>4450</v>
      </c>
      <c r="J1976" s="822" t="s">
        <v>3259</v>
      </c>
      <c r="K1976" s="822"/>
      <c r="L1976" s="825">
        <v>0</v>
      </c>
      <c r="M1976" s="825">
        <v>0</v>
      </c>
      <c r="N1976" s="822">
        <v>1</v>
      </c>
      <c r="O1976" s="826">
        <v>1</v>
      </c>
      <c r="P1976" s="825">
        <v>0</v>
      </c>
      <c r="Q1976" s="827"/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21</v>
      </c>
      <c r="B1977" s="822" t="s">
        <v>2867</v>
      </c>
      <c r="C1977" s="822" t="s">
        <v>2873</v>
      </c>
      <c r="D1977" s="823" t="s">
        <v>4857</v>
      </c>
      <c r="E1977" s="824" t="s">
        <v>2907</v>
      </c>
      <c r="F1977" s="822" t="s">
        <v>2869</v>
      </c>
      <c r="G1977" s="822" t="s">
        <v>3257</v>
      </c>
      <c r="H1977" s="822" t="s">
        <v>329</v>
      </c>
      <c r="I1977" s="822" t="s">
        <v>4303</v>
      </c>
      <c r="J1977" s="822" t="s">
        <v>3259</v>
      </c>
      <c r="K1977" s="822"/>
      <c r="L1977" s="825">
        <v>0</v>
      </c>
      <c r="M1977" s="825">
        <v>0</v>
      </c>
      <c r="N1977" s="822">
        <v>2</v>
      </c>
      <c r="O1977" s="826">
        <v>2</v>
      </c>
      <c r="P1977" s="825">
        <v>0</v>
      </c>
      <c r="Q1977" s="827"/>
      <c r="R1977" s="822">
        <v>1</v>
      </c>
      <c r="S1977" s="827">
        <v>0.5</v>
      </c>
      <c r="T1977" s="826">
        <v>1</v>
      </c>
      <c r="U1977" s="828">
        <v>0.5</v>
      </c>
    </row>
    <row r="1978" spans="1:21" ht="14.45" customHeight="1" x14ac:dyDescent="0.2">
      <c r="A1978" s="821">
        <v>21</v>
      </c>
      <c r="B1978" s="822" t="s">
        <v>2867</v>
      </c>
      <c r="C1978" s="822" t="s">
        <v>2873</v>
      </c>
      <c r="D1978" s="823" t="s">
        <v>4857</v>
      </c>
      <c r="E1978" s="824" t="s">
        <v>2895</v>
      </c>
      <c r="F1978" s="822" t="s">
        <v>2868</v>
      </c>
      <c r="G1978" s="822" t="s">
        <v>4451</v>
      </c>
      <c r="H1978" s="822" t="s">
        <v>329</v>
      </c>
      <c r="I1978" s="822" t="s">
        <v>4452</v>
      </c>
      <c r="J1978" s="822" t="s">
        <v>4453</v>
      </c>
      <c r="K1978" s="822" t="s">
        <v>4454</v>
      </c>
      <c r="L1978" s="825">
        <v>35.11</v>
      </c>
      <c r="M1978" s="825">
        <v>140.44</v>
      </c>
      <c r="N1978" s="822">
        <v>4</v>
      </c>
      <c r="O1978" s="826">
        <v>1.5</v>
      </c>
      <c r="P1978" s="825">
        <v>140.44</v>
      </c>
      <c r="Q1978" s="827">
        <v>1</v>
      </c>
      <c r="R1978" s="822">
        <v>4</v>
      </c>
      <c r="S1978" s="827">
        <v>1</v>
      </c>
      <c r="T1978" s="826">
        <v>1.5</v>
      </c>
      <c r="U1978" s="828">
        <v>1</v>
      </c>
    </row>
    <row r="1979" spans="1:21" ht="14.45" customHeight="1" x14ac:dyDescent="0.2">
      <c r="A1979" s="821">
        <v>21</v>
      </c>
      <c r="B1979" s="822" t="s">
        <v>2867</v>
      </c>
      <c r="C1979" s="822" t="s">
        <v>2873</v>
      </c>
      <c r="D1979" s="823" t="s">
        <v>4857</v>
      </c>
      <c r="E1979" s="824" t="s">
        <v>2895</v>
      </c>
      <c r="F1979" s="822" t="s">
        <v>2868</v>
      </c>
      <c r="G1979" s="822" t="s">
        <v>2958</v>
      </c>
      <c r="H1979" s="822" t="s">
        <v>329</v>
      </c>
      <c r="I1979" s="822" t="s">
        <v>4001</v>
      </c>
      <c r="J1979" s="822" t="s">
        <v>3616</v>
      </c>
      <c r="K1979" s="822" t="s">
        <v>3273</v>
      </c>
      <c r="L1979" s="825">
        <v>36.270000000000003</v>
      </c>
      <c r="M1979" s="825">
        <v>72.540000000000006</v>
      </c>
      <c r="N1979" s="822">
        <v>2</v>
      </c>
      <c r="O1979" s="826">
        <v>1</v>
      </c>
      <c r="P1979" s="825">
        <v>72.540000000000006</v>
      </c>
      <c r="Q1979" s="827">
        <v>1</v>
      </c>
      <c r="R1979" s="822">
        <v>2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21</v>
      </c>
      <c r="B1980" s="822" t="s">
        <v>2867</v>
      </c>
      <c r="C1980" s="822" t="s">
        <v>2873</v>
      </c>
      <c r="D1980" s="823" t="s">
        <v>4857</v>
      </c>
      <c r="E1980" s="824" t="s">
        <v>2895</v>
      </c>
      <c r="F1980" s="822" t="s">
        <v>2868</v>
      </c>
      <c r="G1980" s="822" t="s">
        <v>2958</v>
      </c>
      <c r="H1980" s="822" t="s">
        <v>643</v>
      </c>
      <c r="I1980" s="822" t="s">
        <v>2525</v>
      </c>
      <c r="J1980" s="822" t="s">
        <v>656</v>
      </c>
      <c r="K1980" s="822" t="s">
        <v>657</v>
      </c>
      <c r="L1980" s="825">
        <v>21.76</v>
      </c>
      <c r="M1980" s="825">
        <v>65.28</v>
      </c>
      <c r="N1980" s="822">
        <v>3</v>
      </c>
      <c r="O1980" s="826">
        <v>0.5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21</v>
      </c>
      <c r="B1981" s="822" t="s">
        <v>2867</v>
      </c>
      <c r="C1981" s="822" t="s">
        <v>2873</v>
      </c>
      <c r="D1981" s="823" t="s">
        <v>4857</v>
      </c>
      <c r="E1981" s="824" t="s">
        <v>2895</v>
      </c>
      <c r="F1981" s="822" t="s">
        <v>2868</v>
      </c>
      <c r="G1981" s="822" t="s">
        <v>2962</v>
      </c>
      <c r="H1981" s="822" t="s">
        <v>329</v>
      </c>
      <c r="I1981" s="822" t="s">
        <v>3513</v>
      </c>
      <c r="J1981" s="822" t="s">
        <v>3514</v>
      </c>
      <c r="K1981" s="822" t="s">
        <v>3280</v>
      </c>
      <c r="L1981" s="825">
        <v>513.70000000000005</v>
      </c>
      <c r="M1981" s="825">
        <v>3082.2000000000003</v>
      </c>
      <c r="N1981" s="822">
        <v>6</v>
      </c>
      <c r="O1981" s="826">
        <v>2</v>
      </c>
      <c r="P1981" s="825">
        <v>3082.2000000000003</v>
      </c>
      <c r="Q1981" s="827">
        <v>1</v>
      </c>
      <c r="R1981" s="822">
        <v>6</v>
      </c>
      <c r="S1981" s="827">
        <v>1</v>
      </c>
      <c r="T1981" s="826">
        <v>2</v>
      </c>
      <c r="U1981" s="828">
        <v>1</v>
      </c>
    </row>
    <row r="1982" spans="1:21" ht="14.45" customHeight="1" x14ac:dyDescent="0.2">
      <c r="A1982" s="821">
        <v>21</v>
      </c>
      <c r="B1982" s="822" t="s">
        <v>2867</v>
      </c>
      <c r="C1982" s="822" t="s">
        <v>2873</v>
      </c>
      <c r="D1982" s="823" t="s">
        <v>4857</v>
      </c>
      <c r="E1982" s="824" t="s">
        <v>2895</v>
      </c>
      <c r="F1982" s="822" t="s">
        <v>2868</v>
      </c>
      <c r="G1982" s="822" t="s">
        <v>2962</v>
      </c>
      <c r="H1982" s="822" t="s">
        <v>329</v>
      </c>
      <c r="I1982" s="822" t="s">
        <v>3281</v>
      </c>
      <c r="J1982" s="822" t="s">
        <v>3282</v>
      </c>
      <c r="K1982" s="822" t="s">
        <v>2965</v>
      </c>
      <c r="L1982" s="825">
        <v>550.39</v>
      </c>
      <c r="M1982" s="825">
        <v>4953.51</v>
      </c>
      <c r="N1982" s="822">
        <v>9</v>
      </c>
      <c r="O1982" s="826">
        <v>2.5</v>
      </c>
      <c r="P1982" s="825">
        <v>4953.51</v>
      </c>
      <c r="Q1982" s="827">
        <v>1</v>
      </c>
      <c r="R1982" s="822">
        <v>9</v>
      </c>
      <c r="S1982" s="827">
        <v>1</v>
      </c>
      <c r="T1982" s="826">
        <v>2.5</v>
      </c>
      <c r="U1982" s="828">
        <v>1</v>
      </c>
    </row>
    <row r="1983" spans="1:21" ht="14.45" customHeight="1" x14ac:dyDescent="0.2">
      <c r="A1983" s="821">
        <v>21</v>
      </c>
      <c r="B1983" s="822" t="s">
        <v>2867</v>
      </c>
      <c r="C1983" s="822" t="s">
        <v>2873</v>
      </c>
      <c r="D1983" s="823" t="s">
        <v>4857</v>
      </c>
      <c r="E1983" s="824" t="s">
        <v>2895</v>
      </c>
      <c r="F1983" s="822" t="s">
        <v>2868</v>
      </c>
      <c r="G1983" s="822" t="s">
        <v>2962</v>
      </c>
      <c r="H1983" s="822" t="s">
        <v>329</v>
      </c>
      <c r="I1983" s="822" t="s">
        <v>2966</v>
      </c>
      <c r="J1983" s="822" t="s">
        <v>2967</v>
      </c>
      <c r="K1983" s="822" t="s">
        <v>2965</v>
      </c>
      <c r="L1983" s="825">
        <v>550.39</v>
      </c>
      <c r="M1983" s="825">
        <v>1651.17</v>
      </c>
      <c r="N1983" s="822">
        <v>3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21</v>
      </c>
      <c r="B1984" s="822" t="s">
        <v>2867</v>
      </c>
      <c r="C1984" s="822" t="s">
        <v>2873</v>
      </c>
      <c r="D1984" s="823" t="s">
        <v>4857</v>
      </c>
      <c r="E1984" s="824" t="s">
        <v>2895</v>
      </c>
      <c r="F1984" s="822" t="s">
        <v>2868</v>
      </c>
      <c r="G1984" s="822" t="s">
        <v>2974</v>
      </c>
      <c r="H1984" s="822" t="s">
        <v>329</v>
      </c>
      <c r="I1984" s="822" t="s">
        <v>2978</v>
      </c>
      <c r="J1984" s="822" t="s">
        <v>2976</v>
      </c>
      <c r="K1984" s="822" t="s">
        <v>1113</v>
      </c>
      <c r="L1984" s="825">
        <v>0</v>
      </c>
      <c r="M1984" s="825">
        <v>0</v>
      </c>
      <c r="N1984" s="822">
        <v>2</v>
      </c>
      <c r="O1984" s="826">
        <v>1</v>
      </c>
      <c r="P1984" s="825"/>
      <c r="Q1984" s="827"/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21</v>
      </c>
      <c r="B1985" s="822" t="s">
        <v>2867</v>
      </c>
      <c r="C1985" s="822" t="s">
        <v>2873</v>
      </c>
      <c r="D1985" s="823" t="s">
        <v>4857</v>
      </c>
      <c r="E1985" s="824" t="s">
        <v>2895</v>
      </c>
      <c r="F1985" s="822" t="s">
        <v>2868</v>
      </c>
      <c r="G1985" s="822" t="s">
        <v>4079</v>
      </c>
      <c r="H1985" s="822" t="s">
        <v>329</v>
      </c>
      <c r="I1985" s="822" t="s">
        <v>4455</v>
      </c>
      <c r="J1985" s="822" t="s">
        <v>4195</v>
      </c>
      <c r="K1985" s="822" t="s">
        <v>3079</v>
      </c>
      <c r="L1985" s="825">
        <v>134.44999999999999</v>
      </c>
      <c r="M1985" s="825">
        <v>134.44999999999999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21</v>
      </c>
      <c r="B1986" s="822" t="s">
        <v>2867</v>
      </c>
      <c r="C1986" s="822" t="s">
        <v>2873</v>
      </c>
      <c r="D1986" s="823" t="s">
        <v>4857</v>
      </c>
      <c r="E1986" s="824" t="s">
        <v>2895</v>
      </c>
      <c r="F1986" s="822" t="s">
        <v>2868</v>
      </c>
      <c r="G1986" s="822" t="s">
        <v>2979</v>
      </c>
      <c r="H1986" s="822" t="s">
        <v>643</v>
      </c>
      <c r="I1986" s="822" t="s">
        <v>2616</v>
      </c>
      <c r="J1986" s="822" t="s">
        <v>1454</v>
      </c>
      <c r="K1986" s="822" t="s">
        <v>780</v>
      </c>
      <c r="L1986" s="825">
        <v>58.77</v>
      </c>
      <c r="M1986" s="825">
        <v>176.31</v>
      </c>
      <c r="N1986" s="822">
        <v>3</v>
      </c>
      <c r="O1986" s="826">
        <v>0.5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21</v>
      </c>
      <c r="B1987" s="822" t="s">
        <v>2867</v>
      </c>
      <c r="C1987" s="822" t="s">
        <v>2873</v>
      </c>
      <c r="D1987" s="823" t="s">
        <v>4857</v>
      </c>
      <c r="E1987" s="824" t="s">
        <v>2895</v>
      </c>
      <c r="F1987" s="822" t="s">
        <v>2868</v>
      </c>
      <c r="G1987" s="822" t="s">
        <v>2979</v>
      </c>
      <c r="H1987" s="822" t="s">
        <v>643</v>
      </c>
      <c r="I1987" s="822" t="s">
        <v>2617</v>
      </c>
      <c r="J1987" s="822" t="s">
        <v>1454</v>
      </c>
      <c r="K1987" s="822" t="s">
        <v>2618</v>
      </c>
      <c r="L1987" s="825">
        <v>176.32</v>
      </c>
      <c r="M1987" s="825">
        <v>176.32</v>
      </c>
      <c r="N1987" s="822">
        <v>1</v>
      </c>
      <c r="O1987" s="826">
        <v>1</v>
      </c>
      <c r="P1987" s="825">
        <v>176.32</v>
      </c>
      <c r="Q1987" s="827">
        <v>1</v>
      </c>
      <c r="R1987" s="822">
        <v>1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21</v>
      </c>
      <c r="B1988" s="822" t="s">
        <v>2867</v>
      </c>
      <c r="C1988" s="822" t="s">
        <v>2873</v>
      </c>
      <c r="D1988" s="823" t="s">
        <v>4857</v>
      </c>
      <c r="E1988" s="824" t="s">
        <v>2895</v>
      </c>
      <c r="F1988" s="822" t="s">
        <v>2868</v>
      </c>
      <c r="G1988" s="822" t="s">
        <v>2937</v>
      </c>
      <c r="H1988" s="822" t="s">
        <v>329</v>
      </c>
      <c r="I1988" s="822" t="s">
        <v>2938</v>
      </c>
      <c r="J1988" s="822" t="s">
        <v>923</v>
      </c>
      <c r="K1988" s="822" t="s">
        <v>2939</v>
      </c>
      <c r="L1988" s="825">
        <v>516</v>
      </c>
      <c r="M1988" s="825">
        <v>1032</v>
      </c>
      <c r="N1988" s="822">
        <v>2</v>
      </c>
      <c r="O1988" s="826">
        <v>1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21</v>
      </c>
      <c r="B1989" s="822" t="s">
        <v>2867</v>
      </c>
      <c r="C1989" s="822" t="s">
        <v>2873</v>
      </c>
      <c r="D1989" s="823" t="s">
        <v>4857</v>
      </c>
      <c r="E1989" s="824" t="s">
        <v>2895</v>
      </c>
      <c r="F1989" s="822" t="s">
        <v>2868</v>
      </c>
      <c r="G1989" s="822" t="s">
        <v>2995</v>
      </c>
      <c r="H1989" s="822" t="s">
        <v>329</v>
      </c>
      <c r="I1989" s="822" t="s">
        <v>2996</v>
      </c>
      <c r="J1989" s="822" t="s">
        <v>901</v>
      </c>
      <c r="K1989" s="822" t="s">
        <v>902</v>
      </c>
      <c r="L1989" s="825">
        <v>0</v>
      </c>
      <c r="M1989" s="825">
        <v>0</v>
      </c>
      <c r="N1989" s="822">
        <v>1</v>
      </c>
      <c r="O1989" s="826">
        <v>0.5</v>
      </c>
      <c r="P1989" s="825"/>
      <c r="Q1989" s="827"/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21</v>
      </c>
      <c r="B1990" s="822" t="s">
        <v>2867</v>
      </c>
      <c r="C1990" s="822" t="s">
        <v>2873</v>
      </c>
      <c r="D1990" s="823" t="s">
        <v>4857</v>
      </c>
      <c r="E1990" s="824" t="s">
        <v>2895</v>
      </c>
      <c r="F1990" s="822" t="s">
        <v>2868</v>
      </c>
      <c r="G1990" s="822" t="s">
        <v>3015</v>
      </c>
      <c r="H1990" s="822" t="s">
        <v>329</v>
      </c>
      <c r="I1990" s="822" t="s">
        <v>3019</v>
      </c>
      <c r="J1990" s="822" t="s">
        <v>3020</v>
      </c>
      <c r="K1990" s="822" t="s">
        <v>3018</v>
      </c>
      <c r="L1990" s="825">
        <v>550.39</v>
      </c>
      <c r="M1990" s="825">
        <v>1651.17</v>
      </c>
      <c r="N1990" s="822">
        <v>3</v>
      </c>
      <c r="O1990" s="826">
        <v>1</v>
      </c>
      <c r="P1990" s="825">
        <v>1651.17</v>
      </c>
      <c r="Q1990" s="827">
        <v>1</v>
      </c>
      <c r="R1990" s="822">
        <v>3</v>
      </c>
      <c r="S1990" s="827">
        <v>1</v>
      </c>
      <c r="T1990" s="826">
        <v>1</v>
      </c>
      <c r="U1990" s="828">
        <v>1</v>
      </c>
    </row>
    <row r="1991" spans="1:21" ht="14.45" customHeight="1" x14ac:dyDescent="0.2">
      <c r="A1991" s="821">
        <v>21</v>
      </c>
      <c r="B1991" s="822" t="s">
        <v>2867</v>
      </c>
      <c r="C1991" s="822" t="s">
        <v>2873</v>
      </c>
      <c r="D1991" s="823" t="s">
        <v>4857</v>
      </c>
      <c r="E1991" s="824" t="s">
        <v>2895</v>
      </c>
      <c r="F1991" s="822" t="s">
        <v>2868</v>
      </c>
      <c r="G1991" s="822" t="s">
        <v>3044</v>
      </c>
      <c r="H1991" s="822" t="s">
        <v>643</v>
      </c>
      <c r="I1991" s="822" t="s">
        <v>3045</v>
      </c>
      <c r="J1991" s="822" t="s">
        <v>2579</v>
      </c>
      <c r="K1991" s="822" t="s">
        <v>3046</v>
      </c>
      <c r="L1991" s="825">
        <v>339.47</v>
      </c>
      <c r="M1991" s="825">
        <v>4413.1100000000006</v>
      </c>
      <c r="N1991" s="822">
        <v>13</v>
      </c>
      <c r="O1991" s="826">
        <v>5.5</v>
      </c>
      <c r="P1991" s="825">
        <v>1697.3500000000001</v>
      </c>
      <c r="Q1991" s="827">
        <v>0.38461538461538458</v>
      </c>
      <c r="R1991" s="822">
        <v>5</v>
      </c>
      <c r="S1991" s="827">
        <v>0.38461538461538464</v>
      </c>
      <c r="T1991" s="826">
        <v>2.5</v>
      </c>
      <c r="U1991" s="828">
        <v>0.45454545454545453</v>
      </c>
    </row>
    <row r="1992" spans="1:21" ht="14.45" customHeight="1" x14ac:dyDescent="0.2">
      <c r="A1992" s="821">
        <v>21</v>
      </c>
      <c r="B1992" s="822" t="s">
        <v>2867</v>
      </c>
      <c r="C1992" s="822" t="s">
        <v>2873</v>
      </c>
      <c r="D1992" s="823" t="s">
        <v>4857</v>
      </c>
      <c r="E1992" s="824" t="s">
        <v>2895</v>
      </c>
      <c r="F1992" s="822" t="s">
        <v>2868</v>
      </c>
      <c r="G1992" s="822" t="s">
        <v>3542</v>
      </c>
      <c r="H1992" s="822" t="s">
        <v>329</v>
      </c>
      <c r="I1992" s="822" t="s">
        <v>3543</v>
      </c>
      <c r="J1992" s="822" t="s">
        <v>1933</v>
      </c>
      <c r="K1992" s="822" t="s">
        <v>1934</v>
      </c>
      <c r="L1992" s="825">
        <v>49.04</v>
      </c>
      <c r="M1992" s="825">
        <v>98.08</v>
      </c>
      <c r="N1992" s="822">
        <v>2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21</v>
      </c>
      <c r="B1993" s="822" t="s">
        <v>2867</v>
      </c>
      <c r="C1993" s="822" t="s">
        <v>2873</v>
      </c>
      <c r="D1993" s="823" t="s">
        <v>4857</v>
      </c>
      <c r="E1993" s="824" t="s">
        <v>2895</v>
      </c>
      <c r="F1993" s="822" t="s">
        <v>2868</v>
      </c>
      <c r="G1993" s="822" t="s">
        <v>3359</v>
      </c>
      <c r="H1993" s="822" t="s">
        <v>329</v>
      </c>
      <c r="I1993" s="822" t="s">
        <v>3360</v>
      </c>
      <c r="J1993" s="822" t="s">
        <v>1565</v>
      </c>
      <c r="K1993" s="822" t="s">
        <v>3361</v>
      </c>
      <c r="L1993" s="825">
        <v>42.14</v>
      </c>
      <c r="M1993" s="825">
        <v>84.28</v>
      </c>
      <c r="N1993" s="822">
        <v>2</v>
      </c>
      <c r="O1993" s="826">
        <v>2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21</v>
      </c>
      <c r="B1994" s="822" t="s">
        <v>2867</v>
      </c>
      <c r="C1994" s="822" t="s">
        <v>2873</v>
      </c>
      <c r="D1994" s="823" t="s">
        <v>4857</v>
      </c>
      <c r="E1994" s="824" t="s">
        <v>2895</v>
      </c>
      <c r="F1994" s="822" t="s">
        <v>2868</v>
      </c>
      <c r="G1994" s="822" t="s">
        <v>3359</v>
      </c>
      <c r="H1994" s="822" t="s">
        <v>329</v>
      </c>
      <c r="I1994" s="822" t="s">
        <v>3929</v>
      </c>
      <c r="J1994" s="822" t="s">
        <v>1565</v>
      </c>
      <c r="K1994" s="822" t="s">
        <v>3930</v>
      </c>
      <c r="L1994" s="825">
        <v>64.36</v>
      </c>
      <c r="M1994" s="825">
        <v>128.72</v>
      </c>
      <c r="N1994" s="822">
        <v>2</v>
      </c>
      <c r="O1994" s="826">
        <v>2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21</v>
      </c>
      <c r="B1995" s="822" t="s">
        <v>2867</v>
      </c>
      <c r="C1995" s="822" t="s">
        <v>2873</v>
      </c>
      <c r="D1995" s="823" t="s">
        <v>4857</v>
      </c>
      <c r="E1995" s="824" t="s">
        <v>2895</v>
      </c>
      <c r="F1995" s="822" t="s">
        <v>2868</v>
      </c>
      <c r="G1995" s="822" t="s">
        <v>3071</v>
      </c>
      <c r="H1995" s="822" t="s">
        <v>643</v>
      </c>
      <c r="I1995" s="822" t="s">
        <v>3072</v>
      </c>
      <c r="J1995" s="822" t="s">
        <v>3073</v>
      </c>
      <c r="K1995" s="822" t="s">
        <v>3074</v>
      </c>
      <c r="L1995" s="825">
        <v>1651.16</v>
      </c>
      <c r="M1995" s="825">
        <v>8255.8000000000011</v>
      </c>
      <c r="N1995" s="822">
        <v>5</v>
      </c>
      <c r="O1995" s="826">
        <v>4</v>
      </c>
      <c r="P1995" s="825">
        <v>6604.64</v>
      </c>
      <c r="Q1995" s="827">
        <v>0.79999999999999993</v>
      </c>
      <c r="R1995" s="822">
        <v>4</v>
      </c>
      <c r="S1995" s="827">
        <v>0.8</v>
      </c>
      <c r="T1995" s="826">
        <v>3.5</v>
      </c>
      <c r="U1995" s="828">
        <v>0.875</v>
      </c>
    </row>
    <row r="1996" spans="1:21" ht="14.45" customHeight="1" x14ac:dyDescent="0.2">
      <c r="A1996" s="821">
        <v>21</v>
      </c>
      <c r="B1996" s="822" t="s">
        <v>2867</v>
      </c>
      <c r="C1996" s="822" t="s">
        <v>2873</v>
      </c>
      <c r="D1996" s="823" t="s">
        <v>4857</v>
      </c>
      <c r="E1996" s="824" t="s">
        <v>2895</v>
      </c>
      <c r="F1996" s="822" t="s">
        <v>2868</v>
      </c>
      <c r="G1996" s="822" t="s">
        <v>4456</v>
      </c>
      <c r="H1996" s="822" t="s">
        <v>329</v>
      </c>
      <c r="I1996" s="822" t="s">
        <v>4457</v>
      </c>
      <c r="J1996" s="822" t="s">
        <v>4458</v>
      </c>
      <c r="K1996" s="822" t="s">
        <v>4409</v>
      </c>
      <c r="L1996" s="825">
        <v>100.11</v>
      </c>
      <c r="M1996" s="825">
        <v>300.33</v>
      </c>
      <c r="N1996" s="822">
        <v>3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21</v>
      </c>
      <c r="B1997" s="822" t="s">
        <v>2867</v>
      </c>
      <c r="C1997" s="822" t="s">
        <v>2873</v>
      </c>
      <c r="D1997" s="823" t="s">
        <v>4857</v>
      </c>
      <c r="E1997" s="824" t="s">
        <v>2895</v>
      </c>
      <c r="F1997" s="822" t="s">
        <v>2868</v>
      </c>
      <c r="G1997" s="822" t="s">
        <v>3371</v>
      </c>
      <c r="H1997" s="822" t="s">
        <v>329</v>
      </c>
      <c r="I1997" s="822" t="s">
        <v>3544</v>
      </c>
      <c r="J1997" s="822" t="s">
        <v>790</v>
      </c>
      <c r="K1997" s="822" t="s">
        <v>3545</v>
      </c>
      <c r="L1997" s="825">
        <v>73.989999999999995</v>
      </c>
      <c r="M1997" s="825">
        <v>443.93999999999994</v>
      </c>
      <c r="N1997" s="822">
        <v>6</v>
      </c>
      <c r="O1997" s="826">
        <v>2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21</v>
      </c>
      <c r="B1998" s="822" t="s">
        <v>2867</v>
      </c>
      <c r="C1998" s="822" t="s">
        <v>2873</v>
      </c>
      <c r="D1998" s="823" t="s">
        <v>4857</v>
      </c>
      <c r="E1998" s="824" t="s">
        <v>2895</v>
      </c>
      <c r="F1998" s="822" t="s">
        <v>2868</v>
      </c>
      <c r="G1998" s="822" t="s">
        <v>3092</v>
      </c>
      <c r="H1998" s="822" t="s">
        <v>329</v>
      </c>
      <c r="I1998" s="822" t="s">
        <v>3093</v>
      </c>
      <c r="J1998" s="822" t="s">
        <v>3094</v>
      </c>
      <c r="K1998" s="822" t="s">
        <v>3095</v>
      </c>
      <c r="L1998" s="825">
        <v>73.150000000000006</v>
      </c>
      <c r="M1998" s="825">
        <v>219.45000000000002</v>
      </c>
      <c r="N1998" s="822">
        <v>3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21</v>
      </c>
      <c r="B1999" s="822" t="s">
        <v>2867</v>
      </c>
      <c r="C1999" s="822" t="s">
        <v>2873</v>
      </c>
      <c r="D1999" s="823" t="s">
        <v>4857</v>
      </c>
      <c r="E1999" s="824" t="s">
        <v>2895</v>
      </c>
      <c r="F1999" s="822" t="s">
        <v>2868</v>
      </c>
      <c r="G1999" s="822" t="s">
        <v>3382</v>
      </c>
      <c r="H1999" s="822" t="s">
        <v>329</v>
      </c>
      <c r="I1999" s="822" t="s">
        <v>3383</v>
      </c>
      <c r="J1999" s="822" t="s">
        <v>882</v>
      </c>
      <c r="K1999" s="822" t="s">
        <v>883</v>
      </c>
      <c r="L1999" s="825">
        <v>0</v>
      </c>
      <c r="M1999" s="825">
        <v>0</v>
      </c>
      <c r="N1999" s="822">
        <v>4</v>
      </c>
      <c r="O1999" s="826">
        <v>0.5</v>
      </c>
      <c r="P1999" s="825"/>
      <c r="Q1999" s="827"/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21</v>
      </c>
      <c r="B2000" s="822" t="s">
        <v>2867</v>
      </c>
      <c r="C2000" s="822" t="s">
        <v>2873</v>
      </c>
      <c r="D2000" s="823" t="s">
        <v>4857</v>
      </c>
      <c r="E2000" s="824" t="s">
        <v>2895</v>
      </c>
      <c r="F2000" s="822" t="s">
        <v>2868</v>
      </c>
      <c r="G2000" s="822" t="s">
        <v>3099</v>
      </c>
      <c r="H2000" s="822" t="s">
        <v>329</v>
      </c>
      <c r="I2000" s="822" t="s">
        <v>3100</v>
      </c>
      <c r="J2000" s="822" t="s">
        <v>3101</v>
      </c>
      <c r="K2000" s="822" t="s">
        <v>3102</v>
      </c>
      <c r="L2000" s="825">
        <v>550.39</v>
      </c>
      <c r="M2000" s="825">
        <v>4953.51</v>
      </c>
      <c r="N2000" s="822">
        <v>9</v>
      </c>
      <c r="O2000" s="826">
        <v>3</v>
      </c>
      <c r="P2000" s="825">
        <v>4953.51</v>
      </c>
      <c r="Q2000" s="827">
        <v>1</v>
      </c>
      <c r="R2000" s="822">
        <v>9</v>
      </c>
      <c r="S2000" s="827">
        <v>1</v>
      </c>
      <c r="T2000" s="826">
        <v>3</v>
      </c>
      <c r="U2000" s="828">
        <v>1</v>
      </c>
    </row>
    <row r="2001" spans="1:21" ht="14.45" customHeight="1" x14ac:dyDescent="0.2">
      <c r="A2001" s="821">
        <v>21</v>
      </c>
      <c r="B2001" s="822" t="s">
        <v>2867</v>
      </c>
      <c r="C2001" s="822" t="s">
        <v>2873</v>
      </c>
      <c r="D2001" s="823" t="s">
        <v>4857</v>
      </c>
      <c r="E2001" s="824" t="s">
        <v>2895</v>
      </c>
      <c r="F2001" s="822" t="s">
        <v>2868</v>
      </c>
      <c r="G2001" s="822" t="s">
        <v>3099</v>
      </c>
      <c r="H2001" s="822" t="s">
        <v>643</v>
      </c>
      <c r="I2001" s="822" t="s">
        <v>3103</v>
      </c>
      <c r="J2001" s="822" t="s">
        <v>3104</v>
      </c>
      <c r="K2001" s="822" t="s">
        <v>734</v>
      </c>
      <c r="L2001" s="825">
        <v>550.39</v>
      </c>
      <c r="M2001" s="825">
        <v>55589.389999999985</v>
      </c>
      <c r="N2001" s="822">
        <v>101</v>
      </c>
      <c r="O2001" s="826">
        <v>33</v>
      </c>
      <c r="P2001" s="825">
        <v>30821.839999999989</v>
      </c>
      <c r="Q2001" s="827">
        <v>0.55445544554455439</v>
      </c>
      <c r="R2001" s="822">
        <v>56</v>
      </c>
      <c r="S2001" s="827">
        <v>0.5544554455445545</v>
      </c>
      <c r="T2001" s="826">
        <v>19.5</v>
      </c>
      <c r="U2001" s="828">
        <v>0.59090909090909094</v>
      </c>
    </row>
    <row r="2002" spans="1:21" ht="14.45" customHeight="1" x14ac:dyDescent="0.2">
      <c r="A2002" s="821">
        <v>21</v>
      </c>
      <c r="B2002" s="822" t="s">
        <v>2867</v>
      </c>
      <c r="C2002" s="822" t="s">
        <v>2873</v>
      </c>
      <c r="D2002" s="823" t="s">
        <v>4857</v>
      </c>
      <c r="E2002" s="824" t="s">
        <v>2895</v>
      </c>
      <c r="F2002" s="822" t="s">
        <v>2868</v>
      </c>
      <c r="G2002" s="822" t="s">
        <v>3391</v>
      </c>
      <c r="H2002" s="822" t="s">
        <v>329</v>
      </c>
      <c r="I2002" s="822" t="s">
        <v>3690</v>
      </c>
      <c r="J2002" s="822" t="s">
        <v>1742</v>
      </c>
      <c r="K2002" s="822" t="s">
        <v>1743</v>
      </c>
      <c r="L2002" s="825">
        <v>0</v>
      </c>
      <c r="M2002" s="825">
        <v>0</v>
      </c>
      <c r="N2002" s="822">
        <v>3</v>
      </c>
      <c r="O2002" s="826">
        <v>1</v>
      </c>
      <c r="P2002" s="825"/>
      <c r="Q2002" s="827"/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21</v>
      </c>
      <c r="B2003" s="822" t="s">
        <v>2867</v>
      </c>
      <c r="C2003" s="822" t="s">
        <v>2873</v>
      </c>
      <c r="D2003" s="823" t="s">
        <v>4857</v>
      </c>
      <c r="E2003" s="824" t="s">
        <v>2895</v>
      </c>
      <c r="F2003" s="822" t="s">
        <v>2868</v>
      </c>
      <c r="G2003" s="822" t="s">
        <v>4459</v>
      </c>
      <c r="H2003" s="822" t="s">
        <v>329</v>
      </c>
      <c r="I2003" s="822" t="s">
        <v>4460</v>
      </c>
      <c r="J2003" s="822" t="s">
        <v>4461</v>
      </c>
      <c r="K2003" s="822" t="s">
        <v>4462</v>
      </c>
      <c r="L2003" s="825">
        <v>110.74</v>
      </c>
      <c r="M2003" s="825">
        <v>110.74</v>
      </c>
      <c r="N2003" s="822">
        <v>1</v>
      </c>
      <c r="O2003" s="826">
        <v>1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21</v>
      </c>
      <c r="B2004" s="822" t="s">
        <v>2867</v>
      </c>
      <c r="C2004" s="822" t="s">
        <v>2873</v>
      </c>
      <c r="D2004" s="823" t="s">
        <v>4857</v>
      </c>
      <c r="E2004" s="824" t="s">
        <v>2895</v>
      </c>
      <c r="F2004" s="822" t="s">
        <v>2868</v>
      </c>
      <c r="G2004" s="822" t="s">
        <v>3109</v>
      </c>
      <c r="H2004" s="822" t="s">
        <v>329</v>
      </c>
      <c r="I2004" s="822" t="s">
        <v>3110</v>
      </c>
      <c r="J2004" s="822" t="s">
        <v>925</v>
      </c>
      <c r="K2004" s="822" t="s">
        <v>926</v>
      </c>
      <c r="L2004" s="825">
        <v>248.55</v>
      </c>
      <c r="M2004" s="825">
        <v>745.65000000000009</v>
      </c>
      <c r="N2004" s="822">
        <v>3</v>
      </c>
      <c r="O2004" s="826">
        <v>3</v>
      </c>
      <c r="P2004" s="825">
        <v>248.55</v>
      </c>
      <c r="Q2004" s="827">
        <v>0.33333333333333331</v>
      </c>
      <c r="R2004" s="822">
        <v>1</v>
      </c>
      <c r="S2004" s="827">
        <v>0.33333333333333331</v>
      </c>
      <c r="T2004" s="826">
        <v>1</v>
      </c>
      <c r="U2004" s="828">
        <v>0.33333333333333331</v>
      </c>
    </row>
    <row r="2005" spans="1:21" ht="14.45" customHeight="1" x14ac:dyDescent="0.2">
      <c r="A2005" s="821">
        <v>21</v>
      </c>
      <c r="B2005" s="822" t="s">
        <v>2867</v>
      </c>
      <c r="C2005" s="822" t="s">
        <v>2873</v>
      </c>
      <c r="D2005" s="823" t="s">
        <v>4857</v>
      </c>
      <c r="E2005" s="824" t="s">
        <v>2895</v>
      </c>
      <c r="F2005" s="822" t="s">
        <v>2868</v>
      </c>
      <c r="G2005" s="822" t="s">
        <v>3397</v>
      </c>
      <c r="H2005" s="822" t="s">
        <v>329</v>
      </c>
      <c r="I2005" s="822" t="s">
        <v>3398</v>
      </c>
      <c r="J2005" s="822" t="s">
        <v>3399</v>
      </c>
      <c r="K2005" s="822" t="s">
        <v>3400</v>
      </c>
      <c r="L2005" s="825">
        <v>727.03</v>
      </c>
      <c r="M2005" s="825">
        <v>8724.36</v>
      </c>
      <c r="N2005" s="822">
        <v>12</v>
      </c>
      <c r="O2005" s="826">
        <v>3.5</v>
      </c>
      <c r="P2005" s="825">
        <v>4362.18</v>
      </c>
      <c r="Q2005" s="827">
        <v>0.5</v>
      </c>
      <c r="R2005" s="822">
        <v>6</v>
      </c>
      <c r="S2005" s="827">
        <v>0.5</v>
      </c>
      <c r="T2005" s="826">
        <v>1.5</v>
      </c>
      <c r="U2005" s="828">
        <v>0.42857142857142855</v>
      </c>
    </row>
    <row r="2006" spans="1:21" ht="14.45" customHeight="1" x14ac:dyDescent="0.2">
      <c r="A2006" s="821">
        <v>21</v>
      </c>
      <c r="B2006" s="822" t="s">
        <v>2867</v>
      </c>
      <c r="C2006" s="822" t="s">
        <v>2873</v>
      </c>
      <c r="D2006" s="823" t="s">
        <v>4857</v>
      </c>
      <c r="E2006" s="824" t="s">
        <v>2895</v>
      </c>
      <c r="F2006" s="822" t="s">
        <v>2868</v>
      </c>
      <c r="G2006" s="822" t="s">
        <v>2916</v>
      </c>
      <c r="H2006" s="822" t="s">
        <v>329</v>
      </c>
      <c r="I2006" s="822" t="s">
        <v>2917</v>
      </c>
      <c r="J2006" s="822" t="s">
        <v>807</v>
      </c>
      <c r="K2006" s="822" t="s">
        <v>2918</v>
      </c>
      <c r="L2006" s="825">
        <v>53.57</v>
      </c>
      <c r="M2006" s="825">
        <v>642.84</v>
      </c>
      <c r="N2006" s="822">
        <v>12</v>
      </c>
      <c r="O2006" s="826">
        <v>4</v>
      </c>
      <c r="P2006" s="825">
        <v>321.42</v>
      </c>
      <c r="Q2006" s="827">
        <v>0.5</v>
      </c>
      <c r="R2006" s="822">
        <v>6</v>
      </c>
      <c r="S2006" s="827">
        <v>0.5</v>
      </c>
      <c r="T2006" s="826">
        <v>2</v>
      </c>
      <c r="U2006" s="828">
        <v>0.5</v>
      </c>
    </row>
    <row r="2007" spans="1:21" ht="14.45" customHeight="1" x14ac:dyDescent="0.2">
      <c r="A2007" s="821">
        <v>21</v>
      </c>
      <c r="B2007" s="822" t="s">
        <v>2867</v>
      </c>
      <c r="C2007" s="822" t="s">
        <v>2873</v>
      </c>
      <c r="D2007" s="823" t="s">
        <v>4857</v>
      </c>
      <c r="E2007" s="824" t="s">
        <v>2895</v>
      </c>
      <c r="F2007" s="822" t="s">
        <v>2868</v>
      </c>
      <c r="G2007" s="822" t="s">
        <v>3119</v>
      </c>
      <c r="H2007" s="822" t="s">
        <v>643</v>
      </c>
      <c r="I2007" s="822" t="s">
        <v>2333</v>
      </c>
      <c r="J2007" s="822" t="s">
        <v>931</v>
      </c>
      <c r="K2007" s="822" t="s">
        <v>2334</v>
      </c>
      <c r="L2007" s="825">
        <v>1385.62</v>
      </c>
      <c r="M2007" s="825">
        <v>5542.48</v>
      </c>
      <c r="N2007" s="822">
        <v>4</v>
      </c>
      <c r="O2007" s="826">
        <v>1</v>
      </c>
      <c r="P2007" s="825">
        <v>5542.48</v>
      </c>
      <c r="Q2007" s="827">
        <v>1</v>
      </c>
      <c r="R2007" s="822">
        <v>4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21</v>
      </c>
      <c r="B2008" s="822" t="s">
        <v>2867</v>
      </c>
      <c r="C2008" s="822" t="s">
        <v>2873</v>
      </c>
      <c r="D2008" s="823" t="s">
        <v>4857</v>
      </c>
      <c r="E2008" s="824" t="s">
        <v>2895</v>
      </c>
      <c r="F2008" s="822" t="s">
        <v>2868</v>
      </c>
      <c r="G2008" s="822" t="s">
        <v>3119</v>
      </c>
      <c r="H2008" s="822" t="s">
        <v>643</v>
      </c>
      <c r="I2008" s="822" t="s">
        <v>2654</v>
      </c>
      <c r="J2008" s="822" t="s">
        <v>929</v>
      </c>
      <c r="K2008" s="822" t="s">
        <v>2655</v>
      </c>
      <c r="L2008" s="825">
        <v>736.33</v>
      </c>
      <c r="M2008" s="825">
        <v>736.33</v>
      </c>
      <c r="N2008" s="822">
        <v>1</v>
      </c>
      <c r="O2008" s="826">
        <v>1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21</v>
      </c>
      <c r="B2009" s="822" t="s">
        <v>2867</v>
      </c>
      <c r="C2009" s="822" t="s">
        <v>2873</v>
      </c>
      <c r="D2009" s="823" t="s">
        <v>4857</v>
      </c>
      <c r="E2009" s="824" t="s">
        <v>2895</v>
      </c>
      <c r="F2009" s="822" t="s">
        <v>2868</v>
      </c>
      <c r="G2009" s="822" t="s">
        <v>3119</v>
      </c>
      <c r="H2009" s="822" t="s">
        <v>643</v>
      </c>
      <c r="I2009" s="822" t="s">
        <v>2335</v>
      </c>
      <c r="J2009" s="822" t="s">
        <v>931</v>
      </c>
      <c r="K2009" s="822" t="s">
        <v>2336</v>
      </c>
      <c r="L2009" s="825">
        <v>1847.49</v>
      </c>
      <c r="M2009" s="825">
        <v>44339.76</v>
      </c>
      <c r="N2009" s="822">
        <v>24</v>
      </c>
      <c r="O2009" s="826">
        <v>6</v>
      </c>
      <c r="P2009" s="825">
        <v>11084.94</v>
      </c>
      <c r="Q2009" s="827">
        <v>0.25</v>
      </c>
      <c r="R2009" s="822">
        <v>6</v>
      </c>
      <c r="S2009" s="827">
        <v>0.25</v>
      </c>
      <c r="T2009" s="826">
        <v>1</v>
      </c>
      <c r="U2009" s="828">
        <v>0.16666666666666666</v>
      </c>
    </row>
    <row r="2010" spans="1:21" ht="14.45" customHeight="1" x14ac:dyDescent="0.2">
      <c r="A2010" s="821">
        <v>21</v>
      </c>
      <c r="B2010" s="822" t="s">
        <v>2867</v>
      </c>
      <c r="C2010" s="822" t="s">
        <v>2873</v>
      </c>
      <c r="D2010" s="823" t="s">
        <v>4857</v>
      </c>
      <c r="E2010" s="824" t="s">
        <v>2895</v>
      </c>
      <c r="F2010" s="822" t="s">
        <v>2868</v>
      </c>
      <c r="G2010" s="822" t="s">
        <v>3122</v>
      </c>
      <c r="H2010" s="822" t="s">
        <v>329</v>
      </c>
      <c r="I2010" s="822" t="s">
        <v>3423</v>
      </c>
      <c r="J2010" s="822" t="s">
        <v>1202</v>
      </c>
      <c r="K2010" s="822" t="s">
        <v>3424</v>
      </c>
      <c r="L2010" s="825">
        <v>35.25</v>
      </c>
      <c r="M2010" s="825">
        <v>105.75</v>
      </c>
      <c r="N2010" s="822">
        <v>3</v>
      </c>
      <c r="O2010" s="826">
        <v>2</v>
      </c>
      <c r="P2010" s="825">
        <v>105.75</v>
      </c>
      <c r="Q2010" s="827">
        <v>1</v>
      </c>
      <c r="R2010" s="822">
        <v>3</v>
      </c>
      <c r="S2010" s="827">
        <v>1</v>
      </c>
      <c r="T2010" s="826">
        <v>2</v>
      </c>
      <c r="U2010" s="828">
        <v>1</v>
      </c>
    </row>
    <row r="2011" spans="1:21" ht="14.45" customHeight="1" x14ac:dyDescent="0.2">
      <c r="A2011" s="821">
        <v>21</v>
      </c>
      <c r="B2011" s="822" t="s">
        <v>2867</v>
      </c>
      <c r="C2011" s="822" t="s">
        <v>2873</v>
      </c>
      <c r="D2011" s="823" t="s">
        <v>4857</v>
      </c>
      <c r="E2011" s="824" t="s">
        <v>2895</v>
      </c>
      <c r="F2011" s="822" t="s">
        <v>2868</v>
      </c>
      <c r="G2011" s="822" t="s">
        <v>3124</v>
      </c>
      <c r="H2011" s="822" t="s">
        <v>329</v>
      </c>
      <c r="I2011" s="822" t="s">
        <v>3128</v>
      </c>
      <c r="J2011" s="822" t="s">
        <v>977</v>
      </c>
      <c r="K2011" s="822" t="s">
        <v>3129</v>
      </c>
      <c r="L2011" s="825">
        <v>57.64</v>
      </c>
      <c r="M2011" s="825">
        <v>115.28</v>
      </c>
      <c r="N2011" s="822">
        <v>2</v>
      </c>
      <c r="O2011" s="826">
        <v>1</v>
      </c>
      <c r="P2011" s="825">
        <v>115.28</v>
      </c>
      <c r="Q2011" s="827">
        <v>1</v>
      </c>
      <c r="R2011" s="822">
        <v>2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21</v>
      </c>
      <c r="B2012" s="822" t="s">
        <v>2867</v>
      </c>
      <c r="C2012" s="822" t="s">
        <v>2873</v>
      </c>
      <c r="D2012" s="823" t="s">
        <v>4857</v>
      </c>
      <c r="E2012" s="824" t="s">
        <v>2895</v>
      </c>
      <c r="F2012" s="822" t="s">
        <v>2868</v>
      </c>
      <c r="G2012" s="822" t="s">
        <v>2919</v>
      </c>
      <c r="H2012" s="822" t="s">
        <v>329</v>
      </c>
      <c r="I2012" s="822" t="s">
        <v>4463</v>
      </c>
      <c r="J2012" s="822" t="s">
        <v>3942</v>
      </c>
      <c r="K2012" s="822" t="s">
        <v>4464</v>
      </c>
      <c r="L2012" s="825">
        <v>226.6</v>
      </c>
      <c r="M2012" s="825">
        <v>679.8</v>
      </c>
      <c r="N2012" s="822">
        <v>3</v>
      </c>
      <c r="O2012" s="826">
        <v>0.5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21</v>
      </c>
      <c r="B2013" s="822" t="s">
        <v>2867</v>
      </c>
      <c r="C2013" s="822" t="s">
        <v>2873</v>
      </c>
      <c r="D2013" s="823" t="s">
        <v>4857</v>
      </c>
      <c r="E2013" s="824" t="s">
        <v>2895</v>
      </c>
      <c r="F2013" s="822" t="s">
        <v>2868</v>
      </c>
      <c r="G2013" s="822" t="s">
        <v>3449</v>
      </c>
      <c r="H2013" s="822" t="s">
        <v>643</v>
      </c>
      <c r="I2013" s="822" t="s">
        <v>2396</v>
      </c>
      <c r="J2013" s="822" t="s">
        <v>1287</v>
      </c>
      <c r="K2013" s="822" t="s">
        <v>736</v>
      </c>
      <c r="L2013" s="825">
        <v>34.47</v>
      </c>
      <c r="M2013" s="825">
        <v>68.94</v>
      </c>
      <c r="N2013" s="822">
        <v>2</v>
      </c>
      <c r="O2013" s="826">
        <v>1</v>
      </c>
      <c r="P2013" s="825">
        <v>68.94</v>
      </c>
      <c r="Q2013" s="827">
        <v>1</v>
      </c>
      <c r="R2013" s="822">
        <v>2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21</v>
      </c>
      <c r="B2014" s="822" t="s">
        <v>2867</v>
      </c>
      <c r="C2014" s="822" t="s">
        <v>2873</v>
      </c>
      <c r="D2014" s="823" t="s">
        <v>4857</v>
      </c>
      <c r="E2014" s="824" t="s">
        <v>2895</v>
      </c>
      <c r="F2014" s="822" t="s">
        <v>2868</v>
      </c>
      <c r="G2014" s="822" t="s">
        <v>3564</v>
      </c>
      <c r="H2014" s="822" t="s">
        <v>643</v>
      </c>
      <c r="I2014" s="822" t="s">
        <v>2678</v>
      </c>
      <c r="J2014" s="822" t="s">
        <v>2400</v>
      </c>
      <c r="K2014" s="822" t="s">
        <v>2679</v>
      </c>
      <c r="L2014" s="825">
        <v>11.48</v>
      </c>
      <c r="M2014" s="825">
        <v>80.360000000000014</v>
      </c>
      <c r="N2014" s="822">
        <v>7</v>
      </c>
      <c r="O2014" s="826">
        <v>1.5</v>
      </c>
      <c r="P2014" s="825">
        <v>80.360000000000014</v>
      </c>
      <c r="Q2014" s="827">
        <v>1</v>
      </c>
      <c r="R2014" s="822">
        <v>7</v>
      </c>
      <c r="S2014" s="827">
        <v>1</v>
      </c>
      <c r="T2014" s="826">
        <v>1.5</v>
      </c>
      <c r="U2014" s="828">
        <v>1</v>
      </c>
    </row>
    <row r="2015" spans="1:21" ht="14.45" customHeight="1" x14ac:dyDescent="0.2">
      <c r="A2015" s="821">
        <v>21</v>
      </c>
      <c r="B2015" s="822" t="s">
        <v>2867</v>
      </c>
      <c r="C2015" s="822" t="s">
        <v>2873</v>
      </c>
      <c r="D2015" s="823" t="s">
        <v>4857</v>
      </c>
      <c r="E2015" s="824" t="s">
        <v>2895</v>
      </c>
      <c r="F2015" s="822" t="s">
        <v>2868</v>
      </c>
      <c r="G2015" s="822" t="s">
        <v>3891</v>
      </c>
      <c r="H2015" s="822" t="s">
        <v>329</v>
      </c>
      <c r="I2015" s="822" t="s">
        <v>3892</v>
      </c>
      <c r="J2015" s="822" t="s">
        <v>876</v>
      </c>
      <c r="K2015" s="822" t="s">
        <v>3893</v>
      </c>
      <c r="L2015" s="825">
        <v>0</v>
      </c>
      <c r="M2015" s="825">
        <v>0</v>
      </c>
      <c r="N2015" s="822">
        <v>1</v>
      </c>
      <c r="O2015" s="826">
        <v>0.5</v>
      </c>
      <c r="P2015" s="825"/>
      <c r="Q2015" s="827"/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21</v>
      </c>
      <c r="B2016" s="822" t="s">
        <v>2867</v>
      </c>
      <c r="C2016" s="822" t="s">
        <v>2873</v>
      </c>
      <c r="D2016" s="823" t="s">
        <v>4857</v>
      </c>
      <c r="E2016" s="824" t="s">
        <v>2895</v>
      </c>
      <c r="F2016" s="822" t="s">
        <v>2868</v>
      </c>
      <c r="G2016" s="822" t="s">
        <v>4161</v>
      </c>
      <c r="H2016" s="822" t="s">
        <v>329</v>
      </c>
      <c r="I2016" s="822" t="s">
        <v>4465</v>
      </c>
      <c r="J2016" s="822" t="s">
        <v>4466</v>
      </c>
      <c r="K2016" s="822" t="s">
        <v>3213</v>
      </c>
      <c r="L2016" s="825">
        <v>45.95</v>
      </c>
      <c r="M2016" s="825">
        <v>45.95</v>
      </c>
      <c r="N2016" s="822">
        <v>1</v>
      </c>
      <c r="O2016" s="826">
        <v>1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21</v>
      </c>
      <c r="B2017" s="822" t="s">
        <v>2867</v>
      </c>
      <c r="C2017" s="822" t="s">
        <v>2873</v>
      </c>
      <c r="D2017" s="823" t="s">
        <v>4857</v>
      </c>
      <c r="E2017" s="824" t="s">
        <v>2895</v>
      </c>
      <c r="F2017" s="822" t="s">
        <v>2868</v>
      </c>
      <c r="G2017" s="822" t="s">
        <v>2921</v>
      </c>
      <c r="H2017" s="822" t="s">
        <v>643</v>
      </c>
      <c r="I2017" s="822" t="s">
        <v>2556</v>
      </c>
      <c r="J2017" s="822" t="s">
        <v>1211</v>
      </c>
      <c r="K2017" s="822" t="s">
        <v>1212</v>
      </c>
      <c r="L2017" s="825">
        <v>0</v>
      </c>
      <c r="M2017" s="825">
        <v>0</v>
      </c>
      <c r="N2017" s="822">
        <v>12</v>
      </c>
      <c r="O2017" s="826">
        <v>5</v>
      </c>
      <c r="P2017" s="825">
        <v>0</v>
      </c>
      <c r="Q2017" s="827"/>
      <c r="R2017" s="822">
        <v>5</v>
      </c>
      <c r="S2017" s="827">
        <v>0.41666666666666669</v>
      </c>
      <c r="T2017" s="826">
        <v>2</v>
      </c>
      <c r="U2017" s="828">
        <v>0.4</v>
      </c>
    </row>
    <row r="2018" spans="1:21" ht="14.45" customHeight="1" x14ac:dyDescent="0.2">
      <c r="A2018" s="821">
        <v>21</v>
      </c>
      <c r="B2018" s="822" t="s">
        <v>2867</v>
      </c>
      <c r="C2018" s="822" t="s">
        <v>2873</v>
      </c>
      <c r="D2018" s="823" t="s">
        <v>4857</v>
      </c>
      <c r="E2018" s="824" t="s">
        <v>2895</v>
      </c>
      <c r="F2018" s="822" t="s">
        <v>2868</v>
      </c>
      <c r="G2018" s="822" t="s">
        <v>3167</v>
      </c>
      <c r="H2018" s="822" t="s">
        <v>643</v>
      </c>
      <c r="I2018" s="822" t="s">
        <v>3168</v>
      </c>
      <c r="J2018" s="822" t="s">
        <v>3169</v>
      </c>
      <c r="K2018" s="822" t="s">
        <v>3170</v>
      </c>
      <c r="L2018" s="825">
        <v>502.31</v>
      </c>
      <c r="M2018" s="825">
        <v>8036.9600000000009</v>
      </c>
      <c r="N2018" s="822">
        <v>16</v>
      </c>
      <c r="O2018" s="826">
        <v>15.5</v>
      </c>
      <c r="P2018" s="825">
        <v>5525.4100000000008</v>
      </c>
      <c r="Q2018" s="827">
        <v>0.6875</v>
      </c>
      <c r="R2018" s="822">
        <v>11</v>
      </c>
      <c r="S2018" s="827">
        <v>0.6875</v>
      </c>
      <c r="T2018" s="826">
        <v>11</v>
      </c>
      <c r="U2018" s="828">
        <v>0.70967741935483875</v>
      </c>
    </row>
    <row r="2019" spans="1:21" ht="14.45" customHeight="1" x14ac:dyDescent="0.2">
      <c r="A2019" s="821">
        <v>21</v>
      </c>
      <c r="B2019" s="822" t="s">
        <v>2867</v>
      </c>
      <c r="C2019" s="822" t="s">
        <v>2873</v>
      </c>
      <c r="D2019" s="823" t="s">
        <v>4857</v>
      </c>
      <c r="E2019" s="824" t="s">
        <v>2895</v>
      </c>
      <c r="F2019" s="822" t="s">
        <v>2868</v>
      </c>
      <c r="G2019" s="822" t="s">
        <v>3171</v>
      </c>
      <c r="H2019" s="822" t="s">
        <v>329</v>
      </c>
      <c r="I2019" s="822" t="s">
        <v>3865</v>
      </c>
      <c r="J2019" s="822" t="s">
        <v>1370</v>
      </c>
      <c r="K2019" s="822" t="s">
        <v>1371</v>
      </c>
      <c r="L2019" s="825">
        <v>263.68</v>
      </c>
      <c r="M2019" s="825">
        <v>263.68</v>
      </c>
      <c r="N2019" s="822">
        <v>1</v>
      </c>
      <c r="O2019" s="826">
        <v>1</v>
      </c>
      <c r="P2019" s="825">
        <v>263.68</v>
      </c>
      <c r="Q2019" s="827">
        <v>1</v>
      </c>
      <c r="R2019" s="822">
        <v>1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21</v>
      </c>
      <c r="B2020" s="822" t="s">
        <v>2867</v>
      </c>
      <c r="C2020" s="822" t="s">
        <v>2873</v>
      </c>
      <c r="D2020" s="823" t="s">
        <v>4857</v>
      </c>
      <c r="E2020" s="824" t="s">
        <v>2895</v>
      </c>
      <c r="F2020" s="822" t="s">
        <v>2868</v>
      </c>
      <c r="G2020" s="822" t="s">
        <v>3187</v>
      </c>
      <c r="H2020" s="822" t="s">
        <v>329</v>
      </c>
      <c r="I2020" s="822" t="s">
        <v>3191</v>
      </c>
      <c r="J2020" s="822" t="s">
        <v>3192</v>
      </c>
      <c r="K2020" s="822" t="s">
        <v>3193</v>
      </c>
      <c r="L2020" s="825">
        <v>100.17</v>
      </c>
      <c r="M2020" s="825">
        <v>300.51</v>
      </c>
      <c r="N2020" s="822">
        <v>3</v>
      </c>
      <c r="O2020" s="826">
        <v>1</v>
      </c>
      <c r="P2020" s="825">
        <v>300.51</v>
      </c>
      <c r="Q2020" s="827">
        <v>1</v>
      </c>
      <c r="R2020" s="822">
        <v>3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21</v>
      </c>
      <c r="B2021" s="822" t="s">
        <v>2867</v>
      </c>
      <c r="C2021" s="822" t="s">
        <v>2873</v>
      </c>
      <c r="D2021" s="823" t="s">
        <v>4857</v>
      </c>
      <c r="E2021" s="824" t="s">
        <v>2895</v>
      </c>
      <c r="F2021" s="822" t="s">
        <v>2868</v>
      </c>
      <c r="G2021" s="822" t="s">
        <v>3187</v>
      </c>
      <c r="H2021" s="822" t="s">
        <v>329</v>
      </c>
      <c r="I2021" s="822" t="s">
        <v>3195</v>
      </c>
      <c r="J2021" s="822" t="s">
        <v>1402</v>
      </c>
      <c r="K2021" s="822" t="s">
        <v>3196</v>
      </c>
      <c r="L2021" s="825">
        <v>33.4</v>
      </c>
      <c r="M2021" s="825">
        <v>66.8</v>
      </c>
      <c r="N2021" s="822">
        <v>2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21</v>
      </c>
      <c r="B2022" s="822" t="s">
        <v>2867</v>
      </c>
      <c r="C2022" s="822" t="s">
        <v>2873</v>
      </c>
      <c r="D2022" s="823" t="s">
        <v>4857</v>
      </c>
      <c r="E2022" s="824" t="s">
        <v>2895</v>
      </c>
      <c r="F2022" s="822" t="s">
        <v>2868</v>
      </c>
      <c r="G2022" s="822" t="s">
        <v>3187</v>
      </c>
      <c r="H2022" s="822" t="s">
        <v>329</v>
      </c>
      <c r="I2022" s="822" t="s">
        <v>4467</v>
      </c>
      <c r="J2022" s="822" t="s">
        <v>3192</v>
      </c>
      <c r="K2022" s="822" t="s">
        <v>4372</v>
      </c>
      <c r="L2022" s="825">
        <v>100.17</v>
      </c>
      <c r="M2022" s="825">
        <v>100.17</v>
      </c>
      <c r="N2022" s="822">
        <v>1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21</v>
      </c>
      <c r="B2023" s="822" t="s">
        <v>2867</v>
      </c>
      <c r="C2023" s="822" t="s">
        <v>2873</v>
      </c>
      <c r="D2023" s="823" t="s">
        <v>4857</v>
      </c>
      <c r="E2023" s="824" t="s">
        <v>2895</v>
      </c>
      <c r="F2023" s="822" t="s">
        <v>2868</v>
      </c>
      <c r="G2023" s="822" t="s">
        <v>3201</v>
      </c>
      <c r="H2023" s="822" t="s">
        <v>329</v>
      </c>
      <c r="I2023" s="822" t="s">
        <v>3202</v>
      </c>
      <c r="J2023" s="822" t="s">
        <v>3203</v>
      </c>
      <c r="K2023" s="822" t="s">
        <v>3204</v>
      </c>
      <c r="L2023" s="825">
        <v>311.02</v>
      </c>
      <c r="M2023" s="825">
        <v>2799.18</v>
      </c>
      <c r="N2023" s="822">
        <v>9</v>
      </c>
      <c r="O2023" s="826">
        <v>5.5</v>
      </c>
      <c r="P2023" s="825">
        <v>622.04</v>
      </c>
      <c r="Q2023" s="827">
        <v>0.22222222222222221</v>
      </c>
      <c r="R2023" s="822">
        <v>2</v>
      </c>
      <c r="S2023" s="827">
        <v>0.22222222222222221</v>
      </c>
      <c r="T2023" s="826">
        <v>1.5</v>
      </c>
      <c r="U2023" s="828">
        <v>0.27272727272727271</v>
      </c>
    </row>
    <row r="2024" spans="1:21" ht="14.45" customHeight="1" x14ac:dyDescent="0.2">
      <c r="A2024" s="821">
        <v>21</v>
      </c>
      <c r="B2024" s="822" t="s">
        <v>2867</v>
      </c>
      <c r="C2024" s="822" t="s">
        <v>2873</v>
      </c>
      <c r="D2024" s="823" t="s">
        <v>4857</v>
      </c>
      <c r="E2024" s="824" t="s">
        <v>2895</v>
      </c>
      <c r="F2024" s="822" t="s">
        <v>2868</v>
      </c>
      <c r="G2024" s="822" t="s">
        <v>3201</v>
      </c>
      <c r="H2024" s="822" t="s">
        <v>329</v>
      </c>
      <c r="I2024" s="822" t="s">
        <v>3205</v>
      </c>
      <c r="J2024" s="822" t="s">
        <v>3206</v>
      </c>
      <c r="K2024" s="822" t="s">
        <v>3207</v>
      </c>
      <c r="L2024" s="825">
        <v>177.92</v>
      </c>
      <c r="M2024" s="825">
        <v>1067.52</v>
      </c>
      <c r="N2024" s="822">
        <v>6</v>
      </c>
      <c r="O2024" s="826">
        <v>1.5</v>
      </c>
      <c r="P2024" s="825">
        <v>1067.52</v>
      </c>
      <c r="Q2024" s="827">
        <v>1</v>
      </c>
      <c r="R2024" s="822">
        <v>6</v>
      </c>
      <c r="S2024" s="827">
        <v>1</v>
      </c>
      <c r="T2024" s="826">
        <v>1.5</v>
      </c>
      <c r="U2024" s="828">
        <v>1</v>
      </c>
    </row>
    <row r="2025" spans="1:21" ht="14.45" customHeight="1" x14ac:dyDescent="0.2">
      <c r="A2025" s="821">
        <v>21</v>
      </c>
      <c r="B2025" s="822" t="s">
        <v>2867</v>
      </c>
      <c r="C2025" s="822" t="s">
        <v>2873</v>
      </c>
      <c r="D2025" s="823" t="s">
        <v>4857</v>
      </c>
      <c r="E2025" s="824" t="s">
        <v>2895</v>
      </c>
      <c r="F2025" s="822" t="s">
        <v>2868</v>
      </c>
      <c r="G2025" s="822" t="s">
        <v>3201</v>
      </c>
      <c r="H2025" s="822" t="s">
        <v>329</v>
      </c>
      <c r="I2025" s="822" t="s">
        <v>3582</v>
      </c>
      <c r="J2025" s="822" t="s">
        <v>1653</v>
      </c>
      <c r="K2025" s="822" t="s">
        <v>3583</v>
      </c>
      <c r="L2025" s="825">
        <v>0</v>
      </c>
      <c r="M2025" s="825">
        <v>0</v>
      </c>
      <c r="N2025" s="822">
        <v>1</v>
      </c>
      <c r="O2025" s="826">
        <v>0.5</v>
      </c>
      <c r="P2025" s="825">
        <v>0</v>
      </c>
      <c r="Q2025" s="827"/>
      <c r="R2025" s="822">
        <v>1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21</v>
      </c>
      <c r="B2026" s="822" t="s">
        <v>2867</v>
      </c>
      <c r="C2026" s="822" t="s">
        <v>2873</v>
      </c>
      <c r="D2026" s="823" t="s">
        <v>4857</v>
      </c>
      <c r="E2026" s="824" t="s">
        <v>2895</v>
      </c>
      <c r="F2026" s="822" t="s">
        <v>2868</v>
      </c>
      <c r="G2026" s="822" t="s">
        <v>4468</v>
      </c>
      <c r="H2026" s="822" t="s">
        <v>643</v>
      </c>
      <c r="I2026" s="822" t="s">
        <v>4469</v>
      </c>
      <c r="J2026" s="822" t="s">
        <v>2658</v>
      </c>
      <c r="K2026" s="822" t="s">
        <v>4470</v>
      </c>
      <c r="L2026" s="825">
        <v>1544.99</v>
      </c>
      <c r="M2026" s="825">
        <v>4634.97</v>
      </c>
      <c r="N2026" s="822">
        <v>3</v>
      </c>
      <c r="O2026" s="826">
        <v>0.5</v>
      </c>
      <c r="P2026" s="825">
        <v>4634.97</v>
      </c>
      <c r="Q2026" s="827">
        <v>1</v>
      </c>
      <c r="R2026" s="822">
        <v>3</v>
      </c>
      <c r="S2026" s="827">
        <v>1</v>
      </c>
      <c r="T2026" s="826">
        <v>0.5</v>
      </c>
      <c r="U2026" s="828">
        <v>1</v>
      </c>
    </row>
    <row r="2027" spans="1:21" ht="14.45" customHeight="1" x14ac:dyDescent="0.2">
      <c r="A2027" s="821">
        <v>21</v>
      </c>
      <c r="B2027" s="822" t="s">
        <v>2867</v>
      </c>
      <c r="C2027" s="822" t="s">
        <v>2873</v>
      </c>
      <c r="D2027" s="823" t="s">
        <v>4857</v>
      </c>
      <c r="E2027" s="824" t="s">
        <v>2895</v>
      </c>
      <c r="F2027" s="822" t="s">
        <v>2868</v>
      </c>
      <c r="G2027" s="822" t="s">
        <v>4468</v>
      </c>
      <c r="H2027" s="822" t="s">
        <v>643</v>
      </c>
      <c r="I2027" s="822" t="s">
        <v>4471</v>
      </c>
      <c r="J2027" s="822" t="s">
        <v>2658</v>
      </c>
      <c r="K2027" s="822" t="s">
        <v>4472</v>
      </c>
      <c r="L2027" s="825">
        <v>1544.99</v>
      </c>
      <c r="M2027" s="825">
        <v>4634.97</v>
      </c>
      <c r="N2027" s="822">
        <v>3</v>
      </c>
      <c r="O2027" s="826">
        <v>1</v>
      </c>
      <c r="P2027" s="825">
        <v>4634.97</v>
      </c>
      <c r="Q2027" s="827">
        <v>1</v>
      </c>
      <c r="R2027" s="822">
        <v>3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21</v>
      </c>
      <c r="B2028" s="822" t="s">
        <v>2867</v>
      </c>
      <c r="C2028" s="822" t="s">
        <v>2873</v>
      </c>
      <c r="D2028" s="823" t="s">
        <v>4857</v>
      </c>
      <c r="E2028" s="824" t="s">
        <v>2895</v>
      </c>
      <c r="F2028" s="822" t="s">
        <v>2868</v>
      </c>
      <c r="G2028" s="822" t="s">
        <v>3231</v>
      </c>
      <c r="H2028" s="822" t="s">
        <v>643</v>
      </c>
      <c r="I2028" s="822" t="s">
        <v>2449</v>
      </c>
      <c r="J2028" s="822" t="s">
        <v>1529</v>
      </c>
      <c r="K2028" s="822" t="s">
        <v>2450</v>
      </c>
      <c r="L2028" s="825">
        <v>154.36000000000001</v>
      </c>
      <c r="M2028" s="825">
        <v>308.72000000000003</v>
      </c>
      <c r="N2028" s="822">
        <v>2</v>
      </c>
      <c r="O2028" s="826">
        <v>1</v>
      </c>
      <c r="P2028" s="825">
        <v>308.72000000000003</v>
      </c>
      <c r="Q2028" s="827">
        <v>1</v>
      </c>
      <c r="R2028" s="822">
        <v>2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21</v>
      </c>
      <c r="B2029" s="822" t="s">
        <v>2867</v>
      </c>
      <c r="C2029" s="822" t="s">
        <v>2873</v>
      </c>
      <c r="D2029" s="823" t="s">
        <v>4857</v>
      </c>
      <c r="E2029" s="824" t="s">
        <v>2895</v>
      </c>
      <c r="F2029" s="822" t="s">
        <v>2868</v>
      </c>
      <c r="G2029" s="822" t="s">
        <v>3254</v>
      </c>
      <c r="H2029" s="822" t="s">
        <v>329</v>
      </c>
      <c r="I2029" s="822" t="s">
        <v>3255</v>
      </c>
      <c r="J2029" s="822" t="s">
        <v>1152</v>
      </c>
      <c r="K2029" s="822" t="s">
        <v>1153</v>
      </c>
      <c r="L2029" s="825">
        <v>121.92</v>
      </c>
      <c r="M2029" s="825">
        <v>1706.88</v>
      </c>
      <c r="N2029" s="822">
        <v>14</v>
      </c>
      <c r="O2029" s="826">
        <v>4</v>
      </c>
      <c r="P2029" s="825">
        <v>731.52</v>
      </c>
      <c r="Q2029" s="827">
        <v>0.42857142857142855</v>
      </c>
      <c r="R2029" s="822">
        <v>6</v>
      </c>
      <c r="S2029" s="827">
        <v>0.42857142857142855</v>
      </c>
      <c r="T2029" s="826">
        <v>1.5</v>
      </c>
      <c r="U2029" s="828">
        <v>0.375</v>
      </c>
    </row>
    <row r="2030" spans="1:21" ht="14.45" customHeight="1" x14ac:dyDescent="0.2">
      <c r="A2030" s="821">
        <v>21</v>
      </c>
      <c r="B2030" s="822" t="s">
        <v>2867</v>
      </c>
      <c r="C2030" s="822" t="s">
        <v>2873</v>
      </c>
      <c r="D2030" s="823" t="s">
        <v>4857</v>
      </c>
      <c r="E2030" s="824" t="s">
        <v>2895</v>
      </c>
      <c r="F2030" s="822" t="s">
        <v>2869</v>
      </c>
      <c r="G2030" s="822" t="s">
        <v>3257</v>
      </c>
      <c r="H2030" s="822" t="s">
        <v>329</v>
      </c>
      <c r="I2030" s="822" t="s">
        <v>3103</v>
      </c>
      <c r="J2030" s="822" t="s">
        <v>3259</v>
      </c>
      <c r="K2030" s="822"/>
      <c r="L2030" s="825">
        <v>1100.78</v>
      </c>
      <c r="M2030" s="825">
        <v>3302.34</v>
      </c>
      <c r="N2030" s="822">
        <v>3</v>
      </c>
      <c r="O2030" s="826">
        <v>1</v>
      </c>
      <c r="P2030" s="825">
        <v>3302.34</v>
      </c>
      <c r="Q2030" s="827">
        <v>1</v>
      </c>
      <c r="R2030" s="822">
        <v>3</v>
      </c>
      <c r="S2030" s="827">
        <v>1</v>
      </c>
      <c r="T2030" s="826">
        <v>1</v>
      </c>
      <c r="U2030" s="828">
        <v>1</v>
      </c>
    </row>
    <row r="2031" spans="1:21" ht="14.45" customHeight="1" x14ac:dyDescent="0.2">
      <c r="A2031" s="821">
        <v>21</v>
      </c>
      <c r="B2031" s="822" t="s">
        <v>2867</v>
      </c>
      <c r="C2031" s="822" t="s">
        <v>2873</v>
      </c>
      <c r="D2031" s="823" t="s">
        <v>4857</v>
      </c>
      <c r="E2031" s="824" t="s">
        <v>2895</v>
      </c>
      <c r="F2031" s="822" t="s">
        <v>2870</v>
      </c>
      <c r="G2031" s="822" t="s">
        <v>3257</v>
      </c>
      <c r="H2031" s="822" t="s">
        <v>329</v>
      </c>
      <c r="I2031" s="822" t="s">
        <v>4473</v>
      </c>
      <c r="J2031" s="822" t="s">
        <v>4474</v>
      </c>
      <c r="K2031" s="822" t="s">
        <v>4475</v>
      </c>
      <c r="L2031" s="825">
        <v>1749.75</v>
      </c>
      <c r="M2031" s="825">
        <v>5249.25</v>
      </c>
      <c r="N2031" s="822">
        <v>3</v>
      </c>
      <c r="O2031" s="826">
        <v>3</v>
      </c>
      <c r="P2031" s="825">
        <v>1749.75</v>
      </c>
      <c r="Q2031" s="827">
        <v>0.33333333333333331</v>
      </c>
      <c r="R2031" s="822">
        <v>1</v>
      </c>
      <c r="S2031" s="827">
        <v>0.33333333333333331</v>
      </c>
      <c r="T2031" s="826">
        <v>1</v>
      </c>
      <c r="U2031" s="828">
        <v>0.33333333333333331</v>
      </c>
    </row>
    <row r="2032" spans="1:21" ht="14.45" customHeight="1" x14ac:dyDescent="0.2">
      <c r="A2032" s="821">
        <v>21</v>
      </c>
      <c r="B2032" s="822" t="s">
        <v>2867</v>
      </c>
      <c r="C2032" s="822" t="s">
        <v>2873</v>
      </c>
      <c r="D2032" s="823" t="s">
        <v>4857</v>
      </c>
      <c r="E2032" s="824" t="s">
        <v>2903</v>
      </c>
      <c r="F2032" s="822" t="s">
        <v>2868</v>
      </c>
      <c r="G2032" s="822" t="s">
        <v>2951</v>
      </c>
      <c r="H2032" s="822" t="s">
        <v>329</v>
      </c>
      <c r="I2032" s="822" t="s">
        <v>2952</v>
      </c>
      <c r="J2032" s="822" t="s">
        <v>2953</v>
      </c>
      <c r="K2032" s="822" t="s">
        <v>2954</v>
      </c>
      <c r="L2032" s="825">
        <v>70.48</v>
      </c>
      <c r="M2032" s="825">
        <v>140.96</v>
      </c>
      <c r="N2032" s="822">
        <v>2</v>
      </c>
      <c r="O2032" s="826">
        <v>2</v>
      </c>
      <c r="P2032" s="825">
        <v>140.96</v>
      </c>
      <c r="Q2032" s="827">
        <v>1</v>
      </c>
      <c r="R2032" s="822">
        <v>2</v>
      </c>
      <c r="S2032" s="827">
        <v>1</v>
      </c>
      <c r="T2032" s="826">
        <v>2</v>
      </c>
      <c r="U2032" s="828">
        <v>1</v>
      </c>
    </row>
    <row r="2033" spans="1:21" ht="14.45" customHeight="1" x14ac:dyDescent="0.2">
      <c r="A2033" s="821">
        <v>21</v>
      </c>
      <c r="B2033" s="822" t="s">
        <v>2867</v>
      </c>
      <c r="C2033" s="822" t="s">
        <v>2873</v>
      </c>
      <c r="D2033" s="823" t="s">
        <v>4857</v>
      </c>
      <c r="E2033" s="824" t="s">
        <v>2903</v>
      </c>
      <c r="F2033" s="822" t="s">
        <v>2868</v>
      </c>
      <c r="G2033" s="822" t="s">
        <v>2958</v>
      </c>
      <c r="H2033" s="822" t="s">
        <v>643</v>
      </c>
      <c r="I2033" s="822" t="s">
        <v>2527</v>
      </c>
      <c r="J2033" s="822" t="s">
        <v>656</v>
      </c>
      <c r="K2033" s="822" t="s">
        <v>659</v>
      </c>
      <c r="L2033" s="825">
        <v>65.28</v>
      </c>
      <c r="M2033" s="825">
        <v>326.39999999999998</v>
      </c>
      <c r="N2033" s="822">
        <v>5</v>
      </c>
      <c r="O2033" s="826">
        <v>3</v>
      </c>
      <c r="P2033" s="825">
        <v>261.12</v>
      </c>
      <c r="Q2033" s="827">
        <v>0.8</v>
      </c>
      <c r="R2033" s="822">
        <v>4</v>
      </c>
      <c r="S2033" s="827">
        <v>0.8</v>
      </c>
      <c r="T2033" s="826">
        <v>2</v>
      </c>
      <c r="U2033" s="828">
        <v>0.66666666666666663</v>
      </c>
    </row>
    <row r="2034" spans="1:21" ht="14.45" customHeight="1" x14ac:dyDescent="0.2">
      <c r="A2034" s="821">
        <v>21</v>
      </c>
      <c r="B2034" s="822" t="s">
        <v>2867</v>
      </c>
      <c r="C2034" s="822" t="s">
        <v>2873</v>
      </c>
      <c r="D2034" s="823" t="s">
        <v>4857</v>
      </c>
      <c r="E2034" s="824" t="s">
        <v>2903</v>
      </c>
      <c r="F2034" s="822" t="s">
        <v>2868</v>
      </c>
      <c r="G2034" s="822" t="s">
        <v>2974</v>
      </c>
      <c r="H2034" s="822" t="s">
        <v>329</v>
      </c>
      <c r="I2034" s="822" t="s">
        <v>2975</v>
      </c>
      <c r="J2034" s="822" t="s">
        <v>2976</v>
      </c>
      <c r="K2034" s="822" t="s">
        <v>2977</v>
      </c>
      <c r="L2034" s="825">
        <v>0</v>
      </c>
      <c r="M2034" s="825">
        <v>0</v>
      </c>
      <c r="N2034" s="822">
        <v>1</v>
      </c>
      <c r="O2034" s="826">
        <v>1</v>
      </c>
      <c r="P2034" s="825">
        <v>0</v>
      </c>
      <c r="Q2034" s="827"/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21</v>
      </c>
      <c r="B2035" s="822" t="s">
        <v>2867</v>
      </c>
      <c r="C2035" s="822" t="s">
        <v>2873</v>
      </c>
      <c r="D2035" s="823" t="s">
        <v>4857</v>
      </c>
      <c r="E2035" s="824" t="s">
        <v>2903</v>
      </c>
      <c r="F2035" s="822" t="s">
        <v>2868</v>
      </c>
      <c r="G2035" s="822" t="s">
        <v>4476</v>
      </c>
      <c r="H2035" s="822" t="s">
        <v>329</v>
      </c>
      <c r="I2035" s="822" t="s">
        <v>4477</v>
      </c>
      <c r="J2035" s="822" t="s">
        <v>4478</v>
      </c>
      <c r="K2035" s="822" t="s">
        <v>4479</v>
      </c>
      <c r="L2035" s="825">
        <v>0</v>
      </c>
      <c r="M2035" s="825">
        <v>0</v>
      </c>
      <c r="N2035" s="822">
        <v>2</v>
      </c>
      <c r="O2035" s="826">
        <v>1</v>
      </c>
      <c r="P2035" s="825"/>
      <c r="Q2035" s="827"/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21</v>
      </c>
      <c r="B2036" s="822" t="s">
        <v>2867</v>
      </c>
      <c r="C2036" s="822" t="s">
        <v>2873</v>
      </c>
      <c r="D2036" s="823" t="s">
        <v>4857</v>
      </c>
      <c r="E2036" s="824" t="s">
        <v>2903</v>
      </c>
      <c r="F2036" s="822" t="s">
        <v>2868</v>
      </c>
      <c r="G2036" s="822" t="s">
        <v>4079</v>
      </c>
      <c r="H2036" s="822" t="s">
        <v>643</v>
      </c>
      <c r="I2036" s="822" t="s">
        <v>2458</v>
      </c>
      <c r="J2036" s="822" t="s">
        <v>2459</v>
      </c>
      <c r="K2036" s="822" t="s">
        <v>1669</v>
      </c>
      <c r="L2036" s="825">
        <v>96.04</v>
      </c>
      <c r="M2036" s="825">
        <v>96.04</v>
      </c>
      <c r="N2036" s="822">
        <v>1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21</v>
      </c>
      <c r="B2037" s="822" t="s">
        <v>2867</v>
      </c>
      <c r="C2037" s="822" t="s">
        <v>2873</v>
      </c>
      <c r="D2037" s="823" t="s">
        <v>4857</v>
      </c>
      <c r="E2037" s="824" t="s">
        <v>2903</v>
      </c>
      <c r="F2037" s="822" t="s">
        <v>2868</v>
      </c>
      <c r="G2037" s="822" t="s">
        <v>2981</v>
      </c>
      <c r="H2037" s="822" t="s">
        <v>643</v>
      </c>
      <c r="I2037" s="822" t="s">
        <v>4006</v>
      </c>
      <c r="J2037" s="822" t="s">
        <v>779</v>
      </c>
      <c r="K2037" s="822" t="s">
        <v>780</v>
      </c>
      <c r="L2037" s="825">
        <v>65.989999999999995</v>
      </c>
      <c r="M2037" s="825">
        <v>65.989999999999995</v>
      </c>
      <c r="N2037" s="822">
        <v>1</v>
      </c>
      <c r="O2037" s="826">
        <v>1</v>
      </c>
      <c r="P2037" s="825">
        <v>65.989999999999995</v>
      </c>
      <c r="Q2037" s="827">
        <v>1</v>
      </c>
      <c r="R2037" s="822">
        <v>1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21</v>
      </c>
      <c r="B2038" s="822" t="s">
        <v>2867</v>
      </c>
      <c r="C2038" s="822" t="s">
        <v>2873</v>
      </c>
      <c r="D2038" s="823" t="s">
        <v>4857</v>
      </c>
      <c r="E2038" s="824" t="s">
        <v>2903</v>
      </c>
      <c r="F2038" s="822" t="s">
        <v>2868</v>
      </c>
      <c r="G2038" s="822" t="s">
        <v>2981</v>
      </c>
      <c r="H2038" s="822" t="s">
        <v>329</v>
      </c>
      <c r="I2038" s="822" t="s">
        <v>3313</v>
      </c>
      <c r="J2038" s="822" t="s">
        <v>1670</v>
      </c>
      <c r="K2038" s="822" t="s">
        <v>780</v>
      </c>
      <c r="L2038" s="825">
        <v>65.989999999999995</v>
      </c>
      <c r="M2038" s="825">
        <v>131.97999999999999</v>
      </c>
      <c r="N2038" s="822">
        <v>2</v>
      </c>
      <c r="O2038" s="826">
        <v>1</v>
      </c>
      <c r="P2038" s="825">
        <v>131.97999999999999</v>
      </c>
      <c r="Q2038" s="827">
        <v>1</v>
      </c>
      <c r="R2038" s="822">
        <v>2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21</v>
      </c>
      <c r="B2039" s="822" t="s">
        <v>2867</v>
      </c>
      <c r="C2039" s="822" t="s">
        <v>2873</v>
      </c>
      <c r="D2039" s="823" t="s">
        <v>4857</v>
      </c>
      <c r="E2039" s="824" t="s">
        <v>2903</v>
      </c>
      <c r="F2039" s="822" t="s">
        <v>2868</v>
      </c>
      <c r="G2039" s="822" t="s">
        <v>2937</v>
      </c>
      <c r="H2039" s="822" t="s">
        <v>329</v>
      </c>
      <c r="I2039" s="822" t="s">
        <v>2938</v>
      </c>
      <c r="J2039" s="822" t="s">
        <v>923</v>
      </c>
      <c r="K2039" s="822" t="s">
        <v>2939</v>
      </c>
      <c r="L2039" s="825">
        <v>516</v>
      </c>
      <c r="M2039" s="825">
        <v>516</v>
      </c>
      <c r="N2039" s="822">
        <v>1</v>
      </c>
      <c r="O2039" s="826">
        <v>1</v>
      </c>
      <c r="P2039" s="825">
        <v>516</v>
      </c>
      <c r="Q2039" s="827">
        <v>1</v>
      </c>
      <c r="R2039" s="822">
        <v>1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21</v>
      </c>
      <c r="B2040" s="822" t="s">
        <v>2867</v>
      </c>
      <c r="C2040" s="822" t="s">
        <v>2873</v>
      </c>
      <c r="D2040" s="823" t="s">
        <v>4857</v>
      </c>
      <c r="E2040" s="824" t="s">
        <v>2903</v>
      </c>
      <c r="F2040" s="822" t="s">
        <v>2868</v>
      </c>
      <c r="G2040" s="822" t="s">
        <v>3327</v>
      </c>
      <c r="H2040" s="822" t="s">
        <v>329</v>
      </c>
      <c r="I2040" s="822" t="s">
        <v>3328</v>
      </c>
      <c r="J2040" s="822" t="s">
        <v>1293</v>
      </c>
      <c r="K2040" s="822" t="s">
        <v>3329</v>
      </c>
      <c r="L2040" s="825">
        <v>24.68</v>
      </c>
      <c r="M2040" s="825">
        <v>74.039999999999992</v>
      </c>
      <c r="N2040" s="822">
        <v>3</v>
      </c>
      <c r="O2040" s="826">
        <v>2</v>
      </c>
      <c r="P2040" s="825">
        <v>74.039999999999992</v>
      </c>
      <c r="Q2040" s="827">
        <v>1</v>
      </c>
      <c r="R2040" s="822">
        <v>3</v>
      </c>
      <c r="S2040" s="827">
        <v>1</v>
      </c>
      <c r="T2040" s="826">
        <v>2</v>
      </c>
      <c r="U2040" s="828">
        <v>1</v>
      </c>
    </row>
    <row r="2041" spans="1:21" ht="14.45" customHeight="1" x14ac:dyDescent="0.2">
      <c r="A2041" s="821">
        <v>21</v>
      </c>
      <c r="B2041" s="822" t="s">
        <v>2867</v>
      </c>
      <c r="C2041" s="822" t="s">
        <v>2873</v>
      </c>
      <c r="D2041" s="823" t="s">
        <v>4857</v>
      </c>
      <c r="E2041" s="824" t="s">
        <v>2903</v>
      </c>
      <c r="F2041" s="822" t="s">
        <v>2868</v>
      </c>
      <c r="G2041" s="822" t="s">
        <v>3043</v>
      </c>
      <c r="H2041" s="822" t="s">
        <v>643</v>
      </c>
      <c r="I2041" s="822" t="s">
        <v>2359</v>
      </c>
      <c r="J2041" s="822" t="s">
        <v>936</v>
      </c>
      <c r="K2041" s="822" t="s">
        <v>2360</v>
      </c>
      <c r="L2041" s="825">
        <v>42.51</v>
      </c>
      <c r="M2041" s="825">
        <v>85.02</v>
      </c>
      <c r="N2041" s="822">
        <v>2</v>
      </c>
      <c r="O2041" s="826">
        <v>2</v>
      </c>
      <c r="P2041" s="825">
        <v>42.51</v>
      </c>
      <c r="Q2041" s="827">
        <v>0.5</v>
      </c>
      <c r="R2041" s="822">
        <v>1</v>
      </c>
      <c r="S2041" s="827">
        <v>0.5</v>
      </c>
      <c r="T2041" s="826">
        <v>1</v>
      </c>
      <c r="U2041" s="828">
        <v>0.5</v>
      </c>
    </row>
    <row r="2042" spans="1:21" ht="14.45" customHeight="1" x14ac:dyDescent="0.2">
      <c r="A2042" s="821">
        <v>21</v>
      </c>
      <c r="B2042" s="822" t="s">
        <v>2867</v>
      </c>
      <c r="C2042" s="822" t="s">
        <v>2873</v>
      </c>
      <c r="D2042" s="823" t="s">
        <v>4857</v>
      </c>
      <c r="E2042" s="824" t="s">
        <v>2903</v>
      </c>
      <c r="F2042" s="822" t="s">
        <v>2868</v>
      </c>
      <c r="G2042" s="822" t="s">
        <v>2940</v>
      </c>
      <c r="H2042" s="822" t="s">
        <v>329</v>
      </c>
      <c r="I2042" s="822" t="s">
        <v>3056</v>
      </c>
      <c r="J2042" s="822" t="s">
        <v>1053</v>
      </c>
      <c r="K2042" s="822" t="s">
        <v>3057</v>
      </c>
      <c r="L2042" s="825">
        <v>75.05</v>
      </c>
      <c r="M2042" s="825">
        <v>225.14999999999998</v>
      </c>
      <c r="N2042" s="822">
        <v>3</v>
      </c>
      <c r="O2042" s="826">
        <v>3</v>
      </c>
      <c r="P2042" s="825">
        <v>75.05</v>
      </c>
      <c r="Q2042" s="827">
        <v>0.33333333333333337</v>
      </c>
      <c r="R2042" s="822">
        <v>1</v>
      </c>
      <c r="S2042" s="827">
        <v>0.33333333333333331</v>
      </c>
      <c r="T2042" s="826">
        <v>1</v>
      </c>
      <c r="U2042" s="828">
        <v>0.33333333333333331</v>
      </c>
    </row>
    <row r="2043" spans="1:21" ht="14.45" customHeight="1" x14ac:dyDescent="0.2">
      <c r="A2043" s="821">
        <v>21</v>
      </c>
      <c r="B2043" s="822" t="s">
        <v>2867</v>
      </c>
      <c r="C2043" s="822" t="s">
        <v>2873</v>
      </c>
      <c r="D2043" s="823" t="s">
        <v>4857</v>
      </c>
      <c r="E2043" s="824" t="s">
        <v>2903</v>
      </c>
      <c r="F2043" s="822" t="s">
        <v>2868</v>
      </c>
      <c r="G2043" s="822" t="s">
        <v>3391</v>
      </c>
      <c r="H2043" s="822" t="s">
        <v>329</v>
      </c>
      <c r="I2043" s="822" t="s">
        <v>3392</v>
      </c>
      <c r="J2043" s="822" t="s">
        <v>3393</v>
      </c>
      <c r="K2043" s="822" t="s">
        <v>3394</v>
      </c>
      <c r="L2043" s="825">
        <v>0</v>
      </c>
      <c r="M2043" s="825">
        <v>0</v>
      </c>
      <c r="N2043" s="822">
        <v>3</v>
      </c>
      <c r="O2043" s="826">
        <v>1</v>
      </c>
      <c r="P2043" s="825"/>
      <c r="Q2043" s="827"/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21</v>
      </c>
      <c r="B2044" s="822" t="s">
        <v>2867</v>
      </c>
      <c r="C2044" s="822" t="s">
        <v>2873</v>
      </c>
      <c r="D2044" s="823" t="s">
        <v>4857</v>
      </c>
      <c r="E2044" s="824" t="s">
        <v>2903</v>
      </c>
      <c r="F2044" s="822" t="s">
        <v>2868</v>
      </c>
      <c r="G2044" s="822" t="s">
        <v>2916</v>
      </c>
      <c r="H2044" s="822" t="s">
        <v>329</v>
      </c>
      <c r="I2044" s="822" t="s">
        <v>2917</v>
      </c>
      <c r="J2044" s="822" t="s">
        <v>807</v>
      </c>
      <c r="K2044" s="822" t="s">
        <v>2918</v>
      </c>
      <c r="L2044" s="825">
        <v>53.57</v>
      </c>
      <c r="M2044" s="825">
        <v>321.42</v>
      </c>
      <c r="N2044" s="822">
        <v>6</v>
      </c>
      <c r="O2044" s="826">
        <v>6</v>
      </c>
      <c r="P2044" s="825">
        <v>160.71</v>
      </c>
      <c r="Q2044" s="827">
        <v>0.5</v>
      </c>
      <c r="R2044" s="822">
        <v>3</v>
      </c>
      <c r="S2044" s="827">
        <v>0.5</v>
      </c>
      <c r="T2044" s="826">
        <v>3</v>
      </c>
      <c r="U2044" s="828">
        <v>0.5</v>
      </c>
    </row>
    <row r="2045" spans="1:21" ht="14.45" customHeight="1" x14ac:dyDescent="0.2">
      <c r="A2045" s="821">
        <v>21</v>
      </c>
      <c r="B2045" s="822" t="s">
        <v>2867</v>
      </c>
      <c r="C2045" s="822" t="s">
        <v>2873</v>
      </c>
      <c r="D2045" s="823" t="s">
        <v>4857</v>
      </c>
      <c r="E2045" s="824" t="s">
        <v>2903</v>
      </c>
      <c r="F2045" s="822" t="s">
        <v>2868</v>
      </c>
      <c r="G2045" s="822" t="s">
        <v>3119</v>
      </c>
      <c r="H2045" s="822" t="s">
        <v>643</v>
      </c>
      <c r="I2045" s="822" t="s">
        <v>3120</v>
      </c>
      <c r="J2045" s="822" t="s">
        <v>929</v>
      </c>
      <c r="K2045" s="822" t="s">
        <v>3121</v>
      </c>
      <c r="L2045" s="825">
        <v>490.89</v>
      </c>
      <c r="M2045" s="825">
        <v>1472.67</v>
      </c>
      <c r="N2045" s="822">
        <v>3</v>
      </c>
      <c r="O2045" s="826">
        <v>2</v>
      </c>
      <c r="P2045" s="825">
        <v>1472.67</v>
      </c>
      <c r="Q2045" s="827">
        <v>1</v>
      </c>
      <c r="R2045" s="822">
        <v>3</v>
      </c>
      <c r="S2045" s="827">
        <v>1</v>
      </c>
      <c r="T2045" s="826">
        <v>2</v>
      </c>
      <c r="U2045" s="828">
        <v>1</v>
      </c>
    </row>
    <row r="2046" spans="1:21" ht="14.45" customHeight="1" x14ac:dyDescent="0.2">
      <c r="A2046" s="821">
        <v>21</v>
      </c>
      <c r="B2046" s="822" t="s">
        <v>2867</v>
      </c>
      <c r="C2046" s="822" t="s">
        <v>2873</v>
      </c>
      <c r="D2046" s="823" t="s">
        <v>4857</v>
      </c>
      <c r="E2046" s="824" t="s">
        <v>2903</v>
      </c>
      <c r="F2046" s="822" t="s">
        <v>2868</v>
      </c>
      <c r="G2046" s="822" t="s">
        <v>2919</v>
      </c>
      <c r="H2046" s="822" t="s">
        <v>329</v>
      </c>
      <c r="I2046" s="822" t="s">
        <v>3136</v>
      </c>
      <c r="J2046" s="822" t="s">
        <v>1224</v>
      </c>
      <c r="K2046" s="822" t="s">
        <v>1225</v>
      </c>
      <c r="L2046" s="825">
        <v>453.18</v>
      </c>
      <c r="M2046" s="825">
        <v>906.36</v>
      </c>
      <c r="N2046" s="822">
        <v>2</v>
      </c>
      <c r="O2046" s="826">
        <v>1</v>
      </c>
      <c r="P2046" s="825">
        <v>906.36</v>
      </c>
      <c r="Q2046" s="827">
        <v>1</v>
      </c>
      <c r="R2046" s="822">
        <v>2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21</v>
      </c>
      <c r="B2047" s="822" t="s">
        <v>2867</v>
      </c>
      <c r="C2047" s="822" t="s">
        <v>2873</v>
      </c>
      <c r="D2047" s="823" t="s">
        <v>4857</v>
      </c>
      <c r="E2047" s="824" t="s">
        <v>2903</v>
      </c>
      <c r="F2047" s="822" t="s">
        <v>2868</v>
      </c>
      <c r="G2047" s="822" t="s">
        <v>2919</v>
      </c>
      <c r="H2047" s="822" t="s">
        <v>329</v>
      </c>
      <c r="I2047" s="822" t="s">
        <v>2920</v>
      </c>
      <c r="J2047" s="822" t="s">
        <v>2310</v>
      </c>
      <c r="K2047" s="822" t="s">
        <v>2311</v>
      </c>
      <c r="L2047" s="825">
        <v>453.18</v>
      </c>
      <c r="M2047" s="825">
        <v>4078.62</v>
      </c>
      <c r="N2047" s="822">
        <v>9</v>
      </c>
      <c r="O2047" s="826">
        <v>4</v>
      </c>
      <c r="P2047" s="825">
        <v>1812.72</v>
      </c>
      <c r="Q2047" s="827">
        <v>0.44444444444444448</v>
      </c>
      <c r="R2047" s="822">
        <v>4</v>
      </c>
      <c r="S2047" s="827">
        <v>0.44444444444444442</v>
      </c>
      <c r="T2047" s="826">
        <v>2</v>
      </c>
      <c r="U2047" s="828">
        <v>0.5</v>
      </c>
    </row>
    <row r="2048" spans="1:21" ht="14.45" customHeight="1" x14ac:dyDescent="0.2">
      <c r="A2048" s="821">
        <v>21</v>
      </c>
      <c r="B2048" s="822" t="s">
        <v>2867</v>
      </c>
      <c r="C2048" s="822" t="s">
        <v>2873</v>
      </c>
      <c r="D2048" s="823" t="s">
        <v>4857</v>
      </c>
      <c r="E2048" s="824" t="s">
        <v>2903</v>
      </c>
      <c r="F2048" s="822" t="s">
        <v>2868</v>
      </c>
      <c r="G2048" s="822" t="s">
        <v>2933</v>
      </c>
      <c r="H2048" s="822" t="s">
        <v>329</v>
      </c>
      <c r="I2048" s="822" t="s">
        <v>3142</v>
      </c>
      <c r="J2048" s="822" t="s">
        <v>1674</v>
      </c>
      <c r="K2048" s="822" t="s">
        <v>3143</v>
      </c>
      <c r="L2048" s="825">
        <v>57.64</v>
      </c>
      <c r="M2048" s="825">
        <v>57.64</v>
      </c>
      <c r="N2048" s="822">
        <v>1</v>
      </c>
      <c r="O2048" s="826">
        <v>1</v>
      </c>
      <c r="P2048" s="825">
        <v>57.64</v>
      </c>
      <c r="Q2048" s="827">
        <v>1</v>
      </c>
      <c r="R2048" s="822">
        <v>1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21</v>
      </c>
      <c r="B2049" s="822" t="s">
        <v>2867</v>
      </c>
      <c r="C2049" s="822" t="s">
        <v>2873</v>
      </c>
      <c r="D2049" s="823" t="s">
        <v>4857</v>
      </c>
      <c r="E2049" s="824" t="s">
        <v>2903</v>
      </c>
      <c r="F2049" s="822" t="s">
        <v>2868</v>
      </c>
      <c r="G2049" s="822" t="s">
        <v>2933</v>
      </c>
      <c r="H2049" s="822" t="s">
        <v>329</v>
      </c>
      <c r="I2049" s="822" t="s">
        <v>3448</v>
      </c>
      <c r="J2049" s="822" t="s">
        <v>1674</v>
      </c>
      <c r="K2049" s="822" t="s">
        <v>1675</v>
      </c>
      <c r="L2049" s="825">
        <v>205.84</v>
      </c>
      <c r="M2049" s="825">
        <v>205.84</v>
      </c>
      <c r="N2049" s="822">
        <v>1</v>
      </c>
      <c r="O2049" s="826">
        <v>1</v>
      </c>
      <c r="P2049" s="825">
        <v>205.84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21</v>
      </c>
      <c r="B2050" s="822" t="s">
        <v>2867</v>
      </c>
      <c r="C2050" s="822" t="s">
        <v>2873</v>
      </c>
      <c r="D2050" s="823" t="s">
        <v>4857</v>
      </c>
      <c r="E2050" s="824" t="s">
        <v>2903</v>
      </c>
      <c r="F2050" s="822" t="s">
        <v>2868</v>
      </c>
      <c r="G2050" s="822" t="s">
        <v>3151</v>
      </c>
      <c r="H2050" s="822" t="s">
        <v>329</v>
      </c>
      <c r="I2050" s="822" t="s">
        <v>3152</v>
      </c>
      <c r="J2050" s="822" t="s">
        <v>652</v>
      </c>
      <c r="K2050" s="822" t="s">
        <v>3153</v>
      </c>
      <c r="L2050" s="825">
        <v>127.91</v>
      </c>
      <c r="M2050" s="825">
        <v>383.73</v>
      </c>
      <c r="N2050" s="822">
        <v>3</v>
      </c>
      <c r="O2050" s="826">
        <v>2</v>
      </c>
      <c r="P2050" s="825">
        <v>127.91</v>
      </c>
      <c r="Q2050" s="827">
        <v>0.33333333333333331</v>
      </c>
      <c r="R2050" s="822">
        <v>1</v>
      </c>
      <c r="S2050" s="827">
        <v>0.33333333333333331</v>
      </c>
      <c r="T2050" s="826">
        <v>1</v>
      </c>
      <c r="U2050" s="828">
        <v>0.5</v>
      </c>
    </row>
    <row r="2051" spans="1:21" ht="14.45" customHeight="1" x14ac:dyDescent="0.2">
      <c r="A2051" s="821">
        <v>21</v>
      </c>
      <c r="B2051" s="822" t="s">
        <v>2867</v>
      </c>
      <c r="C2051" s="822" t="s">
        <v>2873</v>
      </c>
      <c r="D2051" s="823" t="s">
        <v>4857</v>
      </c>
      <c r="E2051" s="824" t="s">
        <v>2903</v>
      </c>
      <c r="F2051" s="822" t="s">
        <v>2868</v>
      </c>
      <c r="G2051" s="822" t="s">
        <v>2921</v>
      </c>
      <c r="H2051" s="822" t="s">
        <v>643</v>
      </c>
      <c r="I2051" s="822" t="s">
        <v>2556</v>
      </c>
      <c r="J2051" s="822" t="s">
        <v>1211</v>
      </c>
      <c r="K2051" s="822" t="s">
        <v>1212</v>
      </c>
      <c r="L2051" s="825">
        <v>0</v>
      </c>
      <c r="M2051" s="825">
        <v>0</v>
      </c>
      <c r="N2051" s="822">
        <v>1</v>
      </c>
      <c r="O2051" s="826">
        <v>1</v>
      </c>
      <c r="P2051" s="825">
        <v>0</v>
      </c>
      <c r="Q2051" s="827"/>
      <c r="R2051" s="822">
        <v>1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21</v>
      </c>
      <c r="B2052" s="822" t="s">
        <v>2867</v>
      </c>
      <c r="C2052" s="822" t="s">
        <v>2873</v>
      </c>
      <c r="D2052" s="823" t="s">
        <v>4857</v>
      </c>
      <c r="E2052" s="824" t="s">
        <v>2903</v>
      </c>
      <c r="F2052" s="822" t="s">
        <v>2868</v>
      </c>
      <c r="G2052" s="822" t="s">
        <v>3164</v>
      </c>
      <c r="H2052" s="822" t="s">
        <v>329</v>
      </c>
      <c r="I2052" s="822" t="s">
        <v>3467</v>
      </c>
      <c r="J2052" s="822" t="s">
        <v>1437</v>
      </c>
      <c r="K2052" s="822" t="s">
        <v>3468</v>
      </c>
      <c r="L2052" s="825">
        <v>42.08</v>
      </c>
      <c r="M2052" s="825">
        <v>42.08</v>
      </c>
      <c r="N2052" s="822">
        <v>1</v>
      </c>
      <c r="O2052" s="826">
        <v>1</v>
      </c>
      <c r="P2052" s="825">
        <v>42.08</v>
      </c>
      <c r="Q2052" s="827">
        <v>1</v>
      </c>
      <c r="R2052" s="822">
        <v>1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21</v>
      </c>
      <c r="B2053" s="822" t="s">
        <v>2867</v>
      </c>
      <c r="C2053" s="822" t="s">
        <v>2873</v>
      </c>
      <c r="D2053" s="823" t="s">
        <v>4857</v>
      </c>
      <c r="E2053" s="824" t="s">
        <v>2903</v>
      </c>
      <c r="F2053" s="822" t="s">
        <v>2868</v>
      </c>
      <c r="G2053" s="822" t="s">
        <v>3210</v>
      </c>
      <c r="H2053" s="822" t="s">
        <v>643</v>
      </c>
      <c r="I2053" s="822" t="s">
        <v>2596</v>
      </c>
      <c r="J2053" s="822" t="s">
        <v>1460</v>
      </c>
      <c r="K2053" s="822" t="s">
        <v>1386</v>
      </c>
      <c r="L2053" s="825">
        <v>0</v>
      </c>
      <c r="M2053" s="825">
        <v>0</v>
      </c>
      <c r="N2053" s="822">
        <v>1</v>
      </c>
      <c r="O2053" s="826">
        <v>1</v>
      </c>
      <c r="P2053" s="825">
        <v>0</v>
      </c>
      <c r="Q2053" s="827"/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21</v>
      </c>
      <c r="B2054" s="822" t="s">
        <v>2867</v>
      </c>
      <c r="C2054" s="822" t="s">
        <v>2873</v>
      </c>
      <c r="D2054" s="823" t="s">
        <v>4857</v>
      </c>
      <c r="E2054" s="824" t="s">
        <v>2903</v>
      </c>
      <c r="F2054" s="822" t="s">
        <v>2868</v>
      </c>
      <c r="G2054" s="822" t="s">
        <v>3210</v>
      </c>
      <c r="H2054" s="822" t="s">
        <v>643</v>
      </c>
      <c r="I2054" s="822" t="s">
        <v>2594</v>
      </c>
      <c r="J2054" s="822" t="s">
        <v>1460</v>
      </c>
      <c r="K2054" s="822" t="s">
        <v>2595</v>
      </c>
      <c r="L2054" s="825">
        <v>0</v>
      </c>
      <c r="M2054" s="825">
        <v>0</v>
      </c>
      <c r="N2054" s="822">
        <v>2</v>
      </c>
      <c r="O2054" s="826">
        <v>2</v>
      </c>
      <c r="P2054" s="825">
        <v>0</v>
      </c>
      <c r="Q2054" s="827"/>
      <c r="R2054" s="822">
        <v>2</v>
      </c>
      <c r="S2054" s="827">
        <v>1</v>
      </c>
      <c r="T2054" s="826">
        <v>2</v>
      </c>
      <c r="U2054" s="828">
        <v>1</v>
      </c>
    </row>
    <row r="2055" spans="1:21" ht="14.45" customHeight="1" x14ac:dyDescent="0.2">
      <c r="A2055" s="821">
        <v>21</v>
      </c>
      <c r="B2055" s="822" t="s">
        <v>2867</v>
      </c>
      <c r="C2055" s="822" t="s">
        <v>2873</v>
      </c>
      <c r="D2055" s="823" t="s">
        <v>4857</v>
      </c>
      <c r="E2055" s="824" t="s">
        <v>2903</v>
      </c>
      <c r="F2055" s="822" t="s">
        <v>2868</v>
      </c>
      <c r="G2055" s="822" t="s">
        <v>2922</v>
      </c>
      <c r="H2055" s="822" t="s">
        <v>329</v>
      </c>
      <c r="I2055" s="822" t="s">
        <v>2923</v>
      </c>
      <c r="J2055" s="822" t="s">
        <v>650</v>
      </c>
      <c r="K2055" s="822" t="s">
        <v>651</v>
      </c>
      <c r="L2055" s="825">
        <v>2086.5500000000002</v>
      </c>
      <c r="M2055" s="825">
        <v>2086.5500000000002</v>
      </c>
      <c r="N2055" s="822">
        <v>1</v>
      </c>
      <c r="O2055" s="826">
        <v>1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21</v>
      </c>
      <c r="B2056" s="822" t="s">
        <v>2867</v>
      </c>
      <c r="C2056" s="822" t="s">
        <v>2873</v>
      </c>
      <c r="D2056" s="823" t="s">
        <v>4857</v>
      </c>
      <c r="E2056" s="824" t="s">
        <v>2903</v>
      </c>
      <c r="F2056" s="822" t="s">
        <v>2868</v>
      </c>
      <c r="G2056" s="822" t="s">
        <v>3234</v>
      </c>
      <c r="H2056" s="822" t="s">
        <v>329</v>
      </c>
      <c r="I2056" s="822" t="s">
        <v>3235</v>
      </c>
      <c r="J2056" s="822" t="s">
        <v>1091</v>
      </c>
      <c r="K2056" s="822" t="s">
        <v>1092</v>
      </c>
      <c r="L2056" s="825">
        <v>374.79</v>
      </c>
      <c r="M2056" s="825">
        <v>1124.3700000000001</v>
      </c>
      <c r="N2056" s="822">
        <v>3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21</v>
      </c>
      <c r="B2057" s="822" t="s">
        <v>2867</v>
      </c>
      <c r="C2057" s="822" t="s">
        <v>2873</v>
      </c>
      <c r="D2057" s="823" t="s">
        <v>4857</v>
      </c>
      <c r="E2057" s="824" t="s">
        <v>2903</v>
      </c>
      <c r="F2057" s="822" t="s">
        <v>2868</v>
      </c>
      <c r="G2057" s="822" t="s">
        <v>3254</v>
      </c>
      <c r="H2057" s="822" t="s">
        <v>329</v>
      </c>
      <c r="I2057" s="822" t="s">
        <v>3255</v>
      </c>
      <c r="J2057" s="822" t="s">
        <v>1152</v>
      </c>
      <c r="K2057" s="822" t="s">
        <v>1153</v>
      </c>
      <c r="L2057" s="825">
        <v>121.92</v>
      </c>
      <c r="M2057" s="825">
        <v>365.76</v>
      </c>
      <c r="N2057" s="822">
        <v>3</v>
      </c>
      <c r="O2057" s="826">
        <v>2</v>
      </c>
      <c r="P2057" s="825">
        <v>365.76</v>
      </c>
      <c r="Q2057" s="827">
        <v>1</v>
      </c>
      <c r="R2057" s="822">
        <v>3</v>
      </c>
      <c r="S2057" s="827">
        <v>1</v>
      </c>
      <c r="T2057" s="826">
        <v>2</v>
      </c>
      <c r="U2057" s="828">
        <v>1</v>
      </c>
    </row>
    <row r="2058" spans="1:21" ht="14.45" customHeight="1" x14ac:dyDescent="0.2">
      <c r="A2058" s="821">
        <v>21</v>
      </c>
      <c r="B2058" s="822" t="s">
        <v>2867</v>
      </c>
      <c r="C2058" s="822" t="s">
        <v>2873</v>
      </c>
      <c r="D2058" s="823" t="s">
        <v>4857</v>
      </c>
      <c r="E2058" s="824" t="s">
        <v>2888</v>
      </c>
      <c r="F2058" s="822" t="s">
        <v>2868</v>
      </c>
      <c r="G2058" s="822" t="s">
        <v>3000</v>
      </c>
      <c r="H2058" s="822" t="s">
        <v>329</v>
      </c>
      <c r="I2058" s="822" t="s">
        <v>3001</v>
      </c>
      <c r="J2058" s="822" t="s">
        <v>3002</v>
      </c>
      <c r="K2058" s="822" t="s">
        <v>3003</v>
      </c>
      <c r="L2058" s="825">
        <v>93.49</v>
      </c>
      <c r="M2058" s="825">
        <v>186.98</v>
      </c>
      <c r="N2058" s="822">
        <v>2</v>
      </c>
      <c r="O2058" s="826">
        <v>1</v>
      </c>
      <c r="P2058" s="825">
        <v>186.98</v>
      </c>
      <c r="Q2058" s="827">
        <v>1</v>
      </c>
      <c r="R2058" s="822">
        <v>2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21</v>
      </c>
      <c r="B2059" s="822" t="s">
        <v>2867</v>
      </c>
      <c r="C2059" s="822" t="s">
        <v>2873</v>
      </c>
      <c r="D2059" s="823" t="s">
        <v>4857</v>
      </c>
      <c r="E2059" s="824" t="s">
        <v>2888</v>
      </c>
      <c r="F2059" s="822" t="s">
        <v>2868</v>
      </c>
      <c r="G2059" s="822" t="s">
        <v>3058</v>
      </c>
      <c r="H2059" s="822" t="s">
        <v>329</v>
      </c>
      <c r="I2059" s="822" t="s">
        <v>3059</v>
      </c>
      <c r="J2059" s="822" t="s">
        <v>1017</v>
      </c>
      <c r="K2059" s="822" t="s">
        <v>3060</v>
      </c>
      <c r="L2059" s="825">
        <v>35.25</v>
      </c>
      <c r="M2059" s="825">
        <v>105.75</v>
      </c>
      <c r="N2059" s="822">
        <v>3</v>
      </c>
      <c r="O2059" s="826">
        <v>1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21</v>
      </c>
      <c r="B2060" s="822" t="s">
        <v>2867</v>
      </c>
      <c r="C2060" s="822" t="s">
        <v>2873</v>
      </c>
      <c r="D2060" s="823" t="s">
        <v>4857</v>
      </c>
      <c r="E2060" s="824" t="s">
        <v>2888</v>
      </c>
      <c r="F2060" s="822" t="s">
        <v>2868</v>
      </c>
      <c r="G2060" s="822" t="s">
        <v>3359</v>
      </c>
      <c r="H2060" s="822" t="s">
        <v>329</v>
      </c>
      <c r="I2060" s="822" t="s">
        <v>3360</v>
      </c>
      <c r="J2060" s="822" t="s">
        <v>1565</v>
      </c>
      <c r="K2060" s="822" t="s">
        <v>3361</v>
      </c>
      <c r="L2060" s="825">
        <v>42.14</v>
      </c>
      <c r="M2060" s="825">
        <v>42.14</v>
      </c>
      <c r="N2060" s="822">
        <v>1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21</v>
      </c>
      <c r="B2061" s="822" t="s">
        <v>2867</v>
      </c>
      <c r="C2061" s="822" t="s">
        <v>2873</v>
      </c>
      <c r="D2061" s="823" t="s">
        <v>4857</v>
      </c>
      <c r="E2061" s="824" t="s">
        <v>2888</v>
      </c>
      <c r="F2061" s="822" t="s">
        <v>2868</v>
      </c>
      <c r="G2061" s="822" t="s">
        <v>3367</v>
      </c>
      <c r="H2061" s="822" t="s">
        <v>329</v>
      </c>
      <c r="I2061" s="822" t="s">
        <v>3368</v>
      </c>
      <c r="J2061" s="822" t="s">
        <v>3369</v>
      </c>
      <c r="K2061" s="822" t="s">
        <v>3370</v>
      </c>
      <c r="L2061" s="825">
        <v>24.37</v>
      </c>
      <c r="M2061" s="825">
        <v>24.37</v>
      </c>
      <c r="N2061" s="822">
        <v>1</v>
      </c>
      <c r="O2061" s="826">
        <v>1</v>
      </c>
      <c r="P2061" s="825">
        <v>24.37</v>
      </c>
      <c r="Q2061" s="827">
        <v>1</v>
      </c>
      <c r="R2061" s="822">
        <v>1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21</v>
      </c>
      <c r="B2062" s="822" t="s">
        <v>2867</v>
      </c>
      <c r="C2062" s="822" t="s">
        <v>2873</v>
      </c>
      <c r="D2062" s="823" t="s">
        <v>4857</v>
      </c>
      <c r="E2062" s="824" t="s">
        <v>2888</v>
      </c>
      <c r="F2062" s="822" t="s">
        <v>2868</v>
      </c>
      <c r="G2062" s="822" t="s">
        <v>3099</v>
      </c>
      <c r="H2062" s="822" t="s">
        <v>329</v>
      </c>
      <c r="I2062" s="822" t="s">
        <v>3358</v>
      </c>
      <c r="J2062" s="822" t="s">
        <v>3101</v>
      </c>
      <c r="K2062" s="822" t="s">
        <v>734</v>
      </c>
      <c r="L2062" s="825">
        <v>550.39</v>
      </c>
      <c r="M2062" s="825">
        <v>1651.17</v>
      </c>
      <c r="N2062" s="822">
        <v>3</v>
      </c>
      <c r="O2062" s="826">
        <v>1</v>
      </c>
      <c r="P2062" s="825">
        <v>1651.17</v>
      </c>
      <c r="Q2062" s="827">
        <v>1</v>
      </c>
      <c r="R2062" s="822">
        <v>3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21</v>
      </c>
      <c r="B2063" s="822" t="s">
        <v>2867</v>
      </c>
      <c r="C2063" s="822" t="s">
        <v>2873</v>
      </c>
      <c r="D2063" s="823" t="s">
        <v>4857</v>
      </c>
      <c r="E2063" s="824" t="s">
        <v>2888</v>
      </c>
      <c r="F2063" s="822" t="s">
        <v>2868</v>
      </c>
      <c r="G2063" s="822" t="s">
        <v>3099</v>
      </c>
      <c r="H2063" s="822" t="s">
        <v>643</v>
      </c>
      <c r="I2063" s="822" t="s">
        <v>3103</v>
      </c>
      <c r="J2063" s="822" t="s">
        <v>3104</v>
      </c>
      <c r="K2063" s="822" t="s">
        <v>734</v>
      </c>
      <c r="L2063" s="825">
        <v>550.39</v>
      </c>
      <c r="M2063" s="825">
        <v>29170.670000000002</v>
      </c>
      <c r="N2063" s="822">
        <v>53</v>
      </c>
      <c r="O2063" s="826">
        <v>20</v>
      </c>
      <c r="P2063" s="825">
        <v>19263.650000000001</v>
      </c>
      <c r="Q2063" s="827">
        <v>0.660377358490566</v>
      </c>
      <c r="R2063" s="822">
        <v>35</v>
      </c>
      <c r="S2063" s="827">
        <v>0.660377358490566</v>
      </c>
      <c r="T2063" s="826">
        <v>13</v>
      </c>
      <c r="U2063" s="828">
        <v>0.65</v>
      </c>
    </row>
    <row r="2064" spans="1:21" ht="14.45" customHeight="1" x14ac:dyDescent="0.2">
      <c r="A2064" s="821">
        <v>21</v>
      </c>
      <c r="B2064" s="822" t="s">
        <v>2867</v>
      </c>
      <c r="C2064" s="822" t="s">
        <v>2873</v>
      </c>
      <c r="D2064" s="823" t="s">
        <v>4857</v>
      </c>
      <c r="E2064" s="824" t="s">
        <v>2888</v>
      </c>
      <c r="F2064" s="822" t="s">
        <v>2868</v>
      </c>
      <c r="G2064" s="822" t="s">
        <v>3109</v>
      </c>
      <c r="H2064" s="822" t="s">
        <v>329</v>
      </c>
      <c r="I2064" s="822" t="s">
        <v>3110</v>
      </c>
      <c r="J2064" s="822" t="s">
        <v>925</v>
      </c>
      <c r="K2064" s="822" t="s">
        <v>926</v>
      </c>
      <c r="L2064" s="825">
        <v>248.55</v>
      </c>
      <c r="M2064" s="825">
        <v>497.1</v>
      </c>
      <c r="N2064" s="822">
        <v>2</v>
      </c>
      <c r="O2064" s="826">
        <v>2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21</v>
      </c>
      <c r="B2065" s="822" t="s">
        <v>2867</v>
      </c>
      <c r="C2065" s="822" t="s">
        <v>2873</v>
      </c>
      <c r="D2065" s="823" t="s">
        <v>4857</v>
      </c>
      <c r="E2065" s="824" t="s">
        <v>2888</v>
      </c>
      <c r="F2065" s="822" t="s">
        <v>2868</v>
      </c>
      <c r="G2065" s="822" t="s">
        <v>3395</v>
      </c>
      <c r="H2065" s="822" t="s">
        <v>329</v>
      </c>
      <c r="I2065" s="822" t="s">
        <v>4480</v>
      </c>
      <c r="J2065" s="822" t="s">
        <v>1179</v>
      </c>
      <c r="K2065" s="822" t="s">
        <v>1180</v>
      </c>
      <c r="L2065" s="825">
        <v>248.55</v>
      </c>
      <c r="M2065" s="825">
        <v>248.55</v>
      </c>
      <c r="N2065" s="822">
        <v>1</v>
      </c>
      <c r="O2065" s="826">
        <v>1</v>
      </c>
      <c r="P2065" s="825">
        <v>248.55</v>
      </c>
      <c r="Q2065" s="827">
        <v>1</v>
      </c>
      <c r="R2065" s="822">
        <v>1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21</v>
      </c>
      <c r="B2066" s="822" t="s">
        <v>2867</v>
      </c>
      <c r="C2066" s="822" t="s">
        <v>2873</v>
      </c>
      <c r="D2066" s="823" t="s">
        <v>4857</v>
      </c>
      <c r="E2066" s="824" t="s">
        <v>2888</v>
      </c>
      <c r="F2066" s="822" t="s">
        <v>2868</v>
      </c>
      <c r="G2066" s="822" t="s">
        <v>2916</v>
      </c>
      <c r="H2066" s="822" t="s">
        <v>329</v>
      </c>
      <c r="I2066" s="822" t="s">
        <v>2917</v>
      </c>
      <c r="J2066" s="822" t="s">
        <v>807</v>
      </c>
      <c r="K2066" s="822" t="s">
        <v>2918</v>
      </c>
      <c r="L2066" s="825">
        <v>53.57</v>
      </c>
      <c r="M2066" s="825">
        <v>107.14</v>
      </c>
      <c r="N2066" s="822">
        <v>2</v>
      </c>
      <c r="O2066" s="826">
        <v>2</v>
      </c>
      <c r="P2066" s="825">
        <v>53.57</v>
      </c>
      <c r="Q2066" s="827">
        <v>0.5</v>
      </c>
      <c r="R2066" s="822">
        <v>1</v>
      </c>
      <c r="S2066" s="827">
        <v>0.5</v>
      </c>
      <c r="T2066" s="826">
        <v>1</v>
      </c>
      <c r="U2066" s="828">
        <v>0.5</v>
      </c>
    </row>
    <row r="2067" spans="1:21" ht="14.45" customHeight="1" x14ac:dyDescent="0.2">
      <c r="A2067" s="821">
        <v>21</v>
      </c>
      <c r="B2067" s="822" t="s">
        <v>2867</v>
      </c>
      <c r="C2067" s="822" t="s">
        <v>2873</v>
      </c>
      <c r="D2067" s="823" t="s">
        <v>4857</v>
      </c>
      <c r="E2067" s="824" t="s">
        <v>2888</v>
      </c>
      <c r="F2067" s="822" t="s">
        <v>2868</v>
      </c>
      <c r="G2067" s="822" t="s">
        <v>3119</v>
      </c>
      <c r="H2067" s="822" t="s">
        <v>643</v>
      </c>
      <c r="I2067" s="822" t="s">
        <v>3852</v>
      </c>
      <c r="J2067" s="822" t="s">
        <v>929</v>
      </c>
      <c r="K2067" s="822" t="s">
        <v>3853</v>
      </c>
      <c r="L2067" s="825">
        <v>1154.68</v>
      </c>
      <c r="M2067" s="825">
        <v>3464.04</v>
      </c>
      <c r="N2067" s="822">
        <v>3</v>
      </c>
      <c r="O2067" s="826">
        <v>1</v>
      </c>
      <c r="P2067" s="825">
        <v>3464.04</v>
      </c>
      <c r="Q2067" s="827">
        <v>1</v>
      </c>
      <c r="R2067" s="822">
        <v>3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21</v>
      </c>
      <c r="B2068" s="822" t="s">
        <v>2867</v>
      </c>
      <c r="C2068" s="822" t="s">
        <v>2873</v>
      </c>
      <c r="D2068" s="823" t="s">
        <v>4857</v>
      </c>
      <c r="E2068" s="824" t="s">
        <v>2888</v>
      </c>
      <c r="F2068" s="822" t="s">
        <v>2868</v>
      </c>
      <c r="G2068" s="822" t="s">
        <v>3124</v>
      </c>
      <c r="H2068" s="822" t="s">
        <v>329</v>
      </c>
      <c r="I2068" s="822" t="s">
        <v>3430</v>
      </c>
      <c r="J2068" s="822" t="s">
        <v>977</v>
      </c>
      <c r="K2068" s="822" t="s">
        <v>3131</v>
      </c>
      <c r="L2068" s="825">
        <v>301.2</v>
      </c>
      <c r="M2068" s="825">
        <v>301.2</v>
      </c>
      <c r="N2068" s="822">
        <v>1</v>
      </c>
      <c r="O2068" s="826">
        <v>1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21</v>
      </c>
      <c r="B2069" s="822" t="s">
        <v>2867</v>
      </c>
      <c r="C2069" s="822" t="s">
        <v>2873</v>
      </c>
      <c r="D2069" s="823" t="s">
        <v>4857</v>
      </c>
      <c r="E2069" s="824" t="s">
        <v>2888</v>
      </c>
      <c r="F2069" s="822" t="s">
        <v>2868</v>
      </c>
      <c r="G2069" s="822" t="s">
        <v>2919</v>
      </c>
      <c r="H2069" s="822" t="s">
        <v>329</v>
      </c>
      <c r="I2069" s="822" t="s">
        <v>2920</v>
      </c>
      <c r="J2069" s="822" t="s">
        <v>2310</v>
      </c>
      <c r="K2069" s="822" t="s">
        <v>2311</v>
      </c>
      <c r="L2069" s="825">
        <v>453.18</v>
      </c>
      <c r="M2069" s="825">
        <v>906.36</v>
      </c>
      <c r="N2069" s="822">
        <v>2</v>
      </c>
      <c r="O2069" s="826">
        <v>2</v>
      </c>
      <c r="P2069" s="825">
        <v>453.18</v>
      </c>
      <c r="Q2069" s="827">
        <v>0.5</v>
      </c>
      <c r="R2069" s="822">
        <v>1</v>
      </c>
      <c r="S2069" s="827">
        <v>0.5</v>
      </c>
      <c r="T2069" s="826">
        <v>1</v>
      </c>
      <c r="U2069" s="828">
        <v>0.5</v>
      </c>
    </row>
    <row r="2070" spans="1:21" ht="14.45" customHeight="1" x14ac:dyDescent="0.2">
      <c r="A2070" s="821">
        <v>21</v>
      </c>
      <c r="B2070" s="822" t="s">
        <v>2867</v>
      </c>
      <c r="C2070" s="822" t="s">
        <v>2873</v>
      </c>
      <c r="D2070" s="823" t="s">
        <v>4857</v>
      </c>
      <c r="E2070" s="824" t="s">
        <v>2888</v>
      </c>
      <c r="F2070" s="822" t="s">
        <v>2868</v>
      </c>
      <c r="G2070" s="822" t="s">
        <v>4481</v>
      </c>
      <c r="H2070" s="822" t="s">
        <v>329</v>
      </c>
      <c r="I2070" s="822" t="s">
        <v>4482</v>
      </c>
      <c r="J2070" s="822" t="s">
        <v>4483</v>
      </c>
      <c r="K2070" s="822" t="s">
        <v>2987</v>
      </c>
      <c r="L2070" s="825">
        <v>46.81</v>
      </c>
      <c r="M2070" s="825">
        <v>187.24</v>
      </c>
      <c r="N2070" s="822">
        <v>4</v>
      </c>
      <c r="O2070" s="826">
        <v>2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21</v>
      </c>
      <c r="B2071" s="822" t="s">
        <v>2867</v>
      </c>
      <c r="C2071" s="822" t="s">
        <v>2873</v>
      </c>
      <c r="D2071" s="823" t="s">
        <v>4857</v>
      </c>
      <c r="E2071" s="824" t="s">
        <v>2888</v>
      </c>
      <c r="F2071" s="822" t="s">
        <v>2868</v>
      </c>
      <c r="G2071" s="822" t="s">
        <v>3139</v>
      </c>
      <c r="H2071" s="822" t="s">
        <v>329</v>
      </c>
      <c r="I2071" s="822" t="s">
        <v>3140</v>
      </c>
      <c r="J2071" s="822" t="s">
        <v>660</v>
      </c>
      <c r="K2071" s="822" t="s">
        <v>3141</v>
      </c>
      <c r="L2071" s="825">
        <v>453.18</v>
      </c>
      <c r="M2071" s="825">
        <v>453.18</v>
      </c>
      <c r="N2071" s="822">
        <v>1</v>
      </c>
      <c r="O2071" s="826">
        <v>1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21</v>
      </c>
      <c r="B2072" s="822" t="s">
        <v>2867</v>
      </c>
      <c r="C2072" s="822" t="s">
        <v>2873</v>
      </c>
      <c r="D2072" s="823" t="s">
        <v>4857</v>
      </c>
      <c r="E2072" s="824" t="s">
        <v>2888</v>
      </c>
      <c r="F2072" s="822" t="s">
        <v>2868</v>
      </c>
      <c r="G2072" s="822" t="s">
        <v>3151</v>
      </c>
      <c r="H2072" s="822" t="s">
        <v>329</v>
      </c>
      <c r="I2072" s="822" t="s">
        <v>3152</v>
      </c>
      <c r="J2072" s="822" t="s">
        <v>652</v>
      </c>
      <c r="K2072" s="822" t="s">
        <v>3153</v>
      </c>
      <c r="L2072" s="825">
        <v>127.91</v>
      </c>
      <c r="M2072" s="825">
        <v>255.82</v>
      </c>
      <c r="N2072" s="822">
        <v>2</v>
      </c>
      <c r="O2072" s="826">
        <v>1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21</v>
      </c>
      <c r="B2073" s="822" t="s">
        <v>2867</v>
      </c>
      <c r="C2073" s="822" t="s">
        <v>2873</v>
      </c>
      <c r="D2073" s="823" t="s">
        <v>4857</v>
      </c>
      <c r="E2073" s="824" t="s">
        <v>2888</v>
      </c>
      <c r="F2073" s="822" t="s">
        <v>2868</v>
      </c>
      <c r="G2073" s="822" t="s">
        <v>3452</v>
      </c>
      <c r="H2073" s="822" t="s">
        <v>329</v>
      </c>
      <c r="I2073" s="822" t="s">
        <v>3453</v>
      </c>
      <c r="J2073" s="822" t="s">
        <v>1025</v>
      </c>
      <c r="K2073" s="822" t="s">
        <v>1026</v>
      </c>
      <c r="L2073" s="825">
        <v>79.099999999999994</v>
      </c>
      <c r="M2073" s="825">
        <v>79.099999999999994</v>
      </c>
      <c r="N2073" s="822">
        <v>1</v>
      </c>
      <c r="O2073" s="826">
        <v>1</v>
      </c>
      <c r="P2073" s="825">
        <v>79.099999999999994</v>
      </c>
      <c r="Q2073" s="827">
        <v>1</v>
      </c>
      <c r="R2073" s="822">
        <v>1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21</v>
      </c>
      <c r="B2074" s="822" t="s">
        <v>2867</v>
      </c>
      <c r="C2074" s="822" t="s">
        <v>2873</v>
      </c>
      <c r="D2074" s="823" t="s">
        <v>4857</v>
      </c>
      <c r="E2074" s="824" t="s">
        <v>2888</v>
      </c>
      <c r="F2074" s="822" t="s">
        <v>2868</v>
      </c>
      <c r="G2074" s="822" t="s">
        <v>4484</v>
      </c>
      <c r="H2074" s="822" t="s">
        <v>329</v>
      </c>
      <c r="I2074" s="822" t="s">
        <v>4485</v>
      </c>
      <c r="J2074" s="822" t="s">
        <v>1937</v>
      </c>
      <c r="K2074" s="822" t="s">
        <v>4486</v>
      </c>
      <c r="L2074" s="825">
        <v>140.97</v>
      </c>
      <c r="M2074" s="825">
        <v>281.94</v>
      </c>
      <c r="N2074" s="822">
        <v>2</v>
      </c>
      <c r="O2074" s="826">
        <v>1</v>
      </c>
      <c r="P2074" s="825">
        <v>281.94</v>
      </c>
      <c r="Q2074" s="827">
        <v>1</v>
      </c>
      <c r="R2074" s="822">
        <v>2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21</v>
      </c>
      <c r="B2075" s="822" t="s">
        <v>2867</v>
      </c>
      <c r="C2075" s="822" t="s">
        <v>2873</v>
      </c>
      <c r="D2075" s="823" t="s">
        <v>4857</v>
      </c>
      <c r="E2075" s="824" t="s">
        <v>2888</v>
      </c>
      <c r="F2075" s="822" t="s">
        <v>2868</v>
      </c>
      <c r="G2075" s="822" t="s">
        <v>3167</v>
      </c>
      <c r="H2075" s="822" t="s">
        <v>643</v>
      </c>
      <c r="I2075" s="822" t="s">
        <v>3168</v>
      </c>
      <c r="J2075" s="822" t="s">
        <v>3169</v>
      </c>
      <c r="K2075" s="822" t="s">
        <v>3170</v>
      </c>
      <c r="L2075" s="825">
        <v>502.31</v>
      </c>
      <c r="M2075" s="825">
        <v>8036.9600000000009</v>
      </c>
      <c r="N2075" s="822">
        <v>16</v>
      </c>
      <c r="O2075" s="826">
        <v>16</v>
      </c>
      <c r="P2075" s="825">
        <v>5023.1000000000004</v>
      </c>
      <c r="Q2075" s="827">
        <v>0.625</v>
      </c>
      <c r="R2075" s="822">
        <v>10</v>
      </c>
      <c r="S2075" s="827">
        <v>0.625</v>
      </c>
      <c r="T2075" s="826">
        <v>10</v>
      </c>
      <c r="U2075" s="828">
        <v>0.625</v>
      </c>
    </row>
    <row r="2076" spans="1:21" ht="14.45" customHeight="1" x14ac:dyDescent="0.2">
      <c r="A2076" s="821">
        <v>21</v>
      </c>
      <c r="B2076" s="822" t="s">
        <v>2867</v>
      </c>
      <c r="C2076" s="822" t="s">
        <v>2873</v>
      </c>
      <c r="D2076" s="823" t="s">
        <v>4857</v>
      </c>
      <c r="E2076" s="824" t="s">
        <v>2888</v>
      </c>
      <c r="F2076" s="822" t="s">
        <v>2868</v>
      </c>
      <c r="G2076" s="822" t="s">
        <v>3201</v>
      </c>
      <c r="H2076" s="822" t="s">
        <v>329</v>
      </c>
      <c r="I2076" s="822" t="s">
        <v>3202</v>
      </c>
      <c r="J2076" s="822" t="s">
        <v>3203</v>
      </c>
      <c r="K2076" s="822" t="s">
        <v>3204</v>
      </c>
      <c r="L2076" s="825">
        <v>311.02</v>
      </c>
      <c r="M2076" s="825">
        <v>311.02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21</v>
      </c>
      <c r="B2077" s="822" t="s">
        <v>2867</v>
      </c>
      <c r="C2077" s="822" t="s">
        <v>2873</v>
      </c>
      <c r="D2077" s="823" t="s">
        <v>4857</v>
      </c>
      <c r="E2077" s="824" t="s">
        <v>2888</v>
      </c>
      <c r="F2077" s="822" t="s">
        <v>2868</v>
      </c>
      <c r="G2077" s="822" t="s">
        <v>3201</v>
      </c>
      <c r="H2077" s="822" t="s">
        <v>329</v>
      </c>
      <c r="I2077" s="822" t="s">
        <v>3205</v>
      </c>
      <c r="J2077" s="822" t="s">
        <v>3206</v>
      </c>
      <c r="K2077" s="822" t="s">
        <v>3207</v>
      </c>
      <c r="L2077" s="825">
        <v>177.92</v>
      </c>
      <c r="M2077" s="825">
        <v>177.92</v>
      </c>
      <c r="N2077" s="822">
        <v>1</v>
      </c>
      <c r="O2077" s="826">
        <v>1</v>
      </c>
      <c r="P2077" s="825">
        <v>177.92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21</v>
      </c>
      <c r="B2078" s="822" t="s">
        <v>2867</v>
      </c>
      <c r="C2078" s="822" t="s">
        <v>2873</v>
      </c>
      <c r="D2078" s="823" t="s">
        <v>4857</v>
      </c>
      <c r="E2078" s="824" t="s">
        <v>2888</v>
      </c>
      <c r="F2078" s="822" t="s">
        <v>2868</v>
      </c>
      <c r="G2078" s="822" t="s">
        <v>4487</v>
      </c>
      <c r="H2078" s="822" t="s">
        <v>329</v>
      </c>
      <c r="I2078" s="822" t="s">
        <v>4488</v>
      </c>
      <c r="J2078" s="822" t="s">
        <v>1059</v>
      </c>
      <c r="K2078" s="822" t="s">
        <v>4489</v>
      </c>
      <c r="L2078" s="825">
        <v>0</v>
      </c>
      <c r="M2078" s="825">
        <v>0</v>
      </c>
      <c r="N2078" s="822">
        <v>1</v>
      </c>
      <c r="O2078" s="826">
        <v>1</v>
      </c>
      <c r="P2078" s="825"/>
      <c r="Q2078" s="827"/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21</v>
      </c>
      <c r="B2079" s="822" t="s">
        <v>2867</v>
      </c>
      <c r="C2079" s="822" t="s">
        <v>2873</v>
      </c>
      <c r="D2079" s="823" t="s">
        <v>4857</v>
      </c>
      <c r="E2079" s="824" t="s">
        <v>2888</v>
      </c>
      <c r="F2079" s="822" t="s">
        <v>2868</v>
      </c>
      <c r="G2079" s="822" t="s">
        <v>2943</v>
      </c>
      <c r="H2079" s="822" t="s">
        <v>643</v>
      </c>
      <c r="I2079" s="822" t="s">
        <v>3219</v>
      </c>
      <c r="J2079" s="822" t="s">
        <v>1068</v>
      </c>
      <c r="K2079" s="822" t="s">
        <v>3220</v>
      </c>
      <c r="L2079" s="825">
        <v>414.07</v>
      </c>
      <c r="M2079" s="825">
        <v>414.07</v>
      </c>
      <c r="N2079" s="822">
        <v>1</v>
      </c>
      <c r="O2079" s="826">
        <v>1</v>
      </c>
      <c r="P2079" s="825">
        <v>414.07</v>
      </c>
      <c r="Q2079" s="827">
        <v>1</v>
      </c>
      <c r="R2079" s="822">
        <v>1</v>
      </c>
      <c r="S2079" s="827">
        <v>1</v>
      </c>
      <c r="T2079" s="826">
        <v>1</v>
      </c>
      <c r="U2079" s="828">
        <v>1</v>
      </c>
    </row>
    <row r="2080" spans="1:21" ht="14.45" customHeight="1" x14ac:dyDescent="0.2">
      <c r="A2080" s="821">
        <v>21</v>
      </c>
      <c r="B2080" s="822" t="s">
        <v>2867</v>
      </c>
      <c r="C2080" s="822" t="s">
        <v>2873</v>
      </c>
      <c r="D2080" s="823" t="s">
        <v>4857</v>
      </c>
      <c r="E2080" s="824" t="s">
        <v>2888</v>
      </c>
      <c r="F2080" s="822" t="s">
        <v>2868</v>
      </c>
      <c r="G2080" s="822" t="s">
        <v>3221</v>
      </c>
      <c r="H2080" s="822" t="s">
        <v>329</v>
      </c>
      <c r="I2080" s="822" t="s">
        <v>3491</v>
      </c>
      <c r="J2080" s="822" t="s">
        <v>1451</v>
      </c>
      <c r="K2080" s="822" t="s">
        <v>3492</v>
      </c>
      <c r="L2080" s="825">
        <v>50.32</v>
      </c>
      <c r="M2080" s="825">
        <v>201.28</v>
      </c>
      <c r="N2080" s="822">
        <v>4</v>
      </c>
      <c r="O2080" s="826">
        <v>1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21</v>
      </c>
      <c r="B2081" s="822" t="s">
        <v>2867</v>
      </c>
      <c r="C2081" s="822" t="s">
        <v>2873</v>
      </c>
      <c r="D2081" s="823" t="s">
        <v>4857</v>
      </c>
      <c r="E2081" s="824" t="s">
        <v>2888</v>
      </c>
      <c r="F2081" s="822" t="s">
        <v>2868</v>
      </c>
      <c r="G2081" s="822" t="s">
        <v>2922</v>
      </c>
      <c r="H2081" s="822" t="s">
        <v>329</v>
      </c>
      <c r="I2081" s="822" t="s">
        <v>2923</v>
      </c>
      <c r="J2081" s="822" t="s">
        <v>650</v>
      </c>
      <c r="K2081" s="822" t="s">
        <v>651</v>
      </c>
      <c r="L2081" s="825">
        <v>2086.5500000000002</v>
      </c>
      <c r="M2081" s="825">
        <v>2086.5500000000002</v>
      </c>
      <c r="N2081" s="822">
        <v>1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21</v>
      </c>
      <c r="B2082" s="822" t="s">
        <v>2867</v>
      </c>
      <c r="C2082" s="822" t="s">
        <v>2873</v>
      </c>
      <c r="D2082" s="823" t="s">
        <v>4857</v>
      </c>
      <c r="E2082" s="824" t="s">
        <v>2888</v>
      </c>
      <c r="F2082" s="822" t="s">
        <v>2868</v>
      </c>
      <c r="G2082" s="822" t="s">
        <v>3231</v>
      </c>
      <c r="H2082" s="822" t="s">
        <v>643</v>
      </c>
      <c r="I2082" s="822" t="s">
        <v>2449</v>
      </c>
      <c r="J2082" s="822" t="s">
        <v>1529</v>
      </c>
      <c r="K2082" s="822" t="s">
        <v>2450</v>
      </c>
      <c r="L2082" s="825">
        <v>154.36000000000001</v>
      </c>
      <c r="M2082" s="825">
        <v>308.72000000000003</v>
      </c>
      <c r="N2082" s="822">
        <v>2</v>
      </c>
      <c r="O2082" s="826">
        <v>2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21</v>
      </c>
      <c r="B2083" s="822" t="s">
        <v>2867</v>
      </c>
      <c r="C2083" s="822" t="s">
        <v>2873</v>
      </c>
      <c r="D2083" s="823" t="s">
        <v>4857</v>
      </c>
      <c r="E2083" s="824" t="s">
        <v>2888</v>
      </c>
      <c r="F2083" s="822" t="s">
        <v>2868</v>
      </c>
      <c r="G2083" s="822" t="s">
        <v>3241</v>
      </c>
      <c r="H2083" s="822" t="s">
        <v>329</v>
      </c>
      <c r="I2083" s="822" t="s">
        <v>3245</v>
      </c>
      <c r="J2083" s="822" t="s">
        <v>3243</v>
      </c>
      <c r="K2083" s="822" t="s">
        <v>3246</v>
      </c>
      <c r="L2083" s="825">
        <v>0</v>
      </c>
      <c r="M2083" s="825">
        <v>0</v>
      </c>
      <c r="N2083" s="822">
        <v>3</v>
      </c>
      <c r="O2083" s="826">
        <v>2</v>
      </c>
      <c r="P2083" s="825">
        <v>0</v>
      </c>
      <c r="Q2083" s="827"/>
      <c r="R2083" s="822">
        <v>3</v>
      </c>
      <c r="S2083" s="827">
        <v>1</v>
      </c>
      <c r="T2083" s="826">
        <v>2</v>
      </c>
      <c r="U2083" s="828">
        <v>1</v>
      </c>
    </row>
    <row r="2084" spans="1:21" ht="14.45" customHeight="1" x14ac:dyDescent="0.2">
      <c r="A2084" s="821">
        <v>21</v>
      </c>
      <c r="B2084" s="822" t="s">
        <v>2867</v>
      </c>
      <c r="C2084" s="822" t="s">
        <v>2873</v>
      </c>
      <c r="D2084" s="823" t="s">
        <v>4857</v>
      </c>
      <c r="E2084" s="824" t="s">
        <v>2888</v>
      </c>
      <c r="F2084" s="822" t="s">
        <v>2868</v>
      </c>
      <c r="G2084" s="822" t="s">
        <v>3254</v>
      </c>
      <c r="H2084" s="822" t="s">
        <v>329</v>
      </c>
      <c r="I2084" s="822" t="s">
        <v>3255</v>
      </c>
      <c r="J2084" s="822" t="s">
        <v>1152</v>
      </c>
      <c r="K2084" s="822" t="s">
        <v>1153</v>
      </c>
      <c r="L2084" s="825">
        <v>121.92</v>
      </c>
      <c r="M2084" s="825">
        <v>243.84</v>
      </c>
      <c r="N2084" s="822">
        <v>2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21</v>
      </c>
      <c r="B2085" s="822" t="s">
        <v>2867</v>
      </c>
      <c r="C2085" s="822" t="s">
        <v>2873</v>
      </c>
      <c r="D2085" s="823" t="s">
        <v>4857</v>
      </c>
      <c r="E2085" s="824" t="s">
        <v>2888</v>
      </c>
      <c r="F2085" s="822" t="s">
        <v>2868</v>
      </c>
      <c r="G2085" s="822" t="s">
        <v>3254</v>
      </c>
      <c r="H2085" s="822" t="s">
        <v>329</v>
      </c>
      <c r="I2085" s="822" t="s">
        <v>3256</v>
      </c>
      <c r="J2085" s="822" t="s">
        <v>1152</v>
      </c>
      <c r="K2085" s="822" t="s">
        <v>1153</v>
      </c>
      <c r="L2085" s="825">
        <v>121.92</v>
      </c>
      <c r="M2085" s="825">
        <v>243.84</v>
      </c>
      <c r="N2085" s="822">
        <v>2</v>
      </c>
      <c r="O2085" s="826">
        <v>1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21</v>
      </c>
      <c r="B2086" s="822" t="s">
        <v>2867</v>
      </c>
      <c r="C2086" s="822" t="s">
        <v>2873</v>
      </c>
      <c r="D2086" s="823" t="s">
        <v>4857</v>
      </c>
      <c r="E2086" s="824" t="s">
        <v>2888</v>
      </c>
      <c r="F2086" s="822" t="s">
        <v>2870</v>
      </c>
      <c r="G2086" s="822" t="s">
        <v>3257</v>
      </c>
      <c r="H2086" s="822" t="s">
        <v>329</v>
      </c>
      <c r="I2086" s="822" t="s">
        <v>3260</v>
      </c>
      <c r="J2086" s="822" t="s">
        <v>3261</v>
      </c>
      <c r="K2086" s="822" t="s">
        <v>3262</v>
      </c>
      <c r="L2086" s="825">
        <v>2029.75</v>
      </c>
      <c r="M2086" s="825">
        <v>2029.75</v>
      </c>
      <c r="N2086" s="822">
        <v>1</v>
      </c>
      <c r="O2086" s="826">
        <v>1</v>
      </c>
      <c r="P2086" s="825">
        <v>2029.75</v>
      </c>
      <c r="Q2086" s="827">
        <v>1</v>
      </c>
      <c r="R2086" s="822">
        <v>1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21</v>
      </c>
      <c r="B2087" s="822" t="s">
        <v>2867</v>
      </c>
      <c r="C2087" s="822" t="s">
        <v>2873</v>
      </c>
      <c r="D2087" s="823" t="s">
        <v>4857</v>
      </c>
      <c r="E2087" s="824" t="s">
        <v>2913</v>
      </c>
      <c r="F2087" s="822" t="s">
        <v>2868</v>
      </c>
      <c r="G2087" s="822" t="s">
        <v>2951</v>
      </c>
      <c r="H2087" s="822" t="s">
        <v>329</v>
      </c>
      <c r="I2087" s="822" t="s">
        <v>3269</v>
      </c>
      <c r="J2087" s="822" t="s">
        <v>2953</v>
      </c>
      <c r="K2087" s="822" t="s">
        <v>3270</v>
      </c>
      <c r="L2087" s="825">
        <v>23.49</v>
      </c>
      <c r="M2087" s="825">
        <v>70.47</v>
      </c>
      <c r="N2087" s="822">
        <v>3</v>
      </c>
      <c r="O2087" s="826">
        <v>2</v>
      </c>
      <c r="P2087" s="825">
        <v>46.98</v>
      </c>
      <c r="Q2087" s="827">
        <v>0.66666666666666663</v>
      </c>
      <c r="R2087" s="822">
        <v>2</v>
      </c>
      <c r="S2087" s="827">
        <v>0.66666666666666663</v>
      </c>
      <c r="T2087" s="826">
        <v>1.5</v>
      </c>
      <c r="U2087" s="828">
        <v>0.75</v>
      </c>
    </row>
    <row r="2088" spans="1:21" ht="14.45" customHeight="1" x14ac:dyDescent="0.2">
      <c r="A2088" s="821">
        <v>21</v>
      </c>
      <c r="B2088" s="822" t="s">
        <v>2867</v>
      </c>
      <c r="C2088" s="822" t="s">
        <v>2873</v>
      </c>
      <c r="D2088" s="823" t="s">
        <v>4857</v>
      </c>
      <c r="E2088" s="824" t="s">
        <v>2913</v>
      </c>
      <c r="F2088" s="822" t="s">
        <v>2868</v>
      </c>
      <c r="G2088" s="822" t="s">
        <v>2951</v>
      </c>
      <c r="H2088" s="822" t="s">
        <v>329</v>
      </c>
      <c r="I2088" s="822" t="s">
        <v>2952</v>
      </c>
      <c r="J2088" s="822" t="s">
        <v>2953</v>
      </c>
      <c r="K2088" s="822" t="s">
        <v>2954</v>
      </c>
      <c r="L2088" s="825">
        <v>70.48</v>
      </c>
      <c r="M2088" s="825">
        <v>634.32000000000005</v>
      </c>
      <c r="N2088" s="822">
        <v>9</v>
      </c>
      <c r="O2088" s="826">
        <v>5.5</v>
      </c>
      <c r="P2088" s="825">
        <v>563.84</v>
      </c>
      <c r="Q2088" s="827">
        <v>0.88888888888888884</v>
      </c>
      <c r="R2088" s="822">
        <v>8</v>
      </c>
      <c r="S2088" s="827">
        <v>0.88888888888888884</v>
      </c>
      <c r="T2088" s="826">
        <v>5</v>
      </c>
      <c r="U2088" s="828">
        <v>0.90909090909090906</v>
      </c>
    </row>
    <row r="2089" spans="1:21" ht="14.45" customHeight="1" x14ac:dyDescent="0.2">
      <c r="A2089" s="821">
        <v>21</v>
      </c>
      <c r="B2089" s="822" t="s">
        <v>2867</v>
      </c>
      <c r="C2089" s="822" t="s">
        <v>2873</v>
      </c>
      <c r="D2089" s="823" t="s">
        <v>4857</v>
      </c>
      <c r="E2089" s="824" t="s">
        <v>2913</v>
      </c>
      <c r="F2089" s="822" t="s">
        <v>2868</v>
      </c>
      <c r="G2089" s="822" t="s">
        <v>2958</v>
      </c>
      <c r="H2089" s="822" t="s">
        <v>329</v>
      </c>
      <c r="I2089" s="822" t="s">
        <v>2959</v>
      </c>
      <c r="J2089" s="822" t="s">
        <v>2960</v>
      </c>
      <c r="K2089" s="822" t="s">
        <v>658</v>
      </c>
      <c r="L2089" s="825">
        <v>72.55</v>
      </c>
      <c r="M2089" s="825">
        <v>72.55</v>
      </c>
      <c r="N2089" s="822">
        <v>1</v>
      </c>
      <c r="O2089" s="826">
        <v>1</v>
      </c>
      <c r="P2089" s="825">
        <v>72.55</v>
      </c>
      <c r="Q2089" s="827">
        <v>1</v>
      </c>
      <c r="R2089" s="822">
        <v>1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21</v>
      </c>
      <c r="B2090" s="822" t="s">
        <v>2867</v>
      </c>
      <c r="C2090" s="822" t="s">
        <v>2873</v>
      </c>
      <c r="D2090" s="823" t="s">
        <v>4857</v>
      </c>
      <c r="E2090" s="824" t="s">
        <v>2913</v>
      </c>
      <c r="F2090" s="822" t="s">
        <v>2868</v>
      </c>
      <c r="G2090" s="822" t="s">
        <v>2958</v>
      </c>
      <c r="H2090" s="822" t="s">
        <v>643</v>
      </c>
      <c r="I2090" s="822" t="s">
        <v>2526</v>
      </c>
      <c r="J2090" s="822" t="s">
        <v>656</v>
      </c>
      <c r="K2090" s="822" t="s">
        <v>658</v>
      </c>
      <c r="L2090" s="825">
        <v>72.55</v>
      </c>
      <c r="M2090" s="825">
        <v>72.55</v>
      </c>
      <c r="N2090" s="822">
        <v>1</v>
      </c>
      <c r="O2090" s="826">
        <v>1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21</v>
      </c>
      <c r="B2091" s="822" t="s">
        <v>2867</v>
      </c>
      <c r="C2091" s="822" t="s">
        <v>2873</v>
      </c>
      <c r="D2091" s="823" t="s">
        <v>4857</v>
      </c>
      <c r="E2091" s="824" t="s">
        <v>2913</v>
      </c>
      <c r="F2091" s="822" t="s">
        <v>2868</v>
      </c>
      <c r="G2091" s="822" t="s">
        <v>2958</v>
      </c>
      <c r="H2091" s="822" t="s">
        <v>643</v>
      </c>
      <c r="I2091" s="822" t="s">
        <v>2525</v>
      </c>
      <c r="J2091" s="822" t="s">
        <v>656</v>
      </c>
      <c r="K2091" s="822" t="s">
        <v>657</v>
      </c>
      <c r="L2091" s="825">
        <v>21.76</v>
      </c>
      <c r="M2091" s="825">
        <v>87.04</v>
      </c>
      <c r="N2091" s="822">
        <v>4</v>
      </c>
      <c r="O2091" s="826">
        <v>4</v>
      </c>
      <c r="P2091" s="825">
        <v>87.04</v>
      </c>
      <c r="Q2091" s="827">
        <v>1</v>
      </c>
      <c r="R2091" s="822">
        <v>4</v>
      </c>
      <c r="S2091" s="827">
        <v>1</v>
      </c>
      <c r="T2091" s="826">
        <v>4</v>
      </c>
      <c r="U2091" s="828">
        <v>1</v>
      </c>
    </row>
    <row r="2092" spans="1:21" ht="14.45" customHeight="1" x14ac:dyDescent="0.2">
      <c r="A2092" s="821">
        <v>21</v>
      </c>
      <c r="B2092" s="822" t="s">
        <v>2867</v>
      </c>
      <c r="C2092" s="822" t="s">
        <v>2873</v>
      </c>
      <c r="D2092" s="823" t="s">
        <v>4857</v>
      </c>
      <c r="E2092" s="824" t="s">
        <v>2913</v>
      </c>
      <c r="F2092" s="822" t="s">
        <v>2868</v>
      </c>
      <c r="G2092" s="822" t="s">
        <v>2915</v>
      </c>
      <c r="H2092" s="822" t="s">
        <v>643</v>
      </c>
      <c r="I2092" s="822" t="s">
        <v>2591</v>
      </c>
      <c r="J2092" s="822" t="s">
        <v>2589</v>
      </c>
      <c r="K2092" s="822" t="s">
        <v>2592</v>
      </c>
      <c r="L2092" s="825">
        <v>11.71</v>
      </c>
      <c r="M2092" s="825">
        <v>23.42</v>
      </c>
      <c r="N2092" s="822">
        <v>2</v>
      </c>
      <c r="O2092" s="826">
        <v>1.5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21</v>
      </c>
      <c r="B2093" s="822" t="s">
        <v>2867</v>
      </c>
      <c r="C2093" s="822" t="s">
        <v>2873</v>
      </c>
      <c r="D2093" s="823" t="s">
        <v>4857</v>
      </c>
      <c r="E2093" s="824" t="s">
        <v>2913</v>
      </c>
      <c r="F2093" s="822" t="s">
        <v>2868</v>
      </c>
      <c r="G2093" s="822" t="s">
        <v>2961</v>
      </c>
      <c r="H2093" s="822" t="s">
        <v>643</v>
      </c>
      <c r="I2093" s="822" t="s">
        <v>2392</v>
      </c>
      <c r="J2093" s="822" t="s">
        <v>2388</v>
      </c>
      <c r="K2093" s="822" t="s">
        <v>2393</v>
      </c>
      <c r="L2093" s="825">
        <v>31.09</v>
      </c>
      <c r="M2093" s="825">
        <v>93.27</v>
      </c>
      <c r="N2093" s="822">
        <v>3</v>
      </c>
      <c r="O2093" s="826">
        <v>1.5</v>
      </c>
      <c r="P2093" s="825">
        <v>93.27</v>
      </c>
      <c r="Q2093" s="827">
        <v>1</v>
      </c>
      <c r="R2093" s="822">
        <v>3</v>
      </c>
      <c r="S2093" s="827">
        <v>1</v>
      </c>
      <c r="T2093" s="826">
        <v>1.5</v>
      </c>
      <c r="U2093" s="828">
        <v>1</v>
      </c>
    </row>
    <row r="2094" spans="1:21" ht="14.45" customHeight="1" x14ac:dyDescent="0.2">
      <c r="A2094" s="821">
        <v>21</v>
      </c>
      <c r="B2094" s="822" t="s">
        <v>2867</v>
      </c>
      <c r="C2094" s="822" t="s">
        <v>2873</v>
      </c>
      <c r="D2094" s="823" t="s">
        <v>4857</v>
      </c>
      <c r="E2094" s="824" t="s">
        <v>2913</v>
      </c>
      <c r="F2094" s="822" t="s">
        <v>2868</v>
      </c>
      <c r="G2094" s="822" t="s">
        <v>3298</v>
      </c>
      <c r="H2094" s="822" t="s">
        <v>329</v>
      </c>
      <c r="I2094" s="822" t="s">
        <v>3299</v>
      </c>
      <c r="J2094" s="822" t="s">
        <v>3300</v>
      </c>
      <c r="K2094" s="822" t="s">
        <v>3301</v>
      </c>
      <c r="L2094" s="825">
        <v>86.02</v>
      </c>
      <c r="M2094" s="825">
        <v>86.02</v>
      </c>
      <c r="N2094" s="822">
        <v>1</v>
      </c>
      <c r="O2094" s="826">
        <v>1</v>
      </c>
      <c r="P2094" s="825">
        <v>86.02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21</v>
      </c>
      <c r="B2095" s="822" t="s">
        <v>2867</v>
      </c>
      <c r="C2095" s="822" t="s">
        <v>2873</v>
      </c>
      <c r="D2095" s="823" t="s">
        <v>4857</v>
      </c>
      <c r="E2095" s="824" t="s">
        <v>2913</v>
      </c>
      <c r="F2095" s="822" t="s">
        <v>2868</v>
      </c>
      <c r="G2095" s="822" t="s">
        <v>2971</v>
      </c>
      <c r="H2095" s="822" t="s">
        <v>329</v>
      </c>
      <c r="I2095" s="822" t="s">
        <v>4311</v>
      </c>
      <c r="J2095" s="822" t="s">
        <v>3910</v>
      </c>
      <c r="K2095" s="822" t="s">
        <v>4312</v>
      </c>
      <c r="L2095" s="825">
        <v>32.76</v>
      </c>
      <c r="M2095" s="825">
        <v>32.76</v>
      </c>
      <c r="N2095" s="822">
        <v>1</v>
      </c>
      <c r="O2095" s="826">
        <v>0.5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21</v>
      </c>
      <c r="B2096" s="822" t="s">
        <v>2867</v>
      </c>
      <c r="C2096" s="822" t="s">
        <v>2873</v>
      </c>
      <c r="D2096" s="823" t="s">
        <v>4857</v>
      </c>
      <c r="E2096" s="824" t="s">
        <v>2913</v>
      </c>
      <c r="F2096" s="822" t="s">
        <v>2868</v>
      </c>
      <c r="G2096" s="822" t="s">
        <v>3309</v>
      </c>
      <c r="H2096" s="822" t="s">
        <v>329</v>
      </c>
      <c r="I2096" s="822" t="s">
        <v>3310</v>
      </c>
      <c r="J2096" s="822" t="s">
        <v>3311</v>
      </c>
      <c r="K2096" s="822" t="s">
        <v>1669</v>
      </c>
      <c r="L2096" s="825">
        <v>78.33</v>
      </c>
      <c r="M2096" s="825">
        <v>78.33</v>
      </c>
      <c r="N2096" s="822">
        <v>1</v>
      </c>
      <c r="O2096" s="826">
        <v>1</v>
      </c>
      <c r="P2096" s="825">
        <v>78.33</v>
      </c>
      <c r="Q2096" s="827">
        <v>1</v>
      </c>
      <c r="R2096" s="822">
        <v>1</v>
      </c>
      <c r="S2096" s="827">
        <v>1</v>
      </c>
      <c r="T2096" s="826">
        <v>1</v>
      </c>
      <c r="U2096" s="828">
        <v>1</v>
      </c>
    </row>
    <row r="2097" spans="1:21" ht="14.45" customHeight="1" x14ac:dyDescent="0.2">
      <c r="A2097" s="821">
        <v>21</v>
      </c>
      <c r="B2097" s="822" t="s">
        <v>2867</v>
      </c>
      <c r="C2097" s="822" t="s">
        <v>2873</v>
      </c>
      <c r="D2097" s="823" t="s">
        <v>4857</v>
      </c>
      <c r="E2097" s="824" t="s">
        <v>2913</v>
      </c>
      <c r="F2097" s="822" t="s">
        <v>2868</v>
      </c>
      <c r="G2097" s="822" t="s">
        <v>2937</v>
      </c>
      <c r="H2097" s="822" t="s">
        <v>329</v>
      </c>
      <c r="I2097" s="822" t="s">
        <v>3314</v>
      </c>
      <c r="J2097" s="822" t="s">
        <v>923</v>
      </c>
      <c r="K2097" s="822" t="s">
        <v>924</v>
      </c>
      <c r="L2097" s="825">
        <v>236.03</v>
      </c>
      <c r="M2097" s="825">
        <v>708.09</v>
      </c>
      <c r="N2097" s="822">
        <v>3</v>
      </c>
      <c r="O2097" s="826">
        <v>2.5</v>
      </c>
      <c r="P2097" s="825">
        <v>708.09</v>
      </c>
      <c r="Q2097" s="827">
        <v>1</v>
      </c>
      <c r="R2097" s="822">
        <v>3</v>
      </c>
      <c r="S2097" s="827">
        <v>1</v>
      </c>
      <c r="T2097" s="826">
        <v>2.5</v>
      </c>
      <c r="U2097" s="828">
        <v>1</v>
      </c>
    </row>
    <row r="2098" spans="1:21" ht="14.45" customHeight="1" x14ac:dyDescent="0.2">
      <c r="A2098" s="821">
        <v>21</v>
      </c>
      <c r="B2098" s="822" t="s">
        <v>2867</v>
      </c>
      <c r="C2098" s="822" t="s">
        <v>2873</v>
      </c>
      <c r="D2098" s="823" t="s">
        <v>4857</v>
      </c>
      <c r="E2098" s="824" t="s">
        <v>2913</v>
      </c>
      <c r="F2098" s="822" t="s">
        <v>2868</v>
      </c>
      <c r="G2098" s="822" t="s">
        <v>2937</v>
      </c>
      <c r="H2098" s="822" t="s">
        <v>329</v>
      </c>
      <c r="I2098" s="822" t="s">
        <v>2938</v>
      </c>
      <c r="J2098" s="822" t="s">
        <v>923</v>
      </c>
      <c r="K2098" s="822" t="s">
        <v>2939</v>
      </c>
      <c r="L2098" s="825">
        <v>516</v>
      </c>
      <c r="M2098" s="825">
        <v>10320</v>
      </c>
      <c r="N2098" s="822">
        <v>20</v>
      </c>
      <c r="O2098" s="826">
        <v>8.5</v>
      </c>
      <c r="P2098" s="825">
        <v>7224</v>
      </c>
      <c r="Q2098" s="827">
        <v>0.7</v>
      </c>
      <c r="R2098" s="822">
        <v>14</v>
      </c>
      <c r="S2098" s="827">
        <v>0.7</v>
      </c>
      <c r="T2098" s="826">
        <v>6</v>
      </c>
      <c r="U2098" s="828">
        <v>0.70588235294117652</v>
      </c>
    </row>
    <row r="2099" spans="1:21" ht="14.45" customHeight="1" x14ac:dyDescent="0.2">
      <c r="A2099" s="821">
        <v>21</v>
      </c>
      <c r="B2099" s="822" t="s">
        <v>2867</v>
      </c>
      <c r="C2099" s="822" t="s">
        <v>2873</v>
      </c>
      <c r="D2099" s="823" t="s">
        <v>4857</v>
      </c>
      <c r="E2099" s="824" t="s">
        <v>2913</v>
      </c>
      <c r="F2099" s="822" t="s">
        <v>2868</v>
      </c>
      <c r="G2099" s="822" t="s">
        <v>2937</v>
      </c>
      <c r="H2099" s="822" t="s">
        <v>329</v>
      </c>
      <c r="I2099" s="822" t="s">
        <v>2983</v>
      </c>
      <c r="J2099" s="822" t="s">
        <v>2984</v>
      </c>
      <c r="K2099" s="822" t="s">
        <v>2939</v>
      </c>
      <c r="L2099" s="825">
        <v>516</v>
      </c>
      <c r="M2099" s="825">
        <v>1032</v>
      </c>
      <c r="N2099" s="822">
        <v>2</v>
      </c>
      <c r="O2099" s="826">
        <v>1</v>
      </c>
      <c r="P2099" s="825">
        <v>516</v>
      </c>
      <c r="Q2099" s="827">
        <v>0.5</v>
      </c>
      <c r="R2099" s="822">
        <v>1</v>
      </c>
      <c r="S2099" s="827">
        <v>0.5</v>
      </c>
      <c r="T2099" s="826">
        <v>0.5</v>
      </c>
      <c r="U2099" s="828">
        <v>0.5</v>
      </c>
    </row>
    <row r="2100" spans="1:21" ht="14.45" customHeight="1" x14ac:dyDescent="0.2">
      <c r="A2100" s="821">
        <v>21</v>
      </c>
      <c r="B2100" s="822" t="s">
        <v>2867</v>
      </c>
      <c r="C2100" s="822" t="s">
        <v>2873</v>
      </c>
      <c r="D2100" s="823" t="s">
        <v>4857</v>
      </c>
      <c r="E2100" s="824" t="s">
        <v>2913</v>
      </c>
      <c r="F2100" s="822" t="s">
        <v>2868</v>
      </c>
      <c r="G2100" s="822" t="s">
        <v>2985</v>
      </c>
      <c r="H2100" s="822" t="s">
        <v>329</v>
      </c>
      <c r="I2100" s="822" t="s">
        <v>3315</v>
      </c>
      <c r="J2100" s="822" t="s">
        <v>818</v>
      </c>
      <c r="K2100" s="822" t="s">
        <v>3157</v>
      </c>
      <c r="L2100" s="825">
        <v>46.81</v>
      </c>
      <c r="M2100" s="825">
        <v>46.81</v>
      </c>
      <c r="N2100" s="822">
        <v>1</v>
      </c>
      <c r="O2100" s="826">
        <v>1</v>
      </c>
      <c r="P2100" s="825">
        <v>46.81</v>
      </c>
      <c r="Q2100" s="827">
        <v>1</v>
      </c>
      <c r="R2100" s="822">
        <v>1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21</v>
      </c>
      <c r="B2101" s="822" t="s">
        <v>2867</v>
      </c>
      <c r="C2101" s="822" t="s">
        <v>2873</v>
      </c>
      <c r="D2101" s="823" t="s">
        <v>4857</v>
      </c>
      <c r="E2101" s="824" t="s">
        <v>2913</v>
      </c>
      <c r="F2101" s="822" t="s">
        <v>2868</v>
      </c>
      <c r="G2101" s="822" t="s">
        <v>2997</v>
      </c>
      <c r="H2101" s="822" t="s">
        <v>329</v>
      </c>
      <c r="I2101" s="822" t="s">
        <v>2998</v>
      </c>
      <c r="J2101" s="822" t="s">
        <v>814</v>
      </c>
      <c r="K2101" s="822" t="s">
        <v>2999</v>
      </c>
      <c r="L2101" s="825">
        <v>91.11</v>
      </c>
      <c r="M2101" s="825">
        <v>91.11</v>
      </c>
      <c r="N2101" s="822">
        <v>1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21</v>
      </c>
      <c r="B2102" s="822" t="s">
        <v>2867</v>
      </c>
      <c r="C2102" s="822" t="s">
        <v>2873</v>
      </c>
      <c r="D2102" s="823" t="s">
        <v>4857</v>
      </c>
      <c r="E2102" s="824" t="s">
        <v>2913</v>
      </c>
      <c r="F2102" s="822" t="s">
        <v>2868</v>
      </c>
      <c r="G2102" s="822" t="s">
        <v>2997</v>
      </c>
      <c r="H2102" s="822" t="s">
        <v>329</v>
      </c>
      <c r="I2102" s="822" t="s">
        <v>3532</v>
      </c>
      <c r="J2102" s="822" t="s">
        <v>814</v>
      </c>
      <c r="K2102" s="822" t="s">
        <v>3533</v>
      </c>
      <c r="L2102" s="825">
        <v>45.56</v>
      </c>
      <c r="M2102" s="825">
        <v>45.56</v>
      </c>
      <c r="N2102" s="822">
        <v>1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21</v>
      </c>
      <c r="B2103" s="822" t="s">
        <v>2867</v>
      </c>
      <c r="C2103" s="822" t="s">
        <v>2873</v>
      </c>
      <c r="D2103" s="823" t="s">
        <v>4857</v>
      </c>
      <c r="E2103" s="824" t="s">
        <v>2913</v>
      </c>
      <c r="F2103" s="822" t="s">
        <v>2868</v>
      </c>
      <c r="G2103" s="822" t="s">
        <v>3327</v>
      </c>
      <c r="H2103" s="822" t="s">
        <v>329</v>
      </c>
      <c r="I2103" s="822" t="s">
        <v>3328</v>
      </c>
      <c r="J2103" s="822" t="s">
        <v>1293</v>
      </c>
      <c r="K2103" s="822" t="s">
        <v>3329</v>
      </c>
      <c r="L2103" s="825">
        <v>24.68</v>
      </c>
      <c r="M2103" s="825">
        <v>74.039999999999992</v>
      </c>
      <c r="N2103" s="822">
        <v>3</v>
      </c>
      <c r="O2103" s="826">
        <v>1.5</v>
      </c>
      <c r="P2103" s="825">
        <v>24.68</v>
      </c>
      <c r="Q2103" s="827">
        <v>0.33333333333333337</v>
      </c>
      <c r="R2103" s="822">
        <v>1</v>
      </c>
      <c r="S2103" s="827">
        <v>0.33333333333333331</v>
      </c>
      <c r="T2103" s="826">
        <v>0.5</v>
      </c>
      <c r="U2103" s="828">
        <v>0.33333333333333331</v>
      </c>
    </row>
    <row r="2104" spans="1:21" ht="14.45" customHeight="1" x14ac:dyDescent="0.2">
      <c r="A2104" s="821">
        <v>21</v>
      </c>
      <c r="B2104" s="822" t="s">
        <v>2867</v>
      </c>
      <c r="C2104" s="822" t="s">
        <v>2873</v>
      </c>
      <c r="D2104" s="823" t="s">
        <v>4857</v>
      </c>
      <c r="E2104" s="824" t="s">
        <v>2913</v>
      </c>
      <c r="F2104" s="822" t="s">
        <v>2868</v>
      </c>
      <c r="G2104" s="822" t="s">
        <v>3000</v>
      </c>
      <c r="H2104" s="822" t="s">
        <v>329</v>
      </c>
      <c r="I2104" s="822" t="s">
        <v>3001</v>
      </c>
      <c r="J2104" s="822" t="s">
        <v>3002</v>
      </c>
      <c r="K2104" s="822" t="s">
        <v>3003</v>
      </c>
      <c r="L2104" s="825">
        <v>93.49</v>
      </c>
      <c r="M2104" s="825">
        <v>186.98</v>
      </c>
      <c r="N2104" s="822">
        <v>2</v>
      </c>
      <c r="O2104" s="826">
        <v>2</v>
      </c>
      <c r="P2104" s="825">
        <v>93.49</v>
      </c>
      <c r="Q2104" s="827">
        <v>0.5</v>
      </c>
      <c r="R2104" s="822">
        <v>1</v>
      </c>
      <c r="S2104" s="827">
        <v>0.5</v>
      </c>
      <c r="T2104" s="826">
        <v>1</v>
      </c>
      <c r="U2104" s="828">
        <v>0.5</v>
      </c>
    </row>
    <row r="2105" spans="1:21" ht="14.45" customHeight="1" x14ac:dyDescent="0.2">
      <c r="A2105" s="821">
        <v>21</v>
      </c>
      <c r="B2105" s="822" t="s">
        <v>2867</v>
      </c>
      <c r="C2105" s="822" t="s">
        <v>2873</v>
      </c>
      <c r="D2105" s="823" t="s">
        <v>4857</v>
      </c>
      <c r="E2105" s="824" t="s">
        <v>2913</v>
      </c>
      <c r="F2105" s="822" t="s">
        <v>2868</v>
      </c>
      <c r="G2105" s="822" t="s">
        <v>3011</v>
      </c>
      <c r="H2105" s="822" t="s">
        <v>643</v>
      </c>
      <c r="I2105" s="822" t="s">
        <v>4490</v>
      </c>
      <c r="J2105" s="822" t="s">
        <v>3013</v>
      </c>
      <c r="K2105" s="822" t="s">
        <v>4491</v>
      </c>
      <c r="L2105" s="825">
        <v>115.27</v>
      </c>
      <c r="M2105" s="825">
        <v>115.27</v>
      </c>
      <c r="N2105" s="822">
        <v>1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21</v>
      </c>
      <c r="B2106" s="822" t="s">
        <v>2867</v>
      </c>
      <c r="C2106" s="822" t="s">
        <v>2873</v>
      </c>
      <c r="D2106" s="823" t="s">
        <v>4857</v>
      </c>
      <c r="E2106" s="824" t="s">
        <v>2913</v>
      </c>
      <c r="F2106" s="822" t="s">
        <v>2868</v>
      </c>
      <c r="G2106" s="822" t="s">
        <v>3011</v>
      </c>
      <c r="H2106" s="822" t="s">
        <v>643</v>
      </c>
      <c r="I2106" s="822" t="s">
        <v>4492</v>
      </c>
      <c r="J2106" s="822" t="s">
        <v>3013</v>
      </c>
      <c r="K2106" s="822" t="s">
        <v>3127</v>
      </c>
      <c r="L2106" s="825">
        <v>57.64</v>
      </c>
      <c r="M2106" s="825">
        <v>57.64</v>
      </c>
      <c r="N2106" s="822">
        <v>1</v>
      </c>
      <c r="O2106" s="826">
        <v>0.5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21</v>
      </c>
      <c r="B2107" s="822" t="s">
        <v>2867</v>
      </c>
      <c r="C2107" s="822" t="s">
        <v>2873</v>
      </c>
      <c r="D2107" s="823" t="s">
        <v>4857</v>
      </c>
      <c r="E2107" s="824" t="s">
        <v>2913</v>
      </c>
      <c r="F2107" s="822" t="s">
        <v>2868</v>
      </c>
      <c r="G2107" s="822" t="s">
        <v>3015</v>
      </c>
      <c r="H2107" s="822" t="s">
        <v>643</v>
      </c>
      <c r="I2107" s="822" t="s">
        <v>3016</v>
      </c>
      <c r="J2107" s="822" t="s">
        <v>3017</v>
      </c>
      <c r="K2107" s="822" t="s">
        <v>3018</v>
      </c>
      <c r="L2107" s="825">
        <v>550.39</v>
      </c>
      <c r="M2107" s="825">
        <v>550.39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21</v>
      </c>
      <c r="B2108" s="822" t="s">
        <v>2867</v>
      </c>
      <c r="C2108" s="822" t="s">
        <v>2873</v>
      </c>
      <c r="D2108" s="823" t="s">
        <v>4857</v>
      </c>
      <c r="E2108" s="824" t="s">
        <v>2913</v>
      </c>
      <c r="F2108" s="822" t="s">
        <v>2868</v>
      </c>
      <c r="G2108" s="822" t="s">
        <v>3015</v>
      </c>
      <c r="H2108" s="822" t="s">
        <v>329</v>
      </c>
      <c r="I2108" s="822" t="s">
        <v>3019</v>
      </c>
      <c r="J2108" s="822" t="s">
        <v>3020</v>
      </c>
      <c r="K2108" s="822" t="s">
        <v>3018</v>
      </c>
      <c r="L2108" s="825">
        <v>550.39</v>
      </c>
      <c r="M2108" s="825">
        <v>1651.17</v>
      </c>
      <c r="N2108" s="822">
        <v>3</v>
      </c>
      <c r="O2108" s="826">
        <v>1</v>
      </c>
      <c r="P2108" s="825">
        <v>1651.17</v>
      </c>
      <c r="Q2108" s="827">
        <v>1</v>
      </c>
      <c r="R2108" s="822">
        <v>3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21</v>
      </c>
      <c r="B2109" s="822" t="s">
        <v>2867</v>
      </c>
      <c r="C2109" s="822" t="s">
        <v>2873</v>
      </c>
      <c r="D2109" s="823" t="s">
        <v>4857</v>
      </c>
      <c r="E2109" s="824" t="s">
        <v>2913</v>
      </c>
      <c r="F2109" s="822" t="s">
        <v>2868</v>
      </c>
      <c r="G2109" s="822" t="s">
        <v>2924</v>
      </c>
      <c r="H2109" s="822" t="s">
        <v>643</v>
      </c>
      <c r="I2109" s="822" t="s">
        <v>3928</v>
      </c>
      <c r="J2109" s="822" t="s">
        <v>3027</v>
      </c>
      <c r="K2109" s="822" t="s">
        <v>2730</v>
      </c>
      <c r="L2109" s="825">
        <v>1454.23</v>
      </c>
      <c r="M2109" s="825">
        <v>2908.46</v>
      </c>
      <c r="N2109" s="822">
        <v>2</v>
      </c>
      <c r="O2109" s="826">
        <v>1</v>
      </c>
      <c r="P2109" s="825">
        <v>2908.46</v>
      </c>
      <c r="Q2109" s="827">
        <v>1</v>
      </c>
      <c r="R2109" s="822">
        <v>2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21</v>
      </c>
      <c r="B2110" s="822" t="s">
        <v>2867</v>
      </c>
      <c r="C2110" s="822" t="s">
        <v>2873</v>
      </c>
      <c r="D2110" s="823" t="s">
        <v>4857</v>
      </c>
      <c r="E2110" s="824" t="s">
        <v>2913</v>
      </c>
      <c r="F2110" s="822" t="s">
        <v>2868</v>
      </c>
      <c r="G2110" s="822" t="s">
        <v>2924</v>
      </c>
      <c r="H2110" s="822" t="s">
        <v>643</v>
      </c>
      <c r="I2110" s="822" t="s">
        <v>2544</v>
      </c>
      <c r="J2110" s="822" t="s">
        <v>2545</v>
      </c>
      <c r="K2110" s="822" t="s">
        <v>2546</v>
      </c>
      <c r="L2110" s="825">
        <v>5322.08</v>
      </c>
      <c r="M2110" s="825">
        <v>21288.32</v>
      </c>
      <c r="N2110" s="822">
        <v>4</v>
      </c>
      <c r="O2110" s="826">
        <v>2</v>
      </c>
      <c r="P2110" s="825">
        <v>21288.32</v>
      </c>
      <c r="Q2110" s="827">
        <v>1</v>
      </c>
      <c r="R2110" s="822">
        <v>4</v>
      </c>
      <c r="S2110" s="827">
        <v>1</v>
      </c>
      <c r="T2110" s="826">
        <v>2</v>
      </c>
      <c r="U2110" s="828">
        <v>1</v>
      </c>
    </row>
    <row r="2111" spans="1:21" ht="14.45" customHeight="1" x14ac:dyDescent="0.2">
      <c r="A2111" s="821">
        <v>21</v>
      </c>
      <c r="B2111" s="822" t="s">
        <v>2867</v>
      </c>
      <c r="C2111" s="822" t="s">
        <v>2873</v>
      </c>
      <c r="D2111" s="823" t="s">
        <v>4857</v>
      </c>
      <c r="E2111" s="824" t="s">
        <v>2913</v>
      </c>
      <c r="F2111" s="822" t="s">
        <v>2868</v>
      </c>
      <c r="G2111" s="822" t="s">
        <v>2924</v>
      </c>
      <c r="H2111" s="822" t="s">
        <v>643</v>
      </c>
      <c r="I2111" s="822" t="s">
        <v>3028</v>
      </c>
      <c r="J2111" s="822" t="s">
        <v>2545</v>
      </c>
      <c r="K2111" s="822" t="s">
        <v>3029</v>
      </c>
      <c r="L2111" s="825">
        <v>5322.08</v>
      </c>
      <c r="M2111" s="825">
        <v>5322.08</v>
      </c>
      <c r="N2111" s="822">
        <v>1</v>
      </c>
      <c r="O2111" s="826">
        <v>0.5</v>
      </c>
      <c r="P2111" s="825">
        <v>5322.08</v>
      </c>
      <c r="Q2111" s="827">
        <v>1</v>
      </c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21</v>
      </c>
      <c r="B2112" s="822" t="s">
        <v>2867</v>
      </c>
      <c r="C2112" s="822" t="s">
        <v>2873</v>
      </c>
      <c r="D2112" s="823" t="s">
        <v>4857</v>
      </c>
      <c r="E2112" s="824" t="s">
        <v>2913</v>
      </c>
      <c r="F2112" s="822" t="s">
        <v>2868</v>
      </c>
      <c r="G2112" s="822" t="s">
        <v>2924</v>
      </c>
      <c r="H2112" s="822" t="s">
        <v>643</v>
      </c>
      <c r="I2112" s="822" t="s">
        <v>2547</v>
      </c>
      <c r="J2112" s="822" t="s">
        <v>2548</v>
      </c>
      <c r="K2112" s="822" t="s">
        <v>853</v>
      </c>
      <c r="L2112" s="825">
        <v>1938.97</v>
      </c>
      <c r="M2112" s="825">
        <v>1938.97</v>
      </c>
      <c r="N2112" s="822">
        <v>1</v>
      </c>
      <c r="O2112" s="826">
        <v>0.5</v>
      </c>
      <c r="P2112" s="825">
        <v>1938.97</v>
      </c>
      <c r="Q2112" s="827">
        <v>1</v>
      </c>
      <c r="R2112" s="822">
        <v>1</v>
      </c>
      <c r="S2112" s="827">
        <v>1</v>
      </c>
      <c r="T2112" s="826">
        <v>0.5</v>
      </c>
      <c r="U2112" s="828">
        <v>1</v>
      </c>
    </row>
    <row r="2113" spans="1:21" ht="14.45" customHeight="1" x14ac:dyDescent="0.2">
      <c r="A2113" s="821">
        <v>21</v>
      </c>
      <c r="B2113" s="822" t="s">
        <v>2867</v>
      </c>
      <c r="C2113" s="822" t="s">
        <v>2873</v>
      </c>
      <c r="D2113" s="823" t="s">
        <v>4857</v>
      </c>
      <c r="E2113" s="824" t="s">
        <v>2913</v>
      </c>
      <c r="F2113" s="822" t="s">
        <v>2868</v>
      </c>
      <c r="G2113" s="822" t="s">
        <v>2924</v>
      </c>
      <c r="H2113" s="822" t="s">
        <v>643</v>
      </c>
      <c r="I2113" s="822" t="s">
        <v>2551</v>
      </c>
      <c r="J2113" s="822" t="s">
        <v>2548</v>
      </c>
      <c r="K2113" s="822" t="s">
        <v>2552</v>
      </c>
      <c r="L2113" s="825">
        <v>484.75</v>
      </c>
      <c r="M2113" s="825">
        <v>1939</v>
      </c>
      <c r="N2113" s="822">
        <v>4</v>
      </c>
      <c r="O2113" s="826">
        <v>1.5</v>
      </c>
      <c r="P2113" s="825">
        <v>1939</v>
      </c>
      <c r="Q2113" s="827">
        <v>1</v>
      </c>
      <c r="R2113" s="822">
        <v>4</v>
      </c>
      <c r="S2113" s="827">
        <v>1</v>
      </c>
      <c r="T2113" s="826">
        <v>1.5</v>
      </c>
      <c r="U2113" s="828">
        <v>1</v>
      </c>
    </row>
    <row r="2114" spans="1:21" ht="14.45" customHeight="1" x14ac:dyDescent="0.2">
      <c r="A2114" s="821">
        <v>21</v>
      </c>
      <c r="B2114" s="822" t="s">
        <v>2867</v>
      </c>
      <c r="C2114" s="822" t="s">
        <v>2873</v>
      </c>
      <c r="D2114" s="823" t="s">
        <v>4857</v>
      </c>
      <c r="E2114" s="824" t="s">
        <v>2913</v>
      </c>
      <c r="F2114" s="822" t="s">
        <v>2868</v>
      </c>
      <c r="G2114" s="822" t="s">
        <v>2924</v>
      </c>
      <c r="H2114" s="822" t="s">
        <v>643</v>
      </c>
      <c r="I2114" s="822" t="s">
        <v>2540</v>
      </c>
      <c r="J2114" s="822" t="s">
        <v>2538</v>
      </c>
      <c r="K2114" s="822" t="s">
        <v>2541</v>
      </c>
      <c r="L2114" s="825">
        <v>484.75</v>
      </c>
      <c r="M2114" s="825">
        <v>8725.5</v>
      </c>
      <c r="N2114" s="822">
        <v>18</v>
      </c>
      <c r="O2114" s="826">
        <v>8.5</v>
      </c>
      <c r="P2114" s="825">
        <v>6301.75</v>
      </c>
      <c r="Q2114" s="827">
        <v>0.72222222222222221</v>
      </c>
      <c r="R2114" s="822">
        <v>13</v>
      </c>
      <c r="S2114" s="827">
        <v>0.72222222222222221</v>
      </c>
      <c r="T2114" s="826">
        <v>6.5</v>
      </c>
      <c r="U2114" s="828">
        <v>0.76470588235294112</v>
      </c>
    </row>
    <row r="2115" spans="1:21" ht="14.45" customHeight="1" x14ac:dyDescent="0.2">
      <c r="A2115" s="821">
        <v>21</v>
      </c>
      <c r="B2115" s="822" t="s">
        <v>2867</v>
      </c>
      <c r="C2115" s="822" t="s">
        <v>2873</v>
      </c>
      <c r="D2115" s="823" t="s">
        <v>4857</v>
      </c>
      <c r="E2115" s="824" t="s">
        <v>2913</v>
      </c>
      <c r="F2115" s="822" t="s">
        <v>2868</v>
      </c>
      <c r="G2115" s="822" t="s">
        <v>2924</v>
      </c>
      <c r="H2115" s="822" t="s">
        <v>643</v>
      </c>
      <c r="I2115" s="822" t="s">
        <v>2542</v>
      </c>
      <c r="J2115" s="822" t="s">
        <v>2538</v>
      </c>
      <c r="K2115" s="822" t="s">
        <v>2543</v>
      </c>
      <c r="L2115" s="825">
        <v>969.48</v>
      </c>
      <c r="M2115" s="825">
        <v>969.48</v>
      </c>
      <c r="N2115" s="822">
        <v>1</v>
      </c>
      <c r="O2115" s="826">
        <v>0.5</v>
      </c>
      <c r="P2115" s="825">
        <v>969.48</v>
      </c>
      <c r="Q2115" s="827">
        <v>1</v>
      </c>
      <c r="R2115" s="822">
        <v>1</v>
      </c>
      <c r="S2115" s="827">
        <v>1</v>
      </c>
      <c r="T2115" s="826">
        <v>0.5</v>
      </c>
      <c r="U2115" s="828">
        <v>1</v>
      </c>
    </row>
    <row r="2116" spans="1:21" ht="14.45" customHeight="1" x14ac:dyDescent="0.2">
      <c r="A2116" s="821">
        <v>21</v>
      </c>
      <c r="B2116" s="822" t="s">
        <v>2867</v>
      </c>
      <c r="C2116" s="822" t="s">
        <v>2873</v>
      </c>
      <c r="D2116" s="823" t="s">
        <v>4857</v>
      </c>
      <c r="E2116" s="824" t="s">
        <v>2913</v>
      </c>
      <c r="F2116" s="822" t="s">
        <v>2868</v>
      </c>
      <c r="G2116" s="822" t="s">
        <v>2924</v>
      </c>
      <c r="H2116" s="822" t="s">
        <v>643</v>
      </c>
      <c r="I2116" s="822" t="s">
        <v>2729</v>
      </c>
      <c r="J2116" s="822" t="s">
        <v>2538</v>
      </c>
      <c r="K2116" s="822" t="s">
        <v>2730</v>
      </c>
      <c r="L2116" s="825">
        <v>1454.23</v>
      </c>
      <c r="M2116" s="825">
        <v>2908.46</v>
      </c>
      <c r="N2116" s="822">
        <v>2</v>
      </c>
      <c r="O2116" s="826">
        <v>0.5</v>
      </c>
      <c r="P2116" s="825">
        <v>2908.46</v>
      </c>
      <c r="Q2116" s="827">
        <v>1</v>
      </c>
      <c r="R2116" s="822">
        <v>2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21</v>
      </c>
      <c r="B2117" s="822" t="s">
        <v>2867</v>
      </c>
      <c r="C2117" s="822" t="s">
        <v>2873</v>
      </c>
      <c r="D2117" s="823" t="s">
        <v>4857</v>
      </c>
      <c r="E2117" s="824" t="s">
        <v>2913</v>
      </c>
      <c r="F2117" s="822" t="s">
        <v>2868</v>
      </c>
      <c r="G2117" s="822" t="s">
        <v>4493</v>
      </c>
      <c r="H2117" s="822" t="s">
        <v>329</v>
      </c>
      <c r="I2117" s="822" t="s">
        <v>4494</v>
      </c>
      <c r="J2117" s="822" t="s">
        <v>1770</v>
      </c>
      <c r="K2117" s="822" t="s">
        <v>1771</v>
      </c>
      <c r="L2117" s="825">
        <v>43.48</v>
      </c>
      <c r="M2117" s="825">
        <v>86.96</v>
      </c>
      <c r="N2117" s="822">
        <v>2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21</v>
      </c>
      <c r="B2118" s="822" t="s">
        <v>2867</v>
      </c>
      <c r="C2118" s="822" t="s">
        <v>2873</v>
      </c>
      <c r="D2118" s="823" t="s">
        <v>4857</v>
      </c>
      <c r="E2118" s="824" t="s">
        <v>2913</v>
      </c>
      <c r="F2118" s="822" t="s">
        <v>2868</v>
      </c>
      <c r="G2118" s="822" t="s">
        <v>3043</v>
      </c>
      <c r="H2118" s="822" t="s">
        <v>643</v>
      </c>
      <c r="I2118" s="822" t="s">
        <v>2359</v>
      </c>
      <c r="J2118" s="822" t="s">
        <v>936</v>
      </c>
      <c r="K2118" s="822" t="s">
        <v>2360</v>
      </c>
      <c r="L2118" s="825">
        <v>42.51</v>
      </c>
      <c r="M2118" s="825">
        <v>212.55</v>
      </c>
      <c r="N2118" s="822">
        <v>5</v>
      </c>
      <c r="O2118" s="826">
        <v>3.5</v>
      </c>
      <c r="P2118" s="825">
        <v>127.53</v>
      </c>
      <c r="Q2118" s="827">
        <v>0.6</v>
      </c>
      <c r="R2118" s="822">
        <v>3</v>
      </c>
      <c r="S2118" s="827">
        <v>0.6</v>
      </c>
      <c r="T2118" s="826">
        <v>2.5</v>
      </c>
      <c r="U2118" s="828">
        <v>0.7142857142857143</v>
      </c>
    </row>
    <row r="2119" spans="1:21" ht="14.45" customHeight="1" x14ac:dyDescent="0.2">
      <c r="A2119" s="821">
        <v>21</v>
      </c>
      <c r="B2119" s="822" t="s">
        <v>2867</v>
      </c>
      <c r="C2119" s="822" t="s">
        <v>2873</v>
      </c>
      <c r="D2119" s="823" t="s">
        <v>4857</v>
      </c>
      <c r="E2119" s="824" t="s">
        <v>2913</v>
      </c>
      <c r="F2119" s="822" t="s">
        <v>2868</v>
      </c>
      <c r="G2119" s="822" t="s">
        <v>3044</v>
      </c>
      <c r="H2119" s="822" t="s">
        <v>643</v>
      </c>
      <c r="I2119" s="822" t="s">
        <v>2581</v>
      </c>
      <c r="J2119" s="822" t="s">
        <v>2579</v>
      </c>
      <c r="K2119" s="822" t="s">
        <v>2582</v>
      </c>
      <c r="L2119" s="825">
        <v>169.73</v>
      </c>
      <c r="M2119" s="825">
        <v>1018.3799999999999</v>
      </c>
      <c r="N2119" s="822">
        <v>6</v>
      </c>
      <c r="O2119" s="826">
        <v>4.5</v>
      </c>
      <c r="P2119" s="825">
        <v>509.18999999999994</v>
      </c>
      <c r="Q2119" s="827">
        <v>0.5</v>
      </c>
      <c r="R2119" s="822">
        <v>3</v>
      </c>
      <c r="S2119" s="827">
        <v>0.5</v>
      </c>
      <c r="T2119" s="826">
        <v>2</v>
      </c>
      <c r="U2119" s="828">
        <v>0.44444444444444442</v>
      </c>
    </row>
    <row r="2120" spans="1:21" ht="14.45" customHeight="1" x14ac:dyDescent="0.2">
      <c r="A2120" s="821">
        <v>21</v>
      </c>
      <c r="B2120" s="822" t="s">
        <v>2867</v>
      </c>
      <c r="C2120" s="822" t="s">
        <v>2873</v>
      </c>
      <c r="D2120" s="823" t="s">
        <v>4857</v>
      </c>
      <c r="E2120" s="824" t="s">
        <v>2913</v>
      </c>
      <c r="F2120" s="822" t="s">
        <v>2868</v>
      </c>
      <c r="G2120" s="822" t="s">
        <v>3044</v>
      </c>
      <c r="H2120" s="822" t="s">
        <v>643</v>
      </c>
      <c r="I2120" s="822" t="s">
        <v>3045</v>
      </c>
      <c r="J2120" s="822" t="s">
        <v>2579</v>
      </c>
      <c r="K2120" s="822" t="s">
        <v>3046</v>
      </c>
      <c r="L2120" s="825">
        <v>339.47</v>
      </c>
      <c r="M2120" s="825">
        <v>1357.88</v>
      </c>
      <c r="N2120" s="822">
        <v>4</v>
      </c>
      <c r="O2120" s="826">
        <v>2.5</v>
      </c>
      <c r="P2120" s="825">
        <v>678.94</v>
      </c>
      <c r="Q2120" s="827">
        <v>0.5</v>
      </c>
      <c r="R2120" s="822">
        <v>2</v>
      </c>
      <c r="S2120" s="827">
        <v>0.5</v>
      </c>
      <c r="T2120" s="826">
        <v>1</v>
      </c>
      <c r="U2120" s="828">
        <v>0.4</v>
      </c>
    </row>
    <row r="2121" spans="1:21" ht="14.45" customHeight="1" x14ac:dyDescent="0.2">
      <c r="A2121" s="821">
        <v>21</v>
      </c>
      <c r="B2121" s="822" t="s">
        <v>2867</v>
      </c>
      <c r="C2121" s="822" t="s">
        <v>2873</v>
      </c>
      <c r="D2121" s="823" t="s">
        <v>4857</v>
      </c>
      <c r="E2121" s="824" t="s">
        <v>2913</v>
      </c>
      <c r="F2121" s="822" t="s">
        <v>2868</v>
      </c>
      <c r="G2121" s="822" t="s">
        <v>3044</v>
      </c>
      <c r="H2121" s="822" t="s">
        <v>643</v>
      </c>
      <c r="I2121" s="822" t="s">
        <v>3047</v>
      </c>
      <c r="J2121" s="822" t="s">
        <v>3048</v>
      </c>
      <c r="K2121" s="822" t="s">
        <v>3049</v>
      </c>
      <c r="L2121" s="825">
        <v>763.63</v>
      </c>
      <c r="M2121" s="825">
        <v>763.63</v>
      </c>
      <c r="N2121" s="822">
        <v>1</v>
      </c>
      <c r="O2121" s="826">
        <v>0.5</v>
      </c>
      <c r="P2121" s="825">
        <v>763.63</v>
      </c>
      <c r="Q2121" s="827">
        <v>1</v>
      </c>
      <c r="R2121" s="822">
        <v>1</v>
      </c>
      <c r="S2121" s="827">
        <v>1</v>
      </c>
      <c r="T2121" s="826">
        <v>0.5</v>
      </c>
      <c r="U2121" s="828">
        <v>1</v>
      </c>
    </row>
    <row r="2122" spans="1:21" ht="14.45" customHeight="1" x14ac:dyDescent="0.2">
      <c r="A2122" s="821">
        <v>21</v>
      </c>
      <c r="B2122" s="822" t="s">
        <v>2867</v>
      </c>
      <c r="C2122" s="822" t="s">
        <v>2873</v>
      </c>
      <c r="D2122" s="823" t="s">
        <v>4857</v>
      </c>
      <c r="E2122" s="824" t="s">
        <v>2913</v>
      </c>
      <c r="F2122" s="822" t="s">
        <v>2868</v>
      </c>
      <c r="G2122" s="822" t="s">
        <v>3829</v>
      </c>
      <c r="H2122" s="822" t="s">
        <v>329</v>
      </c>
      <c r="I2122" s="822" t="s">
        <v>3830</v>
      </c>
      <c r="J2122" s="822" t="s">
        <v>3831</v>
      </c>
      <c r="K2122" s="822" t="s">
        <v>3832</v>
      </c>
      <c r="L2122" s="825">
        <v>453.18</v>
      </c>
      <c r="M2122" s="825">
        <v>453.18</v>
      </c>
      <c r="N2122" s="822">
        <v>1</v>
      </c>
      <c r="O2122" s="826">
        <v>0.5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21</v>
      </c>
      <c r="B2123" s="822" t="s">
        <v>2867</v>
      </c>
      <c r="C2123" s="822" t="s">
        <v>2873</v>
      </c>
      <c r="D2123" s="823" t="s">
        <v>4857</v>
      </c>
      <c r="E2123" s="824" t="s">
        <v>2913</v>
      </c>
      <c r="F2123" s="822" t="s">
        <v>2868</v>
      </c>
      <c r="G2123" s="822" t="s">
        <v>3053</v>
      </c>
      <c r="H2123" s="822" t="s">
        <v>329</v>
      </c>
      <c r="I2123" s="822" t="s">
        <v>3540</v>
      </c>
      <c r="J2123" s="822" t="s">
        <v>1173</v>
      </c>
      <c r="K2123" s="822" t="s">
        <v>3541</v>
      </c>
      <c r="L2123" s="825">
        <v>50.64</v>
      </c>
      <c r="M2123" s="825">
        <v>50.64</v>
      </c>
      <c r="N2123" s="822">
        <v>1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21</v>
      </c>
      <c r="B2124" s="822" t="s">
        <v>2867</v>
      </c>
      <c r="C2124" s="822" t="s">
        <v>2873</v>
      </c>
      <c r="D2124" s="823" t="s">
        <v>4857</v>
      </c>
      <c r="E2124" s="824" t="s">
        <v>2913</v>
      </c>
      <c r="F2124" s="822" t="s">
        <v>2868</v>
      </c>
      <c r="G2124" s="822" t="s">
        <v>2940</v>
      </c>
      <c r="H2124" s="822" t="s">
        <v>329</v>
      </c>
      <c r="I2124" s="822" t="s">
        <v>2941</v>
      </c>
      <c r="J2124" s="822" t="s">
        <v>1057</v>
      </c>
      <c r="K2124" s="822" t="s">
        <v>2942</v>
      </c>
      <c r="L2124" s="825">
        <v>45.03</v>
      </c>
      <c r="M2124" s="825">
        <v>135.09</v>
      </c>
      <c r="N2124" s="822">
        <v>3</v>
      </c>
      <c r="O2124" s="826">
        <v>1.5</v>
      </c>
      <c r="P2124" s="825">
        <v>135.09</v>
      </c>
      <c r="Q2124" s="827">
        <v>1</v>
      </c>
      <c r="R2124" s="822">
        <v>3</v>
      </c>
      <c r="S2124" s="827">
        <v>1</v>
      </c>
      <c r="T2124" s="826">
        <v>1.5</v>
      </c>
      <c r="U2124" s="828">
        <v>1</v>
      </c>
    </row>
    <row r="2125" spans="1:21" ht="14.45" customHeight="1" x14ac:dyDescent="0.2">
      <c r="A2125" s="821">
        <v>21</v>
      </c>
      <c r="B2125" s="822" t="s">
        <v>2867</v>
      </c>
      <c r="C2125" s="822" t="s">
        <v>2873</v>
      </c>
      <c r="D2125" s="823" t="s">
        <v>4857</v>
      </c>
      <c r="E2125" s="824" t="s">
        <v>2913</v>
      </c>
      <c r="F2125" s="822" t="s">
        <v>2868</v>
      </c>
      <c r="G2125" s="822" t="s">
        <v>3542</v>
      </c>
      <c r="H2125" s="822" t="s">
        <v>329</v>
      </c>
      <c r="I2125" s="822" t="s">
        <v>3543</v>
      </c>
      <c r="J2125" s="822" t="s">
        <v>1933</v>
      </c>
      <c r="K2125" s="822" t="s">
        <v>1934</v>
      </c>
      <c r="L2125" s="825">
        <v>94.7</v>
      </c>
      <c r="M2125" s="825">
        <v>94.7</v>
      </c>
      <c r="N2125" s="822">
        <v>1</v>
      </c>
      <c r="O2125" s="826">
        <v>0.5</v>
      </c>
      <c r="P2125" s="825">
        <v>94.7</v>
      </c>
      <c r="Q2125" s="827">
        <v>1</v>
      </c>
      <c r="R2125" s="822">
        <v>1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21</v>
      </c>
      <c r="B2126" s="822" t="s">
        <v>2867</v>
      </c>
      <c r="C2126" s="822" t="s">
        <v>2873</v>
      </c>
      <c r="D2126" s="823" t="s">
        <v>4857</v>
      </c>
      <c r="E2126" s="824" t="s">
        <v>2913</v>
      </c>
      <c r="F2126" s="822" t="s">
        <v>2868</v>
      </c>
      <c r="G2126" s="822" t="s">
        <v>3542</v>
      </c>
      <c r="H2126" s="822" t="s">
        <v>329</v>
      </c>
      <c r="I2126" s="822" t="s">
        <v>3543</v>
      </c>
      <c r="J2126" s="822" t="s">
        <v>1933</v>
      </c>
      <c r="K2126" s="822" t="s">
        <v>1934</v>
      </c>
      <c r="L2126" s="825">
        <v>49.04</v>
      </c>
      <c r="M2126" s="825">
        <v>49.04</v>
      </c>
      <c r="N2126" s="822">
        <v>1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21</v>
      </c>
      <c r="B2127" s="822" t="s">
        <v>2867</v>
      </c>
      <c r="C2127" s="822" t="s">
        <v>2873</v>
      </c>
      <c r="D2127" s="823" t="s">
        <v>4857</v>
      </c>
      <c r="E2127" s="824" t="s">
        <v>2913</v>
      </c>
      <c r="F2127" s="822" t="s">
        <v>2868</v>
      </c>
      <c r="G2127" s="822" t="s">
        <v>3666</v>
      </c>
      <c r="H2127" s="822" t="s">
        <v>329</v>
      </c>
      <c r="I2127" s="822" t="s">
        <v>3667</v>
      </c>
      <c r="J2127" s="822" t="s">
        <v>829</v>
      </c>
      <c r="K2127" s="822" t="s">
        <v>3668</v>
      </c>
      <c r="L2127" s="825">
        <v>25.53</v>
      </c>
      <c r="M2127" s="825">
        <v>25.53</v>
      </c>
      <c r="N2127" s="822">
        <v>1</v>
      </c>
      <c r="O2127" s="826">
        <v>0.5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21</v>
      </c>
      <c r="B2128" s="822" t="s">
        <v>2867</v>
      </c>
      <c r="C2128" s="822" t="s">
        <v>2873</v>
      </c>
      <c r="D2128" s="823" t="s">
        <v>4857</v>
      </c>
      <c r="E2128" s="824" t="s">
        <v>2913</v>
      </c>
      <c r="F2128" s="822" t="s">
        <v>2868</v>
      </c>
      <c r="G2128" s="822" t="s">
        <v>3071</v>
      </c>
      <c r="H2128" s="822" t="s">
        <v>643</v>
      </c>
      <c r="I2128" s="822" t="s">
        <v>3072</v>
      </c>
      <c r="J2128" s="822" t="s">
        <v>3073</v>
      </c>
      <c r="K2128" s="822" t="s">
        <v>3074</v>
      </c>
      <c r="L2128" s="825">
        <v>1651.16</v>
      </c>
      <c r="M2128" s="825">
        <v>1651.16</v>
      </c>
      <c r="N2128" s="822">
        <v>1</v>
      </c>
      <c r="O2128" s="826">
        <v>0.5</v>
      </c>
      <c r="P2128" s="825">
        <v>1651.16</v>
      </c>
      <c r="Q2128" s="827">
        <v>1</v>
      </c>
      <c r="R2128" s="822">
        <v>1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21</v>
      </c>
      <c r="B2129" s="822" t="s">
        <v>2867</v>
      </c>
      <c r="C2129" s="822" t="s">
        <v>2873</v>
      </c>
      <c r="D2129" s="823" t="s">
        <v>4857</v>
      </c>
      <c r="E2129" s="824" t="s">
        <v>2913</v>
      </c>
      <c r="F2129" s="822" t="s">
        <v>2868</v>
      </c>
      <c r="G2129" s="822" t="s">
        <v>3367</v>
      </c>
      <c r="H2129" s="822" t="s">
        <v>329</v>
      </c>
      <c r="I2129" s="822" t="s">
        <v>3368</v>
      </c>
      <c r="J2129" s="822" t="s">
        <v>3369</v>
      </c>
      <c r="K2129" s="822" t="s">
        <v>3370</v>
      </c>
      <c r="L2129" s="825">
        <v>24.37</v>
      </c>
      <c r="M2129" s="825">
        <v>24.37</v>
      </c>
      <c r="N2129" s="822">
        <v>1</v>
      </c>
      <c r="O2129" s="826">
        <v>0.5</v>
      </c>
      <c r="P2129" s="825">
        <v>24.37</v>
      </c>
      <c r="Q2129" s="827">
        <v>1</v>
      </c>
      <c r="R2129" s="822">
        <v>1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21</v>
      </c>
      <c r="B2130" s="822" t="s">
        <v>2867</v>
      </c>
      <c r="C2130" s="822" t="s">
        <v>2873</v>
      </c>
      <c r="D2130" s="823" t="s">
        <v>4857</v>
      </c>
      <c r="E2130" s="824" t="s">
        <v>2913</v>
      </c>
      <c r="F2130" s="822" t="s">
        <v>2868</v>
      </c>
      <c r="G2130" s="822" t="s">
        <v>3080</v>
      </c>
      <c r="H2130" s="822" t="s">
        <v>329</v>
      </c>
      <c r="I2130" s="822" t="s">
        <v>4433</v>
      </c>
      <c r="J2130" s="822" t="s">
        <v>1154</v>
      </c>
      <c r="K2130" s="822" t="s">
        <v>4434</v>
      </c>
      <c r="L2130" s="825">
        <v>73.09</v>
      </c>
      <c r="M2130" s="825">
        <v>73.09</v>
      </c>
      <c r="N2130" s="822">
        <v>1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21</v>
      </c>
      <c r="B2131" s="822" t="s">
        <v>2867</v>
      </c>
      <c r="C2131" s="822" t="s">
        <v>2873</v>
      </c>
      <c r="D2131" s="823" t="s">
        <v>4857</v>
      </c>
      <c r="E2131" s="824" t="s">
        <v>2913</v>
      </c>
      <c r="F2131" s="822" t="s">
        <v>2868</v>
      </c>
      <c r="G2131" s="822" t="s">
        <v>3089</v>
      </c>
      <c r="H2131" s="822" t="s">
        <v>329</v>
      </c>
      <c r="I2131" s="822" t="s">
        <v>3090</v>
      </c>
      <c r="J2131" s="822" t="s">
        <v>3091</v>
      </c>
      <c r="K2131" s="822" t="s">
        <v>2703</v>
      </c>
      <c r="L2131" s="825">
        <v>3161.18</v>
      </c>
      <c r="M2131" s="825">
        <v>9483.5399999999991</v>
      </c>
      <c r="N2131" s="822">
        <v>3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21</v>
      </c>
      <c r="B2132" s="822" t="s">
        <v>2867</v>
      </c>
      <c r="C2132" s="822" t="s">
        <v>2873</v>
      </c>
      <c r="D2132" s="823" t="s">
        <v>4857</v>
      </c>
      <c r="E2132" s="824" t="s">
        <v>2913</v>
      </c>
      <c r="F2132" s="822" t="s">
        <v>2868</v>
      </c>
      <c r="G2132" s="822" t="s">
        <v>3379</v>
      </c>
      <c r="H2132" s="822" t="s">
        <v>643</v>
      </c>
      <c r="I2132" s="822" t="s">
        <v>2642</v>
      </c>
      <c r="J2132" s="822" t="s">
        <v>1768</v>
      </c>
      <c r="K2132" s="822" t="s">
        <v>2643</v>
      </c>
      <c r="L2132" s="825">
        <v>57.64</v>
      </c>
      <c r="M2132" s="825">
        <v>57.64</v>
      </c>
      <c r="N2132" s="822">
        <v>1</v>
      </c>
      <c r="O2132" s="826">
        <v>0.5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21</v>
      </c>
      <c r="B2133" s="822" t="s">
        <v>2867</v>
      </c>
      <c r="C2133" s="822" t="s">
        <v>2873</v>
      </c>
      <c r="D2133" s="823" t="s">
        <v>4857</v>
      </c>
      <c r="E2133" s="824" t="s">
        <v>2913</v>
      </c>
      <c r="F2133" s="822" t="s">
        <v>2868</v>
      </c>
      <c r="G2133" s="822" t="s">
        <v>3099</v>
      </c>
      <c r="H2133" s="822" t="s">
        <v>643</v>
      </c>
      <c r="I2133" s="822" t="s">
        <v>3103</v>
      </c>
      <c r="J2133" s="822" t="s">
        <v>3104</v>
      </c>
      <c r="K2133" s="822" t="s">
        <v>734</v>
      </c>
      <c r="L2133" s="825">
        <v>550.39</v>
      </c>
      <c r="M2133" s="825">
        <v>9356.630000000001</v>
      </c>
      <c r="N2133" s="822">
        <v>17</v>
      </c>
      <c r="O2133" s="826">
        <v>6.5</v>
      </c>
      <c r="P2133" s="825">
        <v>8255.85</v>
      </c>
      <c r="Q2133" s="827">
        <v>0.88235294117647056</v>
      </c>
      <c r="R2133" s="822">
        <v>15</v>
      </c>
      <c r="S2133" s="827">
        <v>0.88235294117647056</v>
      </c>
      <c r="T2133" s="826">
        <v>4.5</v>
      </c>
      <c r="U2133" s="828">
        <v>0.69230769230769229</v>
      </c>
    </row>
    <row r="2134" spans="1:21" ht="14.45" customHeight="1" x14ac:dyDescent="0.2">
      <c r="A2134" s="821">
        <v>21</v>
      </c>
      <c r="B2134" s="822" t="s">
        <v>2867</v>
      </c>
      <c r="C2134" s="822" t="s">
        <v>2873</v>
      </c>
      <c r="D2134" s="823" t="s">
        <v>4857</v>
      </c>
      <c r="E2134" s="824" t="s">
        <v>2913</v>
      </c>
      <c r="F2134" s="822" t="s">
        <v>2868</v>
      </c>
      <c r="G2134" s="822" t="s">
        <v>3384</v>
      </c>
      <c r="H2134" s="822" t="s">
        <v>329</v>
      </c>
      <c r="I2134" s="822" t="s">
        <v>4495</v>
      </c>
      <c r="J2134" s="822" t="s">
        <v>1449</v>
      </c>
      <c r="K2134" s="822" t="s">
        <v>3638</v>
      </c>
      <c r="L2134" s="825">
        <v>97.96</v>
      </c>
      <c r="M2134" s="825">
        <v>97.96</v>
      </c>
      <c r="N2134" s="822">
        <v>1</v>
      </c>
      <c r="O2134" s="826">
        <v>1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21</v>
      </c>
      <c r="B2135" s="822" t="s">
        <v>2867</v>
      </c>
      <c r="C2135" s="822" t="s">
        <v>2873</v>
      </c>
      <c r="D2135" s="823" t="s">
        <v>4857</v>
      </c>
      <c r="E2135" s="824" t="s">
        <v>2913</v>
      </c>
      <c r="F2135" s="822" t="s">
        <v>2868</v>
      </c>
      <c r="G2135" s="822" t="s">
        <v>3384</v>
      </c>
      <c r="H2135" s="822" t="s">
        <v>329</v>
      </c>
      <c r="I2135" s="822" t="s">
        <v>4496</v>
      </c>
      <c r="J2135" s="822" t="s">
        <v>1449</v>
      </c>
      <c r="K2135" s="822" t="s">
        <v>4312</v>
      </c>
      <c r="L2135" s="825">
        <v>54.85</v>
      </c>
      <c r="M2135" s="825">
        <v>54.85</v>
      </c>
      <c r="N2135" s="822">
        <v>1</v>
      </c>
      <c r="O2135" s="826">
        <v>0.5</v>
      </c>
      <c r="P2135" s="825">
        <v>54.85</v>
      </c>
      <c r="Q2135" s="827">
        <v>1</v>
      </c>
      <c r="R2135" s="822">
        <v>1</v>
      </c>
      <c r="S2135" s="827">
        <v>1</v>
      </c>
      <c r="T2135" s="826">
        <v>0.5</v>
      </c>
      <c r="U2135" s="828">
        <v>1</v>
      </c>
    </row>
    <row r="2136" spans="1:21" ht="14.45" customHeight="1" x14ac:dyDescent="0.2">
      <c r="A2136" s="821">
        <v>21</v>
      </c>
      <c r="B2136" s="822" t="s">
        <v>2867</v>
      </c>
      <c r="C2136" s="822" t="s">
        <v>2873</v>
      </c>
      <c r="D2136" s="823" t="s">
        <v>4857</v>
      </c>
      <c r="E2136" s="824" t="s">
        <v>2913</v>
      </c>
      <c r="F2136" s="822" t="s">
        <v>2868</v>
      </c>
      <c r="G2136" s="822" t="s">
        <v>3109</v>
      </c>
      <c r="H2136" s="822" t="s">
        <v>329</v>
      </c>
      <c r="I2136" s="822" t="s">
        <v>3110</v>
      </c>
      <c r="J2136" s="822" t="s">
        <v>925</v>
      </c>
      <c r="K2136" s="822" t="s">
        <v>926</v>
      </c>
      <c r="L2136" s="825">
        <v>248.55</v>
      </c>
      <c r="M2136" s="825">
        <v>745.65000000000009</v>
      </c>
      <c r="N2136" s="822">
        <v>3</v>
      </c>
      <c r="O2136" s="826">
        <v>3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21</v>
      </c>
      <c r="B2137" s="822" t="s">
        <v>2867</v>
      </c>
      <c r="C2137" s="822" t="s">
        <v>2873</v>
      </c>
      <c r="D2137" s="823" t="s">
        <v>4857</v>
      </c>
      <c r="E2137" s="824" t="s">
        <v>2913</v>
      </c>
      <c r="F2137" s="822" t="s">
        <v>2868</v>
      </c>
      <c r="G2137" s="822" t="s">
        <v>3397</v>
      </c>
      <c r="H2137" s="822" t="s">
        <v>329</v>
      </c>
      <c r="I2137" s="822" t="s">
        <v>3398</v>
      </c>
      <c r="J2137" s="822" t="s">
        <v>3399</v>
      </c>
      <c r="K2137" s="822" t="s">
        <v>3400</v>
      </c>
      <c r="L2137" s="825">
        <v>727.03</v>
      </c>
      <c r="M2137" s="825">
        <v>727.03</v>
      </c>
      <c r="N2137" s="822">
        <v>1</v>
      </c>
      <c r="O2137" s="826">
        <v>1</v>
      </c>
      <c r="P2137" s="825">
        <v>727.03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21</v>
      </c>
      <c r="B2138" s="822" t="s">
        <v>2867</v>
      </c>
      <c r="C2138" s="822" t="s">
        <v>2873</v>
      </c>
      <c r="D2138" s="823" t="s">
        <v>4857</v>
      </c>
      <c r="E2138" s="824" t="s">
        <v>2913</v>
      </c>
      <c r="F2138" s="822" t="s">
        <v>2868</v>
      </c>
      <c r="G2138" s="822" t="s">
        <v>3695</v>
      </c>
      <c r="H2138" s="822" t="s">
        <v>329</v>
      </c>
      <c r="I2138" s="822" t="s">
        <v>3705</v>
      </c>
      <c r="J2138" s="822" t="s">
        <v>3706</v>
      </c>
      <c r="K2138" s="822" t="s">
        <v>3701</v>
      </c>
      <c r="L2138" s="825">
        <v>0</v>
      </c>
      <c r="M2138" s="825">
        <v>0</v>
      </c>
      <c r="N2138" s="822">
        <v>1</v>
      </c>
      <c r="O2138" s="826">
        <v>1</v>
      </c>
      <c r="P2138" s="825">
        <v>0</v>
      </c>
      <c r="Q2138" s="827"/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21</v>
      </c>
      <c r="B2139" s="822" t="s">
        <v>2867</v>
      </c>
      <c r="C2139" s="822" t="s">
        <v>2873</v>
      </c>
      <c r="D2139" s="823" t="s">
        <v>4857</v>
      </c>
      <c r="E2139" s="824" t="s">
        <v>2913</v>
      </c>
      <c r="F2139" s="822" t="s">
        <v>2868</v>
      </c>
      <c r="G2139" s="822" t="s">
        <v>4497</v>
      </c>
      <c r="H2139" s="822" t="s">
        <v>329</v>
      </c>
      <c r="I2139" s="822" t="s">
        <v>4498</v>
      </c>
      <c r="J2139" s="822" t="s">
        <v>4499</v>
      </c>
      <c r="K2139" s="822" t="s">
        <v>3390</v>
      </c>
      <c r="L2139" s="825">
        <v>137.88</v>
      </c>
      <c r="M2139" s="825">
        <v>137.88</v>
      </c>
      <c r="N2139" s="822">
        <v>1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21</v>
      </c>
      <c r="B2140" s="822" t="s">
        <v>2867</v>
      </c>
      <c r="C2140" s="822" t="s">
        <v>2873</v>
      </c>
      <c r="D2140" s="823" t="s">
        <v>4857</v>
      </c>
      <c r="E2140" s="824" t="s">
        <v>2913</v>
      </c>
      <c r="F2140" s="822" t="s">
        <v>2868</v>
      </c>
      <c r="G2140" s="822" t="s">
        <v>2916</v>
      </c>
      <c r="H2140" s="822" t="s">
        <v>329</v>
      </c>
      <c r="I2140" s="822" t="s">
        <v>2917</v>
      </c>
      <c r="J2140" s="822" t="s">
        <v>807</v>
      </c>
      <c r="K2140" s="822" t="s">
        <v>2918</v>
      </c>
      <c r="L2140" s="825">
        <v>53.57</v>
      </c>
      <c r="M2140" s="825">
        <v>1017.83</v>
      </c>
      <c r="N2140" s="822">
        <v>19</v>
      </c>
      <c r="O2140" s="826">
        <v>13</v>
      </c>
      <c r="P2140" s="825">
        <v>535.70000000000005</v>
      </c>
      <c r="Q2140" s="827">
        <v>0.52631578947368418</v>
      </c>
      <c r="R2140" s="822">
        <v>10</v>
      </c>
      <c r="S2140" s="827">
        <v>0.52631578947368418</v>
      </c>
      <c r="T2140" s="826">
        <v>8</v>
      </c>
      <c r="U2140" s="828">
        <v>0.61538461538461542</v>
      </c>
    </row>
    <row r="2141" spans="1:21" ht="14.45" customHeight="1" x14ac:dyDescent="0.2">
      <c r="A2141" s="821">
        <v>21</v>
      </c>
      <c r="B2141" s="822" t="s">
        <v>2867</v>
      </c>
      <c r="C2141" s="822" t="s">
        <v>2873</v>
      </c>
      <c r="D2141" s="823" t="s">
        <v>4857</v>
      </c>
      <c r="E2141" s="824" t="s">
        <v>2913</v>
      </c>
      <c r="F2141" s="822" t="s">
        <v>2868</v>
      </c>
      <c r="G2141" s="822" t="s">
        <v>3707</v>
      </c>
      <c r="H2141" s="822" t="s">
        <v>329</v>
      </c>
      <c r="I2141" s="822" t="s">
        <v>3708</v>
      </c>
      <c r="J2141" s="822" t="s">
        <v>1563</v>
      </c>
      <c r="K2141" s="822" t="s">
        <v>3709</v>
      </c>
      <c r="L2141" s="825">
        <v>34.19</v>
      </c>
      <c r="M2141" s="825">
        <v>34.19</v>
      </c>
      <c r="N2141" s="822">
        <v>1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21</v>
      </c>
      <c r="B2142" s="822" t="s">
        <v>2867</v>
      </c>
      <c r="C2142" s="822" t="s">
        <v>2873</v>
      </c>
      <c r="D2142" s="823" t="s">
        <v>4857</v>
      </c>
      <c r="E2142" s="824" t="s">
        <v>2913</v>
      </c>
      <c r="F2142" s="822" t="s">
        <v>2868</v>
      </c>
      <c r="G2142" s="822" t="s">
        <v>4500</v>
      </c>
      <c r="H2142" s="822" t="s">
        <v>329</v>
      </c>
      <c r="I2142" s="822" t="s">
        <v>4501</v>
      </c>
      <c r="J2142" s="822" t="s">
        <v>4502</v>
      </c>
      <c r="K2142" s="822" t="s">
        <v>4503</v>
      </c>
      <c r="L2142" s="825">
        <v>52.16</v>
      </c>
      <c r="M2142" s="825">
        <v>52.16</v>
      </c>
      <c r="N2142" s="822">
        <v>1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21</v>
      </c>
      <c r="B2143" s="822" t="s">
        <v>2867</v>
      </c>
      <c r="C2143" s="822" t="s">
        <v>2873</v>
      </c>
      <c r="D2143" s="823" t="s">
        <v>4857</v>
      </c>
      <c r="E2143" s="824" t="s">
        <v>2913</v>
      </c>
      <c r="F2143" s="822" t="s">
        <v>2868</v>
      </c>
      <c r="G2143" s="822" t="s">
        <v>3844</v>
      </c>
      <c r="H2143" s="822" t="s">
        <v>329</v>
      </c>
      <c r="I2143" s="822" t="s">
        <v>4439</v>
      </c>
      <c r="J2143" s="822" t="s">
        <v>1169</v>
      </c>
      <c r="K2143" s="822" t="s">
        <v>1170</v>
      </c>
      <c r="L2143" s="825">
        <v>80.53</v>
      </c>
      <c r="M2143" s="825">
        <v>80.53</v>
      </c>
      <c r="N2143" s="822">
        <v>1</v>
      </c>
      <c r="O2143" s="826">
        <v>0.5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21</v>
      </c>
      <c r="B2144" s="822" t="s">
        <v>2867</v>
      </c>
      <c r="C2144" s="822" t="s">
        <v>2873</v>
      </c>
      <c r="D2144" s="823" t="s">
        <v>4857</v>
      </c>
      <c r="E2144" s="824" t="s">
        <v>2913</v>
      </c>
      <c r="F2144" s="822" t="s">
        <v>2868</v>
      </c>
      <c r="G2144" s="822" t="s">
        <v>3844</v>
      </c>
      <c r="H2144" s="822" t="s">
        <v>329</v>
      </c>
      <c r="I2144" s="822" t="s">
        <v>4504</v>
      </c>
      <c r="J2144" s="822" t="s">
        <v>1169</v>
      </c>
      <c r="K2144" s="822" t="s">
        <v>1798</v>
      </c>
      <c r="L2144" s="825">
        <v>161.06</v>
      </c>
      <c r="M2144" s="825">
        <v>161.06</v>
      </c>
      <c r="N2144" s="822">
        <v>1</v>
      </c>
      <c r="O2144" s="826">
        <v>0.5</v>
      </c>
      <c r="P2144" s="825">
        <v>161.06</v>
      </c>
      <c r="Q2144" s="827">
        <v>1</v>
      </c>
      <c r="R2144" s="822">
        <v>1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21</v>
      </c>
      <c r="B2145" s="822" t="s">
        <v>2867</v>
      </c>
      <c r="C2145" s="822" t="s">
        <v>2873</v>
      </c>
      <c r="D2145" s="823" t="s">
        <v>4857</v>
      </c>
      <c r="E2145" s="824" t="s">
        <v>2913</v>
      </c>
      <c r="F2145" s="822" t="s">
        <v>2868</v>
      </c>
      <c r="G2145" s="822" t="s">
        <v>3412</v>
      </c>
      <c r="H2145" s="822" t="s">
        <v>643</v>
      </c>
      <c r="I2145" s="822" t="s">
        <v>2602</v>
      </c>
      <c r="J2145" s="822" t="s">
        <v>2603</v>
      </c>
      <c r="K2145" s="822" t="s">
        <v>2604</v>
      </c>
      <c r="L2145" s="825">
        <v>141.25</v>
      </c>
      <c r="M2145" s="825">
        <v>141.25</v>
      </c>
      <c r="N2145" s="822">
        <v>1</v>
      </c>
      <c r="O2145" s="826">
        <v>0.5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21</v>
      </c>
      <c r="B2146" s="822" t="s">
        <v>2867</v>
      </c>
      <c r="C2146" s="822" t="s">
        <v>2873</v>
      </c>
      <c r="D2146" s="823" t="s">
        <v>4857</v>
      </c>
      <c r="E2146" s="824" t="s">
        <v>2913</v>
      </c>
      <c r="F2146" s="822" t="s">
        <v>2868</v>
      </c>
      <c r="G2146" s="822" t="s">
        <v>3119</v>
      </c>
      <c r="H2146" s="822" t="s">
        <v>643</v>
      </c>
      <c r="I2146" s="822" t="s">
        <v>2335</v>
      </c>
      <c r="J2146" s="822" t="s">
        <v>931</v>
      </c>
      <c r="K2146" s="822" t="s">
        <v>2336</v>
      </c>
      <c r="L2146" s="825">
        <v>1847.49</v>
      </c>
      <c r="M2146" s="825">
        <v>11084.94</v>
      </c>
      <c r="N2146" s="822">
        <v>6</v>
      </c>
      <c r="O2146" s="826">
        <v>3</v>
      </c>
      <c r="P2146" s="825">
        <v>7389.96</v>
      </c>
      <c r="Q2146" s="827">
        <v>0.66666666666666663</v>
      </c>
      <c r="R2146" s="822">
        <v>4</v>
      </c>
      <c r="S2146" s="827">
        <v>0.66666666666666663</v>
      </c>
      <c r="T2146" s="826">
        <v>2</v>
      </c>
      <c r="U2146" s="828">
        <v>0.66666666666666663</v>
      </c>
    </row>
    <row r="2147" spans="1:21" ht="14.45" customHeight="1" x14ac:dyDescent="0.2">
      <c r="A2147" s="821">
        <v>21</v>
      </c>
      <c r="B2147" s="822" t="s">
        <v>2867</v>
      </c>
      <c r="C2147" s="822" t="s">
        <v>2873</v>
      </c>
      <c r="D2147" s="823" t="s">
        <v>4857</v>
      </c>
      <c r="E2147" s="824" t="s">
        <v>2913</v>
      </c>
      <c r="F2147" s="822" t="s">
        <v>2868</v>
      </c>
      <c r="G2147" s="822" t="s">
        <v>3119</v>
      </c>
      <c r="H2147" s="822" t="s">
        <v>643</v>
      </c>
      <c r="I2147" s="822" t="s">
        <v>2337</v>
      </c>
      <c r="J2147" s="822" t="s">
        <v>929</v>
      </c>
      <c r="K2147" s="822" t="s">
        <v>2338</v>
      </c>
      <c r="L2147" s="825">
        <v>923.74</v>
      </c>
      <c r="M2147" s="825">
        <v>6466.18</v>
      </c>
      <c r="N2147" s="822">
        <v>7</v>
      </c>
      <c r="O2147" s="826">
        <v>2.5</v>
      </c>
      <c r="P2147" s="825">
        <v>6466.18</v>
      </c>
      <c r="Q2147" s="827">
        <v>1</v>
      </c>
      <c r="R2147" s="822">
        <v>7</v>
      </c>
      <c r="S2147" s="827">
        <v>1</v>
      </c>
      <c r="T2147" s="826">
        <v>2.5</v>
      </c>
      <c r="U2147" s="828">
        <v>1</v>
      </c>
    </row>
    <row r="2148" spans="1:21" ht="14.45" customHeight="1" x14ac:dyDescent="0.2">
      <c r="A2148" s="821">
        <v>21</v>
      </c>
      <c r="B2148" s="822" t="s">
        <v>2867</v>
      </c>
      <c r="C2148" s="822" t="s">
        <v>2873</v>
      </c>
      <c r="D2148" s="823" t="s">
        <v>4857</v>
      </c>
      <c r="E2148" s="824" t="s">
        <v>2913</v>
      </c>
      <c r="F2148" s="822" t="s">
        <v>2868</v>
      </c>
      <c r="G2148" s="822" t="s">
        <v>3122</v>
      </c>
      <c r="H2148" s="822" t="s">
        <v>329</v>
      </c>
      <c r="I2148" s="822" t="s">
        <v>3123</v>
      </c>
      <c r="J2148" s="822" t="s">
        <v>698</v>
      </c>
      <c r="K2148" s="822" t="s">
        <v>657</v>
      </c>
      <c r="L2148" s="825">
        <v>35.25</v>
      </c>
      <c r="M2148" s="825">
        <v>35.25</v>
      </c>
      <c r="N2148" s="822">
        <v>1</v>
      </c>
      <c r="O2148" s="826">
        <v>1</v>
      </c>
      <c r="P2148" s="825">
        <v>35.25</v>
      </c>
      <c r="Q2148" s="827">
        <v>1</v>
      </c>
      <c r="R2148" s="822">
        <v>1</v>
      </c>
      <c r="S2148" s="827">
        <v>1</v>
      </c>
      <c r="T2148" s="826">
        <v>1</v>
      </c>
      <c r="U2148" s="828">
        <v>1</v>
      </c>
    </row>
    <row r="2149" spans="1:21" ht="14.45" customHeight="1" x14ac:dyDescent="0.2">
      <c r="A2149" s="821">
        <v>21</v>
      </c>
      <c r="B2149" s="822" t="s">
        <v>2867</v>
      </c>
      <c r="C2149" s="822" t="s">
        <v>2873</v>
      </c>
      <c r="D2149" s="823" t="s">
        <v>4857</v>
      </c>
      <c r="E2149" s="824" t="s">
        <v>2913</v>
      </c>
      <c r="F2149" s="822" t="s">
        <v>2868</v>
      </c>
      <c r="G2149" s="822" t="s">
        <v>3124</v>
      </c>
      <c r="H2149" s="822" t="s">
        <v>329</v>
      </c>
      <c r="I2149" s="822" t="s">
        <v>3859</v>
      </c>
      <c r="J2149" s="822" t="s">
        <v>3126</v>
      </c>
      <c r="K2149" s="822" t="s">
        <v>3432</v>
      </c>
      <c r="L2149" s="825">
        <v>205.84</v>
      </c>
      <c r="M2149" s="825">
        <v>411.68</v>
      </c>
      <c r="N2149" s="822">
        <v>2</v>
      </c>
      <c r="O2149" s="826">
        <v>1</v>
      </c>
      <c r="P2149" s="825">
        <v>411.68</v>
      </c>
      <c r="Q2149" s="827">
        <v>1</v>
      </c>
      <c r="R2149" s="822">
        <v>2</v>
      </c>
      <c r="S2149" s="827">
        <v>1</v>
      </c>
      <c r="T2149" s="826">
        <v>1</v>
      </c>
      <c r="U2149" s="828">
        <v>1</v>
      </c>
    </row>
    <row r="2150" spans="1:21" ht="14.45" customHeight="1" x14ac:dyDescent="0.2">
      <c r="A2150" s="821">
        <v>21</v>
      </c>
      <c r="B2150" s="822" t="s">
        <v>2867</v>
      </c>
      <c r="C2150" s="822" t="s">
        <v>2873</v>
      </c>
      <c r="D2150" s="823" t="s">
        <v>4857</v>
      </c>
      <c r="E2150" s="824" t="s">
        <v>2913</v>
      </c>
      <c r="F2150" s="822" t="s">
        <v>2868</v>
      </c>
      <c r="G2150" s="822" t="s">
        <v>3124</v>
      </c>
      <c r="H2150" s="822" t="s">
        <v>329</v>
      </c>
      <c r="I2150" s="822" t="s">
        <v>3128</v>
      </c>
      <c r="J2150" s="822" t="s">
        <v>977</v>
      </c>
      <c r="K2150" s="822" t="s">
        <v>3129</v>
      </c>
      <c r="L2150" s="825">
        <v>57.64</v>
      </c>
      <c r="M2150" s="825">
        <v>57.64</v>
      </c>
      <c r="N2150" s="822">
        <v>1</v>
      </c>
      <c r="O2150" s="826">
        <v>1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21</v>
      </c>
      <c r="B2151" s="822" t="s">
        <v>2867</v>
      </c>
      <c r="C2151" s="822" t="s">
        <v>2873</v>
      </c>
      <c r="D2151" s="823" t="s">
        <v>4857</v>
      </c>
      <c r="E2151" s="824" t="s">
        <v>2913</v>
      </c>
      <c r="F2151" s="822" t="s">
        <v>2868</v>
      </c>
      <c r="G2151" s="822" t="s">
        <v>2919</v>
      </c>
      <c r="H2151" s="822" t="s">
        <v>329</v>
      </c>
      <c r="I2151" s="822" t="s">
        <v>3136</v>
      </c>
      <c r="J2151" s="822" t="s">
        <v>1224</v>
      </c>
      <c r="K2151" s="822" t="s">
        <v>1225</v>
      </c>
      <c r="L2151" s="825">
        <v>453.18</v>
      </c>
      <c r="M2151" s="825">
        <v>4531.7999999999993</v>
      </c>
      <c r="N2151" s="822">
        <v>10</v>
      </c>
      <c r="O2151" s="826">
        <v>5</v>
      </c>
      <c r="P2151" s="825">
        <v>3172.2599999999998</v>
      </c>
      <c r="Q2151" s="827">
        <v>0.70000000000000007</v>
      </c>
      <c r="R2151" s="822">
        <v>7</v>
      </c>
      <c r="S2151" s="827">
        <v>0.7</v>
      </c>
      <c r="T2151" s="826">
        <v>3.5</v>
      </c>
      <c r="U2151" s="828">
        <v>0.7</v>
      </c>
    </row>
    <row r="2152" spans="1:21" ht="14.45" customHeight="1" x14ac:dyDescent="0.2">
      <c r="A2152" s="821">
        <v>21</v>
      </c>
      <c r="B2152" s="822" t="s">
        <v>2867</v>
      </c>
      <c r="C2152" s="822" t="s">
        <v>2873</v>
      </c>
      <c r="D2152" s="823" t="s">
        <v>4857</v>
      </c>
      <c r="E2152" s="824" t="s">
        <v>2913</v>
      </c>
      <c r="F2152" s="822" t="s">
        <v>2868</v>
      </c>
      <c r="G2152" s="822" t="s">
        <v>2919</v>
      </c>
      <c r="H2152" s="822" t="s">
        <v>643</v>
      </c>
      <c r="I2152" s="822" t="s">
        <v>2309</v>
      </c>
      <c r="J2152" s="822" t="s">
        <v>2310</v>
      </c>
      <c r="K2152" s="822" t="s">
        <v>2311</v>
      </c>
      <c r="L2152" s="825">
        <v>453.18</v>
      </c>
      <c r="M2152" s="825">
        <v>453.18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21</v>
      </c>
      <c r="B2153" s="822" t="s">
        <v>2867</v>
      </c>
      <c r="C2153" s="822" t="s">
        <v>2873</v>
      </c>
      <c r="D2153" s="823" t="s">
        <v>4857</v>
      </c>
      <c r="E2153" s="824" t="s">
        <v>2913</v>
      </c>
      <c r="F2153" s="822" t="s">
        <v>2868</v>
      </c>
      <c r="G2153" s="822" t="s">
        <v>2919</v>
      </c>
      <c r="H2153" s="822" t="s">
        <v>329</v>
      </c>
      <c r="I2153" s="822" t="s">
        <v>2920</v>
      </c>
      <c r="J2153" s="822" t="s">
        <v>2310</v>
      </c>
      <c r="K2153" s="822" t="s">
        <v>2311</v>
      </c>
      <c r="L2153" s="825">
        <v>453.18</v>
      </c>
      <c r="M2153" s="825">
        <v>6344.5199999999995</v>
      </c>
      <c r="N2153" s="822">
        <v>14</v>
      </c>
      <c r="O2153" s="826">
        <v>11</v>
      </c>
      <c r="P2153" s="825">
        <v>3172.2599999999998</v>
      </c>
      <c r="Q2153" s="827">
        <v>0.5</v>
      </c>
      <c r="R2153" s="822">
        <v>7</v>
      </c>
      <c r="S2153" s="827">
        <v>0.5</v>
      </c>
      <c r="T2153" s="826">
        <v>5</v>
      </c>
      <c r="U2153" s="828">
        <v>0.45454545454545453</v>
      </c>
    </row>
    <row r="2154" spans="1:21" ht="14.45" customHeight="1" x14ac:dyDescent="0.2">
      <c r="A2154" s="821">
        <v>21</v>
      </c>
      <c r="B2154" s="822" t="s">
        <v>2867</v>
      </c>
      <c r="C2154" s="822" t="s">
        <v>2873</v>
      </c>
      <c r="D2154" s="823" t="s">
        <v>4857</v>
      </c>
      <c r="E2154" s="824" t="s">
        <v>2913</v>
      </c>
      <c r="F2154" s="822" t="s">
        <v>2868</v>
      </c>
      <c r="G2154" s="822" t="s">
        <v>2919</v>
      </c>
      <c r="H2154" s="822" t="s">
        <v>329</v>
      </c>
      <c r="I2154" s="822" t="s">
        <v>4463</v>
      </c>
      <c r="J2154" s="822" t="s">
        <v>3942</v>
      </c>
      <c r="K2154" s="822" t="s">
        <v>4464</v>
      </c>
      <c r="L2154" s="825">
        <v>226.6</v>
      </c>
      <c r="M2154" s="825">
        <v>906.4</v>
      </c>
      <c r="N2154" s="822">
        <v>4</v>
      </c>
      <c r="O2154" s="826">
        <v>4</v>
      </c>
      <c r="P2154" s="825">
        <v>453.2</v>
      </c>
      <c r="Q2154" s="827">
        <v>0.5</v>
      </c>
      <c r="R2154" s="822">
        <v>2</v>
      </c>
      <c r="S2154" s="827">
        <v>0.5</v>
      </c>
      <c r="T2154" s="826">
        <v>2</v>
      </c>
      <c r="U2154" s="828">
        <v>0.5</v>
      </c>
    </row>
    <row r="2155" spans="1:21" ht="14.45" customHeight="1" x14ac:dyDescent="0.2">
      <c r="A2155" s="821">
        <v>21</v>
      </c>
      <c r="B2155" s="822" t="s">
        <v>2867</v>
      </c>
      <c r="C2155" s="822" t="s">
        <v>2873</v>
      </c>
      <c r="D2155" s="823" t="s">
        <v>4857</v>
      </c>
      <c r="E2155" s="824" t="s">
        <v>2913</v>
      </c>
      <c r="F2155" s="822" t="s">
        <v>2868</v>
      </c>
      <c r="G2155" s="822" t="s">
        <v>3139</v>
      </c>
      <c r="H2155" s="822" t="s">
        <v>329</v>
      </c>
      <c r="I2155" s="822" t="s">
        <v>3140</v>
      </c>
      <c r="J2155" s="822" t="s">
        <v>660</v>
      </c>
      <c r="K2155" s="822" t="s">
        <v>3141</v>
      </c>
      <c r="L2155" s="825">
        <v>453.18</v>
      </c>
      <c r="M2155" s="825">
        <v>453.18</v>
      </c>
      <c r="N2155" s="822">
        <v>1</v>
      </c>
      <c r="O2155" s="826">
        <v>1</v>
      </c>
      <c r="P2155" s="825">
        <v>453.18</v>
      </c>
      <c r="Q2155" s="827">
        <v>1</v>
      </c>
      <c r="R2155" s="822">
        <v>1</v>
      </c>
      <c r="S2155" s="827">
        <v>1</v>
      </c>
      <c r="T2155" s="826">
        <v>1</v>
      </c>
      <c r="U2155" s="828">
        <v>1</v>
      </c>
    </row>
    <row r="2156" spans="1:21" ht="14.45" customHeight="1" x14ac:dyDescent="0.2">
      <c r="A2156" s="821">
        <v>21</v>
      </c>
      <c r="B2156" s="822" t="s">
        <v>2867</v>
      </c>
      <c r="C2156" s="822" t="s">
        <v>2873</v>
      </c>
      <c r="D2156" s="823" t="s">
        <v>4857</v>
      </c>
      <c r="E2156" s="824" t="s">
        <v>2913</v>
      </c>
      <c r="F2156" s="822" t="s">
        <v>2868</v>
      </c>
      <c r="G2156" s="822" t="s">
        <v>2933</v>
      </c>
      <c r="H2156" s="822" t="s">
        <v>329</v>
      </c>
      <c r="I2156" s="822" t="s">
        <v>3142</v>
      </c>
      <c r="J2156" s="822" t="s">
        <v>1674</v>
      </c>
      <c r="K2156" s="822" t="s">
        <v>3143</v>
      </c>
      <c r="L2156" s="825">
        <v>57.64</v>
      </c>
      <c r="M2156" s="825">
        <v>230.56</v>
      </c>
      <c r="N2156" s="822">
        <v>4</v>
      </c>
      <c r="O2156" s="826">
        <v>3.5</v>
      </c>
      <c r="P2156" s="825">
        <v>230.56</v>
      </c>
      <c r="Q2156" s="827">
        <v>1</v>
      </c>
      <c r="R2156" s="822">
        <v>4</v>
      </c>
      <c r="S2156" s="827">
        <v>1</v>
      </c>
      <c r="T2156" s="826">
        <v>3.5</v>
      </c>
      <c r="U2156" s="828">
        <v>1</v>
      </c>
    </row>
    <row r="2157" spans="1:21" ht="14.45" customHeight="1" x14ac:dyDescent="0.2">
      <c r="A2157" s="821">
        <v>21</v>
      </c>
      <c r="B2157" s="822" t="s">
        <v>2867</v>
      </c>
      <c r="C2157" s="822" t="s">
        <v>2873</v>
      </c>
      <c r="D2157" s="823" t="s">
        <v>4857</v>
      </c>
      <c r="E2157" s="824" t="s">
        <v>2913</v>
      </c>
      <c r="F2157" s="822" t="s">
        <v>2868</v>
      </c>
      <c r="G2157" s="822" t="s">
        <v>2933</v>
      </c>
      <c r="H2157" s="822" t="s">
        <v>643</v>
      </c>
      <c r="I2157" s="822" t="s">
        <v>2299</v>
      </c>
      <c r="J2157" s="822" t="s">
        <v>1674</v>
      </c>
      <c r="K2157" s="822" t="s">
        <v>2300</v>
      </c>
      <c r="L2157" s="825">
        <v>102.93</v>
      </c>
      <c r="M2157" s="825">
        <v>102.93</v>
      </c>
      <c r="N2157" s="822">
        <v>1</v>
      </c>
      <c r="O2157" s="826">
        <v>0.5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21</v>
      </c>
      <c r="B2158" s="822" t="s">
        <v>2867</v>
      </c>
      <c r="C2158" s="822" t="s">
        <v>2873</v>
      </c>
      <c r="D2158" s="823" t="s">
        <v>4857</v>
      </c>
      <c r="E2158" s="824" t="s">
        <v>2913</v>
      </c>
      <c r="F2158" s="822" t="s">
        <v>2868</v>
      </c>
      <c r="G2158" s="822" t="s">
        <v>2933</v>
      </c>
      <c r="H2158" s="822" t="s">
        <v>643</v>
      </c>
      <c r="I2158" s="822" t="s">
        <v>2297</v>
      </c>
      <c r="J2158" s="822" t="s">
        <v>1674</v>
      </c>
      <c r="K2158" s="822" t="s">
        <v>2298</v>
      </c>
      <c r="L2158" s="825">
        <v>28.81</v>
      </c>
      <c r="M2158" s="825">
        <v>115.24</v>
      </c>
      <c r="N2158" s="822">
        <v>4</v>
      </c>
      <c r="O2158" s="826">
        <v>3.5</v>
      </c>
      <c r="P2158" s="825">
        <v>28.81</v>
      </c>
      <c r="Q2158" s="827">
        <v>0.25</v>
      </c>
      <c r="R2158" s="822">
        <v>1</v>
      </c>
      <c r="S2158" s="827">
        <v>0.25</v>
      </c>
      <c r="T2158" s="826">
        <v>1</v>
      </c>
      <c r="U2158" s="828">
        <v>0.2857142857142857</v>
      </c>
    </row>
    <row r="2159" spans="1:21" ht="14.45" customHeight="1" x14ac:dyDescent="0.2">
      <c r="A2159" s="821">
        <v>21</v>
      </c>
      <c r="B2159" s="822" t="s">
        <v>2867</v>
      </c>
      <c r="C2159" s="822" t="s">
        <v>2873</v>
      </c>
      <c r="D2159" s="823" t="s">
        <v>4857</v>
      </c>
      <c r="E2159" s="824" t="s">
        <v>2913</v>
      </c>
      <c r="F2159" s="822" t="s">
        <v>2868</v>
      </c>
      <c r="G2159" s="822" t="s">
        <v>3449</v>
      </c>
      <c r="H2159" s="822" t="s">
        <v>643</v>
      </c>
      <c r="I2159" s="822" t="s">
        <v>2396</v>
      </c>
      <c r="J2159" s="822" t="s">
        <v>1287</v>
      </c>
      <c r="K2159" s="822" t="s">
        <v>736</v>
      </c>
      <c r="L2159" s="825">
        <v>34.47</v>
      </c>
      <c r="M2159" s="825">
        <v>34.47</v>
      </c>
      <c r="N2159" s="822">
        <v>1</v>
      </c>
      <c r="O2159" s="826">
        <v>0.5</v>
      </c>
      <c r="P2159" s="825">
        <v>34.47</v>
      </c>
      <c r="Q2159" s="827">
        <v>1</v>
      </c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21</v>
      </c>
      <c r="B2160" s="822" t="s">
        <v>2867</v>
      </c>
      <c r="C2160" s="822" t="s">
        <v>2873</v>
      </c>
      <c r="D2160" s="823" t="s">
        <v>4857</v>
      </c>
      <c r="E2160" s="824" t="s">
        <v>2913</v>
      </c>
      <c r="F2160" s="822" t="s">
        <v>2868</v>
      </c>
      <c r="G2160" s="822" t="s">
        <v>3150</v>
      </c>
      <c r="H2160" s="822" t="s">
        <v>643</v>
      </c>
      <c r="I2160" s="822" t="s">
        <v>2685</v>
      </c>
      <c r="J2160" s="822" t="s">
        <v>2686</v>
      </c>
      <c r="K2160" s="822" t="s">
        <v>2687</v>
      </c>
      <c r="L2160" s="825">
        <v>117.46</v>
      </c>
      <c r="M2160" s="825">
        <v>117.46</v>
      </c>
      <c r="N2160" s="822">
        <v>1</v>
      </c>
      <c r="O2160" s="826">
        <v>0.5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21</v>
      </c>
      <c r="B2161" s="822" t="s">
        <v>2867</v>
      </c>
      <c r="C2161" s="822" t="s">
        <v>2873</v>
      </c>
      <c r="D2161" s="823" t="s">
        <v>4857</v>
      </c>
      <c r="E2161" s="824" t="s">
        <v>2913</v>
      </c>
      <c r="F2161" s="822" t="s">
        <v>2868</v>
      </c>
      <c r="G2161" s="822" t="s">
        <v>3151</v>
      </c>
      <c r="H2161" s="822" t="s">
        <v>329</v>
      </c>
      <c r="I2161" s="822" t="s">
        <v>3152</v>
      </c>
      <c r="J2161" s="822" t="s">
        <v>652</v>
      </c>
      <c r="K2161" s="822" t="s">
        <v>3153</v>
      </c>
      <c r="L2161" s="825">
        <v>127.91</v>
      </c>
      <c r="M2161" s="825">
        <v>511.64</v>
      </c>
      <c r="N2161" s="822">
        <v>4</v>
      </c>
      <c r="O2161" s="826">
        <v>3</v>
      </c>
      <c r="P2161" s="825">
        <v>255.82</v>
      </c>
      <c r="Q2161" s="827">
        <v>0.5</v>
      </c>
      <c r="R2161" s="822">
        <v>2</v>
      </c>
      <c r="S2161" s="827">
        <v>0.5</v>
      </c>
      <c r="T2161" s="826">
        <v>1</v>
      </c>
      <c r="U2161" s="828">
        <v>0.33333333333333331</v>
      </c>
    </row>
    <row r="2162" spans="1:21" ht="14.45" customHeight="1" x14ac:dyDescent="0.2">
      <c r="A2162" s="821">
        <v>21</v>
      </c>
      <c r="B2162" s="822" t="s">
        <v>2867</v>
      </c>
      <c r="C2162" s="822" t="s">
        <v>2873</v>
      </c>
      <c r="D2162" s="823" t="s">
        <v>4857</v>
      </c>
      <c r="E2162" s="824" t="s">
        <v>2913</v>
      </c>
      <c r="F2162" s="822" t="s">
        <v>2868</v>
      </c>
      <c r="G2162" s="822" t="s">
        <v>3154</v>
      </c>
      <c r="H2162" s="822" t="s">
        <v>329</v>
      </c>
      <c r="I2162" s="822" t="s">
        <v>3155</v>
      </c>
      <c r="J2162" s="822" t="s">
        <v>3156</v>
      </c>
      <c r="K2162" s="822" t="s">
        <v>3157</v>
      </c>
      <c r="L2162" s="825">
        <v>21.92</v>
      </c>
      <c r="M2162" s="825">
        <v>65.760000000000005</v>
      </c>
      <c r="N2162" s="822">
        <v>3</v>
      </c>
      <c r="O2162" s="826">
        <v>0.5</v>
      </c>
      <c r="P2162" s="825">
        <v>65.760000000000005</v>
      </c>
      <c r="Q2162" s="827">
        <v>1</v>
      </c>
      <c r="R2162" s="822">
        <v>3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21</v>
      </c>
      <c r="B2163" s="822" t="s">
        <v>2867</v>
      </c>
      <c r="C2163" s="822" t="s">
        <v>2873</v>
      </c>
      <c r="D2163" s="823" t="s">
        <v>4857</v>
      </c>
      <c r="E2163" s="824" t="s">
        <v>2913</v>
      </c>
      <c r="F2163" s="822" t="s">
        <v>2868</v>
      </c>
      <c r="G2163" s="822" t="s">
        <v>3154</v>
      </c>
      <c r="H2163" s="822" t="s">
        <v>329</v>
      </c>
      <c r="I2163" s="822" t="s">
        <v>3158</v>
      </c>
      <c r="J2163" s="822" t="s">
        <v>3156</v>
      </c>
      <c r="K2163" s="822" t="s">
        <v>3159</v>
      </c>
      <c r="L2163" s="825">
        <v>87.67</v>
      </c>
      <c r="M2163" s="825">
        <v>613.69000000000005</v>
      </c>
      <c r="N2163" s="822">
        <v>7</v>
      </c>
      <c r="O2163" s="826">
        <v>2</v>
      </c>
      <c r="P2163" s="825">
        <v>263.01</v>
      </c>
      <c r="Q2163" s="827">
        <v>0.42857142857142849</v>
      </c>
      <c r="R2163" s="822">
        <v>3</v>
      </c>
      <c r="S2163" s="827">
        <v>0.42857142857142855</v>
      </c>
      <c r="T2163" s="826">
        <v>0.5</v>
      </c>
      <c r="U2163" s="828">
        <v>0.25</v>
      </c>
    </row>
    <row r="2164" spans="1:21" ht="14.45" customHeight="1" x14ac:dyDescent="0.2">
      <c r="A2164" s="821">
        <v>21</v>
      </c>
      <c r="B2164" s="822" t="s">
        <v>2867</v>
      </c>
      <c r="C2164" s="822" t="s">
        <v>2873</v>
      </c>
      <c r="D2164" s="823" t="s">
        <v>4857</v>
      </c>
      <c r="E2164" s="824" t="s">
        <v>2913</v>
      </c>
      <c r="F2164" s="822" t="s">
        <v>2868</v>
      </c>
      <c r="G2164" s="822" t="s">
        <v>3863</v>
      </c>
      <c r="H2164" s="822" t="s">
        <v>643</v>
      </c>
      <c r="I2164" s="822" t="s">
        <v>4111</v>
      </c>
      <c r="J2164" s="822" t="s">
        <v>2599</v>
      </c>
      <c r="K2164" s="822" t="s">
        <v>2991</v>
      </c>
      <c r="L2164" s="825">
        <v>132</v>
      </c>
      <c r="M2164" s="825">
        <v>132</v>
      </c>
      <c r="N2164" s="822">
        <v>1</v>
      </c>
      <c r="O2164" s="826">
        <v>0.5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21</v>
      </c>
      <c r="B2165" s="822" t="s">
        <v>2867</v>
      </c>
      <c r="C2165" s="822" t="s">
        <v>2873</v>
      </c>
      <c r="D2165" s="823" t="s">
        <v>4857</v>
      </c>
      <c r="E2165" s="824" t="s">
        <v>2913</v>
      </c>
      <c r="F2165" s="822" t="s">
        <v>2868</v>
      </c>
      <c r="G2165" s="822" t="s">
        <v>2921</v>
      </c>
      <c r="H2165" s="822" t="s">
        <v>643</v>
      </c>
      <c r="I2165" s="822" t="s">
        <v>2556</v>
      </c>
      <c r="J2165" s="822" t="s">
        <v>1211</v>
      </c>
      <c r="K2165" s="822" t="s">
        <v>1212</v>
      </c>
      <c r="L2165" s="825">
        <v>0</v>
      </c>
      <c r="M2165" s="825">
        <v>0</v>
      </c>
      <c r="N2165" s="822">
        <v>20</v>
      </c>
      <c r="O2165" s="826">
        <v>9.5</v>
      </c>
      <c r="P2165" s="825">
        <v>0</v>
      </c>
      <c r="Q2165" s="827"/>
      <c r="R2165" s="822">
        <v>13</v>
      </c>
      <c r="S2165" s="827">
        <v>0.65</v>
      </c>
      <c r="T2165" s="826">
        <v>5</v>
      </c>
      <c r="U2165" s="828">
        <v>0.52631578947368418</v>
      </c>
    </row>
    <row r="2166" spans="1:21" ht="14.45" customHeight="1" x14ac:dyDescent="0.2">
      <c r="A2166" s="821">
        <v>21</v>
      </c>
      <c r="B2166" s="822" t="s">
        <v>2867</v>
      </c>
      <c r="C2166" s="822" t="s">
        <v>2873</v>
      </c>
      <c r="D2166" s="823" t="s">
        <v>4857</v>
      </c>
      <c r="E2166" s="824" t="s">
        <v>2913</v>
      </c>
      <c r="F2166" s="822" t="s">
        <v>2868</v>
      </c>
      <c r="G2166" s="822" t="s">
        <v>3575</v>
      </c>
      <c r="H2166" s="822" t="s">
        <v>329</v>
      </c>
      <c r="I2166" s="822" t="s">
        <v>3737</v>
      </c>
      <c r="J2166" s="822" t="s">
        <v>731</v>
      </c>
      <c r="K2166" s="822" t="s">
        <v>3578</v>
      </c>
      <c r="L2166" s="825">
        <v>42.54</v>
      </c>
      <c r="M2166" s="825">
        <v>170.16</v>
      </c>
      <c r="N2166" s="822">
        <v>4</v>
      </c>
      <c r="O2166" s="826">
        <v>1</v>
      </c>
      <c r="P2166" s="825">
        <v>170.16</v>
      </c>
      <c r="Q2166" s="827">
        <v>1</v>
      </c>
      <c r="R2166" s="822">
        <v>4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21</v>
      </c>
      <c r="B2167" s="822" t="s">
        <v>2867</v>
      </c>
      <c r="C2167" s="822" t="s">
        <v>2873</v>
      </c>
      <c r="D2167" s="823" t="s">
        <v>4857</v>
      </c>
      <c r="E2167" s="824" t="s">
        <v>2913</v>
      </c>
      <c r="F2167" s="822" t="s">
        <v>2868</v>
      </c>
      <c r="G2167" s="822" t="s">
        <v>3167</v>
      </c>
      <c r="H2167" s="822" t="s">
        <v>643</v>
      </c>
      <c r="I2167" s="822" t="s">
        <v>3168</v>
      </c>
      <c r="J2167" s="822" t="s">
        <v>3169</v>
      </c>
      <c r="K2167" s="822" t="s">
        <v>3170</v>
      </c>
      <c r="L2167" s="825">
        <v>502.31</v>
      </c>
      <c r="M2167" s="825">
        <v>1004.62</v>
      </c>
      <c r="N2167" s="822">
        <v>2</v>
      </c>
      <c r="O2167" s="826">
        <v>2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21</v>
      </c>
      <c r="B2168" s="822" t="s">
        <v>2867</v>
      </c>
      <c r="C2168" s="822" t="s">
        <v>2873</v>
      </c>
      <c r="D2168" s="823" t="s">
        <v>4857</v>
      </c>
      <c r="E2168" s="824" t="s">
        <v>2913</v>
      </c>
      <c r="F2168" s="822" t="s">
        <v>2868</v>
      </c>
      <c r="G2168" s="822" t="s">
        <v>3171</v>
      </c>
      <c r="H2168" s="822" t="s">
        <v>329</v>
      </c>
      <c r="I2168" s="822" t="s">
        <v>4505</v>
      </c>
      <c r="J2168" s="822" t="s">
        <v>1370</v>
      </c>
      <c r="K2168" s="822" t="s">
        <v>4506</v>
      </c>
      <c r="L2168" s="825">
        <v>79.11</v>
      </c>
      <c r="M2168" s="825">
        <v>79.11</v>
      </c>
      <c r="N2168" s="822">
        <v>1</v>
      </c>
      <c r="O2168" s="826">
        <v>0.5</v>
      </c>
      <c r="P2168" s="825">
        <v>79.11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21</v>
      </c>
      <c r="B2169" s="822" t="s">
        <v>2867</v>
      </c>
      <c r="C2169" s="822" t="s">
        <v>2873</v>
      </c>
      <c r="D2169" s="823" t="s">
        <v>4857</v>
      </c>
      <c r="E2169" s="824" t="s">
        <v>2913</v>
      </c>
      <c r="F2169" s="822" t="s">
        <v>2868</v>
      </c>
      <c r="G2169" s="822" t="s">
        <v>3175</v>
      </c>
      <c r="H2169" s="822" t="s">
        <v>643</v>
      </c>
      <c r="I2169" s="822" t="s">
        <v>2499</v>
      </c>
      <c r="J2169" s="822" t="s">
        <v>1376</v>
      </c>
      <c r="K2169" s="822" t="s">
        <v>1377</v>
      </c>
      <c r="L2169" s="825">
        <v>4017.02</v>
      </c>
      <c r="M2169" s="825">
        <v>8034.04</v>
      </c>
      <c r="N2169" s="822">
        <v>2</v>
      </c>
      <c r="O2169" s="826">
        <v>0.5</v>
      </c>
      <c r="P2169" s="825">
        <v>8034.04</v>
      </c>
      <c r="Q2169" s="827">
        <v>1</v>
      </c>
      <c r="R2169" s="822">
        <v>2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21</v>
      </c>
      <c r="B2170" s="822" t="s">
        <v>2867</v>
      </c>
      <c r="C2170" s="822" t="s">
        <v>2873</v>
      </c>
      <c r="D2170" s="823" t="s">
        <v>4857</v>
      </c>
      <c r="E2170" s="824" t="s">
        <v>2913</v>
      </c>
      <c r="F2170" s="822" t="s">
        <v>2868</v>
      </c>
      <c r="G2170" s="822" t="s">
        <v>3175</v>
      </c>
      <c r="H2170" s="822" t="s">
        <v>643</v>
      </c>
      <c r="I2170" s="822" t="s">
        <v>3176</v>
      </c>
      <c r="J2170" s="822" t="s">
        <v>1376</v>
      </c>
      <c r="K2170" s="822" t="s">
        <v>3177</v>
      </c>
      <c r="L2170" s="825">
        <v>5623.83</v>
      </c>
      <c r="M2170" s="825">
        <v>5623.83</v>
      </c>
      <c r="N2170" s="822">
        <v>1</v>
      </c>
      <c r="O2170" s="826">
        <v>0.5</v>
      </c>
      <c r="P2170" s="825">
        <v>5623.83</v>
      </c>
      <c r="Q2170" s="827">
        <v>1</v>
      </c>
      <c r="R2170" s="822">
        <v>1</v>
      </c>
      <c r="S2170" s="827">
        <v>1</v>
      </c>
      <c r="T2170" s="826">
        <v>0.5</v>
      </c>
      <c r="U2170" s="828">
        <v>1</v>
      </c>
    </row>
    <row r="2171" spans="1:21" ht="14.45" customHeight="1" x14ac:dyDescent="0.2">
      <c r="A2171" s="821">
        <v>21</v>
      </c>
      <c r="B2171" s="822" t="s">
        <v>2867</v>
      </c>
      <c r="C2171" s="822" t="s">
        <v>2873</v>
      </c>
      <c r="D2171" s="823" t="s">
        <v>4857</v>
      </c>
      <c r="E2171" s="824" t="s">
        <v>2913</v>
      </c>
      <c r="F2171" s="822" t="s">
        <v>2868</v>
      </c>
      <c r="G2171" s="822" t="s">
        <v>3175</v>
      </c>
      <c r="H2171" s="822" t="s">
        <v>643</v>
      </c>
      <c r="I2171" s="822" t="s">
        <v>3178</v>
      </c>
      <c r="J2171" s="822" t="s">
        <v>1376</v>
      </c>
      <c r="K2171" s="822" t="s">
        <v>3179</v>
      </c>
      <c r="L2171" s="825">
        <v>7230.63</v>
      </c>
      <c r="M2171" s="825">
        <v>14461.26</v>
      </c>
      <c r="N2171" s="822">
        <v>2</v>
      </c>
      <c r="O2171" s="826">
        <v>1</v>
      </c>
      <c r="P2171" s="825">
        <v>14461.26</v>
      </c>
      <c r="Q2171" s="827">
        <v>1</v>
      </c>
      <c r="R2171" s="822">
        <v>2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21</v>
      </c>
      <c r="B2172" s="822" t="s">
        <v>2867</v>
      </c>
      <c r="C2172" s="822" t="s">
        <v>2873</v>
      </c>
      <c r="D2172" s="823" t="s">
        <v>4857</v>
      </c>
      <c r="E2172" s="824" t="s">
        <v>2913</v>
      </c>
      <c r="F2172" s="822" t="s">
        <v>2868</v>
      </c>
      <c r="G2172" s="822" t="s">
        <v>3180</v>
      </c>
      <c r="H2172" s="822" t="s">
        <v>329</v>
      </c>
      <c r="I2172" s="822" t="s">
        <v>3181</v>
      </c>
      <c r="J2172" s="822" t="s">
        <v>1392</v>
      </c>
      <c r="K2172" s="822" t="s">
        <v>3182</v>
      </c>
      <c r="L2172" s="825">
        <v>55.16</v>
      </c>
      <c r="M2172" s="825">
        <v>55.16</v>
      </c>
      <c r="N2172" s="822">
        <v>1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21</v>
      </c>
      <c r="B2173" s="822" t="s">
        <v>2867</v>
      </c>
      <c r="C2173" s="822" t="s">
        <v>2873</v>
      </c>
      <c r="D2173" s="823" t="s">
        <v>4857</v>
      </c>
      <c r="E2173" s="824" t="s">
        <v>2913</v>
      </c>
      <c r="F2173" s="822" t="s">
        <v>2868</v>
      </c>
      <c r="G2173" s="822" t="s">
        <v>3896</v>
      </c>
      <c r="H2173" s="822" t="s">
        <v>329</v>
      </c>
      <c r="I2173" s="822" t="s">
        <v>3897</v>
      </c>
      <c r="J2173" s="822" t="s">
        <v>788</v>
      </c>
      <c r="K2173" s="822" t="s">
        <v>3898</v>
      </c>
      <c r="L2173" s="825">
        <v>132</v>
      </c>
      <c r="M2173" s="825">
        <v>132</v>
      </c>
      <c r="N2173" s="822">
        <v>1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21</v>
      </c>
      <c r="B2174" s="822" t="s">
        <v>2867</v>
      </c>
      <c r="C2174" s="822" t="s">
        <v>2873</v>
      </c>
      <c r="D2174" s="823" t="s">
        <v>4857</v>
      </c>
      <c r="E2174" s="824" t="s">
        <v>2913</v>
      </c>
      <c r="F2174" s="822" t="s">
        <v>2868</v>
      </c>
      <c r="G2174" s="822" t="s">
        <v>3187</v>
      </c>
      <c r="H2174" s="822" t="s">
        <v>329</v>
      </c>
      <c r="I2174" s="822" t="s">
        <v>4034</v>
      </c>
      <c r="J2174" s="822" t="s">
        <v>3189</v>
      </c>
      <c r="K2174" s="822" t="s">
        <v>4035</v>
      </c>
      <c r="L2174" s="825">
        <v>33.4</v>
      </c>
      <c r="M2174" s="825">
        <v>33.4</v>
      </c>
      <c r="N2174" s="822">
        <v>1</v>
      </c>
      <c r="O2174" s="826">
        <v>1</v>
      </c>
      <c r="P2174" s="825">
        <v>33.4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21</v>
      </c>
      <c r="B2175" s="822" t="s">
        <v>2867</v>
      </c>
      <c r="C2175" s="822" t="s">
        <v>2873</v>
      </c>
      <c r="D2175" s="823" t="s">
        <v>4857</v>
      </c>
      <c r="E2175" s="824" t="s">
        <v>2913</v>
      </c>
      <c r="F2175" s="822" t="s">
        <v>2868</v>
      </c>
      <c r="G2175" s="822" t="s">
        <v>3187</v>
      </c>
      <c r="H2175" s="822" t="s">
        <v>329</v>
      </c>
      <c r="I2175" s="822" t="s">
        <v>4507</v>
      </c>
      <c r="J2175" s="822" t="s">
        <v>1402</v>
      </c>
      <c r="K2175" s="822" t="s">
        <v>3744</v>
      </c>
      <c r="L2175" s="825">
        <v>33.4</v>
      </c>
      <c r="M2175" s="825">
        <v>33.4</v>
      </c>
      <c r="N2175" s="822">
        <v>1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21</v>
      </c>
      <c r="B2176" s="822" t="s">
        <v>2867</v>
      </c>
      <c r="C2176" s="822" t="s">
        <v>2873</v>
      </c>
      <c r="D2176" s="823" t="s">
        <v>4857</v>
      </c>
      <c r="E2176" s="824" t="s">
        <v>2913</v>
      </c>
      <c r="F2176" s="822" t="s">
        <v>2868</v>
      </c>
      <c r="G2176" s="822" t="s">
        <v>4508</v>
      </c>
      <c r="H2176" s="822" t="s">
        <v>329</v>
      </c>
      <c r="I2176" s="822" t="s">
        <v>4509</v>
      </c>
      <c r="J2176" s="822" t="s">
        <v>4510</v>
      </c>
      <c r="K2176" s="822" t="s">
        <v>1170</v>
      </c>
      <c r="L2176" s="825">
        <v>67.41</v>
      </c>
      <c r="M2176" s="825">
        <v>67.41</v>
      </c>
      <c r="N2176" s="822">
        <v>1</v>
      </c>
      <c r="O2176" s="826">
        <v>0.5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21</v>
      </c>
      <c r="B2177" s="822" t="s">
        <v>2867</v>
      </c>
      <c r="C2177" s="822" t="s">
        <v>2873</v>
      </c>
      <c r="D2177" s="823" t="s">
        <v>4857</v>
      </c>
      <c r="E2177" s="824" t="s">
        <v>2913</v>
      </c>
      <c r="F2177" s="822" t="s">
        <v>2868</v>
      </c>
      <c r="G2177" s="822" t="s">
        <v>3201</v>
      </c>
      <c r="H2177" s="822" t="s">
        <v>329</v>
      </c>
      <c r="I2177" s="822" t="s">
        <v>3750</v>
      </c>
      <c r="J2177" s="822" t="s">
        <v>748</v>
      </c>
      <c r="K2177" s="822" t="s">
        <v>3751</v>
      </c>
      <c r="L2177" s="825">
        <v>0</v>
      </c>
      <c r="M2177" s="825">
        <v>0</v>
      </c>
      <c r="N2177" s="822">
        <v>3</v>
      </c>
      <c r="O2177" s="826">
        <v>2.5</v>
      </c>
      <c r="P2177" s="825"/>
      <c r="Q2177" s="827"/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21</v>
      </c>
      <c r="B2178" s="822" t="s">
        <v>2867</v>
      </c>
      <c r="C2178" s="822" t="s">
        <v>2873</v>
      </c>
      <c r="D2178" s="823" t="s">
        <v>4857</v>
      </c>
      <c r="E2178" s="824" t="s">
        <v>2913</v>
      </c>
      <c r="F2178" s="822" t="s">
        <v>2868</v>
      </c>
      <c r="G2178" s="822" t="s">
        <v>3201</v>
      </c>
      <c r="H2178" s="822" t="s">
        <v>329</v>
      </c>
      <c r="I2178" s="822" t="s">
        <v>3974</v>
      </c>
      <c r="J2178" s="822" t="s">
        <v>748</v>
      </c>
      <c r="K2178" s="822" t="s">
        <v>3975</v>
      </c>
      <c r="L2178" s="825">
        <v>0</v>
      </c>
      <c r="M2178" s="825">
        <v>0</v>
      </c>
      <c r="N2178" s="822">
        <v>1</v>
      </c>
      <c r="O2178" s="826">
        <v>0.5</v>
      </c>
      <c r="P2178" s="825">
        <v>0</v>
      </c>
      <c r="Q2178" s="827"/>
      <c r="R2178" s="822">
        <v>1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21</v>
      </c>
      <c r="B2179" s="822" t="s">
        <v>2867</v>
      </c>
      <c r="C2179" s="822" t="s">
        <v>2873</v>
      </c>
      <c r="D2179" s="823" t="s">
        <v>4857</v>
      </c>
      <c r="E2179" s="824" t="s">
        <v>2913</v>
      </c>
      <c r="F2179" s="822" t="s">
        <v>2868</v>
      </c>
      <c r="G2179" s="822" t="s">
        <v>3201</v>
      </c>
      <c r="H2179" s="822" t="s">
        <v>329</v>
      </c>
      <c r="I2179" s="822" t="s">
        <v>3754</v>
      </c>
      <c r="J2179" s="822" t="s">
        <v>3203</v>
      </c>
      <c r="K2179" s="822" t="s">
        <v>3755</v>
      </c>
      <c r="L2179" s="825">
        <v>318.07</v>
      </c>
      <c r="M2179" s="825">
        <v>318.07</v>
      </c>
      <c r="N2179" s="822">
        <v>1</v>
      </c>
      <c r="O2179" s="826">
        <v>0.5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21</v>
      </c>
      <c r="B2180" s="822" t="s">
        <v>2867</v>
      </c>
      <c r="C2180" s="822" t="s">
        <v>2873</v>
      </c>
      <c r="D2180" s="823" t="s">
        <v>4857</v>
      </c>
      <c r="E2180" s="824" t="s">
        <v>2913</v>
      </c>
      <c r="F2180" s="822" t="s">
        <v>2868</v>
      </c>
      <c r="G2180" s="822" t="s">
        <v>3201</v>
      </c>
      <c r="H2180" s="822" t="s">
        <v>329</v>
      </c>
      <c r="I2180" s="822" t="s">
        <v>3208</v>
      </c>
      <c r="J2180" s="822" t="s">
        <v>3203</v>
      </c>
      <c r="K2180" s="822" t="s">
        <v>3209</v>
      </c>
      <c r="L2180" s="825">
        <v>477.11</v>
      </c>
      <c r="M2180" s="825">
        <v>477.11</v>
      </c>
      <c r="N2180" s="822">
        <v>1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21</v>
      </c>
      <c r="B2181" s="822" t="s">
        <v>2867</v>
      </c>
      <c r="C2181" s="822" t="s">
        <v>2873</v>
      </c>
      <c r="D2181" s="823" t="s">
        <v>4857</v>
      </c>
      <c r="E2181" s="824" t="s">
        <v>2913</v>
      </c>
      <c r="F2181" s="822" t="s">
        <v>2868</v>
      </c>
      <c r="G2181" s="822" t="s">
        <v>3210</v>
      </c>
      <c r="H2181" s="822" t="s">
        <v>643</v>
      </c>
      <c r="I2181" s="822" t="s">
        <v>2596</v>
      </c>
      <c r="J2181" s="822" t="s">
        <v>1460</v>
      </c>
      <c r="K2181" s="822" t="s">
        <v>1386</v>
      </c>
      <c r="L2181" s="825">
        <v>0</v>
      </c>
      <c r="M2181" s="825">
        <v>0</v>
      </c>
      <c r="N2181" s="822">
        <v>4</v>
      </c>
      <c r="O2181" s="826">
        <v>2.5</v>
      </c>
      <c r="P2181" s="825">
        <v>0</v>
      </c>
      <c r="Q2181" s="827"/>
      <c r="R2181" s="822">
        <v>1</v>
      </c>
      <c r="S2181" s="827">
        <v>0.25</v>
      </c>
      <c r="T2181" s="826">
        <v>0.5</v>
      </c>
      <c r="U2181" s="828">
        <v>0.2</v>
      </c>
    </row>
    <row r="2182" spans="1:21" ht="14.45" customHeight="1" x14ac:dyDescent="0.2">
      <c r="A2182" s="821">
        <v>21</v>
      </c>
      <c r="B2182" s="822" t="s">
        <v>2867</v>
      </c>
      <c r="C2182" s="822" t="s">
        <v>2873</v>
      </c>
      <c r="D2182" s="823" t="s">
        <v>4857</v>
      </c>
      <c r="E2182" s="824" t="s">
        <v>2913</v>
      </c>
      <c r="F2182" s="822" t="s">
        <v>2868</v>
      </c>
      <c r="G2182" s="822" t="s">
        <v>3210</v>
      </c>
      <c r="H2182" s="822" t="s">
        <v>643</v>
      </c>
      <c r="I2182" s="822" t="s">
        <v>2594</v>
      </c>
      <c r="J2182" s="822" t="s">
        <v>1460</v>
      </c>
      <c r="K2182" s="822" t="s">
        <v>2595</v>
      </c>
      <c r="L2182" s="825">
        <v>0</v>
      </c>
      <c r="M2182" s="825">
        <v>0</v>
      </c>
      <c r="N2182" s="822">
        <v>4</v>
      </c>
      <c r="O2182" s="826">
        <v>3</v>
      </c>
      <c r="P2182" s="825"/>
      <c r="Q2182" s="827"/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21</v>
      </c>
      <c r="B2183" s="822" t="s">
        <v>2867</v>
      </c>
      <c r="C2183" s="822" t="s">
        <v>2873</v>
      </c>
      <c r="D2183" s="823" t="s">
        <v>4857</v>
      </c>
      <c r="E2183" s="824" t="s">
        <v>2913</v>
      </c>
      <c r="F2183" s="822" t="s">
        <v>2868</v>
      </c>
      <c r="G2183" s="822" t="s">
        <v>3992</v>
      </c>
      <c r="H2183" s="822" t="s">
        <v>329</v>
      </c>
      <c r="I2183" s="822" t="s">
        <v>4511</v>
      </c>
      <c r="J2183" s="822" t="s">
        <v>3994</v>
      </c>
      <c r="K2183" s="822" t="s">
        <v>4512</v>
      </c>
      <c r="L2183" s="825">
        <v>146.04</v>
      </c>
      <c r="M2183" s="825">
        <v>146.04</v>
      </c>
      <c r="N2183" s="822">
        <v>1</v>
      </c>
      <c r="O2183" s="826">
        <v>1</v>
      </c>
      <c r="P2183" s="825">
        <v>146.04</v>
      </c>
      <c r="Q2183" s="827">
        <v>1</v>
      </c>
      <c r="R2183" s="822">
        <v>1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21</v>
      </c>
      <c r="B2184" s="822" t="s">
        <v>2867</v>
      </c>
      <c r="C2184" s="822" t="s">
        <v>2873</v>
      </c>
      <c r="D2184" s="823" t="s">
        <v>4857</v>
      </c>
      <c r="E2184" s="824" t="s">
        <v>2913</v>
      </c>
      <c r="F2184" s="822" t="s">
        <v>2868</v>
      </c>
      <c r="G2184" s="822" t="s">
        <v>2943</v>
      </c>
      <c r="H2184" s="822" t="s">
        <v>643</v>
      </c>
      <c r="I2184" s="822" t="s">
        <v>2305</v>
      </c>
      <c r="J2184" s="822" t="s">
        <v>1068</v>
      </c>
      <c r="K2184" s="822" t="s">
        <v>2306</v>
      </c>
      <c r="L2184" s="825">
        <v>165.63</v>
      </c>
      <c r="M2184" s="825">
        <v>165.63</v>
      </c>
      <c r="N2184" s="822">
        <v>1</v>
      </c>
      <c r="O2184" s="826">
        <v>0.5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21</v>
      </c>
      <c r="B2185" s="822" t="s">
        <v>2867</v>
      </c>
      <c r="C2185" s="822" t="s">
        <v>2873</v>
      </c>
      <c r="D2185" s="823" t="s">
        <v>4857</v>
      </c>
      <c r="E2185" s="824" t="s">
        <v>2913</v>
      </c>
      <c r="F2185" s="822" t="s">
        <v>2868</v>
      </c>
      <c r="G2185" s="822" t="s">
        <v>2943</v>
      </c>
      <c r="H2185" s="822" t="s">
        <v>329</v>
      </c>
      <c r="I2185" s="822" t="s">
        <v>2944</v>
      </c>
      <c r="J2185" s="822" t="s">
        <v>2945</v>
      </c>
      <c r="K2185" s="822" t="s">
        <v>2946</v>
      </c>
      <c r="L2185" s="825">
        <v>414.07</v>
      </c>
      <c r="M2185" s="825">
        <v>414.07</v>
      </c>
      <c r="N2185" s="822">
        <v>1</v>
      </c>
      <c r="O2185" s="826">
        <v>1</v>
      </c>
      <c r="P2185" s="825">
        <v>414.07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21</v>
      </c>
      <c r="B2186" s="822" t="s">
        <v>2867</v>
      </c>
      <c r="C2186" s="822" t="s">
        <v>2873</v>
      </c>
      <c r="D2186" s="823" t="s">
        <v>4857</v>
      </c>
      <c r="E2186" s="824" t="s">
        <v>2913</v>
      </c>
      <c r="F2186" s="822" t="s">
        <v>2868</v>
      </c>
      <c r="G2186" s="822" t="s">
        <v>2943</v>
      </c>
      <c r="H2186" s="822" t="s">
        <v>329</v>
      </c>
      <c r="I2186" s="822" t="s">
        <v>4513</v>
      </c>
      <c r="J2186" s="822" t="s">
        <v>2945</v>
      </c>
      <c r="K2186" s="822" t="s">
        <v>4514</v>
      </c>
      <c r="L2186" s="825">
        <v>165.63</v>
      </c>
      <c r="M2186" s="825">
        <v>165.63</v>
      </c>
      <c r="N2186" s="822">
        <v>1</v>
      </c>
      <c r="O2186" s="826">
        <v>0.5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21</v>
      </c>
      <c r="B2187" s="822" t="s">
        <v>2867</v>
      </c>
      <c r="C2187" s="822" t="s">
        <v>2873</v>
      </c>
      <c r="D2187" s="823" t="s">
        <v>4857</v>
      </c>
      <c r="E2187" s="824" t="s">
        <v>2913</v>
      </c>
      <c r="F2187" s="822" t="s">
        <v>2868</v>
      </c>
      <c r="G2187" s="822" t="s">
        <v>3221</v>
      </c>
      <c r="H2187" s="822" t="s">
        <v>329</v>
      </c>
      <c r="I2187" s="822" t="s">
        <v>3225</v>
      </c>
      <c r="J2187" s="822" t="s">
        <v>3223</v>
      </c>
      <c r="K2187" s="822" t="s">
        <v>3226</v>
      </c>
      <c r="L2187" s="825">
        <v>99.94</v>
      </c>
      <c r="M2187" s="825">
        <v>99.94</v>
      </c>
      <c r="N2187" s="822">
        <v>1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21</v>
      </c>
      <c r="B2188" s="822" t="s">
        <v>2867</v>
      </c>
      <c r="C2188" s="822" t="s">
        <v>2873</v>
      </c>
      <c r="D2188" s="823" t="s">
        <v>4857</v>
      </c>
      <c r="E2188" s="824" t="s">
        <v>2913</v>
      </c>
      <c r="F2188" s="822" t="s">
        <v>2868</v>
      </c>
      <c r="G2188" s="822" t="s">
        <v>3221</v>
      </c>
      <c r="H2188" s="822" t="s">
        <v>329</v>
      </c>
      <c r="I2188" s="822" t="s">
        <v>3594</v>
      </c>
      <c r="J2188" s="822" t="s">
        <v>3223</v>
      </c>
      <c r="K2188" s="822" t="s">
        <v>3595</v>
      </c>
      <c r="L2188" s="825">
        <v>299.83999999999997</v>
      </c>
      <c r="M2188" s="825">
        <v>299.83999999999997</v>
      </c>
      <c r="N2188" s="822">
        <v>1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21</v>
      </c>
      <c r="B2189" s="822" t="s">
        <v>2867</v>
      </c>
      <c r="C2189" s="822" t="s">
        <v>2873</v>
      </c>
      <c r="D2189" s="823" t="s">
        <v>4857</v>
      </c>
      <c r="E2189" s="824" t="s">
        <v>2913</v>
      </c>
      <c r="F2189" s="822" t="s">
        <v>2868</v>
      </c>
      <c r="G2189" s="822" t="s">
        <v>3221</v>
      </c>
      <c r="H2189" s="822" t="s">
        <v>329</v>
      </c>
      <c r="I2189" s="822" t="s">
        <v>3491</v>
      </c>
      <c r="J2189" s="822" t="s">
        <v>1451</v>
      </c>
      <c r="K2189" s="822" t="s">
        <v>3492</v>
      </c>
      <c r="L2189" s="825">
        <v>50.32</v>
      </c>
      <c r="M2189" s="825">
        <v>452.88</v>
      </c>
      <c r="N2189" s="822">
        <v>9</v>
      </c>
      <c r="O2189" s="826">
        <v>4.5</v>
      </c>
      <c r="P2189" s="825">
        <v>201.28</v>
      </c>
      <c r="Q2189" s="827">
        <v>0.44444444444444448</v>
      </c>
      <c r="R2189" s="822">
        <v>4</v>
      </c>
      <c r="S2189" s="827">
        <v>0.44444444444444442</v>
      </c>
      <c r="T2189" s="826">
        <v>1</v>
      </c>
      <c r="U2189" s="828">
        <v>0.22222222222222221</v>
      </c>
    </row>
    <row r="2190" spans="1:21" ht="14.45" customHeight="1" x14ac:dyDescent="0.2">
      <c r="A2190" s="821">
        <v>21</v>
      </c>
      <c r="B2190" s="822" t="s">
        <v>2867</v>
      </c>
      <c r="C2190" s="822" t="s">
        <v>2873</v>
      </c>
      <c r="D2190" s="823" t="s">
        <v>4857</v>
      </c>
      <c r="E2190" s="824" t="s">
        <v>2913</v>
      </c>
      <c r="F2190" s="822" t="s">
        <v>2868</v>
      </c>
      <c r="G2190" s="822" t="s">
        <v>2922</v>
      </c>
      <c r="H2190" s="822" t="s">
        <v>329</v>
      </c>
      <c r="I2190" s="822" t="s">
        <v>2923</v>
      </c>
      <c r="J2190" s="822" t="s">
        <v>650</v>
      </c>
      <c r="K2190" s="822" t="s">
        <v>651</v>
      </c>
      <c r="L2190" s="825">
        <v>2086.5500000000002</v>
      </c>
      <c r="M2190" s="825">
        <v>14605.85</v>
      </c>
      <c r="N2190" s="822">
        <v>7</v>
      </c>
      <c r="O2190" s="826">
        <v>6.5</v>
      </c>
      <c r="P2190" s="825">
        <v>10432.75</v>
      </c>
      <c r="Q2190" s="827">
        <v>0.7142857142857143</v>
      </c>
      <c r="R2190" s="822">
        <v>5</v>
      </c>
      <c r="S2190" s="827">
        <v>0.7142857142857143</v>
      </c>
      <c r="T2190" s="826">
        <v>4.5</v>
      </c>
      <c r="U2190" s="828">
        <v>0.69230769230769229</v>
      </c>
    </row>
    <row r="2191" spans="1:21" ht="14.45" customHeight="1" x14ac:dyDescent="0.2">
      <c r="A2191" s="821">
        <v>21</v>
      </c>
      <c r="B2191" s="822" t="s">
        <v>2867</v>
      </c>
      <c r="C2191" s="822" t="s">
        <v>2873</v>
      </c>
      <c r="D2191" s="823" t="s">
        <v>4857</v>
      </c>
      <c r="E2191" s="824" t="s">
        <v>2913</v>
      </c>
      <c r="F2191" s="822" t="s">
        <v>2868</v>
      </c>
      <c r="G2191" s="822" t="s">
        <v>3231</v>
      </c>
      <c r="H2191" s="822" t="s">
        <v>643</v>
      </c>
      <c r="I2191" s="822" t="s">
        <v>2449</v>
      </c>
      <c r="J2191" s="822" t="s">
        <v>1529</v>
      </c>
      <c r="K2191" s="822" t="s">
        <v>2450</v>
      </c>
      <c r="L2191" s="825">
        <v>154.36000000000001</v>
      </c>
      <c r="M2191" s="825">
        <v>463.08000000000004</v>
      </c>
      <c r="N2191" s="822">
        <v>3</v>
      </c>
      <c r="O2191" s="826">
        <v>2</v>
      </c>
      <c r="P2191" s="825">
        <v>154.36000000000001</v>
      </c>
      <c r="Q2191" s="827">
        <v>0.33333333333333331</v>
      </c>
      <c r="R2191" s="822">
        <v>1</v>
      </c>
      <c r="S2191" s="827">
        <v>0.33333333333333331</v>
      </c>
      <c r="T2191" s="826">
        <v>0.5</v>
      </c>
      <c r="U2191" s="828">
        <v>0.25</v>
      </c>
    </row>
    <row r="2192" spans="1:21" ht="14.45" customHeight="1" x14ac:dyDescent="0.2">
      <c r="A2192" s="821">
        <v>21</v>
      </c>
      <c r="B2192" s="822" t="s">
        <v>2867</v>
      </c>
      <c r="C2192" s="822" t="s">
        <v>2873</v>
      </c>
      <c r="D2192" s="823" t="s">
        <v>4857</v>
      </c>
      <c r="E2192" s="824" t="s">
        <v>2913</v>
      </c>
      <c r="F2192" s="822" t="s">
        <v>2868</v>
      </c>
      <c r="G2192" s="822" t="s">
        <v>4515</v>
      </c>
      <c r="H2192" s="822" t="s">
        <v>643</v>
      </c>
      <c r="I2192" s="822" t="s">
        <v>2745</v>
      </c>
      <c r="J2192" s="822" t="s">
        <v>1814</v>
      </c>
      <c r="K2192" s="822" t="s">
        <v>2746</v>
      </c>
      <c r="L2192" s="825">
        <v>212.45</v>
      </c>
      <c r="M2192" s="825">
        <v>212.45</v>
      </c>
      <c r="N2192" s="822">
        <v>1</v>
      </c>
      <c r="O2192" s="826">
        <v>0.5</v>
      </c>
      <c r="P2192" s="825">
        <v>212.45</v>
      </c>
      <c r="Q2192" s="827">
        <v>1</v>
      </c>
      <c r="R2192" s="822">
        <v>1</v>
      </c>
      <c r="S2192" s="827">
        <v>1</v>
      </c>
      <c r="T2192" s="826">
        <v>0.5</v>
      </c>
      <c r="U2192" s="828">
        <v>1</v>
      </c>
    </row>
    <row r="2193" spans="1:21" ht="14.45" customHeight="1" x14ac:dyDescent="0.2">
      <c r="A2193" s="821">
        <v>21</v>
      </c>
      <c r="B2193" s="822" t="s">
        <v>2867</v>
      </c>
      <c r="C2193" s="822" t="s">
        <v>2873</v>
      </c>
      <c r="D2193" s="823" t="s">
        <v>4857</v>
      </c>
      <c r="E2193" s="824" t="s">
        <v>2913</v>
      </c>
      <c r="F2193" s="822" t="s">
        <v>2868</v>
      </c>
      <c r="G2193" s="822" t="s">
        <v>3239</v>
      </c>
      <c r="H2193" s="822" t="s">
        <v>329</v>
      </c>
      <c r="I2193" s="822" t="s">
        <v>4294</v>
      </c>
      <c r="J2193" s="822" t="s">
        <v>891</v>
      </c>
      <c r="K2193" s="822" t="s">
        <v>1710</v>
      </c>
      <c r="L2193" s="825">
        <v>74.08</v>
      </c>
      <c r="M2193" s="825">
        <v>74.08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21</v>
      </c>
      <c r="B2194" s="822" t="s">
        <v>2867</v>
      </c>
      <c r="C2194" s="822" t="s">
        <v>2873</v>
      </c>
      <c r="D2194" s="823" t="s">
        <v>4857</v>
      </c>
      <c r="E2194" s="824" t="s">
        <v>2913</v>
      </c>
      <c r="F2194" s="822" t="s">
        <v>2868</v>
      </c>
      <c r="G2194" s="822" t="s">
        <v>3239</v>
      </c>
      <c r="H2194" s="822" t="s">
        <v>329</v>
      </c>
      <c r="I2194" s="822" t="s">
        <v>4184</v>
      </c>
      <c r="J2194" s="822" t="s">
        <v>891</v>
      </c>
      <c r="K2194" s="822" t="s">
        <v>2707</v>
      </c>
      <c r="L2194" s="825">
        <v>49.08</v>
      </c>
      <c r="M2194" s="825">
        <v>49.08</v>
      </c>
      <c r="N2194" s="822">
        <v>1</v>
      </c>
      <c r="O2194" s="826">
        <v>0.5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21</v>
      </c>
      <c r="B2195" s="822" t="s">
        <v>2867</v>
      </c>
      <c r="C2195" s="822" t="s">
        <v>2873</v>
      </c>
      <c r="D2195" s="823" t="s">
        <v>4857</v>
      </c>
      <c r="E2195" s="824" t="s">
        <v>2913</v>
      </c>
      <c r="F2195" s="822" t="s">
        <v>2868</v>
      </c>
      <c r="G2195" s="822" t="s">
        <v>4516</v>
      </c>
      <c r="H2195" s="822" t="s">
        <v>329</v>
      </c>
      <c r="I2195" s="822" t="s">
        <v>4517</v>
      </c>
      <c r="J2195" s="822" t="s">
        <v>4518</v>
      </c>
      <c r="K2195" s="822" t="s">
        <v>4519</v>
      </c>
      <c r="L2195" s="825">
        <v>0</v>
      </c>
      <c r="M2195" s="825">
        <v>0</v>
      </c>
      <c r="N2195" s="822">
        <v>2</v>
      </c>
      <c r="O2195" s="826">
        <v>0.5</v>
      </c>
      <c r="P2195" s="825"/>
      <c r="Q2195" s="827"/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21</v>
      </c>
      <c r="B2196" s="822" t="s">
        <v>2867</v>
      </c>
      <c r="C2196" s="822" t="s">
        <v>2873</v>
      </c>
      <c r="D2196" s="823" t="s">
        <v>4857</v>
      </c>
      <c r="E2196" s="824" t="s">
        <v>2913</v>
      </c>
      <c r="F2196" s="822" t="s">
        <v>2868</v>
      </c>
      <c r="G2196" s="822" t="s">
        <v>3254</v>
      </c>
      <c r="H2196" s="822" t="s">
        <v>329</v>
      </c>
      <c r="I2196" s="822" t="s">
        <v>3255</v>
      </c>
      <c r="J2196" s="822" t="s">
        <v>1152</v>
      </c>
      <c r="K2196" s="822" t="s">
        <v>1153</v>
      </c>
      <c r="L2196" s="825">
        <v>121.92</v>
      </c>
      <c r="M2196" s="825">
        <v>1463.04</v>
      </c>
      <c r="N2196" s="822">
        <v>12</v>
      </c>
      <c r="O2196" s="826">
        <v>9</v>
      </c>
      <c r="P2196" s="825">
        <v>853.43999999999994</v>
      </c>
      <c r="Q2196" s="827">
        <v>0.58333333333333326</v>
      </c>
      <c r="R2196" s="822">
        <v>7</v>
      </c>
      <c r="S2196" s="827">
        <v>0.58333333333333337</v>
      </c>
      <c r="T2196" s="826">
        <v>5</v>
      </c>
      <c r="U2196" s="828">
        <v>0.55555555555555558</v>
      </c>
    </row>
    <row r="2197" spans="1:21" ht="14.45" customHeight="1" x14ac:dyDescent="0.2">
      <c r="A2197" s="821">
        <v>21</v>
      </c>
      <c r="B2197" s="822" t="s">
        <v>2867</v>
      </c>
      <c r="C2197" s="822" t="s">
        <v>2873</v>
      </c>
      <c r="D2197" s="823" t="s">
        <v>4857</v>
      </c>
      <c r="E2197" s="824" t="s">
        <v>2913</v>
      </c>
      <c r="F2197" s="822" t="s">
        <v>2868</v>
      </c>
      <c r="G2197" s="822" t="s">
        <v>3254</v>
      </c>
      <c r="H2197" s="822" t="s">
        <v>329</v>
      </c>
      <c r="I2197" s="822" t="s">
        <v>3255</v>
      </c>
      <c r="J2197" s="822" t="s">
        <v>1152</v>
      </c>
      <c r="K2197" s="822" t="s">
        <v>1153</v>
      </c>
      <c r="L2197" s="825">
        <v>107.27</v>
      </c>
      <c r="M2197" s="825">
        <v>214.54</v>
      </c>
      <c r="N2197" s="822">
        <v>2</v>
      </c>
      <c r="O2197" s="826">
        <v>2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21</v>
      </c>
      <c r="B2198" s="822" t="s">
        <v>2867</v>
      </c>
      <c r="C2198" s="822" t="s">
        <v>2873</v>
      </c>
      <c r="D2198" s="823" t="s">
        <v>4857</v>
      </c>
      <c r="E2198" s="824" t="s">
        <v>2913</v>
      </c>
      <c r="F2198" s="822" t="s">
        <v>2869</v>
      </c>
      <c r="G2198" s="822" t="s">
        <v>3257</v>
      </c>
      <c r="H2198" s="822" t="s">
        <v>329</v>
      </c>
      <c r="I2198" s="822" t="s">
        <v>4520</v>
      </c>
      <c r="J2198" s="822" t="s">
        <v>3259</v>
      </c>
      <c r="K2198" s="822"/>
      <c r="L2198" s="825">
        <v>0</v>
      </c>
      <c r="M2198" s="825">
        <v>0</v>
      </c>
      <c r="N2198" s="822">
        <v>1</v>
      </c>
      <c r="O2198" s="826">
        <v>1</v>
      </c>
      <c r="P2198" s="825"/>
      <c r="Q2198" s="827"/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21</v>
      </c>
      <c r="B2199" s="822" t="s">
        <v>2867</v>
      </c>
      <c r="C2199" s="822" t="s">
        <v>2873</v>
      </c>
      <c r="D2199" s="823" t="s">
        <v>4857</v>
      </c>
      <c r="E2199" s="824" t="s">
        <v>2914</v>
      </c>
      <c r="F2199" s="822" t="s">
        <v>2868</v>
      </c>
      <c r="G2199" s="822" t="s">
        <v>2951</v>
      </c>
      <c r="H2199" s="822" t="s">
        <v>329</v>
      </c>
      <c r="I2199" s="822" t="s">
        <v>3269</v>
      </c>
      <c r="J2199" s="822" t="s">
        <v>2953</v>
      </c>
      <c r="K2199" s="822" t="s">
        <v>3270</v>
      </c>
      <c r="L2199" s="825">
        <v>23.49</v>
      </c>
      <c r="M2199" s="825">
        <v>70.47</v>
      </c>
      <c r="N2199" s="822">
        <v>3</v>
      </c>
      <c r="O2199" s="826">
        <v>1.5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21</v>
      </c>
      <c r="B2200" s="822" t="s">
        <v>2867</v>
      </c>
      <c r="C2200" s="822" t="s">
        <v>2873</v>
      </c>
      <c r="D2200" s="823" t="s">
        <v>4857</v>
      </c>
      <c r="E2200" s="824" t="s">
        <v>2914</v>
      </c>
      <c r="F2200" s="822" t="s">
        <v>2868</v>
      </c>
      <c r="G2200" s="822" t="s">
        <v>2951</v>
      </c>
      <c r="H2200" s="822" t="s">
        <v>329</v>
      </c>
      <c r="I2200" s="822" t="s">
        <v>2952</v>
      </c>
      <c r="J2200" s="822" t="s">
        <v>2953</v>
      </c>
      <c r="K2200" s="822" t="s">
        <v>2954</v>
      </c>
      <c r="L2200" s="825">
        <v>70.48</v>
      </c>
      <c r="M2200" s="825">
        <v>140.96</v>
      </c>
      <c r="N2200" s="822">
        <v>2</v>
      </c>
      <c r="O2200" s="826">
        <v>1</v>
      </c>
      <c r="P2200" s="825">
        <v>140.96</v>
      </c>
      <c r="Q2200" s="827">
        <v>1</v>
      </c>
      <c r="R2200" s="822">
        <v>2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21</v>
      </c>
      <c r="B2201" s="822" t="s">
        <v>2867</v>
      </c>
      <c r="C2201" s="822" t="s">
        <v>2873</v>
      </c>
      <c r="D2201" s="823" t="s">
        <v>4857</v>
      </c>
      <c r="E2201" s="824" t="s">
        <v>2914</v>
      </c>
      <c r="F2201" s="822" t="s">
        <v>2868</v>
      </c>
      <c r="G2201" s="822" t="s">
        <v>2951</v>
      </c>
      <c r="H2201" s="822" t="s">
        <v>329</v>
      </c>
      <c r="I2201" s="822" t="s">
        <v>2955</v>
      </c>
      <c r="J2201" s="822" t="s">
        <v>2953</v>
      </c>
      <c r="K2201" s="822" t="s">
        <v>2956</v>
      </c>
      <c r="L2201" s="825">
        <v>0</v>
      </c>
      <c r="M2201" s="825">
        <v>0</v>
      </c>
      <c r="N2201" s="822">
        <v>3</v>
      </c>
      <c r="O2201" s="826">
        <v>0.5</v>
      </c>
      <c r="P2201" s="825"/>
      <c r="Q2201" s="827"/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21</v>
      </c>
      <c r="B2202" s="822" t="s">
        <v>2867</v>
      </c>
      <c r="C2202" s="822" t="s">
        <v>2873</v>
      </c>
      <c r="D2202" s="823" t="s">
        <v>4857</v>
      </c>
      <c r="E2202" s="824" t="s">
        <v>2914</v>
      </c>
      <c r="F2202" s="822" t="s">
        <v>2868</v>
      </c>
      <c r="G2202" s="822" t="s">
        <v>3805</v>
      </c>
      <c r="H2202" s="822" t="s">
        <v>329</v>
      </c>
      <c r="I2202" s="822" t="s">
        <v>4521</v>
      </c>
      <c r="J2202" s="822" t="s">
        <v>4522</v>
      </c>
      <c r="K2202" s="822" t="s">
        <v>4187</v>
      </c>
      <c r="L2202" s="825">
        <v>247.17</v>
      </c>
      <c r="M2202" s="825">
        <v>247.17</v>
      </c>
      <c r="N2202" s="822">
        <v>1</v>
      </c>
      <c r="O2202" s="826">
        <v>1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21</v>
      </c>
      <c r="B2203" s="822" t="s">
        <v>2867</v>
      </c>
      <c r="C2203" s="822" t="s">
        <v>2873</v>
      </c>
      <c r="D2203" s="823" t="s">
        <v>4857</v>
      </c>
      <c r="E2203" s="824" t="s">
        <v>2914</v>
      </c>
      <c r="F2203" s="822" t="s">
        <v>2868</v>
      </c>
      <c r="G2203" s="822" t="s">
        <v>2958</v>
      </c>
      <c r="H2203" s="822" t="s">
        <v>329</v>
      </c>
      <c r="I2203" s="822" t="s">
        <v>2959</v>
      </c>
      <c r="J2203" s="822" t="s">
        <v>2960</v>
      </c>
      <c r="K2203" s="822" t="s">
        <v>658</v>
      </c>
      <c r="L2203" s="825">
        <v>72.55</v>
      </c>
      <c r="M2203" s="825">
        <v>72.55</v>
      </c>
      <c r="N2203" s="822">
        <v>1</v>
      </c>
      <c r="O2203" s="826">
        <v>0.5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21</v>
      </c>
      <c r="B2204" s="822" t="s">
        <v>2867</v>
      </c>
      <c r="C2204" s="822" t="s">
        <v>2873</v>
      </c>
      <c r="D2204" s="823" t="s">
        <v>4857</v>
      </c>
      <c r="E2204" s="824" t="s">
        <v>2914</v>
      </c>
      <c r="F2204" s="822" t="s">
        <v>2868</v>
      </c>
      <c r="G2204" s="822" t="s">
        <v>2958</v>
      </c>
      <c r="H2204" s="822" t="s">
        <v>643</v>
      </c>
      <c r="I2204" s="822" t="s">
        <v>2526</v>
      </c>
      <c r="J2204" s="822" t="s">
        <v>656</v>
      </c>
      <c r="K2204" s="822" t="s">
        <v>658</v>
      </c>
      <c r="L2204" s="825">
        <v>72.55</v>
      </c>
      <c r="M2204" s="825">
        <v>72.55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21</v>
      </c>
      <c r="B2205" s="822" t="s">
        <v>2867</v>
      </c>
      <c r="C2205" s="822" t="s">
        <v>2873</v>
      </c>
      <c r="D2205" s="823" t="s">
        <v>4857</v>
      </c>
      <c r="E2205" s="824" t="s">
        <v>2914</v>
      </c>
      <c r="F2205" s="822" t="s">
        <v>2868</v>
      </c>
      <c r="G2205" s="822" t="s">
        <v>2958</v>
      </c>
      <c r="H2205" s="822" t="s">
        <v>643</v>
      </c>
      <c r="I2205" s="822" t="s">
        <v>2525</v>
      </c>
      <c r="J2205" s="822" t="s">
        <v>656</v>
      </c>
      <c r="K2205" s="822" t="s">
        <v>657</v>
      </c>
      <c r="L2205" s="825">
        <v>21.76</v>
      </c>
      <c r="M2205" s="825">
        <v>21.76</v>
      </c>
      <c r="N2205" s="822">
        <v>1</v>
      </c>
      <c r="O2205" s="826">
        <v>0.5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21</v>
      </c>
      <c r="B2206" s="822" t="s">
        <v>2867</v>
      </c>
      <c r="C2206" s="822" t="s">
        <v>2873</v>
      </c>
      <c r="D2206" s="823" t="s">
        <v>4857</v>
      </c>
      <c r="E2206" s="824" t="s">
        <v>2914</v>
      </c>
      <c r="F2206" s="822" t="s">
        <v>2868</v>
      </c>
      <c r="G2206" s="822" t="s">
        <v>2958</v>
      </c>
      <c r="H2206" s="822" t="s">
        <v>643</v>
      </c>
      <c r="I2206" s="822" t="s">
        <v>2527</v>
      </c>
      <c r="J2206" s="822" t="s">
        <v>656</v>
      </c>
      <c r="K2206" s="822" t="s">
        <v>659</v>
      </c>
      <c r="L2206" s="825">
        <v>65.28</v>
      </c>
      <c r="M2206" s="825">
        <v>65.28</v>
      </c>
      <c r="N2206" s="822">
        <v>1</v>
      </c>
      <c r="O2206" s="826">
        <v>0.5</v>
      </c>
      <c r="P2206" s="825">
        <v>65.28</v>
      </c>
      <c r="Q2206" s="827">
        <v>1</v>
      </c>
      <c r="R2206" s="822">
        <v>1</v>
      </c>
      <c r="S2206" s="827">
        <v>1</v>
      </c>
      <c r="T2206" s="826">
        <v>0.5</v>
      </c>
      <c r="U2206" s="828">
        <v>1</v>
      </c>
    </row>
    <row r="2207" spans="1:21" ht="14.45" customHeight="1" x14ac:dyDescent="0.2">
      <c r="A2207" s="821">
        <v>21</v>
      </c>
      <c r="B2207" s="822" t="s">
        <v>2867</v>
      </c>
      <c r="C2207" s="822" t="s">
        <v>2873</v>
      </c>
      <c r="D2207" s="823" t="s">
        <v>4857</v>
      </c>
      <c r="E2207" s="824" t="s">
        <v>2914</v>
      </c>
      <c r="F2207" s="822" t="s">
        <v>2868</v>
      </c>
      <c r="G2207" s="822" t="s">
        <v>2915</v>
      </c>
      <c r="H2207" s="822" t="s">
        <v>643</v>
      </c>
      <c r="I2207" s="822" t="s">
        <v>2588</v>
      </c>
      <c r="J2207" s="822" t="s">
        <v>2589</v>
      </c>
      <c r="K2207" s="822" t="s">
        <v>2590</v>
      </c>
      <c r="L2207" s="825">
        <v>23.4</v>
      </c>
      <c r="M2207" s="825">
        <v>23.4</v>
      </c>
      <c r="N2207" s="822">
        <v>1</v>
      </c>
      <c r="O2207" s="826">
        <v>1</v>
      </c>
      <c r="P2207" s="825">
        <v>23.4</v>
      </c>
      <c r="Q2207" s="827">
        <v>1</v>
      </c>
      <c r="R2207" s="822">
        <v>1</v>
      </c>
      <c r="S2207" s="827">
        <v>1</v>
      </c>
      <c r="T2207" s="826">
        <v>1</v>
      </c>
      <c r="U2207" s="828">
        <v>1</v>
      </c>
    </row>
    <row r="2208" spans="1:21" ht="14.45" customHeight="1" x14ac:dyDescent="0.2">
      <c r="A2208" s="821">
        <v>21</v>
      </c>
      <c r="B2208" s="822" t="s">
        <v>2867</v>
      </c>
      <c r="C2208" s="822" t="s">
        <v>2873</v>
      </c>
      <c r="D2208" s="823" t="s">
        <v>4857</v>
      </c>
      <c r="E2208" s="824" t="s">
        <v>2914</v>
      </c>
      <c r="F2208" s="822" t="s">
        <v>2868</v>
      </c>
      <c r="G2208" s="822" t="s">
        <v>2915</v>
      </c>
      <c r="H2208" s="822" t="s">
        <v>643</v>
      </c>
      <c r="I2208" s="822" t="s">
        <v>2591</v>
      </c>
      <c r="J2208" s="822" t="s">
        <v>2589</v>
      </c>
      <c r="K2208" s="822" t="s">
        <v>2592</v>
      </c>
      <c r="L2208" s="825">
        <v>11.71</v>
      </c>
      <c r="M2208" s="825">
        <v>11.71</v>
      </c>
      <c r="N2208" s="822">
        <v>1</v>
      </c>
      <c r="O2208" s="826">
        <v>0.5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21</v>
      </c>
      <c r="B2209" s="822" t="s">
        <v>2867</v>
      </c>
      <c r="C2209" s="822" t="s">
        <v>2873</v>
      </c>
      <c r="D2209" s="823" t="s">
        <v>4857</v>
      </c>
      <c r="E2209" s="824" t="s">
        <v>2914</v>
      </c>
      <c r="F2209" s="822" t="s">
        <v>2868</v>
      </c>
      <c r="G2209" s="822" t="s">
        <v>4523</v>
      </c>
      <c r="H2209" s="822" t="s">
        <v>643</v>
      </c>
      <c r="I2209" s="822" t="s">
        <v>2346</v>
      </c>
      <c r="J2209" s="822" t="s">
        <v>801</v>
      </c>
      <c r="K2209" s="822" t="s">
        <v>2347</v>
      </c>
      <c r="L2209" s="825">
        <v>80.010000000000005</v>
      </c>
      <c r="M2209" s="825">
        <v>80.010000000000005</v>
      </c>
      <c r="N2209" s="822">
        <v>1</v>
      </c>
      <c r="O2209" s="826">
        <v>0.5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21</v>
      </c>
      <c r="B2210" s="822" t="s">
        <v>2867</v>
      </c>
      <c r="C2210" s="822" t="s">
        <v>2873</v>
      </c>
      <c r="D2210" s="823" t="s">
        <v>4857</v>
      </c>
      <c r="E2210" s="824" t="s">
        <v>2914</v>
      </c>
      <c r="F2210" s="822" t="s">
        <v>2868</v>
      </c>
      <c r="G2210" s="822" t="s">
        <v>2962</v>
      </c>
      <c r="H2210" s="822" t="s">
        <v>329</v>
      </c>
      <c r="I2210" s="822" t="s">
        <v>2963</v>
      </c>
      <c r="J2210" s="822" t="s">
        <v>2964</v>
      </c>
      <c r="K2210" s="822" t="s">
        <v>2965</v>
      </c>
      <c r="L2210" s="825">
        <v>550.39</v>
      </c>
      <c r="M2210" s="825">
        <v>1100.78</v>
      </c>
      <c r="N2210" s="822">
        <v>2</v>
      </c>
      <c r="O2210" s="826">
        <v>1</v>
      </c>
      <c r="P2210" s="825">
        <v>1100.78</v>
      </c>
      <c r="Q2210" s="827">
        <v>1</v>
      </c>
      <c r="R2210" s="822">
        <v>2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21</v>
      </c>
      <c r="B2211" s="822" t="s">
        <v>2867</v>
      </c>
      <c r="C2211" s="822" t="s">
        <v>2873</v>
      </c>
      <c r="D2211" s="823" t="s">
        <v>4857</v>
      </c>
      <c r="E2211" s="824" t="s">
        <v>2914</v>
      </c>
      <c r="F2211" s="822" t="s">
        <v>2868</v>
      </c>
      <c r="G2211" s="822" t="s">
        <v>2962</v>
      </c>
      <c r="H2211" s="822" t="s">
        <v>329</v>
      </c>
      <c r="I2211" s="822" t="s">
        <v>2966</v>
      </c>
      <c r="J2211" s="822" t="s">
        <v>2967</v>
      </c>
      <c r="K2211" s="822" t="s">
        <v>2965</v>
      </c>
      <c r="L2211" s="825">
        <v>550.39</v>
      </c>
      <c r="M2211" s="825">
        <v>550.39</v>
      </c>
      <c r="N2211" s="822">
        <v>1</v>
      </c>
      <c r="O2211" s="826">
        <v>1</v>
      </c>
      <c r="P2211" s="825">
        <v>550.39</v>
      </c>
      <c r="Q2211" s="827">
        <v>1</v>
      </c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21</v>
      </c>
      <c r="B2212" s="822" t="s">
        <v>2867</v>
      </c>
      <c r="C2212" s="822" t="s">
        <v>2873</v>
      </c>
      <c r="D2212" s="823" t="s">
        <v>4857</v>
      </c>
      <c r="E2212" s="824" t="s">
        <v>2914</v>
      </c>
      <c r="F2212" s="822" t="s">
        <v>2868</v>
      </c>
      <c r="G2212" s="822" t="s">
        <v>3298</v>
      </c>
      <c r="H2212" s="822" t="s">
        <v>329</v>
      </c>
      <c r="I2212" s="822" t="s">
        <v>3299</v>
      </c>
      <c r="J2212" s="822" t="s">
        <v>3300</v>
      </c>
      <c r="K2212" s="822" t="s">
        <v>3301</v>
      </c>
      <c r="L2212" s="825">
        <v>86.02</v>
      </c>
      <c r="M2212" s="825">
        <v>86.02</v>
      </c>
      <c r="N2212" s="822">
        <v>1</v>
      </c>
      <c r="O2212" s="826">
        <v>1</v>
      </c>
      <c r="P2212" s="825">
        <v>86.02</v>
      </c>
      <c r="Q2212" s="827">
        <v>1</v>
      </c>
      <c r="R2212" s="822">
        <v>1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21</v>
      </c>
      <c r="B2213" s="822" t="s">
        <v>2867</v>
      </c>
      <c r="C2213" s="822" t="s">
        <v>2873</v>
      </c>
      <c r="D2213" s="823" t="s">
        <v>4857</v>
      </c>
      <c r="E2213" s="824" t="s">
        <v>2914</v>
      </c>
      <c r="F2213" s="822" t="s">
        <v>2868</v>
      </c>
      <c r="G2213" s="822" t="s">
        <v>4404</v>
      </c>
      <c r="H2213" s="822" t="s">
        <v>643</v>
      </c>
      <c r="I2213" s="822" t="s">
        <v>2735</v>
      </c>
      <c r="J2213" s="822" t="s">
        <v>2733</v>
      </c>
      <c r="K2213" s="822" t="s">
        <v>2736</v>
      </c>
      <c r="L2213" s="825">
        <v>1131.06</v>
      </c>
      <c r="M2213" s="825">
        <v>1131.06</v>
      </c>
      <c r="N2213" s="822">
        <v>1</v>
      </c>
      <c r="O2213" s="826">
        <v>1</v>
      </c>
      <c r="P2213" s="825">
        <v>1131.06</v>
      </c>
      <c r="Q2213" s="827">
        <v>1</v>
      </c>
      <c r="R2213" s="822">
        <v>1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21</v>
      </c>
      <c r="B2214" s="822" t="s">
        <v>2867</v>
      </c>
      <c r="C2214" s="822" t="s">
        <v>2873</v>
      </c>
      <c r="D2214" s="823" t="s">
        <v>4857</v>
      </c>
      <c r="E2214" s="824" t="s">
        <v>2914</v>
      </c>
      <c r="F2214" s="822" t="s">
        <v>2868</v>
      </c>
      <c r="G2214" s="822" t="s">
        <v>2979</v>
      </c>
      <c r="H2214" s="822" t="s">
        <v>643</v>
      </c>
      <c r="I2214" s="822" t="s">
        <v>2614</v>
      </c>
      <c r="J2214" s="822" t="s">
        <v>1454</v>
      </c>
      <c r="K2214" s="822" t="s">
        <v>2615</v>
      </c>
      <c r="L2214" s="825">
        <v>117.55</v>
      </c>
      <c r="M2214" s="825">
        <v>352.65</v>
      </c>
      <c r="N2214" s="822">
        <v>3</v>
      </c>
      <c r="O2214" s="826">
        <v>1.5</v>
      </c>
      <c r="P2214" s="825">
        <v>235.1</v>
      </c>
      <c r="Q2214" s="827">
        <v>0.66666666666666674</v>
      </c>
      <c r="R2214" s="822">
        <v>2</v>
      </c>
      <c r="S2214" s="827">
        <v>0.66666666666666663</v>
      </c>
      <c r="T2214" s="826">
        <v>1</v>
      </c>
      <c r="U2214" s="828">
        <v>0.66666666666666663</v>
      </c>
    </row>
    <row r="2215" spans="1:21" ht="14.45" customHeight="1" x14ac:dyDescent="0.2">
      <c r="A2215" s="821">
        <v>21</v>
      </c>
      <c r="B2215" s="822" t="s">
        <v>2867</v>
      </c>
      <c r="C2215" s="822" t="s">
        <v>2873</v>
      </c>
      <c r="D2215" s="823" t="s">
        <v>4857</v>
      </c>
      <c r="E2215" s="824" t="s">
        <v>2914</v>
      </c>
      <c r="F2215" s="822" t="s">
        <v>2868</v>
      </c>
      <c r="G2215" s="822" t="s">
        <v>2979</v>
      </c>
      <c r="H2215" s="822" t="s">
        <v>643</v>
      </c>
      <c r="I2215" s="822" t="s">
        <v>2616</v>
      </c>
      <c r="J2215" s="822" t="s">
        <v>1454</v>
      </c>
      <c r="K2215" s="822" t="s">
        <v>780</v>
      </c>
      <c r="L2215" s="825">
        <v>58.77</v>
      </c>
      <c r="M2215" s="825">
        <v>58.77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21</v>
      </c>
      <c r="B2216" s="822" t="s">
        <v>2867</v>
      </c>
      <c r="C2216" s="822" t="s">
        <v>2873</v>
      </c>
      <c r="D2216" s="823" t="s">
        <v>4857</v>
      </c>
      <c r="E2216" s="824" t="s">
        <v>2914</v>
      </c>
      <c r="F2216" s="822" t="s">
        <v>2868</v>
      </c>
      <c r="G2216" s="822" t="s">
        <v>2981</v>
      </c>
      <c r="H2216" s="822" t="s">
        <v>329</v>
      </c>
      <c r="I2216" s="822" t="s">
        <v>3313</v>
      </c>
      <c r="J2216" s="822" t="s">
        <v>1670</v>
      </c>
      <c r="K2216" s="822" t="s">
        <v>780</v>
      </c>
      <c r="L2216" s="825">
        <v>65.989999999999995</v>
      </c>
      <c r="M2216" s="825">
        <v>65.989999999999995</v>
      </c>
      <c r="N2216" s="822">
        <v>1</v>
      </c>
      <c r="O2216" s="826">
        <v>0.5</v>
      </c>
      <c r="P2216" s="825">
        <v>65.989999999999995</v>
      </c>
      <c r="Q2216" s="827">
        <v>1</v>
      </c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21</v>
      </c>
      <c r="B2217" s="822" t="s">
        <v>2867</v>
      </c>
      <c r="C2217" s="822" t="s">
        <v>2873</v>
      </c>
      <c r="D2217" s="823" t="s">
        <v>4857</v>
      </c>
      <c r="E2217" s="824" t="s">
        <v>2914</v>
      </c>
      <c r="F2217" s="822" t="s">
        <v>2868</v>
      </c>
      <c r="G2217" s="822" t="s">
        <v>2937</v>
      </c>
      <c r="H2217" s="822" t="s">
        <v>329</v>
      </c>
      <c r="I2217" s="822" t="s">
        <v>3314</v>
      </c>
      <c r="J2217" s="822" t="s">
        <v>923</v>
      </c>
      <c r="K2217" s="822" t="s">
        <v>924</v>
      </c>
      <c r="L2217" s="825">
        <v>236.03</v>
      </c>
      <c r="M2217" s="825">
        <v>472.06</v>
      </c>
      <c r="N2217" s="822">
        <v>2</v>
      </c>
      <c r="O2217" s="826">
        <v>1</v>
      </c>
      <c r="P2217" s="825">
        <v>236.03</v>
      </c>
      <c r="Q2217" s="827">
        <v>0.5</v>
      </c>
      <c r="R2217" s="822">
        <v>1</v>
      </c>
      <c r="S2217" s="827">
        <v>0.5</v>
      </c>
      <c r="T2217" s="826">
        <v>0.5</v>
      </c>
      <c r="U2217" s="828">
        <v>0.5</v>
      </c>
    </row>
    <row r="2218" spans="1:21" ht="14.45" customHeight="1" x14ac:dyDescent="0.2">
      <c r="A2218" s="821">
        <v>21</v>
      </c>
      <c r="B2218" s="822" t="s">
        <v>2867</v>
      </c>
      <c r="C2218" s="822" t="s">
        <v>2873</v>
      </c>
      <c r="D2218" s="823" t="s">
        <v>4857</v>
      </c>
      <c r="E2218" s="824" t="s">
        <v>2914</v>
      </c>
      <c r="F2218" s="822" t="s">
        <v>2868</v>
      </c>
      <c r="G2218" s="822" t="s">
        <v>2937</v>
      </c>
      <c r="H2218" s="822" t="s">
        <v>329</v>
      </c>
      <c r="I2218" s="822" t="s">
        <v>2938</v>
      </c>
      <c r="J2218" s="822" t="s">
        <v>923</v>
      </c>
      <c r="K2218" s="822" t="s">
        <v>2939</v>
      </c>
      <c r="L2218" s="825">
        <v>516</v>
      </c>
      <c r="M2218" s="825">
        <v>3096</v>
      </c>
      <c r="N2218" s="822">
        <v>6</v>
      </c>
      <c r="O2218" s="826">
        <v>3.5</v>
      </c>
      <c r="P2218" s="825">
        <v>2580</v>
      </c>
      <c r="Q2218" s="827">
        <v>0.83333333333333337</v>
      </c>
      <c r="R2218" s="822">
        <v>5</v>
      </c>
      <c r="S2218" s="827">
        <v>0.83333333333333337</v>
      </c>
      <c r="T2218" s="826">
        <v>3</v>
      </c>
      <c r="U2218" s="828">
        <v>0.8571428571428571</v>
      </c>
    </row>
    <row r="2219" spans="1:21" ht="14.45" customHeight="1" x14ac:dyDescent="0.2">
      <c r="A2219" s="821">
        <v>21</v>
      </c>
      <c r="B2219" s="822" t="s">
        <v>2867</v>
      </c>
      <c r="C2219" s="822" t="s">
        <v>2873</v>
      </c>
      <c r="D2219" s="823" t="s">
        <v>4857</v>
      </c>
      <c r="E2219" s="824" t="s">
        <v>2914</v>
      </c>
      <c r="F2219" s="822" t="s">
        <v>2868</v>
      </c>
      <c r="G2219" s="822" t="s">
        <v>2988</v>
      </c>
      <c r="H2219" s="822" t="s">
        <v>329</v>
      </c>
      <c r="I2219" s="822" t="s">
        <v>2989</v>
      </c>
      <c r="J2219" s="822" t="s">
        <v>2990</v>
      </c>
      <c r="K2219" s="822" t="s">
        <v>2991</v>
      </c>
      <c r="L2219" s="825">
        <v>35.25</v>
      </c>
      <c r="M2219" s="825">
        <v>35.25</v>
      </c>
      <c r="N2219" s="822">
        <v>1</v>
      </c>
      <c r="O2219" s="826">
        <v>0.5</v>
      </c>
      <c r="P2219" s="825">
        <v>35.25</v>
      </c>
      <c r="Q2219" s="827">
        <v>1</v>
      </c>
      <c r="R2219" s="822">
        <v>1</v>
      </c>
      <c r="S2219" s="827">
        <v>1</v>
      </c>
      <c r="T2219" s="826">
        <v>0.5</v>
      </c>
      <c r="U2219" s="828">
        <v>1</v>
      </c>
    </row>
    <row r="2220" spans="1:21" ht="14.45" customHeight="1" x14ac:dyDescent="0.2">
      <c r="A2220" s="821">
        <v>21</v>
      </c>
      <c r="B2220" s="822" t="s">
        <v>2867</v>
      </c>
      <c r="C2220" s="822" t="s">
        <v>2873</v>
      </c>
      <c r="D2220" s="823" t="s">
        <v>4857</v>
      </c>
      <c r="E2220" s="824" t="s">
        <v>2914</v>
      </c>
      <c r="F2220" s="822" t="s">
        <v>2868</v>
      </c>
      <c r="G2220" s="822" t="s">
        <v>2997</v>
      </c>
      <c r="H2220" s="822" t="s">
        <v>329</v>
      </c>
      <c r="I2220" s="822" t="s">
        <v>2998</v>
      </c>
      <c r="J2220" s="822" t="s">
        <v>814</v>
      </c>
      <c r="K2220" s="822" t="s">
        <v>2999</v>
      </c>
      <c r="L2220" s="825">
        <v>91.11</v>
      </c>
      <c r="M2220" s="825">
        <v>91.11</v>
      </c>
      <c r="N2220" s="822">
        <v>1</v>
      </c>
      <c r="O2220" s="826">
        <v>1</v>
      </c>
      <c r="P2220" s="825">
        <v>91.11</v>
      </c>
      <c r="Q2220" s="827">
        <v>1</v>
      </c>
      <c r="R2220" s="822">
        <v>1</v>
      </c>
      <c r="S2220" s="827">
        <v>1</v>
      </c>
      <c r="T2220" s="826">
        <v>1</v>
      </c>
      <c r="U2220" s="828">
        <v>1</v>
      </c>
    </row>
    <row r="2221" spans="1:21" ht="14.45" customHeight="1" x14ac:dyDescent="0.2">
      <c r="A2221" s="821">
        <v>21</v>
      </c>
      <c r="B2221" s="822" t="s">
        <v>2867</v>
      </c>
      <c r="C2221" s="822" t="s">
        <v>2873</v>
      </c>
      <c r="D2221" s="823" t="s">
        <v>4857</v>
      </c>
      <c r="E2221" s="824" t="s">
        <v>2914</v>
      </c>
      <c r="F2221" s="822" t="s">
        <v>2868</v>
      </c>
      <c r="G2221" s="822" t="s">
        <v>3000</v>
      </c>
      <c r="H2221" s="822" t="s">
        <v>329</v>
      </c>
      <c r="I2221" s="822" t="s">
        <v>3001</v>
      </c>
      <c r="J2221" s="822" t="s">
        <v>3002</v>
      </c>
      <c r="K2221" s="822" t="s">
        <v>3003</v>
      </c>
      <c r="L2221" s="825">
        <v>93.49</v>
      </c>
      <c r="M2221" s="825">
        <v>93.49</v>
      </c>
      <c r="N2221" s="822">
        <v>1</v>
      </c>
      <c r="O2221" s="826">
        <v>0.5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21</v>
      </c>
      <c r="B2222" s="822" t="s">
        <v>2867</v>
      </c>
      <c r="C2222" s="822" t="s">
        <v>2873</v>
      </c>
      <c r="D2222" s="823" t="s">
        <v>4857</v>
      </c>
      <c r="E2222" s="824" t="s">
        <v>2914</v>
      </c>
      <c r="F2222" s="822" t="s">
        <v>2868</v>
      </c>
      <c r="G2222" s="822" t="s">
        <v>3000</v>
      </c>
      <c r="H2222" s="822" t="s">
        <v>329</v>
      </c>
      <c r="I2222" s="822" t="s">
        <v>3537</v>
      </c>
      <c r="J2222" s="822" t="s">
        <v>3538</v>
      </c>
      <c r="K2222" s="822" t="s">
        <v>3539</v>
      </c>
      <c r="L2222" s="825">
        <v>93.49</v>
      </c>
      <c r="M2222" s="825">
        <v>93.49</v>
      </c>
      <c r="N2222" s="822">
        <v>1</v>
      </c>
      <c r="O2222" s="826">
        <v>0.5</v>
      </c>
      <c r="P2222" s="825">
        <v>93.49</v>
      </c>
      <c r="Q2222" s="827">
        <v>1</v>
      </c>
      <c r="R2222" s="822">
        <v>1</v>
      </c>
      <c r="S2222" s="827">
        <v>1</v>
      </c>
      <c r="T2222" s="826">
        <v>0.5</v>
      </c>
      <c r="U2222" s="828">
        <v>1</v>
      </c>
    </row>
    <row r="2223" spans="1:21" ht="14.45" customHeight="1" x14ac:dyDescent="0.2">
      <c r="A2223" s="821">
        <v>21</v>
      </c>
      <c r="B2223" s="822" t="s">
        <v>2867</v>
      </c>
      <c r="C2223" s="822" t="s">
        <v>2873</v>
      </c>
      <c r="D2223" s="823" t="s">
        <v>4857</v>
      </c>
      <c r="E2223" s="824" t="s">
        <v>2914</v>
      </c>
      <c r="F2223" s="822" t="s">
        <v>2868</v>
      </c>
      <c r="G2223" s="822" t="s">
        <v>4086</v>
      </c>
      <c r="H2223" s="822" t="s">
        <v>643</v>
      </c>
      <c r="I2223" s="822" t="s">
        <v>4524</v>
      </c>
      <c r="J2223" s="822" t="s">
        <v>1114</v>
      </c>
      <c r="K2223" s="822" t="s">
        <v>1115</v>
      </c>
      <c r="L2223" s="825">
        <v>139.72999999999999</v>
      </c>
      <c r="M2223" s="825">
        <v>139.72999999999999</v>
      </c>
      <c r="N2223" s="822">
        <v>1</v>
      </c>
      <c r="O2223" s="826">
        <v>0.5</v>
      </c>
      <c r="P2223" s="825">
        <v>139.72999999999999</v>
      </c>
      <c r="Q2223" s="827">
        <v>1</v>
      </c>
      <c r="R2223" s="822">
        <v>1</v>
      </c>
      <c r="S2223" s="827">
        <v>1</v>
      </c>
      <c r="T2223" s="826">
        <v>0.5</v>
      </c>
      <c r="U2223" s="828">
        <v>1</v>
      </c>
    </row>
    <row r="2224" spans="1:21" ht="14.45" customHeight="1" x14ac:dyDescent="0.2">
      <c r="A2224" s="821">
        <v>21</v>
      </c>
      <c r="B2224" s="822" t="s">
        <v>2867</v>
      </c>
      <c r="C2224" s="822" t="s">
        <v>2873</v>
      </c>
      <c r="D2224" s="823" t="s">
        <v>4857</v>
      </c>
      <c r="E2224" s="824" t="s">
        <v>2914</v>
      </c>
      <c r="F2224" s="822" t="s">
        <v>2868</v>
      </c>
      <c r="G2224" s="822" t="s">
        <v>2924</v>
      </c>
      <c r="H2224" s="822" t="s">
        <v>643</v>
      </c>
      <c r="I2224" s="822" t="s">
        <v>2544</v>
      </c>
      <c r="J2224" s="822" t="s">
        <v>2545</v>
      </c>
      <c r="K2224" s="822" t="s">
        <v>2546</v>
      </c>
      <c r="L2224" s="825">
        <v>5322.08</v>
      </c>
      <c r="M2224" s="825">
        <v>15966.24</v>
      </c>
      <c r="N2224" s="822">
        <v>3</v>
      </c>
      <c r="O2224" s="826">
        <v>3</v>
      </c>
      <c r="P2224" s="825">
        <v>15966.24</v>
      </c>
      <c r="Q2224" s="827">
        <v>1</v>
      </c>
      <c r="R2224" s="822">
        <v>3</v>
      </c>
      <c r="S2224" s="827">
        <v>1</v>
      </c>
      <c r="T2224" s="826">
        <v>3</v>
      </c>
      <c r="U2224" s="828">
        <v>1</v>
      </c>
    </row>
    <row r="2225" spans="1:21" ht="14.45" customHeight="1" x14ac:dyDescent="0.2">
      <c r="A2225" s="821">
        <v>21</v>
      </c>
      <c r="B2225" s="822" t="s">
        <v>2867</v>
      </c>
      <c r="C2225" s="822" t="s">
        <v>2873</v>
      </c>
      <c r="D2225" s="823" t="s">
        <v>4857</v>
      </c>
      <c r="E2225" s="824" t="s">
        <v>2914</v>
      </c>
      <c r="F2225" s="822" t="s">
        <v>2868</v>
      </c>
      <c r="G2225" s="822" t="s">
        <v>2924</v>
      </c>
      <c r="H2225" s="822" t="s">
        <v>643</v>
      </c>
      <c r="I2225" s="822" t="s">
        <v>3028</v>
      </c>
      <c r="J2225" s="822" t="s">
        <v>2545</v>
      </c>
      <c r="K2225" s="822" t="s">
        <v>3029</v>
      </c>
      <c r="L2225" s="825">
        <v>5322.08</v>
      </c>
      <c r="M2225" s="825">
        <v>10644.16</v>
      </c>
      <c r="N2225" s="822">
        <v>2</v>
      </c>
      <c r="O2225" s="826">
        <v>1</v>
      </c>
      <c r="P2225" s="825">
        <v>10644.16</v>
      </c>
      <c r="Q2225" s="827">
        <v>1</v>
      </c>
      <c r="R2225" s="822">
        <v>2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21</v>
      </c>
      <c r="B2226" s="822" t="s">
        <v>2867</v>
      </c>
      <c r="C2226" s="822" t="s">
        <v>2873</v>
      </c>
      <c r="D2226" s="823" t="s">
        <v>4857</v>
      </c>
      <c r="E2226" s="824" t="s">
        <v>2914</v>
      </c>
      <c r="F2226" s="822" t="s">
        <v>2868</v>
      </c>
      <c r="G2226" s="822" t="s">
        <v>2924</v>
      </c>
      <c r="H2226" s="822" t="s">
        <v>643</v>
      </c>
      <c r="I2226" s="822" t="s">
        <v>2547</v>
      </c>
      <c r="J2226" s="822" t="s">
        <v>2548</v>
      </c>
      <c r="K2226" s="822" t="s">
        <v>853</v>
      </c>
      <c r="L2226" s="825">
        <v>1938.97</v>
      </c>
      <c r="M2226" s="825">
        <v>5816.91</v>
      </c>
      <c r="N2226" s="822">
        <v>3</v>
      </c>
      <c r="O2226" s="826">
        <v>1</v>
      </c>
      <c r="P2226" s="825">
        <v>5816.91</v>
      </c>
      <c r="Q2226" s="827">
        <v>1</v>
      </c>
      <c r="R2226" s="822">
        <v>3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21</v>
      </c>
      <c r="B2227" s="822" t="s">
        <v>2867</v>
      </c>
      <c r="C2227" s="822" t="s">
        <v>2873</v>
      </c>
      <c r="D2227" s="823" t="s">
        <v>4857</v>
      </c>
      <c r="E2227" s="824" t="s">
        <v>2914</v>
      </c>
      <c r="F2227" s="822" t="s">
        <v>2868</v>
      </c>
      <c r="G2227" s="822" t="s">
        <v>2924</v>
      </c>
      <c r="H2227" s="822" t="s">
        <v>643</v>
      </c>
      <c r="I2227" s="822" t="s">
        <v>2549</v>
      </c>
      <c r="J2227" s="822" t="s">
        <v>2548</v>
      </c>
      <c r="K2227" s="822" t="s">
        <v>2550</v>
      </c>
      <c r="L2227" s="825">
        <v>1454.23</v>
      </c>
      <c r="M2227" s="825">
        <v>4362.6900000000005</v>
      </c>
      <c r="N2227" s="822">
        <v>3</v>
      </c>
      <c r="O2227" s="826">
        <v>1</v>
      </c>
      <c r="P2227" s="825">
        <v>4362.6900000000005</v>
      </c>
      <c r="Q2227" s="827">
        <v>1</v>
      </c>
      <c r="R2227" s="822">
        <v>3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21</v>
      </c>
      <c r="B2228" s="822" t="s">
        <v>2867</v>
      </c>
      <c r="C2228" s="822" t="s">
        <v>2873</v>
      </c>
      <c r="D2228" s="823" t="s">
        <v>4857</v>
      </c>
      <c r="E2228" s="824" t="s">
        <v>2914</v>
      </c>
      <c r="F2228" s="822" t="s">
        <v>2868</v>
      </c>
      <c r="G2228" s="822" t="s">
        <v>2924</v>
      </c>
      <c r="H2228" s="822" t="s">
        <v>643</v>
      </c>
      <c r="I2228" s="822" t="s">
        <v>2540</v>
      </c>
      <c r="J2228" s="822" t="s">
        <v>2538</v>
      </c>
      <c r="K2228" s="822" t="s">
        <v>2541</v>
      </c>
      <c r="L2228" s="825">
        <v>484.75</v>
      </c>
      <c r="M2228" s="825">
        <v>1939</v>
      </c>
      <c r="N2228" s="822">
        <v>4</v>
      </c>
      <c r="O2228" s="826">
        <v>2</v>
      </c>
      <c r="P2228" s="825">
        <v>1939</v>
      </c>
      <c r="Q2228" s="827">
        <v>1</v>
      </c>
      <c r="R2228" s="822">
        <v>4</v>
      </c>
      <c r="S2228" s="827">
        <v>1</v>
      </c>
      <c r="T2228" s="826">
        <v>2</v>
      </c>
      <c r="U2228" s="828">
        <v>1</v>
      </c>
    </row>
    <row r="2229" spans="1:21" ht="14.45" customHeight="1" x14ac:dyDescent="0.2">
      <c r="A2229" s="821">
        <v>21</v>
      </c>
      <c r="B2229" s="822" t="s">
        <v>2867</v>
      </c>
      <c r="C2229" s="822" t="s">
        <v>2873</v>
      </c>
      <c r="D2229" s="823" t="s">
        <v>4857</v>
      </c>
      <c r="E2229" s="824" t="s">
        <v>2914</v>
      </c>
      <c r="F2229" s="822" t="s">
        <v>2868</v>
      </c>
      <c r="G2229" s="822" t="s">
        <v>2924</v>
      </c>
      <c r="H2229" s="822" t="s">
        <v>643</v>
      </c>
      <c r="I2229" s="822" t="s">
        <v>2542</v>
      </c>
      <c r="J2229" s="822" t="s">
        <v>2538</v>
      </c>
      <c r="K2229" s="822" t="s">
        <v>2543</v>
      </c>
      <c r="L2229" s="825">
        <v>969.48</v>
      </c>
      <c r="M2229" s="825">
        <v>1938.96</v>
      </c>
      <c r="N2229" s="822">
        <v>2</v>
      </c>
      <c r="O2229" s="826">
        <v>1</v>
      </c>
      <c r="P2229" s="825">
        <v>1938.96</v>
      </c>
      <c r="Q2229" s="827">
        <v>1</v>
      </c>
      <c r="R2229" s="822">
        <v>2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21</v>
      </c>
      <c r="B2230" s="822" t="s">
        <v>2867</v>
      </c>
      <c r="C2230" s="822" t="s">
        <v>2873</v>
      </c>
      <c r="D2230" s="823" t="s">
        <v>4857</v>
      </c>
      <c r="E2230" s="824" t="s">
        <v>2914</v>
      </c>
      <c r="F2230" s="822" t="s">
        <v>2868</v>
      </c>
      <c r="G2230" s="822" t="s">
        <v>2924</v>
      </c>
      <c r="H2230" s="822" t="s">
        <v>643</v>
      </c>
      <c r="I2230" s="822" t="s">
        <v>2537</v>
      </c>
      <c r="J2230" s="822" t="s">
        <v>2538</v>
      </c>
      <c r="K2230" s="822" t="s">
        <v>2539</v>
      </c>
      <c r="L2230" s="825">
        <v>1938.97</v>
      </c>
      <c r="M2230" s="825">
        <v>7755.88</v>
      </c>
      <c r="N2230" s="822">
        <v>4</v>
      </c>
      <c r="O2230" s="826">
        <v>2</v>
      </c>
      <c r="P2230" s="825">
        <v>7755.88</v>
      </c>
      <c r="Q2230" s="827">
        <v>1</v>
      </c>
      <c r="R2230" s="822">
        <v>4</v>
      </c>
      <c r="S2230" s="827">
        <v>1</v>
      </c>
      <c r="T2230" s="826">
        <v>2</v>
      </c>
      <c r="U2230" s="828">
        <v>1</v>
      </c>
    </row>
    <row r="2231" spans="1:21" ht="14.45" customHeight="1" x14ac:dyDescent="0.2">
      <c r="A2231" s="821">
        <v>21</v>
      </c>
      <c r="B2231" s="822" t="s">
        <v>2867</v>
      </c>
      <c r="C2231" s="822" t="s">
        <v>2873</v>
      </c>
      <c r="D2231" s="823" t="s">
        <v>4857</v>
      </c>
      <c r="E2231" s="824" t="s">
        <v>2914</v>
      </c>
      <c r="F2231" s="822" t="s">
        <v>2868</v>
      </c>
      <c r="G2231" s="822" t="s">
        <v>2924</v>
      </c>
      <c r="H2231" s="822" t="s">
        <v>643</v>
      </c>
      <c r="I2231" s="822" t="s">
        <v>3033</v>
      </c>
      <c r="J2231" s="822" t="s">
        <v>2545</v>
      </c>
      <c r="K2231" s="822" t="s">
        <v>3034</v>
      </c>
      <c r="L2231" s="825">
        <v>5322.08</v>
      </c>
      <c r="M2231" s="825">
        <v>5322.08</v>
      </c>
      <c r="N2231" s="822">
        <v>1</v>
      </c>
      <c r="O2231" s="826">
        <v>1</v>
      </c>
      <c r="P2231" s="825">
        <v>5322.08</v>
      </c>
      <c r="Q2231" s="827">
        <v>1</v>
      </c>
      <c r="R2231" s="822">
        <v>1</v>
      </c>
      <c r="S2231" s="827">
        <v>1</v>
      </c>
      <c r="T2231" s="826">
        <v>1</v>
      </c>
      <c r="U2231" s="828">
        <v>1</v>
      </c>
    </row>
    <row r="2232" spans="1:21" ht="14.45" customHeight="1" x14ac:dyDescent="0.2">
      <c r="A2232" s="821">
        <v>21</v>
      </c>
      <c r="B2232" s="822" t="s">
        <v>2867</v>
      </c>
      <c r="C2232" s="822" t="s">
        <v>2873</v>
      </c>
      <c r="D2232" s="823" t="s">
        <v>4857</v>
      </c>
      <c r="E2232" s="824" t="s">
        <v>2914</v>
      </c>
      <c r="F2232" s="822" t="s">
        <v>2868</v>
      </c>
      <c r="G2232" s="822" t="s">
        <v>2924</v>
      </c>
      <c r="H2232" s="822" t="s">
        <v>643</v>
      </c>
      <c r="I2232" s="822" t="s">
        <v>2729</v>
      </c>
      <c r="J2232" s="822" t="s">
        <v>2538</v>
      </c>
      <c r="K2232" s="822" t="s">
        <v>2730</v>
      </c>
      <c r="L2232" s="825">
        <v>1454.23</v>
      </c>
      <c r="M2232" s="825">
        <v>4362.6900000000005</v>
      </c>
      <c r="N2232" s="822">
        <v>3</v>
      </c>
      <c r="O2232" s="826">
        <v>1</v>
      </c>
      <c r="P2232" s="825">
        <v>4362.6900000000005</v>
      </c>
      <c r="Q2232" s="827">
        <v>1</v>
      </c>
      <c r="R2232" s="822">
        <v>3</v>
      </c>
      <c r="S2232" s="827">
        <v>1</v>
      </c>
      <c r="T2232" s="826">
        <v>1</v>
      </c>
      <c r="U2232" s="828">
        <v>1</v>
      </c>
    </row>
    <row r="2233" spans="1:21" ht="14.45" customHeight="1" x14ac:dyDescent="0.2">
      <c r="A2233" s="821">
        <v>21</v>
      </c>
      <c r="B2233" s="822" t="s">
        <v>2867</v>
      </c>
      <c r="C2233" s="822" t="s">
        <v>2873</v>
      </c>
      <c r="D2233" s="823" t="s">
        <v>4857</v>
      </c>
      <c r="E2233" s="824" t="s">
        <v>2914</v>
      </c>
      <c r="F2233" s="822" t="s">
        <v>2868</v>
      </c>
      <c r="G2233" s="822" t="s">
        <v>3043</v>
      </c>
      <c r="H2233" s="822" t="s">
        <v>643</v>
      </c>
      <c r="I2233" s="822" t="s">
        <v>2359</v>
      </c>
      <c r="J2233" s="822" t="s">
        <v>936</v>
      </c>
      <c r="K2233" s="822" t="s">
        <v>2360</v>
      </c>
      <c r="L2233" s="825">
        <v>42.51</v>
      </c>
      <c r="M2233" s="825">
        <v>212.54999999999998</v>
      </c>
      <c r="N2233" s="822">
        <v>5</v>
      </c>
      <c r="O2233" s="826">
        <v>3</v>
      </c>
      <c r="P2233" s="825">
        <v>42.51</v>
      </c>
      <c r="Q2233" s="827">
        <v>0.2</v>
      </c>
      <c r="R2233" s="822">
        <v>1</v>
      </c>
      <c r="S2233" s="827">
        <v>0.2</v>
      </c>
      <c r="T2233" s="826">
        <v>1</v>
      </c>
      <c r="U2233" s="828">
        <v>0.33333333333333331</v>
      </c>
    </row>
    <row r="2234" spans="1:21" ht="14.45" customHeight="1" x14ac:dyDescent="0.2">
      <c r="A2234" s="821">
        <v>21</v>
      </c>
      <c r="B2234" s="822" t="s">
        <v>2867</v>
      </c>
      <c r="C2234" s="822" t="s">
        <v>2873</v>
      </c>
      <c r="D2234" s="823" t="s">
        <v>4857</v>
      </c>
      <c r="E2234" s="824" t="s">
        <v>2914</v>
      </c>
      <c r="F2234" s="822" t="s">
        <v>2868</v>
      </c>
      <c r="G2234" s="822" t="s">
        <v>3044</v>
      </c>
      <c r="H2234" s="822" t="s">
        <v>643</v>
      </c>
      <c r="I2234" s="822" t="s">
        <v>2578</v>
      </c>
      <c r="J2234" s="822" t="s">
        <v>2579</v>
      </c>
      <c r="K2234" s="822" t="s">
        <v>2580</v>
      </c>
      <c r="L2234" s="825">
        <v>113.16</v>
      </c>
      <c r="M2234" s="825">
        <v>113.16</v>
      </c>
      <c r="N2234" s="822">
        <v>1</v>
      </c>
      <c r="O2234" s="826">
        <v>1</v>
      </c>
      <c r="P2234" s="825">
        <v>113.16</v>
      </c>
      <c r="Q2234" s="827">
        <v>1</v>
      </c>
      <c r="R2234" s="822">
        <v>1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21</v>
      </c>
      <c r="B2235" s="822" t="s">
        <v>2867</v>
      </c>
      <c r="C2235" s="822" t="s">
        <v>2873</v>
      </c>
      <c r="D2235" s="823" t="s">
        <v>4857</v>
      </c>
      <c r="E2235" s="824" t="s">
        <v>2914</v>
      </c>
      <c r="F2235" s="822" t="s">
        <v>2868</v>
      </c>
      <c r="G2235" s="822" t="s">
        <v>3044</v>
      </c>
      <c r="H2235" s="822" t="s">
        <v>643</v>
      </c>
      <c r="I2235" s="822" t="s">
        <v>2581</v>
      </c>
      <c r="J2235" s="822" t="s">
        <v>2579</v>
      </c>
      <c r="K2235" s="822" t="s">
        <v>2582</v>
      </c>
      <c r="L2235" s="825">
        <v>169.73</v>
      </c>
      <c r="M2235" s="825">
        <v>509.18999999999994</v>
      </c>
      <c r="N2235" s="822">
        <v>3</v>
      </c>
      <c r="O2235" s="826">
        <v>1.5</v>
      </c>
      <c r="P2235" s="825">
        <v>169.73</v>
      </c>
      <c r="Q2235" s="827">
        <v>0.33333333333333337</v>
      </c>
      <c r="R2235" s="822">
        <v>1</v>
      </c>
      <c r="S2235" s="827">
        <v>0.33333333333333331</v>
      </c>
      <c r="T2235" s="826">
        <v>1</v>
      </c>
      <c r="U2235" s="828">
        <v>0.66666666666666663</v>
      </c>
    </row>
    <row r="2236" spans="1:21" ht="14.45" customHeight="1" x14ac:dyDescent="0.2">
      <c r="A2236" s="821">
        <v>21</v>
      </c>
      <c r="B2236" s="822" t="s">
        <v>2867</v>
      </c>
      <c r="C2236" s="822" t="s">
        <v>2873</v>
      </c>
      <c r="D2236" s="823" t="s">
        <v>4857</v>
      </c>
      <c r="E2236" s="824" t="s">
        <v>2914</v>
      </c>
      <c r="F2236" s="822" t="s">
        <v>2868</v>
      </c>
      <c r="G2236" s="822" t="s">
        <v>3044</v>
      </c>
      <c r="H2236" s="822" t="s">
        <v>643</v>
      </c>
      <c r="I2236" s="822" t="s">
        <v>3045</v>
      </c>
      <c r="J2236" s="822" t="s">
        <v>2579</v>
      </c>
      <c r="K2236" s="822" t="s">
        <v>3046</v>
      </c>
      <c r="L2236" s="825">
        <v>339.47</v>
      </c>
      <c r="M2236" s="825">
        <v>678.94</v>
      </c>
      <c r="N2236" s="822">
        <v>2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21</v>
      </c>
      <c r="B2237" s="822" t="s">
        <v>2867</v>
      </c>
      <c r="C2237" s="822" t="s">
        <v>2873</v>
      </c>
      <c r="D2237" s="823" t="s">
        <v>4857</v>
      </c>
      <c r="E2237" s="824" t="s">
        <v>2914</v>
      </c>
      <c r="F2237" s="822" t="s">
        <v>2868</v>
      </c>
      <c r="G2237" s="822" t="s">
        <v>3651</v>
      </c>
      <c r="H2237" s="822" t="s">
        <v>329</v>
      </c>
      <c r="I2237" s="822" t="s">
        <v>4525</v>
      </c>
      <c r="J2237" s="822" t="s">
        <v>1117</v>
      </c>
      <c r="K2237" s="822" t="s">
        <v>4526</v>
      </c>
      <c r="L2237" s="825">
        <v>79.64</v>
      </c>
      <c r="M2237" s="825">
        <v>79.64</v>
      </c>
      <c r="N2237" s="822">
        <v>1</v>
      </c>
      <c r="O2237" s="826">
        <v>1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21</v>
      </c>
      <c r="B2238" s="822" t="s">
        <v>2867</v>
      </c>
      <c r="C2238" s="822" t="s">
        <v>2873</v>
      </c>
      <c r="D2238" s="823" t="s">
        <v>4857</v>
      </c>
      <c r="E2238" s="824" t="s">
        <v>2914</v>
      </c>
      <c r="F2238" s="822" t="s">
        <v>2868</v>
      </c>
      <c r="G2238" s="822" t="s">
        <v>2940</v>
      </c>
      <c r="H2238" s="822" t="s">
        <v>329</v>
      </c>
      <c r="I2238" s="822" t="s">
        <v>2941</v>
      </c>
      <c r="J2238" s="822" t="s">
        <v>1057</v>
      </c>
      <c r="K2238" s="822" t="s">
        <v>2942</v>
      </c>
      <c r="L2238" s="825">
        <v>45.03</v>
      </c>
      <c r="M2238" s="825">
        <v>45.03</v>
      </c>
      <c r="N2238" s="822">
        <v>1</v>
      </c>
      <c r="O2238" s="826">
        <v>1</v>
      </c>
      <c r="P2238" s="825">
        <v>45.03</v>
      </c>
      <c r="Q2238" s="827">
        <v>1</v>
      </c>
      <c r="R2238" s="822">
        <v>1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21</v>
      </c>
      <c r="B2239" s="822" t="s">
        <v>2867</v>
      </c>
      <c r="C2239" s="822" t="s">
        <v>2873</v>
      </c>
      <c r="D2239" s="823" t="s">
        <v>4857</v>
      </c>
      <c r="E2239" s="824" t="s">
        <v>2914</v>
      </c>
      <c r="F2239" s="822" t="s">
        <v>2868</v>
      </c>
      <c r="G2239" s="822" t="s">
        <v>3542</v>
      </c>
      <c r="H2239" s="822" t="s">
        <v>329</v>
      </c>
      <c r="I2239" s="822" t="s">
        <v>3543</v>
      </c>
      <c r="J2239" s="822" t="s">
        <v>1933</v>
      </c>
      <c r="K2239" s="822" t="s">
        <v>1934</v>
      </c>
      <c r="L2239" s="825">
        <v>49.04</v>
      </c>
      <c r="M2239" s="825">
        <v>98.08</v>
      </c>
      <c r="N2239" s="822">
        <v>2</v>
      </c>
      <c r="O2239" s="826">
        <v>0.5</v>
      </c>
      <c r="P2239" s="825">
        <v>98.08</v>
      </c>
      <c r="Q2239" s="827">
        <v>1</v>
      </c>
      <c r="R2239" s="822">
        <v>2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21</v>
      </c>
      <c r="B2240" s="822" t="s">
        <v>2867</v>
      </c>
      <c r="C2240" s="822" t="s">
        <v>2873</v>
      </c>
      <c r="D2240" s="823" t="s">
        <v>4857</v>
      </c>
      <c r="E2240" s="824" t="s">
        <v>2914</v>
      </c>
      <c r="F2240" s="822" t="s">
        <v>2868</v>
      </c>
      <c r="G2240" s="822" t="s">
        <v>3061</v>
      </c>
      <c r="H2240" s="822" t="s">
        <v>329</v>
      </c>
      <c r="I2240" s="822" t="s">
        <v>3062</v>
      </c>
      <c r="J2240" s="822" t="s">
        <v>3063</v>
      </c>
      <c r="K2240" s="822" t="s">
        <v>3064</v>
      </c>
      <c r="L2240" s="825">
        <v>45.89</v>
      </c>
      <c r="M2240" s="825">
        <v>91.78</v>
      </c>
      <c r="N2240" s="822">
        <v>2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21</v>
      </c>
      <c r="B2241" s="822" t="s">
        <v>2867</v>
      </c>
      <c r="C2241" s="822" t="s">
        <v>2873</v>
      </c>
      <c r="D2241" s="823" t="s">
        <v>4857</v>
      </c>
      <c r="E2241" s="824" t="s">
        <v>2914</v>
      </c>
      <c r="F2241" s="822" t="s">
        <v>2868</v>
      </c>
      <c r="G2241" s="822" t="s">
        <v>3666</v>
      </c>
      <c r="H2241" s="822" t="s">
        <v>329</v>
      </c>
      <c r="I2241" s="822" t="s">
        <v>3667</v>
      </c>
      <c r="J2241" s="822" t="s">
        <v>829</v>
      </c>
      <c r="K2241" s="822" t="s">
        <v>3668</v>
      </c>
      <c r="L2241" s="825">
        <v>25.53</v>
      </c>
      <c r="M2241" s="825">
        <v>25.53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21</v>
      </c>
      <c r="B2242" s="822" t="s">
        <v>2867</v>
      </c>
      <c r="C2242" s="822" t="s">
        <v>2873</v>
      </c>
      <c r="D2242" s="823" t="s">
        <v>4857</v>
      </c>
      <c r="E2242" s="824" t="s">
        <v>2914</v>
      </c>
      <c r="F2242" s="822" t="s">
        <v>2868</v>
      </c>
      <c r="G2242" s="822" t="s">
        <v>3071</v>
      </c>
      <c r="H2242" s="822" t="s">
        <v>643</v>
      </c>
      <c r="I2242" s="822" t="s">
        <v>3072</v>
      </c>
      <c r="J2242" s="822" t="s">
        <v>3073</v>
      </c>
      <c r="K2242" s="822" t="s">
        <v>3074</v>
      </c>
      <c r="L2242" s="825">
        <v>1651.16</v>
      </c>
      <c r="M2242" s="825">
        <v>4953.4800000000005</v>
      </c>
      <c r="N2242" s="822">
        <v>3</v>
      </c>
      <c r="O2242" s="826">
        <v>3</v>
      </c>
      <c r="P2242" s="825">
        <v>4953.4800000000005</v>
      </c>
      <c r="Q2242" s="827">
        <v>1</v>
      </c>
      <c r="R2242" s="822">
        <v>3</v>
      </c>
      <c r="S2242" s="827">
        <v>1</v>
      </c>
      <c r="T2242" s="826">
        <v>3</v>
      </c>
      <c r="U2242" s="828">
        <v>1</v>
      </c>
    </row>
    <row r="2243" spans="1:21" ht="14.45" customHeight="1" x14ac:dyDescent="0.2">
      <c r="A2243" s="821">
        <v>21</v>
      </c>
      <c r="B2243" s="822" t="s">
        <v>2867</v>
      </c>
      <c r="C2243" s="822" t="s">
        <v>2873</v>
      </c>
      <c r="D2243" s="823" t="s">
        <v>4857</v>
      </c>
      <c r="E2243" s="824" t="s">
        <v>2914</v>
      </c>
      <c r="F2243" s="822" t="s">
        <v>2868</v>
      </c>
      <c r="G2243" s="822" t="s">
        <v>3080</v>
      </c>
      <c r="H2243" s="822" t="s">
        <v>329</v>
      </c>
      <c r="I2243" s="822" t="s">
        <v>4433</v>
      </c>
      <c r="J2243" s="822" t="s">
        <v>1154</v>
      </c>
      <c r="K2243" s="822" t="s">
        <v>4434</v>
      </c>
      <c r="L2243" s="825">
        <v>73.09</v>
      </c>
      <c r="M2243" s="825">
        <v>73.09</v>
      </c>
      <c r="N2243" s="822">
        <v>1</v>
      </c>
      <c r="O2243" s="826">
        <v>1</v>
      </c>
      <c r="P2243" s="825">
        <v>73.09</v>
      </c>
      <c r="Q2243" s="827">
        <v>1</v>
      </c>
      <c r="R2243" s="822">
        <v>1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21</v>
      </c>
      <c r="B2244" s="822" t="s">
        <v>2867</v>
      </c>
      <c r="C2244" s="822" t="s">
        <v>2873</v>
      </c>
      <c r="D2244" s="823" t="s">
        <v>4857</v>
      </c>
      <c r="E2244" s="824" t="s">
        <v>2914</v>
      </c>
      <c r="F2244" s="822" t="s">
        <v>2868</v>
      </c>
      <c r="G2244" s="822" t="s">
        <v>3099</v>
      </c>
      <c r="H2244" s="822" t="s">
        <v>643</v>
      </c>
      <c r="I2244" s="822" t="s">
        <v>3103</v>
      </c>
      <c r="J2244" s="822" t="s">
        <v>3104</v>
      </c>
      <c r="K2244" s="822" t="s">
        <v>734</v>
      </c>
      <c r="L2244" s="825">
        <v>550.39</v>
      </c>
      <c r="M2244" s="825">
        <v>13759.75</v>
      </c>
      <c r="N2244" s="822">
        <v>25</v>
      </c>
      <c r="O2244" s="826">
        <v>9.5</v>
      </c>
      <c r="P2244" s="825">
        <v>7155.07</v>
      </c>
      <c r="Q2244" s="827">
        <v>0.52</v>
      </c>
      <c r="R2244" s="822">
        <v>13</v>
      </c>
      <c r="S2244" s="827">
        <v>0.52</v>
      </c>
      <c r="T2244" s="826">
        <v>4.5</v>
      </c>
      <c r="U2244" s="828">
        <v>0.47368421052631576</v>
      </c>
    </row>
    <row r="2245" spans="1:21" ht="14.45" customHeight="1" x14ac:dyDescent="0.2">
      <c r="A2245" s="821">
        <v>21</v>
      </c>
      <c r="B2245" s="822" t="s">
        <v>2867</v>
      </c>
      <c r="C2245" s="822" t="s">
        <v>2873</v>
      </c>
      <c r="D2245" s="823" t="s">
        <v>4857</v>
      </c>
      <c r="E2245" s="824" t="s">
        <v>2914</v>
      </c>
      <c r="F2245" s="822" t="s">
        <v>2868</v>
      </c>
      <c r="G2245" s="822" t="s">
        <v>3384</v>
      </c>
      <c r="H2245" s="822" t="s">
        <v>329</v>
      </c>
      <c r="I2245" s="822" t="s">
        <v>4496</v>
      </c>
      <c r="J2245" s="822" t="s">
        <v>1449</v>
      </c>
      <c r="K2245" s="822" t="s">
        <v>4312</v>
      </c>
      <c r="L2245" s="825">
        <v>54.85</v>
      </c>
      <c r="M2245" s="825">
        <v>54.85</v>
      </c>
      <c r="N2245" s="822">
        <v>1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21</v>
      </c>
      <c r="B2246" s="822" t="s">
        <v>2867</v>
      </c>
      <c r="C2246" s="822" t="s">
        <v>2873</v>
      </c>
      <c r="D2246" s="823" t="s">
        <v>4857</v>
      </c>
      <c r="E2246" s="824" t="s">
        <v>2914</v>
      </c>
      <c r="F2246" s="822" t="s">
        <v>2868</v>
      </c>
      <c r="G2246" s="822" t="s">
        <v>3109</v>
      </c>
      <c r="H2246" s="822" t="s">
        <v>329</v>
      </c>
      <c r="I2246" s="822" t="s">
        <v>3110</v>
      </c>
      <c r="J2246" s="822" t="s">
        <v>925</v>
      </c>
      <c r="K2246" s="822" t="s">
        <v>926</v>
      </c>
      <c r="L2246" s="825">
        <v>248.55</v>
      </c>
      <c r="M2246" s="825">
        <v>248.55</v>
      </c>
      <c r="N2246" s="822">
        <v>1</v>
      </c>
      <c r="O2246" s="826">
        <v>1</v>
      </c>
      <c r="P2246" s="825">
        <v>248.55</v>
      </c>
      <c r="Q2246" s="827">
        <v>1</v>
      </c>
      <c r="R2246" s="822">
        <v>1</v>
      </c>
      <c r="S2246" s="827">
        <v>1</v>
      </c>
      <c r="T2246" s="826">
        <v>1</v>
      </c>
      <c r="U2246" s="828">
        <v>1</v>
      </c>
    </row>
    <row r="2247" spans="1:21" ht="14.45" customHeight="1" x14ac:dyDescent="0.2">
      <c r="A2247" s="821">
        <v>21</v>
      </c>
      <c r="B2247" s="822" t="s">
        <v>2867</v>
      </c>
      <c r="C2247" s="822" t="s">
        <v>2873</v>
      </c>
      <c r="D2247" s="823" t="s">
        <v>4857</v>
      </c>
      <c r="E2247" s="824" t="s">
        <v>2914</v>
      </c>
      <c r="F2247" s="822" t="s">
        <v>2868</v>
      </c>
      <c r="G2247" s="822" t="s">
        <v>3397</v>
      </c>
      <c r="H2247" s="822" t="s">
        <v>329</v>
      </c>
      <c r="I2247" s="822" t="s">
        <v>3398</v>
      </c>
      <c r="J2247" s="822" t="s">
        <v>3399</v>
      </c>
      <c r="K2247" s="822" t="s">
        <v>3400</v>
      </c>
      <c r="L2247" s="825">
        <v>727.03</v>
      </c>
      <c r="M2247" s="825">
        <v>2181.09</v>
      </c>
      <c r="N2247" s="822">
        <v>3</v>
      </c>
      <c r="O2247" s="826">
        <v>0.5</v>
      </c>
      <c r="P2247" s="825">
        <v>2181.09</v>
      </c>
      <c r="Q2247" s="827">
        <v>1</v>
      </c>
      <c r="R2247" s="822">
        <v>3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21</v>
      </c>
      <c r="B2248" s="822" t="s">
        <v>2867</v>
      </c>
      <c r="C2248" s="822" t="s">
        <v>2873</v>
      </c>
      <c r="D2248" s="823" t="s">
        <v>4857</v>
      </c>
      <c r="E2248" s="824" t="s">
        <v>2914</v>
      </c>
      <c r="F2248" s="822" t="s">
        <v>2868</v>
      </c>
      <c r="G2248" s="822" t="s">
        <v>3695</v>
      </c>
      <c r="H2248" s="822" t="s">
        <v>329</v>
      </c>
      <c r="I2248" s="822" t="s">
        <v>4358</v>
      </c>
      <c r="J2248" s="822" t="s">
        <v>4359</v>
      </c>
      <c r="K2248" s="822" t="s">
        <v>4104</v>
      </c>
      <c r="L2248" s="825">
        <v>54.18</v>
      </c>
      <c r="M2248" s="825">
        <v>54.18</v>
      </c>
      <c r="N2248" s="822">
        <v>1</v>
      </c>
      <c r="O2248" s="826">
        <v>1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21</v>
      </c>
      <c r="B2249" s="822" t="s">
        <v>2867</v>
      </c>
      <c r="C2249" s="822" t="s">
        <v>2873</v>
      </c>
      <c r="D2249" s="823" t="s">
        <v>4857</v>
      </c>
      <c r="E2249" s="824" t="s">
        <v>2914</v>
      </c>
      <c r="F2249" s="822" t="s">
        <v>2868</v>
      </c>
      <c r="G2249" s="822" t="s">
        <v>3112</v>
      </c>
      <c r="H2249" s="822" t="s">
        <v>643</v>
      </c>
      <c r="I2249" s="822" t="s">
        <v>2321</v>
      </c>
      <c r="J2249" s="822" t="s">
        <v>2319</v>
      </c>
      <c r="K2249" s="822" t="s">
        <v>2322</v>
      </c>
      <c r="L2249" s="825">
        <v>43.21</v>
      </c>
      <c r="M2249" s="825">
        <v>43.21</v>
      </c>
      <c r="N2249" s="822">
        <v>1</v>
      </c>
      <c r="O2249" s="826">
        <v>0.5</v>
      </c>
      <c r="P2249" s="825">
        <v>43.21</v>
      </c>
      <c r="Q2249" s="827">
        <v>1</v>
      </c>
      <c r="R2249" s="822">
        <v>1</v>
      </c>
      <c r="S2249" s="827">
        <v>1</v>
      </c>
      <c r="T2249" s="826">
        <v>0.5</v>
      </c>
      <c r="U2249" s="828">
        <v>1</v>
      </c>
    </row>
    <row r="2250" spans="1:21" ht="14.45" customHeight="1" x14ac:dyDescent="0.2">
      <c r="A2250" s="821">
        <v>21</v>
      </c>
      <c r="B2250" s="822" t="s">
        <v>2867</v>
      </c>
      <c r="C2250" s="822" t="s">
        <v>2873</v>
      </c>
      <c r="D2250" s="823" t="s">
        <v>4857</v>
      </c>
      <c r="E2250" s="824" t="s">
        <v>2914</v>
      </c>
      <c r="F2250" s="822" t="s">
        <v>2868</v>
      </c>
      <c r="G2250" s="822" t="s">
        <v>2916</v>
      </c>
      <c r="H2250" s="822" t="s">
        <v>329</v>
      </c>
      <c r="I2250" s="822" t="s">
        <v>2917</v>
      </c>
      <c r="J2250" s="822" t="s">
        <v>807</v>
      </c>
      <c r="K2250" s="822" t="s">
        <v>2918</v>
      </c>
      <c r="L2250" s="825">
        <v>53.57</v>
      </c>
      <c r="M2250" s="825">
        <v>749.98</v>
      </c>
      <c r="N2250" s="822">
        <v>14</v>
      </c>
      <c r="O2250" s="826">
        <v>8.5</v>
      </c>
      <c r="P2250" s="825">
        <v>321.42</v>
      </c>
      <c r="Q2250" s="827">
        <v>0.4285714285714286</v>
      </c>
      <c r="R2250" s="822">
        <v>6</v>
      </c>
      <c r="S2250" s="827">
        <v>0.42857142857142855</v>
      </c>
      <c r="T2250" s="826">
        <v>3</v>
      </c>
      <c r="U2250" s="828">
        <v>0.35294117647058826</v>
      </c>
    </row>
    <row r="2251" spans="1:21" ht="14.45" customHeight="1" x14ac:dyDescent="0.2">
      <c r="A2251" s="821">
        <v>21</v>
      </c>
      <c r="B2251" s="822" t="s">
        <v>2867</v>
      </c>
      <c r="C2251" s="822" t="s">
        <v>2873</v>
      </c>
      <c r="D2251" s="823" t="s">
        <v>4857</v>
      </c>
      <c r="E2251" s="824" t="s">
        <v>2914</v>
      </c>
      <c r="F2251" s="822" t="s">
        <v>2868</v>
      </c>
      <c r="G2251" s="822" t="s">
        <v>3707</v>
      </c>
      <c r="H2251" s="822" t="s">
        <v>329</v>
      </c>
      <c r="I2251" s="822" t="s">
        <v>3708</v>
      </c>
      <c r="J2251" s="822" t="s">
        <v>1563</v>
      </c>
      <c r="K2251" s="822" t="s">
        <v>3709</v>
      </c>
      <c r="L2251" s="825">
        <v>34.19</v>
      </c>
      <c r="M2251" s="825">
        <v>34.19</v>
      </c>
      <c r="N2251" s="822">
        <v>1</v>
      </c>
      <c r="O2251" s="826">
        <v>0.5</v>
      </c>
      <c r="P2251" s="825">
        <v>34.19</v>
      </c>
      <c r="Q2251" s="827">
        <v>1</v>
      </c>
      <c r="R2251" s="822">
        <v>1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21</v>
      </c>
      <c r="B2252" s="822" t="s">
        <v>2867</v>
      </c>
      <c r="C2252" s="822" t="s">
        <v>2873</v>
      </c>
      <c r="D2252" s="823" t="s">
        <v>4857</v>
      </c>
      <c r="E2252" s="824" t="s">
        <v>2914</v>
      </c>
      <c r="F2252" s="822" t="s">
        <v>2868</v>
      </c>
      <c r="G2252" s="822" t="s">
        <v>3119</v>
      </c>
      <c r="H2252" s="822" t="s">
        <v>643</v>
      </c>
      <c r="I2252" s="822" t="s">
        <v>3713</v>
      </c>
      <c r="J2252" s="822" t="s">
        <v>929</v>
      </c>
      <c r="K2252" s="822" t="s">
        <v>3714</v>
      </c>
      <c r="L2252" s="825">
        <v>368.16</v>
      </c>
      <c r="M2252" s="825">
        <v>736.32</v>
      </c>
      <c r="N2252" s="822">
        <v>2</v>
      </c>
      <c r="O2252" s="826">
        <v>1</v>
      </c>
      <c r="P2252" s="825">
        <v>736.32</v>
      </c>
      <c r="Q2252" s="827">
        <v>1</v>
      </c>
      <c r="R2252" s="822">
        <v>2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21</v>
      </c>
      <c r="B2253" s="822" t="s">
        <v>2867</v>
      </c>
      <c r="C2253" s="822" t="s">
        <v>2873</v>
      </c>
      <c r="D2253" s="823" t="s">
        <v>4857</v>
      </c>
      <c r="E2253" s="824" t="s">
        <v>2914</v>
      </c>
      <c r="F2253" s="822" t="s">
        <v>2868</v>
      </c>
      <c r="G2253" s="822" t="s">
        <v>3119</v>
      </c>
      <c r="H2253" s="822" t="s">
        <v>643</v>
      </c>
      <c r="I2253" s="822" t="s">
        <v>2333</v>
      </c>
      <c r="J2253" s="822" t="s">
        <v>931</v>
      </c>
      <c r="K2253" s="822" t="s">
        <v>2334</v>
      </c>
      <c r="L2253" s="825">
        <v>1385.62</v>
      </c>
      <c r="M2253" s="825">
        <v>8313.7199999999993</v>
      </c>
      <c r="N2253" s="822">
        <v>6</v>
      </c>
      <c r="O2253" s="826">
        <v>1</v>
      </c>
      <c r="P2253" s="825">
        <v>4156.8599999999997</v>
      </c>
      <c r="Q2253" s="827">
        <v>0.5</v>
      </c>
      <c r="R2253" s="822">
        <v>3</v>
      </c>
      <c r="S2253" s="827">
        <v>0.5</v>
      </c>
      <c r="T2253" s="826">
        <v>0.5</v>
      </c>
      <c r="U2253" s="828">
        <v>0.5</v>
      </c>
    </row>
    <row r="2254" spans="1:21" ht="14.45" customHeight="1" x14ac:dyDescent="0.2">
      <c r="A2254" s="821">
        <v>21</v>
      </c>
      <c r="B2254" s="822" t="s">
        <v>2867</v>
      </c>
      <c r="C2254" s="822" t="s">
        <v>2873</v>
      </c>
      <c r="D2254" s="823" t="s">
        <v>4857</v>
      </c>
      <c r="E2254" s="824" t="s">
        <v>2914</v>
      </c>
      <c r="F2254" s="822" t="s">
        <v>2868</v>
      </c>
      <c r="G2254" s="822" t="s">
        <v>3119</v>
      </c>
      <c r="H2254" s="822" t="s">
        <v>643</v>
      </c>
      <c r="I2254" s="822" t="s">
        <v>2654</v>
      </c>
      <c r="J2254" s="822" t="s">
        <v>929</v>
      </c>
      <c r="K2254" s="822" t="s">
        <v>2655</v>
      </c>
      <c r="L2254" s="825">
        <v>736.33</v>
      </c>
      <c r="M2254" s="825">
        <v>736.33</v>
      </c>
      <c r="N2254" s="822">
        <v>1</v>
      </c>
      <c r="O2254" s="826">
        <v>1</v>
      </c>
      <c r="P2254" s="825">
        <v>736.33</v>
      </c>
      <c r="Q2254" s="827">
        <v>1</v>
      </c>
      <c r="R2254" s="822">
        <v>1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21</v>
      </c>
      <c r="B2255" s="822" t="s">
        <v>2867</v>
      </c>
      <c r="C2255" s="822" t="s">
        <v>2873</v>
      </c>
      <c r="D2255" s="823" t="s">
        <v>4857</v>
      </c>
      <c r="E2255" s="824" t="s">
        <v>2914</v>
      </c>
      <c r="F2255" s="822" t="s">
        <v>2868</v>
      </c>
      <c r="G2255" s="822" t="s">
        <v>3119</v>
      </c>
      <c r="H2255" s="822" t="s">
        <v>643</v>
      </c>
      <c r="I2255" s="822" t="s">
        <v>3120</v>
      </c>
      <c r="J2255" s="822" t="s">
        <v>929</v>
      </c>
      <c r="K2255" s="822" t="s">
        <v>3121</v>
      </c>
      <c r="L2255" s="825">
        <v>490.89</v>
      </c>
      <c r="M2255" s="825">
        <v>2945.34</v>
      </c>
      <c r="N2255" s="822">
        <v>6</v>
      </c>
      <c r="O2255" s="826">
        <v>0.5</v>
      </c>
      <c r="P2255" s="825">
        <v>2945.34</v>
      </c>
      <c r="Q2255" s="827">
        <v>1</v>
      </c>
      <c r="R2255" s="822">
        <v>6</v>
      </c>
      <c r="S2255" s="827">
        <v>1</v>
      </c>
      <c r="T2255" s="826">
        <v>0.5</v>
      </c>
      <c r="U2255" s="828">
        <v>1</v>
      </c>
    </row>
    <row r="2256" spans="1:21" ht="14.45" customHeight="1" x14ac:dyDescent="0.2">
      <c r="A2256" s="821">
        <v>21</v>
      </c>
      <c r="B2256" s="822" t="s">
        <v>2867</v>
      </c>
      <c r="C2256" s="822" t="s">
        <v>2873</v>
      </c>
      <c r="D2256" s="823" t="s">
        <v>4857</v>
      </c>
      <c r="E2256" s="824" t="s">
        <v>2914</v>
      </c>
      <c r="F2256" s="822" t="s">
        <v>2868</v>
      </c>
      <c r="G2256" s="822" t="s">
        <v>3119</v>
      </c>
      <c r="H2256" s="822" t="s">
        <v>643</v>
      </c>
      <c r="I2256" s="822" t="s">
        <v>2337</v>
      </c>
      <c r="J2256" s="822" t="s">
        <v>929</v>
      </c>
      <c r="K2256" s="822" t="s">
        <v>2338</v>
      </c>
      <c r="L2256" s="825">
        <v>923.74</v>
      </c>
      <c r="M2256" s="825">
        <v>6466.18</v>
      </c>
      <c r="N2256" s="822">
        <v>7</v>
      </c>
      <c r="O2256" s="826">
        <v>1.5</v>
      </c>
      <c r="P2256" s="825">
        <v>2771.2200000000003</v>
      </c>
      <c r="Q2256" s="827">
        <v>0.4285714285714286</v>
      </c>
      <c r="R2256" s="822">
        <v>3</v>
      </c>
      <c r="S2256" s="827">
        <v>0.42857142857142855</v>
      </c>
      <c r="T2256" s="826">
        <v>1</v>
      </c>
      <c r="U2256" s="828">
        <v>0.66666666666666663</v>
      </c>
    </row>
    <row r="2257" spans="1:21" ht="14.45" customHeight="1" x14ac:dyDescent="0.2">
      <c r="A2257" s="821">
        <v>21</v>
      </c>
      <c r="B2257" s="822" t="s">
        <v>2867</v>
      </c>
      <c r="C2257" s="822" t="s">
        <v>2873</v>
      </c>
      <c r="D2257" s="823" t="s">
        <v>4857</v>
      </c>
      <c r="E2257" s="824" t="s">
        <v>2914</v>
      </c>
      <c r="F2257" s="822" t="s">
        <v>2868</v>
      </c>
      <c r="G2257" s="822" t="s">
        <v>3122</v>
      </c>
      <c r="H2257" s="822" t="s">
        <v>329</v>
      </c>
      <c r="I2257" s="822" t="s">
        <v>3423</v>
      </c>
      <c r="J2257" s="822" t="s">
        <v>1202</v>
      </c>
      <c r="K2257" s="822" t="s">
        <v>3424</v>
      </c>
      <c r="L2257" s="825">
        <v>35.25</v>
      </c>
      <c r="M2257" s="825">
        <v>105.75</v>
      </c>
      <c r="N2257" s="822">
        <v>3</v>
      </c>
      <c r="O2257" s="826">
        <v>0.5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21</v>
      </c>
      <c r="B2258" s="822" t="s">
        <v>2867</v>
      </c>
      <c r="C2258" s="822" t="s">
        <v>2873</v>
      </c>
      <c r="D2258" s="823" t="s">
        <v>4857</v>
      </c>
      <c r="E2258" s="824" t="s">
        <v>2914</v>
      </c>
      <c r="F2258" s="822" t="s">
        <v>2868</v>
      </c>
      <c r="G2258" s="822" t="s">
        <v>3124</v>
      </c>
      <c r="H2258" s="822" t="s">
        <v>329</v>
      </c>
      <c r="I2258" s="822" t="s">
        <v>3128</v>
      </c>
      <c r="J2258" s="822" t="s">
        <v>977</v>
      </c>
      <c r="K2258" s="822" t="s">
        <v>3129</v>
      </c>
      <c r="L2258" s="825">
        <v>27.37</v>
      </c>
      <c r="M2258" s="825">
        <v>27.37</v>
      </c>
      <c r="N2258" s="822">
        <v>1</v>
      </c>
      <c r="O2258" s="826">
        <v>1</v>
      </c>
      <c r="P2258" s="825">
        <v>27.37</v>
      </c>
      <c r="Q2258" s="827">
        <v>1</v>
      </c>
      <c r="R2258" s="822">
        <v>1</v>
      </c>
      <c r="S2258" s="827">
        <v>1</v>
      </c>
      <c r="T2258" s="826">
        <v>1</v>
      </c>
      <c r="U2258" s="828">
        <v>1</v>
      </c>
    </row>
    <row r="2259" spans="1:21" ht="14.45" customHeight="1" x14ac:dyDescent="0.2">
      <c r="A2259" s="821">
        <v>21</v>
      </c>
      <c r="B2259" s="822" t="s">
        <v>2867</v>
      </c>
      <c r="C2259" s="822" t="s">
        <v>2873</v>
      </c>
      <c r="D2259" s="823" t="s">
        <v>4857</v>
      </c>
      <c r="E2259" s="824" t="s">
        <v>2914</v>
      </c>
      <c r="F2259" s="822" t="s">
        <v>2868</v>
      </c>
      <c r="G2259" s="822" t="s">
        <v>3124</v>
      </c>
      <c r="H2259" s="822" t="s">
        <v>329</v>
      </c>
      <c r="I2259" s="822" t="s">
        <v>3130</v>
      </c>
      <c r="J2259" s="822" t="s">
        <v>977</v>
      </c>
      <c r="K2259" s="822" t="s">
        <v>3131</v>
      </c>
      <c r="L2259" s="825">
        <v>185.26</v>
      </c>
      <c r="M2259" s="825">
        <v>185.26</v>
      </c>
      <c r="N2259" s="822">
        <v>1</v>
      </c>
      <c r="O2259" s="826">
        <v>0.5</v>
      </c>
      <c r="P2259" s="825">
        <v>185.26</v>
      </c>
      <c r="Q2259" s="827">
        <v>1</v>
      </c>
      <c r="R2259" s="822">
        <v>1</v>
      </c>
      <c r="S2259" s="827">
        <v>1</v>
      </c>
      <c r="T2259" s="826">
        <v>0.5</v>
      </c>
      <c r="U2259" s="828">
        <v>1</v>
      </c>
    </row>
    <row r="2260" spans="1:21" ht="14.45" customHeight="1" x14ac:dyDescent="0.2">
      <c r="A2260" s="821">
        <v>21</v>
      </c>
      <c r="B2260" s="822" t="s">
        <v>2867</v>
      </c>
      <c r="C2260" s="822" t="s">
        <v>2873</v>
      </c>
      <c r="D2260" s="823" t="s">
        <v>4857</v>
      </c>
      <c r="E2260" s="824" t="s">
        <v>2914</v>
      </c>
      <c r="F2260" s="822" t="s">
        <v>2868</v>
      </c>
      <c r="G2260" s="822" t="s">
        <v>3124</v>
      </c>
      <c r="H2260" s="822" t="s">
        <v>329</v>
      </c>
      <c r="I2260" s="822" t="s">
        <v>3717</v>
      </c>
      <c r="J2260" s="822" t="s">
        <v>3718</v>
      </c>
      <c r="K2260" s="822" t="s">
        <v>3719</v>
      </c>
      <c r="L2260" s="825">
        <v>157.78</v>
      </c>
      <c r="M2260" s="825">
        <v>157.78</v>
      </c>
      <c r="N2260" s="822">
        <v>1</v>
      </c>
      <c r="O2260" s="826">
        <v>1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21</v>
      </c>
      <c r="B2261" s="822" t="s">
        <v>2867</v>
      </c>
      <c r="C2261" s="822" t="s">
        <v>2873</v>
      </c>
      <c r="D2261" s="823" t="s">
        <v>4857</v>
      </c>
      <c r="E2261" s="824" t="s">
        <v>2914</v>
      </c>
      <c r="F2261" s="822" t="s">
        <v>2868</v>
      </c>
      <c r="G2261" s="822" t="s">
        <v>2919</v>
      </c>
      <c r="H2261" s="822" t="s">
        <v>329</v>
      </c>
      <c r="I2261" s="822" t="s">
        <v>3136</v>
      </c>
      <c r="J2261" s="822" t="s">
        <v>1224</v>
      </c>
      <c r="K2261" s="822" t="s">
        <v>1225</v>
      </c>
      <c r="L2261" s="825">
        <v>453.18</v>
      </c>
      <c r="M2261" s="825">
        <v>3172.26</v>
      </c>
      <c r="N2261" s="822">
        <v>7</v>
      </c>
      <c r="O2261" s="826">
        <v>3.5</v>
      </c>
      <c r="P2261" s="825">
        <v>2265.9</v>
      </c>
      <c r="Q2261" s="827">
        <v>0.7142857142857143</v>
      </c>
      <c r="R2261" s="822">
        <v>5</v>
      </c>
      <c r="S2261" s="827">
        <v>0.7142857142857143</v>
      </c>
      <c r="T2261" s="826">
        <v>2.5</v>
      </c>
      <c r="U2261" s="828">
        <v>0.7142857142857143</v>
      </c>
    </row>
    <row r="2262" spans="1:21" ht="14.45" customHeight="1" x14ac:dyDescent="0.2">
      <c r="A2262" s="821">
        <v>21</v>
      </c>
      <c r="B2262" s="822" t="s">
        <v>2867</v>
      </c>
      <c r="C2262" s="822" t="s">
        <v>2873</v>
      </c>
      <c r="D2262" s="823" t="s">
        <v>4857</v>
      </c>
      <c r="E2262" s="824" t="s">
        <v>2914</v>
      </c>
      <c r="F2262" s="822" t="s">
        <v>2868</v>
      </c>
      <c r="G2262" s="822" t="s">
        <v>2919</v>
      </c>
      <c r="H2262" s="822" t="s">
        <v>643</v>
      </c>
      <c r="I2262" s="822" t="s">
        <v>2309</v>
      </c>
      <c r="J2262" s="822" t="s">
        <v>2310</v>
      </c>
      <c r="K2262" s="822" t="s">
        <v>2311</v>
      </c>
      <c r="L2262" s="825">
        <v>453.18</v>
      </c>
      <c r="M2262" s="825">
        <v>1359.54</v>
      </c>
      <c r="N2262" s="822">
        <v>3</v>
      </c>
      <c r="O2262" s="826">
        <v>1</v>
      </c>
      <c r="P2262" s="825">
        <v>906.36</v>
      </c>
      <c r="Q2262" s="827">
        <v>0.66666666666666674</v>
      </c>
      <c r="R2262" s="822">
        <v>2</v>
      </c>
      <c r="S2262" s="827">
        <v>0.66666666666666663</v>
      </c>
      <c r="T2262" s="826">
        <v>0.5</v>
      </c>
      <c r="U2262" s="828">
        <v>0.5</v>
      </c>
    </row>
    <row r="2263" spans="1:21" ht="14.45" customHeight="1" x14ac:dyDescent="0.2">
      <c r="A2263" s="821">
        <v>21</v>
      </c>
      <c r="B2263" s="822" t="s">
        <v>2867</v>
      </c>
      <c r="C2263" s="822" t="s">
        <v>2873</v>
      </c>
      <c r="D2263" s="823" t="s">
        <v>4857</v>
      </c>
      <c r="E2263" s="824" t="s">
        <v>2914</v>
      </c>
      <c r="F2263" s="822" t="s">
        <v>2868</v>
      </c>
      <c r="G2263" s="822" t="s">
        <v>2919</v>
      </c>
      <c r="H2263" s="822" t="s">
        <v>329</v>
      </c>
      <c r="I2263" s="822" t="s">
        <v>2920</v>
      </c>
      <c r="J2263" s="822" t="s">
        <v>2310</v>
      </c>
      <c r="K2263" s="822" t="s">
        <v>2311</v>
      </c>
      <c r="L2263" s="825">
        <v>453.18</v>
      </c>
      <c r="M2263" s="825">
        <v>8610.42</v>
      </c>
      <c r="N2263" s="822">
        <v>19</v>
      </c>
      <c r="O2263" s="826">
        <v>11</v>
      </c>
      <c r="P2263" s="825">
        <v>4078.6200000000003</v>
      </c>
      <c r="Q2263" s="827">
        <v>0.47368421052631582</v>
      </c>
      <c r="R2263" s="822">
        <v>9</v>
      </c>
      <c r="S2263" s="827">
        <v>0.47368421052631576</v>
      </c>
      <c r="T2263" s="826">
        <v>4</v>
      </c>
      <c r="U2263" s="828">
        <v>0.36363636363636365</v>
      </c>
    </row>
    <row r="2264" spans="1:21" ht="14.45" customHeight="1" x14ac:dyDescent="0.2">
      <c r="A2264" s="821">
        <v>21</v>
      </c>
      <c r="B2264" s="822" t="s">
        <v>2867</v>
      </c>
      <c r="C2264" s="822" t="s">
        <v>2873</v>
      </c>
      <c r="D2264" s="823" t="s">
        <v>4857</v>
      </c>
      <c r="E2264" s="824" t="s">
        <v>2914</v>
      </c>
      <c r="F2264" s="822" t="s">
        <v>2868</v>
      </c>
      <c r="G2264" s="822" t="s">
        <v>2928</v>
      </c>
      <c r="H2264" s="822" t="s">
        <v>643</v>
      </c>
      <c r="I2264" s="822" t="s">
        <v>2534</v>
      </c>
      <c r="J2264" s="822" t="s">
        <v>1237</v>
      </c>
      <c r="K2264" s="822" t="s">
        <v>1238</v>
      </c>
      <c r="L2264" s="825">
        <v>552.64</v>
      </c>
      <c r="M2264" s="825">
        <v>1105.28</v>
      </c>
      <c r="N2264" s="822">
        <v>2</v>
      </c>
      <c r="O2264" s="826">
        <v>2</v>
      </c>
      <c r="P2264" s="825">
        <v>552.64</v>
      </c>
      <c r="Q2264" s="827">
        <v>0.5</v>
      </c>
      <c r="R2264" s="822">
        <v>1</v>
      </c>
      <c r="S2264" s="827">
        <v>0.5</v>
      </c>
      <c r="T2264" s="826">
        <v>1</v>
      </c>
      <c r="U2264" s="828">
        <v>0.5</v>
      </c>
    </row>
    <row r="2265" spans="1:21" ht="14.45" customHeight="1" x14ac:dyDescent="0.2">
      <c r="A2265" s="821">
        <v>21</v>
      </c>
      <c r="B2265" s="822" t="s">
        <v>2867</v>
      </c>
      <c r="C2265" s="822" t="s">
        <v>2873</v>
      </c>
      <c r="D2265" s="823" t="s">
        <v>4857</v>
      </c>
      <c r="E2265" s="824" t="s">
        <v>2914</v>
      </c>
      <c r="F2265" s="822" t="s">
        <v>2868</v>
      </c>
      <c r="G2265" s="822" t="s">
        <v>3139</v>
      </c>
      <c r="H2265" s="822" t="s">
        <v>329</v>
      </c>
      <c r="I2265" s="822" t="s">
        <v>3140</v>
      </c>
      <c r="J2265" s="822" t="s">
        <v>660</v>
      </c>
      <c r="K2265" s="822" t="s">
        <v>3141</v>
      </c>
      <c r="L2265" s="825">
        <v>453.18</v>
      </c>
      <c r="M2265" s="825">
        <v>453.18</v>
      </c>
      <c r="N2265" s="822">
        <v>1</v>
      </c>
      <c r="O2265" s="826">
        <v>0.5</v>
      </c>
      <c r="P2265" s="825">
        <v>453.18</v>
      </c>
      <c r="Q2265" s="827">
        <v>1</v>
      </c>
      <c r="R2265" s="822">
        <v>1</v>
      </c>
      <c r="S2265" s="827">
        <v>1</v>
      </c>
      <c r="T2265" s="826">
        <v>0.5</v>
      </c>
      <c r="U2265" s="828">
        <v>1</v>
      </c>
    </row>
    <row r="2266" spans="1:21" ht="14.45" customHeight="1" x14ac:dyDescent="0.2">
      <c r="A2266" s="821">
        <v>21</v>
      </c>
      <c r="B2266" s="822" t="s">
        <v>2867</v>
      </c>
      <c r="C2266" s="822" t="s">
        <v>2873</v>
      </c>
      <c r="D2266" s="823" t="s">
        <v>4857</v>
      </c>
      <c r="E2266" s="824" t="s">
        <v>2914</v>
      </c>
      <c r="F2266" s="822" t="s">
        <v>2868</v>
      </c>
      <c r="G2266" s="822" t="s">
        <v>2933</v>
      </c>
      <c r="H2266" s="822" t="s">
        <v>329</v>
      </c>
      <c r="I2266" s="822" t="s">
        <v>3142</v>
      </c>
      <c r="J2266" s="822" t="s">
        <v>1674</v>
      </c>
      <c r="K2266" s="822" t="s">
        <v>3143</v>
      </c>
      <c r="L2266" s="825">
        <v>57.64</v>
      </c>
      <c r="M2266" s="825">
        <v>172.92000000000002</v>
      </c>
      <c r="N2266" s="822">
        <v>3</v>
      </c>
      <c r="O2266" s="826">
        <v>2</v>
      </c>
      <c r="P2266" s="825">
        <v>57.64</v>
      </c>
      <c r="Q2266" s="827">
        <v>0.33333333333333331</v>
      </c>
      <c r="R2266" s="822">
        <v>1</v>
      </c>
      <c r="S2266" s="827">
        <v>0.33333333333333331</v>
      </c>
      <c r="T2266" s="826">
        <v>1</v>
      </c>
      <c r="U2266" s="828">
        <v>0.5</v>
      </c>
    </row>
    <row r="2267" spans="1:21" ht="14.45" customHeight="1" x14ac:dyDescent="0.2">
      <c r="A2267" s="821">
        <v>21</v>
      </c>
      <c r="B2267" s="822" t="s">
        <v>2867</v>
      </c>
      <c r="C2267" s="822" t="s">
        <v>2873</v>
      </c>
      <c r="D2267" s="823" t="s">
        <v>4857</v>
      </c>
      <c r="E2267" s="824" t="s">
        <v>2914</v>
      </c>
      <c r="F2267" s="822" t="s">
        <v>2868</v>
      </c>
      <c r="G2267" s="822" t="s">
        <v>2933</v>
      </c>
      <c r="H2267" s="822" t="s">
        <v>643</v>
      </c>
      <c r="I2267" s="822" t="s">
        <v>2297</v>
      </c>
      <c r="J2267" s="822" t="s">
        <v>1674</v>
      </c>
      <c r="K2267" s="822" t="s">
        <v>2298</v>
      </c>
      <c r="L2267" s="825">
        <v>28.81</v>
      </c>
      <c r="M2267" s="825">
        <v>57.62</v>
      </c>
      <c r="N2267" s="822">
        <v>2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21</v>
      </c>
      <c r="B2268" s="822" t="s">
        <v>2867</v>
      </c>
      <c r="C2268" s="822" t="s">
        <v>2873</v>
      </c>
      <c r="D2268" s="823" t="s">
        <v>4857</v>
      </c>
      <c r="E2268" s="824" t="s">
        <v>2914</v>
      </c>
      <c r="F2268" s="822" t="s">
        <v>2868</v>
      </c>
      <c r="G2268" s="822" t="s">
        <v>2933</v>
      </c>
      <c r="H2268" s="822" t="s">
        <v>643</v>
      </c>
      <c r="I2268" s="822" t="s">
        <v>2297</v>
      </c>
      <c r="J2268" s="822" t="s">
        <v>1674</v>
      </c>
      <c r="K2268" s="822" t="s">
        <v>2298</v>
      </c>
      <c r="L2268" s="825">
        <v>13.68</v>
      </c>
      <c r="M2268" s="825">
        <v>13.68</v>
      </c>
      <c r="N2268" s="822">
        <v>1</v>
      </c>
      <c r="O2268" s="826">
        <v>1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21</v>
      </c>
      <c r="B2269" s="822" t="s">
        <v>2867</v>
      </c>
      <c r="C2269" s="822" t="s">
        <v>2873</v>
      </c>
      <c r="D2269" s="823" t="s">
        <v>4857</v>
      </c>
      <c r="E2269" s="824" t="s">
        <v>2914</v>
      </c>
      <c r="F2269" s="822" t="s">
        <v>2868</v>
      </c>
      <c r="G2269" s="822" t="s">
        <v>3151</v>
      </c>
      <c r="H2269" s="822" t="s">
        <v>329</v>
      </c>
      <c r="I2269" s="822" t="s">
        <v>3152</v>
      </c>
      <c r="J2269" s="822" t="s">
        <v>652</v>
      </c>
      <c r="K2269" s="822" t="s">
        <v>3153</v>
      </c>
      <c r="L2269" s="825">
        <v>127.91</v>
      </c>
      <c r="M2269" s="825">
        <v>255.82</v>
      </c>
      <c r="N2269" s="822">
        <v>2</v>
      </c>
      <c r="O2269" s="826">
        <v>1</v>
      </c>
      <c r="P2269" s="825">
        <v>255.82</v>
      </c>
      <c r="Q2269" s="827">
        <v>1</v>
      </c>
      <c r="R2269" s="822">
        <v>2</v>
      </c>
      <c r="S2269" s="827">
        <v>1</v>
      </c>
      <c r="T2269" s="826">
        <v>1</v>
      </c>
      <c r="U2269" s="828">
        <v>1</v>
      </c>
    </row>
    <row r="2270" spans="1:21" ht="14.45" customHeight="1" x14ac:dyDescent="0.2">
      <c r="A2270" s="821">
        <v>21</v>
      </c>
      <c r="B2270" s="822" t="s">
        <v>2867</v>
      </c>
      <c r="C2270" s="822" t="s">
        <v>2873</v>
      </c>
      <c r="D2270" s="823" t="s">
        <v>4857</v>
      </c>
      <c r="E2270" s="824" t="s">
        <v>2914</v>
      </c>
      <c r="F2270" s="822" t="s">
        <v>2868</v>
      </c>
      <c r="G2270" s="822" t="s">
        <v>4527</v>
      </c>
      <c r="H2270" s="822" t="s">
        <v>329</v>
      </c>
      <c r="I2270" s="822" t="s">
        <v>4528</v>
      </c>
      <c r="J2270" s="822" t="s">
        <v>4529</v>
      </c>
      <c r="K2270" s="822" t="s">
        <v>4530</v>
      </c>
      <c r="L2270" s="825">
        <v>0</v>
      </c>
      <c r="M2270" s="825">
        <v>0</v>
      </c>
      <c r="N2270" s="822">
        <v>1</v>
      </c>
      <c r="O2270" s="826">
        <v>1</v>
      </c>
      <c r="P2270" s="825"/>
      <c r="Q2270" s="827"/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21</v>
      </c>
      <c r="B2271" s="822" t="s">
        <v>2867</v>
      </c>
      <c r="C2271" s="822" t="s">
        <v>2873</v>
      </c>
      <c r="D2271" s="823" t="s">
        <v>4857</v>
      </c>
      <c r="E2271" s="824" t="s">
        <v>2914</v>
      </c>
      <c r="F2271" s="822" t="s">
        <v>2868</v>
      </c>
      <c r="G2271" s="822" t="s">
        <v>3154</v>
      </c>
      <c r="H2271" s="822" t="s">
        <v>329</v>
      </c>
      <c r="I2271" s="822" t="s">
        <v>3155</v>
      </c>
      <c r="J2271" s="822" t="s">
        <v>3156</v>
      </c>
      <c r="K2271" s="822" t="s">
        <v>3157</v>
      </c>
      <c r="L2271" s="825">
        <v>21.92</v>
      </c>
      <c r="M2271" s="825">
        <v>131.52000000000001</v>
      </c>
      <c r="N2271" s="822">
        <v>6</v>
      </c>
      <c r="O2271" s="826">
        <v>2</v>
      </c>
      <c r="P2271" s="825">
        <v>65.760000000000005</v>
      </c>
      <c r="Q2271" s="827">
        <v>0.5</v>
      </c>
      <c r="R2271" s="822">
        <v>3</v>
      </c>
      <c r="S2271" s="827">
        <v>0.5</v>
      </c>
      <c r="T2271" s="826">
        <v>1</v>
      </c>
      <c r="U2271" s="828">
        <v>0.5</v>
      </c>
    </row>
    <row r="2272" spans="1:21" ht="14.45" customHeight="1" x14ac:dyDescent="0.2">
      <c r="A2272" s="821">
        <v>21</v>
      </c>
      <c r="B2272" s="822" t="s">
        <v>2867</v>
      </c>
      <c r="C2272" s="822" t="s">
        <v>2873</v>
      </c>
      <c r="D2272" s="823" t="s">
        <v>4857</v>
      </c>
      <c r="E2272" s="824" t="s">
        <v>2914</v>
      </c>
      <c r="F2272" s="822" t="s">
        <v>2868</v>
      </c>
      <c r="G2272" s="822" t="s">
        <v>3154</v>
      </c>
      <c r="H2272" s="822" t="s">
        <v>329</v>
      </c>
      <c r="I2272" s="822" t="s">
        <v>3158</v>
      </c>
      <c r="J2272" s="822" t="s">
        <v>3156</v>
      </c>
      <c r="K2272" s="822" t="s">
        <v>3159</v>
      </c>
      <c r="L2272" s="825">
        <v>87.67</v>
      </c>
      <c r="M2272" s="825">
        <v>175.34</v>
      </c>
      <c r="N2272" s="822">
        <v>2</v>
      </c>
      <c r="O2272" s="826">
        <v>1</v>
      </c>
      <c r="P2272" s="825">
        <v>175.34</v>
      </c>
      <c r="Q2272" s="827">
        <v>1</v>
      </c>
      <c r="R2272" s="822">
        <v>2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21</v>
      </c>
      <c r="B2273" s="822" t="s">
        <v>2867</v>
      </c>
      <c r="C2273" s="822" t="s">
        <v>2873</v>
      </c>
      <c r="D2273" s="823" t="s">
        <v>4857</v>
      </c>
      <c r="E2273" s="824" t="s">
        <v>2914</v>
      </c>
      <c r="F2273" s="822" t="s">
        <v>2868</v>
      </c>
      <c r="G2273" s="822" t="s">
        <v>3456</v>
      </c>
      <c r="H2273" s="822" t="s">
        <v>329</v>
      </c>
      <c r="I2273" s="822" t="s">
        <v>3457</v>
      </c>
      <c r="J2273" s="822" t="s">
        <v>3458</v>
      </c>
      <c r="K2273" s="822" t="s">
        <v>2756</v>
      </c>
      <c r="L2273" s="825">
        <v>105.44</v>
      </c>
      <c r="M2273" s="825">
        <v>105.44</v>
      </c>
      <c r="N2273" s="822">
        <v>1</v>
      </c>
      <c r="O2273" s="826">
        <v>1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21</v>
      </c>
      <c r="B2274" s="822" t="s">
        <v>2867</v>
      </c>
      <c r="C2274" s="822" t="s">
        <v>2873</v>
      </c>
      <c r="D2274" s="823" t="s">
        <v>4857</v>
      </c>
      <c r="E2274" s="824" t="s">
        <v>2914</v>
      </c>
      <c r="F2274" s="822" t="s">
        <v>2868</v>
      </c>
      <c r="G2274" s="822" t="s">
        <v>2921</v>
      </c>
      <c r="H2274" s="822" t="s">
        <v>643</v>
      </c>
      <c r="I2274" s="822" t="s">
        <v>2556</v>
      </c>
      <c r="J2274" s="822" t="s">
        <v>1211</v>
      </c>
      <c r="K2274" s="822" t="s">
        <v>1212</v>
      </c>
      <c r="L2274" s="825">
        <v>0</v>
      </c>
      <c r="M2274" s="825">
        <v>0</v>
      </c>
      <c r="N2274" s="822">
        <v>15</v>
      </c>
      <c r="O2274" s="826">
        <v>7</v>
      </c>
      <c r="P2274" s="825">
        <v>0</v>
      </c>
      <c r="Q2274" s="827"/>
      <c r="R2274" s="822">
        <v>8</v>
      </c>
      <c r="S2274" s="827">
        <v>0.53333333333333333</v>
      </c>
      <c r="T2274" s="826">
        <v>4</v>
      </c>
      <c r="U2274" s="828">
        <v>0.5714285714285714</v>
      </c>
    </row>
    <row r="2275" spans="1:21" ht="14.45" customHeight="1" x14ac:dyDescent="0.2">
      <c r="A2275" s="821">
        <v>21</v>
      </c>
      <c r="B2275" s="822" t="s">
        <v>2867</v>
      </c>
      <c r="C2275" s="822" t="s">
        <v>2873</v>
      </c>
      <c r="D2275" s="823" t="s">
        <v>4857</v>
      </c>
      <c r="E2275" s="824" t="s">
        <v>2914</v>
      </c>
      <c r="F2275" s="822" t="s">
        <v>2868</v>
      </c>
      <c r="G2275" s="822" t="s">
        <v>3164</v>
      </c>
      <c r="H2275" s="822" t="s">
        <v>329</v>
      </c>
      <c r="I2275" s="822" t="s">
        <v>3467</v>
      </c>
      <c r="J2275" s="822" t="s">
        <v>1437</v>
      </c>
      <c r="K2275" s="822" t="s">
        <v>3468</v>
      </c>
      <c r="L2275" s="825">
        <v>42.08</v>
      </c>
      <c r="M2275" s="825">
        <v>126.24</v>
      </c>
      <c r="N2275" s="822">
        <v>3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21</v>
      </c>
      <c r="B2276" s="822" t="s">
        <v>2867</v>
      </c>
      <c r="C2276" s="822" t="s">
        <v>2873</v>
      </c>
      <c r="D2276" s="823" t="s">
        <v>4857</v>
      </c>
      <c r="E2276" s="824" t="s">
        <v>2914</v>
      </c>
      <c r="F2276" s="822" t="s">
        <v>2868</v>
      </c>
      <c r="G2276" s="822" t="s">
        <v>3167</v>
      </c>
      <c r="H2276" s="822" t="s">
        <v>643</v>
      </c>
      <c r="I2276" s="822" t="s">
        <v>3168</v>
      </c>
      <c r="J2276" s="822" t="s">
        <v>3169</v>
      </c>
      <c r="K2276" s="822" t="s">
        <v>3170</v>
      </c>
      <c r="L2276" s="825">
        <v>502.31</v>
      </c>
      <c r="M2276" s="825">
        <v>3516.17</v>
      </c>
      <c r="N2276" s="822">
        <v>7</v>
      </c>
      <c r="O2276" s="826">
        <v>7</v>
      </c>
      <c r="P2276" s="825">
        <v>1004.62</v>
      </c>
      <c r="Q2276" s="827">
        <v>0.2857142857142857</v>
      </c>
      <c r="R2276" s="822">
        <v>2</v>
      </c>
      <c r="S2276" s="827">
        <v>0.2857142857142857</v>
      </c>
      <c r="T2276" s="826">
        <v>2</v>
      </c>
      <c r="U2276" s="828">
        <v>0.2857142857142857</v>
      </c>
    </row>
    <row r="2277" spans="1:21" ht="14.45" customHeight="1" x14ac:dyDescent="0.2">
      <c r="A2277" s="821">
        <v>21</v>
      </c>
      <c r="B2277" s="822" t="s">
        <v>2867</v>
      </c>
      <c r="C2277" s="822" t="s">
        <v>2873</v>
      </c>
      <c r="D2277" s="823" t="s">
        <v>4857</v>
      </c>
      <c r="E2277" s="824" t="s">
        <v>2914</v>
      </c>
      <c r="F2277" s="822" t="s">
        <v>2868</v>
      </c>
      <c r="G2277" s="822" t="s">
        <v>3175</v>
      </c>
      <c r="H2277" s="822" t="s">
        <v>643</v>
      </c>
      <c r="I2277" s="822" t="s">
        <v>2499</v>
      </c>
      <c r="J2277" s="822" t="s">
        <v>1376</v>
      </c>
      <c r="K2277" s="822" t="s">
        <v>1377</v>
      </c>
      <c r="L2277" s="825">
        <v>4017.02</v>
      </c>
      <c r="M2277" s="825">
        <v>4017.02</v>
      </c>
      <c r="N2277" s="822">
        <v>1</v>
      </c>
      <c r="O2277" s="826">
        <v>0.5</v>
      </c>
      <c r="P2277" s="825">
        <v>4017.02</v>
      </c>
      <c r="Q2277" s="827">
        <v>1</v>
      </c>
      <c r="R2277" s="822">
        <v>1</v>
      </c>
      <c r="S2277" s="827">
        <v>1</v>
      </c>
      <c r="T2277" s="826">
        <v>0.5</v>
      </c>
      <c r="U2277" s="828">
        <v>1</v>
      </c>
    </row>
    <row r="2278" spans="1:21" ht="14.45" customHeight="1" x14ac:dyDescent="0.2">
      <c r="A2278" s="821">
        <v>21</v>
      </c>
      <c r="B2278" s="822" t="s">
        <v>2867</v>
      </c>
      <c r="C2278" s="822" t="s">
        <v>2873</v>
      </c>
      <c r="D2278" s="823" t="s">
        <v>4857</v>
      </c>
      <c r="E2278" s="824" t="s">
        <v>2914</v>
      </c>
      <c r="F2278" s="822" t="s">
        <v>2868</v>
      </c>
      <c r="G2278" s="822" t="s">
        <v>3175</v>
      </c>
      <c r="H2278" s="822" t="s">
        <v>643</v>
      </c>
      <c r="I2278" s="822" t="s">
        <v>3178</v>
      </c>
      <c r="J2278" s="822" t="s">
        <v>1376</v>
      </c>
      <c r="K2278" s="822" t="s">
        <v>3179</v>
      </c>
      <c r="L2278" s="825">
        <v>7230.63</v>
      </c>
      <c r="M2278" s="825">
        <v>7230.63</v>
      </c>
      <c r="N2278" s="822">
        <v>1</v>
      </c>
      <c r="O2278" s="826">
        <v>0.5</v>
      </c>
      <c r="P2278" s="825">
        <v>7230.63</v>
      </c>
      <c r="Q2278" s="827">
        <v>1</v>
      </c>
      <c r="R2278" s="822">
        <v>1</v>
      </c>
      <c r="S2278" s="827">
        <v>1</v>
      </c>
      <c r="T2278" s="826">
        <v>0.5</v>
      </c>
      <c r="U2278" s="828">
        <v>1</v>
      </c>
    </row>
    <row r="2279" spans="1:21" ht="14.45" customHeight="1" x14ac:dyDescent="0.2">
      <c r="A2279" s="821">
        <v>21</v>
      </c>
      <c r="B2279" s="822" t="s">
        <v>2867</v>
      </c>
      <c r="C2279" s="822" t="s">
        <v>2873</v>
      </c>
      <c r="D2279" s="823" t="s">
        <v>4857</v>
      </c>
      <c r="E2279" s="824" t="s">
        <v>2914</v>
      </c>
      <c r="F2279" s="822" t="s">
        <v>2868</v>
      </c>
      <c r="G2279" s="822" t="s">
        <v>3187</v>
      </c>
      <c r="H2279" s="822" t="s">
        <v>329</v>
      </c>
      <c r="I2279" s="822" t="s">
        <v>4034</v>
      </c>
      <c r="J2279" s="822" t="s">
        <v>3189</v>
      </c>
      <c r="K2279" s="822" t="s">
        <v>4035</v>
      </c>
      <c r="L2279" s="825">
        <v>33.4</v>
      </c>
      <c r="M2279" s="825">
        <v>33.4</v>
      </c>
      <c r="N2279" s="822">
        <v>1</v>
      </c>
      <c r="O2279" s="826">
        <v>1</v>
      </c>
      <c r="P2279" s="825">
        <v>33.4</v>
      </c>
      <c r="Q2279" s="827">
        <v>1</v>
      </c>
      <c r="R2279" s="822">
        <v>1</v>
      </c>
      <c r="S2279" s="827">
        <v>1</v>
      </c>
      <c r="T2279" s="826">
        <v>1</v>
      </c>
      <c r="U2279" s="828">
        <v>1</v>
      </c>
    </row>
    <row r="2280" spans="1:21" ht="14.45" customHeight="1" x14ac:dyDescent="0.2">
      <c r="A2280" s="821">
        <v>21</v>
      </c>
      <c r="B2280" s="822" t="s">
        <v>2867</v>
      </c>
      <c r="C2280" s="822" t="s">
        <v>2873</v>
      </c>
      <c r="D2280" s="823" t="s">
        <v>4857</v>
      </c>
      <c r="E2280" s="824" t="s">
        <v>2914</v>
      </c>
      <c r="F2280" s="822" t="s">
        <v>2868</v>
      </c>
      <c r="G2280" s="822" t="s">
        <v>4531</v>
      </c>
      <c r="H2280" s="822" t="s">
        <v>329</v>
      </c>
      <c r="I2280" s="822" t="s">
        <v>4532</v>
      </c>
      <c r="J2280" s="822" t="s">
        <v>4533</v>
      </c>
      <c r="K2280" s="822" t="s">
        <v>4534</v>
      </c>
      <c r="L2280" s="825">
        <v>87.87</v>
      </c>
      <c r="M2280" s="825">
        <v>87.87</v>
      </c>
      <c r="N2280" s="822">
        <v>1</v>
      </c>
      <c r="O2280" s="826">
        <v>1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21</v>
      </c>
      <c r="B2281" s="822" t="s">
        <v>2867</v>
      </c>
      <c r="C2281" s="822" t="s">
        <v>2873</v>
      </c>
      <c r="D2281" s="823" t="s">
        <v>4857</v>
      </c>
      <c r="E2281" s="824" t="s">
        <v>2914</v>
      </c>
      <c r="F2281" s="822" t="s">
        <v>2868</v>
      </c>
      <c r="G2281" s="822" t="s">
        <v>3201</v>
      </c>
      <c r="H2281" s="822" t="s">
        <v>329</v>
      </c>
      <c r="I2281" s="822" t="s">
        <v>3205</v>
      </c>
      <c r="J2281" s="822" t="s">
        <v>3206</v>
      </c>
      <c r="K2281" s="822" t="s">
        <v>3207</v>
      </c>
      <c r="L2281" s="825">
        <v>177.92</v>
      </c>
      <c r="M2281" s="825">
        <v>177.92</v>
      </c>
      <c r="N2281" s="822">
        <v>1</v>
      </c>
      <c r="O2281" s="826">
        <v>1</v>
      </c>
      <c r="P2281" s="825">
        <v>177.92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21</v>
      </c>
      <c r="B2282" s="822" t="s">
        <v>2867</v>
      </c>
      <c r="C2282" s="822" t="s">
        <v>2873</v>
      </c>
      <c r="D2282" s="823" t="s">
        <v>4857</v>
      </c>
      <c r="E2282" s="824" t="s">
        <v>2914</v>
      </c>
      <c r="F2282" s="822" t="s">
        <v>2868</v>
      </c>
      <c r="G2282" s="822" t="s">
        <v>3210</v>
      </c>
      <c r="H2282" s="822" t="s">
        <v>643</v>
      </c>
      <c r="I2282" s="822" t="s">
        <v>2594</v>
      </c>
      <c r="J2282" s="822" t="s">
        <v>1460</v>
      </c>
      <c r="K2282" s="822" t="s">
        <v>2595</v>
      </c>
      <c r="L2282" s="825">
        <v>0</v>
      </c>
      <c r="M2282" s="825">
        <v>0</v>
      </c>
      <c r="N2282" s="822">
        <v>3</v>
      </c>
      <c r="O2282" s="826">
        <v>3</v>
      </c>
      <c r="P2282" s="825">
        <v>0</v>
      </c>
      <c r="Q2282" s="827"/>
      <c r="R2282" s="822">
        <v>2</v>
      </c>
      <c r="S2282" s="827">
        <v>0.66666666666666663</v>
      </c>
      <c r="T2282" s="826">
        <v>2</v>
      </c>
      <c r="U2282" s="828">
        <v>0.66666666666666663</v>
      </c>
    </row>
    <row r="2283" spans="1:21" ht="14.45" customHeight="1" x14ac:dyDescent="0.2">
      <c r="A2283" s="821">
        <v>21</v>
      </c>
      <c r="B2283" s="822" t="s">
        <v>2867</v>
      </c>
      <c r="C2283" s="822" t="s">
        <v>2873</v>
      </c>
      <c r="D2283" s="823" t="s">
        <v>4857</v>
      </c>
      <c r="E2283" s="824" t="s">
        <v>2914</v>
      </c>
      <c r="F2283" s="822" t="s">
        <v>2868</v>
      </c>
      <c r="G2283" s="822" t="s">
        <v>2943</v>
      </c>
      <c r="H2283" s="822" t="s">
        <v>643</v>
      </c>
      <c r="I2283" s="822" t="s">
        <v>2305</v>
      </c>
      <c r="J2283" s="822" t="s">
        <v>1068</v>
      </c>
      <c r="K2283" s="822" t="s">
        <v>2306</v>
      </c>
      <c r="L2283" s="825">
        <v>165.63</v>
      </c>
      <c r="M2283" s="825">
        <v>331.26</v>
      </c>
      <c r="N2283" s="822">
        <v>2</v>
      </c>
      <c r="O2283" s="826">
        <v>0.5</v>
      </c>
      <c r="P2283" s="825">
        <v>331.26</v>
      </c>
      <c r="Q2283" s="827">
        <v>1</v>
      </c>
      <c r="R2283" s="822">
        <v>2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21</v>
      </c>
      <c r="B2284" s="822" t="s">
        <v>2867</v>
      </c>
      <c r="C2284" s="822" t="s">
        <v>2873</v>
      </c>
      <c r="D2284" s="823" t="s">
        <v>4857</v>
      </c>
      <c r="E2284" s="824" t="s">
        <v>2914</v>
      </c>
      <c r="F2284" s="822" t="s">
        <v>2868</v>
      </c>
      <c r="G2284" s="822" t="s">
        <v>3221</v>
      </c>
      <c r="H2284" s="822" t="s">
        <v>329</v>
      </c>
      <c r="I2284" s="822" t="s">
        <v>3594</v>
      </c>
      <c r="J2284" s="822" t="s">
        <v>3223</v>
      </c>
      <c r="K2284" s="822" t="s">
        <v>3595</v>
      </c>
      <c r="L2284" s="825">
        <v>299.83999999999997</v>
      </c>
      <c r="M2284" s="825">
        <v>299.83999999999997</v>
      </c>
      <c r="N2284" s="822">
        <v>1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21</v>
      </c>
      <c r="B2285" s="822" t="s">
        <v>2867</v>
      </c>
      <c r="C2285" s="822" t="s">
        <v>2873</v>
      </c>
      <c r="D2285" s="823" t="s">
        <v>4857</v>
      </c>
      <c r="E2285" s="824" t="s">
        <v>2914</v>
      </c>
      <c r="F2285" s="822" t="s">
        <v>2868</v>
      </c>
      <c r="G2285" s="822" t="s">
        <v>3221</v>
      </c>
      <c r="H2285" s="822" t="s">
        <v>329</v>
      </c>
      <c r="I2285" s="822" t="s">
        <v>3491</v>
      </c>
      <c r="J2285" s="822" t="s">
        <v>1451</v>
      </c>
      <c r="K2285" s="822" t="s">
        <v>3492</v>
      </c>
      <c r="L2285" s="825">
        <v>50.32</v>
      </c>
      <c r="M2285" s="825">
        <v>201.28</v>
      </c>
      <c r="N2285" s="822">
        <v>4</v>
      </c>
      <c r="O2285" s="826">
        <v>2.5</v>
      </c>
      <c r="P2285" s="825">
        <v>100.64</v>
      </c>
      <c r="Q2285" s="827">
        <v>0.5</v>
      </c>
      <c r="R2285" s="822">
        <v>2</v>
      </c>
      <c r="S2285" s="827">
        <v>0.5</v>
      </c>
      <c r="T2285" s="826">
        <v>2</v>
      </c>
      <c r="U2285" s="828">
        <v>0.8</v>
      </c>
    </row>
    <row r="2286" spans="1:21" ht="14.45" customHeight="1" x14ac:dyDescent="0.2">
      <c r="A2286" s="821">
        <v>21</v>
      </c>
      <c r="B2286" s="822" t="s">
        <v>2867</v>
      </c>
      <c r="C2286" s="822" t="s">
        <v>2873</v>
      </c>
      <c r="D2286" s="823" t="s">
        <v>4857</v>
      </c>
      <c r="E2286" s="824" t="s">
        <v>2914</v>
      </c>
      <c r="F2286" s="822" t="s">
        <v>2868</v>
      </c>
      <c r="G2286" s="822" t="s">
        <v>2922</v>
      </c>
      <c r="H2286" s="822" t="s">
        <v>329</v>
      </c>
      <c r="I2286" s="822" t="s">
        <v>2923</v>
      </c>
      <c r="J2286" s="822" t="s">
        <v>650</v>
      </c>
      <c r="K2286" s="822" t="s">
        <v>651</v>
      </c>
      <c r="L2286" s="825">
        <v>2086.5500000000002</v>
      </c>
      <c r="M2286" s="825">
        <v>29211.699999999997</v>
      </c>
      <c r="N2286" s="822">
        <v>14</v>
      </c>
      <c r="O2286" s="826">
        <v>13</v>
      </c>
      <c r="P2286" s="825">
        <v>16692.399999999998</v>
      </c>
      <c r="Q2286" s="827">
        <v>0.5714285714285714</v>
      </c>
      <c r="R2286" s="822">
        <v>8</v>
      </c>
      <c r="S2286" s="827">
        <v>0.5714285714285714</v>
      </c>
      <c r="T2286" s="826">
        <v>8</v>
      </c>
      <c r="U2286" s="828">
        <v>0.61538461538461542</v>
      </c>
    </row>
    <row r="2287" spans="1:21" ht="14.45" customHeight="1" x14ac:dyDescent="0.2">
      <c r="A2287" s="821">
        <v>21</v>
      </c>
      <c r="B2287" s="822" t="s">
        <v>2867</v>
      </c>
      <c r="C2287" s="822" t="s">
        <v>2873</v>
      </c>
      <c r="D2287" s="823" t="s">
        <v>4857</v>
      </c>
      <c r="E2287" s="824" t="s">
        <v>2914</v>
      </c>
      <c r="F2287" s="822" t="s">
        <v>2868</v>
      </c>
      <c r="G2287" s="822" t="s">
        <v>3231</v>
      </c>
      <c r="H2287" s="822" t="s">
        <v>643</v>
      </c>
      <c r="I2287" s="822" t="s">
        <v>2449</v>
      </c>
      <c r="J2287" s="822" t="s">
        <v>1529</v>
      </c>
      <c r="K2287" s="822" t="s">
        <v>2450</v>
      </c>
      <c r="L2287" s="825">
        <v>154.36000000000001</v>
      </c>
      <c r="M2287" s="825">
        <v>771.80000000000007</v>
      </c>
      <c r="N2287" s="822">
        <v>5</v>
      </c>
      <c r="O2287" s="826">
        <v>3.5</v>
      </c>
      <c r="P2287" s="825">
        <v>463.08000000000004</v>
      </c>
      <c r="Q2287" s="827">
        <v>0.6</v>
      </c>
      <c r="R2287" s="822">
        <v>3</v>
      </c>
      <c r="S2287" s="827">
        <v>0.6</v>
      </c>
      <c r="T2287" s="826">
        <v>2</v>
      </c>
      <c r="U2287" s="828">
        <v>0.5714285714285714</v>
      </c>
    </row>
    <row r="2288" spans="1:21" ht="14.45" customHeight="1" x14ac:dyDescent="0.2">
      <c r="A2288" s="821">
        <v>21</v>
      </c>
      <c r="B2288" s="822" t="s">
        <v>2867</v>
      </c>
      <c r="C2288" s="822" t="s">
        <v>2873</v>
      </c>
      <c r="D2288" s="823" t="s">
        <v>4857</v>
      </c>
      <c r="E2288" s="824" t="s">
        <v>2914</v>
      </c>
      <c r="F2288" s="822" t="s">
        <v>2868</v>
      </c>
      <c r="G2288" s="822" t="s">
        <v>3234</v>
      </c>
      <c r="H2288" s="822" t="s">
        <v>329</v>
      </c>
      <c r="I2288" s="822" t="s">
        <v>3493</v>
      </c>
      <c r="J2288" s="822" t="s">
        <v>1091</v>
      </c>
      <c r="K2288" s="822" t="s">
        <v>1092</v>
      </c>
      <c r="L2288" s="825">
        <v>374.79</v>
      </c>
      <c r="M2288" s="825">
        <v>749.58</v>
      </c>
      <c r="N2288" s="822">
        <v>2</v>
      </c>
      <c r="O2288" s="826">
        <v>0.5</v>
      </c>
      <c r="P2288" s="825">
        <v>749.58</v>
      </c>
      <c r="Q2288" s="827">
        <v>1</v>
      </c>
      <c r="R2288" s="822">
        <v>2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21</v>
      </c>
      <c r="B2289" s="822" t="s">
        <v>2867</v>
      </c>
      <c r="C2289" s="822" t="s">
        <v>2873</v>
      </c>
      <c r="D2289" s="823" t="s">
        <v>4857</v>
      </c>
      <c r="E2289" s="824" t="s">
        <v>2914</v>
      </c>
      <c r="F2289" s="822" t="s">
        <v>2868</v>
      </c>
      <c r="G2289" s="822" t="s">
        <v>3239</v>
      </c>
      <c r="H2289" s="822" t="s">
        <v>329</v>
      </c>
      <c r="I2289" s="822" t="s">
        <v>3760</v>
      </c>
      <c r="J2289" s="822" t="s">
        <v>891</v>
      </c>
      <c r="K2289" s="822" t="s">
        <v>3761</v>
      </c>
      <c r="L2289" s="825">
        <v>63.14</v>
      </c>
      <c r="M2289" s="825">
        <v>63.14</v>
      </c>
      <c r="N2289" s="822">
        <v>1</v>
      </c>
      <c r="O2289" s="826">
        <v>0.5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21</v>
      </c>
      <c r="B2290" s="822" t="s">
        <v>2867</v>
      </c>
      <c r="C2290" s="822" t="s">
        <v>2873</v>
      </c>
      <c r="D2290" s="823" t="s">
        <v>4857</v>
      </c>
      <c r="E2290" s="824" t="s">
        <v>2914</v>
      </c>
      <c r="F2290" s="822" t="s">
        <v>2868</v>
      </c>
      <c r="G2290" s="822" t="s">
        <v>3241</v>
      </c>
      <c r="H2290" s="822" t="s">
        <v>329</v>
      </c>
      <c r="I2290" s="822" t="s">
        <v>3245</v>
      </c>
      <c r="J2290" s="822" t="s">
        <v>3243</v>
      </c>
      <c r="K2290" s="822" t="s">
        <v>3246</v>
      </c>
      <c r="L2290" s="825">
        <v>0</v>
      </c>
      <c r="M2290" s="825">
        <v>0</v>
      </c>
      <c r="N2290" s="822">
        <v>1</v>
      </c>
      <c r="O2290" s="826">
        <v>1</v>
      </c>
      <c r="P2290" s="825"/>
      <c r="Q2290" s="827"/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21</v>
      </c>
      <c r="B2291" s="822" t="s">
        <v>2867</v>
      </c>
      <c r="C2291" s="822" t="s">
        <v>2873</v>
      </c>
      <c r="D2291" s="823" t="s">
        <v>4857</v>
      </c>
      <c r="E2291" s="824" t="s">
        <v>2914</v>
      </c>
      <c r="F2291" s="822" t="s">
        <v>2868</v>
      </c>
      <c r="G2291" s="822" t="s">
        <v>3247</v>
      </c>
      <c r="H2291" s="822" t="s">
        <v>329</v>
      </c>
      <c r="I2291" s="822" t="s">
        <v>3762</v>
      </c>
      <c r="J2291" s="822" t="s">
        <v>3249</v>
      </c>
      <c r="K2291" s="822" t="s">
        <v>3250</v>
      </c>
      <c r="L2291" s="825">
        <v>79.069999999999993</v>
      </c>
      <c r="M2291" s="825">
        <v>237.20999999999998</v>
      </c>
      <c r="N2291" s="822">
        <v>3</v>
      </c>
      <c r="O2291" s="826">
        <v>0.5</v>
      </c>
      <c r="P2291" s="825">
        <v>237.20999999999998</v>
      </c>
      <c r="Q2291" s="827">
        <v>1</v>
      </c>
      <c r="R2291" s="822">
        <v>3</v>
      </c>
      <c r="S2291" s="827">
        <v>1</v>
      </c>
      <c r="T2291" s="826">
        <v>0.5</v>
      </c>
      <c r="U2291" s="828">
        <v>1</v>
      </c>
    </row>
    <row r="2292" spans="1:21" ht="14.45" customHeight="1" x14ac:dyDescent="0.2">
      <c r="A2292" s="821">
        <v>21</v>
      </c>
      <c r="B2292" s="822" t="s">
        <v>2867</v>
      </c>
      <c r="C2292" s="822" t="s">
        <v>2873</v>
      </c>
      <c r="D2292" s="823" t="s">
        <v>4857</v>
      </c>
      <c r="E2292" s="824" t="s">
        <v>2914</v>
      </c>
      <c r="F2292" s="822" t="s">
        <v>2868</v>
      </c>
      <c r="G2292" s="822" t="s">
        <v>3254</v>
      </c>
      <c r="H2292" s="822" t="s">
        <v>329</v>
      </c>
      <c r="I2292" s="822" t="s">
        <v>3255</v>
      </c>
      <c r="J2292" s="822" t="s">
        <v>1152</v>
      </c>
      <c r="K2292" s="822" t="s">
        <v>1153</v>
      </c>
      <c r="L2292" s="825">
        <v>121.92</v>
      </c>
      <c r="M2292" s="825">
        <v>975.36</v>
      </c>
      <c r="N2292" s="822">
        <v>8</v>
      </c>
      <c r="O2292" s="826">
        <v>3.5</v>
      </c>
      <c r="P2292" s="825">
        <v>243.84</v>
      </c>
      <c r="Q2292" s="827">
        <v>0.25</v>
      </c>
      <c r="R2292" s="822">
        <v>2</v>
      </c>
      <c r="S2292" s="827">
        <v>0.25</v>
      </c>
      <c r="T2292" s="826">
        <v>1</v>
      </c>
      <c r="U2292" s="828">
        <v>0.2857142857142857</v>
      </c>
    </row>
    <row r="2293" spans="1:21" ht="14.45" customHeight="1" x14ac:dyDescent="0.2">
      <c r="A2293" s="821">
        <v>21</v>
      </c>
      <c r="B2293" s="822" t="s">
        <v>2867</v>
      </c>
      <c r="C2293" s="822" t="s">
        <v>2873</v>
      </c>
      <c r="D2293" s="823" t="s">
        <v>4857</v>
      </c>
      <c r="E2293" s="824" t="s">
        <v>2914</v>
      </c>
      <c r="F2293" s="822" t="s">
        <v>2869</v>
      </c>
      <c r="G2293" s="822" t="s">
        <v>3257</v>
      </c>
      <c r="H2293" s="822" t="s">
        <v>329</v>
      </c>
      <c r="I2293" s="822" t="s">
        <v>4301</v>
      </c>
      <c r="J2293" s="822" t="s">
        <v>3259</v>
      </c>
      <c r="K2293" s="822"/>
      <c r="L2293" s="825">
        <v>0</v>
      </c>
      <c r="M2293" s="825">
        <v>0</v>
      </c>
      <c r="N2293" s="822">
        <v>1</v>
      </c>
      <c r="O2293" s="826">
        <v>1</v>
      </c>
      <c r="P2293" s="825">
        <v>0</v>
      </c>
      <c r="Q2293" s="827"/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21</v>
      </c>
      <c r="B2294" s="822" t="s">
        <v>2867</v>
      </c>
      <c r="C2294" s="822" t="s">
        <v>2873</v>
      </c>
      <c r="D2294" s="823" t="s">
        <v>4857</v>
      </c>
      <c r="E2294" s="824" t="s">
        <v>2914</v>
      </c>
      <c r="F2294" s="822" t="s">
        <v>2869</v>
      </c>
      <c r="G2294" s="822" t="s">
        <v>3257</v>
      </c>
      <c r="H2294" s="822" t="s">
        <v>329</v>
      </c>
      <c r="I2294" s="822" t="s">
        <v>3505</v>
      </c>
      <c r="J2294" s="822" t="s">
        <v>3259</v>
      </c>
      <c r="K2294" s="822"/>
      <c r="L2294" s="825">
        <v>0</v>
      </c>
      <c r="M2294" s="825">
        <v>0</v>
      </c>
      <c r="N2294" s="822">
        <v>2</v>
      </c>
      <c r="O2294" s="826">
        <v>2</v>
      </c>
      <c r="P2294" s="825">
        <v>0</v>
      </c>
      <c r="Q2294" s="827"/>
      <c r="R2294" s="822">
        <v>1</v>
      </c>
      <c r="S2294" s="827">
        <v>0.5</v>
      </c>
      <c r="T2294" s="826">
        <v>1</v>
      </c>
      <c r="U2294" s="828">
        <v>0.5</v>
      </c>
    </row>
    <row r="2295" spans="1:21" ht="14.45" customHeight="1" x14ac:dyDescent="0.2">
      <c r="A2295" s="821">
        <v>21</v>
      </c>
      <c r="B2295" s="822" t="s">
        <v>2867</v>
      </c>
      <c r="C2295" s="822" t="s">
        <v>2873</v>
      </c>
      <c r="D2295" s="823" t="s">
        <v>4857</v>
      </c>
      <c r="E2295" s="824" t="s">
        <v>2889</v>
      </c>
      <c r="F2295" s="822" t="s">
        <v>2868</v>
      </c>
      <c r="G2295" s="822" t="s">
        <v>2951</v>
      </c>
      <c r="H2295" s="822" t="s">
        <v>329</v>
      </c>
      <c r="I2295" s="822" t="s">
        <v>2952</v>
      </c>
      <c r="J2295" s="822" t="s">
        <v>2953</v>
      </c>
      <c r="K2295" s="822" t="s">
        <v>2954</v>
      </c>
      <c r="L2295" s="825">
        <v>70.48</v>
      </c>
      <c r="M2295" s="825">
        <v>422.88</v>
      </c>
      <c r="N2295" s="822">
        <v>6</v>
      </c>
      <c r="O2295" s="826">
        <v>4</v>
      </c>
      <c r="P2295" s="825">
        <v>211.44</v>
      </c>
      <c r="Q2295" s="827">
        <v>0.5</v>
      </c>
      <c r="R2295" s="822">
        <v>3</v>
      </c>
      <c r="S2295" s="827">
        <v>0.5</v>
      </c>
      <c r="T2295" s="826">
        <v>2</v>
      </c>
      <c r="U2295" s="828">
        <v>0.5</v>
      </c>
    </row>
    <row r="2296" spans="1:21" ht="14.45" customHeight="1" x14ac:dyDescent="0.2">
      <c r="A2296" s="821">
        <v>21</v>
      </c>
      <c r="B2296" s="822" t="s">
        <v>2867</v>
      </c>
      <c r="C2296" s="822" t="s">
        <v>2873</v>
      </c>
      <c r="D2296" s="823" t="s">
        <v>4857</v>
      </c>
      <c r="E2296" s="824" t="s">
        <v>2889</v>
      </c>
      <c r="F2296" s="822" t="s">
        <v>2868</v>
      </c>
      <c r="G2296" s="822" t="s">
        <v>2957</v>
      </c>
      <c r="H2296" s="822" t="s">
        <v>329</v>
      </c>
      <c r="I2296" s="822" t="s">
        <v>4535</v>
      </c>
      <c r="J2296" s="822" t="s">
        <v>4536</v>
      </c>
      <c r="K2296" s="822" t="s">
        <v>4537</v>
      </c>
      <c r="L2296" s="825">
        <v>0</v>
      </c>
      <c r="M2296" s="825">
        <v>0</v>
      </c>
      <c r="N2296" s="822">
        <v>1</v>
      </c>
      <c r="O2296" s="826">
        <v>0.5</v>
      </c>
      <c r="P2296" s="825"/>
      <c r="Q2296" s="827"/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21</v>
      </c>
      <c r="B2297" s="822" t="s">
        <v>2867</v>
      </c>
      <c r="C2297" s="822" t="s">
        <v>2873</v>
      </c>
      <c r="D2297" s="823" t="s">
        <v>4857</v>
      </c>
      <c r="E2297" s="824" t="s">
        <v>2889</v>
      </c>
      <c r="F2297" s="822" t="s">
        <v>2868</v>
      </c>
      <c r="G2297" s="822" t="s">
        <v>2958</v>
      </c>
      <c r="H2297" s="822" t="s">
        <v>643</v>
      </c>
      <c r="I2297" s="822" t="s">
        <v>2527</v>
      </c>
      <c r="J2297" s="822" t="s">
        <v>656</v>
      </c>
      <c r="K2297" s="822" t="s">
        <v>659</v>
      </c>
      <c r="L2297" s="825">
        <v>65.28</v>
      </c>
      <c r="M2297" s="825">
        <v>261.12</v>
      </c>
      <c r="N2297" s="822">
        <v>4</v>
      </c>
      <c r="O2297" s="826">
        <v>1.5</v>
      </c>
      <c r="P2297" s="825">
        <v>130.56</v>
      </c>
      <c r="Q2297" s="827">
        <v>0.5</v>
      </c>
      <c r="R2297" s="822">
        <v>2</v>
      </c>
      <c r="S2297" s="827">
        <v>0.5</v>
      </c>
      <c r="T2297" s="826">
        <v>0.5</v>
      </c>
      <c r="U2297" s="828">
        <v>0.33333333333333331</v>
      </c>
    </row>
    <row r="2298" spans="1:21" ht="14.45" customHeight="1" x14ac:dyDescent="0.2">
      <c r="A2298" s="821">
        <v>21</v>
      </c>
      <c r="B2298" s="822" t="s">
        <v>2867</v>
      </c>
      <c r="C2298" s="822" t="s">
        <v>2873</v>
      </c>
      <c r="D2298" s="823" t="s">
        <v>4857</v>
      </c>
      <c r="E2298" s="824" t="s">
        <v>2889</v>
      </c>
      <c r="F2298" s="822" t="s">
        <v>2868</v>
      </c>
      <c r="G2298" s="822" t="s">
        <v>2915</v>
      </c>
      <c r="H2298" s="822" t="s">
        <v>643</v>
      </c>
      <c r="I2298" s="822" t="s">
        <v>2591</v>
      </c>
      <c r="J2298" s="822" t="s">
        <v>2589</v>
      </c>
      <c r="K2298" s="822" t="s">
        <v>2592</v>
      </c>
      <c r="L2298" s="825">
        <v>11.71</v>
      </c>
      <c r="M2298" s="825">
        <v>23.42</v>
      </c>
      <c r="N2298" s="822">
        <v>2</v>
      </c>
      <c r="O2298" s="826">
        <v>1.5</v>
      </c>
      <c r="P2298" s="825">
        <v>23.42</v>
      </c>
      <c r="Q2298" s="827">
        <v>1</v>
      </c>
      <c r="R2298" s="822">
        <v>2</v>
      </c>
      <c r="S2298" s="827">
        <v>1</v>
      </c>
      <c r="T2298" s="826">
        <v>1.5</v>
      </c>
      <c r="U2298" s="828">
        <v>1</v>
      </c>
    </row>
    <row r="2299" spans="1:21" ht="14.45" customHeight="1" x14ac:dyDescent="0.2">
      <c r="A2299" s="821">
        <v>21</v>
      </c>
      <c r="B2299" s="822" t="s">
        <v>2867</v>
      </c>
      <c r="C2299" s="822" t="s">
        <v>2873</v>
      </c>
      <c r="D2299" s="823" t="s">
        <v>4857</v>
      </c>
      <c r="E2299" s="824" t="s">
        <v>2889</v>
      </c>
      <c r="F2299" s="822" t="s">
        <v>2868</v>
      </c>
      <c r="G2299" s="822" t="s">
        <v>3283</v>
      </c>
      <c r="H2299" s="822" t="s">
        <v>643</v>
      </c>
      <c r="I2299" s="822" t="s">
        <v>3284</v>
      </c>
      <c r="J2299" s="822" t="s">
        <v>3285</v>
      </c>
      <c r="K2299" s="822" t="s">
        <v>3286</v>
      </c>
      <c r="L2299" s="825">
        <v>1091.07</v>
      </c>
      <c r="M2299" s="825">
        <v>1091.07</v>
      </c>
      <c r="N2299" s="822">
        <v>1</v>
      </c>
      <c r="O2299" s="826">
        <v>1</v>
      </c>
      <c r="P2299" s="825">
        <v>1091.07</v>
      </c>
      <c r="Q2299" s="827">
        <v>1</v>
      </c>
      <c r="R2299" s="822">
        <v>1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21</v>
      </c>
      <c r="B2300" s="822" t="s">
        <v>2867</v>
      </c>
      <c r="C2300" s="822" t="s">
        <v>2873</v>
      </c>
      <c r="D2300" s="823" t="s">
        <v>4857</v>
      </c>
      <c r="E2300" s="824" t="s">
        <v>2889</v>
      </c>
      <c r="F2300" s="822" t="s">
        <v>2868</v>
      </c>
      <c r="G2300" s="822" t="s">
        <v>2968</v>
      </c>
      <c r="H2300" s="822" t="s">
        <v>329</v>
      </c>
      <c r="I2300" s="822" t="s">
        <v>4538</v>
      </c>
      <c r="J2300" s="822" t="s">
        <v>2420</v>
      </c>
      <c r="K2300" s="822" t="s">
        <v>2102</v>
      </c>
      <c r="L2300" s="825">
        <v>84.83</v>
      </c>
      <c r="M2300" s="825">
        <v>84.83</v>
      </c>
      <c r="N2300" s="822">
        <v>1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21</v>
      </c>
      <c r="B2301" s="822" t="s">
        <v>2867</v>
      </c>
      <c r="C2301" s="822" t="s">
        <v>2873</v>
      </c>
      <c r="D2301" s="823" t="s">
        <v>4857</v>
      </c>
      <c r="E2301" s="824" t="s">
        <v>2889</v>
      </c>
      <c r="F2301" s="822" t="s">
        <v>2868</v>
      </c>
      <c r="G2301" s="822" t="s">
        <v>3298</v>
      </c>
      <c r="H2301" s="822" t="s">
        <v>329</v>
      </c>
      <c r="I2301" s="822" t="s">
        <v>3299</v>
      </c>
      <c r="J2301" s="822" t="s">
        <v>3300</v>
      </c>
      <c r="K2301" s="822" t="s">
        <v>3301</v>
      </c>
      <c r="L2301" s="825">
        <v>86.02</v>
      </c>
      <c r="M2301" s="825">
        <v>172.04</v>
      </c>
      <c r="N2301" s="822">
        <v>2</v>
      </c>
      <c r="O2301" s="826">
        <v>1.5</v>
      </c>
      <c r="P2301" s="825">
        <v>86.02</v>
      </c>
      <c r="Q2301" s="827">
        <v>0.5</v>
      </c>
      <c r="R2301" s="822">
        <v>1</v>
      </c>
      <c r="S2301" s="827">
        <v>0.5</v>
      </c>
      <c r="T2301" s="826">
        <v>0.5</v>
      </c>
      <c r="U2301" s="828">
        <v>0.33333333333333331</v>
      </c>
    </row>
    <row r="2302" spans="1:21" ht="14.45" customHeight="1" x14ac:dyDescent="0.2">
      <c r="A2302" s="821">
        <v>21</v>
      </c>
      <c r="B2302" s="822" t="s">
        <v>2867</v>
      </c>
      <c r="C2302" s="822" t="s">
        <v>2873</v>
      </c>
      <c r="D2302" s="823" t="s">
        <v>4857</v>
      </c>
      <c r="E2302" s="824" t="s">
        <v>2889</v>
      </c>
      <c r="F2302" s="822" t="s">
        <v>2868</v>
      </c>
      <c r="G2302" s="822" t="s">
        <v>2971</v>
      </c>
      <c r="H2302" s="822" t="s">
        <v>643</v>
      </c>
      <c r="I2302" s="822" t="s">
        <v>3308</v>
      </c>
      <c r="J2302" s="822" t="s">
        <v>1640</v>
      </c>
      <c r="K2302" s="822" t="s">
        <v>736</v>
      </c>
      <c r="L2302" s="825">
        <v>35.11</v>
      </c>
      <c r="M2302" s="825">
        <v>35.11</v>
      </c>
      <c r="N2302" s="822">
        <v>1</v>
      </c>
      <c r="O2302" s="826">
        <v>0.5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21</v>
      </c>
      <c r="B2303" s="822" t="s">
        <v>2867</v>
      </c>
      <c r="C2303" s="822" t="s">
        <v>2873</v>
      </c>
      <c r="D2303" s="823" t="s">
        <v>4857</v>
      </c>
      <c r="E2303" s="824" t="s">
        <v>2889</v>
      </c>
      <c r="F2303" s="822" t="s">
        <v>2868</v>
      </c>
      <c r="G2303" s="822" t="s">
        <v>2979</v>
      </c>
      <c r="H2303" s="822" t="s">
        <v>643</v>
      </c>
      <c r="I2303" s="822" t="s">
        <v>2614</v>
      </c>
      <c r="J2303" s="822" t="s">
        <v>1454</v>
      </c>
      <c r="K2303" s="822" t="s">
        <v>2615</v>
      </c>
      <c r="L2303" s="825">
        <v>117.55</v>
      </c>
      <c r="M2303" s="825">
        <v>235.1</v>
      </c>
      <c r="N2303" s="822">
        <v>2</v>
      </c>
      <c r="O2303" s="826">
        <v>1</v>
      </c>
      <c r="P2303" s="825">
        <v>117.55</v>
      </c>
      <c r="Q2303" s="827">
        <v>0.5</v>
      </c>
      <c r="R2303" s="822">
        <v>1</v>
      </c>
      <c r="S2303" s="827">
        <v>0.5</v>
      </c>
      <c r="T2303" s="826">
        <v>0.5</v>
      </c>
      <c r="U2303" s="828">
        <v>0.5</v>
      </c>
    </row>
    <row r="2304" spans="1:21" ht="14.45" customHeight="1" x14ac:dyDescent="0.2">
      <c r="A2304" s="821">
        <v>21</v>
      </c>
      <c r="B2304" s="822" t="s">
        <v>2867</v>
      </c>
      <c r="C2304" s="822" t="s">
        <v>2873</v>
      </c>
      <c r="D2304" s="823" t="s">
        <v>4857</v>
      </c>
      <c r="E2304" s="824" t="s">
        <v>2889</v>
      </c>
      <c r="F2304" s="822" t="s">
        <v>2868</v>
      </c>
      <c r="G2304" s="822" t="s">
        <v>2979</v>
      </c>
      <c r="H2304" s="822" t="s">
        <v>643</v>
      </c>
      <c r="I2304" s="822" t="s">
        <v>2616</v>
      </c>
      <c r="J2304" s="822" t="s">
        <v>1454</v>
      </c>
      <c r="K2304" s="822" t="s">
        <v>780</v>
      </c>
      <c r="L2304" s="825">
        <v>58.77</v>
      </c>
      <c r="M2304" s="825">
        <v>58.77</v>
      </c>
      <c r="N2304" s="822">
        <v>1</v>
      </c>
      <c r="O2304" s="826">
        <v>0.5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21</v>
      </c>
      <c r="B2305" s="822" t="s">
        <v>2867</v>
      </c>
      <c r="C2305" s="822" t="s">
        <v>2873</v>
      </c>
      <c r="D2305" s="823" t="s">
        <v>4857</v>
      </c>
      <c r="E2305" s="824" t="s">
        <v>2889</v>
      </c>
      <c r="F2305" s="822" t="s">
        <v>2868</v>
      </c>
      <c r="G2305" s="822" t="s">
        <v>3625</v>
      </c>
      <c r="H2305" s="822" t="s">
        <v>329</v>
      </c>
      <c r="I2305" s="822" t="s">
        <v>3626</v>
      </c>
      <c r="J2305" s="822" t="s">
        <v>3627</v>
      </c>
      <c r="K2305" s="822" t="s">
        <v>3628</v>
      </c>
      <c r="L2305" s="825">
        <v>4002.48</v>
      </c>
      <c r="M2305" s="825">
        <v>24014.880000000001</v>
      </c>
      <c r="N2305" s="822">
        <v>6</v>
      </c>
      <c r="O2305" s="826">
        <v>1</v>
      </c>
      <c r="P2305" s="825">
        <v>24014.880000000001</v>
      </c>
      <c r="Q2305" s="827">
        <v>1</v>
      </c>
      <c r="R2305" s="822">
        <v>6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21</v>
      </c>
      <c r="B2306" s="822" t="s">
        <v>2867</v>
      </c>
      <c r="C2306" s="822" t="s">
        <v>2873</v>
      </c>
      <c r="D2306" s="823" t="s">
        <v>4857</v>
      </c>
      <c r="E2306" s="824" t="s">
        <v>2889</v>
      </c>
      <c r="F2306" s="822" t="s">
        <v>2868</v>
      </c>
      <c r="G2306" s="822" t="s">
        <v>2981</v>
      </c>
      <c r="H2306" s="822" t="s">
        <v>329</v>
      </c>
      <c r="I2306" s="822" t="s">
        <v>3313</v>
      </c>
      <c r="J2306" s="822" t="s">
        <v>1670</v>
      </c>
      <c r="K2306" s="822" t="s">
        <v>780</v>
      </c>
      <c r="L2306" s="825">
        <v>65.989999999999995</v>
      </c>
      <c r="M2306" s="825">
        <v>65.989999999999995</v>
      </c>
      <c r="N2306" s="822">
        <v>1</v>
      </c>
      <c r="O2306" s="826">
        <v>0.5</v>
      </c>
      <c r="P2306" s="825">
        <v>65.989999999999995</v>
      </c>
      <c r="Q2306" s="827">
        <v>1</v>
      </c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21</v>
      </c>
      <c r="B2307" s="822" t="s">
        <v>2867</v>
      </c>
      <c r="C2307" s="822" t="s">
        <v>2873</v>
      </c>
      <c r="D2307" s="823" t="s">
        <v>4857</v>
      </c>
      <c r="E2307" s="824" t="s">
        <v>2889</v>
      </c>
      <c r="F2307" s="822" t="s">
        <v>2868</v>
      </c>
      <c r="G2307" s="822" t="s">
        <v>2937</v>
      </c>
      <c r="H2307" s="822" t="s">
        <v>329</v>
      </c>
      <c r="I2307" s="822" t="s">
        <v>2938</v>
      </c>
      <c r="J2307" s="822" t="s">
        <v>923</v>
      </c>
      <c r="K2307" s="822" t="s">
        <v>2939</v>
      </c>
      <c r="L2307" s="825">
        <v>516</v>
      </c>
      <c r="M2307" s="825">
        <v>2064</v>
      </c>
      <c r="N2307" s="822">
        <v>4</v>
      </c>
      <c r="O2307" s="826">
        <v>1.5</v>
      </c>
      <c r="P2307" s="825">
        <v>1032</v>
      </c>
      <c r="Q2307" s="827">
        <v>0.5</v>
      </c>
      <c r="R2307" s="822">
        <v>2</v>
      </c>
      <c r="S2307" s="827">
        <v>0.5</v>
      </c>
      <c r="T2307" s="826">
        <v>1</v>
      </c>
      <c r="U2307" s="828">
        <v>0.66666666666666663</v>
      </c>
    </row>
    <row r="2308" spans="1:21" ht="14.45" customHeight="1" x14ac:dyDescent="0.2">
      <c r="A2308" s="821">
        <v>21</v>
      </c>
      <c r="B2308" s="822" t="s">
        <v>2867</v>
      </c>
      <c r="C2308" s="822" t="s">
        <v>2873</v>
      </c>
      <c r="D2308" s="823" t="s">
        <v>4857</v>
      </c>
      <c r="E2308" s="824" t="s">
        <v>2889</v>
      </c>
      <c r="F2308" s="822" t="s">
        <v>2868</v>
      </c>
      <c r="G2308" s="822" t="s">
        <v>2937</v>
      </c>
      <c r="H2308" s="822" t="s">
        <v>329</v>
      </c>
      <c r="I2308" s="822" t="s">
        <v>2983</v>
      </c>
      <c r="J2308" s="822" t="s">
        <v>2984</v>
      </c>
      <c r="K2308" s="822" t="s">
        <v>2939</v>
      </c>
      <c r="L2308" s="825">
        <v>516</v>
      </c>
      <c r="M2308" s="825">
        <v>516</v>
      </c>
      <c r="N2308" s="822">
        <v>1</v>
      </c>
      <c r="O2308" s="826">
        <v>0.5</v>
      </c>
      <c r="P2308" s="825">
        <v>516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21</v>
      </c>
      <c r="B2309" s="822" t="s">
        <v>2867</v>
      </c>
      <c r="C2309" s="822" t="s">
        <v>2873</v>
      </c>
      <c r="D2309" s="823" t="s">
        <v>4857</v>
      </c>
      <c r="E2309" s="824" t="s">
        <v>2889</v>
      </c>
      <c r="F2309" s="822" t="s">
        <v>2868</v>
      </c>
      <c r="G2309" s="822" t="s">
        <v>2988</v>
      </c>
      <c r="H2309" s="822" t="s">
        <v>329</v>
      </c>
      <c r="I2309" s="822" t="s">
        <v>2989</v>
      </c>
      <c r="J2309" s="822" t="s">
        <v>2990</v>
      </c>
      <c r="K2309" s="822" t="s">
        <v>2991</v>
      </c>
      <c r="L2309" s="825">
        <v>35.25</v>
      </c>
      <c r="M2309" s="825">
        <v>35.25</v>
      </c>
      <c r="N2309" s="822">
        <v>1</v>
      </c>
      <c r="O2309" s="826">
        <v>0.5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21</v>
      </c>
      <c r="B2310" s="822" t="s">
        <v>2867</v>
      </c>
      <c r="C2310" s="822" t="s">
        <v>2873</v>
      </c>
      <c r="D2310" s="823" t="s">
        <v>4857</v>
      </c>
      <c r="E2310" s="824" t="s">
        <v>2889</v>
      </c>
      <c r="F2310" s="822" t="s">
        <v>2868</v>
      </c>
      <c r="G2310" s="822" t="s">
        <v>2988</v>
      </c>
      <c r="H2310" s="822" t="s">
        <v>329</v>
      </c>
      <c r="I2310" s="822" t="s">
        <v>4539</v>
      </c>
      <c r="J2310" s="822" t="s">
        <v>4008</v>
      </c>
      <c r="K2310" s="822" t="s">
        <v>4540</v>
      </c>
      <c r="L2310" s="825">
        <v>0</v>
      </c>
      <c r="M2310" s="825">
        <v>0</v>
      </c>
      <c r="N2310" s="822">
        <v>1</v>
      </c>
      <c r="O2310" s="826">
        <v>1</v>
      </c>
      <c r="P2310" s="825">
        <v>0</v>
      </c>
      <c r="Q2310" s="827"/>
      <c r="R2310" s="822">
        <v>1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21</v>
      </c>
      <c r="B2311" s="822" t="s">
        <v>2867</v>
      </c>
      <c r="C2311" s="822" t="s">
        <v>2873</v>
      </c>
      <c r="D2311" s="823" t="s">
        <v>4857</v>
      </c>
      <c r="E2311" s="824" t="s">
        <v>2889</v>
      </c>
      <c r="F2311" s="822" t="s">
        <v>2868</v>
      </c>
      <c r="G2311" s="822" t="s">
        <v>2997</v>
      </c>
      <c r="H2311" s="822" t="s">
        <v>329</v>
      </c>
      <c r="I2311" s="822" t="s">
        <v>2998</v>
      </c>
      <c r="J2311" s="822" t="s">
        <v>814</v>
      </c>
      <c r="K2311" s="822" t="s">
        <v>2999</v>
      </c>
      <c r="L2311" s="825">
        <v>91.11</v>
      </c>
      <c r="M2311" s="825">
        <v>91.11</v>
      </c>
      <c r="N2311" s="822">
        <v>1</v>
      </c>
      <c r="O2311" s="826">
        <v>1</v>
      </c>
      <c r="P2311" s="825">
        <v>91.11</v>
      </c>
      <c r="Q2311" s="827">
        <v>1</v>
      </c>
      <c r="R2311" s="822">
        <v>1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21</v>
      </c>
      <c r="B2312" s="822" t="s">
        <v>2867</v>
      </c>
      <c r="C2312" s="822" t="s">
        <v>2873</v>
      </c>
      <c r="D2312" s="823" t="s">
        <v>4857</v>
      </c>
      <c r="E2312" s="824" t="s">
        <v>2889</v>
      </c>
      <c r="F2312" s="822" t="s">
        <v>2868</v>
      </c>
      <c r="G2312" s="822" t="s">
        <v>3327</v>
      </c>
      <c r="H2312" s="822" t="s">
        <v>329</v>
      </c>
      <c r="I2312" s="822" t="s">
        <v>3328</v>
      </c>
      <c r="J2312" s="822" t="s">
        <v>1293</v>
      </c>
      <c r="K2312" s="822" t="s">
        <v>3329</v>
      </c>
      <c r="L2312" s="825">
        <v>24.68</v>
      </c>
      <c r="M2312" s="825">
        <v>74.039999999999992</v>
      </c>
      <c r="N2312" s="822">
        <v>3</v>
      </c>
      <c r="O2312" s="826">
        <v>1</v>
      </c>
      <c r="P2312" s="825">
        <v>74.039999999999992</v>
      </c>
      <c r="Q2312" s="827">
        <v>1</v>
      </c>
      <c r="R2312" s="822">
        <v>3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21</v>
      </c>
      <c r="B2313" s="822" t="s">
        <v>2867</v>
      </c>
      <c r="C2313" s="822" t="s">
        <v>2873</v>
      </c>
      <c r="D2313" s="823" t="s">
        <v>4857</v>
      </c>
      <c r="E2313" s="824" t="s">
        <v>2889</v>
      </c>
      <c r="F2313" s="822" t="s">
        <v>2868</v>
      </c>
      <c r="G2313" s="822" t="s">
        <v>3000</v>
      </c>
      <c r="H2313" s="822" t="s">
        <v>329</v>
      </c>
      <c r="I2313" s="822" t="s">
        <v>3001</v>
      </c>
      <c r="J2313" s="822" t="s">
        <v>3002</v>
      </c>
      <c r="K2313" s="822" t="s">
        <v>3003</v>
      </c>
      <c r="L2313" s="825">
        <v>93.49</v>
      </c>
      <c r="M2313" s="825">
        <v>373.96</v>
      </c>
      <c r="N2313" s="822">
        <v>4</v>
      </c>
      <c r="O2313" s="826">
        <v>1</v>
      </c>
      <c r="P2313" s="825">
        <v>280.46999999999997</v>
      </c>
      <c r="Q2313" s="827">
        <v>0.75</v>
      </c>
      <c r="R2313" s="822">
        <v>3</v>
      </c>
      <c r="S2313" s="827">
        <v>0.75</v>
      </c>
      <c r="T2313" s="826">
        <v>0.5</v>
      </c>
      <c r="U2313" s="828">
        <v>0.5</v>
      </c>
    </row>
    <row r="2314" spans="1:21" ht="14.45" customHeight="1" x14ac:dyDescent="0.2">
      <c r="A2314" s="821">
        <v>21</v>
      </c>
      <c r="B2314" s="822" t="s">
        <v>2867</v>
      </c>
      <c r="C2314" s="822" t="s">
        <v>2873</v>
      </c>
      <c r="D2314" s="823" t="s">
        <v>4857</v>
      </c>
      <c r="E2314" s="824" t="s">
        <v>2889</v>
      </c>
      <c r="F2314" s="822" t="s">
        <v>2868</v>
      </c>
      <c r="G2314" s="822" t="s">
        <v>3333</v>
      </c>
      <c r="H2314" s="822" t="s">
        <v>329</v>
      </c>
      <c r="I2314" s="822" t="s">
        <v>3926</v>
      </c>
      <c r="J2314" s="822" t="s">
        <v>870</v>
      </c>
      <c r="K2314" s="822" t="s">
        <v>3927</v>
      </c>
      <c r="L2314" s="825">
        <v>159.16999999999999</v>
      </c>
      <c r="M2314" s="825">
        <v>159.16999999999999</v>
      </c>
      <c r="N2314" s="822">
        <v>1</v>
      </c>
      <c r="O2314" s="826">
        <v>0.5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21</v>
      </c>
      <c r="B2315" s="822" t="s">
        <v>2867</v>
      </c>
      <c r="C2315" s="822" t="s">
        <v>2873</v>
      </c>
      <c r="D2315" s="823" t="s">
        <v>4857</v>
      </c>
      <c r="E2315" s="824" t="s">
        <v>2889</v>
      </c>
      <c r="F2315" s="822" t="s">
        <v>2868</v>
      </c>
      <c r="G2315" s="822" t="s">
        <v>2924</v>
      </c>
      <c r="H2315" s="822" t="s">
        <v>643</v>
      </c>
      <c r="I2315" s="822" t="s">
        <v>2544</v>
      </c>
      <c r="J2315" s="822" t="s">
        <v>2545</v>
      </c>
      <c r="K2315" s="822" t="s">
        <v>2546</v>
      </c>
      <c r="L2315" s="825">
        <v>5322.08</v>
      </c>
      <c r="M2315" s="825">
        <v>15966.24</v>
      </c>
      <c r="N2315" s="822">
        <v>3</v>
      </c>
      <c r="O2315" s="826">
        <v>2</v>
      </c>
      <c r="P2315" s="825">
        <v>15966.24</v>
      </c>
      <c r="Q2315" s="827">
        <v>1</v>
      </c>
      <c r="R2315" s="822">
        <v>3</v>
      </c>
      <c r="S2315" s="827">
        <v>1</v>
      </c>
      <c r="T2315" s="826">
        <v>2</v>
      </c>
      <c r="U2315" s="828">
        <v>1</v>
      </c>
    </row>
    <row r="2316" spans="1:21" ht="14.45" customHeight="1" x14ac:dyDescent="0.2">
      <c r="A2316" s="821">
        <v>21</v>
      </c>
      <c r="B2316" s="822" t="s">
        <v>2867</v>
      </c>
      <c r="C2316" s="822" t="s">
        <v>2873</v>
      </c>
      <c r="D2316" s="823" t="s">
        <v>4857</v>
      </c>
      <c r="E2316" s="824" t="s">
        <v>2889</v>
      </c>
      <c r="F2316" s="822" t="s">
        <v>2868</v>
      </c>
      <c r="G2316" s="822" t="s">
        <v>2924</v>
      </c>
      <c r="H2316" s="822" t="s">
        <v>643</v>
      </c>
      <c r="I2316" s="822" t="s">
        <v>2547</v>
      </c>
      <c r="J2316" s="822" t="s">
        <v>2548</v>
      </c>
      <c r="K2316" s="822" t="s">
        <v>853</v>
      </c>
      <c r="L2316" s="825">
        <v>1938.97</v>
      </c>
      <c r="M2316" s="825">
        <v>7755.88</v>
      </c>
      <c r="N2316" s="822">
        <v>4</v>
      </c>
      <c r="O2316" s="826">
        <v>1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21</v>
      </c>
      <c r="B2317" s="822" t="s">
        <v>2867</v>
      </c>
      <c r="C2317" s="822" t="s">
        <v>2873</v>
      </c>
      <c r="D2317" s="823" t="s">
        <v>4857</v>
      </c>
      <c r="E2317" s="824" t="s">
        <v>2889</v>
      </c>
      <c r="F2317" s="822" t="s">
        <v>2868</v>
      </c>
      <c r="G2317" s="822" t="s">
        <v>2924</v>
      </c>
      <c r="H2317" s="822" t="s">
        <v>643</v>
      </c>
      <c r="I2317" s="822" t="s">
        <v>2540</v>
      </c>
      <c r="J2317" s="822" t="s">
        <v>2538</v>
      </c>
      <c r="K2317" s="822" t="s">
        <v>2541</v>
      </c>
      <c r="L2317" s="825">
        <v>484.75</v>
      </c>
      <c r="M2317" s="825">
        <v>969.5</v>
      </c>
      <c r="N2317" s="822">
        <v>2</v>
      </c>
      <c r="O2317" s="826">
        <v>2</v>
      </c>
      <c r="P2317" s="825">
        <v>484.75</v>
      </c>
      <c r="Q2317" s="827">
        <v>0.5</v>
      </c>
      <c r="R2317" s="822">
        <v>1</v>
      </c>
      <c r="S2317" s="827">
        <v>0.5</v>
      </c>
      <c r="T2317" s="826">
        <v>1</v>
      </c>
      <c r="U2317" s="828">
        <v>0.5</v>
      </c>
    </row>
    <row r="2318" spans="1:21" ht="14.45" customHeight="1" x14ac:dyDescent="0.2">
      <c r="A2318" s="821">
        <v>21</v>
      </c>
      <c r="B2318" s="822" t="s">
        <v>2867</v>
      </c>
      <c r="C2318" s="822" t="s">
        <v>2873</v>
      </c>
      <c r="D2318" s="823" t="s">
        <v>4857</v>
      </c>
      <c r="E2318" s="824" t="s">
        <v>2889</v>
      </c>
      <c r="F2318" s="822" t="s">
        <v>2868</v>
      </c>
      <c r="G2318" s="822" t="s">
        <v>2924</v>
      </c>
      <c r="H2318" s="822" t="s">
        <v>643</v>
      </c>
      <c r="I2318" s="822" t="s">
        <v>4541</v>
      </c>
      <c r="J2318" s="822" t="s">
        <v>2545</v>
      </c>
      <c r="K2318" s="822" t="s">
        <v>4542</v>
      </c>
      <c r="L2318" s="825">
        <v>5322.08</v>
      </c>
      <c r="M2318" s="825">
        <v>15966.24</v>
      </c>
      <c r="N2318" s="822">
        <v>3</v>
      </c>
      <c r="O2318" s="826">
        <v>0.5</v>
      </c>
      <c r="P2318" s="825">
        <v>15966.24</v>
      </c>
      <c r="Q2318" s="827">
        <v>1</v>
      </c>
      <c r="R2318" s="822">
        <v>3</v>
      </c>
      <c r="S2318" s="827">
        <v>1</v>
      </c>
      <c r="T2318" s="826">
        <v>0.5</v>
      </c>
      <c r="U2318" s="828">
        <v>1</v>
      </c>
    </row>
    <row r="2319" spans="1:21" ht="14.45" customHeight="1" x14ac:dyDescent="0.2">
      <c r="A2319" s="821">
        <v>21</v>
      </c>
      <c r="B2319" s="822" t="s">
        <v>2867</v>
      </c>
      <c r="C2319" s="822" t="s">
        <v>2873</v>
      </c>
      <c r="D2319" s="823" t="s">
        <v>4857</v>
      </c>
      <c r="E2319" s="824" t="s">
        <v>2889</v>
      </c>
      <c r="F2319" s="822" t="s">
        <v>2868</v>
      </c>
      <c r="G2319" s="822" t="s">
        <v>2924</v>
      </c>
      <c r="H2319" s="822" t="s">
        <v>643</v>
      </c>
      <c r="I2319" s="822" t="s">
        <v>2537</v>
      </c>
      <c r="J2319" s="822" t="s">
        <v>2538</v>
      </c>
      <c r="K2319" s="822" t="s">
        <v>2539</v>
      </c>
      <c r="L2319" s="825">
        <v>1938.97</v>
      </c>
      <c r="M2319" s="825">
        <v>5816.91</v>
      </c>
      <c r="N2319" s="822">
        <v>3</v>
      </c>
      <c r="O2319" s="826">
        <v>1</v>
      </c>
      <c r="P2319" s="825">
        <v>5816.91</v>
      </c>
      <c r="Q2319" s="827">
        <v>1</v>
      </c>
      <c r="R2319" s="822">
        <v>3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21</v>
      </c>
      <c r="B2320" s="822" t="s">
        <v>2867</v>
      </c>
      <c r="C2320" s="822" t="s">
        <v>2873</v>
      </c>
      <c r="D2320" s="823" t="s">
        <v>4857</v>
      </c>
      <c r="E2320" s="824" t="s">
        <v>2889</v>
      </c>
      <c r="F2320" s="822" t="s">
        <v>2868</v>
      </c>
      <c r="G2320" s="822" t="s">
        <v>2924</v>
      </c>
      <c r="H2320" s="822" t="s">
        <v>643</v>
      </c>
      <c r="I2320" s="822" t="s">
        <v>3033</v>
      </c>
      <c r="J2320" s="822" t="s">
        <v>2545</v>
      </c>
      <c r="K2320" s="822" t="s">
        <v>3034</v>
      </c>
      <c r="L2320" s="825">
        <v>5322.08</v>
      </c>
      <c r="M2320" s="825">
        <v>21288.32</v>
      </c>
      <c r="N2320" s="822">
        <v>4</v>
      </c>
      <c r="O2320" s="826">
        <v>1</v>
      </c>
      <c r="P2320" s="825">
        <v>21288.32</v>
      </c>
      <c r="Q2320" s="827">
        <v>1</v>
      </c>
      <c r="R2320" s="822">
        <v>4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21</v>
      </c>
      <c r="B2321" s="822" t="s">
        <v>2867</v>
      </c>
      <c r="C2321" s="822" t="s">
        <v>2873</v>
      </c>
      <c r="D2321" s="823" t="s">
        <v>4857</v>
      </c>
      <c r="E2321" s="824" t="s">
        <v>2889</v>
      </c>
      <c r="F2321" s="822" t="s">
        <v>2868</v>
      </c>
      <c r="G2321" s="822" t="s">
        <v>3043</v>
      </c>
      <c r="H2321" s="822" t="s">
        <v>643</v>
      </c>
      <c r="I2321" s="822" t="s">
        <v>2359</v>
      </c>
      <c r="J2321" s="822" t="s">
        <v>936</v>
      </c>
      <c r="K2321" s="822" t="s">
        <v>2360</v>
      </c>
      <c r="L2321" s="825">
        <v>42.51</v>
      </c>
      <c r="M2321" s="825">
        <v>255.06</v>
      </c>
      <c r="N2321" s="822">
        <v>6</v>
      </c>
      <c r="O2321" s="826">
        <v>4.5</v>
      </c>
      <c r="P2321" s="825">
        <v>170.04</v>
      </c>
      <c r="Q2321" s="827">
        <v>0.66666666666666663</v>
      </c>
      <c r="R2321" s="822">
        <v>4</v>
      </c>
      <c r="S2321" s="827">
        <v>0.66666666666666663</v>
      </c>
      <c r="T2321" s="826">
        <v>2.5</v>
      </c>
      <c r="U2321" s="828">
        <v>0.55555555555555558</v>
      </c>
    </row>
    <row r="2322" spans="1:21" ht="14.45" customHeight="1" x14ac:dyDescent="0.2">
      <c r="A2322" s="821">
        <v>21</v>
      </c>
      <c r="B2322" s="822" t="s">
        <v>2867</v>
      </c>
      <c r="C2322" s="822" t="s">
        <v>2873</v>
      </c>
      <c r="D2322" s="823" t="s">
        <v>4857</v>
      </c>
      <c r="E2322" s="824" t="s">
        <v>2889</v>
      </c>
      <c r="F2322" s="822" t="s">
        <v>2868</v>
      </c>
      <c r="G2322" s="822" t="s">
        <v>3044</v>
      </c>
      <c r="H2322" s="822" t="s">
        <v>643</v>
      </c>
      <c r="I2322" s="822" t="s">
        <v>2578</v>
      </c>
      <c r="J2322" s="822" t="s">
        <v>2579</v>
      </c>
      <c r="K2322" s="822" t="s">
        <v>2580</v>
      </c>
      <c r="L2322" s="825">
        <v>113.16</v>
      </c>
      <c r="M2322" s="825">
        <v>226.32</v>
      </c>
      <c r="N2322" s="822">
        <v>2</v>
      </c>
      <c r="O2322" s="826">
        <v>1.5</v>
      </c>
      <c r="P2322" s="825">
        <v>226.32</v>
      </c>
      <c r="Q2322" s="827">
        <v>1</v>
      </c>
      <c r="R2322" s="822">
        <v>2</v>
      </c>
      <c r="S2322" s="827">
        <v>1</v>
      </c>
      <c r="T2322" s="826">
        <v>1.5</v>
      </c>
      <c r="U2322" s="828">
        <v>1</v>
      </c>
    </row>
    <row r="2323" spans="1:21" ht="14.45" customHeight="1" x14ac:dyDescent="0.2">
      <c r="A2323" s="821">
        <v>21</v>
      </c>
      <c r="B2323" s="822" t="s">
        <v>2867</v>
      </c>
      <c r="C2323" s="822" t="s">
        <v>2873</v>
      </c>
      <c r="D2323" s="823" t="s">
        <v>4857</v>
      </c>
      <c r="E2323" s="824" t="s">
        <v>2889</v>
      </c>
      <c r="F2323" s="822" t="s">
        <v>2868</v>
      </c>
      <c r="G2323" s="822" t="s">
        <v>3044</v>
      </c>
      <c r="H2323" s="822" t="s">
        <v>643</v>
      </c>
      <c r="I2323" s="822" t="s">
        <v>2581</v>
      </c>
      <c r="J2323" s="822" t="s">
        <v>2579</v>
      </c>
      <c r="K2323" s="822" t="s">
        <v>2582</v>
      </c>
      <c r="L2323" s="825">
        <v>169.73</v>
      </c>
      <c r="M2323" s="825">
        <v>1018.3799999999999</v>
      </c>
      <c r="N2323" s="822">
        <v>6</v>
      </c>
      <c r="O2323" s="826">
        <v>4.5</v>
      </c>
      <c r="P2323" s="825">
        <v>678.92</v>
      </c>
      <c r="Q2323" s="827">
        <v>0.66666666666666674</v>
      </c>
      <c r="R2323" s="822">
        <v>4</v>
      </c>
      <c r="S2323" s="827">
        <v>0.66666666666666663</v>
      </c>
      <c r="T2323" s="826">
        <v>3.5</v>
      </c>
      <c r="U2323" s="828">
        <v>0.77777777777777779</v>
      </c>
    </row>
    <row r="2324" spans="1:21" ht="14.45" customHeight="1" x14ac:dyDescent="0.2">
      <c r="A2324" s="821">
        <v>21</v>
      </c>
      <c r="B2324" s="822" t="s">
        <v>2867</v>
      </c>
      <c r="C2324" s="822" t="s">
        <v>2873</v>
      </c>
      <c r="D2324" s="823" t="s">
        <v>4857</v>
      </c>
      <c r="E2324" s="824" t="s">
        <v>2889</v>
      </c>
      <c r="F2324" s="822" t="s">
        <v>2868</v>
      </c>
      <c r="G2324" s="822" t="s">
        <v>973</v>
      </c>
      <c r="H2324" s="822" t="s">
        <v>329</v>
      </c>
      <c r="I2324" s="822" t="s">
        <v>3354</v>
      </c>
      <c r="J2324" s="822" t="s">
        <v>3051</v>
      </c>
      <c r="K2324" s="822" t="s">
        <v>3355</v>
      </c>
      <c r="L2324" s="825">
        <v>13.73</v>
      </c>
      <c r="M2324" s="825">
        <v>13.73</v>
      </c>
      <c r="N2324" s="822">
        <v>1</v>
      </c>
      <c r="O2324" s="826">
        <v>1</v>
      </c>
      <c r="P2324" s="825">
        <v>13.73</v>
      </c>
      <c r="Q2324" s="827">
        <v>1</v>
      </c>
      <c r="R2324" s="822">
        <v>1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21</v>
      </c>
      <c r="B2325" s="822" t="s">
        <v>2867</v>
      </c>
      <c r="C2325" s="822" t="s">
        <v>2873</v>
      </c>
      <c r="D2325" s="823" t="s">
        <v>4857</v>
      </c>
      <c r="E2325" s="824" t="s">
        <v>2889</v>
      </c>
      <c r="F2325" s="822" t="s">
        <v>2868</v>
      </c>
      <c r="G2325" s="822" t="s">
        <v>3651</v>
      </c>
      <c r="H2325" s="822" t="s">
        <v>329</v>
      </c>
      <c r="I2325" s="822" t="s">
        <v>4525</v>
      </c>
      <c r="J2325" s="822" t="s">
        <v>1117</v>
      </c>
      <c r="K2325" s="822" t="s">
        <v>4526</v>
      </c>
      <c r="L2325" s="825">
        <v>79.64</v>
      </c>
      <c r="M2325" s="825">
        <v>79.64</v>
      </c>
      <c r="N2325" s="822">
        <v>1</v>
      </c>
      <c r="O2325" s="826">
        <v>0.5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21</v>
      </c>
      <c r="B2326" s="822" t="s">
        <v>2867</v>
      </c>
      <c r="C2326" s="822" t="s">
        <v>2873</v>
      </c>
      <c r="D2326" s="823" t="s">
        <v>4857</v>
      </c>
      <c r="E2326" s="824" t="s">
        <v>2889</v>
      </c>
      <c r="F2326" s="822" t="s">
        <v>2868</v>
      </c>
      <c r="G2326" s="822" t="s">
        <v>2940</v>
      </c>
      <c r="H2326" s="822" t="s">
        <v>329</v>
      </c>
      <c r="I2326" s="822" t="s">
        <v>3056</v>
      </c>
      <c r="J2326" s="822" t="s">
        <v>1053</v>
      </c>
      <c r="K2326" s="822" t="s">
        <v>3057</v>
      </c>
      <c r="L2326" s="825">
        <v>75.05</v>
      </c>
      <c r="M2326" s="825">
        <v>75.05</v>
      </c>
      <c r="N2326" s="822">
        <v>1</v>
      </c>
      <c r="O2326" s="826">
        <v>0.5</v>
      </c>
      <c r="P2326" s="825">
        <v>75.05</v>
      </c>
      <c r="Q2326" s="827">
        <v>1</v>
      </c>
      <c r="R2326" s="822">
        <v>1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21</v>
      </c>
      <c r="B2327" s="822" t="s">
        <v>2867</v>
      </c>
      <c r="C2327" s="822" t="s">
        <v>2873</v>
      </c>
      <c r="D2327" s="823" t="s">
        <v>4857</v>
      </c>
      <c r="E2327" s="824" t="s">
        <v>2889</v>
      </c>
      <c r="F2327" s="822" t="s">
        <v>2868</v>
      </c>
      <c r="G2327" s="822" t="s">
        <v>2940</v>
      </c>
      <c r="H2327" s="822" t="s">
        <v>329</v>
      </c>
      <c r="I2327" s="822" t="s">
        <v>2941</v>
      </c>
      <c r="J2327" s="822" t="s">
        <v>1057</v>
      </c>
      <c r="K2327" s="822" t="s">
        <v>2942</v>
      </c>
      <c r="L2327" s="825">
        <v>45.03</v>
      </c>
      <c r="M2327" s="825">
        <v>90.06</v>
      </c>
      <c r="N2327" s="822">
        <v>2</v>
      </c>
      <c r="O2327" s="826">
        <v>2</v>
      </c>
      <c r="P2327" s="825">
        <v>90.06</v>
      </c>
      <c r="Q2327" s="827">
        <v>1</v>
      </c>
      <c r="R2327" s="822">
        <v>2</v>
      </c>
      <c r="S2327" s="827">
        <v>1</v>
      </c>
      <c r="T2327" s="826">
        <v>2</v>
      </c>
      <c r="U2327" s="828">
        <v>1</v>
      </c>
    </row>
    <row r="2328" spans="1:21" ht="14.45" customHeight="1" x14ac:dyDescent="0.2">
      <c r="A2328" s="821">
        <v>21</v>
      </c>
      <c r="B2328" s="822" t="s">
        <v>2867</v>
      </c>
      <c r="C2328" s="822" t="s">
        <v>2873</v>
      </c>
      <c r="D2328" s="823" t="s">
        <v>4857</v>
      </c>
      <c r="E2328" s="824" t="s">
        <v>2889</v>
      </c>
      <c r="F2328" s="822" t="s">
        <v>2868</v>
      </c>
      <c r="G2328" s="822" t="s">
        <v>3666</v>
      </c>
      <c r="H2328" s="822" t="s">
        <v>329</v>
      </c>
      <c r="I2328" s="822" t="s">
        <v>3667</v>
      </c>
      <c r="J2328" s="822" t="s">
        <v>829</v>
      </c>
      <c r="K2328" s="822" t="s">
        <v>3668</v>
      </c>
      <c r="L2328" s="825">
        <v>25.53</v>
      </c>
      <c r="M2328" s="825">
        <v>76.59</v>
      </c>
      <c r="N2328" s="822">
        <v>3</v>
      </c>
      <c r="O2328" s="826">
        <v>1.5</v>
      </c>
      <c r="P2328" s="825">
        <v>51.06</v>
      </c>
      <c r="Q2328" s="827">
        <v>0.66666666666666663</v>
      </c>
      <c r="R2328" s="822">
        <v>2</v>
      </c>
      <c r="S2328" s="827">
        <v>0.66666666666666663</v>
      </c>
      <c r="T2328" s="826">
        <v>1</v>
      </c>
      <c r="U2328" s="828">
        <v>0.66666666666666663</v>
      </c>
    </row>
    <row r="2329" spans="1:21" ht="14.45" customHeight="1" x14ac:dyDescent="0.2">
      <c r="A2329" s="821">
        <v>21</v>
      </c>
      <c r="B2329" s="822" t="s">
        <v>2867</v>
      </c>
      <c r="C2329" s="822" t="s">
        <v>2873</v>
      </c>
      <c r="D2329" s="823" t="s">
        <v>4857</v>
      </c>
      <c r="E2329" s="824" t="s">
        <v>2889</v>
      </c>
      <c r="F2329" s="822" t="s">
        <v>2868</v>
      </c>
      <c r="G2329" s="822" t="s">
        <v>3071</v>
      </c>
      <c r="H2329" s="822" t="s">
        <v>643</v>
      </c>
      <c r="I2329" s="822" t="s">
        <v>3072</v>
      </c>
      <c r="J2329" s="822" t="s">
        <v>3073</v>
      </c>
      <c r="K2329" s="822" t="s">
        <v>3074</v>
      </c>
      <c r="L2329" s="825">
        <v>1651.16</v>
      </c>
      <c r="M2329" s="825">
        <v>8255.8000000000011</v>
      </c>
      <c r="N2329" s="822">
        <v>5</v>
      </c>
      <c r="O2329" s="826">
        <v>4</v>
      </c>
      <c r="P2329" s="825">
        <v>4953.4800000000005</v>
      </c>
      <c r="Q2329" s="827">
        <v>0.6</v>
      </c>
      <c r="R2329" s="822">
        <v>3</v>
      </c>
      <c r="S2329" s="827">
        <v>0.6</v>
      </c>
      <c r="T2329" s="826">
        <v>2.5</v>
      </c>
      <c r="U2329" s="828">
        <v>0.625</v>
      </c>
    </row>
    <row r="2330" spans="1:21" ht="14.45" customHeight="1" x14ac:dyDescent="0.2">
      <c r="A2330" s="821">
        <v>21</v>
      </c>
      <c r="B2330" s="822" t="s">
        <v>2867</v>
      </c>
      <c r="C2330" s="822" t="s">
        <v>2873</v>
      </c>
      <c r="D2330" s="823" t="s">
        <v>4857</v>
      </c>
      <c r="E2330" s="824" t="s">
        <v>2889</v>
      </c>
      <c r="F2330" s="822" t="s">
        <v>2868</v>
      </c>
      <c r="G2330" s="822" t="s">
        <v>4543</v>
      </c>
      <c r="H2330" s="822" t="s">
        <v>329</v>
      </c>
      <c r="I2330" s="822" t="s">
        <v>4544</v>
      </c>
      <c r="J2330" s="822" t="s">
        <v>1379</v>
      </c>
      <c r="K2330" s="822" t="s">
        <v>4545</v>
      </c>
      <c r="L2330" s="825">
        <v>0</v>
      </c>
      <c r="M2330" s="825">
        <v>0</v>
      </c>
      <c r="N2330" s="822">
        <v>1</v>
      </c>
      <c r="O2330" s="826">
        <v>1</v>
      </c>
      <c r="P2330" s="825">
        <v>0</v>
      </c>
      <c r="Q2330" s="827"/>
      <c r="R2330" s="822">
        <v>1</v>
      </c>
      <c r="S2330" s="827">
        <v>1</v>
      </c>
      <c r="T2330" s="826">
        <v>1</v>
      </c>
      <c r="U2330" s="828">
        <v>1</v>
      </c>
    </row>
    <row r="2331" spans="1:21" ht="14.45" customHeight="1" x14ac:dyDescent="0.2">
      <c r="A2331" s="821">
        <v>21</v>
      </c>
      <c r="B2331" s="822" t="s">
        <v>2867</v>
      </c>
      <c r="C2331" s="822" t="s">
        <v>2873</v>
      </c>
      <c r="D2331" s="823" t="s">
        <v>4857</v>
      </c>
      <c r="E2331" s="824" t="s">
        <v>2889</v>
      </c>
      <c r="F2331" s="822" t="s">
        <v>2868</v>
      </c>
      <c r="G2331" s="822" t="s">
        <v>3671</v>
      </c>
      <c r="H2331" s="822" t="s">
        <v>329</v>
      </c>
      <c r="I2331" s="822" t="s">
        <v>3675</v>
      </c>
      <c r="J2331" s="822" t="s">
        <v>3676</v>
      </c>
      <c r="K2331" s="822" t="s">
        <v>3677</v>
      </c>
      <c r="L2331" s="825">
        <v>0</v>
      </c>
      <c r="M2331" s="825">
        <v>0</v>
      </c>
      <c r="N2331" s="822">
        <v>1</v>
      </c>
      <c r="O2331" s="826">
        <v>1</v>
      </c>
      <c r="P2331" s="825">
        <v>0</v>
      </c>
      <c r="Q2331" s="827"/>
      <c r="R2331" s="822">
        <v>1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21</v>
      </c>
      <c r="B2332" s="822" t="s">
        <v>2867</v>
      </c>
      <c r="C2332" s="822" t="s">
        <v>2873</v>
      </c>
      <c r="D2332" s="823" t="s">
        <v>4857</v>
      </c>
      <c r="E2332" s="824" t="s">
        <v>2889</v>
      </c>
      <c r="F2332" s="822" t="s">
        <v>2868</v>
      </c>
      <c r="G2332" s="822" t="s">
        <v>3083</v>
      </c>
      <c r="H2332" s="822" t="s">
        <v>329</v>
      </c>
      <c r="I2332" s="822" t="s">
        <v>3084</v>
      </c>
      <c r="J2332" s="822" t="s">
        <v>3085</v>
      </c>
      <c r="K2332" s="822" t="s">
        <v>3086</v>
      </c>
      <c r="L2332" s="825">
        <v>26.37</v>
      </c>
      <c r="M2332" s="825">
        <v>26.37</v>
      </c>
      <c r="N2332" s="822">
        <v>1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21</v>
      </c>
      <c r="B2333" s="822" t="s">
        <v>2867</v>
      </c>
      <c r="C2333" s="822" t="s">
        <v>2873</v>
      </c>
      <c r="D2333" s="823" t="s">
        <v>4857</v>
      </c>
      <c r="E2333" s="824" t="s">
        <v>2889</v>
      </c>
      <c r="F2333" s="822" t="s">
        <v>2868</v>
      </c>
      <c r="G2333" s="822" t="s">
        <v>3083</v>
      </c>
      <c r="H2333" s="822" t="s">
        <v>329</v>
      </c>
      <c r="I2333" s="822" t="s">
        <v>4546</v>
      </c>
      <c r="J2333" s="822" t="s">
        <v>673</v>
      </c>
      <c r="K2333" s="822" t="s">
        <v>4218</v>
      </c>
      <c r="L2333" s="825">
        <v>10.55</v>
      </c>
      <c r="M2333" s="825">
        <v>10.55</v>
      </c>
      <c r="N2333" s="822">
        <v>1</v>
      </c>
      <c r="O2333" s="826">
        <v>1</v>
      </c>
      <c r="P2333" s="825">
        <v>10.55</v>
      </c>
      <c r="Q2333" s="827">
        <v>1</v>
      </c>
      <c r="R2333" s="822">
        <v>1</v>
      </c>
      <c r="S2333" s="827">
        <v>1</v>
      </c>
      <c r="T2333" s="826">
        <v>1</v>
      </c>
      <c r="U2333" s="828">
        <v>1</v>
      </c>
    </row>
    <row r="2334" spans="1:21" ht="14.45" customHeight="1" x14ac:dyDescent="0.2">
      <c r="A2334" s="821">
        <v>21</v>
      </c>
      <c r="B2334" s="822" t="s">
        <v>2867</v>
      </c>
      <c r="C2334" s="822" t="s">
        <v>2873</v>
      </c>
      <c r="D2334" s="823" t="s">
        <v>4857</v>
      </c>
      <c r="E2334" s="824" t="s">
        <v>2889</v>
      </c>
      <c r="F2334" s="822" t="s">
        <v>2868</v>
      </c>
      <c r="G2334" s="822" t="s">
        <v>3099</v>
      </c>
      <c r="H2334" s="822" t="s">
        <v>643</v>
      </c>
      <c r="I2334" s="822" t="s">
        <v>3103</v>
      </c>
      <c r="J2334" s="822" t="s">
        <v>3104</v>
      </c>
      <c r="K2334" s="822" t="s">
        <v>734</v>
      </c>
      <c r="L2334" s="825">
        <v>550.39</v>
      </c>
      <c r="M2334" s="825">
        <v>33023.4</v>
      </c>
      <c r="N2334" s="822">
        <v>60</v>
      </c>
      <c r="O2334" s="826">
        <v>21.5</v>
      </c>
      <c r="P2334" s="825">
        <v>12658.97</v>
      </c>
      <c r="Q2334" s="827">
        <v>0.3833333333333333</v>
      </c>
      <c r="R2334" s="822">
        <v>23</v>
      </c>
      <c r="S2334" s="827">
        <v>0.38333333333333336</v>
      </c>
      <c r="T2334" s="826">
        <v>7.5</v>
      </c>
      <c r="U2334" s="828">
        <v>0.34883720930232559</v>
      </c>
    </row>
    <row r="2335" spans="1:21" ht="14.45" customHeight="1" x14ac:dyDescent="0.2">
      <c r="A2335" s="821">
        <v>21</v>
      </c>
      <c r="B2335" s="822" t="s">
        <v>2867</v>
      </c>
      <c r="C2335" s="822" t="s">
        <v>2873</v>
      </c>
      <c r="D2335" s="823" t="s">
        <v>4857</v>
      </c>
      <c r="E2335" s="824" t="s">
        <v>2889</v>
      </c>
      <c r="F2335" s="822" t="s">
        <v>2868</v>
      </c>
      <c r="G2335" s="822" t="s">
        <v>3384</v>
      </c>
      <c r="H2335" s="822" t="s">
        <v>329</v>
      </c>
      <c r="I2335" s="822" t="s">
        <v>4495</v>
      </c>
      <c r="J2335" s="822" t="s">
        <v>1449</v>
      </c>
      <c r="K2335" s="822" t="s">
        <v>3638</v>
      </c>
      <c r="L2335" s="825">
        <v>97.96</v>
      </c>
      <c r="M2335" s="825">
        <v>97.96</v>
      </c>
      <c r="N2335" s="822">
        <v>1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21</v>
      </c>
      <c r="B2336" s="822" t="s">
        <v>2867</v>
      </c>
      <c r="C2336" s="822" t="s">
        <v>2873</v>
      </c>
      <c r="D2336" s="823" t="s">
        <v>4857</v>
      </c>
      <c r="E2336" s="824" t="s">
        <v>2889</v>
      </c>
      <c r="F2336" s="822" t="s">
        <v>2868</v>
      </c>
      <c r="G2336" s="822" t="s">
        <v>4547</v>
      </c>
      <c r="H2336" s="822" t="s">
        <v>329</v>
      </c>
      <c r="I2336" s="822" t="s">
        <v>4548</v>
      </c>
      <c r="J2336" s="822" t="s">
        <v>4549</v>
      </c>
      <c r="K2336" s="822" t="s">
        <v>1191</v>
      </c>
      <c r="L2336" s="825">
        <v>10.46</v>
      </c>
      <c r="M2336" s="825">
        <v>10.46</v>
      </c>
      <c r="N2336" s="822">
        <v>1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21</v>
      </c>
      <c r="B2337" s="822" t="s">
        <v>2867</v>
      </c>
      <c r="C2337" s="822" t="s">
        <v>2873</v>
      </c>
      <c r="D2337" s="823" t="s">
        <v>4857</v>
      </c>
      <c r="E2337" s="824" t="s">
        <v>2889</v>
      </c>
      <c r="F2337" s="822" t="s">
        <v>2868</v>
      </c>
      <c r="G2337" s="822" t="s">
        <v>3109</v>
      </c>
      <c r="H2337" s="822" t="s">
        <v>329</v>
      </c>
      <c r="I2337" s="822" t="s">
        <v>3110</v>
      </c>
      <c r="J2337" s="822" t="s">
        <v>925</v>
      </c>
      <c r="K2337" s="822" t="s">
        <v>926</v>
      </c>
      <c r="L2337" s="825">
        <v>248.55</v>
      </c>
      <c r="M2337" s="825">
        <v>248.55</v>
      </c>
      <c r="N2337" s="822">
        <v>1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21</v>
      </c>
      <c r="B2338" s="822" t="s">
        <v>2867</v>
      </c>
      <c r="C2338" s="822" t="s">
        <v>2873</v>
      </c>
      <c r="D2338" s="823" t="s">
        <v>4857</v>
      </c>
      <c r="E2338" s="824" t="s">
        <v>2889</v>
      </c>
      <c r="F2338" s="822" t="s">
        <v>2868</v>
      </c>
      <c r="G2338" s="822" t="s">
        <v>3397</v>
      </c>
      <c r="H2338" s="822" t="s">
        <v>329</v>
      </c>
      <c r="I2338" s="822" t="s">
        <v>3398</v>
      </c>
      <c r="J2338" s="822" t="s">
        <v>3399</v>
      </c>
      <c r="K2338" s="822" t="s">
        <v>3400</v>
      </c>
      <c r="L2338" s="825">
        <v>727.03</v>
      </c>
      <c r="M2338" s="825">
        <v>8724.36</v>
      </c>
      <c r="N2338" s="822">
        <v>12</v>
      </c>
      <c r="O2338" s="826">
        <v>3.5</v>
      </c>
      <c r="P2338" s="825">
        <v>2181.09</v>
      </c>
      <c r="Q2338" s="827">
        <v>0.25</v>
      </c>
      <c r="R2338" s="822">
        <v>3</v>
      </c>
      <c r="S2338" s="827">
        <v>0.25</v>
      </c>
      <c r="T2338" s="826">
        <v>1.5</v>
      </c>
      <c r="U2338" s="828">
        <v>0.42857142857142855</v>
      </c>
    </row>
    <row r="2339" spans="1:21" ht="14.45" customHeight="1" x14ac:dyDescent="0.2">
      <c r="A2339" s="821">
        <v>21</v>
      </c>
      <c r="B2339" s="822" t="s">
        <v>2867</v>
      </c>
      <c r="C2339" s="822" t="s">
        <v>2873</v>
      </c>
      <c r="D2339" s="823" t="s">
        <v>4857</v>
      </c>
      <c r="E2339" s="824" t="s">
        <v>2889</v>
      </c>
      <c r="F2339" s="822" t="s">
        <v>2868</v>
      </c>
      <c r="G2339" s="822" t="s">
        <v>3112</v>
      </c>
      <c r="H2339" s="822" t="s">
        <v>643</v>
      </c>
      <c r="I2339" s="822" t="s">
        <v>2318</v>
      </c>
      <c r="J2339" s="822" t="s">
        <v>2319</v>
      </c>
      <c r="K2339" s="822" t="s">
        <v>2320</v>
      </c>
      <c r="L2339" s="825">
        <v>86.41</v>
      </c>
      <c r="M2339" s="825">
        <v>86.41</v>
      </c>
      <c r="N2339" s="822">
        <v>1</v>
      </c>
      <c r="O2339" s="826">
        <v>0.5</v>
      </c>
      <c r="P2339" s="825">
        <v>86.41</v>
      </c>
      <c r="Q2339" s="827">
        <v>1</v>
      </c>
      <c r="R2339" s="822">
        <v>1</v>
      </c>
      <c r="S2339" s="827">
        <v>1</v>
      </c>
      <c r="T2339" s="826">
        <v>0.5</v>
      </c>
      <c r="U2339" s="828">
        <v>1</v>
      </c>
    </row>
    <row r="2340" spans="1:21" ht="14.45" customHeight="1" x14ac:dyDescent="0.2">
      <c r="A2340" s="821">
        <v>21</v>
      </c>
      <c r="B2340" s="822" t="s">
        <v>2867</v>
      </c>
      <c r="C2340" s="822" t="s">
        <v>2873</v>
      </c>
      <c r="D2340" s="823" t="s">
        <v>4857</v>
      </c>
      <c r="E2340" s="824" t="s">
        <v>2889</v>
      </c>
      <c r="F2340" s="822" t="s">
        <v>2868</v>
      </c>
      <c r="G2340" s="822" t="s">
        <v>4550</v>
      </c>
      <c r="H2340" s="822" t="s">
        <v>643</v>
      </c>
      <c r="I2340" s="822" t="s">
        <v>4551</v>
      </c>
      <c r="J2340" s="822" t="s">
        <v>4552</v>
      </c>
      <c r="K2340" s="822" t="s">
        <v>4553</v>
      </c>
      <c r="L2340" s="825">
        <v>219.18</v>
      </c>
      <c r="M2340" s="825">
        <v>219.18</v>
      </c>
      <c r="N2340" s="822">
        <v>1</v>
      </c>
      <c r="O2340" s="826">
        <v>0.5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21</v>
      </c>
      <c r="B2341" s="822" t="s">
        <v>2867</v>
      </c>
      <c r="C2341" s="822" t="s">
        <v>2873</v>
      </c>
      <c r="D2341" s="823" t="s">
        <v>4857</v>
      </c>
      <c r="E2341" s="824" t="s">
        <v>2889</v>
      </c>
      <c r="F2341" s="822" t="s">
        <v>2868</v>
      </c>
      <c r="G2341" s="822" t="s">
        <v>2916</v>
      </c>
      <c r="H2341" s="822" t="s">
        <v>329</v>
      </c>
      <c r="I2341" s="822" t="s">
        <v>2917</v>
      </c>
      <c r="J2341" s="822" t="s">
        <v>807</v>
      </c>
      <c r="K2341" s="822" t="s">
        <v>2918</v>
      </c>
      <c r="L2341" s="825">
        <v>53.57</v>
      </c>
      <c r="M2341" s="825">
        <v>1124.97</v>
      </c>
      <c r="N2341" s="822">
        <v>21</v>
      </c>
      <c r="O2341" s="826">
        <v>14</v>
      </c>
      <c r="P2341" s="825">
        <v>535.70000000000005</v>
      </c>
      <c r="Q2341" s="827">
        <v>0.47619047619047622</v>
      </c>
      <c r="R2341" s="822">
        <v>10</v>
      </c>
      <c r="S2341" s="827">
        <v>0.47619047619047616</v>
      </c>
      <c r="T2341" s="826">
        <v>6.5</v>
      </c>
      <c r="U2341" s="828">
        <v>0.4642857142857143</v>
      </c>
    </row>
    <row r="2342" spans="1:21" ht="14.45" customHeight="1" x14ac:dyDescent="0.2">
      <c r="A2342" s="821">
        <v>21</v>
      </c>
      <c r="B2342" s="822" t="s">
        <v>2867</v>
      </c>
      <c r="C2342" s="822" t="s">
        <v>2873</v>
      </c>
      <c r="D2342" s="823" t="s">
        <v>4857</v>
      </c>
      <c r="E2342" s="824" t="s">
        <v>2889</v>
      </c>
      <c r="F2342" s="822" t="s">
        <v>2868</v>
      </c>
      <c r="G2342" s="822" t="s">
        <v>3410</v>
      </c>
      <c r="H2342" s="822" t="s">
        <v>643</v>
      </c>
      <c r="I2342" s="822" t="s">
        <v>2377</v>
      </c>
      <c r="J2342" s="822" t="s">
        <v>717</v>
      </c>
      <c r="K2342" s="822" t="s">
        <v>721</v>
      </c>
      <c r="L2342" s="825">
        <v>17.559999999999999</v>
      </c>
      <c r="M2342" s="825">
        <v>17.559999999999999</v>
      </c>
      <c r="N2342" s="822">
        <v>1</v>
      </c>
      <c r="O2342" s="826">
        <v>0.5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21</v>
      </c>
      <c r="B2343" s="822" t="s">
        <v>2867</v>
      </c>
      <c r="C2343" s="822" t="s">
        <v>2873</v>
      </c>
      <c r="D2343" s="823" t="s">
        <v>4857</v>
      </c>
      <c r="E2343" s="824" t="s">
        <v>2889</v>
      </c>
      <c r="F2343" s="822" t="s">
        <v>2868</v>
      </c>
      <c r="G2343" s="822" t="s">
        <v>3119</v>
      </c>
      <c r="H2343" s="822" t="s">
        <v>643</v>
      </c>
      <c r="I2343" s="822" t="s">
        <v>2652</v>
      </c>
      <c r="J2343" s="822" t="s">
        <v>931</v>
      </c>
      <c r="K2343" s="822" t="s">
        <v>2653</v>
      </c>
      <c r="L2343" s="825">
        <v>2309.36</v>
      </c>
      <c r="M2343" s="825">
        <v>6928.08</v>
      </c>
      <c r="N2343" s="822">
        <v>3</v>
      </c>
      <c r="O2343" s="826">
        <v>1</v>
      </c>
      <c r="P2343" s="825">
        <v>6928.08</v>
      </c>
      <c r="Q2343" s="827">
        <v>1</v>
      </c>
      <c r="R2343" s="822">
        <v>3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21</v>
      </c>
      <c r="B2344" s="822" t="s">
        <v>2867</v>
      </c>
      <c r="C2344" s="822" t="s">
        <v>2873</v>
      </c>
      <c r="D2344" s="823" t="s">
        <v>4857</v>
      </c>
      <c r="E2344" s="824" t="s">
        <v>2889</v>
      </c>
      <c r="F2344" s="822" t="s">
        <v>2868</v>
      </c>
      <c r="G2344" s="822" t="s">
        <v>3119</v>
      </c>
      <c r="H2344" s="822" t="s">
        <v>643</v>
      </c>
      <c r="I2344" s="822" t="s">
        <v>2333</v>
      </c>
      <c r="J2344" s="822" t="s">
        <v>931</v>
      </c>
      <c r="K2344" s="822" t="s">
        <v>2334</v>
      </c>
      <c r="L2344" s="825">
        <v>1385.62</v>
      </c>
      <c r="M2344" s="825">
        <v>12470.58</v>
      </c>
      <c r="N2344" s="822">
        <v>9</v>
      </c>
      <c r="O2344" s="826">
        <v>2.5</v>
      </c>
      <c r="P2344" s="825">
        <v>12470.58</v>
      </c>
      <c r="Q2344" s="827">
        <v>1</v>
      </c>
      <c r="R2344" s="822">
        <v>9</v>
      </c>
      <c r="S2344" s="827">
        <v>1</v>
      </c>
      <c r="T2344" s="826">
        <v>2.5</v>
      </c>
      <c r="U2344" s="828">
        <v>1</v>
      </c>
    </row>
    <row r="2345" spans="1:21" ht="14.45" customHeight="1" x14ac:dyDescent="0.2">
      <c r="A2345" s="821">
        <v>21</v>
      </c>
      <c r="B2345" s="822" t="s">
        <v>2867</v>
      </c>
      <c r="C2345" s="822" t="s">
        <v>2873</v>
      </c>
      <c r="D2345" s="823" t="s">
        <v>4857</v>
      </c>
      <c r="E2345" s="824" t="s">
        <v>2889</v>
      </c>
      <c r="F2345" s="822" t="s">
        <v>2868</v>
      </c>
      <c r="G2345" s="822" t="s">
        <v>3119</v>
      </c>
      <c r="H2345" s="822" t="s">
        <v>643</v>
      </c>
      <c r="I2345" s="822" t="s">
        <v>2654</v>
      </c>
      <c r="J2345" s="822" t="s">
        <v>929</v>
      </c>
      <c r="K2345" s="822" t="s">
        <v>2655</v>
      </c>
      <c r="L2345" s="825">
        <v>736.33</v>
      </c>
      <c r="M2345" s="825">
        <v>2208.9900000000002</v>
      </c>
      <c r="N2345" s="822">
        <v>3</v>
      </c>
      <c r="O2345" s="826">
        <v>0.5</v>
      </c>
      <c r="P2345" s="825">
        <v>2208.9900000000002</v>
      </c>
      <c r="Q2345" s="827">
        <v>1</v>
      </c>
      <c r="R2345" s="822">
        <v>3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21</v>
      </c>
      <c r="B2346" s="822" t="s">
        <v>2867</v>
      </c>
      <c r="C2346" s="822" t="s">
        <v>2873</v>
      </c>
      <c r="D2346" s="823" t="s">
        <v>4857</v>
      </c>
      <c r="E2346" s="824" t="s">
        <v>2889</v>
      </c>
      <c r="F2346" s="822" t="s">
        <v>2868</v>
      </c>
      <c r="G2346" s="822" t="s">
        <v>3119</v>
      </c>
      <c r="H2346" s="822" t="s">
        <v>643</v>
      </c>
      <c r="I2346" s="822" t="s">
        <v>3120</v>
      </c>
      <c r="J2346" s="822" t="s">
        <v>929</v>
      </c>
      <c r="K2346" s="822" t="s">
        <v>3121</v>
      </c>
      <c r="L2346" s="825">
        <v>490.89</v>
      </c>
      <c r="M2346" s="825">
        <v>1472.67</v>
      </c>
      <c r="N2346" s="822">
        <v>3</v>
      </c>
      <c r="O2346" s="826">
        <v>0.5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21</v>
      </c>
      <c r="B2347" s="822" t="s">
        <v>2867</v>
      </c>
      <c r="C2347" s="822" t="s">
        <v>2873</v>
      </c>
      <c r="D2347" s="823" t="s">
        <v>4857</v>
      </c>
      <c r="E2347" s="824" t="s">
        <v>2889</v>
      </c>
      <c r="F2347" s="822" t="s">
        <v>2868</v>
      </c>
      <c r="G2347" s="822" t="s">
        <v>3119</v>
      </c>
      <c r="H2347" s="822" t="s">
        <v>643</v>
      </c>
      <c r="I2347" s="822" t="s">
        <v>2335</v>
      </c>
      <c r="J2347" s="822" t="s">
        <v>931</v>
      </c>
      <c r="K2347" s="822" t="s">
        <v>2336</v>
      </c>
      <c r="L2347" s="825">
        <v>1847.49</v>
      </c>
      <c r="M2347" s="825">
        <v>9237.4500000000007</v>
      </c>
      <c r="N2347" s="822">
        <v>5</v>
      </c>
      <c r="O2347" s="826">
        <v>2</v>
      </c>
      <c r="P2347" s="825">
        <v>9237.4500000000007</v>
      </c>
      <c r="Q2347" s="827">
        <v>1</v>
      </c>
      <c r="R2347" s="822">
        <v>5</v>
      </c>
      <c r="S2347" s="827">
        <v>1</v>
      </c>
      <c r="T2347" s="826">
        <v>2</v>
      </c>
      <c r="U2347" s="828">
        <v>1</v>
      </c>
    </row>
    <row r="2348" spans="1:21" ht="14.45" customHeight="1" x14ac:dyDescent="0.2">
      <c r="A2348" s="821">
        <v>21</v>
      </c>
      <c r="B2348" s="822" t="s">
        <v>2867</v>
      </c>
      <c r="C2348" s="822" t="s">
        <v>2873</v>
      </c>
      <c r="D2348" s="823" t="s">
        <v>4857</v>
      </c>
      <c r="E2348" s="824" t="s">
        <v>2889</v>
      </c>
      <c r="F2348" s="822" t="s">
        <v>2868</v>
      </c>
      <c r="G2348" s="822" t="s">
        <v>3124</v>
      </c>
      <c r="H2348" s="822" t="s">
        <v>329</v>
      </c>
      <c r="I2348" s="822" t="s">
        <v>3128</v>
      </c>
      <c r="J2348" s="822" t="s">
        <v>977</v>
      </c>
      <c r="K2348" s="822" t="s">
        <v>3129</v>
      </c>
      <c r="L2348" s="825">
        <v>57.64</v>
      </c>
      <c r="M2348" s="825">
        <v>57.64</v>
      </c>
      <c r="N2348" s="822">
        <v>1</v>
      </c>
      <c r="O2348" s="826">
        <v>0.5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21</v>
      </c>
      <c r="B2349" s="822" t="s">
        <v>2867</v>
      </c>
      <c r="C2349" s="822" t="s">
        <v>2873</v>
      </c>
      <c r="D2349" s="823" t="s">
        <v>4857</v>
      </c>
      <c r="E2349" s="824" t="s">
        <v>2889</v>
      </c>
      <c r="F2349" s="822" t="s">
        <v>2868</v>
      </c>
      <c r="G2349" s="822" t="s">
        <v>3124</v>
      </c>
      <c r="H2349" s="822" t="s">
        <v>329</v>
      </c>
      <c r="I2349" s="822" t="s">
        <v>3130</v>
      </c>
      <c r="J2349" s="822" t="s">
        <v>977</v>
      </c>
      <c r="K2349" s="822" t="s">
        <v>3131</v>
      </c>
      <c r="L2349" s="825">
        <v>185.26</v>
      </c>
      <c r="M2349" s="825">
        <v>185.26</v>
      </c>
      <c r="N2349" s="822">
        <v>1</v>
      </c>
      <c r="O2349" s="826">
        <v>1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21</v>
      </c>
      <c r="B2350" s="822" t="s">
        <v>2867</v>
      </c>
      <c r="C2350" s="822" t="s">
        <v>2873</v>
      </c>
      <c r="D2350" s="823" t="s">
        <v>4857</v>
      </c>
      <c r="E2350" s="824" t="s">
        <v>2889</v>
      </c>
      <c r="F2350" s="822" t="s">
        <v>2868</v>
      </c>
      <c r="G2350" s="822" t="s">
        <v>3124</v>
      </c>
      <c r="H2350" s="822" t="s">
        <v>329</v>
      </c>
      <c r="I2350" s="822" t="s">
        <v>3717</v>
      </c>
      <c r="J2350" s="822" t="s">
        <v>3718</v>
      </c>
      <c r="K2350" s="822" t="s">
        <v>3719</v>
      </c>
      <c r="L2350" s="825">
        <v>0</v>
      </c>
      <c r="M2350" s="825">
        <v>0</v>
      </c>
      <c r="N2350" s="822">
        <v>1</v>
      </c>
      <c r="O2350" s="826">
        <v>0.5</v>
      </c>
      <c r="P2350" s="825">
        <v>0</v>
      </c>
      <c r="Q2350" s="827"/>
      <c r="R2350" s="822">
        <v>1</v>
      </c>
      <c r="S2350" s="827">
        <v>1</v>
      </c>
      <c r="T2350" s="826">
        <v>0.5</v>
      </c>
      <c r="U2350" s="828">
        <v>1</v>
      </c>
    </row>
    <row r="2351" spans="1:21" ht="14.45" customHeight="1" x14ac:dyDescent="0.2">
      <c r="A2351" s="821">
        <v>21</v>
      </c>
      <c r="B2351" s="822" t="s">
        <v>2867</v>
      </c>
      <c r="C2351" s="822" t="s">
        <v>2873</v>
      </c>
      <c r="D2351" s="823" t="s">
        <v>4857</v>
      </c>
      <c r="E2351" s="824" t="s">
        <v>2889</v>
      </c>
      <c r="F2351" s="822" t="s">
        <v>2868</v>
      </c>
      <c r="G2351" s="822" t="s">
        <v>3124</v>
      </c>
      <c r="H2351" s="822" t="s">
        <v>329</v>
      </c>
      <c r="I2351" s="822" t="s">
        <v>3430</v>
      </c>
      <c r="J2351" s="822" t="s">
        <v>977</v>
      </c>
      <c r="K2351" s="822" t="s">
        <v>3131</v>
      </c>
      <c r="L2351" s="825">
        <v>301.2</v>
      </c>
      <c r="M2351" s="825">
        <v>301.2</v>
      </c>
      <c r="N2351" s="822">
        <v>1</v>
      </c>
      <c r="O2351" s="826">
        <v>0.5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21</v>
      </c>
      <c r="B2352" s="822" t="s">
        <v>2867</v>
      </c>
      <c r="C2352" s="822" t="s">
        <v>2873</v>
      </c>
      <c r="D2352" s="823" t="s">
        <v>4857</v>
      </c>
      <c r="E2352" s="824" t="s">
        <v>2889</v>
      </c>
      <c r="F2352" s="822" t="s">
        <v>2868</v>
      </c>
      <c r="G2352" s="822" t="s">
        <v>2919</v>
      </c>
      <c r="H2352" s="822" t="s">
        <v>643</v>
      </c>
      <c r="I2352" s="822" t="s">
        <v>2309</v>
      </c>
      <c r="J2352" s="822" t="s">
        <v>2310</v>
      </c>
      <c r="K2352" s="822" t="s">
        <v>2311</v>
      </c>
      <c r="L2352" s="825">
        <v>453.18</v>
      </c>
      <c r="M2352" s="825">
        <v>906.36</v>
      </c>
      <c r="N2352" s="822">
        <v>2</v>
      </c>
      <c r="O2352" s="826">
        <v>0.5</v>
      </c>
      <c r="P2352" s="825">
        <v>906.36</v>
      </c>
      <c r="Q2352" s="827">
        <v>1</v>
      </c>
      <c r="R2352" s="822">
        <v>2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21</v>
      </c>
      <c r="B2353" s="822" t="s">
        <v>2867</v>
      </c>
      <c r="C2353" s="822" t="s">
        <v>2873</v>
      </c>
      <c r="D2353" s="823" t="s">
        <v>4857</v>
      </c>
      <c r="E2353" s="824" t="s">
        <v>2889</v>
      </c>
      <c r="F2353" s="822" t="s">
        <v>2868</v>
      </c>
      <c r="G2353" s="822" t="s">
        <v>2919</v>
      </c>
      <c r="H2353" s="822" t="s">
        <v>329</v>
      </c>
      <c r="I2353" s="822" t="s">
        <v>2920</v>
      </c>
      <c r="J2353" s="822" t="s">
        <v>2310</v>
      </c>
      <c r="K2353" s="822" t="s">
        <v>2311</v>
      </c>
      <c r="L2353" s="825">
        <v>453.18</v>
      </c>
      <c r="M2353" s="825">
        <v>7250.88</v>
      </c>
      <c r="N2353" s="822">
        <v>16</v>
      </c>
      <c r="O2353" s="826">
        <v>5.5</v>
      </c>
      <c r="P2353" s="825">
        <v>4531.8</v>
      </c>
      <c r="Q2353" s="827">
        <v>0.625</v>
      </c>
      <c r="R2353" s="822">
        <v>10</v>
      </c>
      <c r="S2353" s="827">
        <v>0.625</v>
      </c>
      <c r="T2353" s="826">
        <v>3.5</v>
      </c>
      <c r="U2353" s="828">
        <v>0.63636363636363635</v>
      </c>
    </row>
    <row r="2354" spans="1:21" ht="14.45" customHeight="1" x14ac:dyDescent="0.2">
      <c r="A2354" s="821">
        <v>21</v>
      </c>
      <c r="B2354" s="822" t="s">
        <v>2867</v>
      </c>
      <c r="C2354" s="822" t="s">
        <v>2873</v>
      </c>
      <c r="D2354" s="823" t="s">
        <v>4857</v>
      </c>
      <c r="E2354" s="824" t="s">
        <v>2889</v>
      </c>
      <c r="F2354" s="822" t="s">
        <v>2868</v>
      </c>
      <c r="G2354" s="822" t="s">
        <v>4554</v>
      </c>
      <c r="H2354" s="822" t="s">
        <v>329</v>
      </c>
      <c r="I2354" s="822" t="s">
        <v>4555</v>
      </c>
      <c r="J2354" s="822" t="s">
        <v>4556</v>
      </c>
      <c r="K2354" s="822" t="s">
        <v>4557</v>
      </c>
      <c r="L2354" s="825">
        <v>463.19</v>
      </c>
      <c r="M2354" s="825">
        <v>463.19</v>
      </c>
      <c r="N2354" s="822">
        <v>1</v>
      </c>
      <c r="O2354" s="826">
        <v>1</v>
      </c>
      <c r="P2354" s="825">
        <v>463.19</v>
      </c>
      <c r="Q2354" s="827">
        <v>1</v>
      </c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21</v>
      </c>
      <c r="B2355" s="822" t="s">
        <v>2867</v>
      </c>
      <c r="C2355" s="822" t="s">
        <v>2873</v>
      </c>
      <c r="D2355" s="823" t="s">
        <v>4857</v>
      </c>
      <c r="E2355" s="824" t="s">
        <v>2889</v>
      </c>
      <c r="F2355" s="822" t="s">
        <v>2868</v>
      </c>
      <c r="G2355" s="822" t="s">
        <v>2928</v>
      </c>
      <c r="H2355" s="822" t="s">
        <v>643</v>
      </c>
      <c r="I2355" s="822" t="s">
        <v>3137</v>
      </c>
      <c r="J2355" s="822" t="s">
        <v>1237</v>
      </c>
      <c r="K2355" s="822" t="s">
        <v>3138</v>
      </c>
      <c r="L2355" s="825">
        <v>2038.93</v>
      </c>
      <c r="M2355" s="825">
        <v>6116.79</v>
      </c>
      <c r="N2355" s="822">
        <v>3</v>
      </c>
      <c r="O2355" s="826">
        <v>0.5</v>
      </c>
      <c r="P2355" s="825">
        <v>6116.79</v>
      </c>
      <c r="Q2355" s="827">
        <v>1</v>
      </c>
      <c r="R2355" s="822">
        <v>3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21</v>
      </c>
      <c r="B2356" s="822" t="s">
        <v>2867</v>
      </c>
      <c r="C2356" s="822" t="s">
        <v>2873</v>
      </c>
      <c r="D2356" s="823" t="s">
        <v>4857</v>
      </c>
      <c r="E2356" s="824" t="s">
        <v>2889</v>
      </c>
      <c r="F2356" s="822" t="s">
        <v>2868</v>
      </c>
      <c r="G2356" s="822" t="s">
        <v>2928</v>
      </c>
      <c r="H2356" s="822" t="s">
        <v>643</v>
      </c>
      <c r="I2356" s="822" t="s">
        <v>2534</v>
      </c>
      <c r="J2356" s="822" t="s">
        <v>1237</v>
      </c>
      <c r="K2356" s="822" t="s">
        <v>1238</v>
      </c>
      <c r="L2356" s="825">
        <v>552.64</v>
      </c>
      <c r="M2356" s="825">
        <v>552.64</v>
      </c>
      <c r="N2356" s="822">
        <v>1</v>
      </c>
      <c r="O2356" s="826">
        <v>1</v>
      </c>
      <c r="P2356" s="825">
        <v>552.64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21</v>
      </c>
      <c r="B2357" s="822" t="s">
        <v>2867</v>
      </c>
      <c r="C2357" s="822" t="s">
        <v>2873</v>
      </c>
      <c r="D2357" s="823" t="s">
        <v>4857</v>
      </c>
      <c r="E2357" s="824" t="s">
        <v>2889</v>
      </c>
      <c r="F2357" s="822" t="s">
        <v>2868</v>
      </c>
      <c r="G2357" s="822" t="s">
        <v>3139</v>
      </c>
      <c r="H2357" s="822" t="s">
        <v>329</v>
      </c>
      <c r="I2357" s="822" t="s">
        <v>3140</v>
      </c>
      <c r="J2357" s="822" t="s">
        <v>660</v>
      </c>
      <c r="K2357" s="822" t="s">
        <v>3141</v>
      </c>
      <c r="L2357" s="825">
        <v>453.18</v>
      </c>
      <c r="M2357" s="825">
        <v>3625.4399999999996</v>
      </c>
      <c r="N2357" s="822">
        <v>8</v>
      </c>
      <c r="O2357" s="826">
        <v>5.5</v>
      </c>
      <c r="P2357" s="825">
        <v>3172.2599999999998</v>
      </c>
      <c r="Q2357" s="827">
        <v>0.875</v>
      </c>
      <c r="R2357" s="822">
        <v>7</v>
      </c>
      <c r="S2357" s="827">
        <v>0.875</v>
      </c>
      <c r="T2357" s="826">
        <v>4.5</v>
      </c>
      <c r="U2357" s="828">
        <v>0.81818181818181823</v>
      </c>
    </row>
    <row r="2358" spans="1:21" ht="14.45" customHeight="1" x14ac:dyDescent="0.2">
      <c r="A2358" s="821">
        <v>21</v>
      </c>
      <c r="B2358" s="822" t="s">
        <v>2867</v>
      </c>
      <c r="C2358" s="822" t="s">
        <v>2873</v>
      </c>
      <c r="D2358" s="823" t="s">
        <v>4857</v>
      </c>
      <c r="E2358" s="824" t="s">
        <v>2889</v>
      </c>
      <c r="F2358" s="822" t="s">
        <v>2868</v>
      </c>
      <c r="G2358" s="822" t="s">
        <v>2933</v>
      </c>
      <c r="H2358" s="822" t="s">
        <v>329</v>
      </c>
      <c r="I2358" s="822" t="s">
        <v>3142</v>
      </c>
      <c r="J2358" s="822" t="s">
        <v>1674</v>
      </c>
      <c r="K2358" s="822" t="s">
        <v>3143</v>
      </c>
      <c r="L2358" s="825">
        <v>57.64</v>
      </c>
      <c r="M2358" s="825">
        <v>172.92000000000002</v>
      </c>
      <c r="N2358" s="822">
        <v>3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21</v>
      </c>
      <c r="B2359" s="822" t="s">
        <v>2867</v>
      </c>
      <c r="C2359" s="822" t="s">
        <v>2873</v>
      </c>
      <c r="D2359" s="823" t="s">
        <v>4857</v>
      </c>
      <c r="E2359" s="824" t="s">
        <v>2889</v>
      </c>
      <c r="F2359" s="822" t="s">
        <v>2868</v>
      </c>
      <c r="G2359" s="822" t="s">
        <v>2933</v>
      </c>
      <c r="H2359" s="822" t="s">
        <v>329</v>
      </c>
      <c r="I2359" s="822" t="s">
        <v>3142</v>
      </c>
      <c r="J2359" s="822" t="s">
        <v>1674</v>
      </c>
      <c r="K2359" s="822" t="s">
        <v>3143</v>
      </c>
      <c r="L2359" s="825">
        <v>27.37</v>
      </c>
      <c r="M2359" s="825">
        <v>82.11</v>
      </c>
      <c r="N2359" s="822">
        <v>3</v>
      </c>
      <c r="O2359" s="826">
        <v>2</v>
      </c>
      <c r="P2359" s="825">
        <v>27.37</v>
      </c>
      <c r="Q2359" s="827">
        <v>0.33333333333333337</v>
      </c>
      <c r="R2359" s="822">
        <v>1</v>
      </c>
      <c r="S2359" s="827">
        <v>0.33333333333333331</v>
      </c>
      <c r="T2359" s="826">
        <v>1</v>
      </c>
      <c r="U2359" s="828">
        <v>0.5</v>
      </c>
    </row>
    <row r="2360" spans="1:21" ht="14.45" customHeight="1" x14ac:dyDescent="0.2">
      <c r="A2360" s="821">
        <v>21</v>
      </c>
      <c r="B2360" s="822" t="s">
        <v>2867</v>
      </c>
      <c r="C2360" s="822" t="s">
        <v>2873</v>
      </c>
      <c r="D2360" s="823" t="s">
        <v>4857</v>
      </c>
      <c r="E2360" s="824" t="s">
        <v>2889</v>
      </c>
      <c r="F2360" s="822" t="s">
        <v>2868</v>
      </c>
      <c r="G2360" s="822" t="s">
        <v>2933</v>
      </c>
      <c r="H2360" s="822" t="s">
        <v>643</v>
      </c>
      <c r="I2360" s="822" t="s">
        <v>2299</v>
      </c>
      <c r="J2360" s="822" t="s">
        <v>1674</v>
      </c>
      <c r="K2360" s="822" t="s">
        <v>2300</v>
      </c>
      <c r="L2360" s="825">
        <v>48.89</v>
      </c>
      <c r="M2360" s="825">
        <v>48.89</v>
      </c>
      <c r="N2360" s="822">
        <v>1</v>
      </c>
      <c r="O2360" s="826">
        <v>0.5</v>
      </c>
      <c r="P2360" s="825">
        <v>48.89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21</v>
      </c>
      <c r="B2361" s="822" t="s">
        <v>2867</v>
      </c>
      <c r="C2361" s="822" t="s">
        <v>2873</v>
      </c>
      <c r="D2361" s="823" t="s">
        <v>4857</v>
      </c>
      <c r="E2361" s="824" t="s">
        <v>2889</v>
      </c>
      <c r="F2361" s="822" t="s">
        <v>2868</v>
      </c>
      <c r="G2361" s="822" t="s">
        <v>2933</v>
      </c>
      <c r="H2361" s="822" t="s">
        <v>329</v>
      </c>
      <c r="I2361" s="822" t="s">
        <v>3448</v>
      </c>
      <c r="J2361" s="822" t="s">
        <v>1674</v>
      </c>
      <c r="K2361" s="822" t="s">
        <v>1675</v>
      </c>
      <c r="L2361" s="825">
        <v>97.76</v>
      </c>
      <c r="M2361" s="825">
        <v>97.76</v>
      </c>
      <c r="N2361" s="822">
        <v>1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21</v>
      </c>
      <c r="B2362" s="822" t="s">
        <v>2867</v>
      </c>
      <c r="C2362" s="822" t="s">
        <v>2873</v>
      </c>
      <c r="D2362" s="823" t="s">
        <v>4857</v>
      </c>
      <c r="E2362" s="824" t="s">
        <v>2889</v>
      </c>
      <c r="F2362" s="822" t="s">
        <v>2868</v>
      </c>
      <c r="G2362" s="822" t="s">
        <v>2933</v>
      </c>
      <c r="H2362" s="822" t="s">
        <v>643</v>
      </c>
      <c r="I2362" s="822" t="s">
        <v>2297</v>
      </c>
      <c r="J2362" s="822" t="s">
        <v>1674</v>
      </c>
      <c r="K2362" s="822" t="s">
        <v>2298</v>
      </c>
      <c r="L2362" s="825">
        <v>28.81</v>
      </c>
      <c r="M2362" s="825">
        <v>28.81</v>
      </c>
      <c r="N2362" s="822">
        <v>1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21</v>
      </c>
      <c r="B2363" s="822" t="s">
        <v>2867</v>
      </c>
      <c r="C2363" s="822" t="s">
        <v>2873</v>
      </c>
      <c r="D2363" s="823" t="s">
        <v>4857</v>
      </c>
      <c r="E2363" s="824" t="s">
        <v>2889</v>
      </c>
      <c r="F2363" s="822" t="s">
        <v>2868</v>
      </c>
      <c r="G2363" s="822" t="s">
        <v>2933</v>
      </c>
      <c r="H2363" s="822" t="s">
        <v>643</v>
      </c>
      <c r="I2363" s="822" t="s">
        <v>2297</v>
      </c>
      <c r="J2363" s="822" t="s">
        <v>1674</v>
      </c>
      <c r="K2363" s="822" t="s">
        <v>2298</v>
      </c>
      <c r="L2363" s="825">
        <v>13.68</v>
      </c>
      <c r="M2363" s="825">
        <v>13.68</v>
      </c>
      <c r="N2363" s="822">
        <v>1</v>
      </c>
      <c r="O2363" s="826">
        <v>0.5</v>
      </c>
      <c r="P2363" s="825">
        <v>13.68</v>
      </c>
      <c r="Q2363" s="827">
        <v>1</v>
      </c>
      <c r="R2363" s="822">
        <v>1</v>
      </c>
      <c r="S2363" s="827">
        <v>1</v>
      </c>
      <c r="T2363" s="826">
        <v>0.5</v>
      </c>
      <c r="U2363" s="828">
        <v>1</v>
      </c>
    </row>
    <row r="2364" spans="1:21" ht="14.45" customHeight="1" x14ac:dyDescent="0.2">
      <c r="A2364" s="821">
        <v>21</v>
      </c>
      <c r="B2364" s="822" t="s">
        <v>2867</v>
      </c>
      <c r="C2364" s="822" t="s">
        <v>2873</v>
      </c>
      <c r="D2364" s="823" t="s">
        <v>4857</v>
      </c>
      <c r="E2364" s="824" t="s">
        <v>2889</v>
      </c>
      <c r="F2364" s="822" t="s">
        <v>2868</v>
      </c>
      <c r="G2364" s="822" t="s">
        <v>3449</v>
      </c>
      <c r="H2364" s="822" t="s">
        <v>643</v>
      </c>
      <c r="I2364" s="822" t="s">
        <v>2396</v>
      </c>
      <c r="J2364" s="822" t="s">
        <v>1287</v>
      </c>
      <c r="K2364" s="822" t="s">
        <v>736</v>
      </c>
      <c r="L2364" s="825">
        <v>34.47</v>
      </c>
      <c r="M2364" s="825">
        <v>68.94</v>
      </c>
      <c r="N2364" s="822">
        <v>2</v>
      </c>
      <c r="O2364" s="826">
        <v>1.5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21</v>
      </c>
      <c r="B2365" s="822" t="s">
        <v>2867</v>
      </c>
      <c r="C2365" s="822" t="s">
        <v>2873</v>
      </c>
      <c r="D2365" s="823" t="s">
        <v>4857</v>
      </c>
      <c r="E2365" s="824" t="s">
        <v>2889</v>
      </c>
      <c r="F2365" s="822" t="s">
        <v>2868</v>
      </c>
      <c r="G2365" s="822" t="s">
        <v>3943</v>
      </c>
      <c r="H2365" s="822" t="s">
        <v>329</v>
      </c>
      <c r="I2365" s="822" t="s">
        <v>4109</v>
      </c>
      <c r="J2365" s="822" t="s">
        <v>3945</v>
      </c>
      <c r="K2365" s="822" t="s">
        <v>4110</v>
      </c>
      <c r="L2365" s="825">
        <v>72.88</v>
      </c>
      <c r="M2365" s="825">
        <v>72.88</v>
      </c>
      <c r="N2365" s="822">
        <v>1</v>
      </c>
      <c r="O2365" s="826">
        <v>1</v>
      </c>
      <c r="P2365" s="825">
        <v>72.88</v>
      </c>
      <c r="Q2365" s="827">
        <v>1</v>
      </c>
      <c r="R2365" s="822">
        <v>1</v>
      </c>
      <c r="S2365" s="827">
        <v>1</v>
      </c>
      <c r="T2365" s="826">
        <v>1</v>
      </c>
      <c r="U2365" s="828">
        <v>1</v>
      </c>
    </row>
    <row r="2366" spans="1:21" ht="14.45" customHeight="1" x14ac:dyDescent="0.2">
      <c r="A2366" s="821">
        <v>21</v>
      </c>
      <c r="B2366" s="822" t="s">
        <v>2867</v>
      </c>
      <c r="C2366" s="822" t="s">
        <v>2873</v>
      </c>
      <c r="D2366" s="823" t="s">
        <v>4857</v>
      </c>
      <c r="E2366" s="824" t="s">
        <v>2889</v>
      </c>
      <c r="F2366" s="822" t="s">
        <v>2868</v>
      </c>
      <c r="G2366" s="822" t="s">
        <v>3151</v>
      </c>
      <c r="H2366" s="822" t="s">
        <v>329</v>
      </c>
      <c r="I2366" s="822" t="s">
        <v>3152</v>
      </c>
      <c r="J2366" s="822" t="s">
        <v>652</v>
      </c>
      <c r="K2366" s="822" t="s">
        <v>3153</v>
      </c>
      <c r="L2366" s="825">
        <v>127.91</v>
      </c>
      <c r="M2366" s="825">
        <v>255.82</v>
      </c>
      <c r="N2366" s="822">
        <v>2</v>
      </c>
      <c r="O2366" s="826">
        <v>1.5</v>
      </c>
      <c r="P2366" s="825">
        <v>255.82</v>
      </c>
      <c r="Q2366" s="827">
        <v>1</v>
      </c>
      <c r="R2366" s="822">
        <v>2</v>
      </c>
      <c r="S2366" s="827">
        <v>1</v>
      </c>
      <c r="T2366" s="826">
        <v>1.5</v>
      </c>
      <c r="U2366" s="828">
        <v>1</v>
      </c>
    </row>
    <row r="2367" spans="1:21" ht="14.45" customHeight="1" x14ac:dyDescent="0.2">
      <c r="A2367" s="821">
        <v>21</v>
      </c>
      <c r="B2367" s="822" t="s">
        <v>2867</v>
      </c>
      <c r="C2367" s="822" t="s">
        <v>2873</v>
      </c>
      <c r="D2367" s="823" t="s">
        <v>4857</v>
      </c>
      <c r="E2367" s="824" t="s">
        <v>2889</v>
      </c>
      <c r="F2367" s="822" t="s">
        <v>2868</v>
      </c>
      <c r="G2367" s="822" t="s">
        <v>3452</v>
      </c>
      <c r="H2367" s="822" t="s">
        <v>329</v>
      </c>
      <c r="I2367" s="822" t="s">
        <v>3453</v>
      </c>
      <c r="J2367" s="822" t="s">
        <v>1025</v>
      </c>
      <c r="K2367" s="822" t="s">
        <v>1026</v>
      </c>
      <c r="L2367" s="825">
        <v>79.099999999999994</v>
      </c>
      <c r="M2367" s="825">
        <v>316.39999999999998</v>
      </c>
      <c r="N2367" s="822">
        <v>4</v>
      </c>
      <c r="O2367" s="826">
        <v>2.5</v>
      </c>
      <c r="P2367" s="825">
        <v>79.099999999999994</v>
      </c>
      <c r="Q2367" s="827">
        <v>0.25</v>
      </c>
      <c r="R2367" s="822">
        <v>1</v>
      </c>
      <c r="S2367" s="827">
        <v>0.25</v>
      </c>
      <c r="T2367" s="826">
        <v>1</v>
      </c>
      <c r="U2367" s="828">
        <v>0.4</v>
      </c>
    </row>
    <row r="2368" spans="1:21" ht="14.45" customHeight="1" x14ac:dyDescent="0.2">
      <c r="A2368" s="821">
        <v>21</v>
      </c>
      <c r="B2368" s="822" t="s">
        <v>2867</v>
      </c>
      <c r="C2368" s="822" t="s">
        <v>2873</v>
      </c>
      <c r="D2368" s="823" t="s">
        <v>4857</v>
      </c>
      <c r="E2368" s="824" t="s">
        <v>2889</v>
      </c>
      <c r="F2368" s="822" t="s">
        <v>2868</v>
      </c>
      <c r="G2368" s="822" t="s">
        <v>3154</v>
      </c>
      <c r="H2368" s="822" t="s">
        <v>329</v>
      </c>
      <c r="I2368" s="822" t="s">
        <v>3158</v>
      </c>
      <c r="J2368" s="822" t="s">
        <v>3156</v>
      </c>
      <c r="K2368" s="822" t="s">
        <v>3159</v>
      </c>
      <c r="L2368" s="825">
        <v>87.67</v>
      </c>
      <c r="M2368" s="825">
        <v>438.35</v>
      </c>
      <c r="N2368" s="822">
        <v>5</v>
      </c>
      <c r="O2368" s="826">
        <v>1.5</v>
      </c>
      <c r="P2368" s="825">
        <v>350.68</v>
      </c>
      <c r="Q2368" s="827">
        <v>0.79999999999999993</v>
      </c>
      <c r="R2368" s="822">
        <v>4</v>
      </c>
      <c r="S2368" s="827">
        <v>0.8</v>
      </c>
      <c r="T2368" s="826">
        <v>1</v>
      </c>
      <c r="U2368" s="828">
        <v>0.66666666666666663</v>
      </c>
    </row>
    <row r="2369" spans="1:21" ht="14.45" customHeight="1" x14ac:dyDescent="0.2">
      <c r="A2369" s="821">
        <v>21</v>
      </c>
      <c r="B2369" s="822" t="s">
        <v>2867</v>
      </c>
      <c r="C2369" s="822" t="s">
        <v>2873</v>
      </c>
      <c r="D2369" s="823" t="s">
        <v>4857</v>
      </c>
      <c r="E2369" s="824" t="s">
        <v>2889</v>
      </c>
      <c r="F2369" s="822" t="s">
        <v>2868</v>
      </c>
      <c r="G2369" s="822" t="s">
        <v>3154</v>
      </c>
      <c r="H2369" s="822" t="s">
        <v>329</v>
      </c>
      <c r="I2369" s="822" t="s">
        <v>3724</v>
      </c>
      <c r="J2369" s="822" t="s">
        <v>3455</v>
      </c>
      <c r="K2369" s="822" t="s">
        <v>2918</v>
      </c>
      <c r="L2369" s="825">
        <v>87.67</v>
      </c>
      <c r="M2369" s="825">
        <v>87.67</v>
      </c>
      <c r="N2369" s="822">
        <v>1</v>
      </c>
      <c r="O2369" s="826">
        <v>0.5</v>
      </c>
      <c r="P2369" s="825">
        <v>87.67</v>
      </c>
      <c r="Q2369" s="827">
        <v>1</v>
      </c>
      <c r="R2369" s="822">
        <v>1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21</v>
      </c>
      <c r="B2370" s="822" t="s">
        <v>2867</v>
      </c>
      <c r="C2370" s="822" t="s">
        <v>2873</v>
      </c>
      <c r="D2370" s="823" t="s">
        <v>4857</v>
      </c>
      <c r="E2370" s="824" t="s">
        <v>2889</v>
      </c>
      <c r="F2370" s="822" t="s">
        <v>2868</v>
      </c>
      <c r="G2370" s="822" t="s">
        <v>2947</v>
      </c>
      <c r="H2370" s="822" t="s">
        <v>643</v>
      </c>
      <c r="I2370" s="822" t="s">
        <v>3160</v>
      </c>
      <c r="J2370" s="822" t="s">
        <v>1281</v>
      </c>
      <c r="K2370" s="822" t="s">
        <v>3161</v>
      </c>
      <c r="L2370" s="825">
        <v>2573.2199999999998</v>
      </c>
      <c r="M2370" s="825">
        <v>2573.2199999999998</v>
      </c>
      <c r="N2370" s="822">
        <v>1</v>
      </c>
      <c r="O2370" s="826">
        <v>1</v>
      </c>
      <c r="P2370" s="825">
        <v>2573.2199999999998</v>
      </c>
      <c r="Q2370" s="827">
        <v>1</v>
      </c>
      <c r="R2370" s="822">
        <v>1</v>
      </c>
      <c r="S2370" s="827">
        <v>1</v>
      </c>
      <c r="T2370" s="826">
        <v>1</v>
      </c>
      <c r="U2370" s="828">
        <v>1</v>
      </c>
    </row>
    <row r="2371" spans="1:21" ht="14.45" customHeight="1" x14ac:dyDescent="0.2">
      <c r="A2371" s="821">
        <v>21</v>
      </c>
      <c r="B2371" s="822" t="s">
        <v>2867</v>
      </c>
      <c r="C2371" s="822" t="s">
        <v>2873</v>
      </c>
      <c r="D2371" s="823" t="s">
        <v>4857</v>
      </c>
      <c r="E2371" s="824" t="s">
        <v>2889</v>
      </c>
      <c r="F2371" s="822" t="s">
        <v>2868</v>
      </c>
      <c r="G2371" s="822" t="s">
        <v>2947</v>
      </c>
      <c r="H2371" s="822" t="s">
        <v>329</v>
      </c>
      <c r="I2371" s="822" t="s">
        <v>2948</v>
      </c>
      <c r="J2371" s="822" t="s">
        <v>2949</v>
      </c>
      <c r="K2371" s="822" t="s">
        <v>2950</v>
      </c>
      <c r="L2371" s="825">
        <v>42.33</v>
      </c>
      <c r="M2371" s="825">
        <v>169.32</v>
      </c>
      <c r="N2371" s="822">
        <v>4</v>
      </c>
      <c r="O2371" s="826">
        <v>0.5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21</v>
      </c>
      <c r="B2372" s="822" t="s">
        <v>2867</v>
      </c>
      <c r="C2372" s="822" t="s">
        <v>2873</v>
      </c>
      <c r="D2372" s="823" t="s">
        <v>4857</v>
      </c>
      <c r="E2372" s="824" t="s">
        <v>2889</v>
      </c>
      <c r="F2372" s="822" t="s">
        <v>2868</v>
      </c>
      <c r="G2372" s="822" t="s">
        <v>3162</v>
      </c>
      <c r="H2372" s="822" t="s">
        <v>643</v>
      </c>
      <c r="I2372" s="822" t="s">
        <v>3163</v>
      </c>
      <c r="J2372" s="822" t="s">
        <v>1435</v>
      </c>
      <c r="K2372" s="822" t="s">
        <v>1436</v>
      </c>
      <c r="L2372" s="825">
        <v>63.75</v>
      </c>
      <c r="M2372" s="825">
        <v>63.75</v>
      </c>
      <c r="N2372" s="822">
        <v>1</v>
      </c>
      <c r="O2372" s="826">
        <v>1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21</v>
      </c>
      <c r="B2373" s="822" t="s">
        <v>2867</v>
      </c>
      <c r="C2373" s="822" t="s">
        <v>2873</v>
      </c>
      <c r="D2373" s="823" t="s">
        <v>4857</v>
      </c>
      <c r="E2373" s="824" t="s">
        <v>2889</v>
      </c>
      <c r="F2373" s="822" t="s">
        <v>2868</v>
      </c>
      <c r="G2373" s="822" t="s">
        <v>2921</v>
      </c>
      <c r="H2373" s="822" t="s">
        <v>643</v>
      </c>
      <c r="I2373" s="822" t="s">
        <v>2556</v>
      </c>
      <c r="J2373" s="822" t="s">
        <v>1211</v>
      </c>
      <c r="K2373" s="822" t="s">
        <v>1212</v>
      </c>
      <c r="L2373" s="825">
        <v>0</v>
      </c>
      <c r="M2373" s="825">
        <v>0</v>
      </c>
      <c r="N2373" s="822">
        <v>4</v>
      </c>
      <c r="O2373" s="826">
        <v>1</v>
      </c>
      <c r="P2373" s="825">
        <v>0</v>
      </c>
      <c r="Q2373" s="827"/>
      <c r="R2373" s="822">
        <v>1</v>
      </c>
      <c r="S2373" s="827">
        <v>0.25</v>
      </c>
      <c r="T2373" s="826">
        <v>0.5</v>
      </c>
      <c r="U2373" s="828">
        <v>0.5</v>
      </c>
    </row>
    <row r="2374" spans="1:21" ht="14.45" customHeight="1" x14ac:dyDescent="0.2">
      <c r="A2374" s="821">
        <v>21</v>
      </c>
      <c r="B2374" s="822" t="s">
        <v>2867</v>
      </c>
      <c r="C2374" s="822" t="s">
        <v>2873</v>
      </c>
      <c r="D2374" s="823" t="s">
        <v>4857</v>
      </c>
      <c r="E2374" s="824" t="s">
        <v>2889</v>
      </c>
      <c r="F2374" s="822" t="s">
        <v>2868</v>
      </c>
      <c r="G2374" s="822" t="s">
        <v>3164</v>
      </c>
      <c r="H2374" s="822" t="s">
        <v>329</v>
      </c>
      <c r="I2374" s="822" t="s">
        <v>3467</v>
      </c>
      <c r="J2374" s="822" t="s">
        <v>1437</v>
      </c>
      <c r="K2374" s="822" t="s">
        <v>3468</v>
      </c>
      <c r="L2374" s="825">
        <v>42.08</v>
      </c>
      <c r="M2374" s="825">
        <v>42.08</v>
      </c>
      <c r="N2374" s="822">
        <v>1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21</v>
      </c>
      <c r="B2375" s="822" t="s">
        <v>2867</v>
      </c>
      <c r="C2375" s="822" t="s">
        <v>2873</v>
      </c>
      <c r="D2375" s="823" t="s">
        <v>4857</v>
      </c>
      <c r="E2375" s="824" t="s">
        <v>2889</v>
      </c>
      <c r="F2375" s="822" t="s">
        <v>2868</v>
      </c>
      <c r="G2375" s="822" t="s">
        <v>3167</v>
      </c>
      <c r="H2375" s="822" t="s">
        <v>643</v>
      </c>
      <c r="I2375" s="822" t="s">
        <v>3168</v>
      </c>
      <c r="J2375" s="822" t="s">
        <v>3169</v>
      </c>
      <c r="K2375" s="822" t="s">
        <v>3170</v>
      </c>
      <c r="L2375" s="825">
        <v>502.31</v>
      </c>
      <c r="M2375" s="825">
        <v>18585.47</v>
      </c>
      <c r="N2375" s="822">
        <v>37</v>
      </c>
      <c r="O2375" s="826">
        <v>32.5</v>
      </c>
      <c r="P2375" s="825">
        <v>8539.27</v>
      </c>
      <c r="Q2375" s="827">
        <v>0.45945945945945943</v>
      </c>
      <c r="R2375" s="822">
        <v>17</v>
      </c>
      <c r="S2375" s="827">
        <v>0.45945945945945948</v>
      </c>
      <c r="T2375" s="826">
        <v>14.5</v>
      </c>
      <c r="U2375" s="828">
        <v>0.44615384615384618</v>
      </c>
    </row>
    <row r="2376" spans="1:21" ht="14.45" customHeight="1" x14ac:dyDescent="0.2">
      <c r="A2376" s="821">
        <v>21</v>
      </c>
      <c r="B2376" s="822" t="s">
        <v>2867</v>
      </c>
      <c r="C2376" s="822" t="s">
        <v>2873</v>
      </c>
      <c r="D2376" s="823" t="s">
        <v>4857</v>
      </c>
      <c r="E2376" s="824" t="s">
        <v>2889</v>
      </c>
      <c r="F2376" s="822" t="s">
        <v>2868</v>
      </c>
      <c r="G2376" s="822" t="s">
        <v>3175</v>
      </c>
      <c r="H2376" s="822" t="s">
        <v>643</v>
      </c>
      <c r="I2376" s="822" t="s">
        <v>2499</v>
      </c>
      <c r="J2376" s="822" t="s">
        <v>1376</v>
      </c>
      <c r="K2376" s="822" t="s">
        <v>1377</v>
      </c>
      <c r="L2376" s="825">
        <v>4017.02</v>
      </c>
      <c r="M2376" s="825">
        <v>8034.04</v>
      </c>
      <c r="N2376" s="822">
        <v>2</v>
      </c>
      <c r="O2376" s="826">
        <v>0.5</v>
      </c>
      <c r="P2376" s="825">
        <v>8034.04</v>
      </c>
      <c r="Q2376" s="827">
        <v>1</v>
      </c>
      <c r="R2376" s="822">
        <v>2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21</v>
      </c>
      <c r="B2377" s="822" t="s">
        <v>2867</v>
      </c>
      <c r="C2377" s="822" t="s">
        <v>2873</v>
      </c>
      <c r="D2377" s="823" t="s">
        <v>4857</v>
      </c>
      <c r="E2377" s="824" t="s">
        <v>2889</v>
      </c>
      <c r="F2377" s="822" t="s">
        <v>2868</v>
      </c>
      <c r="G2377" s="822" t="s">
        <v>3175</v>
      </c>
      <c r="H2377" s="822" t="s">
        <v>643</v>
      </c>
      <c r="I2377" s="822" t="s">
        <v>3176</v>
      </c>
      <c r="J2377" s="822" t="s">
        <v>1376</v>
      </c>
      <c r="K2377" s="822" t="s">
        <v>3177</v>
      </c>
      <c r="L2377" s="825">
        <v>5623.83</v>
      </c>
      <c r="M2377" s="825">
        <v>5623.83</v>
      </c>
      <c r="N2377" s="822">
        <v>1</v>
      </c>
      <c r="O2377" s="826">
        <v>0.5</v>
      </c>
      <c r="P2377" s="825">
        <v>5623.83</v>
      </c>
      <c r="Q2377" s="827">
        <v>1</v>
      </c>
      <c r="R2377" s="822">
        <v>1</v>
      </c>
      <c r="S2377" s="827">
        <v>1</v>
      </c>
      <c r="T2377" s="826">
        <v>0.5</v>
      </c>
      <c r="U2377" s="828">
        <v>1</v>
      </c>
    </row>
    <row r="2378" spans="1:21" ht="14.45" customHeight="1" x14ac:dyDescent="0.2">
      <c r="A2378" s="821">
        <v>21</v>
      </c>
      <c r="B2378" s="822" t="s">
        <v>2867</v>
      </c>
      <c r="C2378" s="822" t="s">
        <v>2873</v>
      </c>
      <c r="D2378" s="823" t="s">
        <v>4857</v>
      </c>
      <c r="E2378" s="824" t="s">
        <v>2889</v>
      </c>
      <c r="F2378" s="822" t="s">
        <v>2868</v>
      </c>
      <c r="G2378" s="822" t="s">
        <v>3180</v>
      </c>
      <c r="H2378" s="822" t="s">
        <v>329</v>
      </c>
      <c r="I2378" s="822" t="s">
        <v>3580</v>
      </c>
      <c r="J2378" s="822" t="s">
        <v>1392</v>
      </c>
      <c r="K2378" s="822" t="s">
        <v>3581</v>
      </c>
      <c r="L2378" s="825">
        <v>98.2</v>
      </c>
      <c r="M2378" s="825">
        <v>196.4</v>
      </c>
      <c r="N2378" s="822">
        <v>2</v>
      </c>
      <c r="O2378" s="826">
        <v>1.5</v>
      </c>
      <c r="P2378" s="825">
        <v>98.2</v>
      </c>
      <c r="Q2378" s="827">
        <v>0.5</v>
      </c>
      <c r="R2378" s="822">
        <v>1</v>
      </c>
      <c r="S2378" s="827">
        <v>0.5</v>
      </c>
      <c r="T2378" s="826">
        <v>0.5</v>
      </c>
      <c r="U2378" s="828">
        <v>0.33333333333333331</v>
      </c>
    </row>
    <row r="2379" spans="1:21" ht="14.45" customHeight="1" x14ac:dyDescent="0.2">
      <c r="A2379" s="821">
        <v>21</v>
      </c>
      <c r="B2379" s="822" t="s">
        <v>2867</v>
      </c>
      <c r="C2379" s="822" t="s">
        <v>2873</v>
      </c>
      <c r="D2379" s="823" t="s">
        <v>4857</v>
      </c>
      <c r="E2379" s="824" t="s">
        <v>2889</v>
      </c>
      <c r="F2379" s="822" t="s">
        <v>2868</v>
      </c>
      <c r="G2379" s="822" t="s">
        <v>3187</v>
      </c>
      <c r="H2379" s="822" t="s">
        <v>329</v>
      </c>
      <c r="I2379" s="822" t="s">
        <v>4034</v>
      </c>
      <c r="J2379" s="822" t="s">
        <v>3189</v>
      </c>
      <c r="K2379" s="822" t="s">
        <v>4035</v>
      </c>
      <c r="L2379" s="825">
        <v>33.4</v>
      </c>
      <c r="M2379" s="825">
        <v>66.8</v>
      </c>
      <c r="N2379" s="822">
        <v>2</v>
      </c>
      <c r="O2379" s="826">
        <v>1</v>
      </c>
      <c r="P2379" s="825">
        <v>66.8</v>
      </c>
      <c r="Q2379" s="827">
        <v>1</v>
      </c>
      <c r="R2379" s="822">
        <v>2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21</v>
      </c>
      <c r="B2380" s="822" t="s">
        <v>2867</v>
      </c>
      <c r="C2380" s="822" t="s">
        <v>2873</v>
      </c>
      <c r="D2380" s="823" t="s">
        <v>4857</v>
      </c>
      <c r="E2380" s="824" t="s">
        <v>2889</v>
      </c>
      <c r="F2380" s="822" t="s">
        <v>2868</v>
      </c>
      <c r="G2380" s="822" t="s">
        <v>3187</v>
      </c>
      <c r="H2380" s="822" t="s">
        <v>329</v>
      </c>
      <c r="I2380" s="822" t="s">
        <v>3191</v>
      </c>
      <c r="J2380" s="822" t="s">
        <v>3192</v>
      </c>
      <c r="K2380" s="822" t="s">
        <v>3193</v>
      </c>
      <c r="L2380" s="825">
        <v>100.17</v>
      </c>
      <c r="M2380" s="825">
        <v>200.34</v>
      </c>
      <c r="N2380" s="822">
        <v>2</v>
      </c>
      <c r="O2380" s="826">
        <v>0.5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21</v>
      </c>
      <c r="B2381" s="822" t="s">
        <v>2867</v>
      </c>
      <c r="C2381" s="822" t="s">
        <v>2873</v>
      </c>
      <c r="D2381" s="823" t="s">
        <v>4857</v>
      </c>
      <c r="E2381" s="824" t="s">
        <v>2889</v>
      </c>
      <c r="F2381" s="822" t="s">
        <v>2868</v>
      </c>
      <c r="G2381" s="822" t="s">
        <v>3187</v>
      </c>
      <c r="H2381" s="822" t="s">
        <v>329</v>
      </c>
      <c r="I2381" s="822" t="s">
        <v>4558</v>
      </c>
      <c r="J2381" s="822" t="s">
        <v>4559</v>
      </c>
      <c r="K2381" s="822" t="s">
        <v>4560</v>
      </c>
      <c r="L2381" s="825">
        <v>50.09</v>
      </c>
      <c r="M2381" s="825">
        <v>50.09</v>
      </c>
      <c r="N2381" s="822">
        <v>1</v>
      </c>
      <c r="O2381" s="826">
        <v>0.5</v>
      </c>
      <c r="P2381" s="825">
        <v>50.09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21</v>
      </c>
      <c r="B2382" s="822" t="s">
        <v>2867</v>
      </c>
      <c r="C2382" s="822" t="s">
        <v>2873</v>
      </c>
      <c r="D2382" s="823" t="s">
        <v>4857</v>
      </c>
      <c r="E2382" s="824" t="s">
        <v>2889</v>
      </c>
      <c r="F2382" s="822" t="s">
        <v>2868</v>
      </c>
      <c r="G2382" s="822" t="s">
        <v>3187</v>
      </c>
      <c r="H2382" s="822" t="s">
        <v>329</v>
      </c>
      <c r="I2382" s="822" t="s">
        <v>4373</v>
      </c>
      <c r="J2382" s="822" t="s">
        <v>4374</v>
      </c>
      <c r="K2382" s="822" t="s">
        <v>3749</v>
      </c>
      <c r="L2382" s="825">
        <v>33.4</v>
      </c>
      <c r="M2382" s="825">
        <v>100.19999999999999</v>
      </c>
      <c r="N2382" s="822">
        <v>3</v>
      </c>
      <c r="O2382" s="826">
        <v>0.5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21</v>
      </c>
      <c r="B2383" s="822" t="s">
        <v>2867</v>
      </c>
      <c r="C2383" s="822" t="s">
        <v>2873</v>
      </c>
      <c r="D2383" s="823" t="s">
        <v>4857</v>
      </c>
      <c r="E2383" s="824" t="s">
        <v>2889</v>
      </c>
      <c r="F2383" s="822" t="s">
        <v>2868</v>
      </c>
      <c r="G2383" s="822" t="s">
        <v>4446</v>
      </c>
      <c r="H2383" s="822" t="s">
        <v>643</v>
      </c>
      <c r="I2383" s="822" t="s">
        <v>4447</v>
      </c>
      <c r="J2383" s="822" t="s">
        <v>4448</v>
      </c>
      <c r="K2383" s="822" t="s">
        <v>4449</v>
      </c>
      <c r="L2383" s="825">
        <v>131.32</v>
      </c>
      <c r="M2383" s="825">
        <v>131.32</v>
      </c>
      <c r="N2383" s="822">
        <v>1</v>
      </c>
      <c r="O2383" s="826">
        <v>0.5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21</v>
      </c>
      <c r="B2384" s="822" t="s">
        <v>2867</v>
      </c>
      <c r="C2384" s="822" t="s">
        <v>2873</v>
      </c>
      <c r="D2384" s="823" t="s">
        <v>4857</v>
      </c>
      <c r="E2384" s="824" t="s">
        <v>2889</v>
      </c>
      <c r="F2384" s="822" t="s">
        <v>2868</v>
      </c>
      <c r="G2384" s="822" t="s">
        <v>3201</v>
      </c>
      <c r="H2384" s="822" t="s">
        <v>329</v>
      </c>
      <c r="I2384" s="822" t="s">
        <v>3750</v>
      </c>
      <c r="J2384" s="822" t="s">
        <v>748</v>
      </c>
      <c r="K2384" s="822" t="s">
        <v>3751</v>
      </c>
      <c r="L2384" s="825">
        <v>0</v>
      </c>
      <c r="M2384" s="825">
        <v>0</v>
      </c>
      <c r="N2384" s="822">
        <v>2</v>
      </c>
      <c r="O2384" s="826">
        <v>1.5</v>
      </c>
      <c r="P2384" s="825">
        <v>0</v>
      </c>
      <c r="Q2384" s="827"/>
      <c r="R2384" s="822">
        <v>2</v>
      </c>
      <c r="S2384" s="827">
        <v>1</v>
      </c>
      <c r="T2384" s="826">
        <v>1.5</v>
      </c>
      <c r="U2384" s="828">
        <v>1</v>
      </c>
    </row>
    <row r="2385" spans="1:21" ht="14.45" customHeight="1" x14ac:dyDescent="0.2">
      <c r="A2385" s="821">
        <v>21</v>
      </c>
      <c r="B2385" s="822" t="s">
        <v>2867</v>
      </c>
      <c r="C2385" s="822" t="s">
        <v>2873</v>
      </c>
      <c r="D2385" s="823" t="s">
        <v>4857</v>
      </c>
      <c r="E2385" s="824" t="s">
        <v>2889</v>
      </c>
      <c r="F2385" s="822" t="s">
        <v>2868</v>
      </c>
      <c r="G2385" s="822" t="s">
        <v>3210</v>
      </c>
      <c r="H2385" s="822" t="s">
        <v>329</v>
      </c>
      <c r="I2385" s="822" t="s">
        <v>3218</v>
      </c>
      <c r="J2385" s="822" t="s">
        <v>3217</v>
      </c>
      <c r="K2385" s="822" t="s">
        <v>2595</v>
      </c>
      <c r="L2385" s="825">
        <v>0</v>
      </c>
      <c r="M2385" s="825">
        <v>0</v>
      </c>
      <c r="N2385" s="822">
        <v>1</v>
      </c>
      <c r="O2385" s="826">
        <v>0.5</v>
      </c>
      <c r="P2385" s="825">
        <v>0</v>
      </c>
      <c r="Q2385" s="827"/>
      <c r="R2385" s="822">
        <v>1</v>
      </c>
      <c r="S2385" s="827">
        <v>1</v>
      </c>
      <c r="T2385" s="826">
        <v>0.5</v>
      </c>
      <c r="U2385" s="828">
        <v>1</v>
      </c>
    </row>
    <row r="2386" spans="1:21" ht="14.45" customHeight="1" x14ac:dyDescent="0.2">
      <c r="A2386" s="821">
        <v>21</v>
      </c>
      <c r="B2386" s="822" t="s">
        <v>2867</v>
      </c>
      <c r="C2386" s="822" t="s">
        <v>2873</v>
      </c>
      <c r="D2386" s="823" t="s">
        <v>4857</v>
      </c>
      <c r="E2386" s="824" t="s">
        <v>2889</v>
      </c>
      <c r="F2386" s="822" t="s">
        <v>2868</v>
      </c>
      <c r="G2386" s="822" t="s">
        <v>3210</v>
      </c>
      <c r="H2386" s="822" t="s">
        <v>643</v>
      </c>
      <c r="I2386" s="822" t="s">
        <v>2596</v>
      </c>
      <c r="J2386" s="822" t="s">
        <v>1460</v>
      </c>
      <c r="K2386" s="822" t="s">
        <v>1386</v>
      </c>
      <c r="L2386" s="825">
        <v>0</v>
      </c>
      <c r="M2386" s="825">
        <v>0</v>
      </c>
      <c r="N2386" s="822">
        <v>1</v>
      </c>
      <c r="O2386" s="826">
        <v>0.5</v>
      </c>
      <c r="P2386" s="825"/>
      <c r="Q2386" s="827"/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21</v>
      </c>
      <c r="B2387" s="822" t="s">
        <v>2867</v>
      </c>
      <c r="C2387" s="822" t="s">
        <v>2873</v>
      </c>
      <c r="D2387" s="823" t="s">
        <v>4857</v>
      </c>
      <c r="E2387" s="824" t="s">
        <v>2889</v>
      </c>
      <c r="F2387" s="822" t="s">
        <v>2868</v>
      </c>
      <c r="G2387" s="822" t="s">
        <v>3210</v>
      </c>
      <c r="H2387" s="822" t="s">
        <v>643</v>
      </c>
      <c r="I2387" s="822" t="s">
        <v>2594</v>
      </c>
      <c r="J2387" s="822" t="s">
        <v>1460</v>
      </c>
      <c r="K2387" s="822" t="s">
        <v>2595</v>
      </c>
      <c r="L2387" s="825">
        <v>0</v>
      </c>
      <c r="M2387" s="825">
        <v>0</v>
      </c>
      <c r="N2387" s="822">
        <v>5</v>
      </c>
      <c r="O2387" s="826">
        <v>3</v>
      </c>
      <c r="P2387" s="825">
        <v>0</v>
      </c>
      <c r="Q2387" s="827"/>
      <c r="R2387" s="822">
        <v>3</v>
      </c>
      <c r="S2387" s="827">
        <v>0.6</v>
      </c>
      <c r="T2387" s="826">
        <v>1.5</v>
      </c>
      <c r="U2387" s="828">
        <v>0.5</v>
      </c>
    </row>
    <row r="2388" spans="1:21" ht="14.45" customHeight="1" x14ac:dyDescent="0.2">
      <c r="A2388" s="821">
        <v>21</v>
      </c>
      <c r="B2388" s="822" t="s">
        <v>2867</v>
      </c>
      <c r="C2388" s="822" t="s">
        <v>2873</v>
      </c>
      <c r="D2388" s="823" t="s">
        <v>4857</v>
      </c>
      <c r="E2388" s="824" t="s">
        <v>2889</v>
      </c>
      <c r="F2388" s="822" t="s">
        <v>2868</v>
      </c>
      <c r="G2388" s="822" t="s">
        <v>3221</v>
      </c>
      <c r="H2388" s="822" t="s">
        <v>329</v>
      </c>
      <c r="I2388" s="822" t="s">
        <v>3491</v>
      </c>
      <c r="J2388" s="822" t="s">
        <v>1451</v>
      </c>
      <c r="K2388" s="822" t="s">
        <v>3492</v>
      </c>
      <c r="L2388" s="825">
        <v>50.32</v>
      </c>
      <c r="M2388" s="825">
        <v>50.32</v>
      </c>
      <c r="N2388" s="822">
        <v>1</v>
      </c>
      <c r="O2388" s="826">
        <v>0.5</v>
      </c>
      <c r="P2388" s="825">
        <v>50.32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21</v>
      </c>
      <c r="B2389" s="822" t="s">
        <v>2867</v>
      </c>
      <c r="C2389" s="822" t="s">
        <v>2873</v>
      </c>
      <c r="D2389" s="823" t="s">
        <v>4857</v>
      </c>
      <c r="E2389" s="824" t="s">
        <v>2889</v>
      </c>
      <c r="F2389" s="822" t="s">
        <v>2868</v>
      </c>
      <c r="G2389" s="822" t="s">
        <v>3221</v>
      </c>
      <c r="H2389" s="822" t="s">
        <v>329</v>
      </c>
      <c r="I2389" s="822" t="s">
        <v>3903</v>
      </c>
      <c r="J2389" s="822" t="s">
        <v>1451</v>
      </c>
      <c r="K2389" s="822" t="s">
        <v>3904</v>
      </c>
      <c r="L2389" s="825">
        <v>16.77</v>
      </c>
      <c r="M2389" s="825">
        <v>16.77</v>
      </c>
      <c r="N2389" s="822">
        <v>1</v>
      </c>
      <c r="O2389" s="826">
        <v>1</v>
      </c>
      <c r="P2389" s="825">
        <v>16.77</v>
      </c>
      <c r="Q2389" s="827">
        <v>1</v>
      </c>
      <c r="R2389" s="822">
        <v>1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21</v>
      </c>
      <c r="B2390" s="822" t="s">
        <v>2867</v>
      </c>
      <c r="C2390" s="822" t="s">
        <v>2873</v>
      </c>
      <c r="D2390" s="823" t="s">
        <v>4857</v>
      </c>
      <c r="E2390" s="824" t="s">
        <v>2889</v>
      </c>
      <c r="F2390" s="822" t="s">
        <v>2868</v>
      </c>
      <c r="G2390" s="822" t="s">
        <v>2922</v>
      </c>
      <c r="H2390" s="822" t="s">
        <v>329</v>
      </c>
      <c r="I2390" s="822" t="s">
        <v>2923</v>
      </c>
      <c r="J2390" s="822" t="s">
        <v>650</v>
      </c>
      <c r="K2390" s="822" t="s">
        <v>651</v>
      </c>
      <c r="L2390" s="825">
        <v>2086.5500000000002</v>
      </c>
      <c r="M2390" s="825">
        <v>25038.6</v>
      </c>
      <c r="N2390" s="822">
        <v>12</v>
      </c>
      <c r="O2390" s="826">
        <v>8.5</v>
      </c>
      <c r="P2390" s="825">
        <v>16692.399999999998</v>
      </c>
      <c r="Q2390" s="827">
        <v>0.66666666666666663</v>
      </c>
      <c r="R2390" s="822">
        <v>8</v>
      </c>
      <c r="S2390" s="827">
        <v>0.66666666666666663</v>
      </c>
      <c r="T2390" s="826">
        <v>6.5</v>
      </c>
      <c r="U2390" s="828">
        <v>0.76470588235294112</v>
      </c>
    </row>
    <row r="2391" spans="1:21" ht="14.45" customHeight="1" x14ac:dyDescent="0.2">
      <c r="A2391" s="821">
        <v>21</v>
      </c>
      <c r="B2391" s="822" t="s">
        <v>2867</v>
      </c>
      <c r="C2391" s="822" t="s">
        <v>2873</v>
      </c>
      <c r="D2391" s="823" t="s">
        <v>4857</v>
      </c>
      <c r="E2391" s="824" t="s">
        <v>2889</v>
      </c>
      <c r="F2391" s="822" t="s">
        <v>2868</v>
      </c>
      <c r="G2391" s="822" t="s">
        <v>3231</v>
      </c>
      <c r="H2391" s="822" t="s">
        <v>643</v>
      </c>
      <c r="I2391" s="822" t="s">
        <v>2449</v>
      </c>
      <c r="J2391" s="822" t="s">
        <v>1529</v>
      </c>
      <c r="K2391" s="822" t="s">
        <v>2450</v>
      </c>
      <c r="L2391" s="825">
        <v>154.36000000000001</v>
      </c>
      <c r="M2391" s="825">
        <v>154.36000000000001</v>
      </c>
      <c r="N2391" s="822">
        <v>1</v>
      </c>
      <c r="O2391" s="826">
        <v>1</v>
      </c>
      <c r="P2391" s="825">
        <v>154.36000000000001</v>
      </c>
      <c r="Q2391" s="827">
        <v>1</v>
      </c>
      <c r="R2391" s="822">
        <v>1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21</v>
      </c>
      <c r="B2392" s="822" t="s">
        <v>2867</v>
      </c>
      <c r="C2392" s="822" t="s">
        <v>2873</v>
      </c>
      <c r="D2392" s="823" t="s">
        <v>4857</v>
      </c>
      <c r="E2392" s="824" t="s">
        <v>2889</v>
      </c>
      <c r="F2392" s="822" t="s">
        <v>2868</v>
      </c>
      <c r="G2392" s="822" t="s">
        <v>3231</v>
      </c>
      <c r="H2392" s="822" t="s">
        <v>329</v>
      </c>
      <c r="I2392" s="822" t="s">
        <v>3232</v>
      </c>
      <c r="J2392" s="822" t="s">
        <v>1529</v>
      </c>
      <c r="K2392" s="822" t="s">
        <v>3233</v>
      </c>
      <c r="L2392" s="825">
        <v>225.06</v>
      </c>
      <c r="M2392" s="825">
        <v>225.06</v>
      </c>
      <c r="N2392" s="822">
        <v>1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21</v>
      </c>
      <c r="B2393" s="822" t="s">
        <v>2867</v>
      </c>
      <c r="C2393" s="822" t="s">
        <v>2873</v>
      </c>
      <c r="D2393" s="823" t="s">
        <v>4857</v>
      </c>
      <c r="E2393" s="824" t="s">
        <v>2889</v>
      </c>
      <c r="F2393" s="822" t="s">
        <v>2868</v>
      </c>
      <c r="G2393" s="822" t="s">
        <v>3239</v>
      </c>
      <c r="H2393" s="822" t="s">
        <v>329</v>
      </c>
      <c r="I2393" s="822" t="s">
        <v>4184</v>
      </c>
      <c r="J2393" s="822" t="s">
        <v>891</v>
      </c>
      <c r="K2393" s="822" t="s">
        <v>2707</v>
      </c>
      <c r="L2393" s="825">
        <v>49.08</v>
      </c>
      <c r="M2393" s="825">
        <v>49.08</v>
      </c>
      <c r="N2393" s="822">
        <v>1</v>
      </c>
      <c r="O2393" s="826">
        <v>0.5</v>
      </c>
      <c r="P2393" s="825">
        <v>49.08</v>
      </c>
      <c r="Q2393" s="827">
        <v>1</v>
      </c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21</v>
      </c>
      <c r="B2394" s="822" t="s">
        <v>2867</v>
      </c>
      <c r="C2394" s="822" t="s">
        <v>2873</v>
      </c>
      <c r="D2394" s="823" t="s">
        <v>4857</v>
      </c>
      <c r="E2394" s="824" t="s">
        <v>2889</v>
      </c>
      <c r="F2394" s="822" t="s">
        <v>2868</v>
      </c>
      <c r="G2394" s="822" t="s">
        <v>3239</v>
      </c>
      <c r="H2394" s="822" t="s">
        <v>643</v>
      </c>
      <c r="I2394" s="822" t="s">
        <v>2706</v>
      </c>
      <c r="J2394" s="822" t="s">
        <v>891</v>
      </c>
      <c r="K2394" s="822" t="s">
        <v>2707</v>
      </c>
      <c r="L2394" s="825">
        <v>49.08</v>
      </c>
      <c r="M2394" s="825">
        <v>49.08</v>
      </c>
      <c r="N2394" s="822">
        <v>1</v>
      </c>
      <c r="O2394" s="826">
        <v>1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21</v>
      </c>
      <c r="B2395" s="822" t="s">
        <v>2867</v>
      </c>
      <c r="C2395" s="822" t="s">
        <v>2873</v>
      </c>
      <c r="D2395" s="823" t="s">
        <v>4857</v>
      </c>
      <c r="E2395" s="824" t="s">
        <v>2889</v>
      </c>
      <c r="F2395" s="822" t="s">
        <v>2868</v>
      </c>
      <c r="G2395" s="822" t="s">
        <v>3254</v>
      </c>
      <c r="H2395" s="822" t="s">
        <v>329</v>
      </c>
      <c r="I2395" s="822" t="s">
        <v>3255</v>
      </c>
      <c r="J2395" s="822" t="s">
        <v>1152</v>
      </c>
      <c r="K2395" s="822" t="s">
        <v>1153</v>
      </c>
      <c r="L2395" s="825">
        <v>121.92</v>
      </c>
      <c r="M2395" s="825">
        <v>1341.12</v>
      </c>
      <c r="N2395" s="822">
        <v>11</v>
      </c>
      <c r="O2395" s="826">
        <v>6</v>
      </c>
      <c r="P2395" s="825">
        <v>731.52</v>
      </c>
      <c r="Q2395" s="827">
        <v>0.54545454545454553</v>
      </c>
      <c r="R2395" s="822">
        <v>6</v>
      </c>
      <c r="S2395" s="827">
        <v>0.54545454545454541</v>
      </c>
      <c r="T2395" s="826">
        <v>4</v>
      </c>
      <c r="U2395" s="828">
        <v>0.66666666666666663</v>
      </c>
    </row>
    <row r="2396" spans="1:21" ht="14.45" customHeight="1" x14ac:dyDescent="0.2">
      <c r="A2396" s="821">
        <v>21</v>
      </c>
      <c r="B2396" s="822" t="s">
        <v>2867</v>
      </c>
      <c r="C2396" s="822" t="s">
        <v>2873</v>
      </c>
      <c r="D2396" s="823" t="s">
        <v>4857</v>
      </c>
      <c r="E2396" s="824" t="s">
        <v>2889</v>
      </c>
      <c r="F2396" s="822" t="s">
        <v>2869</v>
      </c>
      <c r="G2396" s="822" t="s">
        <v>3257</v>
      </c>
      <c r="H2396" s="822" t="s">
        <v>329</v>
      </c>
      <c r="I2396" s="822" t="s">
        <v>3258</v>
      </c>
      <c r="J2396" s="822" t="s">
        <v>3259</v>
      </c>
      <c r="K2396" s="822"/>
      <c r="L2396" s="825">
        <v>0</v>
      </c>
      <c r="M2396" s="825">
        <v>0</v>
      </c>
      <c r="N2396" s="822">
        <v>2</v>
      </c>
      <c r="O2396" s="826">
        <v>2</v>
      </c>
      <c r="P2396" s="825">
        <v>0</v>
      </c>
      <c r="Q2396" s="827"/>
      <c r="R2396" s="822">
        <v>2</v>
      </c>
      <c r="S2396" s="827">
        <v>1</v>
      </c>
      <c r="T2396" s="826">
        <v>2</v>
      </c>
      <c r="U2396" s="828">
        <v>1</v>
      </c>
    </row>
    <row r="2397" spans="1:21" ht="14.45" customHeight="1" x14ac:dyDescent="0.2">
      <c r="A2397" s="821">
        <v>21</v>
      </c>
      <c r="B2397" s="822" t="s">
        <v>2867</v>
      </c>
      <c r="C2397" s="822" t="s">
        <v>2873</v>
      </c>
      <c r="D2397" s="823" t="s">
        <v>4857</v>
      </c>
      <c r="E2397" s="824" t="s">
        <v>2889</v>
      </c>
      <c r="F2397" s="822" t="s">
        <v>2869</v>
      </c>
      <c r="G2397" s="822" t="s">
        <v>3257</v>
      </c>
      <c r="H2397" s="822" t="s">
        <v>329</v>
      </c>
      <c r="I2397" s="822" t="s">
        <v>3255</v>
      </c>
      <c r="J2397" s="822" t="s">
        <v>3259</v>
      </c>
      <c r="K2397" s="822"/>
      <c r="L2397" s="825">
        <v>121.92</v>
      </c>
      <c r="M2397" s="825">
        <v>121.92</v>
      </c>
      <c r="N2397" s="822">
        <v>1</v>
      </c>
      <c r="O2397" s="826">
        <v>1</v>
      </c>
      <c r="P2397" s="825">
        <v>121.92</v>
      </c>
      <c r="Q2397" s="827">
        <v>1</v>
      </c>
      <c r="R2397" s="822">
        <v>1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21</v>
      </c>
      <c r="B2398" s="822" t="s">
        <v>2867</v>
      </c>
      <c r="C2398" s="822" t="s">
        <v>2873</v>
      </c>
      <c r="D2398" s="823" t="s">
        <v>4857</v>
      </c>
      <c r="E2398" s="824" t="s">
        <v>2889</v>
      </c>
      <c r="F2398" s="822" t="s">
        <v>2869</v>
      </c>
      <c r="G2398" s="822" t="s">
        <v>3257</v>
      </c>
      <c r="H2398" s="822" t="s">
        <v>329</v>
      </c>
      <c r="I2398" s="822" t="s">
        <v>4450</v>
      </c>
      <c r="J2398" s="822" t="s">
        <v>3259</v>
      </c>
      <c r="K2398" s="822"/>
      <c r="L2398" s="825">
        <v>0</v>
      </c>
      <c r="M2398" s="825">
        <v>0</v>
      </c>
      <c r="N2398" s="822">
        <v>1</v>
      </c>
      <c r="O2398" s="826">
        <v>1</v>
      </c>
      <c r="P2398" s="825">
        <v>0</v>
      </c>
      <c r="Q2398" s="827"/>
      <c r="R2398" s="822">
        <v>1</v>
      </c>
      <c r="S2398" s="827">
        <v>1</v>
      </c>
      <c r="T2398" s="826">
        <v>1</v>
      </c>
      <c r="U2398" s="828">
        <v>1</v>
      </c>
    </row>
    <row r="2399" spans="1:21" ht="14.45" customHeight="1" x14ac:dyDescent="0.2">
      <c r="A2399" s="821">
        <v>21</v>
      </c>
      <c r="B2399" s="822" t="s">
        <v>2867</v>
      </c>
      <c r="C2399" s="822" t="s">
        <v>2873</v>
      </c>
      <c r="D2399" s="823" t="s">
        <v>4857</v>
      </c>
      <c r="E2399" s="824" t="s">
        <v>2889</v>
      </c>
      <c r="F2399" s="822" t="s">
        <v>2869</v>
      </c>
      <c r="G2399" s="822" t="s">
        <v>3257</v>
      </c>
      <c r="H2399" s="822" t="s">
        <v>329</v>
      </c>
      <c r="I2399" s="822" t="s">
        <v>4303</v>
      </c>
      <c r="J2399" s="822" t="s">
        <v>3259</v>
      </c>
      <c r="K2399" s="822"/>
      <c r="L2399" s="825">
        <v>0</v>
      </c>
      <c r="M2399" s="825">
        <v>0</v>
      </c>
      <c r="N2399" s="822">
        <v>1</v>
      </c>
      <c r="O2399" s="826">
        <v>1</v>
      </c>
      <c r="P2399" s="825"/>
      <c r="Q2399" s="827"/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21</v>
      </c>
      <c r="B2400" s="822" t="s">
        <v>2867</v>
      </c>
      <c r="C2400" s="822" t="s">
        <v>2873</v>
      </c>
      <c r="D2400" s="823" t="s">
        <v>4857</v>
      </c>
      <c r="E2400" s="824" t="s">
        <v>2889</v>
      </c>
      <c r="F2400" s="822" t="s">
        <v>2870</v>
      </c>
      <c r="G2400" s="822" t="s">
        <v>3257</v>
      </c>
      <c r="H2400" s="822" t="s">
        <v>329</v>
      </c>
      <c r="I2400" s="822" t="s">
        <v>3260</v>
      </c>
      <c r="J2400" s="822" t="s">
        <v>3261</v>
      </c>
      <c r="K2400" s="822" t="s">
        <v>3262</v>
      </c>
      <c r="L2400" s="825">
        <v>2029.75</v>
      </c>
      <c r="M2400" s="825">
        <v>2029.75</v>
      </c>
      <c r="N2400" s="822">
        <v>1</v>
      </c>
      <c r="O2400" s="826">
        <v>1</v>
      </c>
      <c r="P2400" s="825">
        <v>2029.75</v>
      </c>
      <c r="Q2400" s="827">
        <v>1</v>
      </c>
      <c r="R2400" s="822">
        <v>1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21</v>
      </c>
      <c r="B2401" s="822" t="s">
        <v>2867</v>
      </c>
      <c r="C2401" s="822" t="s">
        <v>2873</v>
      </c>
      <c r="D2401" s="823" t="s">
        <v>4857</v>
      </c>
      <c r="E2401" s="824" t="s">
        <v>2905</v>
      </c>
      <c r="F2401" s="822" t="s">
        <v>2868</v>
      </c>
      <c r="G2401" s="822" t="s">
        <v>2951</v>
      </c>
      <c r="H2401" s="822" t="s">
        <v>329</v>
      </c>
      <c r="I2401" s="822" t="s">
        <v>2952</v>
      </c>
      <c r="J2401" s="822" t="s">
        <v>2953</v>
      </c>
      <c r="K2401" s="822" t="s">
        <v>2954</v>
      </c>
      <c r="L2401" s="825">
        <v>70.48</v>
      </c>
      <c r="M2401" s="825">
        <v>70.48</v>
      </c>
      <c r="N2401" s="822">
        <v>1</v>
      </c>
      <c r="O2401" s="826">
        <v>0.5</v>
      </c>
      <c r="P2401" s="825">
        <v>70.48</v>
      </c>
      <c r="Q2401" s="827">
        <v>1</v>
      </c>
      <c r="R2401" s="822">
        <v>1</v>
      </c>
      <c r="S2401" s="827">
        <v>1</v>
      </c>
      <c r="T2401" s="826">
        <v>0.5</v>
      </c>
      <c r="U2401" s="828">
        <v>1</v>
      </c>
    </row>
    <row r="2402" spans="1:21" ht="14.45" customHeight="1" x14ac:dyDescent="0.2">
      <c r="A2402" s="821">
        <v>21</v>
      </c>
      <c r="B2402" s="822" t="s">
        <v>2867</v>
      </c>
      <c r="C2402" s="822" t="s">
        <v>2873</v>
      </c>
      <c r="D2402" s="823" t="s">
        <v>4857</v>
      </c>
      <c r="E2402" s="824" t="s">
        <v>2905</v>
      </c>
      <c r="F2402" s="822" t="s">
        <v>2868</v>
      </c>
      <c r="G2402" s="822" t="s">
        <v>3309</v>
      </c>
      <c r="H2402" s="822" t="s">
        <v>329</v>
      </c>
      <c r="I2402" s="822" t="s">
        <v>3310</v>
      </c>
      <c r="J2402" s="822" t="s">
        <v>3311</v>
      </c>
      <c r="K2402" s="822" t="s">
        <v>1669</v>
      </c>
      <c r="L2402" s="825">
        <v>78.33</v>
      </c>
      <c r="M2402" s="825">
        <v>78.33</v>
      </c>
      <c r="N2402" s="822">
        <v>1</v>
      </c>
      <c r="O2402" s="826">
        <v>0.5</v>
      </c>
      <c r="P2402" s="825">
        <v>78.33</v>
      </c>
      <c r="Q2402" s="827">
        <v>1</v>
      </c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21</v>
      </c>
      <c r="B2403" s="822" t="s">
        <v>2867</v>
      </c>
      <c r="C2403" s="822" t="s">
        <v>2873</v>
      </c>
      <c r="D2403" s="823" t="s">
        <v>4857</v>
      </c>
      <c r="E2403" s="824" t="s">
        <v>2905</v>
      </c>
      <c r="F2403" s="822" t="s">
        <v>2868</v>
      </c>
      <c r="G2403" s="822" t="s">
        <v>2937</v>
      </c>
      <c r="H2403" s="822" t="s">
        <v>329</v>
      </c>
      <c r="I2403" s="822" t="s">
        <v>3314</v>
      </c>
      <c r="J2403" s="822" t="s">
        <v>923</v>
      </c>
      <c r="K2403" s="822" t="s">
        <v>924</v>
      </c>
      <c r="L2403" s="825">
        <v>236.03</v>
      </c>
      <c r="M2403" s="825">
        <v>944.12</v>
      </c>
      <c r="N2403" s="822">
        <v>4</v>
      </c>
      <c r="O2403" s="826">
        <v>3</v>
      </c>
      <c r="P2403" s="825">
        <v>472.06</v>
      </c>
      <c r="Q2403" s="827">
        <v>0.5</v>
      </c>
      <c r="R2403" s="822">
        <v>2</v>
      </c>
      <c r="S2403" s="827">
        <v>0.5</v>
      </c>
      <c r="T2403" s="826">
        <v>1.5</v>
      </c>
      <c r="U2403" s="828">
        <v>0.5</v>
      </c>
    </row>
    <row r="2404" spans="1:21" ht="14.45" customHeight="1" x14ac:dyDescent="0.2">
      <c r="A2404" s="821">
        <v>21</v>
      </c>
      <c r="B2404" s="822" t="s">
        <v>2867</v>
      </c>
      <c r="C2404" s="822" t="s">
        <v>2873</v>
      </c>
      <c r="D2404" s="823" t="s">
        <v>4857</v>
      </c>
      <c r="E2404" s="824" t="s">
        <v>2905</v>
      </c>
      <c r="F2404" s="822" t="s">
        <v>2868</v>
      </c>
      <c r="G2404" s="822" t="s">
        <v>2937</v>
      </c>
      <c r="H2404" s="822" t="s">
        <v>329</v>
      </c>
      <c r="I2404" s="822" t="s">
        <v>2983</v>
      </c>
      <c r="J2404" s="822" t="s">
        <v>2984</v>
      </c>
      <c r="K2404" s="822" t="s">
        <v>2939</v>
      </c>
      <c r="L2404" s="825">
        <v>516</v>
      </c>
      <c r="M2404" s="825">
        <v>516</v>
      </c>
      <c r="N2404" s="822">
        <v>1</v>
      </c>
      <c r="O2404" s="826">
        <v>0.5</v>
      </c>
      <c r="P2404" s="825">
        <v>516</v>
      </c>
      <c r="Q2404" s="827">
        <v>1</v>
      </c>
      <c r="R2404" s="822">
        <v>1</v>
      </c>
      <c r="S2404" s="827">
        <v>1</v>
      </c>
      <c r="T2404" s="826">
        <v>0.5</v>
      </c>
      <c r="U2404" s="828">
        <v>1</v>
      </c>
    </row>
    <row r="2405" spans="1:21" ht="14.45" customHeight="1" x14ac:dyDescent="0.2">
      <c r="A2405" s="821">
        <v>21</v>
      </c>
      <c r="B2405" s="822" t="s">
        <v>2867</v>
      </c>
      <c r="C2405" s="822" t="s">
        <v>2873</v>
      </c>
      <c r="D2405" s="823" t="s">
        <v>4857</v>
      </c>
      <c r="E2405" s="824" t="s">
        <v>2905</v>
      </c>
      <c r="F2405" s="822" t="s">
        <v>2868</v>
      </c>
      <c r="G2405" s="822" t="s">
        <v>2997</v>
      </c>
      <c r="H2405" s="822" t="s">
        <v>329</v>
      </c>
      <c r="I2405" s="822" t="s">
        <v>2998</v>
      </c>
      <c r="J2405" s="822" t="s">
        <v>814</v>
      </c>
      <c r="K2405" s="822" t="s">
        <v>2999</v>
      </c>
      <c r="L2405" s="825">
        <v>91.11</v>
      </c>
      <c r="M2405" s="825">
        <v>182.22</v>
      </c>
      <c r="N2405" s="822">
        <v>2</v>
      </c>
      <c r="O2405" s="826">
        <v>1.5</v>
      </c>
      <c r="P2405" s="825">
        <v>182.22</v>
      </c>
      <c r="Q2405" s="827">
        <v>1</v>
      </c>
      <c r="R2405" s="822">
        <v>2</v>
      </c>
      <c r="S2405" s="827">
        <v>1</v>
      </c>
      <c r="T2405" s="826">
        <v>1.5</v>
      </c>
      <c r="U2405" s="828">
        <v>1</v>
      </c>
    </row>
    <row r="2406" spans="1:21" ht="14.45" customHeight="1" x14ac:dyDescent="0.2">
      <c r="A2406" s="821">
        <v>21</v>
      </c>
      <c r="B2406" s="822" t="s">
        <v>2867</v>
      </c>
      <c r="C2406" s="822" t="s">
        <v>2873</v>
      </c>
      <c r="D2406" s="823" t="s">
        <v>4857</v>
      </c>
      <c r="E2406" s="824" t="s">
        <v>2905</v>
      </c>
      <c r="F2406" s="822" t="s">
        <v>2868</v>
      </c>
      <c r="G2406" s="822" t="s">
        <v>3327</v>
      </c>
      <c r="H2406" s="822" t="s">
        <v>329</v>
      </c>
      <c r="I2406" s="822" t="s">
        <v>3328</v>
      </c>
      <c r="J2406" s="822" t="s">
        <v>1293</v>
      </c>
      <c r="K2406" s="822" t="s">
        <v>3329</v>
      </c>
      <c r="L2406" s="825">
        <v>24.68</v>
      </c>
      <c r="M2406" s="825">
        <v>49.36</v>
      </c>
      <c r="N2406" s="822">
        <v>2</v>
      </c>
      <c r="O2406" s="826">
        <v>0.5</v>
      </c>
      <c r="P2406" s="825">
        <v>49.36</v>
      </c>
      <c r="Q2406" s="827">
        <v>1</v>
      </c>
      <c r="R2406" s="822">
        <v>2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21</v>
      </c>
      <c r="B2407" s="822" t="s">
        <v>2867</v>
      </c>
      <c r="C2407" s="822" t="s">
        <v>2873</v>
      </c>
      <c r="D2407" s="823" t="s">
        <v>4857</v>
      </c>
      <c r="E2407" s="824" t="s">
        <v>2905</v>
      </c>
      <c r="F2407" s="822" t="s">
        <v>2868</v>
      </c>
      <c r="G2407" s="822" t="s">
        <v>2924</v>
      </c>
      <c r="H2407" s="822" t="s">
        <v>643</v>
      </c>
      <c r="I2407" s="822" t="s">
        <v>2551</v>
      </c>
      <c r="J2407" s="822" t="s">
        <v>2548</v>
      </c>
      <c r="K2407" s="822" t="s">
        <v>2552</v>
      </c>
      <c r="L2407" s="825">
        <v>325.2</v>
      </c>
      <c r="M2407" s="825">
        <v>325.2</v>
      </c>
      <c r="N2407" s="822">
        <v>1</v>
      </c>
      <c r="O2407" s="826">
        <v>1</v>
      </c>
      <c r="P2407" s="825">
        <v>325.2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21</v>
      </c>
      <c r="B2408" s="822" t="s">
        <v>2867</v>
      </c>
      <c r="C2408" s="822" t="s">
        <v>2873</v>
      </c>
      <c r="D2408" s="823" t="s">
        <v>4857</v>
      </c>
      <c r="E2408" s="824" t="s">
        <v>2905</v>
      </c>
      <c r="F2408" s="822" t="s">
        <v>2868</v>
      </c>
      <c r="G2408" s="822" t="s">
        <v>3044</v>
      </c>
      <c r="H2408" s="822" t="s">
        <v>643</v>
      </c>
      <c r="I2408" s="822" t="s">
        <v>2581</v>
      </c>
      <c r="J2408" s="822" t="s">
        <v>2579</v>
      </c>
      <c r="K2408" s="822" t="s">
        <v>2582</v>
      </c>
      <c r="L2408" s="825">
        <v>169.73</v>
      </c>
      <c r="M2408" s="825">
        <v>339.46</v>
      </c>
      <c r="N2408" s="822">
        <v>2</v>
      </c>
      <c r="O2408" s="826">
        <v>1.5</v>
      </c>
      <c r="P2408" s="825">
        <v>339.46</v>
      </c>
      <c r="Q2408" s="827">
        <v>1</v>
      </c>
      <c r="R2408" s="822">
        <v>2</v>
      </c>
      <c r="S2408" s="827">
        <v>1</v>
      </c>
      <c r="T2408" s="826">
        <v>1.5</v>
      </c>
      <c r="U2408" s="828">
        <v>1</v>
      </c>
    </row>
    <row r="2409" spans="1:21" ht="14.45" customHeight="1" x14ac:dyDescent="0.2">
      <c r="A2409" s="821">
        <v>21</v>
      </c>
      <c r="B2409" s="822" t="s">
        <v>2867</v>
      </c>
      <c r="C2409" s="822" t="s">
        <v>2873</v>
      </c>
      <c r="D2409" s="823" t="s">
        <v>4857</v>
      </c>
      <c r="E2409" s="824" t="s">
        <v>2905</v>
      </c>
      <c r="F2409" s="822" t="s">
        <v>2868</v>
      </c>
      <c r="G2409" s="822" t="s">
        <v>2940</v>
      </c>
      <c r="H2409" s="822" t="s">
        <v>329</v>
      </c>
      <c r="I2409" s="822" t="s">
        <v>2941</v>
      </c>
      <c r="J2409" s="822" t="s">
        <v>1057</v>
      </c>
      <c r="K2409" s="822" t="s">
        <v>2942</v>
      </c>
      <c r="L2409" s="825">
        <v>45.03</v>
      </c>
      <c r="M2409" s="825">
        <v>45.03</v>
      </c>
      <c r="N2409" s="822">
        <v>1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21</v>
      </c>
      <c r="B2410" s="822" t="s">
        <v>2867</v>
      </c>
      <c r="C2410" s="822" t="s">
        <v>2873</v>
      </c>
      <c r="D2410" s="823" t="s">
        <v>4857</v>
      </c>
      <c r="E2410" s="824" t="s">
        <v>2905</v>
      </c>
      <c r="F2410" s="822" t="s">
        <v>2868</v>
      </c>
      <c r="G2410" s="822" t="s">
        <v>2916</v>
      </c>
      <c r="H2410" s="822" t="s">
        <v>329</v>
      </c>
      <c r="I2410" s="822" t="s">
        <v>2917</v>
      </c>
      <c r="J2410" s="822" t="s">
        <v>807</v>
      </c>
      <c r="K2410" s="822" t="s">
        <v>2918</v>
      </c>
      <c r="L2410" s="825">
        <v>53.57</v>
      </c>
      <c r="M2410" s="825">
        <v>267.85000000000002</v>
      </c>
      <c r="N2410" s="822">
        <v>5</v>
      </c>
      <c r="O2410" s="826">
        <v>2.5</v>
      </c>
      <c r="P2410" s="825">
        <v>160.71</v>
      </c>
      <c r="Q2410" s="827">
        <v>0.6</v>
      </c>
      <c r="R2410" s="822">
        <v>3</v>
      </c>
      <c r="S2410" s="827">
        <v>0.6</v>
      </c>
      <c r="T2410" s="826">
        <v>1.5</v>
      </c>
      <c r="U2410" s="828">
        <v>0.6</v>
      </c>
    </row>
    <row r="2411" spans="1:21" ht="14.45" customHeight="1" x14ac:dyDescent="0.2">
      <c r="A2411" s="821">
        <v>21</v>
      </c>
      <c r="B2411" s="822" t="s">
        <v>2867</v>
      </c>
      <c r="C2411" s="822" t="s">
        <v>2873</v>
      </c>
      <c r="D2411" s="823" t="s">
        <v>4857</v>
      </c>
      <c r="E2411" s="824" t="s">
        <v>2905</v>
      </c>
      <c r="F2411" s="822" t="s">
        <v>2868</v>
      </c>
      <c r="G2411" s="822" t="s">
        <v>3410</v>
      </c>
      <c r="H2411" s="822" t="s">
        <v>329</v>
      </c>
      <c r="I2411" s="822" t="s">
        <v>4561</v>
      </c>
      <c r="J2411" s="822" t="s">
        <v>860</v>
      </c>
      <c r="K2411" s="822" t="s">
        <v>861</v>
      </c>
      <c r="L2411" s="825">
        <v>16.489999999999998</v>
      </c>
      <c r="M2411" s="825">
        <v>16.489999999999998</v>
      </c>
      <c r="N2411" s="822">
        <v>1</v>
      </c>
      <c r="O2411" s="826">
        <v>0.5</v>
      </c>
      <c r="P2411" s="825">
        <v>16.489999999999998</v>
      </c>
      <c r="Q2411" s="827">
        <v>1</v>
      </c>
      <c r="R2411" s="822">
        <v>1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21</v>
      </c>
      <c r="B2412" s="822" t="s">
        <v>2867</v>
      </c>
      <c r="C2412" s="822" t="s">
        <v>2873</v>
      </c>
      <c r="D2412" s="823" t="s">
        <v>4857</v>
      </c>
      <c r="E2412" s="824" t="s">
        <v>2905</v>
      </c>
      <c r="F2412" s="822" t="s">
        <v>2868</v>
      </c>
      <c r="G2412" s="822" t="s">
        <v>3119</v>
      </c>
      <c r="H2412" s="822" t="s">
        <v>643</v>
      </c>
      <c r="I2412" s="822" t="s">
        <v>2333</v>
      </c>
      <c r="J2412" s="822" t="s">
        <v>931</v>
      </c>
      <c r="K2412" s="822" t="s">
        <v>2334</v>
      </c>
      <c r="L2412" s="825">
        <v>1385.62</v>
      </c>
      <c r="M2412" s="825">
        <v>2771.24</v>
      </c>
      <c r="N2412" s="822">
        <v>2</v>
      </c>
      <c r="O2412" s="826">
        <v>1</v>
      </c>
      <c r="P2412" s="825">
        <v>2771.24</v>
      </c>
      <c r="Q2412" s="827">
        <v>1</v>
      </c>
      <c r="R2412" s="822">
        <v>2</v>
      </c>
      <c r="S2412" s="827">
        <v>1</v>
      </c>
      <c r="T2412" s="826">
        <v>1</v>
      </c>
      <c r="U2412" s="828">
        <v>1</v>
      </c>
    </row>
    <row r="2413" spans="1:21" ht="14.45" customHeight="1" x14ac:dyDescent="0.2">
      <c r="A2413" s="821">
        <v>21</v>
      </c>
      <c r="B2413" s="822" t="s">
        <v>2867</v>
      </c>
      <c r="C2413" s="822" t="s">
        <v>2873</v>
      </c>
      <c r="D2413" s="823" t="s">
        <v>4857</v>
      </c>
      <c r="E2413" s="824" t="s">
        <v>2905</v>
      </c>
      <c r="F2413" s="822" t="s">
        <v>2868</v>
      </c>
      <c r="G2413" s="822" t="s">
        <v>4562</v>
      </c>
      <c r="H2413" s="822" t="s">
        <v>329</v>
      </c>
      <c r="I2413" s="822" t="s">
        <v>4563</v>
      </c>
      <c r="J2413" s="822" t="s">
        <v>4564</v>
      </c>
      <c r="K2413" s="822" t="s">
        <v>1191</v>
      </c>
      <c r="L2413" s="825">
        <v>32.76</v>
      </c>
      <c r="M2413" s="825">
        <v>32.76</v>
      </c>
      <c r="N2413" s="822">
        <v>1</v>
      </c>
      <c r="O2413" s="826">
        <v>1</v>
      </c>
      <c r="P2413" s="825">
        <v>32.76</v>
      </c>
      <c r="Q2413" s="827">
        <v>1</v>
      </c>
      <c r="R2413" s="822">
        <v>1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21</v>
      </c>
      <c r="B2414" s="822" t="s">
        <v>2867</v>
      </c>
      <c r="C2414" s="822" t="s">
        <v>2873</v>
      </c>
      <c r="D2414" s="823" t="s">
        <v>4857</v>
      </c>
      <c r="E2414" s="824" t="s">
        <v>2905</v>
      </c>
      <c r="F2414" s="822" t="s">
        <v>2868</v>
      </c>
      <c r="G2414" s="822" t="s">
        <v>3124</v>
      </c>
      <c r="H2414" s="822" t="s">
        <v>329</v>
      </c>
      <c r="I2414" s="822" t="s">
        <v>3128</v>
      </c>
      <c r="J2414" s="822" t="s">
        <v>977</v>
      </c>
      <c r="K2414" s="822" t="s">
        <v>3129</v>
      </c>
      <c r="L2414" s="825">
        <v>27.37</v>
      </c>
      <c r="M2414" s="825">
        <v>27.37</v>
      </c>
      <c r="N2414" s="822">
        <v>1</v>
      </c>
      <c r="O2414" s="826">
        <v>0.5</v>
      </c>
      <c r="P2414" s="825">
        <v>27.37</v>
      </c>
      <c r="Q2414" s="827">
        <v>1</v>
      </c>
      <c r="R2414" s="822">
        <v>1</v>
      </c>
      <c r="S2414" s="827">
        <v>1</v>
      </c>
      <c r="T2414" s="826">
        <v>0.5</v>
      </c>
      <c r="U2414" s="828">
        <v>1</v>
      </c>
    </row>
    <row r="2415" spans="1:21" ht="14.45" customHeight="1" x14ac:dyDescent="0.2">
      <c r="A2415" s="821">
        <v>21</v>
      </c>
      <c r="B2415" s="822" t="s">
        <v>2867</v>
      </c>
      <c r="C2415" s="822" t="s">
        <v>2873</v>
      </c>
      <c r="D2415" s="823" t="s">
        <v>4857</v>
      </c>
      <c r="E2415" s="824" t="s">
        <v>2905</v>
      </c>
      <c r="F2415" s="822" t="s">
        <v>2868</v>
      </c>
      <c r="G2415" s="822" t="s">
        <v>2919</v>
      </c>
      <c r="H2415" s="822" t="s">
        <v>329</v>
      </c>
      <c r="I2415" s="822" t="s">
        <v>2920</v>
      </c>
      <c r="J2415" s="822" t="s">
        <v>2310</v>
      </c>
      <c r="K2415" s="822" t="s">
        <v>2311</v>
      </c>
      <c r="L2415" s="825">
        <v>453.18</v>
      </c>
      <c r="M2415" s="825">
        <v>1812.72</v>
      </c>
      <c r="N2415" s="822">
        <v>4</v>
      </c>
      <c r="O2415" s="826">
        <v>3</v>
      </c>
      <c r="P2415" s="825">
        <v>906.36</v>
      </c>
      <c r="Q2415" s="827">
        <v>0.5</v>
      </c>
      <c r="R2415" s="822">
        <v>2</v>
      </c>
      <c r="S2415" s="827">
        <v>0.5</v>
      </c>
      <c r="T2415" s="826">
        <v>1.5</v>
      </c>
      <c r="U2415" s="828">
        <v>0.5</v>
      </c>
    </row>
    <row r="2416" spans="1:21" ht="14.45" customHeight="1" x14ac:dyDescent="0.2">
      <c r="A2416" s="821">
        <v>21</v>
      </c>
      <c r="B2416" s="822" t="s">
        <v>2867</v>
      </c>
      <c r="C2416" s="822" t="s">
        <v>2873</v>
      </c>
      <c r="D2416" s="823" t="s">
        <v>4857</v>
      </c>
      <c r="E2416" s="824" t="s">
        <v>2905</v>
      </c>
      <c r="F2416" s="822" t="s">
        <v>2868</v>
      </c>
      <c r="G2416" s="822" t="s">
        <v>2933</v>
      </c>
      <c r="H2416" s="822" t="s">
        <v>329</v>
      </c>
      <c r="I2416" s="822" t="s">
        <v>3142</v>
      </c>
      <c r="J2416" s="822" t="s">
        <v>1674</v>
      </c>
      <c r="K2416" s="822" t="s">
        <v>3143</v>
      </c>
      <c r="L2416" s="825">
        <v>27.37</v>
      </c>
      <c r="M2416" s="825">
        <v>82.11</v>
      </c>
      <c r="N2416" s="822">
        <v>3</v>
      </c>
      <c r="O2416" s="826">
        <v>1.5</v>
      </c>
      <c r="P2416" s="825">
        <v>27.37</v>
      </c>
      <c r="Q2416" s="827">
        <v>0.33333333333333337</v>
      </c>
      <c r="R2416" s="822">
        <v>1</v>
      </c>
      <c r="S2416" s="827">
        <v>0.33333333333333331</v>
      </c>
      <c r="T2416" s="826">
        <v>0.5</v>
      </c>
      <c r="U2416" s="828">
        <v>0.33333333333333331</v>
      </c>
    </row>
    <row r="2417" spans="1:21" ht="14.45" customHeight="1" x14ac:dyDescent="0.2">
      <c r="A2417" s="821">
        <v>21</v>
      </c>
      <c r="B2417" s="822" t="s">
        <v>2867</v>
      </c>
      <c r="C2417" s="822" t="s">
        <v>2873</v>
      </c>
      <c r="D2417" s="823" t="s">
        <v>4857</v>
      </c>
      <c r="E2417" s="824" t="s">
        <v>2905</v>
      </c>
      <c r="F2417" s="822" t="s">
        <v>2868</v>
      </c>
      <c r="G2417" s="822" t="s">
        <v>2933</v>
      </c>
      <c r="H2417" s="822" t="s">
        <v>329</v>
      </c>
      <c r="I2417" s="822" t="s">
        <v>3448</v>
      </c>
      <c r="J2417" s="822" t="s">
        <v>1674</v>
      </c>
      <c r="K2417" s="822" t="s">
        <v>1675</v>
      </c>
      <c r="L2417" s="825">
        <v>97.76</v>
      </c>
      <c r="M2417" s="825">
        <v>97.76</v>
      </c>
      <c r="N2417" s="822">
        <v>1</v>
      </c>
      <c r="O2417" s="826">
        <v>0.5</v>
      </c>
      <c r="P2417" s="825">
        <v>97.76</v>
      </c>
      <c r="Q2417" s="827">
        <v>1</v>
      </c>
      <c r="R2417" s="822">
        <v>1</v>
      </c>
      <c r="S2417" s="827">
        <v>1</v>
      </c>
      <c r="T2417" s="826">
        <v>0.5</v>
      </c>
      <c r="U2417" s="828">
        <v>1</v>
      </c>
    </row>
    <row r="2418" spans="1:21" ht="14.45" customHeight="1" x14ac:dyDescent="0.2">
      <c r="A2418" s="821">
        <v>21</v>
      </c>
      <c r="B2418" s="822" t="s">
        <v>2867</v>
      </c>
      <c r="C2418" s="822" t="s">
        <v>2873</v>
      </c>
      <c r="D2418" s="823" t="s">
        <v>4857</v>
      </c>
      <c r="E2418" s="824" t="s">
        <v>2905</v>
      </c>
      <c r="F2418" s="822" t="s">
        <v>2868</v>
      </c>
      <c r="G2418" s="822" t="s">
        <v>3144</v>
      </c>
      <c r="H2418" s="822" t="s">
        <v>329</v>
      </c>
      <c r="I2418" s="822" t="s">
        <v>3145</v>
      </c>
      <c r="J2418" s="822" t="s">
        <v>3146</v>
      </c>
      <c r="K2418" s="822" t="s">
        <v>3147</v>
      </c>
      <c r="L2418" s="825">
        <v>0</v>
      </c>
      <c r="M2418" s="825">
        <v>0</v>
      </c>
      <c r="N2418" s="822">
        <v>3</v>
      </c>
      <c r="O2418" s="826">
        <v>0.5</v>
      </c>
      <c r="P2418" s="825">
        <v>0</v>
      </c>
      <c r="Q2418" s="827"/>
      <c r="R2418" s="822">
        <v>3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21</v>
      </c>
      <c r="B2419" s="822" t="s">
        <v>2867</v>
      </c>
      <c r="C2419" s="822" t="s">
        <v>2873</v>
      </c>
      <c r="D2419" s="823" t="s">
        <v>4857</v>
      </c>
      <c r="E2419" s="824" t="s">
        <v>2905</v>
      </c>
      <c r="F2419" s="822" t="s">
        <v>2868</v>
      </c>
      <c r="G2419" s="822" t="s">
        <v>3943</v>
      </c>
      <c r="H2419" s="822" t="s">
        <v>329</v>
      </c>
      <c r="I2419" s="822" t="s">
        <v>4109</v>
      </c>
      <c r="J2419" s="822" t="s">
        <v>3945</v>
      </c>
      <c r="K2419" s="822" t="s">
        <v>4110</v>
      </c>
      <c r="L2419" s="825">
        <v>72.88</v>
      </c>
      <c r="M2419" s="825">
        <v>72.88</v>
      </c>
      <c r="N2419" s="822">
        <v>1</v>
      </c>
      <c r="O2419" s="826">
        <v>0.5</v>
      </c>
      <c r="P2419" s="825">
        <v>72.88</v>
      </c>
      <c r="Q2419" s="827">
        <v>1</v>
      </c>
      <c r="R2419" s="822">
        <v>1</v>
      </c>
      <c r="S2419" s="827">
        <v>1</v>
      </c>
      <c r="T2419" s="826">
        <v>0.5</v>
      </c>
      <c r="U2419" s="828">
        <v>1</v>
      </c>
    </row>
    <row r="2420" spans="1:21" ht="14.45" customHeight="1" x14ac:dyDescent="0.2">
      <c r="A2420" s="821">
        <v>21</v>
      </c>
      <c r="B2420" s="822" t="s">
        <v>2867</v>
      </c>
      <c r="C2420" s="822" t="s">
        <v>2873</v>
      </c>
      <c r="D2420" s="823" t="s">
        <v>4857</v>
      </c>
      <c r="E2420" s="824" t="s">
        <v>2905</v>
      </c>
      <c r="F2420" s="822" t="s">
        <v>2868</v>
      </c>
      <c r="G2420" s="822" t="s">
        <v>3151</v>
      </c>
      <c r="H2420" s="822" t="s">
        <v>329</v>
      </c>
      <c r="I2420" s="822" t="s">
        <v>3152</v>
      </c>
      <c r="J2420" s="822" t="s">
        <v>652</v>
      </c>
      <c r="K2420" s="822" t="s">
        <v>3153</v>
      </c>
      <c r="L2420" s="825">
        <v>127.91</v>
      </c>
      <c r="M2420" s="825">
        <v>383.73</v>
      </c>
      <c r="N2420" s="822">
        <v>3</v>
      </c>
      <c r="O2420" s="826">
        <v>1.5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21</v>
      </c>
      <c r="B2421" s="822" t="s">
        <v>2867</v>
      </c>
      <c r="C2421" s="822" t="s">
        <v>2873</v>
      </c>
      <c r="D2421" s="823" t="s">
        <v>4857</v>
      </c>
      <c r="E2421" s="824" t="s">
        <v>2905</v>
      </c>
      <c r="F2421" s="822" t="s">
        <v>2868</v>
      </c>
      <c r="G2421" s="822" t="s">
        <v>3894</v>
      </c>
      <c r="H2421" s="822" t="s">
        <v>329</v>
      </c>
      <c r="I2421" s="822" t="s">
        <v>3895</v>
      </c>
      <c r="J2421" s="822" t="s">
        <v>1093</v>
      </c>
      <c r="K2421" s="822" t="s">
        <v>1629</v>
      </c>
      <c r="L2421" s="825">
        <v>0</v>
      </c>
      <c r="M2421" s="825">
        <v>0</v>
      </c>
      <c r="N2421" s="822">
        <v>1</v>
      </c>
      <c r="O2421" s="826">
        <v>0.5</v>
      </c>
      <c r="P2421" s="825">
        <v>0</v>
      </c>
      <c r="Q2421" s="827"/>
      <c r="R2421" s="822">
        <v>1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21</v>
      </c>
      <c r="B2422" s="822" t="s">
        <v>2867</v>
      </c>
      <c r="C2422" s="822" t="s">
        <v>2873</v>
      </c>
      <c r="D2422" s="823" t="s">
        <v>4857</v>
      </c>
      <c r="E2422" s="824" t="s">
        <v>2905</v>
      </c>
      <c r="F2422" s="822" t="s">
        <v>2868</v>
      </c>
      <c r="G2422" s="822" t="s">
        <v>3164</v>
      </c>
      <c r="H2422" s="822" t="s">
        <v>329</v>
      </c>
      <c r="I2422" s="822" t="s">
        <v>3467</v>
      </c>
      <c r="J2422" s="822" t="s">
        <v>1437</v>
      </c>
      <c r="K2422" s="822" t="s">
        <v>3468</v>
      </c>
      <c r="L2422" s="825">
        <v>42.08</v>
      </c>
      <c r="M2422" s="825">
        <v>126.24</v>
      </c>
      <c r="N2422" s="822">
        <v>3</v>
      </c>
      <c r="O2422" s="826">
        <v>0.5</v>
      </c>
      <c r="P2422" s="825">
        <v>126.24</v>
      </c>
      <c r="Q2422" s="827">
        <v>1</v>
      </c>
      <c r="R2422" s="822">
        <v>3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21</v>
      </c>
      <c r="B2423" s="822" t="s">
        <v>2867</v>
      </c>
      <c r="C2423" s="822" t="s">
        <v>2873</v>
      </c>
      <c r="D2423" s="823" t="s">
        <v>4857</v>
      </c>
      <c r="E2423" s="824" t="s">
        <v>2905</v>
      </c>
      <c r="F2423" s="822" t="s">
        <v>2868</v>
      </c>
      <c r="G2423" s="822" t="s">
        <v>2922</v>
      </c>
      <c r="H2423" s="822" t="s">
        <v>329</v>
      </c>
      <c r="I2423" s="822" t="s">
        <v>2923</v>
      </c>
      <c r="J2423" s="822" t="s">
        <v>650</v>
      </c>
      <c r="K2423" s="822" t="s">
        <v>651</v>
      </c>
      <c r="L2423" s="825">
        <v>2086.5500000000002</v>
      </c>
      <c r="M2423" s="825">
        <v>6259.6500000000005</v>
      </c>
      <c r="N2423" s="822">
        <v>3</v>
      </c>
      <c r="O2423" s="826">
        <v>2.5</v>
      </c>
      <c r="P2423" s="825">
        <v>4173.1000000000004</v>
      </c>
      <c r="Q2423" s="827">
        <v>0.66666666666666663</v>
      </c>
      <c r="R2423" s="822">
        <v>2</v>
      </c>
      <c r="S2423" s="827">
        <v>0.66666666666666663</v>
      </c>
      <c r="T2423" s="826">
        <v>1.5</v>
      </c>
      <c r="U2423" s="828">
        <v>0.6</v>
      </c>
    </row>
    <row r="2424" spans="1:21" ht="14.45" customHeight="1" x14ac:dyDescent="0.2">
      <c r="A2424" s="821">
        <v>21</v>
      </c>
      <c r="B2424" s="822" t="s">
        <v>2867</v>
      </c>
      <c r="C2424" s="822" t="s">
        <v>2873</v>
      </c>
      <c r="D2424" s="823" t="s">
        <v>4857</v>
      </c>
      <c r="E2424" s="824" t="s">
        <v>2892</v>
      </c>
      <c r="F2424" s="822" t="s">
        <v>2868</v>
      </c>
      <c r="G2424" s="822" t="s">
        <v>2958</v>
      </c>
      <c r="H2424" s="822" t="s">
        <v>643</v>
      </c>
      <c r="I2424" s="822" t="s">
        <v>2525</v>
      </c>
      <c r="J2424" s="822" t="s">
        <v>656</v>
      </c>
      <c r="K2424" s="822" t="s">
        <v>657</v>
      </c>
      <c r="L2424" s="825">
        <v>21.76</v>
      </c>
      <c r="M2424" s="825">
        <v>21.76</v>
      </c>
      <c r="N2424" s="822">
        <v>1</v>
      </c>
      <c r="O2424" s="826">
        <v>1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21</v>
      </c>
      <c r="B2425" s="822" t="s">
        <v>2867</v>
      </c>
      <c r="C2425" s="822" t="s">
        <v>2873</v>
      </c>
      <c r="D2425" s="823" t="s">
        <v>4857</v>
      </c>
      <c r="E2425" s="824" t="s">
        <v>2892</v>
      </c>
      <c r="F2425" s="822" t="s">
        <v>2868</v>
      </c>
      <c r="G2425" s="822" t="s">
        <v>2968</v>
      </c>
      <c r="H2425" s="822" t="s">
        <v>329</v>
      </c>
      <c r="I2425" s="822" t="s">
        <v>4565</v>
      </c>
      <c r="J2425" s="822" t="s">
        <v>2417</v>
      </c>
      <c r="K2425" s="822" t="s">
        <v>780</v>
      </c>
      <c r="L2425" s="825">
        <v>46.6</v>
      </c>
      <c r="M2425" s="825">
        <v>46.6</v>
      </c>
      <c r="N2425" s="822">
        <v>1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21</v>
      </c>
      <c r="B2426" s="822" t="s">
        <v>2867</v>
      </c>
      <c r="C2426" s="822" t="s">
        <v>2873</v>
      </c>
      <c r="D2426" s="823" t="s">
        <v>4857</v>
      </c>
      <c r="E2426" s="824" t="s">
        <v>2892</v>
      </c>
      <c r="F2426" s="822" t="s">
        <v>2868</v>
      </c>
      <c r="G2426" s="822" t="s">
        <v>4079</v>
      </c>
      <c r="H2426" s="822" t="s">
        <v>329</v>
      </c>
      <c r="I2426" s="822" t="s">
        <v>4082</v>
      </c>
      <c r="J2426" s="822" t="s">
        <v>2459</v>
      </c>
      <c r="K2426" s="822" t="s">
        <v>3079</v>
      </c>
      <c r="L2426" s="825">
        <v>134.44999999999999</v>
      </c>
      <c r="M2426" s="825">
        <v>134.44999999999999</v>
      </c>
      <c r="N2426" s="822">
        <v>1</v>
      </c>
      <c r="O2426" s="826">
        <v>1</v>
      </c>
      <c r="P2426" s="825">
        <v>134.44999999999999</v>
      </c>
      <c r="Q2426" s="827">
        <v>1</v>
      </c>
      <c r="R2426" s="822">
        <v>1</v>
      </c>
      <c r="S2426" s="827">
        <v>1</v>
      </c>
      <c r="T2426" s="826">
        <v>1</v>
      </c>
      <c r="U2426" s="828">
        <v>1</v>
      </c>
    </row>
    <row r="2427" spans="1:21" ht="14.45" customHeight="1" x14ac:dyDescent="0.2">
      <c r="A2427" s="821">
        <v>21</v>
      </c>
      <c r="B2427" s="822" t="s">
        <v>2867</v>
      </c>
      <c r="C2427" s="822" t="s">
        <v>2873</v>
      </c>
      <c r="D2427" s="823" t="s">
        <v>4857</v>
      </c>
      <c r="E2427" s="824" t="s">
        <v>2892</v>
      </c>
      <c r="F2427" s="822" t="s">
        <v>2868</v>
      </c>
      <c r="G2427" s="822" t="s">
        <v>2924</v>
      </c>
      <c r="H2427" s="822" t="s">
        <v>643</v>
      </c>
      <c r="I2427" s="822" t="s">
        <v>2544</v>
      </c>
      <c r="J2427" s="822" t="s">
        <v>2545</v>
      </c>
      <c r="K2427" s="822" t="s">
        <v>2546</v>
      </c>
      <c r="L2427" s="825">
        <v>5322.08</v>
      </c>
      <c r="M2427" s="825">
        <v>5322.08</v>
      </c>
      <c r="N2427" s="822">
        <v>1</v>
      </c>
      <c r="O2427" s="826">
        <v>1</v>
      </c>
      <c r="P2427" s="825">
        <v>5322.08</v>
      </c>
      <c r="Q2427" s="827">
        <v>1</v>
      </c>
      <c r="R2427" s="822">
        <v>1</v>
      </c>
      <c r="S2427" s="827">
        <v>1</v>
      </c>
      <c r="T2427" s="826">
        <v>1</v>
      </c>
      <c r="U2427" s="828">
        <v>1</v>
      </c>
    </row>
    <row r="2428" spans="1:21" ht="14.45" customHeight="1" x14ac:dyDescent="0.2">
      <c r="A2428" s="821">
        <v>21</v>
      </c>
      <c r="B2428" s="822" t="s">
        <v>2867</v>
      </c>
      <c r="C2428" s="822" t="s">
        <v>2873</v>
      </c>
      <c r="D2428" s="823" t="s">
        <v>4857</v>
      </c>
      <c r="E2428" s="824" t="s">
        <v>2892</v>
      </c>
      <c r="F2428" s="822" t="s">
        <v>2868</v>
      </c>
      <c r="G2428" s="822" t="s">
        <v>3826</v>
      </c>
      <c r="H2428" s="822" t="s">
        <v>643</v>
      </c>
      <c r="I2428" s="822" t="s">
        <v>2493</v>
      </c>
      <c r="J2428" s="822" t="s">
        <v>1608</v>
      </c>
      <c r="K2428" s="822" t="s">
        <v>2494</v>
      </c>
      <c r="L2428" s="825">
        <v>3231.81</v>
      </c>
      <c r="M2428" s="825">
        <v>3231.81</v>
      </c>
      <c r="N2428" s="822">
        <v>1</v>
      </c>
      <c r="O2428" s="826">
        <v>1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21</v>
      </c>
      <c r="B2429" s="822" t="s">
        <v>2867</v>
      </c>
      <c r="C2429" s="822" t="s">
        <v>2873</v>
      </c>
      <c r="D2429" s="823" t="s">
        <v>4857</v>
      </c>
      <c r="E2429" s="824" t="s">
        <v>2892</v>
      </c>
      <c r="F2429" s="822" t="s">
        <v>2868</v>
      </c>
      <c r="G2429" s="822" t="s">
        <v>3043</v>
      </c>
      <c r="H2429" s="822" t="s">
        <v>329</v>
      </c>
      <c r="I2429" s="822" t="s">
        <v>4566</v>
      </c>
      <c r="J2429" s="822" t="s">
        <v>4567</v>
      </c>
      <c r="K2429" s="822" t="s">
        <v>4102</v>
      </c>
      <c r="L2429" s="825">
        <v>39.31</v>
      </c>
      <c r="M2429" s="825">
        <v>117.93</v>
      </c>
      <c r="N2429" s="822">
        <v>3</v>
      </c>
      <c r="O2429" s="826">
        <v>1</v>
      </c>
      <c r="P2429" s="825">
        <v>117.93</v>
      </c>
      <c r="Q2429" s="827">
        <v>1</v>
      </c>
      <c r="R2429" s="822">
        <v>3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21</v>
      </c>
      <c r="B2430" s="822" t="s">
        <v>2867</v>
      </c>
      <c r="C2430" s="822" t="s">
        <v>2873</v>
      </c>
      <c r="D2430" s="823" t="s">
        <v>4857</v>
      </c>
      <c r="E2430" s="824" t="s">
        <v>2892</v>
      </c>
      <c r="F2430" s="822" t="s">
        <v>2868</v>
      </c>
      <c r="G2430" s="822" t="s">
        <v>3044</v>
      </c>
      <c r="H2430" s="822" t="s">
        <v>643</v>
      </c>
      <c r="I2430" s="822" t="s">
        <v>2578</v>
      </c>
      <c r="J2430" s="822" t="s">
        <v>2579</v>
      </c>
      <c r="K2430" s="822" t="s">
        <v>2580</v>
      </c>
      <c r="L2430" s="825">
        <v>113.16</v>
      </c>
      <c r="M2430" s="825">
        <v>113.16</v>
      </c>
      <c r="N2430" s="822">
        <v>1</v>
      </c>
      <c r="O2430" s="826">
        <v>1</v>
      </c>
      <c r="P2430" s="825">
        <v>113.16</v>
      </c>
      <c r="Q2430" s="827">
        <v>1</v>
      </c>
      <c r="R2430" s="822">
        <v>1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21</v>
      </c>
      <c r="B2431" s="822" t="s">
        <v>2867</v>
      </c>
      <c r="C2431" s="822" t="s">
        <v>2873</v>
      </c>
      <c r="D2431" s="823" t="s">
        <v>4857</v>
      </c>
      <c r="E2431" s="824" t="s">
        <v>2892</v>
      </c>
      <c r="F2431" s="822" t="s">
        <v>2868</v>
      </c>
      <c r="G2431" s="822" t="s">
        <v>2940</v>
      </c>
      <c r="H2431" s="822" t="s">
        <v>329</v>
      </c>
      <c r="I2431" s="822" t="s">
        <v>2941</v>
      </c>
      <c r="J2431" s="822" t="s">
        <v>1057</v>
      </c>
      <c r="K2431" s="822" t="s">
        <v>2942</v>
      </c>
      <c r="L2431" s="825">
        <v>45.03</v>
      </c>
      <c r="M2431" s="825">
        <v>90.06</v>
      </c>
      <c r="N2431" s="822">
        <v>2</v>
      </c>
      <c r="O2431" s="826">
        <v>1</v>
      </c>
      <c r="P2431" s="825">
        <v>90.06</v>
      </c>
      <c r="Q2431" s="827">
        <v>1</v>
      </c>
      <c r="R2431" s="822">
        <v>2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21</v>
      </c>
      <c r="B2432" s="822" t="s">
        <v>2867</v>
      </c>
      <c r="C2432" s="822" t="s">
        <v>2873</v>
      </c>
      <c r="D2432" s="823" t="s">
        <v>4857</v>
      </c>
      <c r="E2432" s="824" t="s">
        <v>2892</v>
      </c>
      <c r="F2432" s="822" t="s">
        <v>2868</v>
      </c>
      <c r="G2432" s="822" t="s">
        <v>4568</v>
      </c>
      <c r="H2432" s="822" t="s">
        <v>329</v>
      </c>
      <c r="I2432" s="822" t="s">
        <v>4569</v>
      </c>
      <c r="J2432" s="822" t="s">
        <v>4570</v>
      </c>
      <c r="K2432" s="822" t="s">
        <v>4571</v>
      </c>
      <c r="L2432" s="825">
        <v>1235.6300000000001</v>
      </c>
      <c r="M2432" s="825">
        <v>1235.6300000000001</v>
      </c>
      <c r="N2432" s="822">
        <v>1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21</v>
      </c>
      <c r="B2433" s="822" t="s">
        <v>2867</v>
      </c>
      <c r="C2433" s="822" t="s">
        <v>2873</v>
      </c>
      <c r="D2433" s="823" t="s">
        <v>4857</v>
      </c>
      <c r="E2433" s="824" t="s">
        <v>2892</v>
      </c>
      <c r="F2433" s="822" t="s">
        <v>2868</v>
      </c>
      <c r="G2433" s="822" t="s">
        <v>3681</v>
      </c>
      <c r="H2433" s="822" t="s">
        <v>329</v>
      </c>
      <c r="I2433" s="822" t="s">
        <v>3682</v>
      </c>
      <c r="J2433" s="822" t="s">
        <v>1926</v>
      </c>
      <c r="K2433" s="822" t="s">
        <v>3683</v>
      </c>
      <c r="L2433" s="825">
        <v>760.22</v>
      </c>
      <c r="M2433" s="825">
        <v>760.22</v>
      </c>
      <c r="N2433" s="822">
        <v>1</v>
      </c>
      <c r="O2433" s="826">
        <v>1</v>
      </c>
      <c r="P2433" s="825">
        <v>760.22</v>
      </c>
      <c r="Q2433" s="827">
        <v>1</v>
      </c>
      <c r="R2433" s="822">
        <v>1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21</v>
      </c>
      <c r="B2434" s="822" t="s">
        <v>2867</v>
      </c>
      <c r="C2434" s="822" t="s">
        <v>2873</v>
      </c>
      <c r="D2434" s="823" t="s">
        <v>4857</v>
      </c>
      <c r="E2434" s="824" t="s">
        <v>2892</v>
      </c>
      <c r="F2434" s="822" t="s">
        <v>2868</v>
      </c>
      <c r="G2434" s="822" t="s">
        <v>3691</v>
      </c>
      <c r="H2434" s="822" t="s">
        <v>329</v>
      </c>
      <c r="I2434" s="822" t="s">
        <v>3934</v>
      </c>
      <c r="J2434" s="822" t="s">
        <v>1143</v>
      </c>
      <c r="K2434" s="822" t="s">
        <v>3935</v>
      </c>
      <c r="L2434" s="825">
        <v>0</v>
      </c>
      <c r="M2434" s="825">
        <v>0</v>
      </c>
      <c r="N2434" s="822">
        <v>2</v>
      </c>
      <c r="O2434" s="826">
        <v>2</v>
      </c>
      <c r="P2434" s="825">
        <v>0</v>
      </c>
      <c r="Q2434" s="827"/>
      <c r="R2434" s="822">
        <v>2</v>
      </c>
      <c r="S2434" s="827">
        <v>1</v>
      </c>
      <c r="T2434" s="826">
        <v>2</v>
      </c>
      <c r="U2434" s="828">
        <v>1</v>
      </c>
    </row>
    <row r="2435" spans="1:21" ht="14.45" customHeight="1" x14ac:dyDescent="0.2">
      <c r="A2435" s="821">
        <v>21</v>
      </c>
      <c r="B2435" s="822" t="s">
        <v>2867</v>
      </c>
      <c r="C2435" s="822" t="s">
        <v>2873</v>
      </c>
      <c r="D2435" s="823" t="s">
        <v>4857</v>
      </c>
      <c r="E2435" s="824" t="s">
        <v>2892</v>
      </c>
      <c r="F2435" s="822" t="s">
        <v>2868</v>
      </c>
      <c r="G2435" s="822" t="s">
        <v>2916</v>
      </c>
      <c r="H2435" s="822" t="s">
        <v>329</v>
      </c>
      <c r="I2435" s="822" t="s">
        <v>2917</v>
      </c>
      <c r="J2435" s="822" t="s">
        <v>807</v>
      </c>
      <c r="K2435" s="822" t="s">
        <v>2918</v>
      </c>
      <c r="L2435" s="825">
        <v>53.57</v>
      </c>
      <c r="M2435" s="825">
        <v>214.28</v>
      </c>
      <c r="N2435" s="822">
        <v>4</v>
      </c>
      <c r="O2435" s="826">
        <v>3</v>
      </c>
      <c r="P2435" s="825">
        <v>53.57</v>
      </c>
      <c r="Q2435" s="827">
        <v>0.25</v>
      </c>
      <c r="R2435" s="822">
        <v>1</v>
      </c>
      <c r="S2435" s="827">
        <v>0.25</v>
      </c>
      <c r="T2435" s="826">
        <v>1</v>
      </c>
      <c r="U2435" s="828">
        <v>0.33333333333333331</v>
      </c>
    </row>
    <row r="2436" spans="1:21" ht="14.45" customHeight="1" x14ac:dyDescent="0.2">
      <c r="A2436" s="821">
        <v>21</v>
      </c>
      <c r="B2436" s="822" t="s">
        <v>2867</v>
      </c>
      <c r="C2436" s="822" t="s">
        <v>2873</v>
      </c>
      <c r="D2436" s="823" t="s">
        <v>4857</v>
      </c>
      <c r="E2436" s="824" t="s">
        <v>2892</v>
      </c>
      <c r="F2436" s="822" t="s">
        <v>2868</v>
      </c>
      <c r="G2436" s="822" t="s">
        <v>3119</v>
      </c>
      <c r="H2436" s="822" t="s">
        <v>643</v>
      </c>
      <c r="I2436" s="822" t="s">
        <v>2337</v>
      </c>
      <c r="J2436" s="822" t="s">
        <v>929</v>
      </c>
      <c r="K2436" s="822" t="s">
        <v>2338</v>
      </c>
      <c r="L2436" s="825">
        <v>923.74</v>
      </c>
      <c r="M2436" s="825">
        <v>923.74</v>
      </c>
      <c r="N2436" s="822">
        <v>1</v>
      </c>
      <c r="O2436" s="826">
        <v>1</v>
      </c>
      <c r="P2436" s="825">
        <v>923.74</v>
      </c>
      <c r="Q2436" s="827">
        <v>1</v>
      </c>
      <c r="R2436" s="822">
        <v>1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21</v>
      </c>
      <c r="B2437" s="822" t="s">
        <v>2867</v>
      </c>
      <c r="C2437" s="822" t="s">
        <v>2873</v>
      </c>
      <c r="D2437" s="823" t="s">
        <v>4857</v>
      </c>
      <c r="E2437" s="824" t="s">
        <v>2892</v>
      </c>
      <c r="F2437" s="822" t="s">
        <v>2868</v>
      </c>
      <c r="G2437" s="822" t="s">
        <v>3124</v>
      </c>
      <c r="H2437" s="822" t="s">
        <v>329</v>
      </c>
      <c r="I2437" s="822" t="s">
        <v>3128</v>
      </c>
      <c r="J2437" s="822" t="s">
        <v>977</v>
      </c>
      <c r="K2437" s="822" t="s">
        <v>3129</v>
      </c>
      <c r="L2437" s="825">
        <v>57.64</v>
      </c>
      <c r="M2437" s="825">
        <v>115.28</v>
      </c>
      <c r="N2437" s="822">
        <v>2</v>
      </c>
      <c r="O2437" s="826">
        <v>2</v>
      </c>
      <c r="P2437" s="825">
        <v>115.28</v>
      </c>
      <c r="Q2437" s="827">
        <v>1</v>
      </c>
      <c r="R2437" s="822">
        <v>2</v>
      </c>
      <c r="S2437" s="827">
        <v>1</v>
      </c>
      <c r="T2437" s="826">
        <v>2</v>
      </c>
      <c r="U2437" s="828">
        <v>1</v>
      </c>
    </row>
    <row r="2438" spans="1:21" ht="14.45" customHeight="1" x14ac:dyDescent="0.2">
      <c r="A2438" s="821">
        <v>21</v>
      </c>
      <c r="B2438" s="822" t="s">
        <v>2867</v>
      </c>
      <c r="C2438" s="822" t="s">
        <v>2873</v>
      </c>
      <c r="D2438" s="823" t="s">
        <v>4857</v>
      </c>
      <c r="E2438" s="824" t="s">
        <v>2892</v>
      </c>
      <c r="F2438" s="822" t="s">
        <v>2868</v>
      </c>
      <c r="G2438" s="822" t="s">
        <v>2919</v>
      </c>
      <c r="H2438" s="822" t="s">
        <v>329</v>
      </c>
      <c r="I2438" s="822" t="s">
        <v>2920</v>
      </c>
      <c r="J2438" s="822" t="s">
        <v>2310</v>
      </c>
      <c r="K2438" s="822" t="s">
        <v>2311</v>
      </c>
      <c r="L2438" s="825">
        <v>453.18</v>
      </c>
      <c r="M2438" s="825">
        <v>453.18</v>
      </c>
      <c r="N2438" s="822">
        <v>1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21</v>
      </c>
      <c r="B2439" s="822" t="s">
        <v>2867</v>
      </c>
      <c r="C2439" s="822" t="s">
        <v>2873</v>
      </c>
      <c r="D2439" s="823" t="s">
        <v>4857</v>
      </c>
      <c r="E2439" s="824" t="s">
        <v>2892</v>
      </c>
      <c r="F2439" s="822" t="s">
        <v>2868</v>
      </c>
      <c r="G2439" s="822" t="s">
        <v>3139</v>
      </c>
      <c r="H2439" s="822" t="s">
        <v>329</v>
      </c>
      <c r="I2439" s="822" t="s">
        <v>3140</v>
      </c>
      <c r="J2439" s="822" t="s">
        <v>660</v>
      </c>
      <c r="K2439" s="822" t="s">
        <v>3141</v>
      </c>
      <c r="L2439" s="825">
        <v>453.18</v>
      </c>
      <c r="M2439" s="825">
        <v>453.18</v>
      </c>
      <c r="N2439" s="822">
        <v>1</v>
      </c>
      <c r="O2439" s="826">
        <v>1</v>
      </c>
      <c r="P2439" s="825">
        <v>453.18</v>
      </c>
      <c r="Q2439" s="827">
        <v>1</v>
      </c>
      <c r="R2439" s="822">
        <v>1</v>
      </c>
      <c r="S2439" s="827">
        <v>1</v>
      </c>
      <c r="T2439" s="826">
        <v>1</v>
      </c>
      <c r="U2439" s="828">
        <v>1</v>
      </c>
    </row>
    <row r="2440" spans="1:21" ht="14.45" customHeight="1" x14ac:dyDescent="0.2">
      <c r="A2440" s="821">
        <v>21</v>
      </c>
      <c r="B2440" s="822" t="s">
        <v>2867</v>
      </c>
      <c r="C2440" s="822" t="s">
        <v>2873</v>
      </c>
      <c r="D2440" s="823" t="s">
        <v>4857</v>
      </c>
      <c r="E2440" s="824" t="s">
        <v>2892</v>
      </c>
      <c r="F2440" s="822" t="s">
        <v>2868</v>
      </c>
      <c r="G2440" s="822" t="s">
        <v>2933</v>
      </c>
      <c r="H2440" s="822" t="s">
        <v>329</v>
      </c>
      <c r="I2440" s="822" t="s">
        <v>3142</v>
      </c>
      <c r="J2440" s="822" t="s">
        <v>1674</v>
      </c>
      <c r="K2440" s="822" t="s">
        <v>3143</v>
      </c>
      <c r="L2440" s="825">
        <v>57.64</v>
      </c>
      <c r="M2440" s="825">
        <v>57.64</v>
      </c>
      <c r="N2440" s="822">
        <v>1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21</v>
      </c>
      <c r="B2441" s="822" t="s">
        <v>2867</v>
      </c>
      <c r="C2441" s="822" t="s">
        <v>2873</v>
      </c>
      <c r="D2441" s="823" t="s">
        <v>4857</v>
      </c>
      <c r="E2441" s="824" t="s">
        <v>2892</v>
      </c>
      <c r="F2441" s="822" t="s">
        <v>2868</v>
      </c>
      <c r="G2441" s="822" t="s">
        <v>2933</v>
      </c>
      <c r="H2441" s="822" t="s">
        <v>643</v>
      </c>
      <c r="I2441" s="822" t="s">
        <v>2299</v>
      </c>
      <c r="J2441" s="822" t="s">
        <v>1674</v>
      </c>
      <c r="K2441" s="822" t="s">
        <v>2300</v>
      </c>
      <c r="L2441" s="825">
        <v>102.93</v>
      </c>
      <c r="M2441" s="825">
        <v>102.93</v>
      </c>
      <c r="N2441" s="822">
        <v>1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21</v>
      </c>
      <c r="B2442" s="822" t="s">
        <v>2867</v>
      </c>
      <c r="C2442" s="822" t="s">
        <v>2873</v>
      </c>
      <c r="D2442" s="823" t="s">
        <v>4857</v>
      </c>
      <c r="E2442" s="824" t="s">
        <v>2892</v>
      </c>
      <c r="F2442" s="822" t="s">
        <v>2868</v>
      </c>
      <c r="G2442" s="822" t="s">
        <v>3894</v>
      </c>
      <c r="H2442" s="822" t="s">
        <v>329</v>
      </c>
      <c r="I2442" s="822" t="s">
        <v>3895</v>
      </c>
      <c r="J2442" s="822" t="s">
        <v>1093</v>
      </c>
      <c r="K2442" s="822" t="s">
        <v>1629</v>
      </c>
      <c r="L2442" s="825">
        <v>0</v>
      </c>
      <c r="M2442" s="825">
        <v>0</v>
      </c>
      <c r="N2442" s="822">
        <v>1</v>
      </c>
      <c r="O2442" s="826">
        <v>1</v>
      </c>
      <c r="P2442" s="825">
        <v>0</v>
      </c>
      <c r="Q2442" s="827"/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21</v>
      </c>
      <c r="B2443" s="822" t="s">
        <v>2867</v>
      </c>
      <c r="C2443" s="822" t="s">
        <v>2873</v>
      </c>
      <c r="D2443" s="823" t="s">
        <v>4857</v>
      </c>
      <c r="E2443" s="824" t="s">
        <v>2892</v>
      </c>
      <c r="F2443" s="822" t="s">
        <v>2868</v>
      </c>
      <c r="G2443" s="822" t="s">
        <v>3180</v>
      </c>
      <c r="H2443" s="822" t="s">
        <v>329</v>
      </c>
      <c r="I2443" s="822" t="s">
        <v>3580</v>
      </c>
      <c r="J2443" s="822" t="s">
        <v>1392</v>
      </c>
      <c r="K2443" s="822" t="s">
        <v>3581</v>
      </c>
      <c r="L2443" s="825">
        <v>98.2</v>
      </c>
      <c r="M2443" s="825">
        <v>98.2</v>
      </c>
      <c r="N2443" s="822">
        <v>1</v>
      </c>
      <c r="O2443" s="826">
        <v>1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21</v>
      </c>
      <c r="B2444" s="822" t="s">
        <v>2867</v>
      </c>
      <c r="C2444" s="822" t="s">
        <v>2873</v>
      </c>
      <c r="D2444" s="823" t="s">
        <v>4857</v>
      </c>
      <c r="E2444" s="824" t="s">
        <v>2892</v>
      </c>
      <c r="F2444" s="822" t="s">
        <v>2868</v>
      </c>
      <c r="G2444" s="822" t="s">
        <v>3180</v>
      </c>
      <c r="H2444" s="822" t="s">
        <v>329</v>
      </c>
      <c r="I2444" s="822" t="s">
        <v>3181</v>
      </c>
      <c r="J2444" s="822" t="s">
        <v>1392</v>
      </c>
      <c r="K2444" s="822" t="s">
        <v>3182</v>
      </c>
      <c r="L2444" s="825">
        <v>55.16</v>
      </c>
      <c r="M2444" s="825">
        <v>55.16</v>
      </c>
      <c r="N2444" s="822">
        <v>1</v>
      </c>
      <c r="O2444" s="826">
        <v>1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21</v>
      </c>
      <c r="B2445" s="822" t="s">
        <v>2867</v>
      </c>
      <c r="C2445" s="822" t="s">
        <v>2873</v>
      </c>
      <c r="D2445" s="823" t="s">
        <v>4857</v>
      </c>
      <c r="E2445" s="824" t="s">
        <v>2892</v>
      </c>
      <c r="F2445" s="822" t="s">
        <v>2868</v>
      </c>
      <c r="G2445" s="822" t="s">
        <v>2922</v>
      </c>
      <c r="H2445" s="822" t="s">
        <v>329</v>
      </c>
      <c r="I2445" s="822" t="s">
        <v>2923</v>
      </c>
      <c r="J2445" s="822" t="s">
        <v>650</v>
      </c>
      <c r="K2445" s="822" t="s">
        <v>651</v>
      </c>
      <c r="L2445" s="825">
        <v>2086.5500000000002</v>
      </c>
      <c r="M2445" s="825">
        <v>2086.5500000000002</v>
      </c>
      <c r="N2445" s="822">
        <v>1</v>
      </c>
      <c r="O2445" s="826">
        <v>1</v>
      </c>
      <c r="P2445" s="825">
        <v>2086.5500000000002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21</v>
      </c>
      <c r="B2446" s="822" t="s">
        <v>2867</v>
      </c>
      <c r="C2446" s="822" t="s">
        <v>2873</v>
      </c>
      <c r="D2446" s="823" t="s">
        <v>4857</v>
      </c>
      <c r="E2446" s="824" t="s">
        <v>2892</v>
      </c>
      <c r="F2446" s="822" t="s">
        <v>2868</v>
      </c>
      <c r="G2446" s="822" t="s">
        <v>3254</v>
      </c>
      <c r="H2446" s="822" t="s">
        <v>329</v>
      </c>
      <c r="I2446" s="822" t="s">
        <v>3255</v>
      </c>
      <c r="J2446" s="822" t="s">
        <v>1152</v>
      </c>
      <c r="K2446" s="822" t="s">
        <v>1153</v>
      </c>
      <c r="L2446" s="825">
        <v>107.27</v>
      </c>
      <c r="M2446" s="825">
        <v>107.27</v>
      </c>
      <c r="N2446" s="822">
        <v>1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21</v>
      </c>
      <c r="B2447" s="822" t="s">
        <v>2867</v>
      </c>
      <c r="C2447" s="822" t="s">
        <v>2873</v>
      </c>
      <c r="D2447" s="823" t="s">
        <v>4857</v>
      </c>
      <c r="E2447" s="824" t="s">
        <v>2887</v>
      </c>
      <c r="F2447" s="822" t="s">
        <v>2868</v>
      </c>
      <c r="G2447" s="822" t="s">
        <v>2951</v>
      </c>
      <c r="H2447" s="822" t="s">
        <v>329</v>
      </c>
      <c r="I2447" s="822" t="s">
        <v>3269</v>
      </c>
      <c r="J2447" s="822" t="s">
        <v>2953</v>
      </c>
      <c r="K2447" s="822" t="s">
        <v>3270</v>
      </c>
      <c r="L2447" s="825">
        <v>23.49</v>
      </c>
      <c r="M2447" s="825">
        <v>23.49</v>
      </c>
      <c r="N2447" s="822">
        <v>1</v>
      </c>
      <c r="O2447" s="826">
        <v>0.5</v>
      </c>
      <c r="P2447" s="825">
        <v>23.49</v>
      </c>
      <c r="Q2447" s="827">
        <v>1</v>
      </c>
      <c r="R2447" s="822">
        <v>1</v>
      </c>
      <c r="S2447" s="827">
        <v>1</v>
      </c>
      <c r="T2447" s="826">
        <v>0.5</v>
      </c>
      <c r="U2447" s="828">
        <v>1</v>
      </c>
    </row>
    <row r="2448" spans="1:21" ht="14.45" customHeight="1" x14ac:dyDescent="0.2">
      <c r="A2448" s="821">
        <v>21</v>
      </c>
      <c r="B2448" s="822" t="s">
        <v>2867</v>
      </c>
      <c r="C2448" s="822" t="s">
        <v>2873</v>
      </c>
      <c r="D2448" s="823" t="s">
        <v>4857</v>
      </c>
      <c r="E2448" s="824" t="s">
        <v>2887</v>
      </c>
      <c r="F2448" s="822" t="s">
        <v>2868</v>
      </c>
      <c r="G2448" s="822" t="s">
        <v>2951</v>
      </c>
      <c r="H2448" s="822" t="s">
        <v>329</v>
      </c>
      <c r="I2448" s="822" t="s">
        <v>2952</v>
      </c>
      <c r="J2448" s="822" t="s">
        <v>2953</v>
      </c>
      <c r="K2448" s="822" t="s">
        <v>2954</v>
      </c>
      <c r="L2448" s="825">
        <v>70.48</v>
      </c>
      <c r="M2448" s="825">
        <v>352.40000000000003</v>
      </c>
      <c r="N2448" s="822">
        <v>5</v>
      </c>
      <c r="O2448" s="826">
        <v>2.5</v>
      </c>
      <c r="P2448" s="825">
        <v>281.92</v>
      </c>
      <c r="Q2448" s="827">
        <v>0.79999999999999993</v>
      </c>
      <c r="R2448" s="822">
        <v>4</v>
      </c>
      <c r="S2448" s="827">
        <v>0.8</v>
      </c>
      <c r="T2448" s="826">
        <v>1.5</v>
      </c>
      <c r="U2448" s="828">
        <v>0.6</v>
      </c>
    </row>
    <row r="2449" spans="1:21" ht="14.45" customHeight="1" x14ac:dyDescent="0.2">
      <c r="A2449" s="821">
        <v>21</v>
      </c>
      <c r="B2449" s="822" t="s">
        <v>2867</v>
      </c>
      <c r="C2449" s="822" t="s">
        <v>2873</v>
      </c>
      <c r="D2449" s="823" t="s">
        <v>4857</v>
      </c>
      <c r="E2449" s="824" t="s">
        <v>2887</v>
      </c>
      <c r="F2449" s="822" t="s">
        <v>2868</v>
      </c>
      <c r="G2449" s="822" t="s">
        <v>2951</v>
      </c>
      <c r="H2449" s="822" t="s">
        <v>329</v>
      </c>
      <c r="I2449" s="822" t="s">
        <v>2955</v>
      </c>
      <c r="J2449" s="822" t="s">
        <v>2953</v>
      </c>
      <c r="K2449" s="822" t="s">
        <v>2956</v>
      </c>
      <c r="L2449" s="825">
        <v>0</v>
      </c>
      <c r="M2449" s="825">
        <v>0</v>
      </c>
      <c r="N2449" s="822">
        <v>1</v>
      </c>
      <c r="O2449" s="826">
        <v>0.5</v>
      </c>
      <c r="P2449" s="825">
        <v>0</v>
      </c>
      <c r="Q2449" s="827"/>
      <c r="R2449" s="822">
        <v>1</v>
      </c>
      <c r="S2449" s="827">
        <v>1</v>
      </c>
      <c r="T2449" s="826">
        <v>0.5</v>
      </c>
      <c r="U2449" s="828">
        <v>1</v>
      </c>
    </row>
    <row r="2450" spans="1:21" ht="14.45" customHeight="1" x14ac:dyDescent="0.2">
      <c r="A2450" s="821">
        <v>21</v>
      </c>
      <c r="B2450" s="822" t="s">
        <v>2867</v>
      </c>
      <c r="C2450" s="822" t="s">
        <v>2873</v>
      </c>
      <c r="D2450" s="823" t="s">
        <v>4857</v>
      </c>
      <c r="E2450" s="824" t="s">
        <v>2887</v>
      </c>
      <c r="F2450" s="822" t="s">
        <v>2868</v>
      </c>
      <c r="G2450" s="822" t="s">
        <v>2958</v>
      </c>
      <c r="H2450" s="822" t="s">
        <v>329</v>
      </c>
      <c r="I2450" s="822" t="s">
        <v>2959</v>
      </c>
      <c r="J2450" s="822" t="s">
        <v>2960</v>
      </c>
      <c r="K2450" s="822" t="s">
        <v>658</v>
      </c>
      <c r="L2450" s="825">
        <v>72.55</v>
      </c>
      <c r="M2450" s="825">
        <v>362.75</v>
      </c>
      <c r="N2450" s="822">
        <v>5</v>
      </c>
      <c r="O2450" s="826">
        <v>3</v>
      </c>
      <c r="P2450" s="825">
        <v>145.1</v>
      </c>
      <c r="Q2450" s="827">
        <v>0.39999999999999997</v>
      </c>
      <c r="R2450" s="822">
        <v>2</v>
      </c>
      <c r="S2450" s="827">
        <v>0.4</v>
      </c>
      <c r="T2450" s="826">
        <v>1.5</v>
      </c>
      <c r="U2450" s="828">
        <v>0.5</v>
      </c>
    </row>
    <row r="2451" spans="1:21" ht="14.45" customHeight="1" x14ac:dyDescent="0.2">
      <c r="A2451" s="821">
        <v>21</v>
      </c>
      <c r="B2451" s="822" t="s">
        <v>2867</v>
      </c>
      <c r="C2451" s="822" t="s">
        <v>2873</v>
      </c>
      <c r="D2451" s="823" t="s">
        <v>4857</v>
      </c>
      <c r="E2451" s="824" t="s">
        <v>2887</v>
      </c>
      <c r="F2451" s="822" t="s">
        <v>2868</v>
      </c>
      <c r="G2451" s="822" t="s">
        <v>2958</v>
      </c>
      <c r="H2451" s="822" t="s">
        <v>329</v>
      </c>
      <c r="I2451" s="822" t="s">
        <v>4001</v>
      </c>
      <c r="J2451" s="822" t="s">
        <v>3616</v>
      </c>
      <c r="K2451" s="822" t="s">
        <v>3273</v>
      </c>
      <c r="L2451" s="825">
        <v>36.270000000000003</v>
      </c>
      <c r="M2451" s="825">
        <v>181.35000000000002</v>
      </c>
      <c r="N2451" s="822">
        <v>5</v>
      </c>
      <c r="O2451" s="826">
        <v>2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21</v>
      </c>
      <c r="B2452" s="822" t="s">
        <v>2867</v>
      </c>
      <c r="C2452" s="822" t="s">
        <v>2873</v>
      </c>
      <c r="D2452" s="823" t="s">
        <v>4857</v>
      </c>
      <c r="E2452" s="824" t="s">
        <v>2887</v>
      </c>
      <c r="F2452" s="822" t="s">
        <v>2868</v>
      </c>
      <c r="G2452" s="822" t="s">
        <v>2958</v>
      </c>
      <c r="H2452" s="822" t="s">
        <v>329</v>
      </c>
      <c r="I2452" s="822" t="s">
        <v>4572</v>
      </c>
      <c r="J2452" s="822" t="s">
        <v>3616</v>
      </c>
      <c r="K2452" s="822" t="s">
        <v>3273</v>
      </c>
      <c r="L2452" s="825">
        <v>36.270000000000003</v>
      </c>
      <c r="M2452" s="825">
        <v>72.540000000000006</v>
      </c>
      <c r="N2452" s="822">
        <v>2</v>
      </c>
      <c r="O2452" s="826">
        <v>1</v>
      </c>
      <c r="P2452" s="825">
        <v>72.540000000000006</v>
      </c>
      <c r="Q2452" s="827">
        <v>1</v>
      </c>
      <c r="R2452" s="822">
        <v>2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21</v>
      </c>
      <c r="B2453" s="822" t="s">
        <v>2867</v>
      </c>
      <c r="C2453" s="822" t="s">
        <v>2873</v>
      </c>
      <c r="D2453" s="823" t="s">
        <v>4857</v>
      </c>
      <c r="E2453" s="824" t="s">
        <v>2887</v>
      </c>
      <c r="F2453" s="822" t="s">
        <v>2868</v>
      </c>
      <c r="G2453" s="822" t="s">
        <v>2958</v>
      </c>
      <c r="H2453" s="822" t="s">
        <v>643</v>
      </c>
      <c r="I2453" s="822" t="s">
        <v>2526</v>
      </c>
      <c r="J2453" s="822" t="s">
        <v>656</v>
      </c>
      <c r="K2453" s="822" t="s">
        <v>658</v>
      </c>
      <c r="L2453" s="825">
        <v>72.55</v>
      </c>
      <c r="M2453" s="825">
        <v>725.5</v>
      </c>
      <c r="N2453" s="822">
        <v>10</v>
      </c>
      <c r="O2453" s="826">
        <v>9</v>
      </c>
      <c r="P2453" s="825">
        <v>290.2</v>
      </c>
      <c r="Q2453" s="827">
        <v>0.39999999999999997</v>
      </c>
      <c r="R2453" s="822">
        <v>4</v>
      </c>
      <c r="S2453" s="827">
        <v>0.4</v>
      </c>
      <c r="T2453" s="826">
        <v>4</v>
      </c>
      <c r="U2453" s="828">
        <v>0.44444444444444442</v>
      </c>
    </row>
    <row r="2454" spans="1:21" ht="14.45" customHeight="1" x14ac:dyDescent="0.2">
      <c r="A2454" s="821">
        <v>21</v>
      </c>
      <c r="B2454" s="822" t="s">
        <v>2867</v>
      </c>
      <c r="C2454" s="822" t="s">
        <v>2873</v>
      </c>
      <c r="D2454" s="823" t="s">
        <v>4857</v>
      </c>
      <c r="E2454" s="824" t="s">
        <v>2887</v>
      </c>
      <c r="F2454" s="822" t="s">
        <v>2868</v>
      </c>
      <c r="G2454" s="822" t="s">
        <v>2915</v>
      </c>
      <c r="H2454" s="822" t="s">
        <v>643</v>
      </c>
      <c r="I2454" s="822" t="s">
        <v>2588</v>
      </c>
      <c r="J2454" s="822" t="s">
        <v>2589</v>
      </c>
      <c r="K2454" s="822" t="s">
        <v>2590</v>
      </c>
      <c r="L2454" s="825">
        <v>23.4</v>
      </c>
      <c r="M2454" s="825">
        <v>140.39999999999998</v>
      </c>
      <c r="N2454" s="822">
        <v>6</v>
      </c>
      <c r="O2454" s="826">
        <v>4</v>
      </c>
      <c r="P2454" s="825">
        <v>93.6</v>
      </c>
      <c r="Q2454" s="827">
        <v>0.66666666666666674</v>
      </c>
      <c r="R2454" s="822">
        <v>4</v>
      </c>
      <c r="S2454" s="827">
        <v>0.66666666666666663</v>
      </c>
      <c r="T2454" s="826">
        <v>2.5</v>
      </c>
      <c r="U2454" s="828">
        <v>0.625</v>
      </c>
    </row>
    <row r="2455" spans="1:21" ht="14.45" customHeight="1" x14ac:dyDescent="0.2">
      <c r="A2455" s="821">
        <v>21</v>
      </c>
      <c r="B2455" s="822" t="s">
        <v>2867</v>
      </c>
      <c r="C2455" s="822" t="s">
        <v>2873</v>
      </c>
      <c r="D2455" s="823" t="s">
        <v>4857</v>
      </c>
      <c r="E2455" s="824" t="s">
        <v>2887</v>
      </c>
      <c r="F2455" s="822" t="s">
        <v>2868</v>
      </c>
      <c r="G2455" s="822" t="s">
        <v>2915</v>
      </c>
      <c r="H2455" s="822" t="s">
        <v>643</v>
      </c>
      <c r="I2455" s="822" t="s">
        <v>2591</v>
      </c>
      <c r="J2455" s="822" t="s">
        <v>2589</v>
      </c>
      <c r="K2455" s="822" t="s">
        <v>2592</v>
      </c>
      <c r="L2455" s="825">
        <v>11.71</v>
      </c>
      <c r="M2455" s="825">
        <v>199.07000000000005</v>
      </c>
      <c r="N2455" s="822">
        <v>17</v>
      </c>
      <c r="O2455" s="826">
        <v>8.5</v>
      </c>
      <c r="P2455" s="825">
        <v>152.23000000000005</v>
      </c>
      <c r="Q2455" s="827">
        <v>0.76470588235294124</v>
      </c>
      <c r="R2455" s="822">
        <v>13</v>
      </c>
      <c r="S2455" s="827">
        <v>0.76470588235294112</v>
      </c>
      <c r="T2455" s="826">
        <v>6</v>
      </c>
      <c r="U2455" s="828">
        <v>0.70588235294117652</v>
      </c>
    </row>
    <row r="2456" spans="1:21" ht="14.45" customHeight="1" x14ac:dyDescent="0.2">
      <c r="A2456" s="821">
        <v>21</v>
      </c>
      <c r="B2456" s="822" t="s">
        <v>2867</v>
      </c>
      <c r="C2456" s="822" t="s">
        <v>2873</v>
      </c>
      <c r="D2456" s="823" t="s">
        <v>4857</v>
      </c>
      <c r="E2456" s="824" t="s">
        <v>2887</v>
      </c>
      <c r="F2456" s="822" t="s">
        <v>2868</v>
      </c>
      <c r="G2456" s="822" t="s">
        <v>2961</v>
      </c>
      <c r="H2456" s="822" t="s">
        <v>643</v>
      </c>
      <c r="I2456" s="822" t="s">
        <v>2387</v>
      </c>
      <c r="J2456" s="822" t="s">
        <v>2388</v>
      </c>
      <c r="K2456" s="822" t="s">
        <v>2389</v>
      </c>
      <c r="L2456" s="825">
        <v>93.27</v>
      </c>
      <c r="M2456" s="825">
        <v>93.27</v>
      </c>
      <c r="N2456" s="822">
        <v>1</v>
      </c>
      <c r="O2456" s="826">
        <v>0.5</v>
      </c>
      <c r="P2456" s="825">
        <v>93.27</v>
      </c>
      <c r="Q2456" s="827">
        <v>1</v>
      </c>
      <c r="R2456" s="822">
        <v>1</v>
      </c>
      <c r="S2456" s="827">
        <v>1</v>
      </c>
      <c r="T2456" s="826">
        <v>0.5</v>
      </c>
      <c r="U2456" s="828">
        <v>1</v>
      </c>
    </row>
    <row r="2457" spans="1:21" ht="14.45" customHeight="1" x14ac:dyDescent="0.2">
      <c r="A2457" s="821">
        <v>21</v>
      </c>
      <c r="B2457" s="822" t="s">
        <v>2867</v>
      </c>
      <c r="C2457" s="822" t="s">
        <v>2873</v>
      </c>
      <c r="D2457" s="823" t="s">
        <v>4857</v>
      </c>
      <c r="E2457" s="824" t="s">
        <v>2887</v>
      </c>
      <c r="F2457" s="822" t="s">
        <v>2868</v>
      </c>
      <c r="G2457" s="822" t="s">
        <v>2961</v>
      </c>
      <c r="H2457" s="822" t="s">
        <v>329</v>
      </c>
      <c r="I2457" s="822" t="s">
        <v>4573</v>
      </c>
      <c r="J2457" s="822" t="s">
        <v>4399</v>
      </c>
      <c r="K2457" s="822" t="s">
        <v>3872</v>
      </c>
      <c r="L2457" s="825">
        <v>103.64</v>
      </c>
      <c r="M2457" s="825">
        <v>207.28</v>
      </c>
      <c r="N2457" s="822">
        <v>2</v>
      </c>
      <c r="O2457" s="826">
        <v>1.5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21</v>
      </c>
      <c r="B2458" s="822" t="s">
        <v>2867</v>
      </c>
      <c r="C2458" s="822" t="s">
        <v>2873</v>
      </c>
      <c r="D2458" s="823" t="s">
        <v>4857</v>
      </c>
      <c r="E2458" s="824" t="s">
        <v>2887</v>
      </c>
      <c r="F2458" s="822" t="s">
        <v>2868</v>
      </c>
      <c r="G2458" s="822" t="s">
        <v>4574</v>
      </c>
      <c r="H2458" s="822" t="s">
        <v>329</v>
      </c>
      <c r="I2458" s="822" t="s">
        <v>4575</v>
      </c>
      <c r="J2458" s="822" t="s">
        <v>4576</v>
      </c>
      <c r="K2458" s="822" t="s">
        <v>4577</v>
      </c>
      <c r="L2458" s="825">
        <v>82.72</v>
      </c>
      <c r="M2458" s="825">
        <v>82.72</v>
      </c>
      <c r="N2458" s="822">
        <v>1</v>
      </c>
      <c r="O2458" s="826">
        <v>1</v>
      </c>
      <c r="P2458" s="825">
        <v>82.72</v>
      </c>
      <c r="Q2458" s="827">
        <v>1</v>
      </c>
      <c r="R2458" s="822">
        <v>1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21</v>
      </c>
      <c r="B2459" s="822" t="s">
        <v>2867</v>
      </c>
      <c r="C2459" s="822" t="s">
        <v>2873</v>
      </c>
      <c r="D2459" s="823" t="s">
        <v>4857</v>
      </c>
      <c r="E2459" s="824" t="s">
        <v>2887</v>
      </c>
      <c r="F2459" s="822" t="s">
        <v>2868</v>
      </c>
      <c r="G2459" s="822" t="s">
        <v>2962</v>
      </c>
      <c r="H2459" s="822" t="s">
        <v>329</v>
      </c>
      <c r="I2459" s="822" t="s">
        <v>2963</v>
      </c>
      <c r="J2459" s="822" t="s">
        <v>2964</v>
      </c>
      <c r="K2459" s="822" t="s">
        <v>2965</v>
      </c>
      <c r="L2459" s="825">
        <v>550.39</v>
      </c>
      <c r="M2459" s="825">
        <v>6604.68</v>
      </c>
      <c r="N2459" s="822">
        <v>12</v>
      </c>
      <c r="O2459" s="826">
        <v>4</v>
      </c>
      <c r="P2459" s="825">
        <v>1651.17</v>
      </c>
      <c r="Q2459" s="827">
        <v>0.25</v>
      </c>
      <c r="R2459" s="822">
        <v>3</v>
      </c>
      <c r="S2459" s="827">
        <v>0.25</v>
      </c>
      <c r="T2459" s="826">
        <v>1</v>
      </c>
      <c r="U2459" s="828">
        <v>0.25</v>
      </c>
    </row>
    <row r="2460" spans="1:21" ht="14.45" customHeight="1" x14ac:dyDescent="0.2">
      <c r="A2460" s="821">
        <v>21</v>
      </c>
      <c r="B2460" s="822" t="s">
        <v>2867</v>
      </c>
      <c r="C2460" s="822" t="s">
        <v>2873</v>
      </c>
      <c r="D2460" s="823" t="s">
        <v>4857</v>
      </c>
      <c r="E2460" s="824" t="s">
        <v>2887</v>
      </c>
      <c r="F2460" s="822" t="s">
        <v>2868</v>
      </c>
      <c r="G2460" s="822" t="s">
        <v>2962</v>
      </c>
      <c r="H2460" s="822" t="s">
        <v>329</v>
      </c>
      <c r="I2460" s="822" t="s">
        <v>3281</v>
      </c>
      <c r="J2460" s="822" t="s">
        <v>3282</v>
      </c>
      <c r="K2460" s="822" t="s">
        <v>2965</v>
      </c>
      <c r="L2460" s="825">
        <v>550.39</v>
      </c>
      <c r="M2460" s="825">
        <v>63294.849999999977</v>
      </c>
      <c r="N2460" s="822">
        <v>115</v>
      </c>
      <c r="O2460" s="826">
        <v>41.5</v>
      </c>
      <c r="P2460" s="825">
        <v>39077.689999999981</v>
      </c>
      <c r="Q2460" s="827">
        <v>0.61739130434782596</v>
      </c>
      <c r="R2460" s="822">
        <v>71</v>
      </c>
      <c r="S2460" s="827">
        <v>0.61739130434782608</v>
      </c>
      <c r="T2460" s="826">
        <v>26</v>
      </c>
      <c r="U2460" s="828">
        <v>0.62650602409638556</v>
      </c>
    </row>
    <row r="2461" spans="1:21" ht="14.45" customHeight="1" x14ac:dyDescent="0.2">
      <c r="A2461" s="821">
        <v>21</v>
      </c>
      <c r="B2461" s="822" t="s">
        <v>2867</v>
      </c>
      <c r="C2461" s="822" t="s">
        <v>2873</v>
      </c>
      <c r="D2461" s="823" t="s">
        <v>4857</v>
      </c>
      <c r="E2461" s="824" t="s">
        <v>2887</v>
      </c>
      <c r="F2461" s="822" t="s">
        <v>2868</v>
      </c>
      <c r="G2461" s="822" t="s">
        <v>2962</v>
      </c>
      <c r="H2461" s="822" t="s">
        <v>329</v>
      </c>
      <c r="I2461" s="822" t="s">
        <v>2966</v>
      </c>
      <c r="J2461" s="822" t="s">
        <v>2967</v>
      </c>
      <c r="K2461" s="822" t="s">
        <v>2965</v>
      </c>
      <c r="L2461" s="825">
        <v>550.39</v>
      </c>
      <c r="M2461" s="825">
        <v>8806.24</v>
      </c>
      <c r="N2461" s="822">
        <v>16</v>
      </c>
      <c r="O2461" s="826">
        <v>5.5</v>
      </c>
      <c r="P2461" s="825">
        <v>2201.56</v>
      </c>
      <c r="Q2461" s="827">
        <v>0.25</v>
      </c>
      <c r="R2461" s="822">
        <v>4</v>
      </c>
      <c r="S2461" s="827">
        <v>0.25</v>
      </c>
      <c r="T2461" s="826">
        <v>2</v>
      </c>
      <c r="U2461" s="828">
        <v>0.36363636363636365</v>
      </c>
    </row>
    <row r="2462" spans="1:21" ht="14.45" customHeight="1" x14ac:dyDescent="0.2">
      <c r="A2462" s="821">
        <v>21</v>
      </c>
      <c r="B2462" s="822" t="s">
        <v>2867</v>
      </c>
      <c r="C2462" s="822" t="s">
        <v>2873</v>
      </c>
      <c r="D2462" s="823" t="s">
        <v>4857</v>
      </c>
      <c r="E2462" s="824" t="s">
        <v>2887</v>
      </c>
      <c r="F2462" s="822" t="s">
        <v>2868</v>
      </c>
      <c r="G2462" s="822" t="s">
        <v>3283</v>
      </c>
      <c r="H2462" s="822" t="s">
        <v>643</v>
      </c>
      <c r="I2462" s="822" t="s">
        <v>3284</v>
      </c>
      <c r="J2462" s="822" t="s">
        <v>3285</v>
      </c>
      <c r="K2462" s="822" t="s">
        <v>3286</v>
      </c>
      <c r="L2462" s="825">
        <v>1091.07</v>
      </c>
      <c r="M2462" s="825">
        <v>111289.14000000016</v>
      </c>
      <c r="N2462" s="822">
        <v>102</v>
      </c>
      <c r="O2462" s="826">
        <v>80</v>
      </c>
      <c r="P2462" s="825">
        <v>100378.44000000016</v>
      </c>
      <c r="Q2462" s="827">
        <v>0.90196078431372562</v>
      </c>
      <c r="R2462" s="822">
        <v>92</v>
      </c>
      <c r="S2462" s="827">
        <v>0.90196078431372551</v>
      </c>
      <c r="T2462" s="826">
        <v>72</v>
      </c>
      <c r="U2462" s="828">
        <v>0.9</v>
      </c>
    </row>
    <row r="2463" spans="1:21" ht="14.45" customHeight="1" x14ac:dyDescent="0.2">
      <c r="A2463" s="821">
        <v>21</v>
      </c>
      <c r="B2463" s="822" t="s">
        <v>2867</v>
      </c>
      <c r="C2463" s="822" t="s">
        <v>2873</v>
      </c>
      <c r="D2463" s="823" t="s">
        <v>4857</v>
      </c>
      <c r="E2463" s="824" t="s">
        <v>2887</v>
      </c>
      <c r="F2463" s="822" t="s">
        <v>2868</v>
      </c>
      <c r="G2463" s="822" t="s">
        <v>2968</v>
      </c>
      <c r="H2463" s="822" t="s">
        <v>329</v>
      </c>
      <c r="I2463" s="822" t="s">
        <v>4075</v>
      </c>
      <c r="J2463" s="822" t="s">
        <v>4076</v>
      </c>
      <c r="K2463" s="822" t="s">
        <v>2618</v>
      </c>
      <c r="L2463" s="825">
        <v>139.77000000000001</v>
      </c>
      <c r="M2463" s="825">
        <v>279.54000000000002</v>
      </c>
      <c r="N2463" s="822">
        <v>2</v>
      </c>
      <c r="O2463" s="826">
        <v>1.5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21</v>
      </c>
      <c r="B2464" s="822" t="s">
        <v>2867</v>
      </c>
      <c r="C2464" s="822" t="s">
        <v>2873</v>
      </c>
      <c r="D2464" s="823" t="s">
        <v>4857</v>
      </c>
      <c r="E2464" s="824" t="s">
        <v>2887</v>
      </c>
      <c r="F2464" s="822" t="s">
        <v>2868</v>
      </c>
      <c r="G2464" s="822" t="s">
        <v>3289</v>
      </c>
      <c r="H2464" s="822" t="s">
        <v>643</v>
      </c>
      <c r="I2464" s="822" t="s">
        <v>3290</v>
      </c>
      <c r="J2464" s="822" t="s">
        <v>3291</v>
      </c>
      <c r="K2464" s="822" t="s">
        <v>3292</v>
      </c>
      <c r="L2464" s="825">
        <v>119.7</v>
      </c>
      <c r="M2464" s="825">
        <v>119.7</v>
      </c>
      <c r="N2464" s="822">
        <v>1</v>
      </c>
      <c r="O2464" s="826">
        <v>1</v>
      </c>
      <c r="P2464" s="825">
        <v>119.7</v>
      </c>
      <c r="Q2464" s="827">
        <v>1</v>
      </c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21</v>
      </c>
      <c r="B2465" s="822" t="s">
        <v>2867</v>
      </c>
      <c r="C2465" s="822" t="s">
        <v>2873</v>
      </c>
      <c r="D2465" s="823" t="s">
        <v>4857</v>
      </c>
      <c r="E2465" s="824" t="s">
        <v>2887</v>
      </c>
      <c r="F2465" s="822" t="s">
        <v>2868</v>
      </c>
      <c r="G2465" s="822" t="s">
        <v>3293</v>
      </c>
      <c r="H2465" s="822" t="s">
        <v>329</v>
      </c>
      <c r="I2465" s="822" t="s">
        <v>4578</v>
      </c>
      <c r="J2465" s="822" t="s">
        <v>4579</v>
      </c>
      <c r="K2465" s="822" t="s">
        <v>1639</v>
      </c>
      <c r="L2465" s="825">
        <v>86.5</v>
      </c>
      <c r="M2465" s="825">
        <v>173</v>
      </c>
      <c r="N2465" s="822">
        <v>2</v>
      </c>
      <c r="O2465" s="826">
        <v>0.5</v>
      </c>
      <c r="P2465" s="825">
        <v>173</v>
      </c>
      <c r="Q2465" s="827">
        <v>1</v>
      </c>
      <c r="R2465" s="822">
        <v>2</v>
      </c>
      <c r="S2465" s="827">
        <v>1</v>
      </c>
      <c r="T2465" s="826">
        <v>0.5</v>
      </c>
      <c r="U2465" s="828">
        <v>1</v>
      </c>
    </row>
    <row r="2466" spans="1:21" ht="14.45" customHeight="1" x14ac:dyDescent="0.2">
      <c r="A2466" s="821">
        <v>21</v>
      </c>
      <c r="B2466" s="822" t="s">
        <v>2867</v>
      </c>
      <c r="C2466" s="822" t="s">
        <v>2873</v>
      </c>
      <c r="D2466" s="823" t="s">
        <v>4857</v>
      </c>
      <c r="E2466" s="824" t="s">
        <v>2887</v>
      </c>
      <c r="F2466" s="822" t="s">
        <v>2868</v>
      </c>
      <c r="G2466" s="822" t="s">
        <v>3519</v>
      </c>
      <c r="H2466" s="822" t="s">
        <v>329</v>
      </c>
      <c r="I2466" s="822" t="s">
        <v>4580</v>
      </c>
      <c r="J2466" s="822" t="s">
        <v>3521</v>
      </c>
      <c r="K2466" s="822" t="s">
        <v>2675</v>
      </c>
      <c r="L2466" s="825">
        <v>58.77</v>
      </c>
      <c r="M2466" s="825">
        <v>58.77</v>
      </c>
      <c r="N2466" s="822">
        <v>1</v>
      </c>
      <c r="O2466" s="826">
        <v>1</v>
      </c>
      <c r="P2466" s="825">
        <v>58.77</v>
      </c>
      <c r="Q2466" s="827">
        <v>1</v>
      </c>
      <c r="R2466" s="822">
        <v>1</v>
      </c>
      <c r="S2466" s="827">
        <v>1</v>
      </c>
      <c r="T2466" s="826">
        <v>1</v>
      </c>
      <c r="U2466" s="828">
        <v>1</v>
      </c>
    </row>
    <row r="2467" spans="1:21" ht="14.45" customHeight="1" x14ac:dyDescent="0.2">
      <c r="A2467" s="821">
        <v>21</v>
      </c>
      <c r="B2467" s="822" t="s">
        <v>2867</v>
      </c>
      <c r="C2467" s="822" t="s">
        <v>2873</v>
      </c>
      <c r="D2467" s="823" t="s">
        <v>4857</v>
      </c>
      <c r="E2467" s="824" t="s">
        <v>2887</v>
      </c>
      <c r="F2467" s="822" t="s">
        <v>2868</v>
      </c>
      <c r="G2467" s="822" t="s">
        <v>3519</v>
      </c>
      <c r="H2467" s="822" t="s">
        <v>329</v>
      </c>
      <c r="I2467" s="822" t="s">
        <v>3520</v>
      </c>
      <c r="J2467" s="822" t="s">
        <v>3521</v>
      </c>
      <c r="K2467" s="822" t="s">
        <v>3522</v>
      </c>
      <c r="L2467" s="825">
        <v>97.96</v>
      </c>
      <c r="M2467" s="825">
        <v>97.96</v>
      </c>
      <c r="N2467" s="822">
        <v>1</v>
      </c>
      <c r="O2467" s="826">
        <v>1</v>
      </c>
      <c r="P2467" s="825">
        <v>97.96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21</v>
      </c>
      <c r="B2468" s="822" t="s">
        <v>2867</v>
      </c>
      <c r="C2468" s="822" t="s">
        <v>2873</v>
      </c>
      <c r="D2468" s="823" t="s">
        <v>4857</v>
      </c>
      <c r="E2468" s="824" t="s">
        <v>2887</v>
      </c>
      <c r="F2468" s="822" t="s">
        <v>2868</v>
      </c>
      <c r="G2468" s="822" t="s">
        <v>2971</v>
      </c>
      <c r="H2468" s="822" t="s">
        <v>329</v>
      </c>
      <c r="I2468" s="822" t="s">
        <v>4581</v>
      </c>
      <c r="J2468" s="822" t="s">
        <v>2973</v>
      </c>
      <c r="K2468" s="822" t="s">
        <v>4582</v>
      </c>
      <c r="L2468" s="825">
        <v>105.32</v>
      </c>
      <c r="M2468" s="825">
        <v>105.32</v>
      </c>
      <c r="N2468" s="822">
        <v>1</v>
      </c>
      <c r="O2468" s="826">
        <v>1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21</v>
      </c>
      <c r="B2469" s="822" t="s">
        <v>2867</v>
      </c>
      <c r="C2469" s="822" t="s">
        <v>2873</v>
      </c>
      <c r="D2469" s="823" t="s">
        <v>4857</v>
      </c>
      <c r="E2469" s="824" t="s">
        <v>2887</v>
      </c>
      <c r="F2469" s="822" t="s">
        <v>2868</v>
      </c>
      <c r="G2469" s="822" t="s">
        <v>2971</v>
      </c>
      <c r="H2469" s="822" t="s">
        <v>329</v>
      </c>
      <c r="I2469" s="822" t="s">
        <v>3909</v>
      </c>
      <c r="J2469" s="822" t="s">
        <v>3910</v>
      </c>
      <c r="K2469" s="822" t="s">
        <v>3911</v>
      </c>
      <c r="L2469" s="825">
        <v>16.38</v>
      </c>
      <c r="M2469" s="825">
        <v>49.14</v>
      </c>
      <c r="N2469" s="822">
        <v>3</v>
      </c>
      <c r="O2469" s="826">
        <v>0.5</v>
      </c>
      <c r="P2469" s="825">
        <v>49.14</v>
      </c>
      <c r="Q2469" s="827">
        <v>1</v>
      </c>
      <c r="R2469" s="822">
        <v>3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21</v>
      </c>
      <c r="B2470" s="822" t="s">
        <v>2867</v>
      </c>
      <c r="C2470" s="822" t="s">
        <v>2873</v>
      </c>
      <c r="D2470" s="823" t="s">
        <v>4857</v>
      </c>
      <c r="E2470" s="824" t="s">
        <v>2887</v>
      </c>
      <c r="F2470" s="822" t="s">
        <v>2868</v>
      </c>
      <c r="G2470" s="822" t="s">
        <v>2974</v>
      </c>
      <c r="H2470" s="822" t="s">
        <v>329</v>
      </c>
      <c r="I2470" s="822" t="s">
        <v>2975</v>
      </c>
      <c r="J2470" s="822" t="s">
        <v>2976</v>
      </c>
      <c r="K2470" s="822" t="s">
        <v>2977</v>
      </c>
      <c r="L2470" s="825">
        <v>0</v>
      </c>
      <c r="M2470" s="825">
        <v>0</v>
      </c>
      <c r="N2470" s="822">
        <v>4</v>
      </c>
      <c r="O2470" s="826">
        <v>3</v>
      </c>
      <c r="P2470" s="825">
        <v>0</v>
      </c>
      <c r="Q2470" s="827"/>
      <c r="R2470" s="822">
        <v>4</v>
      </c>
      <c r="S2470" s="827">
        <v>1</v>
      </c>
      <c r="T2470" s="826">
        <v>3</v>
      </c>
      <c r="U2470" s="828">
        <v>1</v>
      </c>
    </row>
    <row r="2471" spans="1:21" ht="14.45" customHeight="1" x14ac:dyDescent="0.2">
      <c r="A2471" s="821">
        <v>21</v>
      </c>
      <c r="B2471" s="822" t="s">
        <v>2867</v>
      </c>
      <c r="C2471" s="822" t="s">
        <v>2873</v>
      </c>
      <c r="D2471" s="823" t="s">
        <v>4857</v>
      </c>
      <c r="E2471" s="824" t="s">
        <v>2887</v>
      </c>
      <c r="F2471" s="822" t="s">
        <v>2868</v>
      </c>
      <c r="G2471" s="822" t="s">
        <v>2974</v>
      </c>
      <c r="H2471" s="822" t="s">
        <v>329</v>
      </c>
      <c r="I2471" s="822" t="s">
        <v>4118</v>
      </c>
      <c r="J2471" s="822" t="s">
        <v>2976</v>
      </c>
      <c r="K2471" s="822" t="s">
        <v>1112</v>
      </c>
      <c r="L2471" s="825">
        <v>0</v>
      </c>
      <c r="M2471" s="825">
        <v>0</v>
      </c>
      <c r="N2471" s="822">
        <v>1</v>
      </c>
      <c r="O2471" s="826">
        <v>1</v>
      </c>
      <c r="P2471" s="825"/>
      <c r="Q2471" s="827"/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21</v>
      </c>
      <c r="B2472" s="822" t="s">
        <v>2867</v>
      </c>
      <c r="C2472" s="822" t="s">
        <v>2873</v>
      </c>
      <c r="D2472" s="823" t="s">
        <v>4857</v>
      </c>
      <c r="E2472" s="824" t="s">
        <v>2887</v>
      </c>
      <c r="F2472" s="822" t="s">
        <v>2868</v>
      </c>
      <c r="G2472" s="822" t="s">
        <v>2974</v>
      </c>
      <c r="H2472" s="822" t="s">
        <v>329</v>
      </c>
      <c r="I2472" s="822" t="s">
        <v>3523</v>
      </c>
      <c r="J2472" s="822" t="s">
        <v>2976</v>
      </c>
      <c r="K2472" s="822" t="s">
        <v>3524</v>
      </c>
      <c r="L2472" s="825">
        <v>0</v>
      </c>
      <c r="M2472" s="825">
        <v>0</v>
      </c>
      <c r="N2472" s="822">
        <v>1</v>
      </c>
      <c r="O2472" s="826">
        <v>1</v>
      </c>
      <c r="P2472" s="825">
        <v>0</v>
      </c>
      <c r="Q2472" s="827"/>
      <c r="R2472" s="822">
        <v>1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21</v>
      </c>
      <c r="B2473" s="822" t="s">
        <v>2867</v>
      </c>
      <c r="C2473" s="822" t="s">
        <v>2873</v>
      </c>
      <c r="D2473" s="823" t="s">
        <v>4857</v>
      </c>
      <c r="E2473" s="824" t="s">
        <v>2887</v>
      </c>
      <c r="F2473" s="822" t="s">
        <v>2868</v>
      </c>
      <c r="G2473" s="822" t="s">
        <v>4404</v>
      </c>
      <c r="H2473" s="822" t="s">
        <v>643</v>
      </c>
      <c r="I2473" s="822" t="s">
        <v>2732</v>
      </c>
      <c r="J2473" s="822" t="s">
        <v>2733</v>
      </c>
      <c r="K2473" s="822" t="s">
        <v>2734</v>
      </c>
      <c r="L2473" s="825">
        <v>754.04</v>
      </c>
      <c r="M2473" s="825">
        <v>4524.24</v>
      </c>
      <c r="N2473" s="822">
        <v>6</v>
      </c>
      <c r="O2473" s="826">
        <v>3</v>
      </c>
      <c r="P2473" s="825">
        <v>4524.24</v>
      </c>
      <c r="Q2473" s="827">
        <v>1</v>
      </c>
      <c r="R2473" s="822">
        <v>6</v>
      </c>
      <c r="S2473" s="827">
        <v>1</v>
      </c>
      <c r="T2473" s="826">
        <v>3</v>
      </c>
      <c r="U2473" s="828">
        <v>1</v>
      </c>
    </row>
    <row r="2474" spans="1:21" ht="14.45" customHeight="1" x14ac:dyDescent="0.2">
      <c r="A2474" s="821">
        <v>21</v>
      </c>
      <c r="B2474" s="822" t="s">
        <v>2867</v>
      </c>
      <c r="C2474" s="822" t="s">
        <v>2873</v>
      </c>
      <c r="D2474" s="823" t="s">
        <v>4857</v>
      </c>
      <c r="E2474" s="824" t="s">
        <v>2887</v>
      </c>
      <c r="F2474" s="822" t="s">
        <v>2868</v>
      </c>
      <c r="G2474" s="822" t="s">
        <v>4404</v>
      </c>
      <c r="H2474" s="822" t="s">
        <v>643</v>
      </c>
      <c r="I2474" s="822" t="s">
        <v>2732</v>
      </c>
      <c r="J2474" s="822" t="s">
        <v>2733</v>
      </c>
      <c r="K2474" s="822" t="s">
        <v>2734</v>
      </c>
      <c r="L2474" s="825">
        <v>505.86</v>
      </c>
      <c r="M2474" s="825">
        <v>3541.02</v>
      </c>
      <c r="N2474" s="822">
        <v>7</v>
      </c>
      <c r="O2474" s="826">
        <v>3</v>
      </c>
      <c r="P2474" s="825">
        <v>3541.02</v>
      </c>
      <c r="Q2474" s="827">
        <v>1</v>
      </c>
      <c r="R2474" s="822">
        <v>7</v>
      </c>
      <c r="S2474" s="827">
        <v>1</v>
      </c>
      <c r="T2474" s="826">
        <v>3</v>
      </c>
      <c r="U2474" s="828">
        <v>1</v>
      </c>
    </row>
    <row r="2475" spans="1:21" ht="14.45" customHeight="1" x14ac:dyDescent="0.2">
      <c r="A2475" s="821">
        <v>21</v>
      </c>
      <c r="B2475" s="822" t="s">
        <v>2867</v>
      </c>
      <c r="C2475" s="822" t="s">
        <v>2873</v>
      </c>
      <c r="D2475" s="823" t="s">
        <v>4857</v>
      </c>
      <c r="E2475" s="824" t="s">
        <v>2887</v>
      </c>
      <c r="F2475" s="822" t="s">
        <v>2868</v>
      </c>
      <c r="G2475" s="822" t="s">
        <v>4404</v>
      </c>
      <c r="H2475" s="822" t="s">
        <v>643</v>
      </c>
      <c r="I2475" s="822" t="s">
        <v>2735</v>
      </c>
      <c r="J2475" s="822" t="s">
        <v>2733</v>
      </c>
      <c r="K2475" s="822" t="s">
        <v>2736</v>
      </c>
      <c r="L2475" s="825">
        <v>758.79</v>
      </c>
      <c r="M2475" s="825">
        <v>6829.11</v>
      </c>
      <c r="N2475" s="822">
        <v>9</v>
      </c>
      <c r="O2475" s="826">
        <v>3</v>
      </c>
      <c r="P2475" s="825">
        <v>4552.74</v>
      </c>
      <c r="Q2475" s="827">
        <v>0.66666666666666663</v>
      </c>
      <c r="R2475" s="822">
        <v>6</v>
      </c>
      <c r="S2475" s="827">
        <v>0.66666666666666663</v>
      </c>
      <c r="T2475" s="826">
        <v>2</v>
      </c>
      <c r="U2475" s="828">
        <v>0.66666666666666663</v>
      </c>
    </row>
    <row r="2476" spans="1:21" ht="14.45" customHeight="1" x14ac:dyDescent="0.2">
      <c r="A2476" s="821">
        <v>21</v>
      </c>
      <c r="B2476" s="822" t="s">
        <v>2867</v>
      </c>
      <c r="C2476" s="822" t="s">
        <v>2873</v>
      </c>
      <c r="D2476" s="823" t="s">
        <v>4857</v>
      </c>
      <c r="E2476" s="824" t="s">
        <v>2887</v>
      </c>
      <c r="F2476" s="822" t="s">
        <v>2868</v>
      </c>
      <c r="G2476" s="822" t="s">
        <v>4079</v>
      </c>
      <c r="H2476" s="822" t="s">
        <v>643</v>
      </c>
      <c r="I2476" s="822" t="s">
        <v>2458</v>
      </c>
      <c r="J2476" s="822" t="s">
        <v>2459</v>
      </c>
      <c r="K2476" s="822" t="s">
        <v>1669</v>
      </c>
      <c r="L2476" s="825">
        <v>96.04</v>
      </c>
      <c r="M2476" s="825">
        <v>288.12</v>
      </c>
      <c r="N2476" s="822">
        <v>3</v>
      </c>
      <c r="O2476" s="826">
        <v>3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21</v>
      </c>
      <c r="B2477" s="822" t="s">
        <v>2867</v>
      </c>
      <c r="C2477" s="822" t="s">
        <v>2873</v>
      </c>
      <c r="D2477" s="823" t="s">
        <v>4857</v>
      </c>
      <c r="E2477" s="824" t="s">
        <v>2887</v>
      </c>
      <c r="F2477" s="822" t="s">
        <v>2868</v>
      </c>
      <c r="G2477" s="822" t="s">
        <v>3309</v>
      </c>
      <c r="H2477" s="822" t="s">
        <v>329</v>
      </c>
      <c r="I2477" s="822" t="s">
        <v>4583</v>
      </c>
      <c r="J2477" s="822" t="s">
        <v>3311</v>
      </c>
      <c r="K2477" s="822" t="s">
        <v>1667</v>
      </c>
      <c r="L2477" s="825">
        <v>39.17</v>
      </c>
      <c r="M2477" s="825">
        <v>156.68</v>
      </c>
      <c r="N2477" s="822">
        <v>4</v>
      </c>
      <c r="O2477" s="826">
        <v>4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21</v>
      </c>
      <c r="B2478" s="822" t="s">
        <v>2867</v>
      </c>
      <c r="C2478" s="822" t="s">
        <v>2873</v>
      </c>
      <c r="D2478" s="823" t="s">
        <v>4857</v>
      </c>
      <c r="E2478" s="824" t="s">
        <v>2887</v>
      </c>
      <c r="F2478" s="822" t="s">
        <v>2868</v>
      </c>
      <c r="G2478" s="822" t="s">
        <v>2981</v>
      </c>
      <c r="H2478" s="822" t="s">
        <v>643</v>
      </c>
      <c r="I2478" s="822" t="s">
        <v>3813</v>
      </c>
      <c r="J2478" s="822" t="s">
        <v>781</v>
      </c>
      <c r="K2478" s="822" t="s">
        <v>782</v>
      </c>
      <c r="L2478" s="825">
        <v>132</v>
      </c>
      <c r="M2478" s="825">
        <v>396</v>
      </c>
      <c r="N2478" s="822">
        <v>3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21</v>
      </c>
      <c r="B2479" s="822" t="s">
        <v>2867</v>
      </c>
      <c r="C2479" s="822" t="s">
        <v>2873</v>
      </c>
      <c r="D2479" s="823" t="s">
        <v>4857</v>
      </c>
      <c r="E2479" s="824" t="s">
        <v>2887</v>
      </c>
      <c r="F2479" s="822" t="s">
        <v>2868</v>
      </c>
      <c r="G2479" s="822" t="s">
        <v>2981</v>
      </c>
      <c r="H2479" s="822" t="s">
        <v>643</v>
      </c>
      <c r="I2479" s="822" t="s">
        <v>3312</v>
      </c>
      <c r="J2479" s="822" t="s">
        <v>781</v>
      </c>
      <c r="K2479" s="822" t="s">
        <v>782</v>
      </c>
      <c r="L2479" s="825">
        <v>132</v>
      </c>
      <c r="M2479" s="825">
        <v>1188</v>
      </c>
      <c r="N2479" s="822">
        <v>9</v>
      </c>
      <c r="O2479" s="826">
        <v>2.5</v>
      </c>
      <c r="P2479" s="825">
        <v>792</v>
      </c>
      <c r="Q2479" s="827">
        <v>0.66666666666666663</v>
      </c>
      <c r="R2479" s="822">
        <v>6</v>
      </c>
      <c r="S2479" s="827">
        <v>0.66666666666666663</v>
      </c>
      <c r="T2479" s="826">
        <v>2</v>
      </c>
      <c r="U2479" s="828">
        <v>0.8</v>
      </c>
    </row>
    <row r="2480" spans="1:21" ht="14.45" customHeight="1" x14ac:dyDescent="0.2">
      <c r="A2480" s="821">
        <v>21</v>
      </c>
      <c r="B2480" s="822" t="s">
        <v>2867</v>
      </c>
      <c r="C2480" s="822" t="s">
        <v>2873</v>
      </c>
      <c r="D2480" s="823" t="s">
        <v>4857</v>
      </c>
      <c r="E2480" s="824" t="s">
        <v>2887</v>
      </c>
      <c r="F2480" s="822" t="s">
        <v>2868</v>
      </c>
      <c r="G2480" s="822" t="s">
        <v>2981</v>
      </c>
      <c r="H2480" s="822" t="s">
        <v>643</v>
      </c>
      <c r="I2480" s="822" t="s">
        <v>4584</v>
      </c>
      <c r="J2480" s="822" t="s">
        <v>781</v>
      </c>
      <c r="K2480" s="822" t="s">
        <v>1671</v>
      </c>
      <c r="L2480" s="825">
        <v>264</v>
      </c>
      <c r="M2480" s="825">
        <v>792</v>
      </c>
      <c r="N2480" s="822">
        <v>3</v>
      </c>
      <c r="O2480" s="826">
        <v>1.5</v>
      </c>
      <c r="P2480" s="825">
        <v>792</v>
      </c>
      <c r="Q2480" s="827">
        <v>1</v>
      </c>
      <c r="R2480" s="822">
        <v>3</v>
      </c>
      <c r="S2480" s="827">
        <v>1</v>
      </c>
      <c r="T2480" s="826">
        <v>1.5</v>
      </c>
      <c r="U2480" s="828">
        <v>1</v>
      </c>
    </row>
    <row r="2481" spans="1:21" ht="14.45" customHeight="1" x14ac:dyDescent="0.2">
      <c r="A2481" s="821">
        <v>21</v>
      </c>
      <c r="B2481" s="822" t="s">
        <v>2867</v>
      </c>
      <c r="C2481" s="822" t="s">
        <v>2873</v>
      </c>
      <c r="D2481" s="823" t="s">
        <v>4857</v>
      </c>
      <c r="E2481" s="824" t="s">
        <v>2887</v>
      </c>
      <c r="F2481" s="822" t="s">
        <v>2868</v>
      </c>
      <c r="G2481" s="822" t="s">
        <v>2981</v>
      </c>
      <c r="H2481" s="822" t="s">
        <v>329</v>
      </c>
      <c r="I2481" s="822" t="s">
        <v>3313</v>
      </c>
      <c r="J2481" s="822" t="s">
        <v>1670</v>
      </c>
      <c r="K2481" s="822" t="s">
        <v>780</v>
      </c>
      <c r="L2481" s="825">
        <v>65.989999999999995</v>
      </c>
      <c r="M2481" s="825">
        <v>197.96999999999997</v>
      </c>
      <c r="N2481" s="822">
        <v>3</v>
      </c>
      <c r="O2481" s="826">
        <v>1</v>
      </c>
      <c r="P2481" s="825">
        <v>197.96999999999997</v>
      </c>
      <c r="Q2481" s="827">
        <v>1</v>
      </c>
      <c r="R2481" s="822">
        <v>3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21</v>
      </c>
      <c r="B2482" s="822" t="s">
        <v>2867</v>
      </c>
      <c r="C2482" s="822" t="s">
        <v>2873</v>
      </c>
      <c r="D2482" s="823" t="s">
        <v>4857</v>
      </c>
      <c r="E2482" s="824" t="s">
        <v>2887</v>
      </c>
      <c r="F2482" s="822" t="s">
        <v>2868</v>
      </c>
      <c r="G2482" s="822" t="s">
        <v>2981</v>
      </c>
      <c r="H2482" s="822" t="s">
        <v>329</v>
      </c>
      <c r="I2482" s="822" t="s">
        <v>2982</v>
      </c>
      <c r="J2482" s="822" t="s">
        <v>1670</v>
      </c>
      <c r="K2482" s="822" t="s">
        <v>782</v>
      </c>
      <c r="L2482" s="825">
        <v>132</v>
      </c>
      <c r="M2482" s="825">
        <v>3828</v>
      </c>
      <c r="N2482" s="822">
        <v>29</v>
      </c>
      <c r="O2482" s="826">
        <v>8.5</v>
      </c>
      <c r="P2482" s="825">
        <v>2640</v>
      </c>
      <c r="Q2482" s="827">
        <v>0.68965517241379315</v>
      </c>
      <c r="R2482" s="822">
        <v>20</v>
      </c>
      <c r="S2482" s="827">
        <v>0.68965517241379315</v>
      </c>
      <c r="T2482" s="826">
        <v>6.5</v>
      </c>
      <c r="U2482" s="828">
        <v>0.76470588235294112</v>
      </c>
    </row>
    <row r="2483" spans="1:21" ht="14.45" customHeight="1" x14ac:dyDescent="0.2">
      <c r="A2483" s="821">
        <v>21</v>
      </c>
      <c r="B2483" s="822" t="s">
        <v>2867</v>
      </c>
      <c r="C2483" s="822" t="s">
        <v>2873</v>
      </c>
      <c r="D2483" s="823" t="s">
        <v>4857</v>
      </c>
      <c r="E2483" s="824" t="s">
        <v>2887</v>
      </c>
      <c r="F2483" s="822" t="s">
        <v>2868</v>
      </c>
      <c r="G2483" s="822" t="s">
        <v>2981</v>
      </c>
      <c r="H2483" s="822" t="s">
        <v>329</v>
      </c>
      <c r="I2483" s="822" t="s">
        <v>3629</v>
      </c>
      <c r="J2483" s="822" t="s">
        <v>1670</v>
      </c>
      <c r="K2483" s="822" t="s">
        <v>1671</v>
      </c>
      <c r="L2483" s="825">
        <v>264</v>
      </c>
      <c r="M2483" s="825">
        <v>792</v>
      </c>
      <c r="N2483" s="822">
        <v>3</v>
      </c>
      <c r="O2483" s="826">
        <v>1.5</v>
      </c>
      <c r="P2483" s="825">
        <v>792</v>
      </c>
      <c r="Q2483" s="827">
        <v>1</v>
      </c>
      <c r="R2483" s="822">
        <v>3</v>
      </c>
      <c r="S2483" s="827">
        <v>1</v>
      </c>
      <c r="T2483" s="826">
        <v>1.5</v>
      </c>
      <c r="U2483" s="828">
        <v>1</v>
      </c>
    </row>
    <row r="2484" spans="1:21" ht="14.45" customHeight="1" x14ac:dyDescent="0.2">
      <c r="A2484" s="821">
        <v>21</v>
      </c>
      <c r="B2484" s="822" t="s">
        <v>2867</v>
      </c>
      <c r="C2484" s="822" t="s">
        <v>2873</v>
      </c>
      <c r="D2484" s="823" t="s">
        <v>4857</v>
      </c>
      <c r="E2484" s="824" t="s">
        <v>2887</v>
      </c>
      <c r="F2484" s="822" t="s">
        <v>2868</v>
      </c>
      <c r="G2484" s="822" t="s">
        <v>2937</v>
      </c>
      <c r="H2484" s="822" t="s">
        <v>329</v>
      </c>
      <c r="I2484" s="822" t="s">
        <v>3314</v>
      </c>
      <c r="J2484" s="822" t="s">
        <v>923</v>
      </c>
      <c r="K2484" s="822" t="s">
        <v>924</v>
      </c>
      <c r="L2484" s="825">
        <v>236.03</v>
      </c>
      <c r="M2484" s="825">
        <v>8733.1099999999988</v>
      </c>
      <c r="N2484" s="822">
        <v>37</v>
      </c>
      <c r="O2484" s="826">
        <v>26</v>
      </c>
      <c r="P2484" s="825">
        <v>7552.9599999999982</v>
      </c>
      <c r="Q2484" s="827">
        <v>0.8648648648648648</v>
      </c>
      <c r="R2484" s="822">
        <v>32</v>
      </c>
      <c r="S2484" s="827">
        <v>0.86486486486486491</v>
      </c>
      <c r="T2484" s="826">
        <v>22</v>
      </c>
      <c r="U2484" s="828">
        <v>0.84615384615384615</v>
      </c>
    </row>
    <row r="2485" spans="1:21" ht="14.45" customHeight="1" x14ac:dyDescent="0.2">
      <c r="A2485" s="821">
        <v>21</v>
      </c>
      <c r="B2485" s="822" t="s">
        <v>2867</v>
      </c>
      <c r="C2485" s="822" t="s">
        <v>2873</v>
      </c>
      <c r="D2485" s="823" t="s">
        <v>4857</v>
      </c>
      <c r="E2485" s="824" t="s">
        <v>2887</v>
      </c>
      <c r="F2485" s="822" t="s">
        <v>2868</v>
      </c>
      <c r="G2485" s="822" t="s">
        <v>2937</v>
      </c>
      <c r="H2485" s="822" t="s">
        <v>329</v>
      </c>
      <c r="I2485" s="822" t="s">
        <v>3639</v>
      </c>
      <c r="J2485" s="822" t="s">
        <v>2984</v>
      </c>
      <c r="K2485" s="822" t="s">
        <v>924</v>
      </c>
      <c r="L2485" s="825">
        <v>236.03</v>
      </c>
      <c r="M2485" s="825">
        <v>1652.21</v>
      </c>
      <c r="N2485" s="822">
        <v>7</v>
      </c>
      <c r="O2485" s="826">
        <v>5</v>
      </c>
      <c r="P2485" s="825">
        <v>1180.1500000000001</v>
      </c>
      <c r="Q2485" s="827">
        <v>0.7142857142857143</v>
      </c>
      <c r="R2485" s="822">
        <v>5</v>
      </c>
      <c r="S2485" s="827">
        <v>0.7142857142857143</v>
      </c>
      <c r="T2485" s="826">
        <v>4.5</v>
      </c>
      <c r="U2485" s="828">
        <v>0.9</v>
      </c>
    </row>
    <row r="2486" spans="1:21" ht="14.45" customHeight="1" x14ac:dyDescent="0.2">
      <c r="A2486" s="821">
        <v>21</v>
      </c>
      <c r="B2486" s="822" t="s">
        <v>2867</v>
      </c>
      <c r="C2486" s="822" t="s">
        <v>2873</v>
      </c>
      <c r="D2486" s="823" t="s">
        <v>4857</v>
      </c>
      <c r="E2486" s="824" t="s">
        <v>2887</v>
      </c>
      <c r="F2486" s="822" t="s">
        <v>2868</v>
      </c>
      <c r="G2486" s="822" t="s">
        <v>3916</v>
      </c>
      <c r="H2486" s="822" t="s">
        <v>329</v>
      </c>
      <c r="I2486" s="822" t="s">
        <v>4585</v>
      </c>
      <c r="J2486" s="822" t="s">
        <v>3918</v>
      </c>
      <c r="K2486" s="822" t="s">
        <v>4586</v>
      </c>
      <c r="L2486" s="825">
        <v>42.05</v>
      </c>
      <c r="M2486" s="825">
        <v>42.05</v>
      </c>
      <c r="N2486" s="822">
        <v>1</v>
      </c>
      <c r="O2486" s="826">
        <v>1</v>
      </c>
      <c r="P2486" s="825">
        <v>42.05</v>
      </c>
      <c r="Q2486" s="827">
        <v>1</v>
      </c>
      <c r="R2486" s="822">
        <v>1</v>
      </c>
      <c r="S2486" s="827">
        <v>1</v>
      </c>
      <c r="T2486" s="826">
        <v>1</v>
      </c>
      <c r="U2486" s="828">
        <v>1</v>
      </c>
    </row>
    <row r="2487" spans="1:21" ht="14.45" customHeight="1" x14ac:dyDescent="0.2">
      <c r="A2487" s="821">
        <v>21</v>
      </c>
      <c r="B2487" s="822" t="s">
        <v>2867</v>
      </c>
      <c r="C2487" s="822" t="s">
        <v>2873</v>
      </c>
      <c r="D2487" s="823" t="s">
        <v>4857</v>
      </c>
      <c r="E2487" s="824" t="s">
        <v>2887</v>
      </c>
      <c r="F2487" s="822" t="s">
        <v>2868</v>
      </c>
      <c r="G2487" s="822" t="s">
        <v>2988</v>
      </c>
      <c r="H2487" s="822" t="s">
        <v>329</v>
      </c>
      <c r="I2487" s="822" t="s">
        <v>4321</v>
      </c>
      <c r="J2487" s="822" t="s">
        <v>4322</v>
      </c>
      <c r="K2487" s="822" t="s">
        <v>4323</v>
      </c>
      <c r="L2487" s="825">
        <v>52.87</v>
      </c>
      <c r="M2487" s="825">
        <v>317.21999999999997</v>
      </c>
      <c r="N2487" s="822">
        <v>6</v>
      </c>
      <c r="O2487" s="826">
        <v>5</v>
      </c>
      <c r="P2487" s="825">
        <v>211.48</v>
      </c>
      <c r="Q2487" s="827">
        <v>0.66666666666666674</v>
      </c>
      <c r="R2487" s="822">
        <v>4</v>
      </c>
      <c r="S2487" s="827">
        <v>0.66666666666666663</v>
      </c>
      <c r="T2487" s="826">
        <v>3</v>
      </c>
      <c r="U2487" s="828">
        <v>0.6</v>
      </c>
    </row>
    <row r="2488" spans="1:21" ht="14.45" customHeight="1" x14ac:dyDescent="0.2">
      <c r="A2488" s="821">
        <v>21</v>
      </c>
      <c r="B2488" s="822" t="s">
        <v>2867</v>
      </c>
      <c r="C2488" s="822" t="s">
        <v>2873</v>
      </c>
      <c r="D2488" s="823" t="s">
        <v>4857</v>
      </c>
      <c r="E2488" s="824" t="s">
        <v>2887</v>
      </c>
      <c r="F2488" s="822" t="s">
        <v>2868</v>
      </c>
      <c r="G2488" s="822" t="s">
        <v>2988</v>
      </c>
      <c r="H2488" s="822" t="s">
        <v>329</v>
      </c>
      <c r="I2488" s="822" t="s">
        <v>3316</v>
      </c>
      <c r="J2488" s="822" t="s">
        <v>3317</v>
      </c>
      <c r="K2488" s="822" t="s">
        <v>3318</v>
      </c>
      <c r="L2488" s="825">
        <v>70.48</v>
      </c>
      <c r="M2488" s="825">
        <v>211.44</v>
      </c>
      <c r="N2488" s="822">
        <v>3</v>
      </c>
      <c r="O2488" s="826">
        <v>1</v>
      </c>
      <c r="P2488" s="825">
        <v>211.44</v>
      </c>
      <c r="Q2488" s="827">
        <v>1</v>
      </c>
      <c r="R2488" s="822">
        <v>3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21</v>
      </c>
      <c r="B2489" s="822" t="s">
        <v>2867</v>
      </c>
      <c r="C2489" s="822" t="s">
        <v>2873</v>
      </c>
      <c r="D2489" s="823" t="s">
        <v>4857</v>
      </c>
      <c r="E2489" s="824" t="s">
        <v>2887</v>
      </c>
      <c r="F2489" s="822" t="s">
        <v>2868</v>
      </c>
      <c r="G2489" s="822" t="s">
        <v>2988</v>
      </c>
      <c r="H2489" s="822" t="s">
        <v>329</v>
      </c>
      <c r="I2489" s="822" t="s">
        <v>4587</v>
      </c>
      <c r="J2489" s="822" t="s">
        <v>2990</v>
      </c>
      <c r="K2489" s="822" t="s">
        <v>4588</v>
      </c>
      <c r="L2489" s="825">
        <v>39.020000000000003</v>
      </c>
      <c r="M2489" s="825">
        <v>78.040000000000006</v>
      </c>
      <c r="N2489" s="822">
        <v>2</v>
      </c>
      <c r="O2489" s="826">
        <v>1</v>
      </c>
      <c r="P2489" s="825">
        <v>78.040000000000006</v>
      </c>
      <c r="Q2489" s="827">
        <v>1</v>
      </c>
      <c r="R2489" s="822">
        <v>2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21</v>
      </c>
      <c r="B2490" s="822" t="s">
        <v>2867</v>
      </c>
      <c r="C2490" s="822" t="s">
        <v>2873</v>
      </c>
      <c r="D2490" s="823" t="s">
        <v>4857</v>
      </c>
      <c r="E2490" s="824" t="s">
        <v>2887</v>
      </c>
      <c r="F2490" s="822" t="s">
        <v>2868</v>
      </c>
      <c r="G2490" s="822" t="s">
        <v>2997</v>
      </c>
      <c r="H2490" s="822" t="s">
        <v>329</v>
      </c>
      <c r="I2490" s="822" t="s">
        <v>4121</v>
      </c>
      <c r="J2490" s="822" t="s">
        <v>814</v>
      </c>
      <c r="K2490" s="822" t="s">
        <v>3644</v>
      </c>
      <c r="L2490" s="825">
        <v>182.22</v>
      </c>
      <c r="M2490" s="825">
        <v>364.44</v>
      </c>
      <c r="N2490" s="822">
        <v>2</v>
      </c>
      <c r="O2490" s="826">
        <v>2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21</v>
      </c>
      <c r="B2491" s="822" t="s">
        <v>2867</v>
      </c>
      <c r="C2491" s="822" t="s">
        <v>2873</v>
      </c>
      <c r="D2491" s="823" t="s">
        <v>4857</v>
      </c>
      <c r="E2491" s="824" t="s">
        <v>2887</v>
      </c>
      <c r="F2491" s="822" t="s">
        <v>2868</v>
      </c>
      <c r="G2491" s="822" t="s">
        <v>2997</v>
      </c>
      <c r="H2491" s="822" t="s">
        <v>329</v>
      </c>
      <c r="I2491" s="822" t="s">
        <v>3643</v>
      </c>
      <c r="J2491" s="822" t="s">
        <v>814</v>
      </c>
      <c r="K2491" s="822" t="s">
        <v>3644</v>
      </c>
      <c r="L2491" s="825">
        <v>182.22</v>
      </c>
      <c r="M2491" s="825">
        <v>364.44</v>
      </c>
      <c r="N2491" s="822">
        <v>2</v>
      </c>
      <c r="O2491" s="826">
        <v>1</v>
      </c>
      <c r="P2491" s="825">
        <v>182.22</v>
      </c>
      <c r="Q2491" s="827">
        <v>0.5</v>
      </c>
      <c r="R2491" s="822">
        <v>1</v>
      </c>
      <c r="S2491" s="827">
        <v>0.5</v>
      </c>
      <c r="T2491" s="826">
        <v>0.5</v>
      </c>
      <c r="U2491" s="828">
        <v>0.5</v>
      </c>
    </row>
    <row r="2492" spans="1:21" ht="14.45" customHeight="1" x14ac:dyDescent="0.2">
      <c r="A2492" s="821">
        <v>21</v>
      </c>
      <c r="B2492" s="822" t="s">
        <v>2867</v>
      </c>
      <c r="C2492" s="822" t="s">
        <v>2873</v>
      </c>
      <c r="D2492" s="823" t="s">
        <v>4857</v>
      </c>
      <c r="E2492" s="824" t="s">
        <v>2887</v>
      </c>
      <c r="F2492" s="822" t="s">
        <v>2868</v>
      </c>
      <c r="G2492" s="822" t="s">
        <v>2997</v>
      </c>
      <c r="H2492" s="822" t="s">
        <v>329</v>
      </c>
      <c r="I2492" s="822" t="s">
        <v>4122</v>
      </c>
      <c r="J2492" s="822" t="s">
        <v>814</v>
      </c>
      <c r="K2492" s="822" t="s">
        <v>3644</v>
      </c>
      <c r="L2492" s="825">
        <v>182.22</v>
      </c>
      <c r="M2492" s="825">
        <v>728.88</v>
      </c>
      <c r="N2492" s="822">
        <v>4</v>
      </c>
      <c r="O2492" s="826">
        <v>3</v>
      </c>
      <c r="P2492" s="825">
        <v>182.22</v>
      </c>
      <c r="Q2492" s="827">
        <v>0.25</v>
      </c>
      <c r="R2492" s="822">
        <v>1</v>
      </c>
      <c r="S2492" s="827">
        <v>0.25</v>
      </c>
      <c r="T2492" s="826">
        <v>1</v>
      </c>
      <c r="U2492" s="828">
        <v>0.33333333333333331</v>
      </c>
    </row>
    <row r="2493" spans="1:21" ht="14.45" customHeight="1" x14ac:dyDescent="0.2">
      <c r="A2493" s="821">
        <v>21</v>
      </c>
      <c r="B2493" s="822" t="s">
        <v>2867</v>
      </c>
      <c r="C2493" s="822" t="s">
        <v>2873</v>
      </c>
      <c r="D2493" s="823" t="s">
        <v>4857</v>
      </c>
      <c r="E2493" s="824" t="s">
        <v>2887</v>
      </c>
      <c r="F2493" s="822" t="s">
        <v>2868</v>
      </c>
      <c r="G2493" s="822" t="s">
        <v>3327</v>
      </c>
      <c r="H2493" s="822" t="s">
        <v>329</v>
      </c>
      <c r="I2493" s="822" t="s">
        <v>3328</v>
      </c>
      <c r="J2493" s="822" t="s">
        <v>1293</v>
      </c>
      <c r="K2493" s="822" t="s">
        <v>3329</v>
      </c>
      <c r="L2493" s="825">
        <v>24.68</v>
      </c>
      <c r="M2493" s="825">
        <v>74.039999999999992</v>
      </c>
      <c r="N2493" s="822">
        <v>3</v>
      </c>
      <c r="O2493" s="826">
        <v>0.5</v>
      </c>
      <c r="P2493" s="825">
        <v>74.039999999999992</v>
      </c>
      <c r="Q2493" s="827">
        <v>1</v>
      </c>
      <c r="R2493" s="822">
        <v>3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21</v>
      </c>
      <c r="B2494" s="822" t="s">
        <v>2867</v>
      </c>
      <c r="C2494" s="822" t="s">
        <v>2873</v>
      </c>
      <c r="D2494" s="823" t="s">
        <v>4857</v>
      </c>
      <c r="E2494" s="824" t="s">
        <v>2887</v>
      </c>
      <c r="F2494" s="822" t="s">
        <v>2868</v>
      </c>
      <c r="G2494" s="822" t="s">
        <v>4589</v>
      </c>
      <c r="H2494" s="822" t="s">
        <v>643</v>
      </c>
      <c r="I2494" s="822" t="s">
        <v>2353</v>
      </c>
      <c r="J2494" s="822" t="s">
        <v>2354</v>
      </c>
      <c r="K2494" s="822" t="s">
        <v>2355</v>
      </c>
      <c r="L2494" s="825">
        <v>300.31</v>
      </c>
      <c r="M2494" s="825">
        <v>300.31</v>
      </c>
      <c r="N2494" s="822">
        <v>1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21</v>
      </c>
      <c r="B2495" s="822" t="s">
        <v>2867</v>
      </c>
      <c r="C2495" s="822" t="s">
        <v>2873</v>
      </c>
      <c r="D2495" s="823" t="s">
        <v>4857</v>
      </c>
      <c r="E2495" s="824" t="s">
        <v>2887</v>
      </c>
      <c r="F2495" s="822" t="s">
        <v>2868</v>
      </c>
      <c r="G2495" s="822" t="s">
        <v>3000</v>
      </c>
      <c r="H2495" s="822" t="s">
        <v>329</v>
      </c>
      <c r="I2495" s="822" t="s">
        <v>4204</v>
      </c>
      <c r="J2495" s="822" t="s">
        <v>4205</v>
      </c>
      <c r="K2495" s="822" t="s">
        <v>4058</v>
      </c>
      <c r="L2495" s="825">
        <v>46.75</v>
      </c>
      <c r="M2495" s="825">
        <v>46.75</v>
      </c>
      <c r="N2495" s="822">
        <v>1</v>
      </c>
      <c r="O2495" s="826">
        <v>0.5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21</v>
      </c>
      <c r="B2496" s="822" t="s">
        <v>2867</v>
      </c>
      <c r="C2496" s="822" t="s">
        <v>2873</v>
      </c>
      <c r="D2496" s="823" t="s">
        <v>4857</v>
      </c>
      <c r="E2496" s="824" t="s">
        <v>2887</v>
      </c>
      <c r="F2496" s="822" t="s">
        <v>2868</v>
      </c>
      <c r="G2496" s="822" t="s">
        <v>3000</v>
      </c>
      <c r="H2496" s="822" t="s">
        <v>329</v>
      </c>
      <c r="I2496" s="822" t="s">
        <v>4206</v>
      </c>
      <c r="J2496" s="822" t="s">
        <v>3002</v>
      </c>
      <c r="K2496" s="822" t="s">
        <v>4207</v>
      </c>
      <c r="L2496" s="825">
        <v>186.99</v>
      </c>
      <c r="M2496" s="825">
        <v>186.99</v>
      </c>
      <c r="N2496" s="822">
        <v>1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21</v>
      </c>
      <c r="B2497" s="822" t="s">
        <v>2867</v>
      </c>
      <c r="C2497" s="822" t="s">
        <v>2873</v>
      </c>
      <c r="D2497" s="823" t="s">
        <v>4857</v>
      </c>
      <c r="E2497" s="824" t="s">
        <v>2887</v>
      </c>
      <c r="F2497" s="822" t="s">
        <v>2868</v>
      </c>
      <c r="G2497" s="822" t="s">
        <v>3330</v>
      </c>
      <c r="H2497" s="822" t="s">
        <v>329</v>
      </c>
      <c r="I2497" s="822" t="s">
        <v>4208</v>
      </c>
      <c r="J2497" s="822" t="s">
        <v>783</v>
      </c>
      <c r="K2497" s="822" t="s">
        <v>4209</v>
      </c>
      <c r="L2497" s="825">
        <v>736.33</v>
      </c>
      <c r="M2497" s="825">
        <v>2208.9900000000002</v>
      </c>
      <c r="N2497" s="822">
        <v>3</v>
      </c>
      <c r="O2497" s="826">
        <v>1</v>
      </c>
      <c r="P2497" s="825">
        <v>2208.9900000000002</v>
      </c>
      <c r="Q2497" s="827">
        <v>1</v>
      </c>
      <c r="R2497" s="822">
        <v>3</v>
      </c>
      <c r="S2497" s="827">
        <v>1</v>
      </c>
      <c r="T2497" s="826">
        <v>1</v>
      </c>
      <c r="U2497" s="828">
        <v>1</v>
      </c>
    </row>
    <row r="2498" spans="1:21" ht="14.45" customHeight="1" x14ac:dyDescent="0.2">
      <c r="A2498" s="821">
        <v>21</v>
      </c>
      <c r="B2498" s="822" t="s">
        <v>2867</v>
      </c>
      <c r="C2498" s="822" t="s">
        <v>2873</v>
      </c>
      <c r="D2498" s="823" t="s">
        <v>4857</v>
      </c>
      <c r="E2498" s="824" t="s">
        <v>2887</v>
      </c>
      <c r="F2498" s="822" t="s">
        <v>2868</v>
      </c>
      <c r="G2498" s="822" t="s">
        <v>3004</v>
      </c>
      <c r="H2498" s="822" t="s">
        <v>329</v>
      </c>
      <c r="I2498" s="822" t="s">
        <v>3824</v>
      </c>
      <c r="J2498" s="822" t="s">
        <v>3006</v>
      </c>
      <c r="K2498" s="822" t="s">
        <v>3825</v>
      </c>
      <c r="L2498" s="825">
        <v>246.39</v>
      </c>
      <c r="M2498" s="825">
        <v>246.39</v>
      </c>
      <c r="N2498" s="822">
        <v>1</v>
      </c>
      <c r="O2498" s="826">
        <v>1</v>
      </c>
      <c r="P2498" s="825">
        <v>246.39</v>
      </c>
      <c r="Q2498" s="827">
        <v>1</v>
      </c>
      <c r="R2498" s="822">
        <v>1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21</v>
      </c>
      <c r="B2499" s="822" t="s">
        <v>2867</v>
      </c>
      <c r="C2499" s="822" t="s">
        <v>2873</v>
      </c>
      <c r="D2499" s="823" t="s">
        <v>4857</v>
      </c>
      <c r="E2499" s="824" t="s">
        <v>2887</v>
      </c>
      <c r="F2499" s="822" t="s">
        <v>2868</v>
      </c>
      <c r="G2499" s="822" t="s">
        <v>3004</v>
      </c>
      <c r="H2499" s="822" t="s">
        <v>329</v>
      </c>
      <c r="I2499" s="822" t="s">
        <v>4590</v>
      </c>
      <c r="J2499" s="822" t="s">
        <v>4591</v>
      </c>
      <c r="K2499" s="822" t="s">
        <v>4592</v>
      </c>
      <c r="L2499" s="825">
        <v>879.97</v>
      </c>
      <c r="M2499" s="825">
        <v>879.97</v>
      </c>
      <c r="N2499" s="822">
        <v>1</v>
      </c>
      <c r="O2499" s="826">
        <v>0.5</v>
      </c>
      <c r="P2499" s="825">
        <v>879.97</v>
      </c>
      <c r="Q2499" s="827">
        <v>1</v>
      </c>
      <c r="R2499" s="822">
        <v>1</v>
      </c>
      <c r="S2499" s="827">
        <v>1</v>
      </c>
      <c r="T2499" s="826">
        <v>0.5</v>
      </c>
      <c r="U2499" s="828">
        <v>1</v>
      </c>
    </row>
    <row r="2500" spans="1:21" ht="14.45" customHeight="1" x14ac:dyDescent="0.2">
      <c r="A2500" s="821">
        <v>21</v>
      </c>
      <c r="B2500" s="822" t="s">
        <v>2867</v>
      </c>
      <c r="C2500" s="822" t="s">
        <v>2873</v>
      </c>
      <c r="D2500" s="823" t="s">
        <v>4857</v>
      </c>
      <c r="E2500" s="824" t="s">
        <v>2887</v>
      </c>
      <c r="F2500" s="822" t="s">
        <v>2868</v>
      </c>
      <c r="G2500" s="822" t="s">
        <v>3004</v>
      </c>
      <c r="H2500" s="822" t="s">
        <v>329</v>
      </c>
      <c r="I2500" s="822" t="s">
        <v>4593</v>
      </c>
      <c r="J2500" s="822" t="s">
        <v>4594</v>
      </c>
      <c r="K2500" s="822" t="s">
        <v>4595</v>
      </c>
      <c r="L2500" s="825">
        <v>395.98</v>
      </c>
      <c r="M2500" s="825">
        <v>395.98</v>
      </c>
      <c r="N2500" s="822">
        <v>1</v>
      </c>
      <c r="O2500" s="826">
        <v>0.5</v>
      </c>
      <c r="P2500" s="825">
        <v>395.98</v>
      </c>
      <c r="Q2500" s="827">
        <v>1</v>
      </c>
      <c r="R2500" s="822">
        <v>1</v>
      </c>
      <c r="S2500" s="827">
        <v>1</v>
      </c>
      <c r="T2500" s="826">
        <v>0.5</v>
      </c>
      <c r="U2500" s="828">
        <v>1</v>
      </c>
    </row>
    <row r="2501" spans="1:21" ht="14.45" customHeight="1" x14ac:dyDescent="0.2">
      <c r="A2501" s="821">
        <v>21</v>
      </c>
      <c r="B2501" s="822" t="s">
        <v>2867</v>
      </c>
      <c r="C2501" s="822" t="s">
        <v>2873</v>
      </c>
      <c r="D2501" s="823" t="s">
        <v>4857</v>
      </c>
      <c r="E2501" s="824" t="s">
        <v>2887</v>
      </c>
      <c r="F2501" s="822" t="s">
        <v>2868</v>
      </c>
      <c r="G2501" s="822" t="s">
        <v>3015</v>
      </c>
      <c r="H2501" s="822" t="s">
        <v>643</v>
      </c>
      <c r="I2501" s="822" t="s">
        <v>3016</v>
      </c>
      <c r="J2501" s="822" t="s">
        <v>3017</v>
      </c>
      <c r="K2501" s="822" t="s">
        <v>3018</v>
      </c>
      <c r="L2501" s="825">
        <v>550.39</v>
      </c>
      <c r="M2501" s="825">
        <v>46783.149999999994</v>
      </c>
      <c r="N2501" s="822">
        <v>85</v>
      </c>
      <c r="O2501" s="826">
        <v>32.5</v>
      </c>
      <c r="P2501" s="825">
        <v>29721.05999999999</v>
      </c>
      <c r="Q2501" s="827">
        <v>0.63529411764705868</v>
      </c>
      <c r="R2501" s="822">
        <v>54</v>
      </c>
      <c r="S2501" s="827">
        <v>0.63529411764705879</v>
      </c>
      <c r="T2501" s="826">
        <v>19</v>
      </c>
      <c r="U2501" s="828">
        <v>0.58461538461538465</v>
      </c>
    </row>
    <row r="2502" spans="1:21" ht="14.45" customHeight="1" x14ac:dyDescent="0.2">
      <c r="A2502" s="821">
        <v>21</v>
      </c>
      <c r="B2502" s="822" t="s">
        <v>2867</v>
      </c>
      <c r="C2502" s="822" t="s">
        <v>2873</v>
      </c>
      <c r="D2502" s="823" t="s">
        <v>4857</v>
      </c>
      <c r="E2502" s="824" t="s">
        <v>2887</v>
      </c>
      <c r="F2502" s="822" t="s">
        <v>2868</v>
      </c>
      <c r="G2502" s="822" t="s">
        <v>3015</v>
      </c>
      <c r="H2502" s="822" t="s">
        <v>329</v>
      </c>
      <c r="I2502" s="822" t="s">
        <v>3019</v>
      </c>
      <c r="J2502" s="822" t="s">
        <v>3020</v>
      </c>
      <c r="K2502" s="822" t="s">
        <v>3018</v>
      </c>
      <c r="L2502" s="825">
        <v>550.39</v>
      </c>
      <c r="M2502" s="825">
        <v>24217.160000000003</v>
      </c>
      <c r="N2502" s="822">
        <v>44</v>
      </c>
      <c r="O2502" s="826">
        <v>15</v>
      </c>
      <c r="P2502" s="825">
        <v>15410.920000000002</v>
      </c>
      <c r="Q2502" s="827">
        <v>0.63636363636363635</v>
      </c>
      <c r="R2502" s="822">
        <v>28</v>
      </c>
      <c r="S2502" s="827">
        <v>0.63636363636363635</v>
      </c>
      <c r="T2502" s="826">
        <v>9.5</v>
      </c>
      <c r="U2502" s="828">
        <v>0.6333333333333333</v>
      </c>
    </row>
    <row r="2503" spans="1:21" ht="14.45" customHeight="1" x14ac:dyDescent="0.2">
      <c r="A2503" s="821">
        <v>21</v>
      </c>
      <c r="B2503" s="822" t="s">
        <v>2867</v>
      </c>
      <c r="C2503" s="822" t="s">
        <v>2873</v>
      </c>
      <c r="D2503" s="823" t="s">
        <v>4857</v>
      </c>
      <c r="E2503" s="824" t="s">
        <v>2887</v>
      </c>
      <c r="F2503" s="822" t="s">
        <v>2868</v>
      </c>
      <c r="G2503" s="822" t="s">
        <v>2924</v>
      </c>
      <c r="H2503" s="822" t="s">
        <v>643</v>
      </c>
      <c r="I2503" s="822" t="s">
        <v>2544</v>
      </c>
      <c r="J2503" s="822" t="s">
        <v>2545</v>
      </c>
      <c r="K2503" s="822" t="s">
        <v>2546</v>
      </c>
      <c r="L2503" s="825">
        <v>5322.08</v>
      </c>
      <c r="M2503" s="825">
        <v>53220.800000000003</v>
      </c>
      <c r="N2503" s="822">
        <v>10</v>
      </c>
      <c r="O2503" s="826">
        <v>3.5</v>
      </c>
      <c r="P2503" s="825">
        <v>53220.800000000003</v>
      </c>
      <c r="Q2503" s="827">
        <v>1</v>
      </c>
      <c r="R2503" s="822">
        <v>10</v>
      </c>
      <c r="S2503" s="827">
        <v>1</v>
      </c>
      <c r="T2503" s="826">
        <v>3.5</v>
      </c>
      <c r="U2503" s="828">
        <v>1</v>
      </c>
    </row>
    <row r="2504" spans="1:21" ht="14.45" customHeight="1" x14ac:dyDescent="0.2">
      <c r="A2504" s="821">
        <v>21</v>
      </c>
      <c r="B2504" s="822" t="s">
        <v>2867</v>
      </c>
      <c r="C2504" s="822" t="s">
        <v>2873</v>
      </c>
      <c r="D2504" s="823" t="s">
        <v>4857</v>
      </c>
      <c r="E2504" s="824" t="s">
        <v>2887</v>
      </c>
      <c r="F2504" s="822" t="s">
        <v>2868</v>
      </c>
      <c r="G2504" s="822" t="s">
        <v>2924</v>
      </c>
      <c r="H2504" s="822" t="s">
        <v>643</v>
      </c>
      <c r="I2504" s="822" t="s">
        <v>3028</v>
      </c>
      <c r="J2504" s="822" t="s">
        <v>2545</v>
      </c>
      <c r="K2504" s="822" t="s">
        <v>3029</v>
      </c>
      <c r="L2504" s="825">
        <v>5322.08</v>
      </c>
      <c r="M2504" s="825">
        <v>10644.16</v>
      </c>
      <c r="N2504" s="822">
        <v>2</v>
      </c>
      <c r="O2504" s="826">
        <v>1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21</v>
      </c>
      <c r="B2505" s="822" t="s">
        <v>2867</v>
      </c>
      <c r="C2505" s="822" t="s">
        <v>2873</v>
      </c>
      <c r="D2505" s="823" t="s">
        <v>4857</v>
      </c>
      <c r="E2505" s="824" t="s">
        <v>2887</v>
      </c>
      <c r="F2505" s="822" t="s">
        <v>2868</v>
      </c>
      <c r="G2505" s="822" t="s">
        <v>2924</v>
      </c>
      <c r="H2505" s="822" t="s">
        <v>643</v>
      </c>
      <c r="I2505" s="822" t="s">
        <v>2547</v>
      </c>
      <c r="J2505" s="822" t="s">
        <v>2548</v>
      </c>
      <c r="K2505" s="822" t="s">
        <v>853</v>
      </c>
      <c r="L2505" s="825">
        <v>1938.97</v>
      </c>
      <c r="M2505" s="825">
        <v>1938.97</v>
      </c>
      <c r="N2505" s="822">
        <v>1</v>
      </c>
      <c r="O2505" s="826">
        <v>1</v>
      </c>
      <c r="P2505" s="825">
        <v>1938.97</v>
      </c>
      <c r="Q2505" s="827">
        <v>1</v>
      </c>
      <c r="R2505" s="822">
        <v>1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21</v>
      </c>
      <c r="B2506" s="822" t="s">
        <v>2867</v>
      </c>
      <c r="C2506" s="822" t="s">
        <v>2873</v>
      </c>
      <c r="D2506" s="823" t="s">
        <v>4857</v>
      </c>
      <c r="E2506" s="824" t="s">
        <v>2887</v>
      </c>
      <c r="F2506" s="822" t="s">
        <v>2868</v>
      </c>
      <c r="G2506" s="822" t="s">
        <v>2924</v>
      </c>
      <c r="H2506" s="822" t="s">
        <v>643</v>
      </c>
      <c r="I2506" s="822" t="s">
        <v>2547</v>
      </c>
      <c r="J2506" s="822" t="s">
        <v>2548</v>
      </c>
      <c r="K2506" s="822" t="s">
        <v>853</v>
      </c>
      <c r="L2506" s="825">
        <v>1300.79</v>
      </c>
      <c r="M2506" s="825">
        <v>3902.37</v>
      </c>
      <c r="N2506" s="822">
        <v>3</v>
      </c>
      <c r="O2506" s="826">
        <v>1</v>
      </c>
      <c r="P2506" s="825">
        <v>3902.37</v>
      </c>
      <c r="Q2506" s="827">
        <v>1</v>
      </c>
      <c r="R2506" s="822">
        <v>3</v>
      </c>
      <c r="S2506" s="827">
        <v>1</v>
      </c>
      <c r="T2506" s="826">
        <v>1</v>
      </c>
      <c r="U2506" s="828">
        <v>1</v>
      </c>
    </row>
    <row r="2507" spans="1:21" ht="14.45" customHeight="1" x14ac:dyDescent="0.2">
      <c r="A2507" s="821">
        <v>21</v>
      </c>
      <c r="B2507" s="822" t="s">
        <v>2867</v>
      </c>
      <c r="C2507" s="822" t="s">
        <v>2873</v>
      </c>
      <c r="D2507" s="823" t="s">
        <v>4857</v>
      </c>
      <c r="E2507" s="824" t="s">
        <v>2887</v>
      </c>
      <c r="F2507" s="822" t="s">
        <v>2868</v>
      </c>
      <c r="G2507" s="822" t="s">
        <v>2924</v>
      </c>
      <c r="H2507" s="822" t="s">
        <v>643</v>
      </c>
      <c r="I2507" s="822" t="s">
        <v>2549</v>
      </c>
      <c r="J2507" s="822" t="s">
        <v>2548</v>
      </c>
      <c r="K2507" s="822" t="s">
        <v>2550</v>
      </c>
      <c r="L2507" s="825">
        <v>975.59</v>
      </c>
      <c r="M2507" s="825">
        <v>975.59</v>
      </c>
      <c r="N2507" s="822">
        <v>1</v>
      </c>
      <c r="O2507" s="826">
        <v>1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21</v>
      </c>
      <c r="B2508" s="822" t="s">
        <v>2867</v>
      </c>
      <c r="C2508" s="822" t="s">
        <v>2873</v>
      </c>
      <c r="D2508" s="823" t="s">
        <v>4857</v>
      </c>
      <c r="E2508" s="824" t="s">
        <v>2887</v>
      </c>
      <c r="F2508" s="822" t="s">
        <v>2868</v>
      </c>
      <c r="G2508" s="822" t="s">
        <v>2924</v>
      </c>
      <c r="H2508" s="822" t="s">
        <v>643</v>
      </c>
      <c r="I2508" s="822" t="s">
        <v>2551</v>
      </c>
      <c r="J2508" s="822" t="s">
        <v>2548</v>
      </c>
      <c r="K2508" s="822" t="s">
        <v>2552</v>
      </c>
      <c r="L2508" s="825">
        <v>484.75</v>
      </c>
      <c r="M2508" s="825">
        <v>1939</v>
      </c>
      <c r="N2508" s="822">
        <v>4</v>
      </c>
      <c r="O2508" s="826">
        <v>2</v>
      </c>
      <c r="P2508" s="825">
        <v>484.75</v>
      </c>
      <c r="Q2508" s="827">
        <v>0.25</v>
      </c>
      <c r="R2508" s="822">
        <v>1</v>
      </c>
      <c r="S2508" s="827">
        <v>0.25</v>
      </c>
      <c r="T2508" s="826">
        <v>1</v>
      </c>
      <c r="U2508" s="828">
        <v>0.5</v>
      </c>
    </row>
    <row r="2509" spans="1:21" ht="14.45" customHeight="1" x14ac:dyDescent="0.2">
      <c r="A2509" s="821">
        <v>21</v>
      </c>
      <c r="B2509" s="822" t="s">
        <v>2867</v>
      </c>
      <c r="C2509" s="822" t="s">
        <v>2873</v>
      </c>
      <c r="D2509" s="823" t="s">
        <v>4857</v>
      </c>
      <c r="E2509" s="824" t="s">
        <v>2887</v>
      </c>
      <c r="F2509" s="822" t="s">
        <v>2868</v>
      </c>
      <c r="G2509" s="822" t="s">
        <v>2924</v>
      </c>
      <c r="H2509" s="822" t="s">
        <v>643</v>
      </c>
      <c r="I2509" s="822" t="s">
        <v>2551</v>
      </c>
      <c r="J2509" s="822" t="s">
        <v>2548</v>
      </c>
      <c r="K2509" s="822" t="s">
        <v>2552</v>
      </c>
      <c r="L2509" s="825">
        <v>325.2</v>
      </c>
      <c r="M2509" s="825">
        <v>325.2</v>
      </c>
      <c r="N2509" s="822">
        <v>1</v>
      </c>
      <c r="O2509" s="826">
        <v>1</v>
      </c>
      <c r="P2509" s="825">
        <v>325.2</v>
      </c>
      <c r="Q2509" s="827">
        <v>1</v>
      </c>
      <c r="R2509" s="822">
        <v>1</v>
      </c>
      <c r="S2509" s="827">
        <v>1</v>
      </c>
      <c r="T2509" s="826">
        <v>1</v>
      </c>
      <c r="U2509" s="828">
        <v>1</v>
      </c>
    </row>
    <row r="2510" spans="1:21" ht="14.45" customHeight="1" x14ac:dyDescent="0.2">
      <c r="A2510" s="821">
        <v>21</v>
      </c>
      <c r="B2510" s="822" t="s">
        <v>2867</v>
      </c>
      <c r="C2510" s="822" t="s">
        <v>2873</v>
      </c>
      <c r="D2510" s="823" t="s">
        <v>4857</v>
      </c>
      <c r="E2510" s="824" t="s">
        <v>2887</v>
      </c>
      <c r="F2510" s="822" t="s">
        <v>2868</v>
      </c>
      <c r="G2510" s="822" t="s">
        <v>2924</v>
      </c>
      <c r="H2510" s="822" t="s">
        <v>643</v>
      </c>
      <c r="I2510" s="822" t="s">
        <v>2540</v>
      </c>
      <c r="J2510" s="822" t="s">
        <v>2538</v>
      </c>
      <c r="K2510" s="822" t="s">
        <v>2541</v>
      </c>
      <c r="L2510" s="825">
        <v>484.75</v>
      </c>
      <c r="M2510" s="825">
        <v>3393.25</v>
      </c>
      <c r="N2510" s="822">
        <v>7</v>
      </c>
      <c r="O2510" s="826">
        <v>2</v>
      </c>
      <c r="P2510" s="825">
        <v>3393.25</v>
      </c>
      <c r="Q2510" s="827">
        <v>1</v>
      </c>
      <c r="R2510" s="822">
        <v>7</v>
      </c>
      <c r="S2510" s="827">
        <v>1</v>
      </c>
      <c r="T2510" s="826">
        <v>2</v>
      </c>
      <c r="U2510" s="828">
        <v>1</v>
      </c>
    </row>
    <row r="2511" spans="1:21" ht="14.45" customHeight="1" x14ac:dyDescent="0.2">
      <c r="A2511" s="821">
        <v>21</v>
      </c>
      <c r="B2511" s="822" t="s">
        <v>2867</v>
      </c>
      <c r="C2511" s="822" t="s">
        <v>2873</v>
      </c>
      <c r="D2511" s="823" t="s">
        <v>4857</v>
      </c>
      <c r="E2511" s="824" t="s">
        <v>2887</v>
      </c>
      <c r="F2511" s="822" t="s">
        <v>2868</v>
      </c>
      <c r="G2511" s="822" t="s">
        <v>2924</v>
      </c>
      <c r="H2511" s="822" t="s">
        <v>643</v>
      </c>
      <c r="I2511" s="822" t="s">
        <v>2537</v>
      </c>
      <c r="J2511" s="822" t="s">
        <v>2538</v>
      </c>
      <c r="K2511" s="822" t="s">
        <v>2539</v>
      </c>
      <c r="L2511" s="825">
        <v>1938.97</v>
      </c>
      <c r="M2511" s="825">
        <v>5816.91</v>
      </c>
      <c r="N2511" s="822">
        <v>3</v>
      </c>
      <c r="O2511" s="826">
        <v>1</v>
      </c>
      <c r="P2511" s="825">
        <v>5816.91</v>
      </c>
      <c r="Q2511" s="827">
        <v>1</v>
      </c>
      <c r="R2511" s="822">
        <v>3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21</v>
      </c>
      <c r="B2512" s="822" t="s">
        <v>2867</v>
      </c>
      <c r="C2512" s="822" t="s">
        <v>2873</v>
      </c>
      <c r="D2512" s="823" t="s">
        <v>4857</v>
      </c>
      <c r="E2512" s="824" t="s">
        <v>2887</v>
      </c>
      <c r="F2512" s="822" t="s">
        <v>2868</v>
      </c>
      <c r="G2512" s="822" t="s">
        <v>2924</v>
      </c>
      <c r="H2512" s="822" t="s">
        <v>643</v>
      </c>
      <c r="I2512" s="822" t="s">
        <v>3031</v>
      </c>
      <c r="J2512" s="822" t="s">
        <v>2538</v>
      </c>
      <c r="K2512" s="822" t="s">
        <v>3032</v>
      </c>
      <c r="L2512" s="825">
        <v>242.37</v>
      </c>
      <c r="M2512" s="825">
        <v>727.11</v>
      </c>
      <c r="N2512" s="822">
        <v>3</v>
      </c>
      <c r="O2512" s="826">
        <v>1</v>
      </c>
      <c r="P2512" s="825">
        <v>727.11</v>
      </c>
      <c r="Q2512" s="827">
        <v>1</v>
      </c>
      <c r="R2512" s="822">
        <v>3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21</v>
      </c>
      <c r="B2513" s="822" t="s">
        <v>2867</v>
      </c>
      <c r="C2513" s="822" t="s">
        <v>2873</v>
      </c>
      <c r="D2513" s="823" t="s">
        <v>4857</v>
      </c>
      <c r="E2513" s="824" t="s">
        <v>2887</v>
      </c>
      <c r="F2513" s="822" t="s">
        <v>2868</v>
      </c>
      <c r="G2513" s="822" t="s">
        <v>2924</v>
      </c>
      <c r="H2513" s="822" t="s">
        <v>643</v>
      </c>
      <c r="I2513" s="822" t="s">
        <v>3031</v>
      </c>
      <c r="J2513" s="822" t="s">
        <v>2538</v>
      </c>
      <c r="K2513" s="822" t="s">
        <v>3032</v>
      </c>
      <c r="L2513" s="825">
        <v>162.61000000000001</v>
      </c>
      <c r="M2513" s="825">
        <v>487.83000000000004</v>
      </c>
      <c r="N2513" s="822">
        <v>3</v>
      </c>
      <c r="O2513" s="826">
        <v>0.5</v>
      </c>
      <c r="P2513" s="825">
        <v>487.83000000000004</v>
      </c>
      <c r="Q2513" s="827">
        <v>1</v>
      </c>
      <c r="R2513" s="822">
        <v>3</v>
      </c>
      <c r="S2513" s="827">
        <v>1</v>
      </c>
      <c r="T2513" s="826">
        <v>0.5</v>
      </c>
      <c r="U2513" s="828">
        <v>1</v>
      </c>
    </row>
    <row r="2514" spans="1:21" ht="14.45" customHeight="1" x14ac:dyDescent="0.2">
      <c r="A2514" s="821">
        <v>21</v>
      </c>
      <c r="B2514" s="822" t="s">
        <v>2867</v>
      </c>
      <c r="C2514" s="822" t="s">
        <v>2873</v>
      </c>
      <c r="D2514" s="823" t="s">
        <v>4857</v>
      </c>
      <c r="E2514" s="824" t="s">
        <v>2887</v>
      </c>
      <c r="F2514" s="822" t="s">
        <v>2868</v>
      </c>
      <c r="G2514" s="822" t="s">
        <v>2924</v>
      </c>
      <c r="H2514" s="822" t="s">
        <v>643</v>
      </c>
      <c r="I2514" s="822" t="s">
        <v>2729</v>
      </c>
      <c r="J2514" s="822" t="s">
        <v>2538</v>
      </c>
      <c r="K2514" s="822" t="s">
        <v>2730</v>
      </c>
      <c r="L2514" s="825">
        <v>1454.23</v>
      </c>
      <c r="M2514" s="825">
        <v>17450.760000000002</v>
      </c>
      <c r="N2514" s="822">
        <v>12</v>
      </c>
      <c r="O2514" s="826">
        <v>4</v>
      </c>
      <c r="P2514" s="825">
        <v>17450.760000000002</v>
      </c>
      <c r="Q2514" s="827">
        <v>1</v>
      </c>
      <c r="R2514" s="822">
        <v>12</v>
      </c>
      <c r="S2514" s="827">
        <v>1</v>
      </c>
      <c r="T2514" s="826">
        <v>4</v>
      </c>
      <c r="U2514" s="828">
        <v>1</v>
      </c>
    </row>
    <row r="2515" spans="1:21" ht="14.45" customHeight="1" x14ac:dyDescent="0.2">
      <c r="A2515" s="821">
        <v>21</v>
      </c>
      <c r="B2515" s="822" t="s">
        <v>2867</v>
      </c>
      <c r="C2515" s="822" t="s">
        <v>2873</v>
      </c>
      <c r="D2515" s="823" t="s">
        <v>4857</v>
      </c>
      <c r="E2515" s="824" t="s">
        <v>2887</v>
      </c>
      <c r="F2515" s="822" t="s">
        <v>2868</v>
      </c>
      <c r="G2515" s="822" t="s">
        <v>2924</v>
      </c>
      <c r="H2515" s="822" t="s">
        <v>329</v>
      </c>
      <c r="I2515" s="822" t="s">
        <v>4596</v>
      </c>
      <c r="J2515" s="822" t="s">
        <v>4597</v>
      </c>
      <c r="K2515" s="822" t="s">
        <v>2541</v>
      </c>
      <c r="L2515" s="825">
        <v>325.2</v>
      </c>
      <c r="M2515" s="825">
        <v>1626</v>
      </c>
      <c r="N2515" s="822">
        <v>5</v>
      </c>
      <c r="O2515" s="826">
        <v>1</v>
      </c>
      <c r="P2515" s="825">
        <v>1626</v>
      </c>
      <c r="Q2515" s="827">
        <v>1</v>
      </c>
      <c r="R2515" s="822">
        <v>5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21</v>
      </c>
      <c r="B2516" s="822" t="s">
        <v>2867</v>
      </c>
      <c r="C2516" s="822" t="s">
        <v>2873</v>
      </c>
      <c r="D2516" s="823" t="s">
        <v>4857</v>
      </c>
      <c r="E2516" s="824" t="s">
        <v>2887</v>
      </c>
      <c r="F2516" s="822" t="s">
        <v>2868</v>
      </c>
      <c r="G2516" s="822" t="s">
        <v>3039</v>
      </c>
      <c r="H2516" s="822" t="s">
        <v>329</v>
      </c>
      <c r="I2516" s="822" t="s">
        <v>3040</v>
      </c>
      <c r="J2516" s="822" t="s">
        <v>3041</v>
      </c>
      <c r="K2516" s="822" t="s">
        <v>3042</v>
      </c>
      <c r="L2516" s="825">
        <v>121.07</v>
      </c>
      <c r="M2516" s="825">
        <v>121.07</v>
      </c>
      <c r="N2516" s="822">
        <v>1</v>
      </c>
      <c r="O2516" s="826">
        <v>1</v>
      </c>
      <c r="P2516" s="825">
        <v>121.07</v>
      </c>
      <c r="Q2516" s="827">
        <v>1</v>
      </c>
      <c r="R2516" s="822">
        <v>1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21</v>
      </c>
      <c r="B2517" s="822" t="s">
        <v>2867</v>
      </c>
      <c r="C2517" s="822" t="s">
        <v>2873</v>
      </c>
      <c r="D2517" s="823" t="s">
        <v>4857</v>
      </c>
      <c r="E2517" s="824" t="s">
        <v>2887</v>
      </c>
      <c r="F2517" s="822" t="s">
        <v>2868</v>
      </c>
      <c r="G2517" s="822" t="s">
        <v>3043</v>
      </c>
      <c r="H2517" s="822" t="s">
        <v>643</v>
      </c>
      <c r="I2517" s="822" t="s">
        <v>2359</v>
      </c>
      <c r="J2517" s="822" t="s">
        <v>936</v>
      </c>
      <c r="K2517" s="822" t="s">
        <v>2360</v>
      </c>
      <c r="L2517" s="825">
        <v>42.51</v>
      </c>
      <c r="M2517" s="825">
        <v>255.06</v>
      </c>
      <c r="N2517" s="822">
        <v>6</v>
      </c>
      <c r="O2517" s="826">
        <v>5.5</v>
      </c>
      <c r="P2517" s="825">
        <v>170.04</v>
      </c>
      <c r="Q2517" s="827">
        <v>0.66666666666666663</v>
      </c>
      <c r="R2517" s="822">
        <v>4</v>
      </c>
      <c r="S2517" s="827">
        <v>0.66666666666666663</v>
      </c>
      <c r="T2517" s="826">
        <v>4</v>
      </c>
      <c r="U2517" s="828">
        <v>0.72727272727272729</v>
      </c>
    </row>
    <row r="2518" spans="1:21" ht="14.45" customHeight="1" x14ac:dyDescent="0.2">
      <c r="A2518" s="821">
        <v>21</v>
      </c>
      <c r="B2518" s="822" t="s">
        <v>2867</v>
      </c>
      <c r="C2518" s="822" t="s">
        <v>2873</v>
      </c>
      <c r="D2518" s="823" t="s">
        <v>4857</v>
      </c>
      <c r="E2518" s="824" t="s">
        <v>2887</v>
      </c>
      <c r="F2518" s="822" t="s">
        <v>2868</v>
      </c>
      <c r="G2518" s="822" t="s">
        <v>3043</v>
      </c>
      <c r="H2518" s="822" t="s">
        <v>643</v>
      </c>
      <c r="I2518" s="822" t="s">
        <v>2361</v>
      </c>
      <c r="J2518" s="822" t="s">
        <v>936</v>
      </c>
      <c r="K2518" s="822" t="s">
        <v>2362</v>
      </c>
      <c r="L2518" s="825">
        <v>85.02</v>
      </c>
      <c r="M2518" s="825">
        <v>85.02</v>
      </c>
      <c r="N2518" s="822">
        <v>1</v>
      </c>
      <c r="O2518" s="826">
        <v>0.5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21</v>
      </c>
      <c r="B2519" s="822" t="s">
        <v>2867</v>
      </c>
      <c r="C2519" s="822" t="s">
        <v>2873</v>
      </c>
      <c r="D2519" s="823" t="s">
        <v>4857</v>
      </c>
      <c r="E2519" s="824" t="s">
        <v>2887</v>
      </c>
      <c r="F2519" s="822" t="s">
        <v>2868</v>
      </c>
      <c r="G2519" s="822" t="s">
        <v>3044</v>
      </c>
      <c r="H2519" s="822" t="s">
        <v>643</v>
      </c>
      <c r="I2519" s="822" t="s">
        <v>2578</v>
      </c>
      <c r="J2519" s="822" t="s">
        <v>2579</v>
      </c>
      <c r="K2519" s="822" t="s">
        <v>2580</v>
      </c>
      <c r="L2519" s="825">
        <v>113.16</v>
      </c>
      <c r="M2519" s="825">
        <v>905.28</v>
      </c>
      <c r="N2519" s="822">
        <v>8</v>
      </c>
      <c r="O2519" s="826">
        <v>5</v>
      </c>
      <c r="P2519" s="825">
        <v>339.48</v>
      </c>
      <c r="Q2519" s="827">
        <v>0.37500000000000006</v>
      </c>
      <c r="R2519" s="822">
        <v>3</v>
      </c>
      <c r="S2519" s="827">
        <v>0.375</v>
      </c>
      <c r="T2519" s="826">
        <v>1.5</v>
      </c>
      <c r="U2519" s="828">
        <v>0.3</v>
      </c>
    </row>
    <row r="2520" spans="1:21" ht="14.45" customHeight="1" x14ac:dyDescent="0.2">
      <c r="A2520" s="821">
        <v>21</v>
      </c>
      <c r="B2520" s="822" t="s">
        <v>2867</v>
      </c>
      <c r="C2520" s="822" t="s">
        <v>2873</v>
      </c>
      <c r="D2520" s="823" t="s">
        <v>4857</v>
      </c>
      <c r="E2520" s="824" t="s">
        <v>2887</v>
      </c>
      <c r="F2520" s="822" t="s">
        <v>2868</v>
      </c>
      <c r="G2520" s="822" t="s">
        <v>3044</v>
      </c>
      <c r="H2520" s="822" t="s">
        <v>643</v>
      </c>
      <c r="I2520" s="822" t="s">
        <v>2581</v>
      </c>
      <c r="J2520" s="822" t="s">
        <v>2579</v>
      </c>
      <c r="K2520" s="822" t="s">
        <v>2582</v>
      </c>
      <c r="L2520" s="825">
        <v>169.73</v>
      </c>
      <c r="M2520" s="825">
        <v>339.46</v>
      </c>
      <c r="N2520" s="822">
        <v>2</v>
      </c>
      <c r="O2520" s="826">
        <v>2</v>
      </c>
      <c r="P2520" s="825">
        <v>339.46</v>
      </c>
      <c r="Q2520" s="827">
        <v>1</v>
      </c>
      <c r="R2520" s="822">
        <v>2</v>
      </c>
      <c r="S2520" s="827">
        <v>1</v>
      </c>
      <c r="T2520" s="826">
        <v>2</v>
      </c>
      <c r="U2520" s="828">
        <v>1</v>
      </c>
    </row>
    <row r="2521" spans="1:21" ht="14.45" customHeight="1" x14ac:dyDescent="0.2">
      <c r="A2521" s="821">
        <v>21</v>
      </c>
      <c r="B2521" s="822" t="s">
        <v>2867</v>
      </c>
      <c r="C2521" s="822" t="s">
        <v>2873</v>
      </c>
      <c r="D2521" s="823" t="s">
        <v>4857</v>
      </c>
      <c r="E2521" s="824" t="s">
        <v>2887</v>
      </c>
      <c r="F2521" s="822" t="s">
        <v>2868</v>
      </c>
      <c r="G2521" s="822" t="s">
        <v>3044</v>
      </c>
      <c r="H2521" s="822" t="s">
        <v>643</v>
      </c>
      <c r="I2521" s="822" t="s">
        <v>3045</v>
      </c>
      <c r="J2521" s="822" t="s">
        <v>2579</v>
      </c>
      <c r="K2521" s="822" t="s">
        <v>3046</v>
      </c>
      <c r="L2521" s="825">
        <v>339.47</v>
      </c>
      <c r="M2521" s="825">
        <v>6449.93</v>
      </c>
      <c r="N2521" s="822">
        <v>19</v>
      </c>
      <c r="O2521" s="826">
        <v>5.5</v>
      </c>
      <c r="P2521" s="825">
        <v>3734.17</v>
      </c>
      <c r="Q2521" s="827">
        <v>0.57894736842105265</v>
      </c>
      <c r="R2521" s="822">
        <v>11</v>
      </c>
      <c r="S2521" s="827">
        <v>0.57894736842105265</v>
      </c>
      <c r="T2521" s="826">
        <v>3</v>
      </c>
      <c r="U2521" s="828">
        <v>0.54545454545454541</v>
      </c>
    </row>
    <row r="2522" spans="1:21" ht="14.45" customHeight="1" x14ac:dyDescent="0.2">
      <c r="A2522" s="821">
        <v>21</v>
      </c>
      <c r="B2522" s="822" t="s">
        <v>2867</v>
      </c>
      <c r="C2522" s="822" t="s">
        <v>2873</v>
      </c>
      <c r="D2522" s="823" t="s">
        <v>4857</v>
      </c>
      <c r="E2522" s="824" t="s">
        <v>2887</v>
      </c>
      <c r="F2522" s="822" t="s">
        <v>2868</v>
      </c>
      <c r="G2522" s="822" t="s">
        <v>3044</v>
      </c>
      <c r="H2522" s="822" t="s">
        <v>329</v>
      </c>
      <c r="I2522" s="822" t="s">
        <v>4598</v>
      </c>
      <c r="J2522" s="822" t="s">
        <v>4599</v>
      </c>
      <c r="K2522" s="822" t="s">
        <v>3046</v>
      </c>
      <c r="L2522" s="825">
        <v>339.47</v>
      </c>
      <c r="M2522" s="825">
        <v>678.94</v>
      </c>
      <c r="N2522" s="822">
        <v>2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21</v>
      </c>
      <c r="B2523" s="822" t="s">
        <v>2867</v>
      </c>
      <c r="C2523" s="822" t="s">
        <v>2873</v>
      </c>
      <c r="D2523" s="823" t="s">
        <v>4857</v>
      </c>
      <c r="E2523" s="824" t="s">
        <v>2887</v>
      </c>
      <c r="F2523" s="822" t="s">
        <v>2868</v>
      </c>
      <c r="G2523" s="822" t="s">
        <v>3053</v>
      </c>
      <c r="H2523" s="822" t="s">
        <v>329</v>
      </c>
      <c r="I2523" s="822" t="s">
        <v>4600</v>
      </c>
      <c r="J2523" s="822" t="s">
        <v>4601</v>
      </c>
      <c r="K2523" s="822" t="s">
        <v>4602</v>
      </c>
      <c r="L2523" s="825">
        <v>84.39</v>
      </c>
      <c r="M2523" s="825">
        <v>84.39</v>
      </c>
      <c r="N2523" s="822">
        <v>1</v>
      </c>
      <c r="O2523" s="826">
        <v>0.5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21</v>
      </c>
      <c r="B2524" s="822" t="s">
        <v>2867</v>
      </c>
      <c r="C2524" s="822" t="s">
        <v>2873</v>
      </c>
      <c r="D2524" s="823" t="s">
        <v>4857</v>
      </c>
      <c r="E2524" s="824" t="s">
        <v>2887</v>
      </c>
      <c r="F2524" s="822" t="s">
        <v>2868</v>
      </c>
      <c r="G2524" s="822" t="s">
        <v>3833</v>
      </c>
      <c r="H2524" s="822" t="s">
        <v>329</v>
      </c>
      <c r="I2524" s="822" t="s">
        <v>3834</v>
      </c>
      <c r="J2524" s="822" t="s">
        <v>3835</v>
      </c>
      <c r="K2524" s="822" t="s">
        <v>2987</v>
      </c>
      <c r="L2524" s="825">
        <v>140.72</v>
      </c>
      <c r="M2524" s="825">
        <v>703.6</v>
      </c>
      <c r="N2524" s="822">
        <v>5</v>
      </c>
      <c r="O2524" s="826">
        <v>1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21</v>
      </c>
      <c r="B2525" s="822" t="s">
        <v>2867</v>
      </c>
      <c r="C2525" s="822" t="s">
        <v>2873</v>
      </c>
      <c r="D2525" s="823" t="s">
        <v>4857</v>
      </c>
      <c r="E2525" s="824" t="s">
        <v>2887</v>
      </c>
      <c r="F2525" s="822" t="s">
        <v>2868</v>
      </c>
      <c r="G2525" s="822" t="s">
        <v>3651</v>
      </c>
      <c r="H2525" s="822" t="s">
        <v>329</v>
      </c>
      <c r="I2525" s="822" t="s">
        <v>4603</v>
      </c>
      <c r="J2525" s="822" t="s">
        <v>1123</v>
      </c>
      <c r="K2525" s="822" t="s">
        <v>4216</v>
      </c>
      <c r="L2525" s="825">
        <v>79.64</v>
      </c>
      <c r="M2525" s="825">
        <v>238.92000000000002</v>
      </c>
      <c r="N2525" s="822">
        <v>3</v>
      </c>
      <c r="O2525" s="826">
        <v>2.5</v>
      </c>
      <c r="P2525" s="825">
        <v>79.64</v>
      </c>
      <c r="Q2525" s="827">
        <v>0.33333333333333331</v>
      </c>
      <c r="R2525" s="822">
        <v>1</v>
      </c>
      <c r="S2525" s="827">
        <v>0.33333333333333331</v>
      </c>
      <c r="T2525" s="826">
        <v>1</v>
      </c>
      <c r="U2525" s="828">
        <v>0.4</v>
      </c>
    </row>
    <row r="2526" spans="1:21" ht="14.45" customHeight="1" x14ac:dyDescent="0.2">
      <c r="A2526" s="821">
        <v>21</v>
      </c>
      <c r="B2526" s="822" t="s">
        <v>2867</v>
      </c>
      <c r="C2526" s="822" t="s">
        <v>2873</v>
      </c>
      <c r="D2526" s="823" t="s">
        <v>4857</v>
      </c>
      <c r="E2526" s="824" t="s">
        <v>2887</v>
      </c>
      <c r="F2526" s="822" t="s">
        <v>2868</v>
      </c>
      <c r="G2526" s="822" t="s">
        <v>3651</v>
      </c>
      <c r="H2526" s="822" t="s">
        <v>329</v>
      </c>
      <c r="I2526" s="822" t="s">
        <v>4215</v>
      </c>
      <c r="J2526" s="822" t="s">
        <v>1123</v>
      </c>
      <c r="K2526" s="822" t="s">
        <v>4216</v>
      </c>
      <c r="L2526" s="825">
        <v>79.64</v>
      </c>
      <c r="M2526" s="825">
        <v>398.20000000000005</v>
      </c>
      <c r="N2526" s="822">
        <v>5</v>
      </c>
      <c r="O2526" s="826">
        <v>3.5</v>
      </c>
      <c r="P2526" s="825">
        <v>238.92000000000002</v>
      </c>
      <c r="Q2526" s="827">
        <v>0.6</v>
      </c>
      <c r="R2526" s="822">
        <v>3</v>
      </c>
      <c r="S2526" s="827">
        <v>0.6</v>
      </c>
      <c r="T2526" s="826">
        <v>3</v>
      </c>
      <c r="U2526" s="828">
        <v>0.8571428571428571</v>
      </c>
    </row>
    <row r="2527" spans="1:21" ht="14.45" customHeight="1" x14ac:dyDescent="0.2">
      <c r="A2527" s="821">
        <v>21</v>
      </c>
      <c r="B2527" s="822" t="s">
        <v>2867</v>
      </c>
      <c r="C2527" s="822" t="s">
        <v>2873</v>
      </c>
      <c r="D2527" s="823" t="s">
        <v>4857</v>
      </c>
      <c r="E2527" s="824" t="s">
        <v>2887</v>
      </c>
      <c r="F2527" s="822" t="s">
        <v>2868</v>
      </c>
      <c r="G2527" s="822" t="s">
        <v>2940</v>
      </c>
      <c r="H2527" s="822" t="s">
        <v>329</v>
      </c>
      <c r="I2527" s="822" t="s">
        <v>3056</v>
      </c>
      <c r="J2527" s="822" t="s">
        <v>1053</v>
      </c>
      <c r="K2527" s="822" t="s">
        <v>3057</v>
      </c>
      <c r="L2527" s="825">
        <v>75.05</v>
      </c>
      <c r="M2527" s="825">
        <v>600.4</v>
      </c>
      <c r="N2527" s="822">
        <v>8</v>
      </c>
      <c r="O2527" s="826">
        <v>6</v>
      </c>
      <c r="P2527" s="825">
        <v>450.3</v>
      </c>
      <c r="Q2527" s="827">
        <v>0.75</v>
      </c>
      <c r="R2527" s="822">
        <v>6</v>
      </c>
      <c r="S2527" s="827">
        <v>0.75</v>
      </c>
      <c r="T2527" s="826">
        <v>4.5</v>
      </c>
      <c r="U2527" s="828">
        <v>0.75</v>
      </c>
    </row>
    <row r="2528" spans="1:21" ht="14.45" customHeight="1" x14ac:dyDescent="0.2">
      <c r="A2528" s="821">
        <v>21</v>
      </c>
      <c r="B2528" s="822" t="s">
        <v>2867</v>
      </c>
      <c r="C2528" s="822" t="s">
        <v>2873</v>
      </c>
      <c r="D2528" s="823" t="s">
        <v>4857</v>
      </c>
      <c r="E2528" s="824" t="s">
        <v>2887</v>
      </c>
      <c r="F2528" s="822" t="s">
        <v>2868</v>
      </c>
      <c r="G2528" s="822" t="s">
        <v>2940</v>
      </c>
      <c r="H2528" s="822" t="s">
        <v>329</v>
      </c>
      <c r="I2528" s="822" t="s">
        <v>2941</v>
      </c>
      <c r="J2528" s="822" t="s">
        <v>1057</v>
      </c>
      <c r="K2528" s="822" t="s">
        <v>2942</v>
      </c>
      <c r="L2528" s="825">
        <v>45.03</v>
      </c>
      <c r="M2528" s="825">
        <v>45.03</v>
      </c>
      <c r="N2528" s="822">
        <v>1</v>
      </c>
      <c r="O2528" s="826">
        <v>0.5</v>
      </c>
      <c r="P2528" s="825">
        <v>45.03</v>
      </c>
      <c r="Q2528" s="827">
        <v>1</v>
      </c>
      <c r="R2528" s="822">
        <v>1</v>
      </c>
      <c r="S2528" s="827">
        <v>1</v>
      </c>
      <c r="T2528" s="826">
        <v>0.5</v>
      </c>
      <c r="U2528" s="828">
        <v>1</v>
      </c>
    </row>
    <row r="2529" spans="1:21" ht="14.45" customHeight="1" x14ac:dyDescent="0.2">
      <c r="A2529" s="821">
        <v>21</v>
      </c>
      <c r="B2529" s="822" t="s">
        <v>2867</v>
      </c>
      <c r="C2529" s="822" t="s">
        <v>2873</v>
      </c>
      <c r="D2529" s="823" t="s">
        <v>4857</v>
      </c>
      <c r="E2529" s="824" t="s">
        <v>2887</v>
      </c>
      <c r="F2529" s="822" t="s">
        <v>2868</v>
      </c>
      <c r="G2529" s="822" t="s">
        <v>4604</v>
      </c>
      <c r="H2529" s="822" t="s">
        <v>329</v>
      </c>
      <c r="I2529" s="822" t="s">
        <v>4605</v>
      </c>
      <c r="J2529" s="822" t="s">
        <v>4606</v>
      </c>
      <c r="K2529" s="822" t="s">
        <v>1170</v>
      </c>
      <c r="L2529" s="825">
        <v>22.06</v>
      </c>
      <c r="M2529" s="825">
        <v>22.06</v>
      </c>
      <c r="N2529" s="822">
        <v>1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21</v>
      </c>
      <c r="B2530" s="822" t="s">
        <v>2867</v>
      </c>
      <c r="C2530" s="822" t="s">
        <v>2873</v>
      </c>
      <c r="D2530" s="823" t="s">
        <v>4857</v>
      </c>
      <c r="E2530" s="824" t="s">
        <v>2887</v>
      </c>
      <c r="F2530" s="822" t="s">
        <v>2868</v>
      </c>
      <c r="G2530" s="822" t="s">
        <v>3542</v>
      </c>
      <c r="H2530" s="822" t="s">
        <v>329</v>
      </c>
      <c r="I2530" s="822" t="s">
        <v>3543</v>
      </c>
      <c r="J2530" s="822" t="s">
        <v>1933</v>
      </c>
      <c r="K2530" s="822" t="s">
        <v>1934</v>
      </c>
      <c r="L2530" s="825">
        <v>94.7</v>
      </c>
      <c r="M2530" s="825">
        <v>94.7</v>
      </c>
      <c r="N2530" s="822">
        <v>1</v>
      </c>
      <c r="O2530" s="826">
        <v>1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21</v>
      </c>
      <c r="B2531" s="822" t="s">
        <v>2867</v>
      </c>
      <c r="C2531" s="822" t="s">
        <v>2873</v>
      </c>
      <c r="D2531" s="823" t="s">
        <v>4857</v>
      </c>
      <c r="E2531" s="824" t="s">
        <v>2887</v>
      </c>
      <c r="F2531" s="822" t="s">
        <v>2868</v>
      </c>
      <c r="G2531" s="822" t="s">
        <v>3542</v>
      </c>
      <c r="H2531" s="822" t="s">
        <v>329</v>
      </c>
      <c r="I2531" s="822" t="s">
        <v>3543</v>
      </c>
      <c r="J2531" s="822" t="s">
        <v>1933</v>
      </c>
      <c r="K2531" s="822" t="s">
        <v>1934</v>
      </c>
      <c r="L2531" s="825">
        <v>49.04</v>
      </c>
      <c r="M2531" s="825">
        <v>49.04</v>
      </c>
      <c r="N2531" s="822">
        <v>1</v>
      </c>
      <c r="O2531" s="826">
        <v>1</v>
      </c>
      <c r="P2531" s="825">
        <v>49.04</v>
      </c>
      <c r="Q2531" s="827">
        <v>1</v>
      </c>
      <c r="R2531" s="822">
        <v>1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21</v>
      </c>
      <c r="B2532" s="822" t="s">
        <v>2867</v>
      </c>
      <c r="C2532" s="822" t="s">
        <v>2873</v>
      </c>
      <c r="D2532" s="823" t="s">
        <v>4857</v>
      </c>
      <c r="E2532" s="824" t="s">
        <v>2887</v>
      </c>
      <c r="F2532" s="822" t="s">
        <v>2868</v>
      </c>
      <c r="G2532" s="822" t="s">
        <v>3542</v>
      </c>
      <c r="H2532" s="822" t="s">
        <v>329</v>
      </c>
      <c r="I2532" s="822" t="s">
        <v>4607</v>
      </c>
      <c r="J2532" s="822" t="s">
        <v>1933</v>
      </c>
      <c r="K2532" s="822" t="s">
        <v>4608</v>
      </c>
      <c r="L2532" s="825">
        <v>94.7</v>
      </c>
      <c r="M2532" s="825">
        <v>94.7</v>
      </c>
      <c r="N2532" s="822">
        <v>1</v>
      </c>
      <c r="O2532" s="826">
        <v>0.5</v>
      </c>
      <c r="P2532" s="825">
        <v>94.7</v>
      </c>
      <c r="Q2532" s="827">
        <v>1</v>
      </c>
      <c r="R2532" s="822">
        <v>1</v>
      </c>
      <c r="S2532" s="827">
        <v>1</v>
      </c>
      <c r="T2532" s="826">
        <v>0.5</v>
      </c>
      <c r="U2532" s="828">
        <v>1</v>
      </c>
    </row>
    <row r="2533" spans="1:21" ht="14.45" customHeight="1" x14ac:dyDescent="0.2">
      <c r="A2533" s="821">
        <v>21</v>
      </c>
      <c r="B2533" s="822" t="s">
        <v>2867</v>
      </c>
      <c r="C2533" s="822" t="s">
        <v>2873</v>
      </c>
      <c r="D2533" s="823" t="s">
        <v>4857</v>
      </c>
      <c r="E2533" s="824" t="s">
        <v>2887</v>
      </c>
      <c r="F2533" s="822" t="s">
        <v>2868</v>
      </c>
      <c r="G2533" s="822" t="s">
        <v>3542</v>
      </c>
      <c r="H2533" s="822" t="s">
        <v>329</v>
      </c>
      <c r="I2533" s="822" t="s">
        <v>4609</v>
      </c>
      <c r="J2533" s="822" t="s">
        <v>1933</v>
      </c>
      <c r="K2533" s="822" t="s">
        <v>1934</v>
      </c>
      <c r="L2533" s="825">
        <v>49.04</v>
      </c>
      <c r="M2533" s="825">
        <v>49.04</v>
      </c>
      <c r="N2533" s="822">
        <v>1</v>
      </c>
      <c r="O2533" s="826">
        <v>1</v>
      </c>
      <c r="P2533" s="825">
        <v>49.04</v>
      </c>
      <c r="Q2533" s="827">
        <v>1</v>
      </c>
      <c r="R2533" s="822">
        <v>1</v>
      </c>
      <c r="S2533" s="827">
        <v>1</v>
      </c>
      <c r="T2533" s="826">
        <v>1</v>
      </c>
      <c r="U2533" s="828">
        <v>1</v>
      </c>
    </row>
    <row r="2534" spans="1:21" ht="14.45" customHeight="1" x14ac:dyDescent="0.2">
      <c r="A2534" s="821">
        <v>21</v>
      </c>
      <c r="B2534" s="822" t="s">
        <v>2867</v>
      </c>
      <c r="C2534" s="822" t="s">
        <v>2873</v>
      </c>
      <c r="D2534" s="823" t="s">
        <v>4857</v>
      </c>
      <c r="E2534" s="824" t="s">
        <v>2887</v>
      </c>
      <c r="F2534" s="822" t="s">
        <v>2868</v>
      </c>
      <c r="G2534" s="822" t="s">
        <v>3061</v>
      </c>
      <c r="H2534" s="822" t="s">
        <v>329</v>
      </c>
      <c r="I2534" s="822" t="s">
        <v>3062</v>
      </c>
      <c r="J2534" s="822" t="s">
        <v>3063</v>
      </c>
      <c r="K2534" s="822" t="s">
        <v>3064</v>
      </c>
      <c r="L2534" s="825">
        <v>45.89</v>
      </c>
      <c r="M2534" s="825">
        <v>137.67000000000002</v>
      </c>
      <c r="N2534" s="822">
        <v>3</v>
      </c>
      <c r="O2534" s="826">
        <v>1</v>
      </c>
      <c r="P2534" s="825">
        <v>137.67000000000002</v>
      </c>
      <c r="Q2534" s="827">
        <v>1</v>
      </c>
      <c r="R2534" s="822">
        <v>3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21</v>
      </c>
      <c r="B2535" s="822" t="s">
        <v>2867</v>
      </c>
      <c r="C2535" s="822" t="s">
        <v>2873</v>
      </c>
      <c r="D2535" s="823" t="s">
        <v>4857</v>
      </c>
      <c r="E2535" s="824" t="s">
        <v>2887</v>
      </c>
      <c r="F2535" s="822" t="s">
        <v>2868</v>
      </c>
      <c r="G2535" s="822" t="s">
        <v>3061</v>
      </c>
      <c r="H2535" s="822" t="s">
        <v>329</v>
      </c>
      <c r="I2535" s="822" t="s">
        <v>3065</v>
      </c>
      <c r="J2535" s="822" t="s">
        <v>3063</v>
      </c>
      <c r="K2535" s="822" t="s">
        <v>3066</v>
      </c>
      <c r="L2535" s="825">
        <v>91.78</v>
      </c>
      <c r="M2535" s="825">
        <v>275.34000000000003</v>
      </c>
      <c r="N2535" s="822">
        <v>3</v>
      </c>
      <c r="O2535" s="826">
        <v>1.5</v>
      </c>
      <c r="P2535" s="825">
        <v>183.56</v>
      </c>
      <c r="Q2535" s="827">
        <v>0.66666666666666663</v>
      </c>
      <c r="R2535" s="822">
        <v>2</v>
      </c>
      <c r="S2535" s="827">
        <v>0.66666666666666663</v>
      </c>
      <c r="T2535" s="826">
        <v>1</v>
      </c>
      <c r="U2535" s="828">
        <v>0.66666666666666663</v>
      </c>
    </row>
    <row r="2536" spans="1:21" ht="14.45" customHeight="1" x14ac:dyDescent="0.2">
      <c r="A2536" s="821">
        <v>21</v>
      </c>
      <c r="B2536" s="822" t="s">
        <v>2867</v>
      </c>
      <c r="C2536" s="822" t="s">
        <v>2873</v>
      </c>
      <c r="D2536" s="823" t="s">
        <v>4857</v>
      </c>
      <c r="E2536" s="824" t="s">
        <v>2887</v>
      </c>
      <c r="F2536" s="822" t="s">
        <v>2868</v>
      </c>
      <c r="G2536" s="822" t="s">
        <v>4610</v>
      </c>
      <c r="H2536" s="822" t="s">
        <v>329</v>
      </c>
      <c r="I2536" s="822" t="s">
        <v>4611</v>
      </c>
      <c r="J2536" s="822" t="s">
        <v>4612</v>
      </c>
      <c r="K2536" s="822" t="s">
        <v>4613</v>
      </c>
      <c r="L2536" s="825">
        <v>73.83</v>
      </c>
      <c r="M2536" s="825">
        <v>442.98</v>
      </c>
      <c r="N2536" s="822">
        <v>6</v>
      </c>
      <c r="O2536" s="826">
        <v>1.5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21</v>
      </c>
      <c r="B2537" s="822" t="s">
        <v>2867</v>
      </c>
      <c r="C2537" s="822" t="s">
        <v>2873</v>
      </c>
      <c r="D2537" s="823" t="s">
        <v>4857</v>
      </c>
      <c r="E2537" s="824" t="s">
        <v>2887</v>
      </c>
      <c r="F2537" s="822" t="s">
        <v>2868</v>
      </c>
      <c r="G2537" s="822" t="s">
        <v>3836</v>
      </c>
      <c r="H2537" s="822" t="s">
        <v>329</v>
      </c>
      <c r="I2537" s="822" t="s">
        <v>3837</v>
      </c>
      <c r="J2537" s="822" t="s">
        <v>2000</v>
      </c>
      <c r="K2537" s="822" t="s">
        <v>3838</v>
      </c>
      <c r="L2537" s="825">
        <v>1351.6</v>
      </c>
      <c r="M2537" s="825">
        <v>1351.6</v>
      </c>
      <c r="N2537" s="822">
        <v>1</v>
      </c>
      <c r="O2537" s="826">
        <v>1</v>
      </c>
      <c r="P2537" s="825">
        <v>1351.6</v>
      </c>
      <c r="Q2537" s="827">
        <v>1</v>
      </c>
      <c r="R2537" s="822">
        <v>1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21</v>
      </c>
      <c r="B2538" s="822" t="s">
        <v>2867</v>
      </c>
      <c r="C2538" s="822" t="s">
        <v>2873</v>
      </c>
      <c r="D2538" s="823" t="s">
        <v>4857</v>
      </c>
      <c r="E2538" s="824" t="s">
        <v>2887</v>
      </c>
      <c r="F2538" s="822" t="s">
        <v>2868</v>
      </c>
      <c r="G2538" s="822" t="s">
        <v>3257</v>
      </c>
      <c r="H2538" s="822" t="s">
        <v>329</v>
      </c>
      <c r="I2538" s="822" t="s">
        <v>3358</v>
      </c>
      <c r="J2538" s="822" t="s">
        <v>3259</v>
      </c>
      <c r="K2538" s="822"/>
      <c r="L2538" s="825">
        <v>550.39</v>
      </c>
      <c r="M2538" s="825">
        <v>1651.17</v>
      </c>
      <c r="N2538" s="822">
        <v>3</v>
      </c>
      <c r="O2538" s="826">
        <v>1</v>
      </c>
      <c r="P2538" s="825">
        <v>1651.17</v>
      </c>
      <c r="Q2538" s="827">
        <v>1</v>
      </c>
      <c r="R2538" s="822">
        <v>3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21</v>
      </c>
      <c r="B2539" s="822" t="s">
        <v>2867</v>
      </c>
      <c r="C2539" s="822" t="s">
        <v>2873</v>
      </c>
      <c r="D2539" s="823" t="s">
        <v>4857</v>
      </c>
      <c r="E2539" s="824" t="s">
        <v>2887</v>
      </c>
      <c r="F2539" s="822" t="s">
        <v>2868</v>
      </c>
      <c r="G2539" s="822" t="s">
        <v>3666</v>
      </c>
      <c r="H2539" s="822" t="s">
        <v>329</v>
      </c>
      <c r="I2539" s="822" t="s">
        <v>3667</v>
      </c>
      <c r="J2539" s="822" t="s">
        <v>829</v>
      </c>
      <c r="K2539" s="822" t="s">
        <v>3668</v>
      </c>
      <c r="L2539" s="825">
        <v>25.53</v>
      </c>
      <c r="M2539" s="825">
        <v>51.06</v>
      </c>
      <c r="N2539" s="822">
        <v>2</v>
      </c>
      <c r="O2539" s="826">
        <v>2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21</v>
      </c>
      <c r="B2540" s="822" t="s">
        <v>2867</v>
      </c>
      <c r="C2540" s="822" t="s">
        <v>2873</v>
      </c>
      <c r="D2540" s="823" t="s">
        <v>4857</v>
      </c>
      <c r="E2540" s="824" t="s">
        <v>2887</v>
      </c>
      <c r="F2540" s="822" t="s">
        <v>2868</v>
      </c>
      <c r="G2540" s="822" t="s">
        <v>3365</v>
      </c>
      <c r="H2540" s="822" t="s">
        <v>329</v>
      </c>
      <c r="I2540" s="822" t="s">
        <v>3366</v>
      </c>
      <c r="J2540" s="822" t="s">
        <v>1228</v>
      </c>
      <c r="K2540" s="822" t="s">
        <v>1229</v>
      </c>
      <c r="L2540" s="825">
        <v>0</v>
      </c>
      <c r="M2540" s="825">
        <v>0</v>
      </c>
      <c r="N2540" s="822">
        <v>1</v>
      </c>
      <c r="O2540" s="826">
        <v>1</v>
      </c>
      <c r="P2540" s="825"/>
      <c r="Q2540" s="827"/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21</v>
      </c>
      <c r="B2541" s="822" t="s">
        <v>2867</v>
      </c>
      <c r="C2541" s="822" t="s">
        <v>2873</v>
      </c>
      <c r="D2541" s="823" t="s">
        <v>4857</v>
      </c>
      <c r="E2541" s="824" t="s">
        <v>2887</v>
      </c>
      <c r="F2541" s="822" t="s">
        <v>2868</v>
      </c>
      <c r="G2541" s="822" t="s">
        <v>4568</v>
      </c>
      <c r="H2541" s="822" t="s">
        <v>329</v>
      </c>
      <c r="I2541" s="822" t="s">
        <v>4569</v>
      </c>
      <c r="J2541" s="822" t="s">
        <v>4570</v>
      </c>
      <c r="K2541" s="822" t="s">
        <v>4571</v>
      </c>
      <c r="L2541" s="825">
        <v>1235.6300000000001</v>
      </c>
      <c r="M2541" s="825">
        <v>1235.6300000000001</v>
      </c>
      <c r="N2541" s="822">
        <v>1</v>
      </c>
      <c r="O2541" s="826">
        <v>1</v>
      </c>
      <c r="P2541" s="825">
        <v>1235.6300000000001</v>
      </c>
      <c r="Q2541" s="827">
        <v>1</v>
      </c>
      <c r="R2541" s="822">
        <v>1</v>
      </c>
      <c r="S2541" s="827">
        <v>1</v>
      </c>
      <c r="T2541" s="826">
        <v>1</v>
      </c>
      <c r="U2541" s="828">
        <v>1</v>
      </c>
    </row>
    <row r="2542" spans="1:21" ht="14.45" customHeight="1" x14ac:dyDescent="0.2">
      <c r="A2542" s="821">
        <v>21</v>
      </c>
      <c r="B2542" s="822" t="s">
        <v>2867</v>
      </c>
      <c r="C2542" s="822" t="s">
        <v>2873</v>
      </c>
      <c r="D2542" s="823" t="s">
        <v>4857</v>
      </c>
      <c r="E2542" s="824" t="s">
        <v>2887</v>
      </c>
      <c r="F2542" s="822" t="s">
        <v>2868</v>
      </c>
      <c r="G2542" s="822" t="s">
        <v>3071</v>
      </c>
      <c r="H2542" s="822" t="s">
        <v>643</v>
      </c>
      <c r="I2542" s="822" t="s">
        <v>3072</v>
      </c>
      <c r="J2542" s="822" t="s">
        <v>3073</v>
      </c>
      <c r="K2542" s="822" t="s">
        <v>3074</v>
      </c>
      <c r="L2542" s="825">
        <v>1651.16</v>
      </c>
      <c r="M2542" s="825">
        <v>59441.760000000053</v>
      </c>
      <c r="N2542" s="822">
        <v>36</v>
      </c>
      <c r="O2542" s="826">
        <v>31</v>
      </c>
      <c r="P2542" s="825">
        <v>56139.440000000053</v>
      </c>
      <c r="Q2542" s="827">
        <v>0.94444444444444453</v>
      </c>
      <c r="R2542" s="822">
        <v>34</v>
      </c>
      <c r="S2542" s="827">
        <v>0.94444444444444442</v>
      </c>
      <c r="T2542" s="826">
        <v>29.5</v>
      </c>
      <c r="U2542" s="828">
        <v>0.95161290322580649</v>
      </c>
    </row>
    <row r="2543" spans="1:21" ht="14.45" customHeight="1" x14ac:dyDescent="0.2">
      <c r="A2543" s="821">
        <v>21</v>
      </c>
      <c r="B2543" s="822" t="s">
        <v>2867</v>
      </c>
      <c r="C2543" s="822" t="s">
        <v>2873</v>
      </c>
      <c r="D2543" s="823" t="s">
        <v>4857</v>
      </c>
      <c r="E2543" s="824" t="s">
        <v>2887</v>
      </c>
      <c r="F2543" s="822" t="s">
        <v>2868</v>
      </c>
      <c r="G2543" s="822" t="s">
        <v>4543</v>
      </c>
      <c r="H2543" s="822" t="s">
        <v>329</v>
      </c>
      <c r="I2543" s="822" t="s">
        <v>4544</v>
      </c>
      <c r="J2543" s="822" t="s">
        <v>1379</v>
      </c>
      <c r="K2543" s="822" t="s">
        <v>4545</v>
      </c>
      <c r="L2543" s="825">
        <v>0</v>
      </c>
      <c r="M2543" s="825">
        <v>0</v>
      </c>
      <c r="N2543" s="822">
        <v>1</v>
      </c>
      <c r="O2543" s="826">
        <v>1</v>
      </c>
      <c r="P2543" s="825">
        <v>0</v>
      </c>
      <c r="Q2543" s="827"/>
      <c r="R2543" s="822">
        <v>1</v>
      </c>
      <c r="S2543" s="827">
        <v>1</v>
      </c>
      <c r="T2543" s="826">
        <v>1</v>
      </c>
      <c r="U2543" s="828">
        <v>1</v>
      </c>
    </row>
    <row r="2544" spans="1:21" ht="14.45" customHeight="1" x14ac:dyDescent="0.2">
      <c r="A2544" s="821">
        <v>21</v>
      </c>
      <c r="B2544" s="822" t="s">
        <v>2867</v>
      </c>
      <c r="C2544" s="822" t="s">
        <v>2873</v>
      </c>
      <c r="D2544" s="823" t="s">
        <v>4857</v>
      </c>
      <c r="E2544" s="824" t="s">
        <v>2887</v>
      </c>
      <c r="F2544" s="822" t="s">
        <v>2868</v>
      </c>
      <c r="G2544" s="822" t="s">
        <v>4429</v>
      </c>
      <c r="H2544" s="822" t="s">
        <v>329</v>
      </c>
      <c r="I2544" s="822" t="s">
        <v>4614</v>
      </c>
      <c r="J2544" s="822" t="s">
        <v>4615</v>
      </c>
      <c r="K2544" s="822" t="s">
        <v>4616</v>
      </c>
      <c r="L2544" s="825">
        <v>29.27</v>
      </c>
      <c r="M2544" s="825">
        <v>87.81</v>
      </c>
      <c r="N2544" s="822">
        <v>3</v>
      </c>
      <c r="O2544" s="826">
        <v>3</v>
      </c>
      <c r="P2544" s="825">
        <v>29.27</v>
      </c>
      <c r="Q2544" s="827">
        <v>0.33333333333333331</v>
      </c>
      <c r="R2544" s="822">
        <v>1</v>
      </c>
      <c r="S2544" s="827">
        <v>0.33333333333333331</v>
      </c>
      <c r="T2544" s="826">
        <v>1</v>
      </c>
      <c r="U2544" s="828">
        <v>0.33333333333333331</v>
      </c>
    </row>
    <row r="2545" spans="1:21" ht="14.45" customHeight="1" x14ac:dyDescent="0.2">
      <c r="A2545" s="821">
        <v>21</v>
      </c>
      <c r="B2545" s="822" t="s">
        <v>2867</v>
      </c>
      <c r="C2545" s="822" t="s">
        <v>2873</v>
      </c>
      <c r="D2545" s="823" t="s">
        <v>4857</v>
      </c>
      <c r="E2545" s="824" t="s">
        <v>2887</v>
      </c>
      <c r="F2545" s="822" t="s">
        <v>2868</v>
      </c>
      <c r="G2545" s="822" t="s">
        <v>4617</v>
      </c>
      <c r="H2545" s="822" t="s">
        <v>329</v>
      </c>
      <c r="I2545" s="822" t="s">
        <v>4618</v>
      </c>
      <c r="J2545" s="822" t="s">
        <v>4619</v>
      </c>
      <c r="K2545" s="822" t="s">
        <v>4620</v>
      </c>
      <c r="L2545" s="825">
        <v>132.97999999999999</v>
      </c>
      <c r="M2545" s="825">
        <v>265.95999999999998</v>
      </c>
      <c r="N2545" s="822">
        <v>2</v>
      </c>
      <c r="O2545" s="826">
        <v>1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21</v>
      </c>
      <c r="B2546" s="822" t="s">
        <v>2867</v>
      </c>
      <c r="C2546" s="822" t="s">
        <v>2873</v>
      </c>
      <c r="D2546" s="823" t="s">
        <v>4857</v>
      </c>
      <c r="E2546" s="824" t="s">
        <v>2887</v>
      </c>
      <c r="F2546" s="822" t="s">
        <v>2868</v>
      </c>
      <c r="G2546" s="822" t="s">
        <v>3671</v>
      </c>
      <c r="H2546" s="822" t="s">
        <v>329</v>
      </c>
      <c r="I2546" s="822" t="s">
        <v>3672</v>
      </c>
      <c r="J2546" s="822" t="s">
        <v>3673</v>
      </c>
      <c r="K2546" s="822" t="s">
        <v>3674</v>
      </c>
      <c r="L2546" s="825">
        <v>0</v>
      </c>
      <c r="M2546" s="825">
        <v>0</v>
      </c>
      <c r="N2546" s="822">
        <v>6</v>
      </c>
      <c r="O2546" s="826">
        <v>6</v>
      </c>
      <c r="P2546" s="825">
        <v>0</v>
      </c>
      <c r="Q2546" s="827"/>
      <c r="R2546" s="822">
        <v>5</v>
      </c>
      <c r="S2546" s="827">
        <v>0.83333333333333337</v>
      </c>
      <c r="T2546" s="826">
        <v>5</v>
      </c>
      <c r="U2546" s="828">
        <v>0.83333333333333337</v>
      </c>
    </row>
    <row r="2547" spans="1:21" ht="14.45" customHeight="1" x14ac:dyDescent="0.2">
      <c r="A2547" s="821">
        <v>21</v>
      </c>
      <c r="B2547" s="822" t="s">
        <v>2867</v>
      </c>
      <c r="C2547" s="822" t="s">
        <v>2873</v>
      </c>
      <c r="D2547" s="823" t="s">
        <v>4857</v>
      </c>
      <c r="E2547" s="824" t="s">
        <v>2887</v>
      </c>
      <c r="F2547" s="822" t="s">
        <v>2868</v>
      </c>
      <c r="G2547" s="822" t="s">
        <v>3371</v>
      </c>
      <c r="H2547" s="822" t="s">
        <v>329</v>
      </c>
      <c r="I2547" s="822" t="s">
        <v>3372</v>
      </c>
      <c r="J2547" s="822" t="s">
        <v>790</v>
      </c>
      <c r="K2547" s="822" t="s">
        <v>791</v>
      </c>
      <c r="L2547" s="825">
        <v>38.5</v>
      </c>
      <c r="M2547" s="825">
        <v>115.5</v>
      </c>
      <c r="N2547" s="822">
        <v>3</v>
      </c>
      <c r="O2547" s="826">
        <v>2</v>
      </c>
      <c r="P2547" s="825">
        <v>115.5</v>
      </c>
      <c r="Q2547" s="827">
        <v>1</v>
      </c>
      <c r="R2547" s="822">
        <v>3</v>
      </c>
      <c r="S2547" s="827">
        <v>1</v>
      </c>
      <c r="T2547" s="826">
        <v>2</v>
      </c>
      <c r="U2547" s="828">
        <v>1</v>
      </c>
    </row>
    <row r="2548" spans="1:21" ht="14.45" customHeight="1" x14ac:dyDescent="0.2">
      <c r="A2548" s="821">
        <v>21</v>
      </c>
      <c r="B2548" s="822" t="s">
        <v>2867</v>
      </c>
      <c r="C2548" s="822" t="s">
        <v>2873</v>
      </c>
      <c r="D2548" s="823" t="s">
        <v>4857</v>
      </c>
      <c r="E2548" s="824" t="s">
        <v>2887</v>
      </c>
      <c r="F2548" s="822" t="s">
        <v>2868</v>
      </c>
      <c r="G2548" s="822" t="s">
        <v>3371</v>
      </c>
      <c r="H2548" s="822" t="s">
        <v>329</v>
      </c>
      <c r="I2548" s="822" t="s">
        <v>3544</v>
      </c>
      <c r="J2548" s="822" t="s">
        <v>790</v>
      </c>
      <c r="K2548" s="822" t="s">
        <v>3545</v>
      </c>
      <c r="L2548" s="825">
        <v>73.989999999999995</v>
      </c>
      <c r="M2548" s="825">
        <v>73.989999999999995</v>
      </c>
      <c r="N2548" s="822">
        <v>1</v>
      </c>
      <c r="O2548" s="826">
        <v>1</v>
      </c>
      <c r="P2548" s="825">
        <v>73.989999999999995</v>
      </c>
      <c r="Q2548" s="827">
        <v>1</v>
      </c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21</v>
      </c>
      <c r="B2549" s="822" t="s">
        <v>2867</v>
      </c>
      <c r="C2549" s="822" t="s">
        <v>2873</v>
      </c>
      <c r="D2549" s="823" t="s">
        <v>4857</v>
      </c>
      <c r="E2549" s="824" t="s">
        <v>2887</v>
      </c>
      <c r="F2549" s="822" t="s">
        <v>2868</v>
      </c>
      <c r="G2549" s="822" t="s">
        <v>3373</v>
      </c>
      <c r="H2549" s="822" t="s">
        <v>329</v>
      </c>
      <c r="I2549" s="822" t="s">
        <v>3374</v>
      </c>
      <c r="J2549" s="822" t="s">
        <v>1587</v>
      </c>
      <c r="K2549" s="822" t="s">
        <v>3375</v>
      </c>
      <c r="L2549" s="825">
        <v>61.97</v>
      </c>
      <c r="M2549" s="825">
        <v>61.97</v>
      </c>
      <c r="N2549" s="822">
        <v>1</v>
      </c>
      <c r="O2549" s="826">
        <v>1</v>
      </c>
      <c r="P2549" s="825">
        <v>61.97</v>
      </c>
      <c r="Q2549" s="827">
        <v>1</v>
      </c>
      <c r="R2549" s="822">
        <v>1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21</v>
      </c>
      <c r="B2550" s="822" t="s">
        <v>2867</v>
      </c>
      <c r="C2550" s="822" t="s">
        <v>2873</v>
      </c>
      <c r="D2550" s="823" t="s">
        <v>4857</v>
      </c>
      <c r="E2550" s="824" t="s">
        <v>2887</v>
      </c>
      <c r="F2550" s="822" t="s">
        <v>2868</v>
      </c>
      <c r="G2550" s="822" t="s">
        <v>3080</v>
      </c>
      <c r="H2550" s="822" t="s">
        <v>329</v>
      </c>
      <c r="I2550" s="822" t="s">
        <v>4433</v>
      </c>
      <c r="J2550" s="822" t="s">
        <v>1154</v>
      </c>
      <c r="K2550" s="822" t="s">
        <v>4434</v>
      </c>
      <c r="L2550" s="825">
        <v>73.09</v>
      </c>
      <c r="M2550" s="825">
        <v>365.45000000000005</v>
      </c>
      <c r="N2550" s="822">
        <v>5</v>
      </c>
      <c r="O2550" s="826">
        <v>4</v>
      </c>
      <c r="P2550" s="825">
        <v>219.27</v>
      </c>
      <c r="Q2550" s="827">
        <v>0.6</v>
      </c>
      <c r="R2550" s="822">
        <v>3</v>
      </c>
      <c r="S2550" s="827">
        <v>0.6</v>
      </c>
      <c r="T2550" s="826">
        <v>2</v>
      </c>
      <c r="U2550" s="828">
        <v>0.5</v>
      </c>
    </row>
    <row r="2551" spans="1:21" ht="14.45" customHeight="1" x14ac:dyDescent="0.2">
      <c r="A2551" s="821">
        <v>21</v>
      </c>
      <c r="B2551" s="822" t="s">
        <v>2867</v>
      </c>
      <c r="C2551" s="822" t="s">
        <v>2873</v>
      </c>
      <c r="D2551" s="823" t="s">
        <v>4857</v>
      </c>
      <c r="E2551" s="824" t="s">
        <v>2887</v>
      </c>
      <c r="F2551" s="822" t="s">
        <v>2868</v>
      </c>
      <c r="G2551" s="822" t="s">
        <v>3080</v>
      </c>
      <c r="H2551" s="822" t="s">
        <v>329</v>
      </c>
      <c r="I2551" s="822" t="s">
        <v>3081</v>
      </c>
      <c r="J2551" s="822" t="s">
        <v>1154</v>
      </c>
      <c r="K2551" s="822" t="s">
        <v>3082</v>
      </c>
      <c r="L2551" s="825">
        <v>243.64</v>
      </c>
      <c r="M2551" s="825">
        <v>487.28</v>
      </c>
      <c r="N2551" s="822">
        <v>2</v>
      </c>
      <c r="O2551" s="826">
        <v>1</v>
      </c>
      <c r="P2551" s="825">
        <v>243.64</v>
      </c>
      <c r="Q2551" s="827">
        <v>0.5</v>
      </c>
      <c r="R2551" s="822">
        <v>1</v>
      </c>
      <c r="S2551" s="827">
        <v>0.5</v>
      </c>
      <c r="T2551" s="826">
        <v>0.5</v>
      </c>
      <c r="U2551" s="828">
        <v>0.5</v>
      </c>
    </row>
    <row r="2552" spans="1:21" ht="14.45" customHeight="1" x14ac:dyDescent="0.2">
      <c r="A2552" s="821">
        <v>21</v>
      </c>
      <c r="B2552" s="822" t="s">
        <v>2867</v>
      </c>
      <c r="C2552" s="822" t="s">
        <v>2873</v>
      </c>
      <c r="D2552" s="823" t="s">
        <v>4857</v>
      </c>
      <c r="E2552" s="824" t="s">
        <v>2887</v>
      </c>
      <c r="F2552" s="822" t="s">
        <v>2868</v>
      </c>
      <c r="G2552" s="822" t="s">
        <v>4621</v>
      </c>
      <c r="H2552" s="822" t="s">
        <v>329</v>
      </c>
      <c r="I2552" s="822" t="s">
        <v>4622</v>
      </c>
      <c r="J2552" s="822" t="s">
        <v>4623</v>
      </c>
      <c r="K2552" s="822" t="s">
        <v>4624</v>
      </c>
      <c r="L2552" s="825">
        <v>17.239999999999998</v>
      </c>
      <c r="M2552" s="825">
        <v>17.239999999999998</v>
      </c>
      <c r="N2552" s="822">
        <v>1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21</v>
      </c>
      <c r="B2553" s="822" t="s">
        <v>2867</v>
      </c>
      <c r="C2553" s="822" t="s">
        <v>2873</v>
      </c>
      <c r="D2553" s="823" t="s">
        <v>4857</v>
      </c>
      <c r="E2553" s="824" t="s">
        <v>2887</v>
      </c>
      <c r="F2553" s="822" t="s">
        <v>2868</v>
      </c>
      <c r="G2553" s="822" t="s">
        <v>3083</v>
      </c>
      <c r="H2553" s="822" t="s">
        <v>329</v>
      </c>
      <c r="I2553" s="822" t="s">
        <v>3087</v>
      </c>
      <c r="J2553" s="822" t="s">
        <v>3085</v>
      </c>
      <c r="K2553" s="822" t="s">
        <v>3088</v>
      </c>
      <c r="L2553" s="825">
        <v>52.75</v>
      </c>
      <c r="M2553" s="825">
        <v>52.75</v>
      </c>
      <c r="N2553" s="822">
        <v>1</v>
      </c>
      <c r="O2553" s="826">
        <v>0.5</v>
      </c>
      <c r="P2553" s="825">
        <v>52.75</v>
      </c>
      <c r="Q2553" s="827">
        <v>1</v>
      </c>
      <c r="R2553" s="822">
        <v>1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21</v>
      </c>
      <c r="B2554" s="822" t="s">
        <v>2867</v>
      </c>
      <c r="C2554" s="822" t="s">
        <v>2873</v>
      </c>
      <c r="D2554" s="823" t="s">
        <v>4857</v>
      </c>
      <c r="E2554" s="824" t="s">
        <v>2887</v>
      </c>
      <c r="F2554" s="822" t="s">
        <v>2868</v>
      </c>
      <c r="G2554" s="822" t="s">
        <v>3089</v>
      </c>
      <c r="H2554" s="822" t="s">
        <v>329</v>
      </c>
      <c r="I2554" s="822" t="s">
        <v>3090</v>
      </c>
      <c r="J2554" s="822" t="s">
        <v>3091</v>
      </c>
      <c r="K2554" s="822" t="s">
        <v>2703</v>
      </c>
      <c r="L2554" s="825">
        <v>3161.18</v>
      </c>
      <c r="M2554" s="825">
        <v>28450.62</v>
      </c>
      <c r="N2554" s="822">
        <v>9</v>
      </c>
      <c r="O2554" s="826">
        <v>4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21</v>
      </c>
      <c r="B2555" s="822" t="s">
        <v>2867</v>
      </c>
      <c r="C2555" s="822" t="s">
        <v>2873</v>
      </c>
      <c r="D2555" s="823" t="s">
        <v>4857</v>
      </c>
      <c r="E2555" s="824" t="s">
        <v>2887</v>
      </c>
      <c r="F2555" s="822" t="s">
        <v>2868</v>
      </c>
      <c r="G2555" s="822" t="s">
        <v>3681</v>
      </c>
      <c r="H2555" s="822" t="s">
        <v>329</v>
      </c>
      <c r="I2555" s="822" t="s">
        <v>3682</v>
      </c>
      <c r="J2555" s="822" t="s">
        <v>1926</v>
      </c>
      <c r="K2555" s="822" t="s">
        <v>3683</v>
      </c>
      <c r="L2555" s="825">
        <v>760.22</v>
      </c>
      <c r="M2555" s="825">
        <v>2280.66</v>
      </c>
      <c r="N2555" s="822">
        <v>3</v>
      </c>
      <c r="O2555" s="826">
        <v>2.5</v>
      </c>
      <c r="P2555" s="825">
        <v>2280.66</v>
      </c>
      <c r="Q2555" s="827">
        <v>1</v>
      </c>
      <c r="R2555" s="822">
        <v>3</v>
      </c>
      <c r="S2555" s="827">
        <v>1</v>
      </c>
      <c r="T2555" s="826">
        <v>2.5</v>
      </c>
      <c r="U2555" s="828">
        <v>1</v>
      </c>
    </row>
    <row r="2556" spans="1:21" ht="14.45" customHeight="1" x14ac:dyDescent="0.2">
      <c r="A2556" s="821">
        <v>21</v>
      </c>
      <c r="B2556" s="822" t="s">
        <v>2867</v>
      </c>
      <c r="C2556" s="822" t="s">
        <v>2873</v>
      </c>
      <c r="D2556" s="823" t="s">
        <v>4857</v>
      </c>
      <c r="E2556" s="824" t="s">
        <v>2887</v>
      </c>
      <c r="F2556" s="822" t="s">
        <v>2868</v>
      </c>
      <c r="G2556" s="822" t="s">
        <v>3382</v>
      </c>
      <c r="H2556" s="822" t="s">
        <v>329</v>
      </c>
      <c r="I2556" s="822" t="s">
        <v>3383</v>
      </c>
      <c r="J2556" s="822" t="s">
        <v>882</v>
      </c>
      <c r="K2556" s="822" t="s">
        <v>883</v>
      </c>
      <c r="L2556" s="825">
        <v>0</v>
      </c>
      <c r="M2556" s="825">
        <v>0</v>
      </c>
      <c r="N2556" s="822">
        <v>1</v>
      </c>
      <c r="O2556" s="826">
        <v>1</v>
      </c>
      <c r="P2556" s="825"/>
      <c r="Q2556" s="827"/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21</v>
      </c>
      <c r="B2557" s="822" t="s">
        <v>2867</v>
      </c>
      <c r="C2557" s="822" t="s">
        <v>2873</v>
      </c>
      <c r="D2557" s="823" t="s">
        <v>4857</v>
      </c>
      <c r="E2557" s="824" t="s">
        <v>2887</v>
      </c>
      <c r="F2557" s="822" t="s">
        <v>2868</v>
      </c>
      <c r="G2557" s="822" t="s">
        <v>3099</v>
      </c>
      <c r="H2557" s="822" t="s">
        <v>329</v>
      </c>
      <c r="I2557" s="822" t="s">
        <v>3358</v>
      </c>
      <c r="J2557" s="822" t="s">
        <v>3101</v>
      </c>
      <c r="K2557" s="822" t="s">
        <v>734</v>
      </c>
      <c r="L2557" s="825">
        <v>550.39</v>
      </c>
      <c r="M2557" s="825">
        <v>4953.51</v>
      </c>
      <c r="N2557" s="822">
        <v>9</v>
      </c>
      <c r="O2557" s="826">
        <v>3</v>
      </c>
      <c r="P2557" s="825">
        <v>3302.34</v>
      </c>
      <c r="Q2557" s="827">
        <v>0.66666666666666663</v>
      </c>
      <c r="R2557" s="822">
        <v>6</v>
      </c>
      <c r="S2557" s="827">
        <v>0.66666666666666663</v>
      </c>
      <c r="T2557" s="826">
        <v>2</v>
      </c>
      <c r="U2557" s="828">
        <v>0.66666666666666663</v>
      </c>
    </row>
    <row r="2558" spans="1:21" ht="14.45" customHeight="1" x14ac:dyDescent="0.2">
      <c r="A2558" s="821">
        <v>21</v>
      </c>
      <c r="B2558" s="822" t="s">
        <v>2867</v>
      </c>
      <c r="C2558" s="822" t="s">
        <v>2873</v>
      </c>
      <c r="D2558" s="823" t="s">
        <v>4857</v>
      </c>
      <c r="E2558" s="824" t="s">
        <v>2887</v>
      </c>
      <c r="F2558" s="822" t="s">
        <v>2868</v>
      </c>
      <c r="G2558" s="822" t="s">
        <v>3099</v>
      </c>
      <c r="H2558" s="822" t="s">
        <v>643</v>
      </c>
      <c r="I2558" s="822" t="s">
        <v>3103</v>
      </c>
      <c r="J2558" s="822" t="s">
        <v>3104</v>
      </c>
      <c r="K2558" s="822" t="s">
        <v>734</v>
      </c>
      <c r="L2558" s="825">
        <v>550.39</v>
      </c>
      <c r="M2558" s="825">
        <v>440862.39000000054</v>
      </c>
      <c r="N2558" s="822">
        <v>801</v>
      </c>
      <c r="O2558" s="826">
        <v>256</v>
      </c>
      <c r="P2558" s="825">
        <v>298311.38000000059</v>
      </c>
      <c r="Q2558" s="827">
        <v>0.67665418227216034</v>
      </c>
      <c r="R2558" s="822">
        <v>542</v>
      </c>
      <c r="S2558" s="827">
        <v>0.67665418227215979</v>
      </c>
      <c r="T2558" s="826">
        <v>173.5</v>
      </c>
      <c r="U2558" s="828">
        <v>0.677734375</v>
      </c>
    </row>
    <row r="2559" spans="1:21" ht="14.45" customHeight="1" x14ac:dyDescent="0.2">
      <c r="A2559" s="821">
        <v>21</v>
      </c>
      <c r="B2559" s="822" t="s">
        <v>2867</v>
      </c>
      <c r="C2559" s="822" t="s">
        <v>2873</v>
      </c>
      <c r="D2559" s="823" t="s">
        <v>4857</v>
      </c>
      <c r="E2559" s="824" t="s">
        <v>2887</v>
      </c>
      <c r="F2559" s="822" t="s">
        <v>2868</v>
      </c>
      <c r="G2559" s="822" t="s">
        <v>3099</v>
      </c>
      <c r="H2559" s="822" t="s">
        <v>329</v>
      </c>
      <c r="I2559" s="822" t="s">
        <v>4625</v>
      </c>
      <c r="J2559" s="822" t="s">
        <v>4626</v>
      </c>
      <c r="K2559" s="822" t="s">
        <v>734</v>
      </c>
      <c r="L2559" s="825">
        <v>550.39</v>
      </c>
      <c r="M2559" s="825">
        <v>4953.51</v>
      </c>
      <c r="N2559" s="822">
        <v>9</v>
      </c>
      <c r="O2559" s="826">
        <v>3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21</v>
      </c>
      <c r="B2560" s="822" t="s">
        <v>2867</v>
      </c>
      <c r="C2560" s="822" t="s">
        <v>2873</v>
      </c>
      <c r="D2560" s="823" t="s">
        <v>4857</v>
      </c>
      <c r="E2560" s="824" t="s">
        <v>2887</v>
      </c>
      <c r="F2560" s="822" t="s">
        <v>2868</v>
      </c>
      <c r="G2560" s="822" t="s">
        <v>3109</v>
      </c>
      <c r="H2560" s="822" t="s">
        <v>329</v>
      </c>
      <c r="I2560" s="822" t="s">
        <v>3110</v>
      </c>
      <c r="J2560" s="822" t="s">
        <v>925</v>
      </c>
      <c r="K2560" s="822" t="s">
        <v>926</v>
      </c>
      <c r="L2560" s="825">
        <v>248.55</v>
      </c>
      <c r="M2560" s="825">
        <v>3231.1499999999996</v>
      </c>
      <c r="N2560" s="822">
        <v>13</v>
      </c>
      <c r="O2560" s="826">
        <v>13</v>
      </c>
      <c r="P2560" s="825">
        <v>1242.75</v>
      </c>
      <c r="Q2560" s="827">
        <v>0.38461538461538464</v>
      </c>
      <c r="R2560" s="822">
        <v>5</v>
      </c>
      <c r="S2560" s="827">
        <v>0.38461538461538464</v>
      </c>
      <c r="T2560" s="826">
        <v>5</v>
      </c>
      <c r="U2560" s="828">
        <v>0.38461538461538464</v>
      </c>
    </row>
    <row r="2561" spans="1:21" ht="14.45" customHeight="1" x14ac:dyDescent="0.2">
      <c r="A2561" s="821">
        <v>21</v>
      </c>
      <c r="B2561" s="822" t="s">
        <v>2867</v>
      </c>
      <c r="C2561" s="822" t="s">
        <v>2873</v>
      </c>
      <c r="D2561" s="823" t="s">
        <v>4857</v>
      </c>
      <c r="E2561" s="824" t="s">
        <v>2887</v>
      </c>
      <c r="F2561" s="822" t="s">
        <v>2868</v>
      </c>
      <c r="G2561" s="822" t="s">
        <v>4061</v>
      </c>
      <c r="H2561" s="822" t="s">
        <v>329</v>
      </c>
      <c r="I2561" s="822" t="s">
        <v>4062</v>
      </c>
      <c r="J2561" s="822" t="s">
        <v>4063</v>
      </c>
      <c r="K2561" s="822" t="s">
        <v>2347</v>
      </c>
      <c r="L2561" s="825">
        <v>38.56</v>
      </c>
      <c r="M2561" s="825">
        <v>38.56</v>
      </c>
      <c r="N2561" s="822">
        <v>1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21</v>
      </c>
      <c r="B2562" s="822" t="s">
        <v>2867</v>
      </c>
      <c r="C2562" s="822" t="s">
        <v>2873</v>
      </c>
      <c r="D2562" s="823" t="s">
        <v>4857</v>
      </c>
      <c r="E2562" s="824" t="s">
        <v>2887</v>
      </c>
      <c r="F2562" s="822" t="s">
        <v>2868</v>
      </c>
      <c r="G2562" s="822" t="s">
        <v>3112</v>
      </c>
      <c r="H2562" s="822" t="s">
        <v>329</v>
      </c>
      <c r="I2562" s="822" t="s">
        <v>4627</v>
      </c>
      <c r="J2562" s="822" t="s">
        <v>4628</v>
      </c>
      <c r="K2562" s="822" t="s">
        <v>4629</v>
      </c>
      <c r="L2562" s="825">
        <v>112.33</v>
      </c>
      <c r="M2562" s="825">
        <v>112.33</v>
      </c>
      <c r="N2562" s="822">
        <v>1</v>
      </c>
      <c r="O2562" s="826">
        <v>1</v>
      </c>
      <c r="P2562" s="825">
        <v>112.33</v>
      </c>
      <c r="Q2562" s="827">
        <v>1</v>
      </c>
      <c r="R2562" s="822">
        <v>1</v>
      </c>
      <c r="S2562" s="827">
        <v>1</v>
      </c>
      <c r="T2562" s="826">
        <v>1</v>
      </c>
      <c r="U2562" s="828">
        <v>1</v>
      </c>
    </row>
    <row r="2563" spans="1:21" ht="14.45" customHeight="1" x14ac:dyDescent="0.2">
      <c r="A2563" s="821">
        <v>21</v>
      </c>
      <c r="B2563" s="822" t="s">
        <v>2867</v>
      </c>
      <c r="C2563" s="822" t="s">
        <v>2873</v>
      </c>
      <c r="D2563" s="823" t="s">
        <v>4857</v>
      </c>
      <c r="E2563" s="824" t="s">
        <v>2887</v>
      </c>
      <c r="F2563" s="822" t="s">
        <v>2868</v>
      </c>
      <c r="G2563" s="822" t="s">
        <v>4630</v>
      </c>
      <c r="H2563" s="822" t="s">
        <v>329</v>
      </c>
      <c r="I2563" s="822" t="s">
        <v>4631</v>
      </c>
      <c r="J2563" s="822" t="s">
        <v>4632</v>
      </c>
      <c r="K2563" s="822" t="s">
        <v>4633</v>
      </c>
      <c r="L2563" s="825">
        <v>962.22</v>
      </c>
      <c r="M2563" s="825">
        <v>2886.66</v>
      </c>
      <c r="N2563" s="822">
        <v>3</v>
      </c>
      <c r="O2563" s="826">
        <v>2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21</v>
      </c>
      <c r="B2564" s="822" t="s">
        <v>2867</v>
      </c>
      <c r="C2564" s="822" t="s">
        <v>2873</v>
      </c>
      <c r="D2564" s="823" t="s">
        <v>4857</v>
      </c>
      <c r="E2564" s="824" t="s">
        <v>2887</v>
      </c>
      <c r="F2564" s="822" t="s">
        <v>2868</v>
      </c>
      <c r="G2564" s="822" t="s">
        <v>2916</v>
      </c>
      <c r="H2564" s="822" t="s">
        <v>329</v>
      </c>
      <c r="I2564" s="822" t="s">
        <v>2917</v>
      </c>
      <c r="J2564" s="822" t="s">
        <v>807</v>
      </c>
      <c r="K2564" s="822" t="s">
        <v>2918</v>
      </c>
      <c r="L2564" s="825">
        <v>53.57</v>
      </c>
      <c r="M2564" s="825">
        <v>5142.7200000000048</v>
      </c>
      <c r="N2564" s="822">
        <v>96</v>
      </c>
      <c r="O2564" s="826">
        <v>73</v>
      </c>
      <c r="P2564" s="825">
        <v>4339.1700000000046</v>
      </c>
      <c r="Q2564" s="827">
        <v>0.84375000000000011</v>
      </c>
      <c r="R2564" s="822">
        <v>81</v>
      </c>
      <c r="S2564" s="827">
        <v>0.84375</v>
      </c>
      <c r="T2564" s="826">
        <v>61</v>
      </c>
      <c r="U2564" s="828">
        <v>0.83561643835616439</v>
      </c>
    </row>
    <row r="2565" spans="1:21" ht="14.45" customHeight="1" x14ac:dyDescent="0.2">
      <c r="A2565" s="821">
        <v>21</v>
      </c>
      <c r="B2565" s="822" t="s">
        <v>2867</v>
      </c>
      <c r="C2565" s="822" t="s">
        <v>2873</v>
      </c>
      <c r="D2565" s="823" t="s">
        <v>4857</v>
      </c>
      <c r="E2565" s="824" t="s">
        <v>2887</v>
      </c>
      <c r="F2565" s="822" t="s">
        <v>2868</v>
      </c>
      <c r="G2565" s="822" t="s">
        <v>3410</v>
      </c>
      <c r="H2565" s="822" t="s">
        <v>329</v>
      </c>
      <c r="I2565" s="822" t="s">
        <v>4561</v>
      </c>
      <c r="J2565" s="822" t="s">
        <v>860</v>
      </c>
      <c r="K2565" s="822" t="s">
        <v>861</v>
      </c>
      <c r="L2565" s="825">
        <v>16.489999999999998</v>
      </c>
      <c r="M2565" s="825">
        <v>32.979999999999997</v>
      </c>
      <c r="N2565" s="822">
        <v>2</v>
      </c>
      <c r="O2565" s="826">
        <v>1</v>
      </c>
      <c r="P2565" s="825">
        <v>32.979999999999997</v>
      </c>
      <c r="Q2565" s="827">
        <v>1</v>
      </c>
      <c r="R2565" s="822">
        <v>2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21</v>
      </c>
      <c r="B2566" s="822" t="s">
        <v>2867</v>
      </c>
      <c r="C2566" s="822" t="s">
        <v>2873</v>
      </c>
      <c r="D2566" s="823" t="s">
        <v>4857</v>
      </c>
      <c r="E2566" s="824" t="s">
        <v>2887</v>
      </c>
      <c r="F2566" s="822" t="s">
        <v>2868</v>
      </c>
      <c r="G2566" s="822" t="s">
        <v>3844</v>
      </c>
      <c r="H2566" s="822" t="s">
        <v>643</v>
      </c>
      <c r="I2566" s="822" t="s">
        <v>3845</v>
      </c>
      <c r="J2566" s="822" t="s">
        <v>2766</v>
      </c>
      <c r="K2566" s="822" t="s">
        <v>2767</v>
      </c>
      <c r="L2566" s="825">
        <v>161.06</v>
      </c>
      <c r="M2566" s="825">
        <v>161.06</v>
      </c>
      <c r="N2566" s="822">
        <v>1</v>
      </c>
      <c r="O2566" s="826">
        <v>1</v>
      </c>
      <c r="P2566" s="825">
        <v>161.06</v>
      </c>
      <c r="Q2566" s="827">
        <v>1</v>
      </c>
      <c r="R2566" s="822">
        <v>1</v>
      </c>
      <c r="S2566" s="827">
        <v>1</v>
      </c>
      <c r="T2566" s="826">
        <v>1</v>
      </c>
      <c r="U2566" s="828">
        <v>1</v>
      </c>
    </row>
    <row r="2567" spans="1:21" ht="14.45" customHeight="1" x14ac:dyDescent="0.2">
      <c r="A2567" s="821">
        <v>21</v>
      </c>
      <c r="B2567" s="822" t="s">
        <v>2867</v>
      </c>
      <c r="C2567" s="822" t="s">
        <v>2873</v>
      </c>
      <c r="D2567" s="823" t="s">
        <v>4857</v>
      </c>
      <c r="E2567" s="824" t="s">
        <v>2887</v>
      </c>
      <c r="F2567" s="822" t="s">
        <v>2868</v>
      </c>
      <c r="G2567" s="822" t="s">
        <v>3844</v>
      </c>
      <c r="H2567" s="822" t="s">
        <v>329</v>
      </c>
      <c r="I2567" s="822" t="s">
        <v>4634</v>
      </c>
      <c r="J2567" s="822" t="s">
        <v>4635</v>
      </c>
      <c r="K2567" s="822" t="s">
        <v>4636</v>
      </c>
      <c r="L2567" s="825">
        <v>483.17</v>
      </c>
      <c r="M2567" s="825">
        <v>483.17</v>
      </c>
      <c r="N2567" s="822">
        <v>1</v>
      </c>
      <c r="O2567" s="826">
        <v>0.5</v>
      </c>
      <c r="P2567" s="825">
        <v>483.17</v>
      </c>
      <c r="Q2567" s="827">
        <v>1</v>
      </c>
      <c r="R2567" s="822">
        <v>1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21</v>
      </c>
      <c r="B2568" s="822" t="s">
        <v>2867</v>
      </c>
      <c r="C2568" s="822" t="s">
        <v>2873</v>
      </c>
      <c r="D2568" s="823" t="s">
        <v>4857</v>
      </c>
      <c r="E2568" s="824" t="s">
        <v>2887</v>
      </c>
      <c r="F2568" s="822" t="s">
        <v>2868</v>
      </c>
      <c r="G2568" s="822" t="s">
        <v>3119</v>
      </c>
      <c r="H2568" s="822" t="s">
        <v>643</v>
      </c>
      <c r="I2568" s="822" t="s">
        <v>2652</v>
      </c>
      <c r="J2568" s="822" t="s">
        <v>931</v>
      </c>
      <c r="K2568" s="822" t="s">
        <v>2653</v>
      </c>
      <c r="L2568" s="825">
        <v>2309.36</v>
      </c>
      <c r="M2568" s="825">
        <v>6928.08</v>
      </c>
      <c r="N2568" s="822">
        <v>3</v>
      </c>
      <c r="O2568" s="826">
        <v>0.5</v>
      </c>
      <c r="P2568" s="825">
        <v>6928.08</v>
      </c>
      <c r="Q2568" s="827">
        <v>1</v>
      </c>
      <c r="R2568" s="822">
        <v>3</v>
      </c>
      <c r="S2568" s="827">
        <v>1</v>
      </c>
      <c r="T2568" s="826">
        <v>0.5</v>
      </c>
      <c r="U2568" s="828">
        <v>1</v>
      </c>
    </row>
    <row r="2569" spans="1:21" ht="14.45" customHeight="1" x14ac:dyDescent="0.2">
      <c r="A2569" s="821">
        <v>21</v>
      </c>
      <c r="B2569" s="822" t="s">
        <v>2867</v>
      </c>
      <c r="C2569" s="822" t="s">
        <v>2873</v>
      </c>
      <c r="D2569" s="823" t="s">
        <v>4857</v>
      </c>
      <c r="E2569" s="824" t="s">
        <v>2887</v>
      </c>
      <c r="F2569" s="822" t="s">
        <v>2868</v>
      </c>
      <c r="G2569" s="822" t="s">
        <v>3119</v>
      </c>
      <c r="H2569" s="822" t="s">
        <v>643</v>
      </c>
      <c r="I2569" s="822" t="s">
        <v>3713</v>
      </c>
      <c r="J2569" s="822" t="s">
        <v>929</v>
      </c>
      <c r="K2569" s="822" t="s">
        <v>3714</v>
      </c>
      <c r="L2569" s="825">
        <v>368.16</v>
      </c>
      <c r="M2569" s="825">
        <v>1104.48</v>
      </c>
      <c r="N2569" s="822">
        <v>3</v>
      </c>
      <c r="O2569" s="826">
        <v>1</v>
      </c>
      <c r="P2569" s="825">
        <v>1104.48</v>
      </c>
      <c r="Q2569" s="827">
        <v>1</v>
      </c>
      <c r="R2569" s="822">
        <v>3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21</v>
      </c>
      <c r="B2570" s="822" t="s">
        <v>2867</v>
      </c>
      <c r="C2570" s="822" t="s">
        <v>2873</v>
      </c>
      <c r="D2570" s="823" t="s">
        <v>4857</v>
      </c>
      <c r="E2570" s="824" t="s">
        <v>2887</v>
      </c>
      <c r="F2570" s="822" t="s">
        <v>2868</v>
      </c>
      <c r="G2570" s="822" t="s">
        <v>3119</v>
      </c>
      <c r="H2570" s="822" t="s">
        <v>643</v>
      </c>
      <c r="I2570" s="822" t="s">
        <v>2333</v>
      </c>
      <c r="J2570" s="822" t="s">
        <v>931</v>
      </c>
      <c r="K2570" s="822" t="s">
        <v>2334</v>
      </c>
      <c r="L2570" s="825">
        <v>1385.62</v>
      </c>
      <c r="M2570" s="825">
        <v>4156.8599999999997</v>
      </c>
      <c r="N2570" s="822">
        <v>3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21</v>
      </c>
      <c r="B2571" s="822" t="s">
        <v>2867</v>
      </c>
      <c r="C2571" s="822" t="s">
        <v>2873</v>
      </c>
      <c r="D2571" s="823" t="s">
        <v>4857</v>
      </c>
      <c r="E2571" s="824" t="s">
        <v>2887</v>
      </c>
      <c r="F2571" s="822" t="s">
        <v>2868</v>
      </c>
      <c r="G2571" s="822" t="s">
        <v>3119</v>
      </c>
      <c r="H2571" s="822" t="s">
        <v>643</v>
      </c>
      <c r="I2571" s="822" t="s">
        <v>2654</v>
      </c>
      <c r="J2571" s="822" t="s">
        <v>929</v>
      </c>
      <c r="K2571" s="822" t="s">
        <v>2655</v>
      </c>
      <c r="L2571" s="825">
        <v>736.33</v>
      </c>
      <c r="M2571" s="825">
        <v>736.33</v>
      </c>
      <c r="N2571" s="822">
        <v>1</v>
      </c>
      <c r="O2571" s="826">
        <v>1</v>
      </c>
      <c r="P2571" s="825">
        <v>736.33</v>
      </c>
      <c r="Q2571" s="827">
        <v>1</v>
      </c>
      <c r="R2571" s="822">
        <v>1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21</v>
      </c>
      <c r="B2572" s="822" t="s">
        <v>2867</v>
      </c>
      <c r="C2572" s="822" t="s">
        <v>2873</v>
      </c>
      <c r="D2572" s="823" t="s">
        <v>4857</v>
      </c>
      <c r="E2572" s="824" t="s">
        <v>2887</v>
      </c>
      <c r="F2572" s="822" t="s">
        <v>2868</v>
      </c>
      <c r="G2572" s="822" t="s">
        <v>3119</v>
      </c>
      <c r="H2572" s="822" t="s">
        <v>643</v>
      </c>
      <c r="I2572" s="822" t="s">
        <v>3120</v>
      </c>
      <c r="J2572" s="822" t="s">
        <v>929</v>
      </c>
      <c r="K2572" s="822" t="s">
        <v>3121</v>
      </c>
      <c r="L2572" s="825">
        <v>490.89</v>
      </c>
      <c r="M2572" s="825">
        <v>9326.91</v>
      </c>
      <c r="N2572" s="822">
        <v>19</v>
      </c>
      <c r="O2572" s="826">
        <v>6.5</v>
      </c>
      <c r="P2572" s="825">
        <v>9326.91</v>
      </c>
      <c r="Q2572" s="827">
        <v>1</v>
      </c>
      <c r="R2572" s="822">
        <v>19</v>
      </c>
      <c r="S2572" s="827">
        <v>1</v>
      </c>
      <c r="T2572" s="826">
        <v>6.5</v>
      </c>
      <c r="U2572" s="828">
        <v>1</v>
      </c>
    </row>
    <row r="2573" spans="1:21" ht="14.45" customHeight="1" x14ac:dyDescent="0.2">
      <c r="A2573" s="821">
        <v>21</v>
      </c>
      <c r="B2573" s="822" t="s">
        <v>2867</v>
      </c>
      <c r="C2573" s="822" t="s">
        <v>2873</v>
      </c>
      <c r="D2573" s="823" t="s">
        <v>4857</v>
      </c>
      <c r="E2573" s="824" t="s">
        <v>2887</v>
      </c>
      <c r="F2573" s="822" t="s">
        <v>2868</v>
      </c>
      <c r="G2573" s="822" t="s">
        <v>3119</v>
      </c>
      <c r="H2573" s="822" t="s">
        <v>643</v>
      </c>
      <c r="I2573" s="822" t="s">
        <v>2335</v>
      </c>
      <c r="J2573" s="822" t="s">
        <v>931</v>
      </c>
      <c r="K2573" s="822" t="s">
        <v>2336</v>
      </c>
      <c r="L2573" s="825">
        <v>1847.49</v>
      </c>
      <c r="M2573" s="825">
        <v>12932.43</v>
      </c>
      <c r="N2573" s="822">
        <v>7</v>
      </c>
      <c r="O2573" s="826">
        <v>2</v>
      </c>
      <c r="P2573" s="825">
        <v>12932.43</v>
      </c>
      <c r="Q2573" s="827">
        <v>1</v>
      </c>
      <c r="R2573" s="822">
        <v>7</v>
      </c>
      <c r="S2573" s="827">
        <v>1</v>
      </c>
      <c r="T2573" s="826">
        <v>2</v>
      </c>
      <c r="U2573" s="828">
        <v>1</v>
      </c>
    </row>
    <row r="2574" spans="1:21" ht="14.45" customHeight="1" x14ac:dyDescent="0.2">
      <c r="A2574" s="821">
        <v>21</v>
      </c>
      <c r="B2574" s="822" t="s">
        <v>2867</v>
      </c>
      <c r="C2574" s="822" t="s">
        <v>2873</v>
      </c>
      <c r="D2574" s="823" t="s">
        <v>4857</v>
      </c>
      <c r="E2574" s="824" t="s">
        <v>2887</v>
      </c>
      <c r="F2574" s="822" t="s">
        <v>2868</v>
      </c>
      <c r="G2574" s="822" t="s">
        <v>3119</v>
      </c>
      <c r="H2574" s="822" t="s">
        <v>643</v>
      </c>
      <c r="I2574" s="822" t="s">
        <v>2337</v>
      </c>
      <c r="J2574" s="822" t="s">
        <v>929</v>
      </c>
      <c r="K2574" s="822" t="s">
        <v>2338</v>
      </c>
      <c r="L2574" s="825">
        <v>923.74</v>
      </c>
      <c r="M2574" s="825">
        <v>5542.4400000000005</v>
      </c>
      <c r="N2574" s="822">
        <v>6</v>
      </c>
      <c r="O2574" s="826">
        <v>1.5</v>
      </c>
      <c r="P2574" s="825">
        <v>5542.4400000000005</v>
      </c>
      <c r="Q2574" s="827">
        <v>1</v>
      </c>
      <c r="R2574" s="822">
        <v>6</v>
      </c>
      <c r="S2574" s="827">
        <v>1</v>
      </c>
      <c r="T2574" s="826">
        <v>1.5</v>
      </c>
      <c r="U2574" s="828">
        <v>1</v>
      </c>
    </row>
    <row r="2575" spans="1:21" ht="14.45" customHeight="1" x14ac:dyDescent="0.2">
      <c r="A2575" s="821">
        <v>21</v>
      </c>
      <c r="B2575" s="822" t="s">
        <v>2867</v>
      </c>
      <c r="C2575" s="822" t="s">
        <v>2873</v>
      </c>
      <c r="D2575" s="823" t="s">
        <v>4857</v>
      </c>
      <c r="E2575" s="824" t="s">
        <v>2887</v>
      </c>
      <c r="F2575" s="822" t="s">
        <v>2868</v>
      </c>
      <c r="G2575" s="822" t="s">
        <v>4149</v>
      </c>
      <c r="H2575" s="822" t="s">
        <v>329</v>
      </c>
      <c r="I2575" s="822" t="s">
        <v>4150</v>
      </c>
      <c r="J2575" s="822" t="s">
        <v>4151</v>
      </c>
      <c r="K2575" s="822" t="s">
        <v>4152</v>
      </c>
      <c r="L2575" s="825">
        <v>0</v>
      </c>
      <c r="M2575" s="825">
        <v>0</v>
      </c>
      <c r="N2575" s="822">
        <v>5</v>
      </c>
      <c r="O2575" s="826">
        <v>2</v>
      </c>
      <c r="P2575" s="825"/>
      <c r="Q2575" s="827"/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21</v>
      </c>
      <c r="B2576" s="822" t="s">
        <v>2867</v>
      </c>
      <c r="C2576" s="822" t="s">
        <v>2873</v>
      </c>
      <c r="D2576" s="823" t="s">
        <v>4857</v>
      </c>
      <c r="E2576" s="824" t="s">
        <v>2887</v>
      </c>
      <c r="F2576" s="822" t="s">
        <v>2868</v>
      </c>
      <c r="G2576" s="822" t="s">
        <v>4562</v>
      </c>
      <c r="H2576" s="822" t="s">
        <v>329</v>
      </c>
      <c r="I2576" s="822" t="s">
        <v>4637</v>
      </c>
      <c r="J2576" s="822" t="s">
        <v>4638</v>
      </c>
      <c r="K2576" s="822" t="s">
        <v>2389</v>
      </c>
      <c r="L2576" s="825">
        <v>105.32</v>
      </c>
      <c r="M2576" s="825">
        <v>105.32</v>
      </c>
      <c r="N2576" s="822">
        <v>1</v>
      </c>
      <c r="O2576" s="826">
        <v>1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21</v>
      </c>
      <c r="B2577" s="822" t="s">
        <v>2867</v>
      </c>
      <c r="C2577" s="822" t="s">
        <v>2873</v>
      </c>
      <c r="D2577" s="823" t="s">
        <v>4857</v>
      </c>
      <c r="E2577" s="824" t="s">
        <v>2887</v>
      </c>
      <c r="F2577" s="822" t="s">
        <v>2868</v>
      </c>
      <c r="G2577" s="822" t="s">
        <v>4562</v>
      </c>
      <c r="H2577" s="822" t="s">
        <v>643</v>
      </c>
      <c r="I2577" s="822" t="s">
        <v>4639</v>
      </c>
      <c r="J2577" s="822" t="s">
        <v>4564</v>
      </c>
      <c r="K2577" s="822" t="s">
        <v>4640</v>
      </c>
      <c r="L2577" s="825">
        <v>114.65</v>
      </c>
      <c r="M2577" s="825">
        <v>114.65</v>
      </c>
      <c r="N2577" s="822">
        <v>1</v>
      </c>
      <c r="O2577" s="826">
        <v>1</v>
      </c>
      <c r="P2577" s="825">
        <v>114.65</v>
      </c>
      <c r="Q2577" s="827">
        <v>1</v>
      </c>
      <c r="R2577" s="822">
        <v>1</v>
      </c>
      <c r="S2577" s="827">
        <v>1</v>
      </c>
      <c r="T2577" s="826">
        <v>1</v>
      </c>
      <c r="U2577" s="828">
        <v>1</v>
      </c>
    </row>
    <row r="2578" spans="1:21" ht="14.45" customHeight="1" x14ac:dyDescent="0.2">
      <c r="A2578" s="821">
        <v>21</v>
      </c>
      <c r="B2578" s="822" t="s">
        <v>2867</v>
      </c>
      <c r="C2578" s="822" t="s">
        <v>2873</v>
      </c>
      <c r="D2578" s="823" t="s">
        <v>4857</v>
      </c>
      <c r="E2578" s="824" t="s">
        <v>2887</v>
      </c>
      <c r="F2578" s="822" t="s">
        <v>2868</v>
      </c>
      <c r="G2578" s="822" t="s">
        <v>3122</v>
      </c>
      <c r="H2578" s="822" t="s">
        <v>329</v>
      </c>
      <c r="I2578" s="822" t="s">
        <v>3936</v>
      </c>
      <c r="J2578" s="822" t="s">
        <v>698</v>
      </c>
      <c r="K2578" s="822" t="s">
        <v>3937</v>
      </c>
      <c r="L2578" s="825">
        <v>17.62</v>
      </c>
      <c r="M2578" s="825">
        <v>52.86</v>
      </c>
      <c r="N2578" s="822">
        <v>3</v>
      </c>
      <c r="O2578" s="826">
        <v>2</v>
      </c>
      <c r="P2578" s="825">
        <v>35.24</v>
      </c>
      <c r="Q2578" s="827">
        <v>0.66666666666666674</v>
      </c>
      <c r="R2578" s="822">
        <v>2</v>
      </c>
      <c r="S2578" s="827">
        <v>0.66666666666666663</v>
      </c>
      <c r="T2578" s="826">
        <v>1</v>
      </c>
      <c r="U2578" s="828">
        <v>0.5</v>
      </c>
    </row>
    <row r="2579" spans="1:21" ht="14.45" customHeight="1" x14ac:dyDescent="0.2">
      <c r="A2579" s="821">
        <v>21</v>
      </c>
      <c r="B2579" s="822" t="s">
        <v>2867</v>
      </c>
      <c r="C2579" s="822" t="s">
        <v>2873</v>
      </c>
      <c r="D2579" s="823" t="s">
        <v>4857</v>
      </c>
      <c r="E2579" s="824" t="s">
        <v>2887</v>
      </c>
      <c r="F2579" s="822" t="s">
        <v>2868</v>
      </c>
      <c r="G2579" s="822" t="s">
        <v>3122</v>
      </c>
      <c r="H2579" s="822" t="s">
        <v>329</v>
      </c>
      <c r="I2579" s="822" t="s">
        <v>3123</v>
      </c>
      <c r="J2579" s="822" t="s">
        <v>698</v>
      </c>
      <c r="K2579" s="822" t="s">
        <v>657</v>
      </c>
      <c r="L2579" s="825">
        <v>35.25</v>
      </c>
      <c r="M2579" s="825">
        <v>211.5</v>
      </c>
      <c r="N2579" s="822">
        <v>6</v>
      </c>
      <c r="O2579" s="826">
        <v>4</v>
      </c>
      <c r="P2579" s="825">
        <v>35.25</v>
      </c>
      <c r="Q2579" s="827">
        <v>0.16666666666666666</v>
      </c>
      <c r="R2579" s="822">
        <v>1</v>
      </c>
      <c r="S2579" s="827">
        <v>0.16666666666666666</v>
      </c>
      <c r="T2579" s="826">
        <v>1</v>
      </c>
      <c r="U2579" s="828">
        <v>0.25</v>
      </c>
    </row>
    <row r="2580" spans="1:21" ht="14.45" customHeight="1" x14ac:dyDescent="0.2">
      <c r="A2580" s="821">
        <v>21</v>
      </c>
      <c r="B2580" s="822" t="s">
        <v>2867</v>
      </c>
      <c r="C2580" s="822" t="s">
        <v>2873</v>
      </c>
      <c r="D2580" s="823" t="s">
        <v>4857</v>
      </c>
      <c r="E2580" s="824" t="s">
        <v>2887</v>
      </c>
      <c r="F2580" s="822" t="s">
        <v>2868</v>
      </c>
      <c r="G2580" s="822" t="s">
        <v>3122</v>
      </c>
      <c r="H2580" s="822" t="s">
        <v>329</v>
      </c>
      <c r="I2580" s="822" t="s">
        <v>3421</v>
      </c>
      <c r="J2580" s="822" t="s">
        <v>698</v>
      </c>
      <c r="K2580" s="822" t="s">
        <v>3422</v>
      </c>
      <c r="L2580" s="825">
        <v>35.25</v>
      </c>
      <c r="M2580" s="825">
        <v>70.5</v>
      </c>
      <c r="N2580" s="822">
        <v>2</v>
      </c>
      <c r="O2580" s="826">
        <v>1.5</v>
      </c>
      <c r="P2580" s="825">
        <v>35.25</v>
      </c>
      <c r="Q2580" s="827">
        <v>0.5</v>
      </c>
      <c r="R2580" s="822">
        <v>1</v>
      </c>
      <c r="S2580" s="827">
        <v>0.5</v>
      </c>
      <c r="T2580" s="826">
        <v>0.5</v>
      </c>
      <c r="U2580" s="828">
        <v>0.33333333333333331</v>
      </c>
    </row>
    <row r="2581" spans="1:21" ht="14.45" customHeight="1" x14ac:dyDescent="0.2">
      <c r="A2581" s="821">
        <v>21</v>
      </c>
      <c r="B2581" s="822" t="s">
        <v>2867</v>
      </c>
      <c r="C2581" s="822" t="s">
        <v>2873</v>
      </c>
      <c r="D2581" s="823" t="s">
        <v>4857</v>
      </c>
      <c r="E2581" s="824" t="s">
        <v>2887</v>
      </c>
      <c r="F2581" s="822" t="s">
        <v>2868</v>
      </c>
      <c r="G2581" s="822" t="s">
        <v>3122</v>
      </c>
      <c r="H2581" s="822" t="s">
        <v>329</v>
      </c>
      <c r="I2581" s="822" t="s">
        <v>3423</v>
      </c>
      <c r="J2581" s="822" t="s">
        <v>1202</v>
      </c>
      <c r="K2581" s="822" t="s">
        <v>3424</v>
      </c>
      <c r="L2581" s="825">
        <v>35.25</v>
      </c>
      <c r="M2581" s="825">
        <v>176.25</v>
      </c>
      <c r="N2581" s="822">
        <v>5</v>
      </c>
      <c r="O2581" s="826">
        <v>2.5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21</v>
      </c>
      <c r="B2582" s="822" t="s">
        <v>2867</v>
      </c>
      <c r="C2582" s="822" t="s">
        <v>2873</v>
      </c>
      <c r="D2582" s="823" t="s">
        <v>4857</v>
      </c>
      <c r="E2582" s="824" t="s">
        <v>2887</v>
      </c>
      <c r="F2582" s="822" t="s">
        <v>2868</v>
      </c>
      <c r="G2582" s="822" t="s">
        <v>3122</v>
      </c>
      <c r="H2582" s="822" t="s">
        <v>329</v>
      </c>
      <c r="I2582" s="822" t="s">
        <v>3856</v>
      </c>
      <c r="J2582" s="822" t="s">
        <v>698</v>
      </c>
      <c r="K2582" s="822" t="s">
        <v>3857</v>
      </c>
      <c r="L2582" s="825">
        <v>17.62</v>
      </c>
      <c r="M2582" s="825">
        <v>35.24</v>
      </c>
      <c r="N2582" s="822">
        <v>2</v>
      </c>
      <c r="O2582" s="826">
        <v>1</v>
      </c>
      <c r="P2582" s="825">
        <v>35.24</v>
      </c>
      <c r="Q2582" s="827">
        <v>1</v>
      </c>
      <c r="R2582" s="822">
        <v>2</v>
      </c>
      <c r="S2582" s="827">
        <v>1</v>
      </c>
      <c r="T2582" s="826">
        <v>1</v>
      </c>
      <c r="U2582" s="828">
        <v>1</v>
      </c>
    </row>
    <row r="2583" spans="1:21" ht="14.45" customHeight="1" x14ac:dyDescent="0.2">
      <c r="A2583" s="821">
        <v>21</v>
      </c>
      <c r="B2583" s="822" t="s">
        <v>2867</v>
      </c>
      <c r="C2583" s="822" t="s">
        <v>2873</v>
      </c>
      <c r="D2583" s="823" t="s">
        <v>4857</v>
      </c>
      <c r="E2583" s="824" t="s">
        <v>2887</v>
      </c>
      <c r="F2583" s="822" t="s">
        <v>2868</v>
      </c>
      <c r="G2583" s="822" t="s">
        <v>3122</v>
      </c>
      <c r="H2583" s="822" t="s">
        <v>329</v>
      </c>
      <c r="I2583" s="822" t="s">
        <v>3425</v>
      </c>
      <c r="J2583" s="822" t="s">
        <v>698</v>
      </c>
      <c r="K2583" s="822" t="s">
        <v>3424</v>
      </c>
      <c r="L2583" s="825">
        <v>35.25</v>
      </c>
      <c r="M2583" s="825">
        <v>35.25</v>
      </c>
      <c r="N2583" s="822">
        <v>1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21</v>
      </c>
      <c r="B2584" s="822" t="s">
        <v>2867</v>
      </c>
      <c r="C2584" s="822" t="s">
        <v>2873</v>
      </c>
      <c r="D2584" s="823" t="s">
        <v>4857</v>
      </c>
      <c r="E2584" s="824" t="s">
        <v>2887</v>
      </c>
      <c r="F2584" s="822" t="s">
        <v>2868</v>
      </c>
      <c r="G2584" s="822" t="s">
        <v>4641</v>
      </c>
      <c r="H2584" s="822" t="s">
        <v>329</v>
      </c>
      <c r="I2584" s="822" t="s">
        <v>4642</v>
      </c>
      <c r="J2584" s="822" t="s">
        <v>4643</v>
      </c>
      <c r="K2584" s="822" t="s">
        <v>4644</v>
      </c>
      <c r="L2584" s="825">
        <v>101.56</v>
      </c>
      <c r="M2584" s="825">
        <v>101.56</v>
      </c>
      <c r="N2584" s="822">
        <v>1</v>
      </c>
      <c r="O2584" s="826">
        <v>0.5</v>
      </c>
      <c r="P2584" s="825">
        <v>101.56</v>
      </c>
      <c r="Q2584" s="827">
        <v>1</v>
      </c>
      <c r="R2584" s="822">
        <v>1</v>
      </c>
      <c r="S2584" s="827">
        <v>1</v>
      </c>
      <c r="T2584" s="826">
        <v>0.5</v>
      </c>
      <c r="U2584" s="828">
        <v>1</v>
      </c>
    </row>
    <row r="2585" spans="1:21" ht="14.45" customHeight="1" x14ac:dyDescent="0.2">
      <c r="A2585" s="821">
        <v>21</v>
      </c>
      <c r="B2585" s="822" t="s">
        <v>2867</v>
      </c>
      <c r="C2585" s="822" t="s">
        <v>2873</v>
      </c>
      <c r="D2585" s="823" t="s">
        <v>4857</v>
      </c>
      <c r="E2585" s="824" t="s">
        <v>2887</v>
      </c>
      <c r="F2585" s="822" t="s">
        <v>2868</v>
      </c>
      <c r="G2585" s="822" t="s">
        <v>3557</v>
      </c>
      <c r="H2585" s="822" t="s">
        <v>329</v>
      </c>
      <c r="I2585" s="822" t="s">
        <v>3558</v>
      </c>
      <c r="J2585" s="822" t="s">
        <v>3559</v>
      </c>
      <c r="K2585" s="822" t="s">
        <v>3560</v>
      </c>
      <c r="L2585" s="825">
        <v>78.33</v>
      </c>
      <c r="M2585" s="825">
        <v>156.66</v>
      </c>
      <c r="N2585" s="822">
        <v>2</v>
      </c>
      <c r="O2585" s="826">
        <v>2</v>
      </c>
      <c r="P2585" s="825">
        <v>78.33</v>
      </c>
      <c r="Q2585" s="827">
        <v>0.5</v>
      </c>
      <c r="R2585" s="822">
        <v>1</v>
      </c>
      <c r="S2585" s="827">
        <v>0.5</v>
      </c>
      <c r="T2585" s="826">
        <v>1</v>
      </c>
      <c r="U2585" s="828">
        <v>0.5</v>
      </c>
    </row>
    <row r="2586" spans="1:21" ht="14.45" customHeight="1" x14ac:dyDescent="0.2">
      <c r="A2586" s="821">
        <v>21</v>
      </c>
      <c r="B2586" s="822" t="s">
        <v>2867</v>
      </c>
      <c r="C2586" s="822" t="s">
        <v>2873</v>
      </c>
      <c r="D2586" s="823" t="s">
        <v>4857</v>
      </c>
      <c r="E2586" s="824" t="s">
        <v>2887</v>
      </c>
      <c r="F2586" s="822" t="s">
        <v>2868</v>
      </c>
      <c r="G2586" s="822" t="s">
        <v>3124</v>
      </c>
      <c r="H2586" s="822" t="s">
        <v>329</v>
      </c>
      <c r="I2586" s="822" t="s">
        <v>4645</v>
      </c>
      <c r="J2586" s="822" t="s">
        <v>4646</v>
      </c>
      <c r="K2586" s="822" t="s">
        <v>3127</v>
      </c>
      <c r="L2586" s="825">
        <v>57.64</v>
      </c>
      <c r="M2586" s="825">
        <v>172.92000000000002</v>
      </c>
      <c r="N2586" s="822">
        <v>3</v>
      </c>
      <c r="O2586" s="826">
        <v>1</v>
      </c>
      <c r="P2586" s="825">
        <v>172.92000000000002</v>
      </c>
      <c r="Q2586" s="827">
        <v>1</v>
      </c>
      <c r="R2586" s="822">
        <v>3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21</v>
      </c>
      <c r="B2587" s="822" t="s">
        <v>2867</v>
      </c>
      <c r="C2587" s="822" t="s">
        <v>2873</v>
      </c>
      <c r="D2587" s="823" t="s">
        <v>4857</v>
      </c>
      <c r="E2587" s="824" t="s">
        <v>2887</v>
      </c>
      <c r="F2587" s="822" t="s">
        <v>2868</v>
      </c>
      <c r="G2587" s="822" t="s">
        <v>3124</v>
      </c>
      <c r="H2587" s="822" t="s">
        <v>329</v>
      </c>
      <c r="I2587" s="822" t="s">
        <v>3128</v>
      </c>
      <c r="J2587" s="822" t="s">
        <v>977</v>
      </c>
      <c r="K2587" s="822" t="s">
        <v>3129</v>
      </c>
      <c r="L2587" s="825">
        <v>57.64</v>
      </c>
      <c r="M2587" s="825">
        <v>172.92000000000002</v>
      </c>
      <c r="N2587" s="822">
        <v>3</v>
      </c>
      <c r="O2587" s="826">
        <v>2.5</v>
      </c>
      <c r="P2587" s="825">
        <v>57.64</v>
      </c>
      <c r="Q2587" s="827">
        <v>0.33333333333333331</v>
      </c>
      <c r="R2587" s="822">
        <v>1</v>
      </c>
      <c r="S2587" s="827">
        <v>0.33333333333333331</v>
      </c>
      <c r="T2587" s="826">
        <v>0.5</v>
      </c>
      <c r="U2587" s="828">
        <v>0.2</v>
      </c>
    </row>
    <row r="2588" spans="1:21" ht="14.45" customHeight="1" x14ac:dyDescent="0.2">
      <c r="A2588" s="821">
        <v>21</v>
      </c>
      <c r="B2588" s="822" t="s">
        <v>2867</v>
      </c>
      <c r="C2588" s="822" t="s">
        <v>2873</v>
      </c>
      <c r="D2588" s="823" t="s">
        <v>4857</v>
      </c>
      <c r="E2588" s="824" t="s">
        <v>2887</v>
      </c>
      <c r="F2588" s="822" t="s">
        <v>2868</v>
      </c>
      <c r="G2588" s="822" t="s">
        <v>3124</v>
      </c>
      <c r="H2588" s="822" t="s">
        <v>329</v>
      </c>
      <c r="I2588" s="822" t="s">
        <v>3130</v>
      </c>
      <c r="J2588" s="822" t="s">
        <v>977</v>
      </c>
      <c r="K2588" s="822" t="s">
        <v>3131</v>
      </c>
      <c r="L2588" s="825">
        <v>185.26</v>
      </c>
      <c r="M2588" s="825">
        <v>2037.86</v>
      </c>
      <c r="N2588" s="822">
        <v>11</v>
      </c>
      <c r="O2588" s="826">
        <v>7.5</v>
      </c>
      <c r="P2588" s="825">
        <v>1667.34</v>
      </c>
      <c r="Q2588" s="827">
        <v>0.81818181818181823</v>
      </c>
      <c r="R2588" s="822">
        <v>9</v>
      </c>
      <c r="S2588" s="827">
        <v>0.81818181818181823</v>
      </c>
      <c r="T2588" s="826">
        <v>6.5</v>
      </c>
      <c r="U2588" s="828">
        <v>0.8666666666666667</v>
      </c>
    </row>
    <row r="2589" spans="1:21" ht="14.45" customHeight="1" x14ac:dyDescent="0.2">
      <c r="A2589" s="821">
        <v>21</v>
      </c>
      <c r="B2589" s="822" t="s">
        <v>2867</v>
      </c>
      <c r="C2589" s="822" t="s">
        <v>2873</v>
      </c>
      <c r="D2589" s="823" t="s">
        <v>4857</v>
      </c>
      <c r="E2589" s="824" t="s">
        <v>2887</v>
      </c>
      <c r="F2589" s="822" t="s">
        <v>2868</v>
      </c>
      <c r="G2589" s="822" t="s">
        <v>3124</v>
      </c>
      <c r="H2589" s="822" t="s">
        <v>329</v>
      </c>
      <c r="I2589" s="822" t="s">
        <v>3130</v>
      </c>
      <c r="J2589" s="822" t="s">
        <v>977</v>
      </c>
      <c r="K2589" s="822" t="s">
        <v>3131</v>
      </c>
      <c r="L2589" s="825">
        <v>87.98</v>
      </c>
      <c r="M2589" s="825">
        <v>439.90000000000003</v>
      </c>
      <c r="N2589" s="822">
        <v>5</v>
      </c>
      <c r="O2589" s="826">
        <v>3.5</v>
      </c>
      <c r="P2589" s="825">
        <v>351.92</v>
      </c>
      <c r="Q2589" s="827">
        <v>0.79999999999999993</v>
      </c>
      <c r="R2589" s="822">
        <v>4</v>
      </c>
      <c r="S2589" s="827">
        <v>0.8</v>
      </c>
      <c r="T2589" s="826">
        <v>3</v>
      </c>
      <c r="U2589" s="828">
        <v>0.8571428571428571</v>
      </c>
    </row>
    <row r="2590" spans="1:21" ht="14.45" customHeight="1" x14ac:dyDescent="0.2">
      <c r="A2590" s="821">
        <v>21</v>
      </c>
      <c r="B2590" s="822" t="s">
        <v>2867</v>
      </c>
      <c r="C2590" s="822" t="s">
        <v>2873</v>
      </c>
      <c r="D2590" s="823" t="s">
        <v>4857</v>
      </c>
      <c r="E2590" s="824" t="s">
        <v>2887</v>
      </c>
      <c r="F2590" s="822" t="s">
        <v>2868</v>
      </c>
      <c r="G2590" s="822" t="s">
        <v>3124</v>
      </c>
      <c r="H2590" s="822" t="s">
        <v>329</v>
      </c>
      <c r="I2590" s="822" t="s">
        <v>3430</v>
      </c>
      <c r="J2590" s="822" t="s">
        <v>977</v>
      </c>
      <c r="K2590" s="822" t="s">
        <v>3131</v>
      </c>
      <c r="L2590" s="825">
        <v>301.2</v>
      </c>
      <c r="M2590" s="825">
        <v>301.2</v>
      </c>
      <c r="N2590" s="822">
        <v>1</v>
      </c>
      <c r="O2590" s="826">
        <v>1</v>
      </c>
      <c r="P2590" s="825">
        <v>301.2</v>
      </c>
      <c r="Q2590" s="827">
        <v>1</v>
      </c>
      <c r="R2590" s="822">
        <v>1</v>
      </c>
      <c r="S2590" s="827">
        <v>1</v>
      </c>
      <c r="T2590" s="826">
        <v>1</v>
      </c>
      <c r="U2590" s="828">
        <v>1</v>
      </c>
    </row>
    <row r="2591" spans="1:21" ht="14.45" customHeight="1" x14ac:dyDescent="0.2">
      <c r="A2591" s="821">
        <v>21</v>
      </c>
      <c r="B2591" s="822" t="s">
        <v>2867</v>
      </c>
      <c r="C2591" s="822" t="s">
        <v>2873</v>
      </c>
      <c r="D2591" s="823" t="s">
        <v>4857</v>
      </c>
      <c r="E2591" s="824" t="s">
        <v>2887</v>
      </c>
      <c r="F2591" s="822" t="s">
        <v>2868</v>
      </c>
      <c r="G2591" s="822" t="s">
        <v>3124</v>
      </c>
      <c r="H2591" s="822" t="s">
        <v>329</v>
      </c>
      <c r="I2591" s="822" t="s">
        <v>3430</v>
      </c>
      <c r="J2591" s="822" t="s">
        <v>977</v>
      </c>
      <c r="K2591" s="822" t="s">
        <v>3131</v>
      </c>
      <c r="L2591" s="825">
        <v>87.98</v>
      </c>
      <c r="M2591" s="825">
        <v>87.98</v>
      </c>
      <c r="N2591" s="822">
        <v>1</v>
      </c>
      <c r="O2591" s="826">
        <v>0.5</v>
      </c>
      <c r="P2591" s="825">
        <v>87.98</v>
      </c>
      <c r="Q2591" s="827">
        <v>1</v>
      </c>
      <c r="R2591" s="822">
        <v>1</v>
      </c>
      <c r="S2591" s="827">
        <v>1</v>
      </c>
      <c r="T2591" s="826">
        <v>0.5</v>
      </c>
      <c r="U2591" s="828">
        <v>1</v>
      </c>
    </row>
    <row r="2592" spans="1:21" ht="14.45" customHeight="1" x14ac:dyDescent="0.2">
      <c r="A2592" s="821">
        <v>21</v>
      </c>
      <c r="B2592" s="822" t="s">
        <v>2867</v>
      </c>
      <c r="C2592" s="822" t="s">
        <v>2873</v>
      </c>
      <c r="D2592" s="823" t="s">
        <v>4857</v>
      </c>
      <c r="E2592" s="824" t="s">
        <v>2887</v>
      </c>
      <c r="F2592" s="822" t="s">
        <v>2868</v>
      </c>
      <c r="G2592" s="822" t="s">
        <v>3124</v>
      </c>
      <c r="H2592" s="822" t="s">
        <v>329</v>
      </c>
      <c r="I2592" s="822" t="s">
        <v>4647</v>
      </c>
      <c r="J2592" s="822" t="s">
        <v>4648</v>
      </c>
      <c r="K2592" s="822" t="s">
        <v>4649</v>
      </c>
      <c r="L2592" s="825">
        <v>97.76</v>
      </c>
      <c r="M2592" s="825">
        <v>97.76</v>
      </c>
      <c r="N2592" s="822">
        <v>1</v>
      </c>
      <c r="O2592" s="826">
        <v>0.5</v>
      </c>
      <c r="P2592" s="825">
        <v>97.76</v>
      </c>
      <c r="Q2592" s="827">
        <v>1</v>
      </c>
      <c r="R2592" s="822">
        <v>1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21</v>
      </c>
      <c r="B2593" s="822" t="s">
        <v>2867</v>
      </c>
      <c r="C2593" s="822" t="s">
        <v>2873</v>
      </c>
      <c r="D2593" s="823" t="s">
        <v>4857</v>
      </c>
      <c r="E2593" s="824" t="s">
        <v>2887</v>
      </c>
      <c r="F2593" s="822" t="s">
        <v>2868</v>
      </c>
      <c r="G2593" s="822" t="s">
        <v>2919</v>
      </c>
      <c r="H2593" s="822" t="s">
        <v>643</v>
      </c>
      <c r="I2593" s="822" t="s">
        <v>2309</v>
      </c>
      <c r="J2593" s="822" t="s">
        <v>2310</v>
      </c>
      <c r="K2593" s="822" t="s">
        <v>2311</v>
      </c>
      <c r="L2593" s="825">
        <v>453.18</v>
      </c>
      <c r="M2593" s="825">
        <v>453.18</v>
      </c>
      <c r="N2593" s="822">
        <v>1</v>
      </c>
      <c r="O2593" s="826">
        <v>0.5</v>
      </c>
      <c r="P2593" s="825">
        <v>453.18</v>
      </c>
      <c r="Q2593" s="827">
        <v>1</v>
      </c>
      <c r="R2593" s="822">
        <v>1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21</v>
      </c>
      <c r="B2594" s="822" t="s">
        <v>2867</v>
      </c>
      <c r="C2594" s="822" t="s">
        <v>2873</v>
      </c>
      <c r="D2594" s="823" t="s">
        <v>4857</v>
      </c>
      <c r="E2594" s="824" t="s">
        <v>2887</v>
      </c>
      <c r="F2594" s="822" t="s">
        <v>2868</v>
      </c>
      <c r="G2594" s="822" t="s">
        <v>2919</v>
      </c>
      <c r="H2594" s="822" t="s">
        <v>329</v>
      </c>
      <c r="I2594" s="822" t="s">
        <v>2920</v>
      </c>
      <c r="J2594" s="822" t="s">
        <v>2310</v>
      </c>
      <c r="K2594" s="822" t="s">
        <v>2311</v>
      </c>
      <c r="L2594" s="825">
        <v>453.18</v>
      </c>
      <c r="M2594" s="825">
        <v>41692.560000000012</v>
      </c>
      <c r="N2594" s="822">
        <v>92</v>
      </c>
      <c r="O2594" s="826">
        <v>64.5</v>
      </c>
      <c r="P2594" s="825">
        <v>35801.220000000016</v>
      </c>
      <c r="Q2594" s="827">
        <v>0.85869565217391319</v>
      </c>
      <c r="R2594" s="822">
        <v>79</v>
      </c>
      <c r="S2594" s="827">
        <v>0.85869565217391308</v>
      </c>
      <c r="T2594" s="826">
        <v>54.5</v>
      </c>
      <c r="U2594" s="828">
        <v>0.84496124031007747</v>
      </c>
    </row>
    <row r="2595" spans="1:21" ht="14.45" customHeight="1" x14ac:dyDescent="0.2">
      <c r="A2595" s="821">
        <v>21</v>
      </c>
      <c r="B2595" s="822" t="s">
        <v>2867</v>
      </c>
      <c r="C2595" s="822" t="s">
        <v>2873</v>
      </c>
      <c r="D2595" s="823" t="s">
        <v>4857</v>
      </c>
      <c r="E2595" s="824" t="s">
        <v>2887</v>
      </c>
      <c r="F2595" s="822" t="s">
        <v>2868</v>
      </c>
      <c r="G2595" s="822" t="s">
        <v>2919</v>
      </c>
      <c r="H2595" s="822" t="s">
        <v>329</v>
      </c>
      <c r="I2595" s="822" t="s">
        <v>3941</v>
      </c>
      <c r="J2595" s="822" t="s">
        <v>3942</v>
      </c>
      <c r="K2595" s="822" t="s">
        <v>2311</v>
      </c>
      <c r="L2595" s="825">
        <v>453.18</v>
      </c>
      <c r="M2595" s="825">
        <v>906.36</v>
      </c>
      <c r="N2595" s="822">
        <v>2</v>
      </c>
      <c r="O2595" s="826">
        <v>1</v>
      </c>
      <c r="P2595" s="825">
        <v>906.36</v>
      </c>
      <c r="Q2595" s="827">
        <v>1</v>
      </c>
      <c r="R2595" s="822">
        <v>2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21</v>
      </c>
      <c r="B2596" s="822" t="s">
        <v>2867</v>
      </c>
      <c r="C2596" s="822" t="s">
        <v>2873</v>
      </c>
      <c r="D2596" s="823" t="s">
        <v>4857</v>
      </c>
      <c r="E2596" s="824" t="s">
        <v>2887</v>
      </c>
      <c r="F2596" s="822" t="s">
        <v>2868</v>
      </c>
      <c r="G2596" s="822" t="s">
        <v>2919</v>
      </c>
      <c r="H2596" s="822" t="s">
        <v>643</v>
      </c>
      <c r="I2596" s="822" t="s">
        <v>4650</v>
      </c>
      <c r="J2596" s="822" t="s">
        <v>4651</v>
      </c>
      <c r="K2596" s="822" t="s">
        <v>4652</v>
      </c>
      <c r="L2596" s="825">
        <v>70.739999999999995</v>
      </c>
      <c r="M2596" s="825">
        <v>141.47999999999999</v>
      </c>
      <c r="N2596" s="822">
        <v>2</v>
      </c>
      <c r="O2596" s="826">
        <v>1</v>
      </c>
      <c r="P2596" s="825">
        <v>141.47999999999999</v>
      </c>
      <c r="Q2596" s="827">
        <v>1</v>
      </c>
      <c r="R2596" s="822">
        <v>2</v>
      </c>
      <c r="S2596" s="827">
        <v>1</v>
      </c>
      <c r="T2596" s="826">
        <v>1</v>
      </c>
      <c r="U2596" s="828">
        <v>1</v>
      </c>
    </row>
    <row r="2597" spans="1:21" ht="14.45" customHeight="1" x14ac:dyDescent="0.2">
      <c r="A2597" s="821">
        <v>21</v>
      </c>
      <c r="B2597" s="822" t="s">
        <v>2867</v>
      </c>
      <c r="C2597" s="822" t="s">
        <v>2873</v>
      </c>
      <c r="D2597" s="823" t="s">
        <v>4857</v>
      </c>
      <c r="E2597" s="824" t="s">
        <v>2887</v>
      </c>
      <c r="F2597" s="822" t="s">
        <v>2868</v>
      </c>
      <c r="G2597" s="822" t="s">
        <v>4481</v>
      </c>
      <c r="H2597" s="822" t="s">
        <v>329</v>
      </c>
      <c r="I2597" s="822" t="s">
        <v>4482</v>
      </c>
      <c r="J2597" s="822" t="s">
        <v>4483</v>
      </c>
      <c r="K2597" s="822" t="s">
        <v>2987</v>
      </c>
      <c r="L2597" s="825">
        <v>46.81</v>
      </c>
      <c r="M2597" s="825">
        <v>46.81</v>
      </c>
      <c r="N2597" s="822">
        <v>1</v>
      </c>
      <c r="O2597" s="826">
        <v>1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21</v>
      </c>
      <c r="B2598" s="822" t="s">
        <v>2867</v>
      </c>
      <c r="C2598" s="822" t="s">
        <v>2873</v>
      </c>
      <c r="D2598" s="823" t="s">
        <v>4857</v>
      </c>
      <c r="E2598" s="824" t="s">
        <v>2887</v>
      </c>
      <c r="F2598" s="822" t="s">
        <v>2868</v>
      </c>
      <c r="G2598" s="822" t="s">
        <v>2928</v>
      </c>
      <c r="H2598" s="822" t="s">
        <v>643</v>
      </c>
      <c r="I2598" s="822" t="s">
        <v>2533</v>
      </c>
      <c r="J2598" s="822" t="s">
        <v>1237</v>
      </c>
      <c r="K2598" s="822" t="s">
        <v>1240</v>
      </c>
      <c r="L2598" s="825">
        <v>355.79</v>
      </c>
      <c r="M2598" s="825">
        <v>1067.3700000000001</v>
      </c>
      <c r="N2598" s="822">
        <v>3</v>
      </c>
      <c r="O2598" s="826">
        <v>1</v>
      </c>
      <c r="P2598" s="825">
        <v>1067.3700000000001</v>
      </c>
      <c r="Q2598" s="827">
        <v>1</v>
      </c>
      <c r="R2598" s="822">
        <v>3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21</v>
      </c>
      <c r="B2599" s="822" t="s">
        <v>2867</v>
      </c>
      <c r="C2599" s="822" t="s">
        <v>2873</v>
      </c>
      <c r="D2599" s="823" t="s">
        <v>4857</v>
      </c>
      <c r="E2599" s="824" t="s">
        <v>2887</v>
      </c>
      <c r="F2599" s="822" t="s">
        <v>2868</v>
      </c>
      <c r="G2599" s="822" t="s">
        <v>3139</v>
      </c>
      <c r="H2599" s="822" t="s">
        <v>329</v>
      </c>
      <c r="I2599" s="822" t="s">
        <v>3140</v>
      </c>
      <c r="J2599" s="822" t="s">
        <v>660</v>
      </c>
      <c r="K2599" s="822" t="s">
        <v>3141</v>
      </c>
      <c r="L2599" s="825">
        <v>453.18</v>
      </c>
      <c r="M2599" s="825">
        <v>2265.9</v>
      </c>
      <c r="N2599" s="822">
        <v>5</v>
      </c>
      <c r="O2599" s="826">
        <v>4</v>
      </c>
      <c r="P2599" s="825">
        <v>1812.72</v>
      </c>
      <c r="Q2599" s="827">
        <v>0.79999999999999993</v>
      </c>
      <c r="R2599" s="822">
        <v>4</v>
      </c>
      <c r="S2599" s="827">
        <v>0.8</v>
      </c>
      <c r="T2599" s="826">
        <v>3</v>
      </c>
      <c r="U2599" s="828">
        <v>0.75</v>
      </c>
    </row>
    <row r="2600" spans="1:21" ht="14.45" customHeight="1" x14ac:dyDescent="0.2">
      <c r="A2600" s="821">
        <v>21</v>
      </c>
      <c r="B2600" s="822" t="s">
        <v>2867</v>
      </c>
      <c r="C2600" s="822" t="s">
        <v>2873</v>
      </c>
      <c r="D2600" s="823" t="s">
        <v>4857</v>
      </c>
      <c r="E2600" s="824" t="s">
        <v>2887</v>
      </c>
      <c r="F2600" s="822" t="s">
        <v>2868</v>
      </c>
      <c r="G2600" s="822" t="s">
        <v>2933</v>
      </c>
      <c r="H2600" s="822" t="s">
        <v>643</v>
      </c>
      <c r="I2600" s="822" t="s">
        <v>2299</v>
      </c>
      <c r="J2600" s="822" t="s">
        <v>1674</v>
      </c>
      <c r="K2600" s="822" t="s">
        <v>2300</v>
      </c>
      <c r="L2600" s="825">
        <v>102.93</v>
      </c>
      <c r="M2600" s="825">
        <v>205.86</v>
      </c>
      <c r="N2600" s="822">
        <v>2</v>
      </c>
      <c r="O2600" s="826">
        <v>2</v>
      </c>
      <c r="P2600" s="825">
        <v>205.86</v>
      </c>
      <c r="Q2600" s="827">
        <v>1</v>
      </c>
      <c r="R2600" s="822">
        <v>2</v>
      </c>
      <c r="S2600" s="827">
        <v>1</v>
      </c>
      <c r="T2600" s="826">
        <v>2</v>
      </c>
      <c r="U2600" s="828">
        <v>1</v>
      </c>
    </row>
    <row r="2601" spans="1:21" ht="14.45" customHeight="1" x14ac:dyDescent="0.2">
      <c r="A2601" s="821">
        <v>21</v>
      </c>
      <c r="B2601" s="822" t="s">
        <v>2867</v>
      </c>
      <c r="C2601" s="822" t="s">
        <v>2873</v>
      </c>
      <c r="D2601" s="823" t="s">
        <v>4857</v>
      </c>
      <c r="E2601" s="824" t="s">
        <v>2887</v>
      </c>
      <c r="F2601" s="822" t="s">
        <v>2868</v>
      </c>
      <c r="G2601" s="822" t="s">
        <v>2933</v>
      </c>
      <c r="H2601" s="822" t="s">
        <v>643</v>
      </c>
      <c r="I2601" s="822" t="s">
        <v>2299</v>
      </c>
      <c r="J2601" s="822" t="s">
        <v>1674</v>
      </c>
      <c r="K2601" s="822" t="s">
        <v>2300</v>
      </c>
      <c r="L2601" s="825">
        <v>48.89</v>
      </c>
      <c r="M2601" s="825">
        <v>48.89</v>
      </c>
      <c r="N2601" s="822">
        <v>1</v>
      </c>
      <c r="O2601" s="826">
        <v>0.5</v>
      </c>
      <c r="P2601" s="825">
        <v>48.89</v>
      </c>
      <c r="Q2601" s="827">
        <v>1</v>
      </c>
      <c r="R2601" s="822">
        <v>1</v>
      </c>
      <c r="S2601" s="827">
        <v>1</v>
      </c>
      <c r="T2601" s="826">
        <v>0.5</v>
      </c>
      <c r="U2601" s="828">
        <v>1</v>
      </c>
    </row>
    <row r="2602" spans="1:21" ht="14.45" customHeight="1" x14ac:dyDescent="0.2">
      <c r="A2602" s="821">
        <v>21</v>
      </c>
      <c r="B2602" s="822" t="s">
        <v>2867</v>
      </c>
      <c r="C2602" s="822" t="s">
        <v>2873</v>
      </c>
      <c r="D2602" s="823" t="s">
        <v>4857</v>
      </c>
      <c r="E2602" s="824" t="s">
        <v>2887</v>
      </c>
      <c r="F2602" s="822" t="s">
        <v>2868</v>
      </c>
      <c r="G2602" s="822" t="s">
        <v>2933</v>
      </c>
      <c r="H2602" s="822" t="s">
        <v>329</v>
      </c>
      <c r="I2602" s="822" t="s">
        <v>3448</v>
      </c>
      <c r="J2602" s="822" t="s">
        <v>1674</v>
      </c>
      <c r="K2602" s="822" t="s">
        <v>1675</v>
      </c>
      <c r="L2602" s="825">
        <v>205.84</v>
      </c>
      <c r="M2602" s="825">
        <v>205.84</v>
      </c>
      <c r="N2602" s="822">
        <v>1</v>
      </c>
      <c r="O2602" s="826">
        <v>0.5</v>
      </c>
      <c r="P2602" s="825">
        <v>205.84</v>
      </c>
      <c r="Q2602" s="827">
        <v>1</v>
      </c>
      <c r="R2602" s="822">
        <v>1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21</v>
      </c>
      <c r="B2603" s="822" t="s">
        <v>2867</v>
      </c>
      <c r="C2603" s="822" t="s">
        <v>2873</v>
      </c>
      <c r="D2603" s="823" t="s">
        <v>4857</v>
      </c>
      <c r="E2603" s="824" t="s">
        <v>2887</v>
      </c>
      <c r="F2603" s="822" t="s">
        <v>2868</v>
      </c>
      <c r="G2603" s="822" t="s">
        <v>2933</v>
      </c>
      <c r="H2603" s="822" t="s">
        <v>329</v>
      </c>
      <c r="I2603" s="822" t="s">
        <v>3448</v>
      </c>
      <c r="J2603" s="822" t="s">
        <v>1674</v>
      </c>
      <c r="K2603" s="822" t="s">
        <v>1675</v>
      </c>
      <c r="L2603" s="825">
        <v>97.76</v>
      </c>
      <c r="M2603" s="825">
        <v>97.76</v>
      </c>
      <c r="N2603" s="822">
        <v>1</v>
      </c>
      <c r="O2603" s="826">
        <v>1</v>
      </c>
      <c r="P2603" s="825">
        <v>97.76</v>
      </c>
      <c r="Q2603" s="827">
        <v>1</v>
      </c>
      <c r="R2603" s="822">
        <v>1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21</v>
      </c>
      <c r="B2604" s="822" t="s">
        <v>2867</v>
      </c>
      <c r="C2604" s="822" t="s">
        <v>2873</v>
      </c>
      <c r="D2604" s="823" t="s">
        <v>4857</v>
      </c>
      <c r="E2604" s="824" t="s">
        <v>2887</v>
      </c>
      <c r="F2604" s="822" t="s">
        <v>2868</v>
      </c>
      <c r="G2604" s="822" t="s">
        <v>3148</v>
      </c>
      <c r="H2604" s="822" t="s">
        <v>329</v>
      </c>
      <c r="I2604" s="822" t="s">
        <v>4254</v>
      </c>
      <c r="J2604" s="822" t="s">
        <v>4255</v>
      </c>
      <c r="K2604" s="822" t="s">
        <v>642</v>
      </c>
      <c r="L2604" s="825">
        <v>173.31</v>
      </c>
      <c r="M2604" s="825">
        <v>173.31</v>
      </c>
      <c r="N2604" s="822">
        <v>1</v>
      </c>
      <c r="O2604" s="826">
        <v>0.5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21</v>
      </c>
      <c r="B2605" s="822" t="s">
        <v>2867</v>
      </c>
      <c r="C2605" s="822" t="s">
        <v>2873</v>
      </c>
      <c r="D2605" s="823" t="s">
        <v>4857</v>
      </c>
      <c r="E2605" s="824" t="s">
        <v>2887</v>
      </c>
      <c r="F2605" s="822" t="s">
        <v>2868</v>
      </c>
      <c r="G2605" s="822" t="s">
        <v>3449</v>
      </c>
      <c r="H2605" s="822" t="s">
        <v>643</v>
      </c>
      <c r="I2605" s="822" t="s">
        <v>2676</v>
      </c>
      <c r="J2605" s="822" t="s">
        <v>1287</v>
      </c>
      <c r="K2605" s="822" t="s">
        <v>2677</v>
      </c>
      <c r="L2605" s="825">
        <v>103.4</v>
      </c>
      <c r="M2605" s="825">
        <v>103.4</v>
      </c>
      <c r="N2605" s="822">
        <v>1</v>
      </c>
      <c r="O2605" s="826">
        <v>0.5</v>
      </c>
      <c r="P2605" s="825">
        <v>103.4</v>
      </c>
      <c r="Q2605" s="827">
        <v>1</v>
      </c>
      <c r="R2605" s="822">
        <v>1</v>
      </c>
      <c r="S2605" s="827">
        <v>1</v>
      </c>
      <c r="T2605" s="826">
        <v>0.5</v>
      </c>
      <c r="U2605" s="828">
        <v>1</v>
      </c>
    </row>
    <row r="2606" spans="1:21" ht="14.45" customHeight="1" x14ac:dyDescent="0.2">
      <c r="A2606" s="821">
        <v>21</v>
      </c>
      <c r="B2606" s="822" t="s">
        <v>2867</v>
      </c>
      <c r="C2606" s="822" t="s">
        <v>2873</v>
      </c>
      <c r="D2606" s="823" t="s">
        <v>4857</v>
      </c>
      <c r="E2606" s="824" t="s">
        <v>2887</v>
      </c>
      <c r="F2606" s="822" t="s">
        <v>2868</v>
      </c>
      <c r="G2606" s="822" t="s">
        <v>3943</v>
      </c>
      <c r="H2606" s="822" t="s">
        <v>329</v>
      </c>
      <c r="I2606" s="822" t="s">
        <v>4109</v>
      </c>
      <c r="J2606" s="822" t="s">
        <v>3945</v>
      </c>
      <c r="K2606" s="822" t="s">
        <v>4110</v>
      </c>
      <c r="L2606" s="825">
        <v>72.88</v>
      </c>
      <c r="M2606" s="825">
        <v>72.88</v>
      </c>
      <c r="N2606" s="822">
        <v>1</v>
      </c>
      <c r="O2606" s="826">
        <v>1</v>
      </c>
      <c r="P2606" s="825">
        <v>72.88</v>
      </c>
      <c r="Q2606" s="827">
        <v>1</v>
      </c>
      <c r="R2606" s="822">
        <v>1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21</v>
      </c>
      <c r="B2607" s="822" t="s">
        <v>2867</v>
      </c>
      <c r="C2607" s="822" t="s">
        <v>2873</v>
      </c>
      <c r="D2607" s="823" t="s">
        <v>4857</v>
      </c>
      <c r="E2607" s="824" t="s">
        <v>2887</v>
      </c>
      <c r="F2607" s="822" t="s">
        <v>2868</v>
      </c>
      <c r="G2607" s="822" t="s">
        <v>3151</v>
      </c>
      <c r="H2607" s="822" t="s">
        <v>329</v>
      </c>
      <c r="I2607" s="822" t="s">
        <v>3152</v>
      </c>
      <c r="J2607" s="822" t="s">
        <v>652</v>
      </c>
      <c r="K2607" s="822" t="s">
        <v>3153</v>
      </c>
      <c r="L2607" s="825">
        <v>127.91</v>
      </c>
      <c r="M2607" s="825">
        <v>1918.65</v>
      </c>
      <c r="N2607" s="822">
        <v>15</v>
      </c>
      <c r="O2607" s="826">
        <v>11</v>
      </c>
      <c r="P2607" s="825">
        <v>767.45999999999992</v>
      </c>
      <c r="Q2607" s="827">
        <v>0.39999999999999997</v>
      </c>
      <c r="R2607" s="822">
        <v>6</v>
      </c>
      <c r="S2607" s="827">
        <v>0.4</v>
      </c>
      <c r="T2607" s="826">
        <v>4.5</v>
      </c>
      <c r="U2607" s="828">
        <v>0.40909090909090912</v>
      </c>
    </row>
    <row r="2608" spans="1:21" ht="14.45" customHeight="1" x14ac:dyDescent="0.2">
      <c r="A2608" s="821">
        <v>21</v>
      </c>
      <c r="B2608" s="822" t="s">
        <v>2867</v>
      </c>
      <c r="C2608" s="822" t="s">
        <v>2873</v>
      </c>
      <c r="D2608" s="823" t="s">
        <v>4857</v>
      </c>
      <c r="E2608" s="824" t="s">
        <v>2887</v>
      </c>
      <c r="F2608" s="822" t="s">
        <v>2868</v>
      </c>
      <c r="G2608" s="822" t="s">
        <v>3452</v>
      </c>
      <c r="H2608" s="822" t="s">
        <v>329</v>
      </c>
      <c r="I2608" s="822" t="s">
        <v>3453</v>
      </c>
      <c r="J2608" s="822" t="s">
        <v>1025</v>
      </c>
      <c r="K2608" s="822" t="s">
        <v>1026</v>
      </c>
      <c r="L2608" s="825">
        <v>79.099999999999994</v>
      </c>
      <c r="M2608" s="825">
        <v>79.099999999999994</v>
      </c>
      <c r="N2608" s="822">
        <v>1</v>
      </c>
      <c r="O2608" s="826">
        <v>1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21</v>
      </c>
      <c r="B2609" s="822" t="s">
        <v>2867</v>
      </c>
      <c r="C2609" s="822" t="s">
        <v>2873</v>
      </c>
      <c r="D2609" s="823" t="s">
        <v>4857</v>
      </c>
      <c r="E2609" s="824" t="s">
        <v>2887</v>
      </c>
      <c r="F2609" s="822" t="s">
        <v>2868</v>
      </c>
      <c r="G2609" s="822" t="s">
        <v>3154</v>
      </c>
      <c r="H2609" s="822" t="s">
        <v>329</v>
      </c>
      <c r="I2609" s="822" t="s">
        <v>3158</v>
      </c>
      <c r="J2609" s="822" t="s">
        <v>3156</v>
      </c>
      <c r="K2609" s="822" t="s">
        <v>3159</v>
      </c>
      <c r="L2609" s="825">
        <v>87.67</v>
      </c>
      <c r="M2609" s="825">
        <v>964.37</v>
      </c>
      <c r="N2609" s="822">
        <v>11</v>
      </c>
      <c r="O2609" s="826">
        <v>4.5</v>
      </c>
      <c r="P2609" s="825">
        <v>701.36</v>
      </c>
      <c r="Q2609" s="827">
        <v>0.72727272727272729</v>
      </c>
      <c r="R2609" s="822">
        <v>8</v>
      </c>
      <c r="S2609" s="827">
        <v>0.72727272727272729</v>
      </c>
      <c r="T2609" s="826">
        <v>2.5</v>
      </c>
      <c r="U2609" s="828">
        <v>0.55555555555555558</v>
      </c>
    </row>
    <row r="2610" spans="1:21" ht="14.45" customHeight="1" x14ac:dyDescent="0.2">
      <c r="A2610" s="821">
        <v>21</v>
      </c>
      <c r="B2610" s="822" t="s">
        <v>2867</v>
      </c>
      <c r="C2610" s="822" t="s">
        <v>2873</v>
      </c>
      <c r="D2610" s="823" t="s">
        <v>4857</v>
      </c>
      <c r="E2610" s="824" t="s">
        <v>2887</v>
      </c>
      <c r="F2610" s="822" t="s">
        <v>2868</v>
      </c>
      <c r="G2610" s="822" t="s">
        <v>3154</v>
      </c>
      <c r="H2610" s="822" t="s">
        <v>329</v>
      </c>
      <c r="I2610" s="822" t="s">
        <v>3725</v>
      </c>
      <c r="J2610" s="822" t="s">
        <v>3455</v>
      </c>
      <c r="K2610" s="822" t="s">
        <v>3726</v>
      </c>
      <c r="L2610" s="825">
        <v>43.85</v>
      </c>
      <c r="M2610" s="825">
        <v>87.7</v>
      </c>
      <c r="N2610" s="822">
        <v>2</v>
      </c>
      <c r="O2610" s="826">
        <v>0.5</v>
      </c>
      <c r="P2610" s="825">
        <v>87.7</v>
      </c>
      <c r="Q2610" s="827">
        <v>1</v>
      </c>
      <c r="R2610" s="822">
        <v>2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21</v>
      </c>
      <c r="B2611" s="822" t="s">
        <v>2867</v>
      </c>
      <c r="C2611" s="822" t="s">
        <v>2873</v>
      </c>
      <c r="D2611" s="823" t="s">
        <v>4857</v>
      </c>
      <c r="E2611" s="824" t="s">
        <v>2887</v>
      </c>
      <c r="F2611" s="822" t="s">
        <v>2868</v>
      </c>
      <c r="G2611" s="822" t="s">
        <v>3154</v>
      </c>
      <c r="H2611" s="822" t="s">
        <v>329</v>
      </c>
      <c r="I2611" s="822" t="s">
        <v>3454</v>
      </c>
      <c r="J2611" s="822" t="s">
        <v>3455</v>
      </c>
      <c r="K2611" s="822" t="s">
        <v>3157</v>
      </c>
      <c r="L2611" s="825">
        <v>21.92</v>
      </c>
      <c r="M2611" s="825">
        <v>65.760000000000005</v>
      </c>
      <c r="N2611" s="822">
        <v>3</v>
      </c>
      <c r="O2611" s="826">
        <v>1</v>
      </c>
      <c r="P2611" s="825">
        <v>65.760000000000005</v>
      </c>
      <c r="Q2611" s="827">
        <v>1</v>
      </c>
      <c r="R2611" s="822">
        <v>3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21</v>
      </c>
      <c r="B2612" s="822" t="s">
        <v>2867</v>
      </c>
      <c r="C2612" s="822" t="s">
        <v>2873</v>
      </c>
      <c r="D2612" s="823" t="s">
        <v>4857</v>
      </c>
      <c r="E2612" s="824" t="s">
        <v>2887</v>
      </c>
      <c r="F2612" s="822" t="s">
        <v>2868</v>
      </c>
      <c r="G2612" s="822" t="s">
        <v>2947</v>
      </c>
      <c r="H2612" s="822" t="s">
        <v>329</v>
      </c>
      <c r="I2612" s="822" t="s">
        <v>4653</v>
      </c>
      <c r="J2612" s="822" t="s">
        <v>2949</v>
      </c>
      <c r="K2612" s="822" t="s">
        <v>3731</v>
      </c>
      <c r="L2612" s="825">
        <v>169.29</v>
      </c>
      <c r="M2612" s="825">
        <v>169.29</v>
      </c>
      <c r="N2612" s="822">
        <v>1</v>
      </c>
      <c r="O2612" s="826">
        <v>1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21</v>
      </c>
      <c r="B2613" s="822" t="s">
        <v>2867</v>
      </c>
      <c r="C2613" s="822" t="s">
        <v>2873</v>
      </c>
      <c r="D2613" s="823" t="s">
        <v>4857</v>
      </c>
      <c r="E2613" s="824" t="s">
        <v>2887</v>
      </c>
      <c r="F2613" s="822" t="s">
        <v>2868</v>
      </c>
      <c r="G2613" s="822" t="s">
        <v>2947</v>
      </c>
      <c r="H2613" s="822" t="s">
        <v>329</v>
      </c>
      <c r="I2613" s="822" t="s">
        <v>4654</v>
      </c>
      <c r="J2613" s="822" t="s">
        <v>2949</v>
      </c>
      <c r="K2613" s="822" t="s">
        <v>4655</v>
      </c>
      <c r="L2613" s="825">
        <v>131.22</v>
      </c>
      <c r="M2613" s="825">
        <v>131.22</v>
      </c>
      <c r="N2613" s="822">
        <v>1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21</v>
      </c>
      <c r="B2614" s="822" t="s">
        <v>2867</v>
      </c>
      <c r="C2614" s="822" t="s">
        <v>2873</v>
      </c>
      <c r="D2614" s="823" t="s">
        <v>4857</v>
      </c>
      <c r="E2614" s="824" t="s">
        <v>2887</v>
      </c>
      <c r="F2614" s="822" t="s">
        <v>2868</v>
      </c>
      <c r="G2614" s="822" t="s">
        <v>2947</v>
      </c>
      <c r="H2614" s="822" t="s">
        <v>329</v>
      </c>
      <c r="I2614" s="822" t="s">
        <v>4656</v>
      </c>
      <c r="J2614" s="822" t="s">
        <v>4657</v>
      </c>
      <c r="K2614" s="822" t="s">
        <v>4658</v>
      </c>
      <c r="L2614" s="825">
        <v>1195.75</v>
      </c>
      <c r="M2614" s="825">
        <v>1195.75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21</v>
      </c>
      <c r="B2615" s="822" t="s">
        <v>2867</v>
      </c>
      <c r="C2615" s="822" t="s">
        <v>2873</v>
      </c>
      <c r="D2615" s="823" t="s">
        <v>4857</v>
      </c>
      <c r="E2615" s="824" t="s">
        <v>2887</v>
      </c>
      <c r="F2615" s="822" t="s">
        <v>2868</v>
      </c>
      <c r="G2615" s="822" t="s">
        <v>3564</v>
      </c>
      <c r="H2615" s="822" t="s">
        <v>329</v>
      </c>
      <c r="I2615" s="822" t="s">
        <v>4659</v>
      </c>
      <c r="J2615" s="822" t="s">
        <v>4660</v>
      </c>
      <c r="K2615" s="822" t="s">
        <v>1712</v>
      </c>
      <c r="L2615" s="825">
        <v>68.930000000000007</v>
      </c>
      <c r="M2615" s="825">
        <v>206.79000000000002</v>
      </c>
      <c r="N2615" s="822">
        <v>3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21</v>
      </c>
      <c r="B2616" s="822" t="s">
        <v>2867</v>
      </c>
      <c r="C2616" s="822" t="s">
        <v>2873</v>
      </c>
      <c r="D2616" s="823" t="s">
        <v>4857</v>
      </c>
      <c r="E2616" s="824" t="s">
        <v>2887</v>
      </c>
      <c r="F2616" s="822" t="s">
        <v>2868</v>
      </c>
      <c r="G2616" s="822" t="s">
        <v>3459</v>
      </c>
      <c r="H2616" s="822" t="s">
        <v>329</v>
      </c>
      <c r="I2616" s="822" t="s">
        <v>4661</v>
      </c>
      <c r="J2616" s="822" t="s">
        <v>4267</v>
      </c>
      <c r="K2616" s="822" t="s">
        <v>4592</v>
      </c>
      <c r="L2616" s="825">
        <v>282.76</v>
      </c>
      <c r="M2616" s="825">
        <v>282.76</v>
      </c>
      <c r="N2616" s="822">
        <v>1</v>
      </c>
      <c r="O2616" s="826">
        <v>1</v>
      </c>
      <c r="P2616" s="825">
        <v>282.76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21</v>
      </c>
      <c r="B2617" s="822" t="s">
        <v>2867</v>
      </c>
      <c r="C2617" s="822" t="s">
        <v>2873</v>
      </c>
      <c r="D2617" s="823" t="s">
        <v>4857</v>
      </c>
      <c r="E2617" s="824" t="s">
        <v>2887</v>
      </c>
      <c r="F2617" s="822" t="s">
        <v>2868</v>
      </c>
      <c r="G2617" s="822" t="s">
        <v>3162</v>
      </c>
      <c r="H2617" s="822" t="s">
        <v>643</v>
      </c>
      <c r="I2617" s="822" t="s">
        <v>3163</v>
      </c>
      <c r="J2617" s="822" t="s">
        <v>1435</v>
      </c>
      <c r="K2617" s="822" t="s">
        <v>1436</v>
      </c>
      <c r="L2617" s="825">
        <v>63.75</v>
      </c>
      <c r="M2617" s="825">
        <v>63.75</v>
      </c>
      <c r="N2617" s="822">
        <v>1</v>
      </c>
      <c r="O2617" s="826">
        <v>1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21</v>
      </c>
      <c r="B2618" s="822" t="s">
        <v>2867</v>
      </c>
      <c r="C2618" s="822" t="s">
        <v>2873</v>
      </c>
      <c r="D2618" s="823" t="s">
        <v>4857</v>
      </c>
      <c r="E2618" s="824" t="s">
        <v>2887</v>
      </c>
      <c r="F2618" s="822" t="s">
        <v>2868</v>
      </c>
      <c r="G2618" s="822" t="s">
        <v>3894</v>
      </c>
      <c r="H2618" s="822" t="s">
        <v>329</v>
      </c>
      <c r="I2618" s="822" t="s">
        <v>3957</v>
      </c>
      <c r="J2618" s="822" t="s">
        <v>1093</v>
      </c>
      <c r="K2618" s="822" t="s">
        <v>3958</v>
      </c>
      <c r="L2618" s="825">
        <v>0</v>
      </c>
      <c r="M2618" s="825">
        <v>0</v>
      </c>
      <c r="N2618" s="822">
        <v>5</v>
      </c>
      <c r="O2618" s="826">
        <v>3</v>
      </c>
      <c r="P2618" s="825">
        <v>0</v>
      </c>
      <c r="Q2618" s="827"/>
      <c r="R2618" s="822">
        <v>4</v>
      </c>
      <c r="S2618" s="827">
        <v>0.8</v>
      </c>
      <c r="T2618" s="826">
        <v>2.5</v>
      </c>
      <c r="U2618" s="828">
        <v>0.83333333333333337</v>
      </c>
    </row>
    <row r="2619" spans="1:21" ht="14.45" customHeight="1" x14ac:dyDescent="0.2">
      <c r="A2619" s="821">
        <v>21</v>
      </c>
      <c r="B2619" s="822" t="s">
        <v>2867</v>
      </c>
      <c r="C2619" s="822" t="s">
        <v>2873</v>
      </c>
      <c r="D2619" s="823" t="s">
        <v>4857</v>
      </c>
      <c r="E2619" s="824" t="s">
        <v>2887</v>
      </c>
      <c r="F2619" s="822" t="s">
        <v>2868</v>
      </c>
      <c r="G2619" s="822" t="s">
        <v>4484</v>
      </c>
      <c r="H2619" s="822" t="s">
        <v>329</v>
      </c>
      <c r="I2619" s="822" t="s">
        <v>4485</v>
      </c>
      <c r="J2619" s="822" t="s">
        <v>1937</v>
      </c>
      <c r="K2619" s="822" t="s">
        <v>4486</v>
      </c>
      <c r="L2619" s="825">
        <v>140.97</v>
      </c>
      <c r="M2619" s="825">
        <v>140.97</v>
      </c>
      <c r="N2619" s="822">
        <v>1</v>
      </c>
      <c r="O2619" s="826">
        <v>1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21</v>
      </c>
      <c r="B2620" s="822" t="s">
        <v>2867</v>
      </c>
      <c r="C2620" s="822" t="s">
        <v>2873</v>
      </c>
      <c r="D2620" s="823" t="s">
        <v>4857</v>
      </c>
      <c r="E2620" s="824" t="s">
        <v>2887</v>
      </c>
      <c r="F2620" s="822" t="s">
        <v>2868</v>
      </c>
      <c r="G2620" s="822" t="s">
        <v>2921</v>
      </c>
      <c r="H2620" s="822" t="s">
        <v>643</v>
      </c>
      <c r="I2620" s="822" t="s">
        <v>2556</v>
      </c>
      <c r="J2620" s="822" t="s">
        <v>1211</v>
      </c>
      <c r="K2620" s="822" t="s">
        <v>1212</v>
      </c>
      <c r="L2620" s="825">
        <v>0</v>
      </c>
      <c r="M2620" s="825">
        <v>0</v>
      </c>
      <c r="N2620" s="822">
        <v>38</v>
      </c>
      <c r="O2620" s="826">
        <v>18</v>
      </c>
      <c r="P2620" s="825">
        <v>0</v>
      </c>
      <c r="Q2620" s="827"/>
      <c r="R2620" s="822">
        <v>21</v>
      </c>
      <c r="S2620" s="827">
        <v>0.55263157894736847</v>
      </c>
      <c r="T2620" s="826">
        <v>11</v>
      </c>
      <c r="U2620" s="828">
        <v>0.61111111111111116</v>
      </c>
    </row>
    <row r="2621" spans="1:21" ht="14.45" customHeight="1" x14ac:dyDescent="0.2">
      <c r="A2621" s="821">
        <v>21</v>
      </c>
      <c r="B2621" s="822" t="s">
        <v>2867</v>
      </c>
      <c r="C2621" s="822" t="s">
        <v>2873</v>
      </c>
      <c r="D2621" s="823" t="s">
        <v>4857</v>
      </c>
      <c r="E2621" s="824" t="s">
        <v>2887</v>
      </c>
      <c r="F2621" s="822" t="s">
        <v>2868</v>
      </c>
      <c r="G2621" s="822" t="s">
        <v>3164</v>
      </c>
      <c r="H2621" s="822" t="s">
        <v>329</v>
      </c>
      <c r="I2621" s="822" t="s">
        <v>3165</v>
      </c>
      <c r="J2621" s="822" t="s">
        <v>1437</v>
      </c>
      <c r="K2621" s="822" t="s">
        <v>3166</v>
      </c>
      <c r="L2621" s="825">
        <v>210.38</v>
      </c>
      <c r="M2621" s="825">
        <v>420.76</v>
      </c>
      <c r="N2621" s="822">
        <v>2</v>
      </c>
      <c r="O2621" s="826">
        <v>1.5</v>
      </c>
      <c r="P2621" s="825">
        <v>210.38</v>
      </c>
      <c r="Q2621" s="827">
        <v>0.5</v>
      </c>
      <c r="R2621" s="822">
        <v>1</v>
      </c>
      <c r="S2621" s="827">
        <v>0.5</v>
      </c>
      <c r="T2621" s="826">
        <v>1</v>
      </c>
      <c r="U2621" s="828">
        <v>0.66666666666666663</v>
      </c>
    </row>
    <row r="2622" spans="1:21" ht="14.45" customHeight="1" x14ac:dyDescent="0.2">
      <c r="A2622" s="821">
        <v>21</v>
      </c>
      <c r="B2622" s="822" t="s">
        <v>2867</v>
      </c>
      <c r="C2622" s="822" t="s">
        <v>2873</v>
      </c>
      <c r="D2622" s="823" t="s">
        <v>4857</v>
      </c>
      <c r="E2622" s="824" t="s">
        <v>2887</v>
      </c>
      <c r="F2622" s="822" t="s">
        <v>2868</v>
      </c>
      <c r="G2622" s="822" t="s">
        <v>3164</v>
      </c>
      <c r="H2622" s="822" t="s">
        <v>329</v>
      </c>
      <c r="I2622" s="822" t="s">
        <v>4662</v>
      </c>
      <c r="J2622" s="822" t="s">
        <v>1437</v>
      </c>
      <c r="K2622" s="822" t="s">
        <v>4663</v>
      </c>
      <c r="L2622" s="825">
        <v>126.23</v>
      </c>
      <c r="M2622" s="825">
        <v>126.23</v>
      </c>
      <c r="N2622" s="822">
        <v>1</v>
      </c>
      <c r="O2622" s="826">
        <v>0.5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21</v>
      </c>
      <c r="B2623" s="822" t="s">
        <v>2867</v>
      </c>
      <c r="C2623" s="822" t="s">
        <v>2873</v>
      </c>
      <c r="D2623" s="823" t="s">
        <v>4857</v>
      </c>
      <c r="E2623" s="824" t="s">
        <v>2887</v>
      </c>
      <c r="F2623" s="822" t="s">
        <v>2868</v>
      </c>
      <c r="G2623" s="822" t="s">
        <v>3167</v>
      </c>
      <c r="H2623" s="822" t="s">
        <v>643</v>
      </c>
      <c r="I2623" s="822" t="s">
        <v>4664</v>
      </c>
      <c r="J2623" s="822" t="s">
        <v>3169</v>
      </c>
      <c r="K2623" s="822" t="s">
        <v>3278</v>
      </c>
      <c r="L2623" s="825">
        <v>251.16</v>
      </c>
      <c r="M2623" s="825">
        <v>251.16</v>
      </c>
      <c r="N2623" s="822">
        <v>1</v>
      </c>
      <c r="O2623" s="826">
        <v>1</v>
      </c>
      <c r="P2623" s="825">
        <v>251.16</v>
      </c>
      <c r="Q2623" s="827">
        <v>1</v>
      </c>
      <c r="R2623" s="822">
        <v>1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21</v>
      </c>
      <c r="B2624" s="822" t="s">
        <v>2867</v>
      </c>
      <c r="C2624" s="822" t="s">
        <v>2873</v>
      </c>
      <c r="D2624" s="823" t="s">
        <v>4857</v>
      </c>
      <c r="E2624" s="824" t="s">
        <v>2887</v>
      </c>
      <c r="F2624" s="822" t="s">
        <v>2868</v>
      </c>
      <c r="G2624" s="822" t="s">
        <v>3167</v>
      </c>
      <c r="H2624" s="822" t="s">
        <v>643</v>
      </c>
      <c r="I2624" s="822" t="s">
        <v>3168</v>
      </c>
      <c r="J2624" s="822" t="s">
        <v>3169</v>
      </c>
      <c r="K2624" s="822" t="s">
        <v>3170</v>
      </c>
      <c r="L2624" s="825">
        <v>502.31</v>
      </c>
      <c r="M2624" s="825">
        <v>131605.21999999977</v>
      </c>
      <c r="N2624" s="822">
        <v>262</v>
      </c>
      <c r="O2624" s="826">
        <v>256.5</v>
      </c>
      <c r="P2624" s="825">
        <v>63291.059999999896</v>
      </c>
      <c r="Q2624" s="827">
        <v>0.48091603053435122</v>
      </c>
      <c r="R2624" s="822">
        <v>126</v>
      </c>
      <c r="S2624" s="827">
        <v>0.48091603053435117</v>
      </c>
      <c r="T2624" s="826">
        <v>124.5</v>
      </c>
      <c r="U2624" s="828">
        <v>0.4853801169590643</v>
      </c>
    </row>
    <row r="2625" spans="1:21" ht="14.45" customHeight="1" x14ac:dyDescent="0.2">
      <c r="A2625" s="821">
        <v>21</v>
      </c>
      <c r="B2625" s="822" t="s">
        <v>2867</v>
      </c>
      <c r="C2625" s="822" t="s">
        <v>2873</v>
      </c>
      <c r="D2625" s="823" t="s">
        <v>4857</v>
      </c>
      <c r="E2625" s="824" t="s">
        <v>2887</v>
      </c>
      <c r="F2625" s="822" t="s">
        <v>2868</v>
      </c>
      <c r="G2625" s="822" t="s">
        <v>4030</v>
      </c>
      <c r="H2625" s="822" t="s">
        <v>329</v>
      </c>
      <c r="I2625" s="822" t="s">
        <v>4665</v>
      </c>
      <c r="J2625" s="822" t="s">
        <v>4032</v>
      </c>
      <c r="K2625" s="822" t="s">
        <v>4666</v>
      </c>
      <c r="L2625" s="825">
        <v>311.12</v>
      </c>
      <c r="M2625" s="825">
        <v>622.24</v>
      </c>
      <c r="N2625" s="822">
        <v>2</v>
      </c>
      <c r="O2625" s="826">
        <v>1.5</v>
      </c>
      <c r="P2625" s="825">
        <v>622.24</v>
      </c>
      <c r="Q2625" s="827">
        <v>1</v>
      </c>
      <c r="R2625" s="822">
        <v>2</v>
      </c>
      <c r="S2625" s="827">
        <v>1</v>
      </c>
      <c r="T2625" s="826">
        <v>1.5</v>
      </c>
      <c r="U2625" s="828">
        <v>1</v>
      </c>
    </row>
    <row r="2626" spans="1:21" ht="14.45" customHeight="1" x14ac:dyDescent="0.2">
      <c r="A2626" s="821">
        <v>21</v>
      </c>
      <c r="B2626" s="822" t="s">
        <v>2867</v>
      </c>
      <c r="C2626" s="822" t="s">
        <v>2873</v>
      </c>
      <c r="D2626" s="823" t="s">
        <v>4857</v>
      </c>
      <c r="E2626" s="824" t="s">
        <v>2887</v>
      </c>
      <c r="F2626" s="822" t="s">
        <v>2868</v>
      </c>
      <c r="G2626" s="822" t="s">
        <v>3180</v>
      </c>
      <c r="H2626" s="822" t="s">
        <v>329</v>
      </c>
      <c r="I2626" s="822" t="s">
        <v>3580</v>
      </c>
      <c r="J2626" s="822" t="s">
        <v>1392</v>
      </c>
      <c r="K2626" s="822" t="s">
        <v>3581</v>
      </c>
      <c r="L2626" s="825">
        <v>98.2</v>
      </c>
      <c r="M2626" s="825">
        <v>392.8</v>
      </c>
      <c r="N2626" s="822">
        <v>4</v>
      </c>
      <c r="O2626" s="826">
        <v>3</v>
      </c>
      <c r="P2626" s="825">
        <v>294.60000000000002</v>
      </c>
      <c r="Q2626" s="827">
        <v>0.75</v>
      </c>
      <c r="R2626" s="822">
        <v>3</v>
      </c>
      <c r="S2626" s="827">
        <v>0.75</v>
      </c>
      <c r="T2626" s="826">
        <v>2</v>
      </c>
      <c r="U2626" s="828">
        <v>0.66666666666666663</v>
      </c>
    </row>
    <row r="2627" spans="1:21" ht="14.45" customHeight="1" x14ac:dyDescent="0.2">
      <c r="A2627" s="821">
        <v>21</v>
      </c>
      <c r="B2627" s="822" t="s">
        <v>2867</v>
      </c>
      <c r="C2627" s="822" t="s">
        <v>2873</v>
      </c>
      <c r="D2627" s="823" t="s">
        <v>4857</v>
      </c>
      <c r="E2627" s="824" t="s">
        <v>2887</v>
      </c>
      <c r="F2627" s="822" t="s">
        <v>2868</v>
      </c>
      <c r="G2627" s="822" t="s">
        <v>3180</v>
      </c>
      <c r="H2627" s="822" t="s">
        <v>329</v>
      </c>
      <c r="I2627" s="822" t="s">
        <v>3181</v>
      </c>
      <c r="J2627" s="822" t="s">
        <v>1392</v>
      </c>
      <c r="K2627" s="822" t="s">
        <v>3182</v>
      </c>
      <c r="L2627" s="825">
        <v>55.16</v>
      </c>
      <c r="M2627" s="825">
        <v>55.16</v>
      </c>
      <c r="N2627" s="822">
        <v>1</v>
      </c>
      <c r="O2627" s="826">
        <v>1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21</v>
      </c>
      <c r="B2628" s="822" t="s">
        <v>2867</v>
      </c>
      <c r="C2628" s="822" t="s">
        <v>2873</v>
      </c>
      <c r="D2628" s="823" t="s">
        <v>4857</v>
      </c>
      <c r="E2628" s="824" t="s">
        <v>2887</v>
      </c>
      <c r="F2628" s="822" t="s">
        <v>2868</v>
      </c>
      <c r="G2628" s="822" t="s">
        <v>4276</v>
      </c>
      <c r="H2628" s="822" t="s">
        <v>329</v>
      </c>
      <c r="I2628" s="822" t="s">
        <v>4667</v>
      </c>
      <c r="J2628" s="822" t="s">
        <v>4668</v>
      </c>
      <c r="K2628" s="822" t="s">
        <v>4279</v>
      </c>
      <c r="L2628" s="825">
        <v>61.97</v>
      </c>
      <c r="M2628" s="825">
        <v>61.97</v>
      </c>
      <c r="N2628" s="822">
        <v>1</v>
      </c>
      <c r="O2628" s="826">
        <v>1</v>
      </c>
      <c r="P2628" s="825">
        <v>61.97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21</v>
      </c>
      <c r="B2629" s="822" t="s">
        <v>2867</v>
      </c>
      <c r="C2629" s="822" t="s">
        <v>2873</v>
      </c>
      <c r="D2629" s="823" t="s">
        <v>4857</v>
      </c>
      <c r="E2629" s="824" t="s">
        <v>2887</v>
      </c>
      <c r="F2629" s="822" t="s">
        <v>2868</v>
      </c>
      <c r="G2629" s="822" t="s">
        <v>3187</v>
      </c>
      <c r="H2629" s="822" t="s">
        <v>329</v>
      </c>
      <c r="I2629" s="822" t="s">
        <v>3195</v>
      </c>
      <c r="J2629" s="822" t="s">
        <v>1402</v>
      </c>
      <c r="K2629" s="822" t="s">
        <v>3196</v>
      </c>
      <c r="L2629" s="825">
        <v>33.4</v>
      </c>
      <c r="M2629" s="825">
        <v>100.19999999999999</v>
      </c>
      <c r="N2629" s="822">
        <v>3</v>
      </c>
      <c r="O2629" s="826">
        <v>2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21</v>
      </c>
      <c r="B2630" s="822" t="s">
        <v>2867</v>
      </c>
      <c r="C2630" s="822" t="s">
        <v>2873</v>
      </c>
      <c r="D2630" s="823" t="s">
        <v>4857</v>
      </c>
      <c r="E2630" s="824" t="s">
        <v>2887</v>
      </c>
      <c r="F2630" s="822" t="s">
        <v>2868</v>
      </c>
      <c r="G2630" s="822" t="s">
        <v>4377</v>
      </c>
      <c r="H2630" s="822" t="s">
        <v>329</v>
      </c>
      <c r="I2630" s="822" t="s">
        <v>4669</v>
      </c>
      <c r="J2630" s="822" t="s">
        <v>4670</v>
      </c>
      <c r="K2630" s="822" t="s">
        <v>4671</v>
      </c>
      <c r="L2630" s="825">
        <v>0</v>
      </c>
      <c r="M2630" s="825">
        <v>0</v>
      </c>
      <c r="N2630" s="822">
        <v>3</v>
      </c>
      <c r="O2630" s="826">
        <v>1</v>
      </c>
      <c r="P2630" s="825"/>
      <c r="Q2630" s="827"/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21</v>
      </c>
      <c r="B2631" s="822" t="s">
        <v>2867</v>
      </c>
      <c r="C2631" s="822" t="s">
        <v>2873</v>
      </c>
      <c r="D2631" s="823" t="s">
        <v>4857</v>
      </c>
      <c r="E2631" s="824" t="s">
        <v>2887</v>
      </c>
      <c r="F2631" s="822" t="s">
        <v>2868</v>
      </c>
      <c r="G2631" s="822" t="s">
        <v>3201</v>
      </c>
      <c r="H2631" s="822" t="s">
        <v>329</v>
      </c>
      <c r="I2631" s="822" t="s">
        <v>3202</v>
      </c>
      <c r="J2631" s="822" t="s">
        <v>3203</v>
      </c>
      <c r="K2631" s="822" t="s">
        <v>3204</v>
      </c>
      <c r="L2631" s="825">
        <v>311.02</v>
      </c>
      <c r="M2631" s="825">
        <v>4043.2599999999998</v>
      </c>
      <c r="N2631" s="822">
        <v>13</v>
      </c>
      <c r="O2631" s="826">
        <v>9</v>
      </c>
      <c r="P2631" s="825">
        <v>3421.22</v>
      </c>
      <c r="Q2631" s="827">
        <v>0.84615384615384615</v>
      </c>
      <c r="R2631" s="822">
        <v>11</v>
      </c>
      <c r="S2631" s="827">
        <v>0.84615384615384615</v>
      </c>
      <c r="T2631" s="826">
        <v>7.5</v>
      </c>
      <c r="U2631" s="828">
        <v>0.83333333333333337</v>
      </c>
    </row>
    <row r="2632" spans="1:21" ht="14.45" customHeight="1" x14ac:dyDescent="0.2">
      <c r="A2632" s="821">
        <v>21</v>
      </c>
      <c r="B2632" s="822" t="s">
        <v>2867</v>
      </c>
      <c r="C2632" s="822" t="s">
        <v>2873</v>
      </c>
      <c r="D2632" s="823" t="s">
        <v>4857</v>
      </c>
      <c r="E2632" s="824" t="s">
        <v>2887</v>
      </c>
      <c r="F2632" s="822" t="s">
        <v>2868</v>
      </c>
      <c r="G2632" s="822" t="s">
        <v>3201</v>
      </c>
      <c r="H2632" s="822" t="s">
        <v>329</v>
      </c>
      <c r="I2632" s="822" t="s">
        <v>3205</v>
      </c>
      <c r="J2632" s="822" t="s">
        <v>3206</v>
      </c>
      <c r="K2632" s="822" t="s">
        <v>3207</v>
      </c>
      <c r="L2632" s="825">
        <v>177.92</v>
      </c>
      <c r="M2632" s="825">
        <v>26865.920000000002</v>
      </c>
      <c r="N2632" s="822">
        <v>151</v>
      </c>
      <c r="O2632" s="826">
        <v>75</v>
      </c>
      <c r="P2632" s="825">
        <v>18147.84</v>
      </c>
      <c r="Q2632" s="827">
        <v>0.67549668874172186</v>
      </c>
      <c r="R2632" s="822">
        <v>102</v>
      </c>
      <c r="S2632" s="827">
        <v>0.67549668874172186</v>
      </c>
      <c r="T2632" s="826">
        <v>54</v>
      </c>
      <c r="U2632" s="828">
        <v>0.72</v>
      </c>
    </row>
    <row r="2633" spans="1:21" ht="14.45" customHeight="1" x14ac:dyDescent="0.2">
      <c r="A2633" s="821">
        <v>21</v>
      </c>
      <c r="B2633" s="822" t="s">
        <v>2867</v>
      </c>
      <c r="C2633" s="822" t="s">
        <v>2873</v>
      </c>
      <c r="D2633" s="823" t="s">
        <v>4857</v>
      </c>
      <c r="E2633" s="824" t="s">
        <v>2887</v>
      </c>
      <c r="F2633" s="822" t="s">
        <v>2868</v>
      </c>
      <c r="G2633" s="822" t="s">
        <v>3201</v>
      </c>
      <c r="H2633" s="822" t="s">
        <v>329</v>
      </c>
      <c r="I2633" s="822" t="s">
        <v>3752</v>
      </c>
      <c r="J2633" s="822" t="s">
        <v>3206</v>
      </c>
      <c r="K2633" s="822" t="s">
        <v>3753</v>
      </c>
      <c r="L2633" s="825">
        <v>387.73</v>
      </c>
      <c r="M2633" s="825">
        <v>775.46</v>
      </c>
      <c r="N2633" s="822">
        <v>2</v>
      </c>
      <c r="O2633" s="826">
        <v>1</v>
      </c>
      <c r="P2633" s="825">
        <v>775.46</v>
      </c>
      <c r="Q2633" s="827">
        <v>1</v>
      </c>
      <c r="R2633" s="822">
        <v>2</v>
      </c>
      <c r="S2633" s="827">
        <v>1</v>
      </c>
      <c r="T2633" s="826">
        <v>1</v>
      </c>
      <c r="U2633" s="828">
        <v>1</v>
      </c>
    </row>
    <row r="2634" spans="1:21" ht="14.45" customHeight="1" x14ac:dyDescent="0.2">
      <c r="A2634" s="821">
        <v>21</v>
      </c>
      <c r="B2634" s="822" t="s">
        <v>2867</v>
      </c>
      <c r="C2634" s="822" t="s">
        <v>2873</v>
      </c>
      <c r="D2634" s="823" t="s">
        <v>4857</v>
      </c>
      <c r="E2634" s="824" t="s">
        <v>2887</v>
      </c>
      <c r="F2634" s="822" t="s">
        <v>2868</v>
      </c>
      <c r="G2634" s="822" t="s">
        <v>3201</v>
      </c>
      <c r="H2634" s="822" t="s">
        <v>329</v>
      </c>
      <c r="I2634" s="822" t="s">
        <v>3976</v>
      </c>
      <c r="J2634" s="822" t="s">
        <v>3977</v>
      </c>
      <c r="K2634" s="822" t="s">
        <v>3207</v>
      </c>
      <c r="L2634" s="825">
        <v>177.92</v>
      </c>
      <c r="M2634" s="825">
        <v>711.68</v>
      </c>
      <c r="N2634" s="822">
        <v>4</v>
      </c>
      <c r="O2634" s="826">
        <v>1.5</v>
      </c>
      <c r="P2634" s="825">
        <v>355.84</v>
      </c>
      <c r="Q2634" s="827">
        <v>0.5</v>
      </c>
      <c r="R2634" s="822">
        <v>2</v>
      </c>
      <c r="S2634" s="827">
        <v>0.5</v>
      </c>
      <c r="T2634" s="826">
        <v>0.5</v>
      </c>
      <c r="U2634" s="828">
        <v>0.33333333333333331</v>
      </c>
    </row>
    <row r="2635" spans="1:21" ht="14.45" customHeight="1" x14ac:dyDescent="0.2">
      <c r="A2635" s="821">
        <v>21</v>
      </c>
      <c r="B2635" s="822" t="s">
        <v>2867</v>
      </c>
      <c r="C2635" s="822" t="s">
        <v>2873</v>
      </c>
      <c r="D2635" s="823" t="s">
        <v>4857</v>
      </c>
      <c r="E2635" s="824" t="s">
        <v>2887</v>
      </c>
      <c r="F2635" s="822" t="s">
        <v>2868</v>
      </c>
      <c r="G2635" s="822" t="s">
        <v>4672</v>
      </c>
      <c r="H2635" s="822" t="s">
        <v>329</v>
      </c>
      <c r="I2635" s="822" t="s">
        <v>4673</v>
      </c>
      <c r="J2635" s="822" t="s">
        <v>4674</v>
      </c>
      <c r="K2635" s="822" t="s">
        <v>4675</v>
      </c>
      <c r="L2635" s="825">
        <v>340.27</v>
      </c>
      <c r="M2635" s="825">
        <v>32325.65</v>
      </c>
      <c r="N2635" s="822">
        <v>95</v>
      </c>
      <c r="O2635" s="826">
        <v>9</v>
      </c>
      <c r="P2635" s="825">
        <v>17013.5</v>
      </c>
      <c r="Q2635" s="827">
        <v>0.52631578947368418</v>
      </c>
      <c r="R2635" s="822">
        <v>50</v>
      </c>
      <c r="S2635" s="827">
        <v>0.52631578947368418</v>
      </c>
      <c r="T2635" s="826">
        <v>4</v>
      </c>
      <c r="U2635" s="828">
        <v>0.44444444444444442</v>
      </c>
    </row>
    <row r="2636" spans="1:21" ht="14.45" customHeight="1" x14ac:dyDescent="0.2">
      <c r="A2636" s="821">
        <v>21</v>
      </c>
      <c r="B2636" s="822" t="s">
        <v>2867</v>
      </c>
      <c r="C2636" s="822" t="s">
        <v>2873</v>
      </c>
      <c r="D2636" s="823" t="s">
        <v>4857</v>
      </c>
      <c r="E2636" s="824" t="s">
        <v>2887</v>
      </c>
      <c r="F2636" s="822" t="s">
        <v>2868</v>
      </c>
      <c r="G2636" s="822" t="s">
        <v>4672</v>
      </c>
      <c r="H2636" s="822" t="s">
        <v>329</v>
      </c>
      <c r="I2636" s="822" t="s">
        <v>4676</v>
      </c>
      <c r="J2636" s="822" t="s">
        <v>4674</v>
      </c>
      <c r="K2636" s="822" t="s">
        <v>4677</v>
      </c>
      <c r="L2636" s="825">
        <v>510.41</v>
      </c>
      <c r="M2636" s="825">
        <v>3062.46</v>
      </c>
      <c r="N2636" s="822">
        <v>6</v>
      </c>
      <c r="O2636" s="826">
        <v>3</v>
      </c>
      <c r="P2636" s="825">
        <v>3062.46</v>
      </c>
      <c r="Q2636" s="827">
        <v>1</v>
      </c>
      <c r="R2636" s="822">
        <v>6</v>
      </c>
      <c r="S2636" s="827">
        <v>1</v>
      </c>
      <c r="T2636" s="826">
        <v>3</v>
      </c>
      <c r="U2636" s="828">
        <v>1</v>
      </c>
    </row>
    <row r="2637" spans="1:21" ht="14.45" customHeight="1" x14ac:dyDescent="0.2">
      <c r="A2637" s="821">
        <v>21</v>
      </c>
      <c r="B2637" s="822" t="s">
        <v>2867</v>
      </c>
      <c r="C2637" s="822" t="s">
        <v>2873</v>
      </c>
      <c r="D2637" s="823" t="s">
        <v>4857</v>
      </c>
      <c r="E2637" s="824" t="s">
        <v>2887</v>
      </c>
      <c r="F2637" s="822" t="s">
        <v>2868</v>
      </c>
      <c r="G2637" s="822" t="s">
        <v>4172</v>
      </c>
      <c r="H2637" s="822" t="s">
        <v>329</v>
      </c>
      <c r="I2637" s="822" t="s">
        <v>4678</v>
      </c>
      <c r="J2637" s="822" t="s">
        <v>4679</v>
      </c>
      <c r="K2637" s="822" t="s">
        <v>4680</v>
      </c>
      <c r="L2637" s="825">
        <v>0</v>
      </c>
      <c r="M2637" s="825">
        <v>0</v>
      </c>
      <c r="N2637" s="822">
        <v>1</v>
      </c>
      <c r="O2637" s="826">
        <v>0.5</v>
      </c>
      <c r="P2637" s="825">
        <v>0</v>
      </c>
      <c r="Q2637" s="827"/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21</v>
      </c>
      <c r="B2638" s="822" t="s">
        <v>2867</v>
      </c>
      <c r="C2638" s="822" t="s">
        <v>2873</v>
      </c>
      <c r="D2638" s="823" t="s">
        <v>4857</v>
      </c>
      <c r="E2638" s="824" t="s">
        <v>2887</v>
      </c>
      <c r="F2638" s="822" t="s">
        <v>2868</v>
      </c>
      <c r="G2638" s="822" t="s">
        <v>3210</v>
      </c>
      <c r="H2638" s="822" t="s">
        <v>329</v>
      </c>
      <c r="I2638" s="822" t="s">
        <v>3211</v>
      </c>
      <c r="J2638" s="822" t="s">
        <v>3212</v>
      </c>
      <c r="K2638" s="822" t="s">
        <v>3213</v>
      </c>
      <c r="L2638" s="825">
        <v>0</v>
      </c>
      <c r="M2638" s="825">
        <v>0</v>
      </c>
      <c r="N2638" s="822">
        <v>1</v>
      </c>
      <c r="O2638" s="826">
        <v>1</v>
      </c>
      <c r="P2638" s="825">
        <v>0</v>
      </c>
      <c r="Q2638" s="827"/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21</v>
      </c>
      <c r="B2639" s="822" t="s">
        <v>2867</v>
      </c>
      <c r="C2639" s="822" t="s">
        <v>2873</v>
      </c>
      <c r="D2639" s="823" t="s">
        <v>4857</v>
      </c>
      <c r="E2639" s="824" t="s">
        <v>2887</v>
      </c>
      <c r="F2639" s="822" t="s">
        <v>2868</v>
      </c>
      <c r="G2639" s="822" t="s">
        <v>3210</v>
      </c>
      <c r="H2639" s="822" t="s">
        <v>329</v>
      </c>
      <c r="I2639" s="822" t="s">
        <v>3214</v>
      </c>
      <c r="J2639" s="822" t="s">
        <v>3215</v>
      </c>
      <c r="K2639" s="822" t="s">
        <v>2595</v>
      </c>
      <c r="L2639" s="825">
        <v>0</v>
      </c>
      <c r="M2639" s="825">
        <v>0</v>
      </c>
      <c r="N2639" s="822">
        <v>1</v>
      </c>
      <c r="O2639" s="826">
        <v>1</v>
      </c>
      <c r="P2639" s="825"/>
      <c r="Q2639" s="827"/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21</v>
      </c>
      <c r="B2640" s="822" t="s">
        <v>2867</v>
      </c>
      <c r="C2640" s="822" t="s">
        <v>2873</v>
      </c>
      <c r="D2640" s="823" t="s">
        <v>4857</v>
      </c>
      <c r="E2640" s="824" t="s">
        <v>2887</v>
      </c>
      <c r="F2640" s="822" t="s">
        <v>2868</v>
      </c>
      <c r="G2640" s="822" t="s">
        <v>3210</v>
      </c>
      <c r="H2640" s="822" t="s">
        <v>329</v>
      </c>
      <c r="I2640" s="822" t="s">
        <v>4681</v>
      </c>
      <c r="J2640" s="822" t="s">
        <v>4177</v>
      </c>
      <c r="K2640" s="822" t="s">
        <v>1386</v>
      </c>
      <c r="L2640" s="825">
        <v>0</v>
      </c>
      <c r="M2640" s="825">
        <v>0</v>
      </c>
      <c r="N2640" s="822">
        <v>1</v>
      </c>
      <c r="O2640" s="826">
        <v>0.5</v>
      </c>
      <c r="P2640" s="825"/>
      <c r="Q2640" s="827"/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21</v>
      </c>
      <c r="B2641" s="822" t="s">
        <v>2867</v>
      </c>
      <c r="C2641" s="822" t="s">
        <v>2873</v>
      </c>
      <c r="D2641" s="823" t="s">
        <v>4857</v>
      </c>
      <c r="E2641" s="824" t="s">
        <v>2887</v>
      </c>
      <c r="F2641" s="822" t="s">
        <v>2868</v>
      </c>
      <c r="G2641" s="822" t="s">
        <v>3210</v>
      </c>
      <c r="H2641" s="822" t="s">
        <v>329</v>
      </c>
      <c r="I2641" s="822" t="s">
        <v>3216</v>
      </c>
      <c r="J2641" s="822" t="s">
        <v>3217</v>
      </c>
      <c r="K2641" s="822" t="s">
        <v>3213</v>
      </c>
      <c r="L2641" s="825">
        <v>0</v>
      </c>
      <c r="M2641" s="825">
        <v>0</v>
      </c>
      <c r="N2641" s="822">
        <v>1</v>
      </c>
      <c r="O2641" s="826">
        <v>0.5</v>
      </c>
      <c r="P2641" s="825">
        <v>0</v>
      </c>
      <c r="Q2641" s="827"/>
      <c r="R2641" s="822">
        <v>1</v>
      </c>
      <c r="S2641" s="827">
        <v>1</v>
      </c>
      <c r="T2641" s="826">
        <v>0.5</v>
      </c>
      <c r="U2641" s="828">
        <v>1</v>
      </c>
    </row>
    <row r="2642" spans="1:21" ht="14.45" customHeight="1" x14ac:dyDescent="0.2">
      <c r="A2642" s="821">
        <v>21</v>
      </c>
      <c r="B2642" s="822" t="s">
        <v>2867</v>
      </c>
      <c r="C2642" s="822" t="s">
        <v>2873</v>
      </c>
      <c r="D2642" s="823" t="s">
        <v>4857</v>
      </c>
      <c r="E2642" s="824" t="s">
        <v>2887</v>
      </c>
      <c r="F2642" s="822" t="s">
        <v>2868</v>
      </c>
      <c r="G2642" s="822" t="s">
        <v>3210</v>
      </c>
      <c r="H2642" s="822" t="s">
        <v>329</v>
      </c>
      <c r="I2642" s="822" t="s">
        <v>3483</v>
      </c>
      <c r="J2642" s="822" t="s">
        <v>3215</v>
      </c>
      <c r="K2642" s="822" t="s">
        <v>3337</v>
      </c>
      <c r="L2642" s="825">
        <v>0</v>
      </c>
      <c r="M2642" s="825">
        <v>0</v>
      </c>
      <c r="N2642" s="822">
        <v>3</v>
      </c>
      <c r="O2642" s="826">
        <v>2</v>
      </c>
      <c r="P2642" s="825">
        <v>0</v>
      </c>
      <c r="Q2642" s="827"/>
      <c r="R2642" s="822">
        <v>3</v>
      </c>
      <c r="S2642" s="827">
        <v>1</v>
      </c>
      <c r="T2642" s="826">
        <v>2</v>
      </c>
      <c r="U2642" s="828">
        <v>1</v>
      </c>
    </row>
    <row r="2643" spans="1:21" ht="14.45" customHeight="1" x14ac:dyDescent="0.2">
      <c r="A2643" s="821">
        <v>21</v>
      </c>
      <c r="B2643" s="822" t="s">
        <v>2867</v>
      </c>
      <c r="C2643" s="822" t="s">
        <v>2873</v>
      </c>
      <c r="D2643" s="823" t="s">
        <v>4857</v>
      </c>
      <c r="E2643" s="824" t="s">
        <v>2887</v>
      </c>
      <c r="F2643" s="822" t="s">
        <v>2868</v>
      </c>
      <c r="G2643" s="822" t="s">
        <v>3210</v>
      </c>
      <c r="H2643" s="822" t="s">
        <v>643</v>
      </c>
      <c r="I2643" s="822" t="s">
        <v>2596</v>
      </c>
      <c r="J2643" s="822" t="s">
        <v>1460</v>
      </c>
      <c r="K2643" s="822" t="s">
        <v>1386</v>
      </c>
      <c r="L2643" s="825">
        <v>0</v>
      </c>
      <c r="M2643" s="825">
        <v>0</v>
      </c>
      <c r="N2643" s="822">
        <v>14</v>
      </c>
      <c r="O2643" s="826">
        <v>11.5</v>
      </c>
      <c r="P2643" s="825">
        <v>0</v>
      </c>
      <c r="Q2643" s="827"/>
      <c r="R2643" s="822">
        <v>9</v>
      </c>
      <c r="S2643" s="827">
        <v>0.6428571428571429</v>
      </c>
      <c r="T2643" s="826">
        <v>7.5</v>
      </c>
      <c r="U2643" s="828">
        <v>0.65217391304347827</v>
      </c>
    </row>
    <row r="2644" spans="1:21" ht="14.45" customHeight="1" x14ac:dyDescent="0.2">
      <c r="A2644" s="821">
        <v>21</v>
      </c>
      <c r="B2644" s="822" t="s">
        <v>2867</v>
      </c>
      <c r="C2644" s="822" t="s">
        <v>2873</v>
      </c>
      <c r="D2644" s="823" t="s">
        <v>4857</v>
      </c>
      <c r="E2644" s="824" t="s">
        <v>2887</v>
      </c>
      <c r="F2644" s="822" t="s">
        <v>2868</v>
      </c>
      <c r="G2644" s="822" t="s">
        <v>3210</v>
      </c>
      <c r="H2644" s="822" t="s">
        <v>643</v>
      </c>
      <c r="I2644" s="822" t="s">
        <v>2594</v>
      </c>
      <c r="J2644" s="822" t="s">
        <v>1460</v>
      </c>
      <c r="K2644" s="822" t="s">
        <v>2595</v>
      </c>
      <c r="L2644" s="825">
        <v>0</v>
      </c>
      <c r="M2644" s="825">
        <v>0</v>
      </c>
      <c r="N2644" s="822">
        <v>5</v>
      </c>
      <c r="O2644" s="826">
        <v>3.5</v>
      </c>
      <c r="P2644" s="825">
        <v>0</v>
      </c>
      <c r="Q2644" s="827"/>
      <c r="R2644" s="822">
        <v>5</v>
      </c>
      <c r="S2644" s="827">
        <v>1</v>
      </c>
      <c r="T2644" s="826">
        <v>3.5</v>
      </c>
      <c r="U2644" s="828">
        <v>1</v>
      </c>
    </row>
    <row r="2645" spans="1:21" ht="14.45" customHeight="1" x14ac:dyDescent="0.2">
      <c r="A2645" s="821">
        <v>21</v>
      </c>
      <c r="B2645" s="822" t="s">
        <v>2867</v>
      </c>
      <c r="C2645" s="822" t="s">
        <v>2873</v>
      </c>
      <c r="D2645" s="823" t="s">
        <v>4857</v>
      </c>
      <c r="E2645" s="824" t="s">
        <v>2887</v>
      </c>
      <c r="F2645" s="822" t="s">
        <v>2868</v>
      </c>
      <c r="G2645" s="822" t="s">
        <v>2943</v>
      </c>
      <c r="H2645" s="822" t="s">
        <v>643</v>
      </c>
      <c r="I2645" s="822" t="s">
        <v>3219</v>
      </c>
      <c r="J2645" s="822" t="s">
        <v>1068</v>
      </c>
      <c r="K2645" s="822" t="s">
        <v>3220</v>
      </c>
      <c r="L2645" s="825">
        <v>414.07</v>
      </c>
      <c r="M2645" s="825">
        <v>828.14</v>
      </c>
      <c r="N2645" s="822">
        <v>2</v>
      </c>
      <c r="O2645" s="826">
        <v>2</v>
      </c>
      <c r="P2645" s="825">
        <v>414.07</v>
      </c>
      <c r="Q2645" s="827">
        <v>0.5</v>
      </c>
      <c r="R2645" s="822">
        <v>1</v>
      </c>
      <c r="S2645" s="827">
        <v>0.5</v>
      </c>
      <c r="T2645" s="826">
        <v>1</v>
      </c>
      <c r="U2645" s="828">
        <v>0.5</v>
      </c>
    </row>
    <row r="2646" spans="1:21" ht="14.45" customHeight="1" x14ac:dyDescent="0.2">
      <c r="A2646" s="821">
        <v>21</v>
      </c>
      <c r="B2646" s="822" t="s">
        <v>2867</v>
      </c>
      <c r="C2646" s="822" t="s">
        <v>2873</v>
      </c>
      <c r="D2646" s="823" t="s">
        <v>4857</v>
      </c>
      <c r="E2646" s="824" t="s">
        <v>2887</v>
      </c>
      <c r="F2646" s="822" t="s">
        <v>2868</v>
      </c>
      <c r="G2646" s="822" t="s">
        <v>3221</v>
      </c>
      <c r="H2646" s="822" t="s">
        <v>329</v>
      </c>
      <c r="I2646" s="822" t="s">
        <v>3594</v>
      </c>
      <c r="J2646" s="822" t="s">
        <v>3223</v>
      </c>
      <c r="K2646" s="822" t="s">
        <v>3595</v>
      </c>
      <c r="L2646" s="825">
        <v>299.83999999999997</v>
      </c>
      <c r="M2646" s="825">
        <v>299.83999999999997</v>
      </c>
      <c r="N2646" s="822">
        <v>1</v>
      </c>
      <c r="O2646" s="826">
        <v>0.5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21</v>
      </c>
      <c r="B2647" s="822" t="s">
        <v>2867</v>
      </c>
      <c r="C2647" s="822" t="s">
        <v>2873</v>
      </c>
      <c r="D2647" s="823" t="s">
        <v>4857</v>
      </c>
      <c r="E2647" s="824" t="s">
        <v>2887</v>
      </c>
      <c r="F2647" s="822" t="s">
        <v>2868</v>
      </c>
      <c r="G2647" s="822" t="s">
        <v>3221</v>
      </c>
      <c r="H2647" s="822" t="s">
        <v>329</v>
      </c>
      <c r="I2647" s="822" t="s">
        <v>4682</v>
      </c>
      <c r="J2647" s="822" t="s">
        <v>3223</v>
      </c>
      <c r="K2647" s="822" t="s">
        <v>4683</v>
      </c>
      <c r="L2647" s="825">
        <v>150.94</v>
      </c>
      <c r="M2647" s="825">
        <v>150.94</v>
      </c>
      <c r="N2647" s="822">
        <v>1</v>
      </c>
      <c r="O2647" s="826">
        <v>1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21</v>
      </c>
      <c r="B2648" s="822" t="s">
        <v>2867</v>
      </c>
      <c r="C2648" s="822" t="s">
        <v>2873</v>
      </c>
      <c r="D2648" s="823" t="s">
        <v>4857</v>
      </c>
      <c r="E2648" s="824" t="s">
        <v>2887</v>
      </c>
      <c r="F2648" s="822" t="s">
        <v>2868</v>
      </c>
      <c r="G2648" s="822" t="s">
        <v>3221</v>
      </c>
      <c r="H2648" s="822" t="s">
        <v>329</v>
      </c>
      <c r="I2648" s="822" t="s">
        <v>3227</v>
      </c>
      <c r="J2648" s="822" t="s">
        <v>1451</v>
      </c>
      <c r="K2648" s="822" t="s">
        <v>1452</v>
      </c>
      <c r="L2648" s="825">
        <v>50.32</v>
      </c>
      <c r="M2648" s="825">
        <v>855.44</v>
      </c>
      <c r="N2648" s="822">
        <v>17</v>
      </c>
      <c r="O2648" s="826">
        <v>8.5</v>
      </c>
      <c r="P2648" s="825">
        <v>402.56</v>
      </c>
      <c r="Q2648" s="827">
        <v>0.47058823529411764</v>
      </c>
      <c r="R2648" s="822">
        <v>8</v>
      </c>
      <c r="S2648" s="827">
        <v>0.47058823529411764</v>
      </c>
      <c r="T2648" s="826">
        <v>4.5</v>
      </c>
      <c r="U2648" s="828">
        <v>0.52941176470588236</v>
      </c>
    </row>
    <row r="2649" spans="1:21" ht="14.45" customHeight="1" x14ac:dyDescent="0.2">
      <c r="A2649" s="821">
        <v>21</v>
      </c>
      <c r="B2649" s="822" t="s">
        <v>2867</v>
      </c>
      <c r="C2649" s="822" t="s">
        <v>2873</v>
      </c>
      <c r="D2649" s="823" t="s">
        <v>4857</v>
      </c>
      <c r="E2649" s="824" t="s">
        <v>2887</v>
      </c>
      <c r="F2649" s="822" t="s">
        <v>2868</v>
      </c>
      <c r="G2649" s="822" t="s">
        <v>3221</v>
      </c>
      <c r="H2649" s="822" t="s">
        <v>329</v>
      </c>
      <c r="I2649" s="822" t="s">
        <v>3491</v>
      </c>
      <c r="J2649" s="822" t="s">
        <v>1451</v>
      </c>
      <c r="K2649" s="822" t="s">
        <v>3492</v>
      </c>
      <c r="L2649" s="825">
        <v>50.32</v>
      </c>
      <c r="M2649" s="825">
        <v>1811.52</v>
      </c>
      <c r="N2649" s="822">
        <v>36</v>
      </c>
      <c r="O2649" s="826">
        <v>15.5</v>
      </c>
      <c r="P2649" s="825">
        <v>1056.72</v>
      </c>
      <c r="Q2649" s="827">
        <v>0.58333333333333337</v>
      </c>
      <c r="R2649" s="822">
        <v>21</v>
      </c>
      <c r="S2649" s="827">
        <v>0.58333333333333337</v>
      </c>
      <c r="T2649" s="826">
        <v>10</v>
      </c>
      <c r="U2649" s="828">
        <v>0.64516129032258063</v>
      </c>
    </row>
    <row r="2650" spans="1:21" ht="14.45" customHeight="1" x14ac:dyDescent="0.2">
      <c r="A2650" s="821">
        <v>21</v>
      </c>
      <c r="B2650" s="822" t="s">
        <v>2867</v>
      </c>
      <c r="C2650" s="822" t="s">
        <v>2873</v>
      </c>
      <c r="D2650" s="823" t="s">
        <v>4857</v>
      </c>
      <c r="E2650" s="824" t="s">
        <v>2887</v>
      </c>
      <c r="F2650" s="822" t="s">
        <v>2868</v>
      </c>
      <c r="G2650" s="822" t="s">
        <v>2922</v>
      </c>
      <c r="H2650" s="822" t="s">
        <v>329</v>
      </c>
      <c r="I2650" s="822" t="s">
        <v>2923</v>
      </c>
      <c r="J2650" s="822" t="s">
        <v>650</v>
      </c>
      <c r="K2650" s="822" t="s">
        <v>651</v>
      </c>
      <c r="L2650" s="825">
        <v>2086.5500000000002</v>
      </c>
      <c r="M2650" s="825">
        <v>93894.750000000058</v>
      </c>
      <c r="N2650" s="822">
        <v>45</v>
      </c>
      <c r="O2650" s="826">
        <v>35.5</v>
      </c>
      <c r="P2650" s="825">
        <v>87635.100000000064</v>
      </c>
      <c r="Q2650" s="827">
        <v>0.93333333333333346</v>
      </c>
      <c r="R2650" s="822">
        <v>42</v>
      </c>
      <c r="S2650" s="827">
        <v>0.93333333333333335</v>
      </c>
      <c r="T2650" s="826">
        <v>33</v>
      </c>
      <c r="U2650" s="828">
        <v>0.92957746478873238</v>
      </c>
    </row>
    <row r="2651" spans="1:21" ht="14.45" customHeight="1" x14ac:dyDescent="0.2">
      <c r="A2651" s="821">
        <v>21</v>
      </c>
      <c r="B2651" s="822" t="s">
        <v>2867</v>
      </c>
      <c r="C2651" s="822" t="s">
        <v>2873</v>
      </c>
      <c r="D2651" s="823" t="s">
        <v>4857</v>
      </c>
      <c r="E2651" s="824" t="s">
        <v>2887</v>
      </c>
      <c r="F2651" s="822" t="s">
        <v>2868</v>
      </c>
      <c r="G2651" s="822" t="s">
        <v>3231</v>
      </c>
      <c r="H2651" s="822" t="s">
        <v>643</v>
      </c>
      <c r="I2651" s="822" t="s">
        <v>2449</v>
      </c>
      <c r="J2651" s="822" t="s">
        <v>1529</v>
      </c>
      <c r="K2651" s="822" t="s">
        <v>2450</v>
      </c>
      <c r="L2651" s="825">
        <v>154.36000000000001</v>
      </c>
      <c r="M2651" s="825">
        <v>308.72000000000003</v>
      </c>
      <c r="N2651" s="822">
        <v>2</v>
      </c>
      <c r="O2651" s="826">
        <v>2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21</v>
      </c>
      <c r="B2652" s="822" t="s">
        <v>2867</v>
      </c>
      <c r="C2652" s="822" t="s">
        <v>2873</v>
      </c>
      <c r="D2652" s="823" t="s">
        <v>4857</v>
      </c>
      <c r="E2652" s="824" t="s">
        <v>2887</v>
      </c>
      <c r="F2652" s="822" t="s">
        <v>2868</v>
      </c>
      <c r="G2652" s="822" t="s">
        <v>3234</v>
      </c>
      <c r="H2652" s="822" t="s">
        <v>329</v>
      </c>
      <c r="I2652" s="822" t="s">
        <v>4112</v>
      </c>
      <c r="J2652" s="822" t="s">
        <v>4113</v>
      </c>
      <c r="K2652" s="822" t="s">
        <v>4114</v>
      </c>
      <c r="L2652" s="825">
        <v>240.7</v>
      </c>
      <c r="M2652" s="825">
        <v>240.7</v>
      </c>
      <c r="N2652" s="822">
        <v>1</v>
      </c>
      <c r="O2652" s="826">
        <v>1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21</v>
      </c>
      <c r="B2653" s="822" t="s">
        <v>2867</v>
      </c>
      <c r="C2653" s="822" t="s">
        <v>2873</v>
      </c>
      <c r="D2653" s="823" t="s">
        <v>4857</v>
      </c>
      <c r="E2653" s="824" t="s">
        <v>2887</v>
      </c>
      <c r="F2653" s="822" t="s">
        <v>2868</v>
      </c>
      <c r="G2653" s="822" t="s">
        <v>3234</v>
      </c>
      <c r="H2653" s="822" t="s">
        <v>329</v>
      </c>
      <c r="I2653" s="822" t="s">
        <v>3493</v>
      </c>
      <c r="J2653" s="822" t="s">
        <v>1091</v>
      </c>
      <c r="K2653" s="822" t="s">
        <v>1092</v>
      </c>
      <c r="L2653" s="825">
        <v>374.79</v>
      </c>
      <c r="M2653" s="825">
        <v>2623.53</v>
      </c>
      <c r="N2653" s="822">
        <v>7</v>
      </c>
      <c r="O2653" s="826">
        <v>2.5</v>
      </c>
      <c r="P2653" s="825">
        <v>1873.95</v>
      </c>
      <c r="Q2653" s="827">
        <v>0.7142857142857143</v>
      </c>
      <c r="R2653" s="822">
        <v>5</v>
      </c>
      <c r="S2653" s="827">
        <v>0.7142857142857143</v>
      </c>
      <c r="T2653" s="826">
        <v>1.5</v>
      </c>
      <c r="U2653" s="828">
        <v>0.6</v>
      </c>
    </row>
    <row r="2654" spans="1:21" ht="14.45" customHeight="1" x14ac:dyDescent="0.2">
      <c r="A2654" s="821">
        <v>21</v>
      </c>
      <c r="B2654" s="822" t="s">
        <v>2867</v>
      </c>
      <c r="C2654" s="822" t="s">
        <v>2873</v>
      </c>
      <c r="D2654" s="823" t="s">
        <v>4857</v>
      </c>
      <c r="E2654" s="824" t="s">
        <v>2887</v>
      </c>
      <c r="F2654" s="822" t="s">
        <v>2868</v>
      </c>
      <c r="G2654" s="822" t="s">
        <v>3234</v>
      </c>
      <c r="H2654" s="822" t="s">
        <v>329</v>
      </c>
      <c r="I2654" s="822" t="s">
        <v>4684</v>
      </c>
      <c r="J2654" s="822" t="s">
        <v>1089</v>
      </c>
      <c r="K2654" s="822" t="s">
        <v>1090</v>
      </c>
      <c r="L2654" s="825">
        <v>239.96</v>
      </c>
      <c r="M2654" s="825">
        <v>719.88</v>
      </c>
      <c r="N2654" s="822">
        <v>3</v>
      </c>
      <c r="O2654" s="826">
        <v>0.5</v>
      </c>
      <c r="P2654" s="825">
        <v>719.88</v>
      </c>
      <c r="Q2654" s="827">
        <v>1</v>
      </c>
      <c r="R2654" s="822">
        <v>3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21</v>
      </c>
      <c r="B2655" s="822" t="s">
        <v>2867</v>
      </c>
      <c r="C2655" s="822" t="s">
        <v>2873</v>
      </c>
      <c r="D2655" s="823" t="s">
        <v>4857</v>
      </c>
      <c r="E2655" s="824" t="s">
        <v>2887</v>
      </c>
      <c r="F2655" s="822" t="s">
        <v>2868</v>
      </c>
      <c r="G2655" s="822" t="s">
        <v>4039</v>
      </c>
      <c r="H2655" s="822" t="s">
        <v>329</v>
      </c>
      <c r="I2655" s="822" t="s">
        <v>4685</v>
      </c>
      <c r="J2655" s="822" t="s">
        <v>4686</v>
      </c>
      <c r="K2655" s="822" t="s">
        <v>4687</v>
      </c>
      <c r="L2655" s="825">
        <v>0</v>
      </c>
      <c r="M2655" s="825">
        <v>0</v>
      </c>
      <c r="N2655" s="822">
        <v>1</v>
      </c>
      <c r="O2655" s="826">
        <v>1</v>
      </c>
      <c r="P2655" s="825">
        <v>0</v>
      </c>
      <c r="Q2655" s="827"/>
      <c r="R2655" s="822">
        <v>1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21</v>
      </c>
      <c r="B2656" s="822" t="s">
        <v>2867</v>
      </c>
      <c r="C2656" s="822" t="s">
        <v>2873</v>
      </c>
      <c r="D2656" s="823" t="s">
        <v>4857</v>
      </c>
      <c r="E2656" s="824" t="s">
        <v>2887</v>
      </c>
      <c r="F2656" s="822" t="s">
        <v>2868</v>
      </c>
      <c r="G2656" s="822" t="s">
        <v>4039</v>
      </c>
      <c r="H2656" s="822" t="s">
        <v>643</v>
      </c>
      <c r="I2656" s="822" t="s">
        <v>4688</v>
      </c>
      <c r="J2656" s="822" t="s">
        <v>850</v>
      </c>
      <c r="K2656" s="822" t="s">
        <v>4689</v>
      </c>
      <c r="L2656" s="825">
        <v>0</v>
      </c>
      <c r="M2656" s="825">
        <v>0</v>
      </c>
      <c r="N2656" s="822">
        <v>1</v>
      </c>
      <c r="O2656" s="826">
        <v>1</v>
      </c>
      <c r="P2656" s="825">
        <v>0</v>
      </c>
      <c r="Q2656" s="827"/>
      <c r="R2656" s="822">
        <v>1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21</v>
      </c>
      <c r="B2657" s="822" t="s">
        <v>2867</v>
      </c>
      <c r="C2657" s="822" t="s">
        <v>2873</v>
      </c>
      <c r="D2657" s="823" t="s">
        <v>4857</v>
      </c>
      <c r="E2657" s="824" t="s">
        <v>2887</v>
      </c>
      <c r="F2657" s="822" t="s">
        <v>2868</v>
      </c>
      <c r="G2657" s="822" t="s">
        <v>3494</v>
      </c>
      <c r="H2657" s="822" t="s">
        <v>329</v>
      </c>
      <c r="I2657" s="822" t="s">
        <v>3495</v>
      </c>
      <c r="J2657" s="822" t="s">
        <v>3496</v>
      </c>
      <c r="K2657" s="822" t="s">
        <v>3497</v>
      </c>
      <c r="L2657" s="825">
        <v>775.17</v>
      </c>
      <c r="M2657" s="825">
        <v>1550.34</v>
      </c>
      <c r="N2657" s="822">
        <v>2</v>
      </c>
      <c r="O2657" s="826">
        <v>2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21</v>
      </c>
      <c r="B2658" s="822" t="s">
        <v>2867</v>
      </c>
      <c r="C2658" s="822" t="s">
        <v>2873</v>
      </c>
      <c r="D2658" s="823" t="s">
        <v>4857</v>
      </c>
      <c r="E2658" s="824" t="s">
        <v>2887</v>
      </c>
      <c r="F2658" s="822" t="s">
        <v>2868</v>
      </c>
      <c r="G2658" s="822" t="s">
        <v>3494</v>
      </c>
      <c r="H2658" s="822" t="s">
        <v>329</v>
      </c>
      <c r="I2658" s="822" t="s">
        <v>4182</v>
      </c>
      <c r="J2658" s="822" t="s">
        <v>3496</v>
      </c>
      <c r="K2658" s="822" t="s">
        <v>4183</v>
      </c>
      <c r="L2658" s="825">
        <v>1391.97</v>
      </c>
      <c r="M2658" s="825">
        <v>2783.94</v>
      </c>
      <c r="N2658" s="822">
        <v>2</v>
      </c>
      <c r="O2658" s="826">
        <v>1</v>
      </c>
      <c r="P2658" s="825">
        <v>2783.94</v>
      </c>
      <c r="Q2658" s="827">
        <v>1</v>
      </c>
      <c r="R2658" s="822">
        <v>2</v>
      </c>
      <c r="S2658" s="827">
        <v>1</v>
      </c>
      <c r="T2658" s="826">
        <v>1</v>
      </c>
      <c r="U2658" s="828">
        <v>1</v>
      </c>
    </row>
    <row r="2659" spans="1:21" ht="14.45" customHeight="1" x14ac:dyDescent="0.2">
      <c r="A2659" s="821">
        <v>21</v>
      </c>
      <c r="B2659" s="822" t="s">
        <v>2867</v>
      </c>
      <c r="C2659" s="822" t="s">
        <v>2873</v>
      </c>
      <c r="D2659" s="823" t="s">
        <v>4857</v>
      </c>
      <c r="E2659" s="824" t="s">
        <v>2887</v>
      </c>
      <c r="F2659" s="822" t="s">
        <v>2868</v>
      </c>
      <c r="G2659" s="822" t="s">
        <v>4690</v>
      </c>
      <c r="H2659" s="822" t="s">
        <v>329</v>
      </c>
      <c r="I2659" s="822" t="s">
        <v>4691</v>
      </c>
      <c r="J2659" s="822" t="s">
        <v>4692</v>
      </c>
      <c r="K2659" s="822" t="s">
        <v>2999</v>
      </c>
      <c r="L2659" s="825">
        <v>91.11</v>
      </c>
      <c r="M2659" s="825">
        <v>91.11</v>
      </c>
      <c r="N2659" s="822">
        <v>1</v>
      </c>
      <c r="O2659" s="826">
        <v>1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21</v>
      </c>
      <c r="B2660" s="822" t="s">
        <v>2867</v>
      </c>
      <c r="C2660" s="822" t="s">
        <v>2873</v>
      </c>
      <c r="D2660" s="823" t="s">
        <v>4857</v>
      </c>
      <c r="E2660" s="824" t="s">
        <v>2887</v>
      </c>
      <c r="F2660" s="822" t="s">
        <v>2868</v>
      </c>
      <c r="G2660" s="822" t="s">
        <v>3239</v>
      </c>
      <c r="H2660" s="822" t="s">
        <v>329</v>
      </c>
      <c r="I2660" s="822" t="s">
        <v>4184</v>
      </c>
      <c r="J2660" s="822" t="s">
        <v>891</v>
      </c>
      <c r="K2660" s="822" t="s">
        <v>2707</v>
      </c>
      <c r="L2660" s="825">
        <v>49.08</v>
      </c>
      <c r="M2660" s="825">
        <v>49.08</v>
      </c>
      <c r="N2660" s="822">
        <v>1</v>
      </c>
      <c r="O2660" s="826">
        <v>1</v>
      </c>
      <c r="P2660" s="825">
        <v>49.08</v>
      </c>
      <c r="Q2660" s="827">
        <v>1</v>
      </c>
      <c r="R2660" s="822">
        <v>1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21</v>
      </c>
      <c r="B2661" s="822" t="s">
        <v>2867</v>
      </c>
      <c r="C2661" s="822" t="s">
        <v>2873</v>
      </c>
      <c r="D2661" s="823" t="s">
        <v>4857</v>
      </c>
      <c r="E2661" s="824" t="s">
        <v>2887</v>
      </c>
      <c r="F2661" s="822" t="s">
        <v>2868</v>
      </c>
      <c r="G2661" s="822" t="s">
        <v>3239</v>
      </c>
      <c r="H2661" s="822" t="s">
        <v>643</v>
      </c>
      <c r="I2661" s="822" t="s">
        <v>2440</v>
      </c>
      <c r="J2661" s="822" t="s">
        <v>2436</v>
      </c>
      <c r="K2661" s="822" t="s">
        <v>2441</v>
      </c>
      <c r="L2661" s="825">
        <v>49.08</v>
      </c>
      <c r="M2661" s="825">
        <v>49.08</v>
      </c>
      <c r="N2661" s="822">
        <v>1</v>
      </c>
      <c r="O2661" s="826">
        <v>0.5</v>
      </c>
      <c r="P2661" s="825">
        <v>49.08</v>
      </c>
      <c r="Q2661" s="827">
        <v>1</v>
      </c>
      <c r="R2661" s="822">
        <v>1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21</v>
      </c>
      <c r="B2662" s="822" t="s">
        <v>2867</v>
      </c>
      <c r="C2662" s="822" t="s">
        <v>2873</v>
      </c>
      <c r="D2662" s="823" t="s">
        <v>4857</v>
      </c>
      <c r="E2662" s="824" t="s">
        <v>2887</v>
      </c>
      <c r="F2662" s="822" t="s">
        <v>2868</v>
      </c>
      <c r="G2662" s="822" t="s">
        <v>3600</v>
      </c>
      <c r="H2662" s="822" t="s">
        <v>329</v>
      </c>
      <c r="I2662" s="822" t="s">
        <v>3601</v>
      </c>
      <c r="J2662" s="822" t="s">
        <v>3602</v>
      </c>
      <c r="K2662" s="822" t="s">
        <v>3603</v>
      </c>
      <c r="L2662" s="825">
        <v>248.55</v>
      </c>
      <c r="M2662" s="825">
        <v>248.55</v>
      </c>
      <c r="N2662" s="822">
        <v>1</v>
      </c>
      <c r="O2662" s="826">
        <v>1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21</v>
      </c>
      <c r="B2663" s="822" t="s">
        <v>2867</v>
      </c>
      <c r="C2663" s="822" t="s">
        <v>2873</v>
      </c>
      <c r="D2663" s="823" t="s">
        <v>4857</v>
      </c>
      <c r="E2663" s="824" t="s">
        <v>2887</v>
      </c>
      <c r="F2663" s="822" t="s">
        <v>2868</v>
      </c>
      <c r="G2663" s="822" t="s">
        <v>3247</v>
      </c>
      <c r="H2663" s="822" t="s">
        <v>329</v>
      </c>
      <c r="I2663" s="822" t="s">
        <v>3502</v>
      </c>
      <c r="J2663" s="822" t="s">
        <v>3503</v>
      </c>
      <c r="K2663" s="822" t="s">
        <v>3504</v>
      </c>
      <c r="L2663" s="825">
        <v>79.069999999999993</v>
      </c>
      <c r="M2663" s="825">
        <v>79.069999999999993</v>
      </c>
      <c r="N2663" s="822">
        <v>1</v>
      </c>
      <c r="O2663" s="826">
        <v>1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21</v>
      </c>
      <c r="B2664" s="822" t="s">
        <v>2867</v>
      </c>
      <c r="C2664" s="822" t="s">
        <v>2873</v>
      </c>
      <c r="D2664" s="823" t="s">
        <v>4857</v>
      </c>
      <c r="E2664" s="824" t="s">
        <v>2887</v>
      </c>
      <c r="F2664" s="822" t="s">
        <v>2868</v>
      </c>
      <c r="G2664" s="822" t="s">
        <v>3251</v>
      </c>
      <c r="H2664" s="822" t="s">
        <v>643</v>
      </c>
      <c r="I2664" s="822" t="s">
        <v>2792</v>
      </c>
      <c r="J2664" s="822" t="s">
        <v>1962</v>
      </c>
      <c r="K2664" s="822" t="s">
        <v>1961</v>
      </c>
      <c r="L2664" s="825">
        <v>127.34</v>
      </c>
      <c r="M2664" s="825">
        <v>382.02</v>
      </c>
      <c r="N2664" s="822">
        <v>3</v>
      </c>
      <c r="O2664" s="826">
        <v>1</v>
      </c>
      <c r="P2664" s="825">
        <v>382.02</v>
      </c>
      <c r="Q2664" s="827">
        <v>1</v>
      </c>
      <c r="R2664" s="822">
        <v>3</v>
      </c>
      <c r="S2664" s="827">
        <v>1</v>
      </c>
      <c r="T2664" s="826">
        <v>1</v>
      </c>
      <c r="U2664" s="828">
        <v>1</v>
      </c>
    </row>
    <row r="2665" spans="1:21" ht="14.45" customHeight="1" x14ac:dyDescent="0.2">
      <c r="A2665" s="821">
        <v>21</v>
      </c>
      <c r="B2665" s="822" t="s">
        <v>2867</v>
      </c>
      <c r="C2665" s="822" t="s">
        <v>2873</v>
      </c>
      <c r="D2665" s="823" t="s">
        <v>4857</v>
      </c>
      <c r="E2665" s="824" t="s">
        <v>2887</v>
      </c>
      <c r="F2665" s="822" t="s">
        <v>2868</v>
      </c>
      <c r="G2665" s="822" t="s">
        <v>3251</v>
      </c>
      <c r="H2665" s="822" t="s">
        <v>643</v>
      </c>
      <c r="I2665" s="822" t="s">
        <v>2793</v>
      </c>
      <c r="J2665" s="822" t="s">
        <v>1963</v>
      </c>
      <c r="K2665" s="822" t="s">
        <v>1961</v>
      </c>
      <c r="L2665" s="825">
        <v>127.34</v>
      </c>
      <c r="M2665" s="825">
        <v>7640.4000000000005</v>
      </c>
      <c r="N2665" s="822">
        <v>60</v>
      </c>
      <c r="O2665" s="826">
        <v>4</v>
      </c>
      <c r="P2665" s="825">
        <v>5730.3</v>
      </c>
      <c r="Q2665" s="827">
        <v>0.75</v>
      </c>
      <c r="R2665" s="822">
        <v>45</v>
      </c>
      <c r="S2665" s="827">
        <v>0.75</v>
      </c>
      <c r="T2665" s="826">
        <v>3</v>
      </c>
      <c r="U2665" s="828">
        <v>0.75</v>
      </c>
    </row>
    <row r="2666" spans="1:21" ht="14.45" customHeight="1" x14ac:dyDescent="0.2">
      <c r="A2666" s="821">
        <v>21</v>
      </c>
      <c r="B2666" s="822" t="s">
        <v>2867</v>
      </c>
      <c r="C2666" s="822" t="s">
        <v>2873</v>
      </c>
      <c r="D2666" s="823" t="s">
        <v>4857</v>
      </c>
      <c r="E2666" s="824" t="s">
        <v>2887</v>
      </c>
      <c r="F2666" s="822" t="s">
        <v>2868</v>
      </c>
      <c r="G2666" s="822" t="s">
        <v>3251</v>
      </c>
      <c r="H2666" s="822" t="s">
        <v>643</v>
      </c>
      <c r="I2666" s="822" t="s">
        <v>2793</v>
      </c>
      <c r="J2666" s="822" t="s">
        <v>1963</v>
      </c>
      <c r="K2666" s="822" t="s">
        <v>1961</v>
      </c>
      <c r="L2666" s="825">
        <v>179.65</v>
      </c>
      <c r="M2666" s="825">
        <v>2694.75</v>
      </c>
      <c r="N2666" s="822">
        <v>15</v>
      </c>
      <c r="O2666" s="826">
        <v>1</v>
      </c>
      <c r="P2666" s="825">
        <v>2694.75</v>
      </c>
      <c r="Q2666" s="827">
        <v>1</v>
      </c>
      <c r="R2666" s="822">
        <v>15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21</v>
      </c>
      <c r="B2667" s="822" t="s">
        <v>2867</v>
      </c>
      <c r="C2667" s="822" t="s">
        <v>2873</v>
      </c>
      <c r="D2667" s="823" t="s">
        <v>4857</v>
      </c>
      <c r="E2667" s="824" t="s">
        <v>2887</v>
      </c>
      <c r="F2667" s="822" t="s">
        <v>2868</v>
      </c>
      <c r="G2667" s="822" t="s">
        <v>3254</v>
      </c>
      <c r="H2667" s="822" t="s">
        <v>329</v>
      </c>
      <c r="I2667" s="822" t="s">
        <v>3255</v>
      </c>
      <c r="J2667" s="822" t="s">
        <v>1152</v>
      </c>
      <c r="K2667" s="822" t="s">
        <v>1153</v>
      </c>
      <c r="L2667" s="825">
        <v>121.92</v>
      </c>
      <c r="M2667" s="825">
        <v>11338.560000000005</v>
      </c>
      <c r="N2667" s="822">
        <v>93</v>
      </c>
      <c r="O2667" s="826">
        <v>30</v>
      </c>
      <c r="P2667" s="825">
        <v>5730.2400000000025</v>
      </c>
      <c r="Q2667" s="827">
        <v>0.5053763440860215</v>
      </c>
      <c r="R2667" s="822">
        <v>47</v>
      </c>
      <c r="S2667" s="827">
        <v>0.5053763440860215</v>
      </c>
      <c r="T2667" s="826">
        <v>15.5</v>
      </c>
      <c r="U2667" s="828">
        <v>0.51666666666666672</v>
      </c>
    </row>
    <row r="2668" spans="1:21" ht="14.45" customHeight="1" x14ac:dyDescent="0.2">
      <c r="A2668" s="821">
        <v>21</v>
      </c>
      <c r="B2668" s="822" t="s">
        <v>2867</v>
      </c>
      <c r="C2668" s="822" t="s">
        <v>2873</v>
      </c>
      <c r="D2668" s="823" t="s">
        <v>4857</v>
      </c>
      <c r="E2668" s="824" t="s">
        <v>2887</v>
      </c>
      <c r="F2668" s="822" t="s">
        <v>2868</v>
      </c>
      <c r="G2668" s="822" t="s">
        <v>3254</v>
      </c>
      <c r="H2668" s="822" t="s">
        <v>329</v>
      </c>
      <c r="I2668" s="822" t="s">
        <v>3255</v>
      </c>
      <c r="J2668" s="822" t="s">
        <v>1152</v>
      </c>
      <c r="K2668" s="822" t="s">
        <v>1153</v>
      </c>
      <c r="L2668" s="825">
        <v>107.27</v>
      </c>
      <c r="M2668" s="825">
        <v>1930.86</v>
      </c>
      <c r="N2668" s="822">
        <v>18</v>
      </c>
      <c r="O2668" s="826">
        <v>7</v>
      </c>
      <c r="P2668" s="825">
        <v>1609.05</v>
      </c>
      <c r="Q2668" s="827">
        <v>0.83333333333333337</v>
      </c>
      <c r="R2668" s="822">
        <v>15</v>
      </c>
      <c r="S2668" s="827">
        <v>0.83333333333333337</v>
      </c>
      <c r="T2668" s="826">
        <v>6</v>
      </c>
      <c r="U2668" s="828">
        <v>0.8571428571428571</v>
      </c>
    </row>
    <row r="2669" spans="1:21" ht="14.45" customHeight="1" x14ac:dyDescent="0.2">
      <c r="A2669" s="821">
        <v>21</v>
      </c>
      <c r="B2669" s="822" t="s">
        <v>2867</v>
      </c>
      <c r="C2669" s="822" t="s">
        <v>2873</v>
      </c>
      <c r="D2669" s="823" t="s">
        <v>4857</v>
      </c>
      <c r="E2669" s="824" t="s">
        <v>2887</v>
      </c>
      <c r="F2669" s="822" t="s">
        <v>2869</v>
      </c>
      <c r="G2669" s="822" t="s">
        <v>3257</v>
      </c>
      <c r="H2669" s="822" t="s">
        <v>329</v>
      </c>
      <c r="I2669" s="822" t="s">
        <v>3258</v>
      </c>
      <c r="J2669" s="822" t="s">
        <v>3259</v>
      </c>
      <c r="K2669" s="822"/>
      <c r="L2669" s="825">
        <v>0</v>
      </c>
      <c r="M2669" s="825">
        <v>0</v>
      </c>
      <c r="N2669" s="822">
        <v>25</v>
      </c>
      <c r="O2669" s="826">
        <v>23</v>
      </c>
      <c r="P2669" s="825">
        <v>0</v>
      </c>
      <c r="Q2669" s="827"/>
      <c r="R2669" s="822">
        <v>21</v>
      </c>
      <c r="S2669" s="827">
        <v>0.84</v>
      </c>
      <c r="T2669" s="826">
        <v>21</v>
      </c>
      <c r="U2669" s="828">
        <v>0.91304347826086951</v>
      </c>
    </row>
    <row r="2670" spans="1:21" ht="14.45" customHeight="1" x14ac:dyDescent="0.2">
      <c r="A2670" s="821">
        <v>21</v>
      </c>
      <c r="B2670" s="822" t="s">
        <v>2867</v>
      </c>
      <c r="C2670" s="822" t="s">
        <v>2873</v>
      </c>
      <c r="D2670" s="823" t="s">
        <v>4857</v>
      </c>
      <c r="E2670" s="824" t="s">
        <v>2887</v>
      </c>
      <c r="F2670" s="822" t="s">
        <v>2870</v>
      </c>
      <c r="G2670" s="822" t="s">
        <v>3257</v>
      </c>
      <c r="H2670" s="822" t="s">
        <v>329</v>
      </c>
      <c r="I2670" s="822" t="s">
        <v>4693</v>
      </c>
      <c r="J2670" s="822" t="s">
        <v>4694</v>
      </c>
      <c r="K2670" s="822" t="s">
        <v>4695</v>
      </c>
      <c r="L2670" s="825">
        <v>1000.5</v>
      </c>
      <c r="M2670" s="825">
        <v>5002.5</v>
      </c>
      <c r="N2670" s="822">
        <v>5</v>
      </c>
      <c r="O2670" s="826">
        <v>5</v>
      </c>
      <c r="P2670" s="825">
        <v>1000.5</v>
      </c>
      <c r="Q2670" s="827">
        <v>0.2</v>
      </c>
      <c r="R2670" s="822">
        <v>1</v>
      </c>
      <c r="S2670" s="827">
        <v>0.2</v>
      </c>
      <c r="T2670" s="826">
        <v>1</v>
      </c>
      <c r="U2670" s="828">
        <v>0.2</v>
      </c>
    </row>
    <row r="2671" spans="1:21" ht="14.45" customHeight="1" x14ac:dyDescent="0.2">
      <c r="A2671" s="821">
        <v>21</v>
      </c>
      <c r="B2671" s="822" t="s">
        <v>2867</v>
      </c>
      <c r="C2671" s="822" t="s">
        <v>2873</v>
      </c>
      <c r="D2671" s="823" t="s">
        <v>4857</v>
      </c>
      <c r="E2671" s="824" t="s">
        <v>2887</v>
      </c>
      <c r="F2671" s="822" t="s">
        <v>2870</v>
      </c>
      <c r="G2671" s="822" t="s">
        <v>3257</v>
      </c>
      <c r="H2671" s="822" t="s">
        <v>329</v>
      </c>
      <c r="I2671" s="822" t="s">
        <v>3260</v>
      </c>
      <c r="J2671" s="822" t="s">
        <v>3261</v>
      </c>
      <c r="K2671" s="822" t="s">
        <v>3262</v>
      </c>
      <c r="L2671" s="825">
        <v>2029.75</v>
      </c>
      <c r="M2671" s="825">
        <v>48714</v>
      </c>
      <c r="N2671" s="822">
        <v>24</v>
      </c>
      <c r="O2671" s="826">
        <v>18</v>
      </c>
      <c r="P2671" s="825">
        <v>20297.5</v>
      </c>
      <c r="Q2671" s="827">
        <v>0.41666666666666669</v>
      </c>
      <c r="R2671" s="822">
        <v>10</v>
      </c>
      <c r="S2671" s="827">
        <v>0.41666666666666669</v>
      </c>
      <c r="T2671" s="826">
        <v>8</v>
      </c>
      <c r="U2671" s="828">
        <v>0.44444444444444442</v>
      </c>
    </row>
    <row r="2672" spans="1:21" ht="14.45" customHeight="1" x14ac:dyDescent="0.2">
      <c r="A2672" s="821">
        <v>21</v>
      </c>
      <c r="B2672" s="822" t="s">
        <v>2867</v>
      </c>
      <c r="C2672" s="822" t="s">
        <v>2873</v>
      </c>
      <c r="D2672" s="823" t="s">
        <v>4857</v>
      </c>
      <c r="E2672" s="824" t="s">
        <v>2887</v>
      </c>
      <c r="F2672" s="822" t="s">
        <v>2870</v>
      </c>
      <c r="G2672" s="822" t="s">
        <v>3257</v>
      </c>
      <c r="H2672" s="822" t="s">
        <v>329</v>
      </c>
      <c r="I2672" s="822" t="s">
        <v>3605</v>
      </c>
      <c r="J2672" s="822" t="s">
        <v>3606</v>
      </c>
      <c r="K2672" s="822" t="s">
        <v>3607</v>
      </c>
      <c r="L2672" s="825">
        <v>500.25</v>
      </c>
      <c r="M2672" s="825">
        <v>1000.5</v>
      </c>
      <c r="N2672" s="822">
        <v>2</v>
      </c>
      <c r="O2672" s="826">
        <v>2</v>
      </c>
      <c r="P2672" s="825">
        <v>1000.5</v>
      </c>
      <c r="Q2672" s="827">
        <v>1</v>
      </c>
      <c r="R2672" s="822">
        <v>2</v>
      </c>
      <c r="S2672" s="827">
        <v>1</v>
      </c>
      <c r="T2672" s="826">
        <v>2</v>
      </c>
      <c r="U2672" s="828">
        <v>1</v>
      </c>
    </row>
    <row r="2673" spans="1:21" ht="14.45" customHeight="1" x14ac:dyDescent="0.2">
      <c r="A2673" s="821">
        <v>21</v>
      </c>
      <c r="B2673" s="822" t="s">
        <v>2867</v>
      </c>
      <c r="C2673" s="822" t="s">
        <v>2873</v>
      </c>
      <c r="D2673" s="823" t="s">
        <v>4857</v>
      </c>
      <c r="E2673" s="824" t="s">
        <v>2887</v>
      </c>
      <c r="F2673" s="822" t="s">
        <v>2870</v>
      </c>
      <c r="G2673" s="822" t="s">
        <v>3257</v>
      </c>
      <c r="H2673" s="822" t="s">
        <v>329</v>
      </c>
      <c r="I2673" s="822" t="s">
        <v>3506</v>
      </c>
      <c r="J2673" s="822" t="s">
        <v>3507</v>
      </c>
      <c r="K2673" s="822" t="s">
        <v>3508</v>
      </c>
      <c r="L2673" s="825">
        <v>499.1</v>
      </c>
      <c r="M2673" s="825">
        <v>4491.8999999999996</v>
      </c>
      <c r="N2673" s="822">
        <v>9</v>
      </c>
      <c r="O2673" s="826">
        <v>3</v>
      </c>
      <c r="P2673" s="825">
        <v>1996.4</v>
      </c>
      <c r="Q2673" s="827">
        <v>0.44444444444444448</v>
      </c>
      <c r="R2673" s="822">
        <v>4</v>
      </c>
      <c r="S2673" s="827">
        <v>0.44444444444444442</v>
      </c>
      <c r="T2673" s="826">
        <v>1</v>
      </c>
      <c r="U2673" s="828">
        <v>0.33333333333333331</v>
      </c>
    </row>
    <row r="2674" spans="1:21" ht="14.45" customHeight="1" x14ac:dyDescent="0.2">
      <c r="A2674" s="821">
        <v>21</v>
      </c>
      <c r="B2674" s="822" t="s">
        <v>2867</v>
      </c>
      <c r="C2674" s="822" t="s">
        <v>2873</v>
      </c>
      <c r="D2674" s="823" t="s">
        <v>4857</v>
      </c>
      <c r="E2674" s="824" t="s">
        <v>2887</v>
      </c>
      <c r="F2674" s="822" t="s">
        <v>2870</v>
      </c>
      <c r="G2674" s="822" t="s">
        <v>3257</v>
      </c>
      <c r="H2674" s="822" t="s">
        <v>329</v>
      </c>
      <c r="I2674" s="822" t="s">
        <v>4696</v>
      </c>
      <c r="J2674" s="822" t="s">
        <v>4697</v>
      </c>
      <c r="K2674" s="822" t="s">
        <v>4698</v>
      </c>
      <c r="L2674" s="825">
        <v>399.02</v>
      </c>
      <c r="M2674" s="825">
        <v>1197.06</v>
      </c>
      <c r="N2674" s="822">
        <v>3</v>
      </c>
      <c r="O2674" s="826">
        <v>2</v>
      </c>
      <c r="P2674" s="825">
        <v>399.02</v>
      </c>
      <c r="Q2674" s="827">
        <v>0.33333333333333331</v>
      </c>
      <c r="R2674" s="822">
        <v>1</v>
      </c>
      <c r="S2674" s="827">
        <v>0.33333333333333331</v>
      </c>
      <c r="T2674" s="826">
        <v>1</v>
      </c>
      <c r="U2674" s="828">
        <v>0.5</v>
      </c>
    </row>
    <row r="2675" spans="1:21" ht="14.45" customHeight="1" x14ac:dyDescent="0.2">
      <c r="A2675" s="821">
        <v>21</v>
      </c>
      <c r="B2675" s="822" t="s">
        <v>2867</v>
      </c>
      <c r="C2675" s="822" t="s">
        <v>2873</v>
      </c>
      <c r="D2675" s="823" t="s">
        <v>4857</v>
      </c>
      <c r="E2675" s="824" t="s">
        <v>2887</v>
      </c>
      <c r="F2675" s="822" t="s">
        <v>2870</v>
      </c>
      <c r="G2675" s="822" t="s">
        <v>3257</v>
      </c>
      <c r="H2675" s="822" t="s">
        <v>329</v>
      </c>
      <c r="I2675" s="822" t="s">
        <v>4699</v>
      </c>
      <c r="J2675" s="822" t="s">
        <v>4700</v>
      </c>
      <c r="K2675" s="822" t="s">
        <v>4701</v>
      </c>
      <c r="L2675" s="825">
        <v>1000.5</v>
      </c>
      <c r="M2675" s="825">
        <v>2001</v>
      </c>
      <c r="N2675" s="822">
        <v>2</v>
      </c>
      <c r="O2675" s="826">
        <v>2</v>
      </c>
      <c r="P2675" s="825">
        <v>1000.5</v>
      </c>
      <c r="Q2675" s="827">
        <v>0.5</v>
      </c>
      <c r="R2675" s="822">
        <v>1</v>
      </c>
      <c r="S2675" s="827">
        <v>0.5</v>
      </c>
      <c r="T2675" s="826">
        <v>1</v>
      </c>
      <c r="U2675" s="828">
        <v>0.5</v>
      </c>
    </row>
    <row r="2676" spans="1:21" ht="14.45" customHeight="1" x14ac:dyDescent="0.2">
      <c r="A2676" s="821">
        <v>21</v>
      </c>
      <c r="B2676" s="822" t="s">
        <v>2867</v>
      </c>
      <c r="C2676" s="822" t="s">
        <v>2873</v>
      </c>
      <c r="D2676" s="823" t="s">
        <v>4857</v>
      </c>
      <c r="E2676" s="824" t="s">
        <v>2887</v>
      </c>
      <c r="F2676" s="822" t="s">
        <v>2870</v>
      </c>
      <c r="G2676" s="822" t="s">
        <v>3257</v>
      </c>
      <c r="H2676" s="822" t="s">
        <v>329</v>
      </c>
      <c r="I2676" s="822" t="s">
        <v>4702</v>
      </c>
      <c r="J2676" s="822" t="s">
        <v>4703</v>
      </c>
      <c r="K2676" s="822" t="s">
        <v>4704</v>
      </c>
      <c r="L2676" s="825">
        <v>2029.75</v>
      </c>
      <c r="M2676" s="825">
        <v>2029.75</v>
      </c>
      <c r="N2676" s="822">
        <v>1</v>
      </c>
      <c r="O2676" s="826">
        <v>1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21</v>
      </c>
      <c r="B2677" s="822" t="s">
        <v>2867</v>
      </c>
      <c r="C2677" s="822" t="s">
        <v>2873</v>
      </c>
      <c r="D2677" s="823" t="s">
        <v>4857</v>
      </c>
      <c r="E2677" s="824" t="s">
        <v>2887</v>
      </c>
      <c r="F2677" s="822" t="s">
        <v>2870</v>
      </c>
      <c r="G2677" s="822" t="s">
        <v>3257</v>
      </c>
      <c r="H2677" s="822" t="s">
        <v>329</v>
      </c>
      <c r="I2677" s="822" t="s">
        <v>4705</v>
      </c>
      <c r="J2677" s="822" t="s">
        <v>4706</v>
      </c>
      <c r="K2677" s="822" t="s">
        <v>4707</v>
      </c>
      <c r="L2677" s="825">
        <v>805</v>
      </c>
      <c r="M2677" s="825">
        <v>3220</v>
      </c>
      <c r="N2677" s="822">
        <v>4</v>
      </c>
      <c r="O2677" s="826">
        <v>2</v>
      </c>
      <c r="P2677" s="825">
        <v>1610</v>
      </c>
      <c r="Q2677" s="827">
        <v>0.5</v>
      </c>
      <c r="R2677" s="822">
        <v>2</v>
      </c>
      <c r="S2677" s="827">
        <v>0.5</v>
      </c>
      <c r="T2677" s="826">
        <v>1</v>
      </c>
      <c r="U2677" s="828">
        <v>0.5</v>
      </c>
    </row>
    <row r="2678" spans="1:21" ht="14.45" customHeight="1" x14ac:dyDescent="0.2">
      <c r="A2678" s="821">
        <v>21</v>
      </c>
      <c r="B2678" s="822" t="s">
        <v>2867</v>
      </c>
      <c r="C2678" s="822" t="s">
        <v>2873</v>
      </c>
      <c r="D2678" s="823" t="s">
        <v>4857</v>
      </c>
      <c r="E2678" s="824" t="s">
        <v>2887</v>
      </c>
      <c r="F2678" s="822" t="s">
        <v>2870</v>
      </c>
      <c r="G2678" s="822" t="s">
        <v>3257</v>
      </c>
      <c r="H2678" s="822" t="s">
        <v>329</v>
      </c>
      <c r="I2678" s="822" t="s">
        <v>4708</v>
      </c>
      <c r="J2678" s="822" t="s">
        <v>4709</v>
      </c>
      <c r="K2678" s="822" t="s">
        <v>4710</v>
      </c>
      <c r="L2678" s="825">
        <v>991</v>
      </c>
      <c r="M2678" s="825">
        <v>991</v>
      </c>
      <c r="N2678" s="822">
        <v>1</v>
      </c>
      <c r="O2678" s="826">
        <v>1</v>
      </c>
      <c r="P2678" s="825">
        <v>991</v>
      </c>
      <c r="Q2678" s="827">
        <v>1</v>
      </c>
      <c r="R2678" s="822">
        <v>1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21</v>
      </c>
      <c r="B2679" s="822" t="s">
        <v>2867</v>
      </c>
      <c r="C2679" s="822" t="s">
        <v>2873</v>
      </c>
      <c r="D2679" s="823" t="s">
        <v>4857</v>
      </c>
      <c r="E2679" s="824" t="s">
        <v>2887</v>
      </c>
      <c r="F2679" s="822" t="s">
        <v>2870</v>
      </c>
      <c r="G2679" s="822" t="s">
        <v>3257</v>
      </c>
      <c r="H2679" s="822" t="s">
        <v>329</v>
      </c>
      <c r="I2679" s="822" t="s">
        <v>4711</v>
      </c>
      <c r="J2679" s="822" t="s">
        <v>4712</v>
      </c>
      <c r="K2679" s="822" t="s">
        <v>4713</v>
      </c>
      <c r="L2679" s="825">
        <v>1913.7</v>
      </c>
      <c r="M2679" s="825">
        <v>9568.5</v>
      </c>
      <c r="N2679" s="822">
        <v>5</v>
      </c>
      <c r="O2679" s="826">
        <v>5</v>
      </c>
      <c r="P2679" s="825">
        <v>1913.7</v>
      </c>
      <c r="Q2679" s="827">
        <v>0.2</v>
      </c>
      <c r="R2679" s="822">
        <v>1</v>
      </c>
      <c r="S2679" s="827">
        <v>0.2</v>
      </c>
      <c r="T2679" s="826">
        <v>1</v>
      </c>
      <c r="U2679" s="828">
        <v>0.2</v>
      </c>
    </row>
    <row r="2680" spans="1:21" ht="14.45" customHeight="1" x14ac:dyDescent="0.2">
      <c r="A2680" s="821">
        <v>21</v>
      </c>
      <c r="B2680" s="822" t="s">
        <v>2867</v>
      </c>
      <c r="C2680" s="822" t="s">
        <v>2873</v>
      </c>
      <c r="D2680" s="823" t="s">
        <v>4857</v>
      </c>
      <c r="E2680" s="824" t="s">
        <v>2887</v>
      </c>
      <c r="F2680" s="822" t="s">
        <v>2870</v>
      </c>
      <c r="G2680" s="822" t="s">
        <v>3257</v>
      </c>
      <c r="H2680" s="822" t="s">
        <v>329</v>
      </c>
      <c r="I2680" s="822" t="s">
        <v>3263</v>
      </c>
      <c r="J2680" s="822" t="s">
        <v>3264</v>
      </c>
      <c r="K2680" s="822" t="s">
        <v>3265</v>
      </c>
      <c r="L2680" s="825">
        <v>1786.53</v>
      </c>
      <c r="M2680" s="825">
        <v>1786.53</v>
      </c>
      <c r="N2680" s="822">
        <v>1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21</v>
      </c>
      <c r="B2681" s="822" t="s">
        <v>2867</v>
      </c>
      <c r="C2681" s="822" t="s">
        <v>2873</v>
      </c>
      <c r="D2681" s="823" t="s">
        <v>4857</v>
      </c>
      <c r="E2681" s="824" t="s">
        <v>2887</v>
      </c>
      <c r="F2681" s="822" t="s">
        <v>2870</v>
      </c>
      <c r="G2681" s="822" t="s">
        <v>3257</v>
      </c>
      <c r="H2681" s="822" t="s">
        <v>329</v>
      </c>
      <c r="I2681" s="822" t="s">
        <v>4714</v>
      </c>
      <c r="J2681" s="822" t="s">
        <v>4715</v>
      </c>
      <c r="K2681" s="822" t="s">
        <v>4698</v>
      </c>
      <c r="L2681" s="825">
        <v>1749.75</v>
      </c>
      <c r="M2681" s="825">
        <v>3499.5</v>
      </c>
      <c r="N2681" s="822">
        <v>2</v>
      </c>
      <c r="O2681" s="826">
        <v>2</v>
      </c>
      <c r="P2681" s="825">
        <v>1749.75</v>
      </c>
      <c r="Q2681" s="827">
        <v>0.5</v>
      </c>
      <c r="R2681" s="822">
        <v>1</v>
      </c>
      <c r="S2681" s="827">
        <v>0.5</v>
      </c>
      <c r="T2681" s="826">
        <v>1</v>
      </c>
      <c r="U2681" s="828">
        <v>0.5</v>
      </c>
    </row>
    <row r="2682" spans="1:21" ht="14.45" customHeight="1" x14ac:dyDescent="0.2">
      <c r="A2682" s="821">
        <v>21</v>
      </c>
      <c r="B2682" s="822" t="s">
        <v>2867</v>
      </c>
      <c r="C2682" s="822" t="s">
        <v>2873</v>
      </c>
      <c r="D2682" s="823" t="s">
        <v>4857</v>
      </c>
      <c r="E2682" s="824" t="s">
        <v>2887</v>
      </c>
      <c r="F2682" s="822" t="s">
        <v>2870</v>
      </c>
      <c r="G2682" s="822" t="s">
        <v>3257</v>
      </c>
      <c r="H2682" s="822" t="s">
        <v>329</v>
      </c>
      <c r="I2682" s="822" t="s">
        <v>4716</v>
      </c>
      <c r="J2682" s="822" t="s">
        <v>4717</v>
      </c>
      <c r="K2682" s="822" t="s">
        <v>4718</v>
      </c>
      <c r="L2682" s="825">
        <v>219.28</v>
      </c>
      <c r="M2682" s="825">
        <v>219.28</v>
      </c>
      <c r="N2682" s="822">
        <v>1</v>
      </c>
      <c r="O2682" s="826">
        <v>1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21</v>
      </c>
      <c r="B2683" s="822" t="s">
        <v>2867</v>
      </c>
      <c r="C2683" s="822" t="s">
        <v>2873</v>
      </c>
      <c r="D2683" s="823" t="s">
        <v>4857</v>
      </c>
      <c r="E2683" s="824" t="s">
        <v>2898</v>
      </c>
      <c r="F2683" s="822" t="s">
        <v>2868</v>
      </c>
      <c r="G2683" s="822" t="s">
        <v>2951</v>
      </c>
      <c r="H2683" s="822" t="s">
        <v>329</v>
      </c>
      <c r="I2683" s="822" t="s">
        <v>3269</v>
      </c>
      <c r="J2683" s="822" t="s">
        <v>2953</v>
      </c>
      <c r="K2683" s="822" t="s">
        <v>3270</v>
      </c>
      <c r="L2683" s="825">
        <v>23.49</v>
      </c>
      <c r="M2683" s="825">
        <v>70.47</v>
      </c>
      <c r="N2683" s="822">
        <v>3</v>
      </c>
      <c r="O2683" s="826">
        <v>1.5</v>
      </c>
      <c r="P2683" s="825">
        <v>23.49</v>
      </c>
      <c r="Q2683" s="827">
        <v>0.33333333333333331</v>
      </c>
      <c r="R2683" s="822">
        <v>1</v>
      </c>
      <c r="S2683" s="827">
        <v>0.33333333333333331</v>
      </c>
      <c r="T2683" s="826">
        <v>0.5</v>
      </c>
      <c r="U2683" s="828">
        <v>0.33333333333333331</v>
      </c>
    </row>
    <row r="2684" spans="1:21" ht="14.45" customHeight="1" x14ac:dyDescent="0.2">
      <c r="A2684" s="821">
        <v>21</v>
      </c>
      <c r="B2684" s="822" t="s">
        <v>2867</v>
      </c>
      <c r="C2684" s="822" t="s">
        <v>2873</v>
      </c>
      <c r="D2684" s="823" t="s">
        <v>4857</v>
      </c>
      <c r="E2684" s="824" t="s">
        <v>2898</v>
      </c>
      <c r="F2684" s="822" t="s">
        <v>2868</v>
      </c>
      <c r="G2684" s="822" t="s">
        <v>2951</v>
      </c>
      <c r="H2684" s="822" t="s">
        <v>329</v>
      </c>
      <c r="I2684" s="822" t="s">
        <v>2952</v>
      </c>
      <c r="J2684" s="822" t="s">
        <v>2953</v>
      </c>
      <c r="K2684" s="822" t="s">
        <v>2954</v>
      </c>
      <c r="L2684" s="825">
        <v>70.48</v>
      </c>
      <c r="M2684" s="825">
        <v>775.28</v>
      </c>
      <c r="N2684" s="822">
        <v>11</v>
      </c>
      <c r="O2684" s="826">
        <v>6.5</v>
      </c>
      <c r="P2684" s="825">
        <v>281.92</v>
      </c>
      <c r="Q2684" s="827">
        <v>0.36363636363636365</v>
      </c>
      <c r="R2684" s="822">
        <v>4</v>
      </c>
      <c r="S2684" s="827">
        <v>0.36363636363636365</v>
      </c>
      <c r="T2684" s="826">
        <v>2.5</v>
      </c>
      <c r="U2684" s="828">
        <v>0.38461538461538464</v>
      </c>
    </row>
    <row r="2685" spans="1:21" ht="14.45" customHeight="1" x14ac:dyDescent="0.2">
      <c r="A2685" s="821">
        <v>21</v>
      </c>
      <c r="B2685" s="822" t="s">
        <v>2867</v>
      </c>
      <c r="C2685" s="822" t="s">
        <v>2873</v>
      </c>
      <c r="D2685" s="823" t="s">
        <v>4857</v>
      </c>
      <c r="E2685" s="824" t="s">
        <v>2898</v>
      </c>
      <c r="F2685" s="822" t="s">
        <v>2868</v>
      </c>
      <c r="G2685" s="822" t="s">
        <v>3805</v>
      </c>
      <c r="H2685" s="822" t="s">
        <v>329</v>
      </c>
      <c r="I2685" s="822" t="s">
        <v>3806</v>
      </c>
      <c r="J2685" s="822" t="s">
        <v>1731</v>
      </c>
      <c r="K2685" s="822" t="s">
        <v>3807</v>
      </c>
      <c r="L2685" s="825">
        <v>0</v>
      </c>
      <c r="M2685" s="825">
        <v>0</v>
      </c>
      <c r="N2685" s="822">
        <v>1</v>
      </c>
      <c r="O2685" s="826">
        <v>1</v>
      </c>
      <c r="P2685" s="825"/>
      <c r="Q2685" s="827"/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21</v>
      </c>
      <c r="B2686" s="822" t="s">
        <v>2867</v>
      </c>
      <c r="C2686" s="822" t="s">
        <v>2873</v>
      </c>
      <c r="D2686" s="823" t="s">
        <v>4857</v>
      </c>
      <c r="E2686" s="824" t="s">
        <v>2898</v>
      </c>
      <c r="F2686" s="822" t="s">
        <v>2868</v>
      </c>
      <c r="G2686" s="822" t="s">
        <v>2958</v>
      </c>
      <c r="H2686" s="822" t="s">
        <v>643</v>
      </c>
      <c r="I2686" s="822" t="s">
        <v>2526</v>
      </c>
      <c r="J2686" s="822" t="s">
        <v>656</v>
      </c>
      <c r="K2686" s="822" t="s">
        <v>658</v>
      </c>
      <c r="L2686" s="825">
        <v>72.55</v>
      </c>
      <c r="M2686" s="825">
        <v>145.1</v>
      </c>
      <c r="N2686" s="822">
        <v>2</v>
      </c>
      <c r="O2686" s="826">
        <v>1.5</v>
      </c>
      <c r="P2686" s="825">
        <v>72.55</v>
      </c>
      <c r="Q2686" s="827">
        <v>0.5</v>
      </c>
      <c r="R2686" s="822">
        <v>1</v>
      </c>
      <c r="S2686" s="827">
        <v>0.5</v>
      </c>
      <c r="T2686" s="826">
        <v>0.5</v>
      </c>
      <c r="U2686" s="828">
        <v>0.33333333333333331</v>
      </c>
    </row>
    <row r="2687" spans="1:21" ht="14.45" customHeight="1" x14ac:dyDescent="0.2">
      <c r="A2687" s="821">
        <v>21</v>
      </c>
      <c r="B2687" s="822" t="s">
        <v>2867</v>
      </c>
      <c r="C2687" s="822" t="s">
        <v>2873</v>
      </c>
      <c r="D2687" s="823" t="s">
        <v>4857</v>
      </c>
      <c r="E2687" s="824" t="s">
        <v>2898</v>
      </c>
      <c r="F2687" s="822" t="s">
        <v>2868</v>
      </c>
      <c r="G2687" s="822" t="s">
        <v>2958</v>
      </c>
      <c r="H2687" s="822" t="s">
        <v>643</v>
      </c>
      <c r="I2687" s="822" t="s">
        <v>2525</v>
      </c>
      <c r="J2687" s="822" t="s">
        <v>656</v>
      </c>
      <c r="K2687" s="822" t="s">
        <v>657</v>
      </c>
      <c r="L2687" s="825">
        <v>21.76</v>
      </c>
      <c r="M2687" s="825">
        <v>43.52</v>
      </c>
      <c r="N2687" s="822">
        <v>2</v>
      </c>
      <c r="O2687" s="826">
        <v>2</v>
      </c>
      <c r="P2687" s="825">
        <v>21.76</v>
      </c>
      <c r="Q2687" s="827">
        <v>0.5</v>
      </c>
      <c r="R2687" s="822">
        <v>1</v>
      </c>
      <c r="S2687" s="827">
        <v>0.5</v>
      </c>
      <c r="T2687" s="826">
        <v>1</v>
      </c>
      <c r="U2687" s="828">
        <v>0.5</v>
      </c>
    </row>
    <row r="2688" spans="1:21" ht="14.45" customHeight="1" x14ac:dyDescent="0.2">
      <c r="A2688" s="821">
        <v>21</v>
      </c>
      <c r="B2688" s="822" t="s">
        <v>2867</v>
      </c>
      <c r="C2688" s="822" t="s">
        <v>2873</v>
      </c>
      <c r="D2688" s="823" t="s">
        <v>4857</v>
      </c>
      <c r="E2688" s="824" t="s">
        <v>2898</v>
      </c>
      <c r="F2688" s="822" t="s">
        <v>2868</v>
      </c>
      <c r="G2688" s="822" t="s">
        <v>2958</v>
      </c>
      <c r="H2688" s="822" t="s">
        <v>643</v>
      </c>
      <c r="I2688" s="822" t="s">
        <v>2527</v>
      </c>
      <c r="J2688" s="822" t="s">
        <v>656</v>
      </c>
      <c r="K2688" s="822" t="s">
        <v>659</v>
      </c>
      <c r="L2688" s="825">
        <v>65.28</v>
      </c>
      <c r="M2688" s="825">
        <v>261.12</v>
      </c>
      <c r="N2688" s="822">
        <v>4</v>
      </c>
      <c r="O2688" s="826">
        <v>2</v>
      </c>
      <c r="P2688" s="825">
        <v>130.56</v>
      </c>
      <c r="Q2688" s="827">
        <v>0.5</v>
      </c>
      <c r="R2688" s="822">
        <v>2</v>
      </c>
      <c r="S2688" s="827">
        <v>0.5</v>
      </c>
      <c r="T2688" s="826">
        <v>1</v>
      </c>
      <c r="U2688" s="828">
        <v>0.5</v>
      </c>
    </row>
    <row r="2689" spans="1:21" ht="14.45" customHeight="1" x14ac:dyDescent="0.2">
      <c r="A2689" s="821">
        <v>21</v>
      </c>
      <c r="B2689" s="822" t="s">
        <v>2867</v>
      </c>
      <c r="C2689" s="822" t="s">
        <v>2873</v>
      </c>
      <c r="D2689" s="823" t="s">
        <v>4857</v>
      </c>
      <c r="E2689" s="824" t="s">
        <v>2898</v>
      </c>
      <c r="F2689" s="822" t="s">
        <v>2868</v>
      </c>
      <c r="G2689" s="822" t="s">
        <v>2961</v>
      </c>
      <c r="H2689" s="822" t="s">
        <v>643</v>
      </c>
      <c r="I2689" s="822" t="s">
        <v>2392</v>
      </c>
      <c r="J2689" s="822" t="s">
        <v>2388</v>
      </c>
      <c r="K2689" s="822" t="s">
        <v>2393</v>
      </c>
      <c r="L2689" s="825">
        <v>31.09</v>
      </c>
      <c r="M2689" s="825">
        <v>31.09</v>
      </c>
      <c r="N2689" s="822">
        <v>1</v>
      </c>
      <c r="O2689" s="826">
        <v>1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21</v>
      </c>
      <c r="B2690" s="822" t="s">
        <v>2867</v>
      </c>
      <c r="C2690" s="822" t="s">
        <v>2873</v>
      </c>
      <c r="D2690" s="823" t="s">
        <v>4857</v>
      </c>
      <c r="E2690" s="824" t="s">
        <v>2898</v>
      </c>
      <c r="F2690" s="822" t="s">
        <v>2868</v>
      </c>
      <c r="G2690" s="822" t="s">
        <v>3298</v>
      </c>
      <c r="H2690" s="822" t="s">
        <v>329</v>
      </c>
      <c r="I2690" s="822" t="s">
        <v>3299</v>
      </c>
      <c r="J2690" s="822" t="s">
        <v>3300</v>
      </c>
      <c r="K2690" s="822" t="s">
        <v>3301</v>
      </c>
      <c r="L2690" s="825">
        <v>86.02</v>
      </c>
      <c r="M2690" s="825">
        <v>86.02</v>
      </c>
      <c r="N2690" s="822">
        <v>1</v>
      </c>
      <c r="O2690" s="826">
        <v>0.5</v>
      </c>
      <c r="P2690" s="825">
        <v>86.02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21</v>
      </c>
      <c r="B2691" s="822" t="s">
        <v>2867</v>
      </c>
      <c r="C2691" s="822" t="s">
        <v>2873</v>
      </c>
      <c r="D2691" s="823" t="s">
        <v>4857</v>
      </c>
      <c r="E2691" s="824" t="s">
        <v>2898</v>
      </c>
      <c r="F2691" s="822" t="s">
        <v>2868</v>
      </c>
      <c r="G2691" s="822" t="s">
        <v>2974</v>
      </c>
      <c r="H2691" s="822" t="s">
        <v>329</v>
      </c>
      <c r="I2691" s="822" t="s">
        <v>2978</v>
      </c>
      <c r="J2691" s="822" t="s">
        <v>2976</v>
      </c>
      <c r="K2691" s="822" t="s">
        <v>1113</v>
      </c>
      <c r="L2691" s="825">
        <v>0</v>
      </c>
      <c r="M2691" s="825">
        <v>0</v>
      </c>
      <c r="N2691" s="822">
        <v>1</v>
      </c>
      <c r="O2691" s="826">
        <v>0.5</v>
      </c>
      <c r="P2691" s="825">
        <v>0</v>
      </c>
      <c r="Q2691" s="827"/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21</v>
      </c>
      <c r="B2692" s="822" t="s">
        <v>2867</v>
      </c>
      <c r="C2692" s="822" t="s">
        <v>2873</v>
      </c>
      <c r="D2692" s="823" t="s">
        <v>4857</v>
      </c>
      <c r="E2692" s="824" t="s">
        <v>2898</v>
      </c>
      <c r="F2692" s="822" t="s">
        <v>2868</v>
      </c>
      <c r="G2692" s="822" t="s">
        <v>2979</v>
      </c>
      <c r="H2692" s="822" t="s">
        <v>643</v>
      </c>
      <c r="I2692" s="822" t="s">
        <v>2616</v>
      </c>
      <c r="J2692" s="822" t="s">
        <v>1454</v>
      </c>
      <c r="K2692" s="822" t="s">
        <v>780</v>
      </c>
      <c r="L2692" s="825">
        <v>58.77</v>
      </c>
      <c r="M2692" s="825">
        <v>58.77</v>
      </c>
      <c r="N2692" s="822">
        <v>1</v>
      </c>
      <c r="O2692" s="826">
        <v>0.5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21</v>
      </c>
      <c r="B2693" s="822" t="s">
        <v>2867</v>
      </c>
      <c r="C2693" s="822" t="s">
        <v>2873</v>
      </c>
      <c r="D2693" s="823" t="s">
        <v>4857</v>
      </c>
      <c r="E2693" s="824" t="s">
        <v>2898</v>
      </c>
      <c r="F2693" s="822" t="s">
        <v>2868</v>
      </c>
      <c r="G2693" s="822" t="s">
        <v>3309</v>
      </c>
      <c r="H2693" s="822" t="s">
        <v>329</v>
      </c>
      <c r="I2693" s="822" t="s">
        <v>3310</v>
      </c>
      <c r="J2693" s="822" t="s">
        <v>3311</v>
      </c>
      <c r="K2693" s="822" t="s">
        <v>1669</v>
      </c>
      <c r="L2693" s="825">
        <v>78.33</v>
      </c>
      <c r="M2693" s="825">
        <v>78.33</v>
      </c>
      <c r="N2693" s="822">
        <v>1</v>
      </c>
      <c r="O2693" s="826">
        <v>0.5</v>
      </c>
      <c r="P2693" s="825">
        <v>78.33</v>
      </c>
      <c r="Q2693" s="827">
        <v>1</v>
      </c>
      <c r="R2693" s="822">
        <v>1</v>
      </c>
      <c r="S2693" s="827">
        <v>1</v>
      </c>
      <c r="T2693" s="826">
        <v>0.5</v>
      </c>
      <c r="U2693" s="828">
        <v>1</v>
      </c>
    </row>
    <row r="2694" spans="1:21" ht="14.45" customHeight="1" x14ac:dyDescent="0.2">
      <c r="A2694" s="821">
        <v>21</v>
      </c>
      <c r="B2694" s="822" t="s">
        <v>2867</v>
      </c>
      <c r="C2694" s="822" t="s">
        <v>2873</v>
      </c>
      <c r="D2694" s="823" t="s">
        <v>4857</v>
      </c>
      <c r="E2694" s="824" t="s">
        <v>2898</v>
      </c>
      <c r="F2694" s="822" t="s">
        <v>2868</v>
      </c>
      <c r="G2694" s="822" t="s">
        <v>4719</v>
      </c>
      <c r="H2694" s="822" t="s">
        <v>329</v>
      </c>
      <c r="I2694" s="822" t="s">
        <v>4720</v>
      </c>
      <c r="J2694" s="822" t="s">
        <v>4721</v>
      </c>
      <c r="K2694" s="822" t="s">
        <v>4722</v>
      </c>
      <c r="L2694" s="825">
        <v>0</v>
      </c>
      <c r="M2694" s="825">
        <v>0</v>
      </c>
      <c r="N2694" s="822">
        <v>1</v>
      </c>
      <c r="O2694" s="826">
        <v>1</v>
      </c>
      <c r="P2694" s="825"/>
      <c r="Q2694" s="827"/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21</v>
      </c>
      <c r="B2695" s="822" t="s">
        <v>2867</v>
      </c>
      <c r="C2695" s="822" t="s">
        <v>2873</v>
      </c>
      <c r="D2695" s="823" t="s">
        <v>4857</v>
      </c>
      <c r="E2695" s="824" t="s">
        <v>2898</v>
      </c>
      <c r="F2695" s="822" t="s">
        <v>2868</v>
      </c>
      <c r="G2695" s="822" t="s">
        <v>2937</v>
      </c>
      <c r="H2695" s="822" t="s">
        <v>329</v>
      </c>
      <c r="I2695" s="822" t="s">
        <v>3314</v>
      </c>
      <c r="J2695" s="822" t="s">
        <v>923</v>
      </c>
      <c r="K2695" s="822" t="s">
        <v>924</v>
      </c>
      <c r="L2695" s="825">
        <v>236.03</v>
      </c>
      <c r="M2695" s="825">
        <v>708.09</v>
      </c>
      <c r="N2695" s="822">
        <v>3</v>
      </c>
      <c r="O2695" s="826">
        <v>2.5</v>
      </c>
      <c r="P2695" s="825">
        <v>236.03</v>
      </c>
      <c r="Q2695" s="827">
        <v>0.33333333333333331</v>
      </c>
      <c r="R2695" s="822">
        <v>1</v>
      </c>
      <c r="S2695" s="827">
        <v>0.33333333333333331</v>
      </c>
      <c r="T2695" s="826">
        <v>0.5</v>
      </c>
      <c r="U2695" s="828">
        <v>0.2</v>
      </c>
    </row>
    <row r="2696" spans="1:21" ht="14.45" customHeight="1" x14ac:dyDescent="0.2">
      <c r="A2696" s="821">
        <v>21</v>
      </c>
      <c r="B2696" s="822" t="s">
        <v>2867</v>
      </c>
      <c r="C2696" s="822" t="s">
        <v>2873</v>
      </c>
      <c r="D2696" s="823" t="s">
        <v>4857</v>
      </c>
      <c r="E2696" s="824" t="s">
        <v>2898</v>
      </c>
      <c r="F2696" s="822" t="s">
        <v>2868</v>
      </c>
      <c r="G2696" s="822" t="s">
        <v>2937</v>
      </c>
      <c r="H2696" s="822" t="s">
        <v>329</v>
      </c>
      <c r="I2696" s="822" t="s">
        <v>2938</v>
      </c>
      <c r="J2696" s="822" t="s">
        <v>923</v>
      </c>
      <c r="K2696" s="822" t="s">
        <v>2939</v>
      </c>
      <c r="L2696" s="825">
        <v>516</v>
      </c>
      <c r="M2696" s="825">
        <v>2580</v>
      </c>
      <c r="N2696" s="822">
        <v>5</v>
      </c>
      <c r="O2696" s="826">
        <v>3</v>
      </c>
      <c r="P2696" s="825">
        <v>1032</v>
      </c>
      <c r="Q2696" s="827">
        <v>0.4</v>
      </c>
      <c r="R2696" s="822">
        <v>2</v>
      </c>
      <c r="S2696" s="827">
        <v>0.4</v>
      </c>
      <c r="T2696" s="826">
        <v>0.5</v>
      </c>
      <c r="U2696" s="828">
        <v>0.16666666666666666</v>
      </c>
    </row>
    <row r="2697" spans="1:21" ht="14.45" customHeight="1" x14ac:dyDescent="0.2">
      <c r="A2697" s="821">
        <v>21</v>
      </c>
      <c r="B2697" s="822" t="s">
        <v>2867</v>
      </c>
      <c r="C2697" s="822" t="s">
        <v>2873</v>
      </c>
      <c r="D2697" s="823" t="s">
        <v>4857</v>
      </c>
      <c r="E2697" s="824" t="s">
        <v>2898</v>
      </c>
      <c r="F2697" s="822" t="s">
        <v>2868</v>
      </c>
      <c r="G2697" s="822" t="s">
        <v>2937</v>
      </c>
      <c r="H2697" s="822" t="s">
        <v>329</v>
      </c>
      <c r="I2697" s="822" t="s">
        <v>3815</v>
      </c>
      <c r="J2697" s="822" t="s">
        <v>923</v>
      </c>
      <c r="K2697" s="822" t="s">
        <v>3816</v>
      </c>
      <c r="L2697" s="825">
        <v>1719.99</v>
      </c>
      <c r="M2697" s="825">
        <v>5159.97</v>
      </c>
      <c r="N2697" s="822">
        <v>3</v>
      </c>
      <c r="O2697" s="826">
        <v>2</v>
      </c>
      <c r="P2697" s="825">
        <v>1719.99</v>
      </c>
      <c r="Q2697" s="827">
        <v>0.33333333333333331</v>
      </c>
      <c r="R2697" s="822">
        <v>1</v>
      </c>
      <c r="S2697" s="827">
        <v>0.33333333333333331</v>
      </c>
      <c r="T2697" s="826">
        <v>1</v>
      </c>
      <c r="U2697" s="828">
        <v>0.5</v>
      </c>
    </row>
    <row r="2698" spans="1:21" ht="14.45" customHeight="1" x14ac:dyDescent="0.2">
      <c r="A2698" s="821">
        <v>21</v>
      </c>
      <c r="B2698" s="822" t="s">
        <v>2867</v>
      </c>
      <c r="C2698" s="822" t="s">
        <v>2873</v>
      </c>
      <c r="D2698" s="823" t="s">
        <v>4857</v>
      </c>
      <c r="E2698" s="824" t="s">
        <v>2898</v>
      </c>
      <c r="F2698" s="822" t="s">
        <v>2868</v>
      </c>
      <c r="G2698" s="822" t="s">
        <v>2937</v>
      </c>
      <c r="H2698" s="822" t="s">
        <v>329</v>
      </c>
      <c r="I2698" s="822" t="s">
        <v>2983</v>
      </c>
      <c r="J2698" s="822" t="s">
        <v>2984</v>
      </c>
      <c r="K2698" s="822" t="s">
        <v>2939</v>
      </c>
      <c r="L2698" s="825">
        <v>516</v>
      </c>
      <c r="M2698" s="825">
        <v>1032</v>
      </c>
      <c r="N2698" s="822">
        <v>2</v>
      </c>
      <c r="O2698" s="826">
        <v>0.5</v>
      </c>
      <c r="P2698" s="825">
        <v>1032</v>
      </c>
      <c r="Q2698" s="827">
        <v>1</v>
      </c>
      <c r="R2698" s="822">
        <v>2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21</v>
      </c>
      <c r="B2699" s="822" t="s">
        <v>2867</v>
      </c>
      <c r="C2699" s="822" t="s">
        <v>2873</v>
      </c>
      <c r="D2699" s="823" t="s">
        <v>4857</v>
      </c>
      <c r="E2699" s="824" t="s">
        <v>2898</v>
      </c>
      <c r="F2699" s="822" t="s">
        <v>2868</v>
      </c>
      <c r="G2699" s="822" t="s">
        <v>2988</v>
      </c>
      <c r="H2699" s="822" t="s">
        <v>329</v>
      </c>
      <c r="I2699" s="822" t="s">
        <v>3879</v>
      </c>
      <c r="J2699" s="822" t="s">
        <v>821</v>
      </c>
      <c r="K2699" s="822" t="s">
        <v>3880</v>
      </c>
      <c r="L2699" s="825">
        <v>117.47</v>
      </c>
      <c r="M2699" s="825">
        <v>117.47</v>
      </c>
      <c r="N2699" s="822">
        <v>1</v>
      </c>
      <c r="O2699" s="826">
        <v>0.5</v>
      </c>
      <c r="P2699" s="825">
        <v>117.47</v>
      </c>
      <c r="Q2699" s="827">
        <v>1</v>
      </c>
      <c r="R2699" s="822">
        <v>1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21</v>
      </c>
      <c r="B2700" s="822" t="s">
        <v>2867</v>
      </c>
      <c r="C2700" s="822" t="s">
        <v>2873</v>
      </c>
      <c r="D2700" s="823" t="s">
        <v>4857</v>
      </c>
      <c r="E2700" s="824" t="s">
        <v>2898</v>
      </c>
      <c r="F2700" s="822" t="s">
        <v>2868</v>
      </c>
      <c r="G2700" s="822" t="s">
        <v>2997</v>
      </c>
      <c r="H2700" s="822" t="s">
        <v>329</v>
      </c>
      <c r="I2700" s="822" t="s">
        <v>2998</v>
      </c>
      <c r="J2700" s="822" t="s">
        <v>814</v>
      </c>
      <c r="K2700" s="822" t="s">
        <v>2999</v>
      </c>
      <c r="L2700" s="825">
        <v>91.11</v>
      </c>
      <c r="M2700" s="825">
        <v>91.11</v>
      </c>
      <c r="N2700" s="822">
        <v>1</v>
      </c>
      <c r="O2700" s="826">
        <v>1</v>
      </c>
      <c r="P2700" s="825">
        <v>91.11</v>
      </c>
      <c r="Q2700" s="827">
        <v>1</v>
      </c>
      <c r="R2700" s="822">
        <v>1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21</v>
      </c>
      <c r="B2701" s="822" t="s">
        <v>2867</v>
      </c>
      <c r="C2701" s="822" t="s">
        <v>2873</v>
      </c>
      <c r="D2701" s="823" t="s">
        <v>4857</v>
      </c>
      <c r="E2701" s="824" t="s">
        <v>2898</v>
      </c>
      <c r="F2701" s="822" t="s">
        <v>2868</v>
      </c>
      <c r="G2701" s="822" t="s">
        <v>2997</v>
      </c>
      <c r="H2701" s="822" t="s">
        <v>329</v>
      </c>
      <c r="I2701" s="822" t="s">
        <v>4121</v>
      </c>
      <c r="J2701" s="822" t="s">
        <v>814</v>
      </c>
      <c r="K2701" s="822" t="s">
        <v>3644</v>
      </c>
      <c r="L2701" s="825">
        <v>182.22</v>
      </c>
      <c r="M2701" s="825">
        <v>182.22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21</v>
      </c>
      <c r="B2702" s="822" t="s">
        <v>2867</v>
      </c>
      <c r="C2702" s="822" t="s">
        <v>2873</v>
      </c>
      <c r="D2702" s="823" t="s">
        <v>4857</v>
      </c>
      <c r="E2702" s="824" t="s">
        <v>2898</v>
      </c>
      <c r="F2702" s="822" t="s">
        <v>2868</v>
      </c>
      <c r="G2702" s="822" t="s">
        <v>3327</v>
      </c>
      <c r="H2702" s="822" t="s">
        <v>329</v>
      </c>
      <c r="I2702" s="822" t="s">
        <v>3328</v>
      </c>
      <c r="J2702" s="822" t="s">
        <v>1293</v>
      </c>
      <c r="K2702" s="822" t="s">
        <v>3329</v>
      </c>
      <c r="L2702" s="825">
        <v>24.68</v>
      </c>
      <c r="M2702" s="825">
        <v>222.12</v>
      </c>
      <c r="N2702" s="822">
        <v>9</v>
      </c>
      <c r="O2702" s="826">
        <v>6</v>
      </c>
      <c r="P2702" s="825">
        <v>74.039999999999992</v>
      </c>
      <c r="Q2702" s="827">
        <v>0.33333333333333331</v>
      </c>
      <c r="R2702" s="822">
        <v>3</v>
      </c>
      <c r="S2702" s="827">
        <v>0.33333333333333331</v>
      </c>
      <c r="T2702" s="826">
        <v>2</v>
      </c>
      <c r="U2702" s="828">
        <v>0.33333333333333331</v>
      </c>
    </row>
    <row r="2703" spans="1:21" ht="14.45" customHeight="1" x14ac:dyDescent="0.2">
      <c r="A2703" s="821">
        <v>21</v>
      </c>
      <c r="B2703" s="822" t="s">
        <v>2867</v>
      </c>
      <c r="C2703" s="822" t="s">
        <v>2873</v>
      </c>
      <c r="D2703" s="823" t="s">
        <v>4857</v>
      </c>
      <c r="E2703" s="824" t="s">
        <v>2898</v>
      </c>
      <c r="F2703" s="822" t="s">
        <v>2868</v>
      </c>
      <c r="G2703" s="822" t="s">
        <v>3000</v>
      </c>
      <c r="H2703" s="822" t="s">
        <v>329</v>
      </c>
      <c r="I2703" s="822" t="s">
        <v>3001</v>
      </c>
      <c r="J2703" s="822" t="s">
        <v>3002</v>
      </c>
      <c r="K2703" s="822" t="s">
        <v>3003</v>
      </c>
      <c r="L2703" s="825">
        <v>93.49</v>
      </c>
      <c r="M2703" s="825">
        <v>93.49</v>
      </c>
      <c r="N2703" s="822">
        <v>1</v>
      </c>
      <c r="O2703" s="826">
        <v>0.5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21</v>
      </c>
      <c r="B2704" s="822" t="s">
        <v>2867</v>
      </c>
      <c r="C2704" s="822" t="s">
        <v>2873</v>
      </c>
      <c r="D2704" s="823" t="s">
        <v>4857</v>
      </c>
      <c r="E2704" s="824" t="s">
        <v>2898</v>
      </c>
      <c r="F2704" s="822" t="s">
        <v>2868</v>
      </c>
      <c r="G2704" s="822" t="s">
        <v>4123</v>
      </c>
      <c r="H2704" s="822" t="s">
        <v>329</v>
      </c>
      <c r="I2704" s="822" t="s">
        <v>4723</v>
      </c>
      <c r="J2704" s="822" t="s">
        <v>4724</v>
      </c>
      <c r="K2704" s="822" t="s">
        <v>4725</v>
      </c>
      <c r="L2704" s="825">
        <v>0</v>
      </c>
      <c r="M2704" s="825">
        <v>0</v>
      </c>
      <c r="N2704" s="822">
        <v>1</v>
      </c>
      <c r="O2704" s="826">
        <v>1</v>
      </c>
      <c r="P2704" s="825"/>
      <c r="Q2704" s="827"/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21</v>
      </c>
      <c r="B2705" s="822" t="s">
        <v>2867</v>
      </c>
      <c r="C2705" s="822" t="s">
        <v>2873</v>
      </c>
      <c r="D2705" s="823" t="s">
        <v>4857</v>
      </c>
      <c r="E2705" s="824" t="s">
        <v>2898</v>
      </c>
      <c r="F2705" s="822" t="s">
        <v>2868</v>
      </c>
      <c r="G2705" s="822" t="s">
        <v>4333</v>
      </c>
      <c r="H2705" s="822" t="s">
        <v>329</v>
      </c>
      <c r="I2705" s="822" t="s">
        <v>4726</v>
      </c>
      <c r="J2705" s="822" t="s">
        <v>4335</v>
      </c>
      <c r="K2705" s="822" t="s">
        <v>4727</v>
      </c>
      <c r="L2705" s="825">
        <v>0</v>
      </c>
      <c r="M2705" s="825">
        <v>0</v>
      </c>
      <c r="N2705" s="822">
        <v>3</v>
      </c>
      <c r="O2705" s="826">
        <v>0.5</v>
      </c>
      <c r="P2705" s="825"/>
      <c r="Q2705" s="827"/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21</v>
      </c>
      <c r="B2706" s="822" t="s">
        <v>2867</v>
      </c>
      <c r="C2706" s="822" t="s">
        <v>2873</v>
      </c>
      <c r="D2706" s="823" t="s">
        <v>4857</v>
      </c>
      <c r="E2706" s="824" t="s">
        <v>2898</v>
      </c>
      <c r="F2706" s="822" t="s">
        <v>2868</v>
      </c>
      <c r="G2706" s="822" t="s">
        <v>4333</v>
      </c>
      <c r="H2706" s="822" t="s">
        <v>329</v>
      </c>
      <c r="I2706" s="822" t="s">
        <v>4334</v>
      </c>
      <c r="J2706" s="822" t="s">
        <v>4335</v>
      </c>
      <c r="K2706" s="822" t="s">
        <v>4336</v>
      </c>
      <c r="L2706" s="825">
        <v>0</v>
      </c>
      <c r="M2706" s="825">
        <v>0</v>
      </c>
      <c r="N2706" s="822">
        <v>1</v>
      </c>
      <c r="O2706" s="826">
        <v>0.5</v>
      </c>
      <c r="P2706" s="825"/>
      <c r="Q2706" s="827"/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21</v>
      </c>
      <c r="B2707" s="822" t="s">
        <v>2867</v>
      </c>
      <c r="C2707" s="822" t="s">
        <v>2873</v>
      </c>
      <c r="D2707" s="823" t="s">
        <v>4857</v>
      </c>
      <c r="E2707" s="824" t="s">
        <v>2898</v>
      </c>
      <c r="F2707" s="822" t="s">
        <v>2868</v>
      </c>
      <c r="G2707" s="822" t="s">
        <v>3004</v>
      </c>
      <c r="H2707" s="822" t="s">
        <v>329</v>
      </c>
      <c r="I2707" s="822" t="s">
        <v>3336</v>
      </c>
      <c r="J2707" s="822" t="s">
        <v>3006</v>
      </c>
      <c r="K2707" s="822" t="s">
        <v>3337</v>
      </c>
      <c r="L2707" s="825">
        <v>123.2</v>
      </c>
      <c r="M2707" s="825">
        <v>123.2</v>
      </c>
      <c r="N2707" s="822">
        <v>1</v>
      </c>
      <c r="O2707" s="826">
        <v>1</v>
      </c>
      <c r="P2707" s="825">
        <v>123.2</v>
      </c>
      <c r="Q2707" s="827">
        <v>1</v>
      </c>
      <c r="R2707" s="822">
        <v>1</v>
      </c>
      <c r="S2707" s="827">
        <v>1</v>
      </c>
      <c r="T2707" s="826">
        <v>1</v>
      </c>
      <c r="U2707" s="828">
        <v>1</v>
      </c>
    </row>
    <row r="2708" spans="1:21" ht="14.45" customHeight="1" x14ac:dyDescent="0.2">
      <c r="A2708" s="821">
        <v>21</v>
      </c>
      <c r="B2708" s="822" t="s">
        <v>2867</v>
      </c>
      <c r="C2708" s="822" t="s">
        <v>2873</v>
      </c>
      <c r="D2708" s="823" t="s">
        <v>4857</v>
      </c>
      <c r="E2708" s="824" t="s">
        <v>2898</v>
      </c>
      <c r="F2708" s="822" t="s">
        <v>2868</v>
      </c>
      <c r="G2708" s="822" t="s">
        <v>3004</v>
      </c>
      <c r="H2708" s="822" t="s">
        <v>329</v>
      </c>
      <c r="I2708" s="822" t="s">
        <v>3824</v>
      </c>
      <c r="J2708" s="822" t="s">
        <v>3006</v>
      </c>
      <c r="K2708" s="822" t="s">
        <v>3825</v>
      </c>
      <c r="L2708" s="825">
        <v>246.39</v>
      </c>
      <c r="M2708" s="825">
        <v>246.39</v>
      </c>
      <c r="N2708" s="822">
        <v>1</v>
      </c>
      <c r="O2708" s="826">
        <v>1</v>
      </c>
      <c r="P2708" s="825">
        <v>246.39</v>
      </c>
      <c r="Q2708" s="827">
        <v>1</v>
      </c>
      <c r="R2708" s="822">
        <v>1</v>
      </c>
      <c r="S2708" s="827">
        <v>1</v>
      </c>
      <c r="T2708" s="826">
        <v>1</v>
      </c>
      <c r="U2708" s="828">
        <v>1</v>
      </c>
    </row>
    <row r="2709" spans="1:21" ht="14.45" customHeight="1" x14ac:dyDescent="0.2">
      <c r="A2709" s="821">
        <v>21</v>
      </c>
      <c r="B2709" s="822" t="s">
        <v>2867</v>
      </c>
      <c r="C2709" s="822" t="s">
        <v>2873</v>
      </c>
      <c r="D2709" s="823" t="s">
        <v>4857</v>
      </c>
      <c r="E2709" s="824" t="s">
        <v>2898</v>
      </c>
      <c r="F2709" s="822" t="s">
        <v>2868</v>
      </c>
      <c r="G2709" s="822" t="s">
        <v>3645</v>
      </c>
      <c r="H2709" s="822" t="s">
        <v>329</v>
      </c>
      <c r="I2709" s="822" t="s">
        <v>3646</v>
      </c>
      <c r="J2709" s="822" t="s">
        <v>3647</v>
      </c>
      <c r="K2709" s="822" t="s">
        <v>3648</v>
      </c>
      <c r="L2709" s="825">
        <v>0</v>
      </c>
      <c r="M2709" s="825">
        <v>0</v>
      </c>
      <c r="N2709" s="822">
        <v>2</v>
      </c>
      <c r="O2709" s="826">
        <v>1</v>
      </c>
      <c r="P2709" s="825">
        <v>0</v>
      </c>
      <c r="Q2709" s="827"/>
      <c r="R2709" s="822">
        <v>1</v>
      </c>
      <c r="S2709" s="827">
        <v>0.5</v>
      </c>
      <c r="T2709" s="826">
        <v>0.5</v>
      </c>
      <c r="U2709" s="828">
        <v>0.5</v>
      </c>
    </row>
    <row r="2710" spans="1:21" ht="14.45" customHeight="1" x14ac:dyDescent="0.2">
      <c r="A2710" s="821">
        <v>21</v>
      </c>
      <c r="B2710" s="822" t="s">
        <v>2867</v>
      </c>
      <c r="C2710" s="822" t="s">
        <v>2873</v>
      </c>
      <c r="D2710" s="823" t="s">
        <v>4857</v>
      </c>
      <c r="E2710" s="824" t="s">
        <v>2898</v>
      </c>
      <c r="F2710" s="822" t="s">
        <v>2868</v>
      </c>
      <c r="G2710" s="822" t="s">
        <v>2924</v>
      </c>
      <c r="H2710" s="822" t="s">
        <v>643</v>
      </c>
      <c r="I2710" s="822" t="s">
        <v>2544</v>
      </c>
      <c r="J2710" s="822" t="s">
        <v>2545</v>
      </c>
      <c r="K2710" s="822" t="s">
        <v>2546</v>
      </c>
      <c r="L2710" s="825">
        <v>5322.08</v>
      </c>
      <c r="M2710" s="825">
        <v>10644.16</v>
      </c>
      <c r="N2710" s="822">
        <v>2</v>
      </c>
      <c r="O2710" s="826">
        <v>2</v>
      </c>
      <c r="P2710" s="825">
        <v>10644.16</v>
      </c>
      <c r="Q2710" s="827">
        <v>1</v>
      </c>
      <c r="R2710" s="822">
        <v>2</v>
      </c>
      <c r="S2710" s="827">
        <v>1</v>
      </c>
      <c r="T2710" s="826">
        <v>2</v>
      </c>
      <c r="U2710" s="828">
        <v>1</v>
      </c>
    </row>
    <row r="2711" spans="1:21" ht="14.45" customHeight="1" x14ac:dyDescent="0.2">
      <c r="A2711" s="821">
        <v>21</v>
      </c>
      <c r="B2711" s="822" t="s">
        <v>2867</v>
      </c>
      <c r="C2711" s="822" t="s">
        <v>2873</v>
      </c>
      <c r="D2711" s="823" t="s">
        <v>4857</v>
      </c>
      <c r="E2711" s="824" t="s">
        <v>2898</v>
      </c>
      <c r="F2711" s="822" t="s">
        <v>2868</v>
      </c>
      <c r="G2711" s="822" t="s">
        <v>2924</v>
      </c>
      <c r="H2711" s="822" t="s">
        <v>643</v>
      </c>
      <c r="I2711" s="822" t="s">
        <v>2547</v>
      </c>
      <c r="J2711" s="822" t="s">
        <v>2548</v>
      </c>
      <c r="K2711" s="822" t="s">
        <v>853</v>
      </c>
      <c r="L2711" s="825">
        <v>1938.97</v>
      </c>
      <c r="M2711" s="825">
        <v>7755.88</v>
      </c>
      <c r="N2711" s="822">
        <v>4</v>
      </c>
      <c r="O2711" s="826">
        <v>2</v>
      </c>
      <c r="P2711" s="825">
        <v>7755.88</v>
      </c>
      <c r="Q2711" s="827">
        <v>1</v>
      </c>
      <c r="R2711" s="822">
        <v>4</v>
      </c>
      <c r="S2711" s="827">
        <v>1</v>
      </c>
      <c r="T2711" s="826">
        <v>2</v>
      </c>
      <c r="U2711" s="828">
        <v>1</v>
      </c>
    </row>
    <row r="2712" spans="1:21" ht="14.45" customHeight="1" x14ac:dyDescent="0.2">
      <c r="A2712" s="821">
        <v>21</v>
      </c>
      <c r="B2712" s="822" t="s">
        <v>2867</v>
      </c>
      <c r="C2712" s="822" t="s">
        <v>2873</v>
      </c>
      <c r="D2712" s="823" t="s">
        <v>4857</v>
      </c>
      <c r="E2712" s="824" t="s">
        <v>2898</v>
      </c>
      <c r="F2712" s="822" t="s">
        <v>2868</v>
      </c>
      <c r="G2712" s="822" t="s">
        <v>2924</v>
      </c>
      <c r="H2712" s="822" t="s">
        <v>643</v>
      </c>
      <c r="I2712" s="822" t="s">
        <v>2549</v>
      </c>
      <c r="J2712" s="822" t="s">
        <v>2548</v>
      </c>
      <c r="K2712" s="822" t="s">
        <v>2550</v>
      </c>
      <c r="L2712" s="825">
        <v>1454.23</v>
      </c>
      <c r="M2712" s="825">
        <v>5816.92</v>
      </c>
      <c r="N2712" s="822">
        <v>4</v>
      </c>
      <c r="O2712" s="826">
        <v>2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21</v>
      </c>
      <c r="B2713" s="822" t="s">
        <v>2867</v>
      </c>
      <c r="C2713" s="822" t="s">
        <v>2873</v>
      </c>
      <c r="D2713" s="823" t="s">
        <v>4857</v>
      </c>
      <c r="E2713" s="824" t="s">
        <v>2898</v>
      </c>
      <c r="F2713" s="822" t="s">
        <v>2868</v>
      </c>
      <c r="G2713" s="822" t="s">
        <v>2924</v>
      </c>
      <c r="H2713" s="822" t="s">
        <v>643</v>
      </c>
      <c r="I2713" s="822" t="s">
        <v>2549</v>
      </c>
      <c r="J2713" s="822" t="s">
        <v>2548</v>
      </c>
      <c r="K2713" s="822" t="s">
        <v>2550</v>
      </c>
      <c r="L2713" s="825">
        <v>975.59</v>
      </c>
      <c r="M2713" s="825">
        <v>3902.36</v>
      </c>
      <c r="N2713" s="822">
        <v>4</v>
      </c>
      <c r="O2713" s="826">
        <v>1</v>
      </c>
      <c r="P2713" s="825">
        <v>3902.36</v>
      </c>
      <c r="Q2713" s="827">
        <v>1</v>
      </c>
      <c r="R2713" s="822">
        <v>4</v>
      </c>
      <c r="S2713" s="827">
        <v>1</v>
      </c>
      <c r="T2713" s="826">
        <v>1</v>
      </c>
      <c r="U2713" s="828">
        <v>1</v>
      </c>
    </row>
    <row r="2714" spans="1:21" ht="14.45" customHeight="1" x14ac:dyDescent="0.2">
      <c r="A2714" s="821">
        <v>21</v>
      </c>
      <c r="B2714" s="822" t="s">
        <v>2867</v>
      </c>
      <c r="C2714" s="822" t="s">
        <v>2873</v>
      </c>
      <c r="D2714" s="823" t="s">
        <v>4857</v>
      </c>
      <c r="E2714" s="824" t="s">
        <v>2898</v>
      </c>
      <c r="F2714" s="822" t="s">
        <v>2868</v>
      </c>
      <c r="G2714" s="822" t="s">
        <v>2924</v>
      </c>
      <c r="H2714" s="822" t="s">
        <v>643</v>
      </c>
      <c r="I2714" s="822" t="s">
        <v>2551</v>
      </c>
      <c r="J2714" s="822" t="s">
        <v>2548</v>
      </c>
      <c r="K2714" s="822" t="s">
        <v>2552</v>
      </c>
      <c r="L2714" s="825">
        <v>484.75</v>
      </c>
      <c r="M2714" s="825">
        <v>4847.5</v>
      </c>
      <c r="N2714" s="822">
        <v>10</v>
      </c>
      <c r="O2714" s="826">
        <v>4</v>
      </c>
      <c r="P2714" s="825">
        <v>3393.25</v>
      </c>
      <c r="Q2714" s="827">
        <v>0.7</v>
      </c>
      <c r="R2714" s="822">
        <v>7</v>
      </c>
      <c r="S2714" s="827">
        <v>0.7</v>
      </c>
      <c r="T2714" s="826">
        <v>3</v>
      </c>
      <c r="U2714" s="828">
        <v>0.75</v>
      </c>
    </row>
    <row r="2715" spans="1:21" ht="14.45" customHeight="1" x14ac:dyDescent="0.2">
      <c r="A2715" s="821">
        <v>21</v>
      </c>
      <c r="B2715" s="822" t="s">
        <v>2867</v>
      </c>
      <c r="C2715" s="822" t="s">
        <v>2873</v>
      </c>
      <c r="D2715" s="823" t="s">
        <v>4857</v>
      </c>
      <c r="E2715" s="824" t="s">
        <v>2898</v>
      </c>
      <c r="F2715" s="822" t="s">
        <v>2868</v>
      </c>
      <c r="G2715" s="822" t="s">
        <v>2924</v>
      </c>
      <c r="H2715" s="822" t="s">
        <v>643</v>
      </c>
      <c r="I2715" s="822" t="s">
        <v>2553</v>
      </c>
      <c r="J2715" s="822" t="s">
        <v>2548</v>
      </c>
      <c r="K2715" s="822" t="s">
        <v>2554</v>
      </c>
      <c r="L2715" s="825">
        <v>969.48</v>
      </c>
      <c r="M2715" s="825">
        <v>9694.7999999999993</v>
      </c>
      <c r="N2715" s="822">
        <v>10</v>
      </c>
      <c r="O2715" s="826">
        <v>3</v>
      </c>
      <c r="P2715" s="825">
        <v>9694.7999999999993</v>
      </c>
      <c r="Q2715" s="827">
        <v>1</v>
      </c>
      <c r="R2715" s="822">
        <v>10</v>
      </c>
      <c r="S2715" s="827">
        <v>1</v>
      </c>
      <c r="T2715" s="826">
        <v>3</v>
      </c>
      <c r="U2715" s="828">
        <v>1</v>
      </c>
    </row>
    <row r="2716" spans="1:21" ht="14.45" customHeight="1" x14ac:dyDescent="0.2">
      <c r="A2716" s="821">
        <v>21</v>
      </c>
      <c r="B2716" s="822" t="s">
        <v>2867</v>
      </c>
      <c r="C2716" s="822" t="s">
        <v>2873</v>
      </c>
      <c r="D2716" s="823" t="s">
        <v>4857</v>
      </c>
      <c r="E2716" s="824" t="s">
        <v>2898</v>
      </c>
      <c r="F2716" s="822" t="s">
        <v>2868</v>
      </c>
      <c r="G2716" s="822" t="s">
        <v>2924</v>
      </c>
      <c r="H2716" s="822" t="s">
        <v>643</v>
      </c>
      <c r="I2716" s="822" t="s">
        <v>2553</v>
      </c>
      <c r="J2716" s="822" t="s">
        <v>2548</v>
      </c>
      <c r="K2716" s="822" t="s">
        <v>2554</v>
      </c>
      <c r="L2716" s="825">
        <v>650.4</v>
      </c>
      <c r="M2716" s="825">
        <v>1951.1999999999998</v>
      </c>
      <c r="N2716" s="822">
        <v>3</v>
      </c>
      <c r="O2716" s="826">
        <v>1</v>
      </c>
      <c r="P2716" s="825">
        <v>1951.1999999999998</v>
      </c>
      <c r="Q2716" s="827">
        <v>1</v>
      </c>
      <c r="R2716" s="822">
        <v>3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21</v>
      </c>
      <c r="B2717" s="822" t="s">
        <v>2867</v>
      </c>
      <c r="C2717" s="822" t="s">
        <v>2873</v>
      </c>
      <c r="D2717" s="823" t="s">
        <v>4857</v>
      </c>
      <c r="E2717" s="824" t="s">
        <v>2898</v>
      </c>
      <c r="F2717" s="822" t="s">
        <v>2868</v>
      </c>
      <c r="G2717" s="822" t="s">
        <v>2924</v>
      </c>
      <c r="H2717" s="822" t="s">
        <v>643</v>
      </c>
      <c r="I2717" s="822" t="s">
        <v>2540</v>
      </c>
      <c r="J2717" s="822" t="s">
        <v>2538</v>
      </c>
      <c r="K2717" s="822" t="s">
        <v>2541</v>
      </c>
      <c r="L2717" s="825">
        <v>484.75</v>
      </c>
      <c r="M2717" s="825">
        <v>3393.25</v>
      </c>
      <c r="N2717" s="822">
        <v>7</v>
      </c>
      <c r="O2717" s="826">
        <v>2</v>
      </c>
      <c r="P2717" s="825">
        <v>3393.25</v>
      </c>
      <c r="Q2717" s="827">
        <v>1</v>
      </c>
      <c r="R2717" s="822">
        <v>7</v>
      </c>
      <c r="S2717" s="827">
        <v>1</v>
      </c>
      <c r="T2717" s="826">
        <v>2</v>
      </c>
      <c r="U2717" s="828">
        <v>1</v>
      </c>
    </row>
    <row r="2718" spans="1:21" ht="14.45" customHeight="1" x14ac:dyDescent="0.2">
      <c r="A2718" s="821">
        <v>21</v>
      </c>
      <c r="B2718" s="822" t="s">
        <v>2867</v>
      </c>
      <c r="C2718" s="822" t="s">
        <v>2873</v>
      </c>
      <c r="D2718" s="823" t="s">
        <v>4857</v>
      </c>
      <c r="E2718" s="824" t="s">
        <v>2898</v>
      </c>
      <c r="F2718" s="822" t="s">
        <v>2868</v>
      </c>
      <c r="G2718" s="822" t="s">
        <v>2924</v>
      </c>
      <c r="H2718" s="822" t="s">
        <v>643</v>
      </c>
      <c r="I2718" s="822" t="s">
        <v>2542</v>
      </c>
      <c r="J2718" s="822" t="s">
        <v>2538</v>
      </c>
      <c r="K2718" s="822" t="s">
        <v>2543</v>
      </c>
      <c r="L2718" s="825">
        <v>969.48</v>
      </c>
      <c r="M2718" s="825">
        <v>3877.92</v>
      </c>
      <c r="N2718" s="822">
        <v>4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21</v>
      </c>
      <c r="B2719" s="822" t="s">
        <v>2867</v>
      </c>
      <c r="C2719" s="822" t="s">
        <v>2873</v>
      </c>
      <c r="D2719" s="823" t="s">
        <v>4857</v>
      </c>
      <c r="E2719" s="824" t="s">
        <v>2898</v>
      </c>
      <c r="F2719" s="822" t="s">
        <v>2868</v>
      </c>
      <c r="G2719" s="822" t="s">
        <v>2924</v>
      </c>
      <c r="H2719" s="822" t="s">
        <v>643</v>
      </c>
      <c r="I2719" s="822" t="s">
        <v>2537</v>
      </c>
      <c r="J2719" s="822" t="s">
        <v>2538</v>
      </c>
      <c r="K2719" s="822" t="s">
        <v>2539</v>
      </c>
      <c r="L2719" s="825">
        <v>1938.97</v>
      </c>
      <c r="M2719" s="825">
        <v>5816.91</v>
      </c>
      <c r="N2719" s="822">
        <v>3</v>
      </c>
      <c r="O2719" s="826">
        <v>1</v>
      </c>
      <c r="P2719" s="825">
        <v>5816.91</v>
      </c>
      <c r="Q2719" s="827">
        <v>1</v>
      </c>
      <c r="R2719" s="822">
        <v>3</v>
      </c>
      <c r="S2719" s="827">
        <v>1</v>
      </c>
      <c r="T2719" s="826">
        <v>1</v>
      </c>
      <c r="U2719" s="828">
        <v>1</v>
      </c>
    </row>
    <row r="2720" spans="1:21" ht="14.45" customHeight="1" x14ac:dyDescent="0.2">
      <c r="A2720" s="821">
        <v>21</v>
      </c>
      <c r="B2720" s="822" t="s">
        <v>2867</v>
      </c>
      <c r="C2720" s="822" t="s">
        <v>2873</v>
      </c>
      <c r="D2720" s="823" t="s">
        <v>4857</v>
      </c>
      <c r="E2720" s="824" t="s">
        <v>2898</v>
      </c>
      <c r="F2720" s="822" t="s">
        <v>2868</v>
      </c>
      <c r="G2720" s="822" t="s">
        <v>3826</v>
      </c>
      <c r="H2720" s="822" t="s">
        <v>643</v>
      </c>
      <c r="I2720" s="822" t="s">
        <v>2493</v>
      </c>
      <c r="J2720" s="822" t="s">
        <v>1608</v>
      </c>
      <c r="K2720" s="822" t="s">
        <v>2494</v>
      </c>
      <c r="L2720" s="825">
        <v>846.47</v>
      </c>
      <c r="M2720" s="825">
        <v>846.47</v>
      </c>
      <c r="N2720" s="822">
        <v>1</v>
      </c>
      <c r="O2720" s="826">
        <v>1</v>
      </c>
      <c r="P2720" s="825">
        <v>846.47</v>
      </c>
      <c r="Q2720" s="827">
        <v>1</v>
      </c>
      <c r="R2720" s="822">
        <v>1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21</v>
      </c>
      <c r="B2721" s="822" t="s">
        <v>2867</v>
      </c>
      <c r="C2721" s="822" t="s">
        <v>2873</v>
      </c>
      <c r="D2721" s="823" t="s">
        <v>4857</v>
      </c>
      <c r="E2721" s="824" t="s">
        <v>2898</v>
      </c>
      <c r="F2721" s="822" t="s">
        <v>2868</v>
      </c>
      <c r="G2721" s="822" t="s">
        <v>3826</v>
      </c>
      <c r="H2721" s="822" t="s">
        <v>643</v>
      </c>
      <c r="I2721" s="822" t="s">
        <v>2493</v>
      </c>
      <c r="J2721" s="822" t="s">
        <v>1608</v>
      </c>
      <c r="K2721" s="822" t="s">
        <v>2494</v>
      </c>
      <c r="L2721" s="825">
        <v>3231.81</v>
      </c>
      <c r="M2721" s="825">
        <v>6463.62</v>
      </c>
      <c r="N2721" s="822">
        <v>2</v>
      </c>
      <c r="O2721" s="826">
        <v>1</v>
      </c>
      <c r="P2721" s="825">
        <v>6463.62</v>
      </c>
      <c r="Q2721" s="827">
        <v>1</v>
      </c>
      <c r="R2721" s="822">
        <v>2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21</v>
      </c>
      <c r="B2722" s="822" t="s">
        <v>2867</v>
      </c>
      <c r="C2722" s="822" t="s">
        <v>2873</v>
      </c>
      <c r="D2722" s="823" t="s">
        <v>4857</v>
      </c>
      <c r="E2722" s="824" t="s">
        <v>2898</v>
      </c>
      <c r="F2722" s="822" t="s">
        <v>2868</v>
      </c>
      <c r="G2722" s="822" t="s">
        <v>3043</v>
      </c>
      <c r="H2722" s="822" t="s">
        <v>643</v>
      </c>
      <c r="I2722" s="822" t="s">
        <v>2359</v>
      </c>
      <c r="J2722" s="822" t="s">
        <v>936</v>
      </c>
      <c r="K2722" s="822" t="s">
        <v>2360</v>
      </c>
      <c r="L2722" s="825">
        <v>42.51</v>
      </c>
      <c r="M2722" s="825">
        <v>297.57</v>
      </c>
      <c r="N2722" s="822">
        <v>7</v>
      </c>
      <c r="O2722" s="826">
        <v>4.5</v>
      </c>
      <c r="P2722" s="825">
        <v>212.54999999999998</v>
      </c>
      <c r="Q2722" s="827">
        <v>0.71428571428571419</v>
      </c>
      <c r="R2722" s="822">
        <v>5</v>
      </c>
      <c r="S2722" s="827">
        <v>0.7142857142857143</v>
      </c>
      <c r="T2722" s="826">
        <v>3.5</v>
      </c>
      <c r="U2722" s="828">
        <v>0.77777777777777779</v>
      </c>
    </row>
    <row r="2723" spans="1:21" ht="14.45" customHeight="1" x14ac:dyDescent="0.2">
      <c r="A2723" s="821">
        <v>21</v>
      </c>
      <c r="B2723" s="822" t="s">
        <v>2867</v>
      </c>
      <c r="C2723" s="822" t="s">
        <v>2873</v>
      </c>
      <c r="D2723" s="823" t="s">
        <v>4857</v>
      </c>
      <c r="E2723" s="824" t="s">
        <v>2898</v>
      </c>
      <c r="F2723" s="822" t="s">
        <v>2868</v>
      </c>
      <c r="G2723" s="822" t="s">
        <v>3043</v>
      </c>
      <c r="H2723" s="822" t="s">
        <v>643</v>
      </c>
      <c r="I2723" s="822" t="s">
        <v>2361</v>
      </c>
      <c r="J2723" s="822" t="s">
        <v>936</v>
      </c>
      <c r="K2723" s="822" t="s">
        <v>2362</v>
      </c>
      <c r="L2723" s="825">
        <v>85.02</v>
      </c>
      <c r="M2723" s="825">
        <v>85.02</v>
      </c>
      <c r="N2723" s="822">
        <v>1</v>
      </c>
      <c r="O2723" s="826">
        <v>0.5</v>
      </c>
      <c r="P2723" s="825">
        <v>85.02</v>
      </c>
      <c r="Q2723" s="827">
        <v>1</v>
      </c>
      <c r="R2723" s="822">
        <v>1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21</v>
      </c>
      <c r="B2724" s="822" t="s">
        <v>2867</v>
      </c>
      <c r="C2724" s="822" t="s">
        <v>2873</v>
      </c>
      <c r="D2724" s="823" t="s">
        <v>4857</v>
      </c>
      <c r="E2724" s="824" t="s">
        <v>2898</v>
      </c>
      <c r="F2724" s="822" t="s">
        <v>2868</v>
      </c>
      <c r="G2724" s="822" t="s">
        <v>3044</v>
      </c>
      <c r="H2724" s="822" t="s">
        <v>643</v>
      </c>
      <c r="I2724" s="822" t="s">
        <v>2581</v>
      </c>
      <c r="J2724" s="822" t="s">
        <v>2579</v>
      </c>
      <c r="K2724" s="822" t="s">
        <v>2582</v>
      </c>
      <c r="L2724" s="825">
        <v>169.73</v>
      </c>
      <c r="M2724" s="825">
        <v>678.92</v>
      </c>
      <c r="N2724" s="822">
        <v>4</v>
      </c>
      <c r="O2724" s="826">
        <v>2.5</v>
      </c>
      <c r="P2724" s="825">
        <v>169.73</v>
      </c>
      <c r="Q2724" s="827">
        <v>0.25</v>
      </c>
      <c r="R2724" s="822">
        <v>1</v>
      </c>
      <c r="S2724" s="827">
        <v>0.25</v>
      </c>
      <c r="T2724" s="826">
        <v>1</v>
      </c>
      <c r="U2724" s="828">
        <v>0.4</v>
      </c>
    </row>
    <row r="2725" spans="1:21" ht="14.45" customHeight="1" x14ac:dyDescent="0.2">
      <c r="A2725" s="821">
        <v>21</v>
      </c>
      <c r="B2725" s="822" t="s">
        <v>2867</v>
      </c>
      <c r="C2725" s="822" t="s">
        <v>2873</v>
      </c>
      <c r="D2725" s="823" t="s">
        <v>4857</v>
      </c>
      <c r="E2725" s="824" t="s">
        <v>2898</v>
      </c>
      <c r="F2725" s="822" t="s">
        <v>2868</v>
      </c>
      <c r="G2725" s="822" t="s">
        <v>3044</v>
      </c>
      <c r="H2725" s="822" t="s">
        <v>643</v>
      </c>
      <c r="I2725" s="822" t="s">
        <v>3045</v>
      </c>
      <c r="J2725" s="822" t="s">
        <v>2579</v>
      </c>
      <c r="K2725" s="822" t="s">
        <v>3046</v>
      </c>
      <c r="L2725" s="825">
        <v>339.47</v>
      </c>
      <c r="M2725" s="825">
        <v>1018.4100000000001</v>
      </c>
      <c r="N2725" s="822">
        <v>3</v>
      </c>
      <c r="O2725" s="826">
        <v>2.5</v>
      </c>
      <c r="P2725" s="825">
        <v>678.94</v>
      </c>
      <c r="Q2725" s="827">
        <v>0.66666666666666663</v>
      </c>
      <c r="R2725" s="822">
        <v>2</v>
      </c>
      <c r="S2725" s="827">
        <v>0.66666666666666663</v>
      </c>
      <c r="T2725" s="826">
        <v>1.5</v>
      </c>
      <c r="U2725" s="828">
        <v>0.6</v>
      </c>
    </row>
    <row r="2726" spans="1:21" ht="14.45" customHeight="1" x14ac:dyDescent="0.2">
      <c r="A2726" s="821">
        <v>21</v>
      </c>
      <c r="B2726" s="822" t="s">
        <v>2867</v>
      </c>
      <c r="C2726" s="822" t="s">
        <v>2873</v>
      </c>
      <c r="D2726" s="823" t="s">
        <v>4857</v>
      </c>
      <c r="E2726" s="824" t="s">
        <v>2898</v>
      </c>
      <c r="F2726" s="822" t="s">
        <v>2868</v>
      </c>
      <c r="G2726" s="822" t="s">
        <v>973</v>
      </c>
      <c r="H2726" s="822" t="s">
        <v>329</v>
      </c>
      <c r="I2726" s="822" t="s">
        <v>3354</v>
      </c>
      <c r="J2726" s="822" t="s">
        <v>3051</v>
      </c>
      <c r="K2726" s="822" t="s">
        <v>3355</v>
      </c>
      <c r="L2726" s="825">
        <v>13.73</v>
      </c>
      <c r="M2726" s="825">
        <v>13.73</v>
      </c>
      <c r="N2726" s="822">
        <v>1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21</v>
      </c>
      <c r="B2727" s="822" t="s">
        <v>2867</v>
      </c>
      <c r="C2727" s="822" t="s">
        <v>2873</v>
      </c>
      <c r="D2727" s="823" t="s">
        <v>4857</v>
      </c>
      <c r="E2727" s="824" t="s">
        <v>2898</v>
      </c>
      <c r="F2727" s="822" t="s">
        <v>2868</v>
      </c>
      <c r="G2727" s="822" t="s">
        <v>3833</v>
      </c>
      <c r="H2727" s="822" t="s">
        <v>329</v>
      </c>
      <c r="I2727" s="822" t="s">
        <v>3834</v>
      </c>
      <c r="J2727" s="822" t="s">
        <v>3835</v>
      </c>
      <c r="K2727" s="822" t="s">
        <v>2987</v>
      </c>
      <c r="L2727" s="825">
        <v>140.72</v>
      </c>
      <c r="M2727" s="825">
        <v>562.88</v>
      </c>
      <c r="N2727" s="822">
        <v>4</v>
      </c>
      <c r="O2727" s="826">
        <v>1</v>
      </c>
      <c r="P2727" s="825">
        <v>562.88</v>
      </c>
      <c r="Q2727" s="827">
        <v>1</v>
      </c>
      <c r="R2727" s="822">
        <v>4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21</v>
      </c>
      <c r="B2728" s="822" t="s">
        <v>2867</v>
      </c>
      <c r="C2728" s="822" t="s">
        <v>2873</v>
      </c>
      <c r="D2728" s="823" t="s">
        <v>4857</v>
      </c>
      <c r="E2728" s="824" t="s">
        <v>2898</v>
      </c>
      <c r="F2728" s="822" t="s">
        <v>2868</v>
      </c>
      <c r="G2728" s="822" t="s">
        <v>2940</v>
      </c>
      <c r="H2728" s="822" t="s">
        <v>329</v>
      </c>
      <c r="I2728" s="822" t="s">
        <v>2941</v>
      </c>
      <c r="J2728" s="822" t="s">
        <v>1057</v>
      </c>
      <c r="K2728" s="822" t="s">
        <v>2942</v>
      </c>
      <c r="L2728" s="825">
        <v>45.03</v>
      </c>
      <c r="M2728" s="825">
        <v>225.15</v>
      </c>
      <c r="N2728" s="822">
        <v>5</v>
      </c>
      <c r="O2728" s="826">
        <v>3.5</v>
      </c>
      <c r="P2728" s="825">
        <v>90.06</v>
      </c>
      <c r="Q2728" s="827">
        <v>0.4</v>
      </c>
      <c r="R2728" s="822">
        <v>2</v>
      </c>
      <c r="S2728" s="827">
        <v>0.4</v>
      </c>
      <c r="T2728" s="826">
        <v>2</v>
      </c>
      <c r="U2728" s="828">
        <v>0.5714285714285714</v>
      </c>
    </row>
    <row r="2729" spans="1:21" ht="14.45" customHeight="1" x14ac:dyDescent="0.2">
      <c r="A2729" s="821">
        <v>21</v>
      </c>
      <c r="B2729" s="822" t="s">
        <v>2867</v>
      </c>
      <c r="C2729" s="822" t="s">
        <v>2873</v>
      </c>
      <c r="D2729" s="823" t="s">
        <v>4857</v>
      </c>
      <c r="E2729" s="824" t="s">
        <v>2898</v>
      </c>
      <c r="F2729" s="822" t="s">
        <v>2868</v>
      </c>
      <c r="G2729" s="822" t="s">
        <v>3542</v>
      </c>
      <c r="H2729" s="822" t="s">
        <v>329</v>
      </c>
      <c r="I2729" s="822" t="s">
        <v>3543</v>
      </c>
      <c r="J2729" s="822" t="s">
        <v>1933</v>
      </c>
      <c r="K2729" s="822" t="s">
        <v>1934</v>
      </c>
      <c r="L2729" s="825">
        <v>94.7</v>
      </c>
      <c r="M2729" s="825">
        <v>94.7</v>
      </c>
      <c r="N2729" s="822">
        <v>1</v>
      </c>
      <c r="O2729" s="826">
        <v>1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21</v>
      </c>
      <c r="B2730" s="822" t="s">
        <v>2867</v>
      </c>
      <c r="C2730" s="822" t="s">
        <v>2873</v>
      </c>
      <c r="D2730" s="823" t="s">
        <v>4857</v>
      </c>
      <c r="E2730" s="824" t="s">
        <v>2898</v>
      </c>
      <c r="F2730" s="822" t="s">
        <v>2868</v>
      </c>
      <c r="G2730" s="822" t="s">
        <v>3359</v>
      </c>
      <c r="H2730" s="822" t="s">
        <v>329</v>
      </c>
      <c r="I2730" s="822" t="s">
        <v>3360</v>
      </c>
      <c r="J2730" s="822" t="s">
        <v>1565</v>
      </c>
      <c r="K2730" s="822" t="s">
        <v>3361</v>
      </c>
      <c r="L2730" s="825">
        <v>42.14</v>
      </c>
      <c r="M2730" s="825">
        <v>42.14</v>
      </c>
      <c r="N2730" s="822">
        <v>1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21</v>
      </c>
      <c r="B2731" s="822" t="s">
        <v>2867</v>
      </c>
      <c r="C2731" s="822" t="s">
        <v>2873</v>
      </c>
      <c r="D2731" s="823" t="s">
        <v>4857</v>
      </c>
      <c r="E2731" s="824" t="s">
        <v>2898</v>
      </c>
      <c r="F2731" s="822" t="s">
        <v>2868</v>
      </c>
      <c r="G2731" s="822" t="s">
        <v>3666</v>
      </c>
      <c r="H2731" s="822" t="s">
        <v>329</v>
      </c>
      <c r="I2731" s="822" t="s">
        <v>3667</v>
      </c>
      <c r="J2731" s="822" t="s">
        <v>829</v>
      </c>
      <c r="K2731" s="822" t="s">
        <v>3668</v>
      </c>
      <c r="L2731" s="825">
        <v>25.53</v>
      </c>
      <c r="M2731" s="825">
        <v>25.53</v>
      </c>
      <c r="N2731" s="822">
        <v>1</v>
      </c>
      <c r="O2731" s="826">
        <v>0.5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21</v>
      </c>
      <c r="B2732" s="822" t="s">
        <v>2867</v>
      </c>
      <c r="C2732" s="822" t="s">
        <v>2873</v>
      </c>
      <c r="D2732" s="823" t="s">
        <v>4857</v>
      </c>
      <c r="E2732" s="824" t="s">
        <v>2898</v>
      </c>
      <c r="F2732" s="822" t="s">
        <v>2868</v>
      </c>
      <c r="G2732" s="822" t="s">
        <v>4568</v>
      </c>
      <c r="H2732" s="822" t="s">
        <v>329</v>
      </c>
      <c r="I2732" s="822" t="s">
        <v>4569</v>
      </c>
      <c r="J2732" s="822" t="s">
        <v>4570</v>
      </c>
      <c r="K2732" s="822" t="s">
        <v>4571</v>
      </c>
      <c r="L2732" s="825">
        <v>1235.6300000000001</v>
      </c>
      <c r="M2732" s="825">
        <v>1235.6300000000001</v>
      </c>
      <c r="N2732" s="822">
        <v>1</v>
      </c>
      <c r="O2732" s="826">
        <v>1</v>
      </c>
      <c r="P2732" s="825">
        <v>1235.6300000000001</v>
      </c>
      <c r="Q2732" s="827">
        <v>1</v>
      </c>
      <c r="R2732" s="822">
        <v>1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21</v>
      </c>
      <c r="B2733" s="822" t="s">
        <v>2867</v>
      </c>
      <c r="C2733" s="822" t="s">
        <v>2873</v>
      </c>
      <c r="D2733" s="823" t="s">
        <v>4857</v>
      </c>
      <c r="E2733" s="824" t="s">
        <v>2898</v>
      </c>
      <c r="F2733" s="822" t="s">
        <v>2868</v>
      </c>
      <c r="G2733" s="822" t="s">
        <v>3071</v>
      </c>
      <c r="H2733" s="822" t="s">
        <v>643</v>
      </c>
      <c r="I2733" s="822" t="s">
        <v>3072</v>
      </c>
      <c r="J2733" s="822" t="s">
        <v>3073</v>
      </c>
      <c r="K2733" s="822" t="s">
        <v>3074</v>
      </c>
      <c r="L2733" s="825">
        <v>1651.16</v>
      </c>
      <c r="M2733" s="825">
        <v>6604.64</v>
      </c>
      <c r="N2733" s="822">
        <v>4</v>
      </c>
      <c r="O2733" s="826">
        <v>4</v>
      </c>
      <c r="P2733" s="825">
        <v>3302.32</v>
      </c>
      <c r="Q2733" s="827">
        <v>0.5</v>
      </c>
      <c r="R2733" s="822">
        <v>2</v>
      </c>
      <c r="S2733" s="827">
        <v>0.5</v>
      </c>
      <c r="T2733" s="826">
        <v>2</v>
      </c>
      <c r="U2733" s="828">
        <v>0.5</v>
      </c>
    </row>
    <row r="2734" spans="1:21" ht="14.45" customHeight="1" x14ac:dyDescent="0.2">
      <c r="A2734" s="821">
        <v>21</v>
      </c>
      <c r="B2734" s="822" t="s">
        <v>2867</v>
      </c>
      <c r="C2734" s="822" t="s">
        <v>2873</v>
      </c>
      <c r="D2734" s="823" t="s">
        <v>4857</v>
      </c>
      <c r="E2734" s="824" t="s">
        <v>2898</v>
      </c>
      <c r="F2734" s="822" t="s">
        <v>2868</v>
      </c>
      <c r="G2734" s="822" t="s">
        <v>3077</v>
      </c>
      <c r="H2734" s="822" t="s">
        <v>329</v>
      </c>
      <c r="I2734" s="822" t="s">
        <v>3078</v>
      </c>
      <c r="J2734" s="822" t="s">
        <v>1987</v>
      </c>
      <c r="K2734" s="822" t="s">
        <v>3079</v>
      </c>
      <c r="L2734" s="825">
        <v>111.72</v>
      </c>
      <c r="M2734" s="825">
        <v>111.72</v>
      </c>
      <c r="N2734" s="822">
        <v>1</v>
      </c>
      <c r="O2734" s="826">
        <v>1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21</v>
      </c>
      <c r="B2735" s="822" t="s">
        <v>2867</v>
      </c>
      <c r="C2735" s="822" t="s">
        <v>2873</v>
      </c>
      <c r="D2735" s="823" t="s">
        <v>4857</v>
      </c>
      <c r="E2735" s="824" t="s">
        <v>2898</v>
      </c>
      <c r="F2735" s="822" t="s">
        <v>2868</v>
      </c>
      <c r="G2735" s="822" t="s">
        <v>3080</v>
      </c>
      <c r="H2735" s="822" t="s">
        <v>329</v>
      </c>
      <c r="I2735" s="822" t="s">
        <v>3081</v>
      </c>
      <c r="J2735" s="822" t="s">
        <v>1154</v>
      </c>
      <c r="K2735" s="822" t="s">
        <v>3082</v>
      </c>
      <c r="L2735" s="825">
        <v>243.64</v>
      </c>
      <c r="M2735" s="825">
        <v>243.64</v>
      </c>
      <c r="N2735" s="822">
        <v>1</v>
      </c>
      <c r="O2735" s="826">
        <v>1</v>
      </c>
      <c r="P2735" s="825">
        <v>243.64</v>
      </c>
      <c r="Q2735" s="827">
        <v>1</v>
      </c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21</v>
      </c>
      <c r="B2736" s="822" t="s">
        <v>2867</v>
      </c>
      <c r="C2736" s="822" t="s">
        <v>2873</v>
      </c>
      <c r="D2736" s="823" t="s">
        <v>4857</v>
      </c>
      <c r="E2736" s="824" t="s">
        <v>2898</v>
      </c>
      <c r="F2736" s="822" t="s">
        <v>2868</v>
      </c>
      <c r="G2736" s="822" t="s">
        <v>4100</v>
      </c>
      <c r="H2736" s="822" t="s">
        <v>329</v>
      </c>
      <c r="I2736" s="822" t="s">
        <v>4219</v>
      </c>
      <c r="J2736" s="822" t="s">
        <v>1248</v>
      </c>
      <c r="K2736" s="822" t="s">
        <v>4102</v>
      </c>
      <c r="L2736" s="825">
        <v>163.54</v>
      </c>
      <c r="M2736" s="825">
        <v>327.08</v>
      </c>
      <c r="N2736" s="822">
        <v>2</v>
      </c>
      <c r="O2736" s="826">
        <v>0.5</v>
      </c>
      <c r="P2736" s="825">
        <v>327.08</v>
      </c>
      <c r="Q2736" s="827">
        <v>1</v>
      </c>
      <c r="R2736" s="822">
        <v>2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21</v>
      </c>
      <c r="B2737" s="822" t="s">
        <v>2867</v>
      </c>
      <c r="C2737" s="822" t="s">
        <v>2873</v>
      </c>
      <c r="D2737" s="823" t="s">
        <v>4857</v>
      </c>
      <c r="E2737" s="824" t="s">
        <v>2898</v>
      </c>
      <c r="F2737" s="822" t="s">
        <v>2868</v>
      </c>
      <c r="G2737" s="822" t="s">
        <v>3096</v>
      </c>
      <c r="H2737" s="822" t="s">
        <v>329</v>
      </c>
      <c r="I2737" s="822" t="s">
        <v>3097</v>
      </c>
      <c r="J2737" s="822" t="s">
        <v>895</v>
      </c>
      <c r="K2737" s="822" t="s">
        <v>1212</v>
      </c>
      <c r="L2737" s="825">
        <v>163.54</v>
      </c>
      <c r="M2737" s="825">
        <v>163.54</v>
      </c>
      <c r="N2737" s="822">
        <v>1</v>
      </c>
      <c r="O2737" s="826">
        <v>0.5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21</v>
      </c>
      <c r="B2738" s="822" t="s">
        <v>2867</v>
      </c>
      <c r="C2738" s="822" t="s">
        <v>2873</v>
      </c>
      <c r="D2738" s="823" t="s">
        <v>4857</v>
      </c>
      <c r="E2738" s="824" t="s">
        <v>2898</v>
      </c>
      <c r="F2738" s="822" t="s">
        <v>2868</v>
      </c>
      <c r="G2738" s="822" t="s">
        <v>3681</v>
      </c>
      <c r="H2738" s="822" t="s">
        <v>329</v>
      </c>
      <c r="I2738" s="822" t="s">
        <v>3682</v>
      </c>
      <c r="J2738" s="822" t="s">
        <v>1926</v>
      </c>
      <c r="K2738" s="822" t="s">
        <v>3683</v>
      </c>
      <c r="L2738" s="825">
        <v>760.22</v>
      </c>
      <c r="M2738" s="825">
        <v>1520.44</v>
      </c>
      <c r="N2738" s="822">
        <v>2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21</v>
      </c>
      <c r="B2739" s="822" t="s">
        <v>2867</v>
      </c>
      <c r="C2739" s="822" t="s">
        <v>2873</v>
      </c>
      <c r="D2739" s="823" t="s">
        <v>4857</v>
      </c>
      <c r="E2739" s="824" t="s">
        <v>2898</v>
      </c>
      <c r="F2739" s="822" t="s">
        <v>2868</v>
      </c>
      <c r="G2739" s="822" t="s">
        <v>3099</v>
      </c>
      <c r="H2739" s="822" t="s">
        <v>643</v>
      </c>
      <c r="I2739" s="822" t="s">
        <v>3103</v>
      </c>
      <c r="J2739" s="822" t="s">
        <v>3104</v>
      </c>
      <c r="K2739" s="822" t="s">
        <v>734</v>
      </c>
      <c r="L2739" s="825">
        <v>550.39</v>
      </c>
      <c r="M2739" s="825">
        <v>6054.29</v>
      </c>
      <c r="N2739" s="822">
        <v>11</v>
      </c>
      <c r="O2739" s="826">
        <v>5</v>
      </c>
      <c r="P2739" s="825">
        <v>3852.73</v>
      </c>
      <c r="Q2739" s="827">
        <v>0.63636363636363635</v>
      </c>
      <c r="R2739" s="822">
        <v>7</v>
      </c>
      <c r="S2739" s="827">
        <v>0.63636363636363635</v>
      </c>
      <c r="T2739" s="826">
        <v>3</v>
      </c>
      <c r="U2739" s="828">
        <v>0.6</v>
      </c>
    </row>
    <row r="2740" spans="1:21" ht="14.45" customHeight="1" x14ac:dyDescent="0.2">
      <c r="A2740" s="821">
        <v>21</v>
      </c>
      <c r="B2740" s="822" t="s">
        <v>2867</v>
      </c>
      <c r="C2740" s="822" t="s">
        <v>2873</v>
      </c>
      <c r="D2740" s="823" t="s">
        <v>4857</v>
      </c>
      <c r="E2740" s="824" t="s">
        <v>2898</v>
      </c>
      <c r="F2740" s="822" t="s">
        <v>2868</v>
      </c>
      <c r="G2740" s="822" t="s">
        <v>3105</v>
      </c>
      <c r="H2740" s="822" t="s">
        <v>643</v>
      </c>
      <c r="I2740" s="822" t="s">
        <v>3840</v>
      </c>
      <c r="J2740" s="822" t="s">
        <v>2742</v>
      </c>
      <c r="K2740" s="822" t="s">
        <v>3841</v>
      </c>
      <c r="L2740" s="825">
        <v>227.56</v>
      </c>
      <c r="M2740" s="825">
        <v>227.56</v>
      </c>
      <c r="N2740" s="822">
        <v>1</v>
      </c>
      <c r="O2740" s="826">
        <v>1</v>
      </c>
      <c r="P2740" s="825">
        <v>227.56</v>
      </c>
      <c r="Q2740" s="827">
        <v>1</v>
      </c>
      <c r="R2740" s="822">
        <v>1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21</v>
      </c>
      <c r="B2741" s="822" t="s">
        <v>2867</v>
      </c>
      <c r="C2741" s="822" t="s">
        <v>2873</v>
      </c>
      <c r="D2741" s="823" t="s">
        <v>4857</v>
      </c>
      <c r="E2741" s="824" t="s">
        <v>2898</v>
      </c>
      <c r="F2741" s="822" t="s">
        <v>2868</v>
      </c>
      <c r="G2741" s="822" t="s">
        <v>4061</v>
      </c>
      <c r="H2741" s="822" t="s">
        <v>329</v>
      </c>
      <c r="I2741" s="822" t="s">
        <v>4062</v>
      </c>
      <c r="J2741" s="822" t="s">
        <v>4063</v>
      </c>
      <c r="K2741" s="822" t="s">
        <v>2347</v>
      </c>
      <c r="L2741" s="825">
        <v>38.56</v>
      </c>
      <c r="M2741" s="825">
        <v>38.56</v>
      </c>
      <c r="N2741" s="822">
        <v>1</v>
      </c>
      <c r="O2741" s="826">
        <v>1</v>
      </c>
      <c r="P2741" s="825">
        <v>38.56</v>
      </c>
      <c r="Q2741" s="827">
        <v>1</v>
      </c>
      <c r="R2741" s="822">
        <v>1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21</v>
      </c>
      <c r="B2742" s="822" t="s">
        <v>2867</v>
      </c>
      <c r="C2742" s="822" t="s">
        <v>2873</v>
      </c>
      <c r="D2742" s="823" t="s">
        <v>4857</v>
      </c>
      <c r="E2742" s="824" t="s">
        <v>2898</v>
      </c>
      <c r="F2742" s="822" t="s">
        <v>2868</v>
      </c>
      <c r="G2742" s="822" t="s">
        <v>3112</v>
      </c>
      <c r="H2742" s="822" t="s">
        <v>643</v>
      </c>
      <c r="I2742" s="822" t="s">
        <v>2321</v>
      </c>
      <c r="J2742" s="822" t="s">
        <v>2319</v>
      </c>
      <c r="K2742" s="822" t="s">
        <v>2322</v>
      </c>
      <c r="L2742" s="825">
        <v>43.21</v>
      </c>
      <c r="M2742" s="825">
        <v>43.21</v>
      </c>
      <c r="N2742" s="822">
        <v>1</v>
      </c>
      <c r="O2742" s="826">
        <v>0.5</v>
      </c>
      <c r="P2742" s="825">
        <v>43.21</v>
      </c>
      <c r="Q2742" s="827">
        <v>1</v>
      </c>
      <c r="R2742" s="822">
        <v>1</v>
      </c>
      <c r="S2742" s="827">
        <v>1</v>
      </c>
      <c r="T2742" s="826">
        <v>0.5</v>
      </c>
      <c r="U2742" s="828">
        <v>1</v>
      </c>
    </row>
    <row r="2743" spans="1:21" ht="14.45" customHeight="1" x14ac:dyDescent="0.2">
      <c r="A2743" s="821">
        <v>21</v>
      </c>
      <c r="B2743" s="822" t="s">
        <v>2867</v>
      </c>
      <c r="C2743" s="822" t="s">
        <v>2873</v>
      </c>
      <c r="D2743" s="823" t="s">
        <v>4857</v>
      </c>
      <c r="E2743" s="824" t="s">
        <v>2898</v>
      </c>
      <c r="F2743" s="822" t="s">
        <v>2868</v>
      </c>
      <c r="G2743" s="822" t="s">
        <v>2916</v>
      </c>
      <c r="H2743" s="822" t="s">
        <v>329</v>
      </c>
      <c r="I2743" s="822" t="s">
        <v>2917</v>
      </c>
      <c r="J2743" s="822" t="s">
        <v>807</v>
      </c>
      <c r="K2743" s="822" t="s">
        <v>2918</v>
      </c>
      <c r="L2743" s="825">
        <v>53.57</v>
      </c>
      <c r="M2743" s="825">
        <v>1928.5200000000009</v>
      </c>
      <c r="N2743" s="822">
        <v>36</v>
      </c>
      <c r="O2743" s="826">
        <v>26</v>
      </c>
      <c r="P2743" s="825">
        <v>910.6900000000004</v>
      </c>
      <c r="Q2743" s="827">
        <v>0.47222222222222221</v>
      </c>
      <c r="R2743" s="822">
        <v>17</v>
      </c>
      <c r="S2743" s="827">
        <v>0.47222222222222221</v>
      </c>
      <c r="T2743" s="826">
        <v>12</v>
      </c>
      <c r="U2743" s="828">
        <v>0.46153846153846156</v>
      </c>
    </row>
    <row r="2744" spans="1:21" ht="14.45" customHeight="1" x14ac:dyDescent="0.2">
      <c r="A2744" s="821">
        <v>21</v>
      </c>
      <c r="B2744" s="822" t="s">
        <v>2867</v>
      </c>
      <c r="C2744" s="822" t="s">
        <v>2873</v>
      </c>
      <c r="D2744" s="823" t="s">
        <v>4857</v>
      </c>
      <c r="E2744" s="824" t="s">
        <v>2898</v>
      </c>
      <c r="F2744" s="822" t="s">
        <v>2868</v>
      </c>
      <c r="G2744" s="822" t="s">
        <v>3844</v>
      </c>
      <c r="H2744" s="822" t="s">
        <v>329</v>
      </c>
      <c r="I2744" s="822" t="s">
        <v>4439</v>
      </c>
      <c r="J2744" s="822" t="s">
        <v>1169</v>
      </c>
      <c r="K2744" s="822" t="s">
        <v>1170</v>
      </c>
      <c r="L2744" s="825">
        <v>80.53</v>
      </c>
      <c r="M2744" s="825">
        <v>241.59</v>
      </c>
      <c r="N2744" s="822">
        <v>3</v>
      </c>
      <c r="O2744" s="826">
        <v>2</v>
      </c>
      <c r="P2744" s="825">
        <v>241.59</v>
      </c>
      <c r="Q2744" s="827">
        <v>1</v>
      </c>
      <c r="R2744" s="822">
        <v>3</v>
      </c>
      <c r="S2744" s="827">
        <v>1</v>
      </c>
      <c r="T2744" s="826">
        <v>2</v>
      </c>
      <c r="U2744" s="828">
        <v>1</v>
      </c>
    </row>
    <row r="2745" spans="1:21" ht="14.45" customHeight="1" x14ac:dyDescent="0.2">
      <c r="A2745" s="821">
        <v>21</v>
      </c>
      <c r="B2745" s="822" t="s">
        <v>2867</v>
      </c>
      <c r="C2745" s="822" t="s">
        <v>2873</v>
      </c>
      <c r="D2745" s="823" t="s">
        <v>4857</v>
      </c>
      <c r="E2745" s="824" t="s">
        <v>2898</v>
      </c>
      <c r="F2745" s="822" t="s">
        <v>2868</v>
      </c>
      <c r="G2745" s="822" t="s">
        <v>3846</v>
      </c>
      <c r="H2745" s="822" t="s">
        <v>329</v>
      </c>
      <c r="I2745" s="822" t="s">
        <v>4728</v>
      </c>
      <c r="J2745" s="822" t="s">
        <v>1177</v>
      </c>
      <c r="K2745" s="822" t="s">
        <v>944</v>
      </c>
      <c r="L2745" s="825">
        <v>120.2</v>
      </c>
      <c r="M2745" s="825">
        <v>360.6</v>
      </c>
      <c r="N2745" s="822">
        <v>3</v>
      </c>
      <c r="O2745" s="826">
        <v>1</v>
      </c>
      <c r="P2745" s="825">
        <v>360.6</v>
      </c>
      <c r="Q2745" s="827">
        <v>1</v>
      </c>
      <c r="R2745" s="822">
        <v>3</v>
      </c>
      <c r="S2745" s="827">
        <v>1</v>
      </c>
      <c r="T2745" s="826">
        <v>1</v>
      </c>
      <c r="U2745" s="828">
        <v>1</v>
      </c>
    </row>
    <row r="2746" spans="1:21" ht="14.45" customHeight="1" x14ac:dyDescent="0.2">
      <c r="A2746" s="821">
        <v>21</v>
      </c>
      <c r="B2746" s="822" t="s">
        <v>2867</v>
      </c>
      <c r="C2746" s="822" t="s">
        <v>2873</v>
      </c>
      <c r="D2746" s="823" t="s">
        <v>4857</v>
      </c>
      <c r="E2746" s="824" t="s">
        <v>2898</v>
      </c>
      <c r="F2746" s="822" t="s">
        <v>2868</v>
      </c>
      <c r="G2746" s="822" t="s">
        <v>3119</v>
      </c>
      <c r="H2746" s="822" t="s">
        <v>643</v>
      </c>
      <c r="I2746" s="822" t="s">
        <v>2652</v>
      </c>
      <c r="J2746" s="822" t="s">
        <v>931</v>
      </c>
      <c r="K2746" s="822" t="s">
        <v>2653</v>
      </c>
      <c r="L2746" s="825">
        <v>2309.36</v>
      </c>
      <c r="M2746" s="825">
        <v>9237.44</v>
      </c>
      <c r="N2746" s="822">
        <v>4</v>
      </c>
      <c r="O2746" s="826">
        <v>1</v>
      </c>
      <c r="P2746" s="825">
        <v>9237.44</v>
      </c>
      <c r="Q2746" s="827">
        <v>1</v>
      </c>
      <c r="R2746" s="822">
        <v>4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21</v>
      </c>
      <c r="B2747" s="822" t="s">
        <v>2867</v>
      </c>
      <c r="C2747" s="822" t="s">
        <v>2873</v>
      </c>
      <c r="D2747" s="823" t="s">
        <v>4857</v>
      </c>
      <c r="E2747" s="824" t="s">
        <v>2898</v>
      </c>
      <c r="F2747" s="822" t="s">
        <v>2868</v>
      </c>
      <c r="G2747" s="822" t="s">
        <v>3119</v>
      </c>
      <c r="H2747" s="822" t="s">
        <v>643</v>
      </c>
      <c r="I2747" s="822" t="s">
        <v>2333</v>
      </c>
      <c r="J2747" s="822" t="s">
        <v>931</v>
      </c>
      <c r="K2747" s="822" t="s">
        <v>2334</v>
      </c>
      <c r="L2747" s="825">
        <v>1385.62</v>
      </c>
      <c r="M2747" s="825">
        <v>9699.34</v>
      </c>
      <c r="N2747" s="822">
        <v>7</v>
      </c>
      <c r="O2747" s="826">
        <v>3</v>
      </c>
      <c r="P2747" s="825">
        <v>4156.8599999999997</v>
      </c>
      <c r="Q2747" s="827">
        <v>0.42857142857142855</v>
      </c>
      <c r="R2747" s="822">
        <v>3</v>
      </c>
      <c r="S2747" s="827">
        <v>0.42857142857142855</v>
      </c>
      <c r="T2747" s="826">
        <v>1</v>
      </c>
      <c r="U2747" s="828">
        <v>0.33333333333333331</v>
      </c>
    </row>
    <row r="2748" spans="1:21" ht="14.45" customHeight="1" x14ac:dyDescent="0.2">
      <c r="A2748" s="821">
        <v>21</v>
      </c>
      <c r="B2748" s="822" t="s">
        <v>2867</v>
      </c>
      <c r="C2748" s="822" t="s">
        <v>2873</v>
      </c>
      <c r="D2748" s="823" t="s">
        <v>4857</v>
      </c>
      <c r="E2748" s="824" t="s">
        <v>2898</v>
      </c>
      <c r="F2748" s="822" t="s">
        <v>2868</v>
      </c>
      <c r="G2748" s="822" t="s">
        <v>3119</v>
      </c>
      <c r="H2748" s="822" t="s">
        <v>643</v>
      </c>
      <c r="I2748" s="822" t="s">
        <v>2654</v>
      </c>
      <c r="J2748" s="822" t="s">
        <v>929</v>
      </c>
      <c r="K2748" s="822" t="s">
        <v>2655</v>
      </c>
      <c r="L2748" s="825">
        <v>736.33</v>
      </c>
      <c r="M2748" s="825">
        <v>4417.9800000000005</v>
      </c>
      <c r="N2748" s="822">
        <v>6</v>
      </c>
      <c r="O2748" s="826">
        <v>1.5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21</v>
      </c>
      <c r="B2749" s="822" t="s">
        <v>2867</v>
      </c>
      <c r="C2749" s="822" t="s">
        <v>2873</v>
      </c>
      <c r="D2749" s="823" t="s">
        <v>4857</v>
      </c>
      <c r="E2749" s="824" t="s">
        <v>2898</v>
      </c>
      <c r="F2749" s="822" t="s">
        <v>2868</v>
      </c>
      <c r="G2749" s="822" t="s">
        <v>3119</v>
      </c>
      <c r="H2749" s="822" t="s">
        <v>643</v>
      </c>
      <c r="I2749" s="822" t="s">
        <v>3120</v>
      </c>
      <c r="J2749" s="822" t="s">
        <v>929</v>
      </c>
      <c r="K2749" s="822" t="s">
        <v>3121</v>
      </c>
      <c r="L2749" s="825">
        <v>490.89</v>
      </c>
      <c r="M2749" s="825">
        <v>4418.01</v>
      </c>
      <c r="N2749" s="822">
        <v>9</v>
      </c>
      <c r="O2749" s="826">
        <v>2.5</v>
      </c>
      <c r="P2749" s="825">
        <v>2454.4499999999998</v>
      </c>
      <c r="Q2749" s="827">
        <v>0.55555555555555547</v>
      </c>
      <c r="R2749" s="822">
        <v>5</v>
      </c>
      <c r="S2749" s="827">
        <v>0.55555555555555558</v>
      </c>
      <c r="T2749" s="826">
        <v>1.5</v>
      </c>
      <c r="U2749" s="828">
        <v>0.6</v>
      </c>
    </row>
    <row r="2750" spans="1:21" ht="14.45" customHeight="1" x14ac:dyDescent="0.2">
      <c r="A2750" s="821">
        <v>21</v>
      </c>
      <c r="B2750" s="822" t="s">
        <v>2867</v>
      </c>
      <c r="C2750" s="822" t="s">
        <v>2873</v>
      </c>
      <c r="D2750" s="823" t="s">
        <v>4857</v>
      </c>
      <c r="E2750" s="824" t="s">
        <v>2898</v>
      </c>
      <c r="F2750" s="822" t="s">
        <v>2868</v>
      </c>
      <c r="G2750" s="822" t="s">
        <v>3119</v>
      </c>
      <c r="H2750" s="822" t="s">
        <v>643</v>
      </c>
      <c r="I2750" s="822" t="s">
        <v>2335</v>
      </c>
      <c r="J2750" s="822" t="s">
        <v>931</v>
      </c>
      <c r="K2750" s="822" t="s">
        <v>2336</v>
      </c>
      <c r="L2750" s="825">
        <v>1847.49</v>
      </c>
      <c r="M2750" s="825">
        <v>18474.900000000001</v>
      </c>
      <c r="N2750" s="822">
        <v>10</v>
      </c>
      <c r="O2750" s="826">
        <v>2</v>
      </c>
      <c r="P2750" s="825">
        <v>12932.43</v>
      </c>
      <c r="Q2750" s="827">
        <v>0.7</v>
      </c>
      <c r="R2750" s="822">
        <v>7</v>
      </c>
      <c r="S2750" s="827">
        <v>0.7</v>
      </c>
      <c r="T2750" s="826">
        <v>1.5</v>
      </c>
      <c r="U2750" s="828">
        <v>0.75</v>
      </c>
    </row>
    <row r="2751" spans="1:21" ht="14.45" customHeight="1" x14ac:dyDescent="0.2">
      <c r="A2751" s="821">
        <v>21</v>
      </c>
      <c r="B2751" s="822" t="s">
        <v>2867</v>
      </c>
      <c r="C2751" s="822" t="s">
        <v>2873</v>
      </c>
      <c r="D2751" s="823" t="s">
        <v>4857</v>
      </c>
      <c r="E2751" s="824" t="s">
        <v>2898</v>
      </c>
      <c r="F2751" s="822" t="s">
        <v>2868</v>
      </c>
      <c r="G2751" s="822" t="s">
        <v>3119</v>
      </c>
      <c r="H2751" s="822" t="s">
        <v>643</v>
      </c>
      <c r="I2751" s="822" t="s">
        <v>2337</v>
      </c>
      <c r="J2751" s="822" t="s">
        <v>929</v>
      </c>
      <c r="K2751" s="822" t="s">
        <v>2338</v>
      </c>
      <c r="L2751" s="825">
        <v>923.74</v>
      </c>
      <c r="M2751" s="825">
        <v>4618.7</v>
      </c>
      <c r="N2751" s="822">
        <v>5</v>
      </c>
      <c r="O2751" s="826">
        <v>1</v>
      </c>
      <c r="P2751" s="825">
        <v>4618.7</v>
      </c>
      <c r="Q2751" s="827">
        <v>1</v>
      </c>
      <c r="R2751" s="822">
        <v>5</v>
      </c>
      <c r="S2751" s="827">
        <v>1</v>
      </c>
      <c r="T2751" s="826">
        <v>1</v>
      </c>
      <c r="U2751" s="828">
        <v>1</v>
      </c>
    </row>
    <row r="2752" spans="1:21" ht="14.45" customHeight="1" x14ac:dyDescent="0.2">
      <c r="A2752" s="821">
        <v>21</v>
      </c>
      <c r="B2752" s="822" t="s">
        <v>2867</v>
      </c>
      <c r="C2752" s="822" t="s">
        <v>2873</v>
      </c>
      <c r="D2752" s="823" t="s">
        <v>4857</v>
      </c>
      <c r="E2752" s="824" t="s">
        <v>2898</v>
      </c>
      <c r="F2752" s="822" t="s">
        <v>2868</v>
      </c>
      <c r="G2752" s="822" t="s">
        <v>3122</v>
      </c>
      <c r="H2752" s="822" t="s">
        <v>329</v>
      </c>
      <c r="I2752" s="822" t="s">
        <v>3123</v>
      </c>
      <c r="J2752" s="822" t="s">
        <v>698</v>
      </c>
      <c r="K2752" s="822" t="s">
        <v>657</v>
      </c>
      <c r="L2752" s="825">
        <v>35.25</v>
      </c>
      <c r="M2752" s="825">
        <v>35.25</v>
      </c>
      <c r="N2752" s="822">
        <v>1</v>
      </c>
      <c r="O2752" s="826">
        <v>0.5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21</v>
      </c>
      <c r="B2753" s="822" t="s">
        <v>2867</v>
      </c>
      <c r="C2753" s="822" t="s">
        <v>2873</v>
      </c>
      <c r="D2753" s="823" t="s">
        <v>4857</v>
      </c>
      <c r="E2753" s="824" t="s">
        <v>2898</v>
      </c>
      <c r="F2753" s="822" t="s">
        <v>2868</v>
      </c>
      <c r="G2753" s="822" t="s">
        <v>3122</v>
      </c>
      <c r="H2753" s="822" t="s">
        <v>329</v>
      </c>
      <c r="I2753" s="822" t="s">
        <v>3423</v>
      </c>
      <c r="J2753" s="822" t="s">
        <v>1202</v>
      </c>
      <c r="K2753" s="822" t="s">
        <v>3424</v>
      </c>
      <c r="L2753" s="825">
        <v>35.25</v>
      </c>
      <c r="M2753" s="825">
        <v>35.25</v>
      </c>
      <c r="N2753" s="822">
        <v>1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21</v>
      </c>
      <c r="B2754" s="822" t="s">
        <v>2867</v>
      </c>
      <c r="C2754" s="822" t="s">
        <v>2873</v>
      </c>
      <c r="D2754" s="823" t="s">
        <v>4857</v>
      </c>
      <c r="E2754" s="824" t="s">
        <v>2898</v>
      </c>
      <c r="F2754" s="822" t="s">
        <v>2868</v>
      </c>
      <c r="G2754" s="822" t="s">
        <v>3124</v>
      </c>
      <c r="H2754" s="822" t="s">
        <v>329</v>
      </c>
      <c r="I2754" s="822" t="s">
        <v>3128</v>
      </c>
      <c r="J2754" s="822" t="s">
        <v>977</v>
      </c>
      <c r="K2754" s="822" t="s">
        <v>3129</v>
      </c>
      <c r="L2754" s="825">
        <v>57.64</v>
      </c>
      <c r="M2754" s="825">
        <v>57.64</v>
      </c>
      <c r="N2754" s="822">
        <v>1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21</v>
      </c>
      <c r="B2755" s="822" t="s">
        <v>2867</v>
      </c>
      <c r="C2755" s="822" t="s">
        <v>2873</v>
      </c>
      <c r="D2755" s="823" t="s">
        <v>4857</v>
      </c>
      <c r="E2755" s="824" t="s">
        <v>2898</v>
      </c>
      <c r="F2755" s="822" t="s">
        <v>2868</v>
      </c>
      <c r="G2755" s="822" t="s">
        <v>3124</v>
      </c>
      <c r="H2755" s="822" t="s">
        <v>329</v>
      </c>
      <c r="I2755" s="822" t="s">
        <v>3130</v>
      </c>
      <c r="J2755" s="822" t="s">
        <v>977</v>
      </c>
      <c r="K2755" s="822" t="s">
        <v>3131</v>
      </c>
      <c r="L2755" s="825">
        <v>185.26</v>
      </c>
      <c r="M2755" s="825">
        <v>370.52</v>
      </c>
      <c r="N2755" s="822">
        <v>2</v>
      </c>
      <c r="O2755" s="826">
        <v>2</v>
      </c>
      <c r="P2755" s="825">
        <v>370.52</v>
      </c>
      <c r="Q2755" s="827">
        <v>1</v>
      </c>
      <c r="R2755" s="822">
        <v>2</v>
      </c>
      <c r="S2755" s="827">
        <v>1</v>
      </c>
      <c r="T2755" s="826">
        <v>2</v>
      </c>
      <c r="U2755" s="828">
        <v>1</v>
      </c>
    </row>
    <row r="2756" spans="1:21" ht="14.45" customHeight="1" x14ac:dyDescent="0.2">
      <c r="A2756" s="821">
        <v>21</v>
      </c>
      <c r="B2756" s="822" t="s">
        <v>2867</v>
      </c>
      <c r="C2756" s="822" t="s">
        <v>2873</v>
      </c>
      <c r="D2756" s="823" t="s">
        <v>4857</v>
      </c>
      <c r="E2756" s="824" t="s">
        <v>2898</v>
      </c>
      <c r="F2756" s="822" t="s">
        <v>2868</v>
      </c>
      <c r="G2756" s="822" t="s">
        <v>3124</v>
      </c>
      <c r="H2756" s="822" t="s">
        <v>329</v>
      </c>
      <c r="I2756" s="822" t="s">
        <v>3130</v>
      </c>
      <c r="J2756" s="822" t="s">
        <v>977</v>
      </c>
      <c r="K2756" s="822" t="s">
        <v>3131</v>
      </c>
      <c r="L2756" s="825">
        <v>87.98</v>
      </c>
      <c r="M2756" s="825">
        <v>87.98</v>
      </c>
      <c r="N2756" s="822">
        <v>1</v>
      </c>
      <c r="O2756" s="826">
        <v>0.5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21</v>
      </c>
      <c r="B2757" s="822" t="s">
        <v>2867</v>
      </c>
      <c r="C2757" s="822" t="s">
        <v>2873</v>
      </c>
      <c r="D2757" s="823" t="s">
        <v>4857</v>
      </c>
      <c r="E2757" s="824" t="s">
        <v>2898</v>
      </c>
      <c r="F2757" s="822" t="s">
        <v>2868</v>
      </c>
      <c r="G2757" s="822" t="s">
        <v>3124</v>
      </c>
      <c r="H2757" s="822" t="s">
        <v>329</v>
      </c>
      <c r="I2757" s="822" t="s">
        <v>3132</v>
      </c>
      <c r="J2757" s="822" t="s">
        <v>977</v>
      </c>
      <c r="K2757" s="822" t="s">
        <v>3129</v>
      </c>
      <c r="L2757" s="825">
        <v>27.37</v>
      </c>
      <c r="M2757" s="825">
        <v>27.37</v>
      </c>
      <c r="N2757" s="822">
        <v>1</v>
      </c>
      <c r="O2757" s="826">
        <v>0.5</v>
      </c>
      <c r="P2757" s="825">
        <v>27.37</v>
      </c>
      <c r="Q2757" s="827">
        <v>1</v>
      </c>
      <c r="R2757" s="822">
        <v>1</v>
      </c>
      <c r="S2757" s="827">
        <v>1</v>
      </c>
      <c r="T2757" s="826">
        <v>0.5</v>
      </c>
      <c r="U2757" s="828">
        <v>1</v>
      </c>
    </row>
    <row r="2758" spans="1:21" ht="14.45" customHeight="1" x14ac:dyDescent="0.2">
      <c r="A2758" s="821">
        <v>21</v>
      </c>
      <c r="B2758" s="822" t="s">
        <v>2867</v>
      </c>
      <c r="C2758" s="822" t="s">
        <v>2873</v>
      </c>
      <c r="D2758" s="823" t="s">
        <v>4857</v>
      </c>
      <c r="E2758" s="824" t="s">
        <v>2898</v>
      </c>
      <c r="F2758" s="822" t="s">
        <v>2868</v>
      </c>
      <c r="G2758" s="822" t="s">
        <v>3124</v>
      </c>
      <c r="H2758" s="822" t="s">
        <v>329</v>
      </c>
      <c r="I2758" s="822" t="s">
        <v>4729</v>
      </c>
      <c r="J2758" s="822" t="s">
        <v>3718</v>
      </c>
      <c r="K2758" s="822" t="s">
        <v>4730</v>
      </c>
      <c r="L2758" s="825">
        <v>54.75</v>
      </c>
      <c r="M2758" s="825">
        <v>109.5</v>
      </c>
      <c r="N2758" s="822">
        <v>2</v>
      </c>
      <c r="O2758" s="826">
        <v>0.5</v>
      </c>
      <c r="P2758" s="825">
        <v>109.5</v>
      </c>
      <c r="Q2758" s="827">
        <v>1</v>
      </c>
      <c r="R2758" s="822">
        <v>2</v>
      </c>
      <c r="S2758" s="827">
        <v>1</v>
      </c>
      <c r="T2758" s="826">
        <v>0.5</v>
      </c>
      <c r="U2758" s="828">
        <v>1</v>
      </c>
    </row>
    <row r="2759" spans="1:21" ht="14.45" customHeight="1" x14ac:dyDescent="0.2">
      <c r="A2759" s="821">
        <v>21</v>
      </c>
      <c r="B2759" s="822" t="s">
        <v>2867</v>
      </c>
      <c r="C2759" s="822" t="s">
        <v>2873</v>
      </c>
      <c r="D2759" s="823" t="s">
        <v>4857</v>
      </c>
      <c r="E2759" s="824" t="s">
        <v>2898</v>
      </c>
      <c r="F2759" s="822" t="s">
        <v>2868</v>
      </c>
      <c r="G2759" s="822" t="s">
        <v>2919</v>
      </c>
      <c r="H2759" s="822" t="s">
        <v>329</v>
      </c>
      <c r="I2759" s="822" t="s">
        <v>2920</v>
      </c>
      <c r="J2759" s="822" t="s">
        <v>2310</v>
      </c>
      <c r="K2759" s="822" t="s">
        <v>2311</v>
      </c>
      <c r="L2759" s="825">
        <v>453.18</v>
      </c>
      <c r="M2759" s="825">
        <v>11329.5</v>
      </c>
      <c r="N2759" s="822">
        <v>25</v>
      </c>
      <c r="O2759" s="826">
        <v>16.5</v>
      </c>
      <c r="P2759" s="825">
        <v>5438.16</v>
      </c>
      <c r="Q2759" s="827">
        <v>0.48</v>
      </c>
      <c r="R2759" s="822">
        <v>12</v>
      </c>
      <c r="S2759" s="827">
        <v>0.48</v>
      </c>
      <c r="T2759" s="826">
        <v>8</v>
      </c>
      <c r="U2759" s="828">
        <v>0.48484848484848486</v>
      </c>
    </row>
    <row r="2760" spans="1:21" ht="14.45" customHeight="1" x14ac:dyDescent="0.2">
      <c r="A2760" s="821">
        <v>21</v>
      </c>
      <c r="B2760" s="822" t="s">
        <v>2867</v>
      </c>
      <c r="C2760" s="822" t="s">
        <v>2873</v>
      </c>
      <c r="D2760" s="823" t="s">
        <v>4857</v>
      </c>
      <c r="E2760" s="824" t="s">
        <v>2898</v>
      </c>
      <c r="F2760" s="822" t="s">
        <v>2868</v>
      </c>
      <c r="G2760" s="822" t="s">
        <v>4554</v>
      </c>
      <c r="H2760" s="822" t="s">
        <v>329</v>
      </c>
      <c r="I2760" s="822" t="s">
        <v>4555</v>
      </c>
      <c r="J2760" s="822" t="s">
        <v>4556</v>
      </c>
      <c r="K2760" s="822" t="s">
        <v>4557</v>
      </c>
      <c r="L2760" s="825">
        <v>463.19</v>
      </c>
      <c r="M2760" s="825">
        <v>463.19</v>
      </c>
      <c r="N2760" s="822">
        <v>1</v>
      </c>
      <c r="O2760" s="826">
        <v>1</v>
      </c>
      <c r="P2760" s="825">
        <v>463.19</v>
      </c>
      <c r="Q2760" s="827">
        <v>1</v>
      </c>
      <c r="R2760" s="822">
        <v>1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21</v>
      </c>
      <c r="B2761" s="822" t="s">
        <v>2867</v>
      </c>
      <c r="C2761" s="822" t="s">
        <v>2873</v>
      </c>
      <c r="D2761" s="823" t="s">
        <v>4857</v>
      </c>
      <c r="E2761" s="824" t="s">
        <v>2898</v>
      </c>
      <c r="F2761" s="822" t="s">
        <v>2868</v>
      </c>
      <c r="G2761" s="822" t="s">
        <v>2928</v>
      </c>
      <c r="H2761" s="822" t="s">
        <v>643</v>
      </c>
      <c r="I2761" s="822" t="s">
        <v>2535</v>
      </c>
      <c r="J2761" s="822" t="s">
        <v>1237</v>
      </c>
      <c r="K2761" s="822" t="s">
        <v>1239</v>
      </c>
      <c r="L2761" s="825">
        <v>1019.46</v>
      </c>
      <c r="M2761" s="825">
        <v>2038.92</v>
      </c>
      <c r="N2761" s="822">
        <v>2</v>
      </c>
      <c r="O2761" s="826">
        <v>1</v>
      </c>
      <c r="P2761" s="825">
        <v>2038.92</v>
      </c>
      <c r="Q2761" s="827">
        <v>1</v>
      </c>
      <c r="R2761" s="822">
        <v>2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21</v>
      </c>
      <c r="B2762" s="822" t="s">
        <v>2867</v>
      </c>
      <c r="C2762" s="822" t="s">
        <v>2873</v>
      </c>
      <c r="D2762" s="823" t="s">
        <v>4857</v>
      </c>
      <c r="E2762" s="824" t="s">
        <v>2898</v>
      </c>
      <c r="F2762" s="822" t="s">
        <v>2868</v>
      </c>
      <c r="G2762" s="822" t="s">
        <v>3139</v>
      </c>
      <c r="H2762" s="822" t="s">
        <v>329</v>
      </c>
      <c r="I2762" s="822" t="s">
        <v>3140</v>
      </c>
      <c r="J2762" s="822" t="s">
        <v>660</v>
      </c>
      <c r="K2762" s="822" t="s">
        <v>3141</v>
      </c>
      <c r="L2762" s="825">
        <v>453.18</v>
      </c>
      <c r="M2762" s="825">
        <v>2265.9</v>
      </c>
      <c r="N2762" s="822">
        <v>5</v>
      </c>
      <c r="O2762" s="826">
        <v>4.5</v>
      </c>
      <c r="P2762" s="825">
        <v>1359.54</v>
      </c>
      <c r="Q2762" s="827">
        <v>0.6</v>
      </c>
      <c r="R2762" s="822">
        <v>3</v>
      </c>
      <c r="S2762" s="827">
        <v>0.6</v>
      </c>
      <c r="T2762" s="826">
        <v>2.5</v>
      </c>
      <c r="U2762" s="828">
        <v>0.55555555555555558</v>
      </c>
    </row>
    <row r="2763" spans="1:21" ht="14.45" customHeight="1" x14ac:dyDescent="0.2">
      <c r="A2763" s="821">
        <v>21</v>
      </c>
      <c r="B2763" s="822" t="s">
        <v>2867</v>
      </c>
      <c r="C2763" s="822" t="s">
        <v>2873</v>
      </c>
      <c r="D2763" s="823" t="s">
        <v>4857</v>
      </c>
      <c r="E2763" s="824" t="s">
        <v>2898</v>
      </c>
      <c r="F2763" s="822" t="s">
        <v>2868</v>
      </c>
      <c r="G2763" s="822" t="s">
        <v>2933</v>
      </c>
      <c r="H2763" s="822" t="s">
        <v>329</v>
      </c>
      <c r="I2763" s="822" t="s">
        <v>3142</v>
      </c>
      <c r="J2763" s="822" t="s">
        <v>1674</v>
      </c>
      <c r="K2763" s="822" t="s">
        <v>3143</v>
      </c>
      <c r="L2763" s="825">
        <v>27.37</v>
      </c>
      <c r="M2763" s="825">
        <v>54.74</v>
      </c>
      <c r="N2763" s="822">
        <v>2</v>
      </c>
      <c r="O2763" s="826">
        <v>1</v>
      </c>
      <c r="P2763" s="825">
        <v>54.74</v>
      </c>
      <c r="Q2763" s="827">
        <v>1</v>
      </c>
      <c r="R2763" s="822">
        <v>2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21</v>
      </c>
      <c r="B2764" s="822" t="s">
        <v>2867</v>
      </c>
      <c r="C2764" s="822" t="s">
        <v>2873</v>
      </c>
      <c r="D2764" s="823" t="s">
        <v>4857</v>
      </c>
      <c r="E2764" s="824" t="s">
        <v>2898</v>
      </c>
      <c r="F2764" s="822" t="s">
        <v>2868</v>
      </c>
      <c r="G2764" s="822" t="s">
        <v>2933</v>
      </c>
      <c r="H2764" s="822" t="s">
        <v>643</v>
      </c>
      <c r="I2764" s="822" t="s">
        <v>2299</v>
      </c>
      <c r="J2764" s="822" t="s">
        <v>1674</v>
      </c>
      <c r="K2764" s="822" t="s">
        <v>2300</v>
      </c>
      <c r="L2764" s="825">
        <v>102.93</v>
      </c>
      <c r="M2764" s="825">
        <v>205.86</v>
      </c>
      <c r="N2764" s="822">
        <v>2</v>
      </c>
      <c r="O2764" s="826">
        <v>2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21</v>
      </c>
      <c r="B2765" s="822" t="s">
        <v>2867</v>
      </c>
      <c r="C2765" s="822" t="s">
        <v>2873</v>
      </c>
      <c r="D2765" s="823" t="s">
        <v>4857</v>
      </c>
      <c r="E2765" s="824" t="s">
        <v>2898</v>
      </c>
      <c r="F2765" s="822" t="s">
        <v>2868</v>
      </c>
      <c r="G2765" s="822" t="s">
        <v>2933</v>
      </c>
      <c r="H2765" s="822" t="s">
        <v>329</v>
      </c>
      <c r="I2765" s="822" t="s">
        <v>3448</v>
      </c>
      <c r="J2765" s="822" t="s">
        <v>1674</v>
      </c>
      <c r="K2765" s="822" t="s">
        <v>1675</v>
      </c>
      <c r="L2765" s="825">
        <v>205.84</v>
      </c>
      <c r="M2765" s="825">
        <v>823.36</v>
      </c>
      <c r="N2765" s="822">
        <v>4</v>
      </c>
      <c r="O2765" s="826">
        <v>3.5</v>
      </c>
      <c r="P2765" s="825">
        <v>411.68</v>
      </c>
      <c r="Q2765" s="827">
        <v>0.5</v>
      </c>
      <c r="R2765" s="822">
        <v>2</v>
      </c>
      <c r="S2765" s="827">
        <v>0.5</v>
      </c>
      <c r="T2765" s="826">
        <v>1.5</v>
      </c>
      <c r="U2765" s="828">
        <v>0.42857142857142855</v>
      </c>
    </row>
    <row r="2766" spans="1:21" ht="14.45" customHeight="1" x14ac:dyDescent="0.2">
      <c r="A2766" s="821">
        <v>21</v>
      </c>
      <c r="B2766" s="822" t="s">
        <v>2867</v>
      </c>
      <c r="C2766" s="822" t="s">
        <v>2873</v>
      </c>
      <c r="D2766" s="823" t="s">
        <v>4857</v>
      </c>
      <c r="E2766" s="824" t="s">
        <v>2898</v>
      </c>
      <c r="F2766" s="822" t="s">
        <v>2868</v>
      </c>
      <c r="G2766" s="822" t="s">
        <v>2933</v>
      </c>
      <c r="H2766" s="822" t="s">
        <v>329</v>
      </c>
      <c r="I2766" s="822" t="s">
        <v>3448</v>
      </c>
      <c r="J2766" s="822" t="s">
        <v>1674</v>
      </c>
      <c r="K2766" s="822" t="s">
        <v>1675</v>
      </c>
      <c r="L2766" s="825">
        <v>97.76</v>
      </c>
      <c r="M2766" s="825">
        <v>97.76</v>
      </c>
      <c r="N2766" s="822">
        <v>1</v>
      </c>
      <c r="O2766" s="826">
        <v>0.5</v>
      </c>
      <c r="P2766" s="825">
        <v>97.76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21</v>
      </c>
      <c r="B2767" s="822" t="s">
        <v>2867</v>
      </c>
      <c r="C2767" s="822" t="s">
        <v>2873</v>
      </c>
      <c r="D2767" s="823" t="s">
        <v>4857</v>
      </c>
      <c r="E2767" s="824" t="s">
        <v>2898</v>
      </c>
      <c r="F2767" s="822" t="s">
        <v>2868</v>
      </c>
      <c r="G2767" s="822" t="s">
        <v>2933</v>
      </c>
      <c r="H2767" s="822" t="s">
        <v>643</v>
      </c>
      <c r="I2767" s="822" t="s">
        <v>2297</v>
      </c>
      <c r="J2767" s="822" t="s">
        <v>1674</v>
      </c>
      <c r="K2767" s="822" t="s">
        <v>2298</v>
      </c>
      <c r="L2767" s="825">
        <v>28.81</v>
      </c>
      <c r="M2767" s="825">
        <v>86.429999999999993</v>
      </c>
      <c r="N2767" s="822">
        <v>3</v>
      </c>
      <c r="O2767" s="826">
        <v>3</v>
      </c>
      <c r="P2767" s="825">
        <v>28.81</v>
      </c>
      <c r="Q2767" s="827">
        <v>0.33333333333333337</v>
      </c>
      <c r="R2767" s="822">
        <v>1</v>
      </c>
      <c r="S2767" s="827">
        <v>0.33333333333333331</v>
      </c>
      <c r="T2767" s="826">
        <v>1</v>
      </c>
      <c r="U2767" s="828">
        <v>0.33333333333333331</v>
      </c>
    </row>
    <row r="2768" spans="1:21" ht="14.45" customHeight="1" x14ac:dyDescent="0.2">
      <c r="A2768" s="821">
        <v>21</v>
      </c>
      <c r="B2768" s="822" t="s">
        <v>2867</v>
      </c>
      <c r="C2768" s="822" t="s">
        <v>2873</v>
      </c>
      <c r="D2768" s="823" t="s">
        <v>4857</v>
      </c>
      <c r="E2768" s="824" t="s">
        <v>2898</v>
      </c>
      <c r="F2768" s="822" t="s">
        <v>2868</v>
      </c>
      <c r="G2768" s="822" t="s">
        <v>3151</v>
      </c>
      <c r="H2768" s="822" t="s">
        <v>329</v>
      </c>
      <c r="I2768" s="822" t="s">
        <v>3152</v>
      </c>
      <c r="J2768" s="822" t="s">
        <v>652</v>
      </c>
      <c r="K2768" s="822" t="s">
        <v>3153</v>
      </c>
      <c r="L2768" s="825">
        <v>127.91</v>
      </c>
      <c r="M2768" s="825">
        <v>1279.0999999999999</v>
      </c>
      <c r="N2768" s="822">
        <v>10</v>
      </c>
      <c r="O2768" s="826">
        <v>9</v>
      </c>
      <c r="P2768" s="825">
        <v>639.54999999999995</v>
      </c>
      <c r="Q2768" s="827">
        <v>0.5</v>
      </c>
      <c r="R2768" s="822">
        <v>5</v>
      </c>
      <c r="S2768" s="827">
        <v>0.5</v>
      </c>
      <c r="T2768" s="826">
        <v>4.5</v>
      </c>
      <c r="U2768" s="828">
        <v>0.5</v>
      </c>
    </row>
    <row r="2769" spans="1:21" ht="14.45" customHeight="1" x14ac:dyDescent="0.2">
      <c r="A2769" s="821">
        <v>21</v>
      </c>
      <c r="B2769" s="822" t="s">
        <v>2867</v>
      </c>
      <c r="C2769" s="822" t="s">
        <v>2873</v>
      </c>
      <c r="D2769" s="823" t="s">
        <v>4857</v>
      </c>
      <c r="E2769" s="824" t="s">
        <v>2898</v>
      </c>
      <c r="F2769" s="822" t="s">
        <v>2868</v>
      </c>
      <c r="G2769" s="822" t="s">
        <v>2947</v>
      </c>
      <c r="H2769" s="822" t="s">
        <v>643</v>
      </c>
      <c r="I2769" s="822" t="s">
        <v>2585</v>
      </c>
      <c r="J2769" s="822" t="s">
        <v>1281</v>
      </c>
      <c r="K2769" s="822" t="s">
        <v>2586</v>
      </c>
      <c r="L2769" s="825">
        <v>677.17</v>
      </c>
      <c r="M2769" s="825">
        <v>677.17</v>
      </c>
      <c r="N2769" s="822">
        <v>1</v>
      </c>
      <c r="O2769" s="826">
        <v>0.5</v>
      </c>
      <c r="P2769" s="825">
        <v>677.17</v>
      </c>
      <c r="Q2769" s="827">
        <v>1</v>
      </c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21</v>
      </c>
      <c r="B2770" s="822" t="s">
        <v>2867</v>
      </c>
      <c r="C2770" s="822" t="s">
        <v>2873</v>
      </c>
      <c r="D2770" s="823" t="s">
        <v>4857</v>
      </c>
      <c r="E2770" s="824" t="s">
        <v>2898</v>
      </c>
      <c r="F2770" s="822" t="s">
        <v>2868</v>
      </c>
      <c r="G2770" s="822" t="s">
        <v>2921</v>
      </c>
      <c r="H2770" s="822" t="s">
        <v>643</v>
      </c>
      <c r="I2770" s="822" t="s">
        <v>2556</v>
      </c>
      <c r="J2770" s="822" t="s">
        <v>1211</v>
      </c>
      <c r="K2770" s="822" t="s">
        <v>1212</v>
      </c>
      <c r="L2770" s="825">
        <v>0</v>
      </c>
      <c r="M2770" s="825">
        <v>0</v>
      </c>
      <c r="N2770" s="822">
        <v>22</v>
      </c>
      <c r="O2770" s="826">
        <v>12</v>
      </c>
      <c r="P2770" s="825">
        <v>0</v>
      </c>
      <c r="Q2770" s="827"/>
      <c r="R2770" s="822">
        <v>16</v>
      </c>
      <c r="S2770" s="827">
        <v>0.72727272727272729</v>
      </c>
      <c r="T2770" s="826">
        <v>8.5</v>
      </c>
      <c r="U2770" s="828">
        <v>0.70833333333333337</v>
      </c>
    </row>
    <row r="2771" spans="1:21" ht="14.45" customHeight="1" x14ac:dyDescent="0.2">
      <c r="A2771" s="821">
        <v>21</v>
      </c>
      <c r="B2771" s="822" t="s">
        <v>2867</v>
      </c>
      <c r="C2771" s="822" t="s">
        <v>2873</v>
      </c>
      <c r="D2771" s="823" t="s">
        <v>4857</v>
      </c>
      <c r="E2771" s="824" t="s">
        <v>2898</v>
      </c>
      <c r="F2771" s="822" t="s">
        <v>2868</v>
      </c>
      <c r="G2771" s="822" t="s">
        <v>3164</v>
      </c>
      <c r="H2771" s="822" t="s">
        <v>329</v>
      </c>
      <c r="I2771" s="822" t="s">
        <v>3467</v>
      </c>
      <c r="J2771" s="822" t="s">
        <v>1437</v>
      </c>
      <c r="K2771" s="822" t="s">
        <v>3468</v>
      </c>
      <c r="L2771" s="825">
        <v>42.08</v>
      </c>
      <c r="M2771" s="825">
        <v>252.48</v>
      </c>
      <c r="N2771" s="822">
        <v>6</v>
      </c>
      <c r="O2771" s="826">
        <v>2.5</v>
      </c>
      <c r="P2771" s="825">
        <v>168.32</v>
      </c>
      <c r="Q2771" s="827">
        <v>0.66666666666666663</v>
      </c>
      <c r="R2771" s="822">
        <v>4</v>
      </c>
      <c r="S2771" s="827">
        <v>0.66666666666666663</v>
      </c>
      <c r="T2771" s="826">
        <v>1.5</v>
      </c>
      <c r="U2771" s="828">
        <v>0.6</v>
      </c>
    </row>
    <row r="2772" spans="1:21" ht="14.45" customHeight="1" x14ac:dyDescent="0.2">
      <c r="A2772" s="821">
        <v>21</v>
      </c>
      <c r="B2772" s="822" t="s">
        <v>2867</v>
      </c>
      <c r="C2772" s="822" t="s">
        <v>2873</v>
      </c>
      <c r="D2772" s="823" t="s">
        <v>4857</v>
      </c>
      <c r="E2772" s="824" t="s">
        <v>2898</v>
      </c>
      <c r="F2772" s="822" t="s">
        <v>2868</v>
      </c>
      <c r="G2772" s="822" t="s">
        <v>3575</v>
      </c>
      <c r="H2772" s="822" t="s">
        <v>329</v>
      </c>
      <c r="I2772" s="822" t="s">
        <v>3738</v>
      </c>
      <c r="J2772" s="822" t="s">
        <v>731</v>
      </c>
      <c r="K2772" s="822" t="s">
        <v>732</v>
      </c>
      <c r="L2772" s="825">
        <v>59.56</v>
      </c>
      <c r="M2772" s="825">
        <v>59.56</v>
      </c>
      <c r="N2772" s="822">
        <v>1</v>
      </c>
      <c r="O2772" s="826">
        <v>0.5</v>
      </c>
      <c r="P2772" s="825">
        <v>59.56</v>
      </c>
      <c r="Q2772" s="827">
        <v>1</v>
      </c>
      <c r="R2772" s="822">
        <v>1</v>
      </c>
      <c r="S2772" s="827">
        <v>1</v>
      </c>
      <c r="T2772" s="826">
        <v>0.5</v>
      </c>
      <c r="U2772" s="828">
        <v>1</v>
      </c>
    </row>
    <row r="2773" spans="1:21" ht="14.45" customHeight="1" x14ac:dyDescent="0.2">
      <c r="A2773" s="821">
        <v>21</v>
      </c>
      <c r="B2773" s="822" t="s">
        <v>2867</v>
      </c>
      <c r="C2773" s="822" t="s">
        <v>2873</v>
      </c>
      <c r="D2773" s="823" t="s">
        <v>4857</v>
      </c>
      <c r="E2773" s="824" t="s">
        <v>2898</v>
      </c>
      <c r="F2773" s="822" t="s">
        <v>2868</v>
      </c>
      <c r="G2773" s="822" t="s">
        <v>3899</v>
      </c>
      <c r="H2773" s="822" t="s">
        <v>329</v>
      </c>
      <c r="I2773" s="822" t="s">
        <v>4731</v>
      </c>
      <c r="J2773" s="822" t="s">
        <v>1387</v>
      </c>
      <c r="K2773" s="822" t="s">
        <v>3273</v>
      </c>
      <c r="L2773" s="825">
        <v>137.88</v>
      </c>
      <c r="M2773" s="825">
        <v>137.88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21</v>
      </c>
      <c r="B2774" s="822" t="s">
        <v>2867</v>
      </c>
      <c r="C2774" s="822" t="s">
        <v>2873</v>
      </c>
      <c r="D2774" s="823" t="s">
        <v>4857</v>
      </c>
      <c r="E2774" s="824" t="s">
        <v>2898</v>
      </c>
      <c r="F2774" s="822" t="s">
        <v>2868</v>
      </c>
      <c r="G2774" s="822" t="s">
        <v>3187</v>
      </c>
      <c r="H2774" s="822" t="s">
        <v>329</v>
      </c>
      <c r="I2774" s="822" t="s">
        <v>4732</v>
      </c>
      <c r="J2774" s="822" t="s">
        <v>4733</v>
      </c>
      <c r="K2774" s="822" t="s">
        <v>4734</v>
      </c>
      <c r="L2774" s="825">
        <v>333.91</v>
      </c>
      <c r="M2774" s="825">
        <v>333.91</v>
      </c>
      <c r="N2774" s="822">
        <v>1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21</v>
      </c>
      <c r="B2775" s="822" t="s">
        <v>2867</v>
      </c>
      <c r="C2775" s="822" t="s">
        <v>2873</v>
      </c>
      <c r="D2775" s="823" t="s">
        <v>4857</v>
      </c>
      <c r="E2775" s="824" t="s">
        <v>2898</v>
      </c>
      <c r="F2775" s="822" t="s">
        <v>2868</v>
      </c>
      <c r="G2775" s="822" t="s">
        <v>3187</v>
      </c>
      <c r="H2775" s="822" t="s">
        <v>329</v>
      </c>
      <c r="I2775" s="822" t="s">
        <v>3745</v>
      </c>
      <c r="J2775" s="822" t="s">
        <v>1405</v>
      </c>
      <c r="K2775" s="822" t="s">
        <v>3746</v>
      </c>
      <c r="L2775" s="825">
        <v>320.55</v>
      </c>
      <c r="M2775" s="825">
        <v>320.55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21</v>
      </c>
      <c r="B2776" s="822" t="s">
        <v>2867</v>
      </c>
      <c r="C2776" s="822" t="s">
        <v>2873</v>
      </c>
      <c r="D2776" s="823" t="s">
        <v>4857</v>
      </c>
      <c r="E2776" s="824" t="s">
        <v>2898</v>
      </c>
      <c r="F2776" s="822" t="s">
        <v>2868</v>
      </c>
      <c r="G2776" s="822" t="s">
        <v>3201</v>
      </c>
      <c r="H2776" s="822" t="s">
        <v>329</v>
      </c>
      <c r="I2776" s="822" t="s">
        <v>3750</v>
      </c>
      <c r="J2776" s="822" t="s">
        <v>748</v>
      </c>
      <c r="K2776" s="822" t="s">
        <v>3751</v>
      </c>
      <c r="L2776" s="825">
        <v>0</v>
      </c>
      <c r="M2776" s="825">
        <v>0</v>
      </c>
      <c r="N2776" s="822">
        <v>1</v>
      </c>
      <c r="O2776" s="826">
        <v>1</v>
      </c>
      <c r="P2776" s="825"/>
      <c r="Q2776" s="827"/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21</v>
      </c>
      <c r="B2777" s="822" t="s">
        <v>2867</v>
      </c>
      <c r="C2777" s="822" t="s">
        <v>2873</v>
      </c>
      <c r="D2777" s="823" t="s">
        <v>4857</v>
      </c>
      <c r="E2777" s="824" t="s">
        <v>2898</v>
      </c>
      <c r="F2777" s="822" t="s">
        <v>2868</v>
      </c>
      <c r="G2777" s="822" t="s">
        <v>3210</v>
      </c>
      <c r="H2777" s="822" t="s">
        <v>329</v>
      </c>
      <c r="I2777" s="822" t="s">
        <v>3216</v>
      </c>
      <c r="J2777" s="822" t="s">
        <v>3217</v>
      </c>
      <c r="K2777" s="822" t="s">
        <v>3213</v>
      </c>
      <c r="L2777" s="825">
        <v>0</v>
      </c>
      <c r="M2777" s="825">
        <v>0</v>
      </c>
      <c r="N2777" s="822">
        <v>1</v>
      </c>
      <c r="O2777" s="826">
        <v>1</v>
      </c>
      <c r="P2777" s="825"/>
      <c r="Q2777" s="827"/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21</v>
      </c>
      <c r="B2778" s="822" t="s">
        <v>2867</v>
      </c>
      <c r="C2778" s="822" t="s">
        <v>2873</v>
      </c>
      <c r="D2778" s="823" t="s">
        <v>4857</v>
      </c>
      <c r="E2778" s="824" t="s">
        <v>2898</v>
      </c>
      <c r="F2778" s="822" t="s">
        <v>2868</v>
      </c>
      <c r="G2778" s="822" t="s">
        <v>3210</v>
      </c>
      <c r="H2778" s="822" t="s">
        <v>643</v>
      </c>
      <c r="I2778" s="822" t="s">
        <v>2596</v>
      </c>
      <c r="J2778" s="822" t="s">
        <v>1460</v>
      </c>
      <c r="K2778" s="822" t="s">
        <v>1386</v>
      </c>
      <c r="L2778" s="825">
        <v>0</v>
      </c>
      <c r="M2778" s="825">
        <v>0</v>
      </c>
      <c r="N2778" s="822">
        <v>2</v>
      </c>
      <c r="O2778" s="826">
        <v>2</v>
      </c>
      <c r="P2778" s="825">
        <v>0</v>
      </c>
      <c r="Q2778" s="827"/>
      <c r="R2778" s="822">
        <v>1</v>
      </c>
      <c r="S2778" s="827">
        <v>0.5</v>
      </c>
      <c r="T2778" s="826">
        <v>1</v>
      </c>
      <c r="U2778" s="828">
        <v>0.5</v>
      </c>
    </row>
    <row r="2779" spans="1:21" ht="14.45" customHeight="1" x14ac:dyDescent="0.2">
      <c r="A2779" s="821">
        <v>21</v>
      </c>
      <c r="B2779" s="822" t="s">
        <v>2867</v>
      </c>
      <c r="C2779" s="822" t="s">
        <v>2873</v>
      </c>
      <c r="D2779" s="823" t="s">
        <v>4857</v>
      </c>
      <c r="E2779" s="824" t="s">
        <v>2898</v>
      </c>
      <c r="F2779" s="822" t="s">
        <v>2868</v>
      </c>
      <c r="G2779" s="822" t="s">
        <v>3221</v>
      </c>
      <c r="H2779" s="822" t="s">
        <v>329</v>
      </c>
      <c r="I2779" s="822" t="s">
        <v>3594</v>
      </c>
      <c r="J2779" s="822" t="s">
        <v>3223</v>
      </c>
      <c r="K2779" s="822" t="s">
        <v>3595</v>
      </c>
      <c r="L2779" s="825">
        <v>299.83999999999997</v>
      </c>
      <c r="M2779" s="825">
        <v>599.67999999999995</v>
      </c>
      <c r="N2779" s="822">
        <v>2</v>
      </c>
      <c r="O2779" s="826">
        <v>2</v>
      </c>
      <c r="P2779" s="825">
        <v>599.67999999999995</v>
      </c>
      <c r="Q2779" s="827">
        <v>1</v>
      </c>
      <c r="R2779" s="822">
        <v>2</v>
      </c>
      <c r="S2779" s="827">
        <v>1</v>
      </c>
      <c r="T2779" s="826">
        <v>2</v>
      </c>
      <c r="U2779" s="828">
        <v>1</v>
      </c>
    </row>
    <row r="2780" spans="1:21" ht="14.45" customHeight="1" x14ac:dyDescent="0.2">
      <c r="A2780" s="821">
        <v>21</v>
      </c>
      <c r="B2780" s="822" t="s">
        <v>2867</v>
      </c>
      <c r="C2780" s="822" t="s">
        <v>2873</v>
      </c>
      <c r="D2780" s="823" t="s">
        <v>4857</v>
      </c>
      <c r="E2780" s="824" t="s">
        <v>2898</v>
      </c>
      <c r="F2780" s="822" t="s">
        <v>2868</v>
      </c>
      <c r="G2780" s="822" t="s">
        <v>3221</v>
      </c>
      <c r="H2780" s="822" t="s">
        <v>329</v>
      </c>
      <c r="I2780" s="822" t="s">
        <v>3491</v>
      </c>
      <c r="J2780" s="822" t="s">
        <v>1451</v>
      </c>
      <c r="K2780" s="822" t="s">
        <v>3492</v>
      </c>
      <c r="L2780" s="825">
        <v>50.32</v>
      </c>
      <c r="M2780" s="825">
        <v>150.96</v>
      </c>
      <c r="N2780" s="822">
        <v>3</v>
      </c>
      <c r="O2780" s="826">
        <v>1</v>
      </c>
      <c r="P2780" s="825">
        <v>150.96</v>
      </c>
      <c r="Q2780" s="827">
        <v>1</v>
      </c>
      <c r="R2780" s="822">
        <v>3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21</v>
      </c>
      <c r="B2781" s="822" t="s">
        <v>2867</v>
      </c>
      <c r="C2781" s="822" t="s">
        <v>2873</v>
      </c>
      <c r="D2781" s="823" t="s">
        <v>4857</v>
      </c>
      <c r="E2781" s="824" t="s">
        <v>2898</v>
      </c>
      <c r="F2781" s="822" t="s">
        <v>2868</v>
      </c>
      <c r="G2781" s="822" t="s">
        <v>2922</v>
      </c>
      <c r="H2781" s="822" t="s">
        <v>329</v>
      </c>
      <c r="I2781" s="822" t="s">
        <v>2923</v>
      </c>
      <c r="J2781" s="822" t="s">
        <v>650</v>
      </c>
      <c r="K2781" s="822" t="s">
        <v>651</v>
      </c>
      <c r="L2781" s="825">
        <v>2086.5500000000002</v>
      </c>
      <c r="M2781" s="825">
        <v>8346.2000000000007</v>
      </c>
      <c r="N2781" s="822">
        <v>4</v>
      </c>
      <c r="O2781" s="826">
        <v>3.5</v>
      </c>
      <c r="P2781" s="825">
        <v>4173.1000000000004</v>
      </c>
      <c r="Q2781" s="827">
        <v>0.5</v>
      </c>
      <c r="R2781" s="822">
        <v>2</v>
      </c>
      <c r="S2781" s="827">
        <v>0.5</v>
      </c>
      <c r="T2781" s="826">
        <v>2</v>
      </c>
      <c r="U2781" s="828">
        <v>0.5714285714285714</v>
      </c>
    </row>
    <row r="2782" spans="1:21" ht="14.45" customHeight="1" x14ac:dyDescent="0.2">
      <c r="A2782" s="821">
        <v>21</v>
      </c>
      <c r="B2782" s="822" t="s">
        <v>2867</v>
      </c>
      <c r="C2782" s="822" t="s">
        <v>2873</v>
      </c>
      <c r="D2782" s="823" t="s">
        <v>4857</v>
      </c>
      <c r="E2782" s="824" t="s">
        <v>2898</v>
      </c>
      <c r="F2782" s="822" t="s">
        <v>2868</v>
      </c>
      <c r="G2782" s="822" t="s">
        <v>3231</v>
      </c>
      <c r="H2782" s="822" t="s">
        <v>643</v>
      </c>
      <c r="I2782" s="822" t="s">
        <v>2449</v>
      </c>
      <c r="J2782" s="822" t="s">
        <v>1529</v>
      </c>
      <c r="K2782" s="822" t="s">
        <v>2450</v>
      </c>
      <c r="L2782" s="825">
        <v>154.36000000000001</v>
      </c>
      <c r="M2782" s="825">
        <v>1080.52</v>
      </c>
      <c r="N2782" s="822">
        <v>7</v>
      </c>
      <c r="O2782" s="826">
        <v>6</v>
      </c>
      <c r="P2782" s="825">
        <v>771.80000000000007</v>
      </c>
      <c r="Q2782" s="827">
        <v>0.71428571428571441</v>
      </c>
      <c r="R2782" s="822">
        <v>5</v>
      </c>
      <c r="S2782" s="827">
        <v>0.7142857142857143</v>
      </c>
      <c r="T2782" s="826">
        <v>4.5</v>
      </c>
      <c r="U2782" s="828">
        <v>0.75</v>
      </c>
    </row>
    <row r="2783" spans="1:21" ht="14.45" customHeight="1" x14ac:dyDescent="0.2">
      <c r="A2783" s="821">
        <v>21</v>
      </c>
      <c r="B2783" s="822" t="s">
        <v>2867</v>
      </c>
      <c r="C2783" s="822" t="s">
        <v>2873</v>
      </c>
      <c r="D2783" s="823" t="s">
        <v>4857</v>
      </c>
      <c r="E2783" s="824" t="s">
        <v>2898</v>
      </c>
      <c r="F2783" s="822" t="s">
        <v>2868</v>
      </c>
      <c r="G2783" s="822" t="s">
        <v>3231</v>
      </c>
      <c r="H2783" s="822" t="s">
        <v>329</v>
      </c>
      <c r="I2783" s="822" t="s">
        <v>3232</v>
      </c>
      <c r="J2783" s="822" t="s">
        <v>1529</v>
      </c>
      <c r="K2783" s="822" t="s">
        <v>3233</v>
      </c>
      <c r="L2783" s="825">
        <v>225.06</v>
      </c>
      <c r="M2783" s="825">
        <v>675.18000000000006</v>
      </c>
      <c r="N2783" s="822">
        <v>3</v>
      </c>
      <c r="O2783" s="826">
        <v>2.5</v>
      </c>
      <c r="P2783" s="825">
        <v>450.12</v>
      </c>
      <c r="Q2783" s="827">
        <v>0.66666666666666663</v>
      </c>
      <c r="R2783" s="822">
        <v>2</v>
      </c>
      <c r="S2783" s="827">
        <v>0.66666666666666663</v>
      </c>
      <c r="T2783" s="826">
        <v>1.5</v>
      </c>
      <c r="U2783" s="828">
        <v>0.6</v>
      </c>
    </row>
    <row r="2784" spans="1:21" ht="14.45" customHeight="1" x14ac:dyDescent="0.2">
      <c r="A2784" s="821">
        <v>21</v>
      </c>
      <c r="B2784" s="822" t="s">
        <v>2867</v>
      </c>
      <c r="C2784" s="822" t="s">
        <v>2873</v>
      </c>
      <c r="D2784" s="823" t="s">
        <v>4857</v>
      </c>
      <c r="E2784" s="824" t="s">
        <v>2898</v>
      </c>
      <c r="F2784" s="822" t="s">
        <v>2868</v>
      </c>
      <c r="G2784" s="822" t="s">
        <v>3234</v>
      </c>
      <c r="H2784" s="822" t="s">
        <v>329</v>
      </c>
      <c r="I2784" s="822" t="s">
        <v>3493</v>
      </c>
      <c r="J2784" s="822" t="s">
        <v>1091</v>
      </c>
      <c r="K2784" s="822" t="s">
        <v>1092</v>
      </c>
      <c r="L2784" s="825">
        <v>374.79</v>
      </c>
      <c r="M2784" s="825">
        <v>374.79</v>
      </c>
      <c r="N2784" s="822">
        <v>1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21</v>
      </c>
      <c r="B2785" s="822" t="s">
        <v>2867</v>
      </c>
      <c r="C2785" s="822" t="s">
        <v>2873</v>
      </c>
      <c r="D2785" s="823" t="s">
        <v>4857</v>
      </c>
      <c r="E2785" s="824" t="s">
        <v>2898</v>
      </c>
      <c r="F2785" s="822" t="s">
        <v>2868</v>
      </c>
      <c r="G2785" s="822" t="s">
        <v>3234</v>
      </c>
      <c r="H2785" s="822" t="s">
        <v>329</v>
      </c>
      <c r="I2785" s="822" t="s">
        <v>3235</v>
      </c>
      <c r="J2785" s="822" t="s">
        <v>1091</v>
      </c>
      <c r="K2785" s="822" t="s">
        <v>1092</v>
      </c>
      <c r="L2785" s="825">
        <v>374.79</v>
      </c>
      <c r="M2785" s="825">
        <v>749.58</v>
      </c>
      <c r="N2785" s="822">
        <v>2</v>
      </c>
      <c r="O2785" s="826">
        <v>1</v>
      </c>
      <c r="P2785" s="825">
        <v>749.58</v>
      </c>
      <c r="Q2785" s="827">
        <v>1</v>
      </c>
      <c r="R2785" s="822">
        <v>2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21</v>
      </c>
      <c r="B2786" s="822" t="s">
        <v>2867</v>
      </c>
      <c r="C2786" s="822" t="s">
        <v>2873</v>
      </c>
      <c r="D2786" s="823" t="s">
        <v>4857</v>
      </c>
      <c r="E2786" s="824" t="s">
        <v>2898</v>
      </c>
      <c r="F2786" s="822" t="s">
        <v>2868</v>
      </c>
      <c r="G2786" s="822" t="s">
        <v>3239</v>
      </c>
      <c r="H2786" s="822" t="s">
        <v>329</v>
      </c>
      <c r="I2786" s="822" t="s">
        <v>3760</v>
      </c>
      <c r="J2786" s="822" t="s">
        <v>891</v>
      </c>
      <c r="K2786" s="822" t="s">
        <v>3761</v>
      </c>
      <c r="L2786" s="825">
        <v>63.14</v>
      </c>
      <c r="M2786" s="825">
        <v>63.14</v>
      </c>
      <c r="N2786" s="822">
        <v>1</v>
      </c>
      <c r="O2786" s="826">
        <v>1</v>
      </c>
      <c r="P2786" s="825">
        <v>63.14</v>
      </c>
      <c r="Q2786" s="827">
        <v>1</v>
      </c>
      <c r="R2786" s="822">
        <v>1</v>
      </c>
      <c r="S2786" s="827">
        <v>1</v>
      </c>
      <c r="T2786" s="826">
        <v>1</v>
      </c>
      <c r="U2786" s="828">
        <v>1</v>
      </c>
    </row>
    <row r="2787" spans="1:21" ht="14.45" customHeight="1" x14ac:dyDescent="0.2">
      <c r="A2787" s="821">
        <v>21</v>
      </c>
      <c r="B2787" s="822" t="s">
        <v>2867</v>
      </c>
      <c r="C2787" s="822" t="s">
        <v>2873</v>
      </c>
      <c r="D2787" s="823" t="s">
        <v>4857</v>
      </c>
      <c r="E2787" s="824" t="s">
        <v>2898</v>
      </c>
      <c r="F2787" s="822" t="s">
        <v>2868</v>
      </c>
      <c r="G2787" s="822" t="s">
        <v>3239</v>
      </c>
      <c r="H2787" s="822" t="s">
        <v>329</v>
      </c>
      <c r="I2787" s="822" t="s">
        <v>4184</v>
      </c>
      <c r="J2787" s="822" t="s">
        <v>891</v>
      </c>
      <c r="K2787" s="822" t="s">
        <v>2707</v>
      </c>
      <c r="L2787" s="825">
        <v>49.08</v>
      </c>
      <c r="M2787" s="825">
        <v>49.08</v>
      </c>
      <c r="N2787" s="822">
        <v>1</v>
      </c>
      <c r="O2787" s="826">
        <v>1</v>
      </c>
      <c r="P2787" s="825">
        <v>49.08</v>
      </c>
      <c r="Q2787" s="827">
        <v>1</v>
      </c>
      <c r="R2787" s="822">
        <v>1</v>
      </c>
      <c r="S2787" s="827">
        <v>1</v>
      </c>
      <c r="T2787" s="826">
        <v>1</v>
      </c>
      <c r="U2787" s="828">
        <v>1</v>
      </c>
    </row>
    <row r="2788" spans="1:21" ht="14.45" customHeight="1" x14ac:dyDescent="0.2">
      <c r="A2788" s="821">
        <v>21</v>
      </c>
      <c r="B2788" s="822" t="s">
        <v>2867</v>
      </c>
      <c r="C2788" s="822" t="s">
        <v>2873</v>
      </c>
      <c r="D2788" s="823" t="s">
        <v>4857</v>
      </c>
      <c r="E2788" s="824" t="s">
        <v>2898</v>
      </c>
      <c r="F2788" s="822" t="s">
        <v>2868</v>
      </c>
      <c r="G2788" s="822" t="s">
        <v>3239</v>
      </c>
      <c r="H2788" s="822" t="s">
        <v>643</v>
      </c>
      <c r="I2788" s="822" t="s">
        <v>2440</v>
      </c>
      <c r="J2788" s="822" t="s">
        <v>2436</v>
      </c>
      <c r="K2788" s="822" t="s">
        <v>2441</v>
      </c>
      <c r="L2788" s="825">
        <v>49.08</v>
      </c>
      <c r="M2788" s="825">
        <v>196.32</v>
      </c>
      <c r="N2788" s="822">
        <v>4</v>
      </c>
      <c r="O2788" s="826">
        <v>3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21</v>
      </c>
      <c r="B2789" s="822" t="s">
        <v>2867</v>
      </c>
      <c r="C2789" s="822" t="s">
        <v>2873</v>
      </c>
      <c r="D2789" s="823" t="s">
        <v>4857</v>
      </c>
      <c r="E2789" s="824" t="s">
        <v>2898</v>
      </c>
      <c r="F2789" s="822" t="s">
        <v>2868</v>
      </c>
      <c r="G2789" s="822" t="s">
        <v>3239</v>
      </c>
      <c r="H2789" s="822" t="s">
        <v>643</v>
      </c>
      <c r="I2789" s="822" t="s">
        <v>2704</v>
      </c>
      <c r="J2789" s="822" t="s">
        <v>891</v>
      </c>
      <c r="K2789" s="822" t="s">
        <v>1710</v>
      </c>
      <c r="L2789" s="825">
        <v>74.08</v>
      </c>
      <c r="M2789" s="825">
        <v>74.08</v>
      </c>
      <c r="N2789" s="822">
        <v>1</v>
      </c>
      <c r="O2789" s="826">
        <v>0.5</v>
      </c>
      <c r="P2789" s="825">
        <v>74.08</v>
      </c>
      <c r="Q2789" s="827">
        <v>1</v>
      </c>
      <c r="R2789" s="822">
        <v>1</v>
      </c>
      <c r="S2789" s="827">
        <v>1</v>
      </c>
      <c r="T2789" s="826">
        <v>0.5</v>
      </c>
      <c r="U2789" s="828">
        <v>1</v>
      </c>
    </row>
    <row r="2790" spans="1:21" ht="14.45" customHeight="1" x14ac:dyDescent="0.2">
      <c r="A2790" s="821">
        <v>21</v>
      </c>
      <c r="B2790" s="822" t="s">
        <v>2867</v>
      </c>
      <c r="C2790" s="822" t="s">
        <v>2873</v>
      </c>
      <c r="D2790" s="823" t="s">
        <v>4857</v>
      </c>
      <c r="E2790" s="824" t="s">
        <v>2898</v>
      </c>
      <c r="F2790" s="822" t="s">
        <v>2868</v>
      </c>
      <c r="G2790" s="822" t="s">
        <v>3600</v>
      </c>
      <c r="H2790" s="822" t="s">
        <v>329</v>
      </c>
      <c r="I2790" s="822" t="s">
        <v>3601</v>
      </c>
      <c r="J2790" s="822" t="s">
        <v>3602</v>
      </c>
      <c r="K2790" s="822" t="s">
        <v>3603</v>
      </c>
      <c r="L2790" s="825">
        <v>248.55</v>
      </c>
      <c r="M2790" s="825">
        <v>248.55</v>
      </c>
      <c r="N2790" s="822">
        <v>1</v>
      </c>
      <c r="O2790" s="826">
        <v>1</v>
      </c>
      <c r="P2790" s="825">
        <v>248.55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21</v>
      </c>
      <c r="B2791" s="822" t="s">
        <v>2867</v>
      </c>
      <c r="C2791" s="822" t="s">
        <v>2873</v>
      </c>
      <c r="D2791" s="823" t="s">
        <v>4857</v>
      </c>
      <c r="E2791" s="824" t="s">
        <v>2898</v>
      </c>
      <c r="F2791" s="822" t="s">
        <v>2868</v>
      </c>
      <c r="G2791" s="822" t="s">
        <v>3251</v>
      </c>
      <c r="H2791" s="822" t="s">
        <v>643</v>
      </c>
      <c r="I2791" s="822" t="s">
        <v>4735</v>
      </c>
      <c r="J2791" s="822" t="s">
        <v>1509</v>
      </c>
      <c r="K2791" s="822" t="s">
        <v>1493</v>
      </c>
      <c r="L2791" s="825">
        <v>155.97</v>
      </c>
      <c r="M2791" s="825">
        <v>467.90999999999997</v>
      </c>
      <c r="N2791" s="822">
        <v>3</v>
      </c>
      <c r="O2791" s="826">
        <v>1</v>
      </c>
      <c r="P2791" s="825">
        <v>467.90999999999997</v>
      </c>
      <c r="Q2791" s="827">
        <v>1</v>
      </c>
      <c r="R2791" s="822">
        <v>3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21</v>
      </c>
      <c r="B2792" s="822" t="s">
        <v>2867</v>
      </c>
      <c r="C2792" s="822" t="s">
        <v>2873</v>
      </c>
      <c r="D2792" s="823" t="s">
        <v>4857</v>
      </c>
      <c r="E2792" s="824" t="s">
        <v>2898</v>
      </c>
      <c r="F2792" s="822" t="s">
        <v>2868</v>
      </c>
      <c r="G2792" s="822" t="s">
        <v>3251</v>
      </c>
      <c r="H2792" s="822" t="s">
        <v>643</v>
      </c>
      <c r="I2792" s="822" t="s">
        <v>2636</v>
      </c>
      <c r="J2792" s="822" t="s">
        <v>1508</v>
      </c>
      <c r="K2792" s="822" t="s">
        <v>1493</v>
      </c>
      <c r="L2792" s="825">
        <v>155.97</v>
      </c>
      <c r="M2792" s="825">
        <v>779.84999999999991</v>
      </c>
      <c r="N2792" s="822">
        <v>5</v>
      </c>
      <c r="O2792" s="826">
        <v>2</v>
      </c>
      <c r="P2792" s="825">
        <v>311.94</v>
      </c>
      <c r="Q2792" s="827">
        <v>0.4</v>
      </c>
      <c r="R2792" s="822">
        <v>2</v>
      </c>
      <c r="S2792" s="827">
        <v>0.4</v>
      </c>
      <c r="T2792" s="826">
        <v>1</v>
      </c>
      <c r="U2792" s="828">
        <v>0.5</v>
      </c>
    </row>
    <row r="2793" spans="1:21" ht="14.45" customHeight="1" x14ac:dyDescent="0.2">
      <c r="A2793" s="821">
        <v>21</v>
      </c>
      <c r="B2793" s="822" t="s">
        <v>2867</v>
      </c>
      <c r="C2793" s="822" t="s">
        <v>2873</v>
      </c>
      <c r="D2793" s="823" t="s">
        <v>4857</v>
      </c>
      <c r="E2793" s="824" t="s">
        <v>2898</v>
      </c>
      <c r="F2793" s="822" t="s">
        <v>2868</v>
      </c>
      <c r="G2793" s="822" t="s">
        <v>3251</v>
      </c>
      <c r="H2793" s="822" t="s">
        <v>643</v>
      </c>
      <c r="I2793" s="822" t="s">
        <v>4736</v>
      </c>
      <c r="J2793" s="822" t="s">
        <v>4737</v>
      </c>
      <c r="K2793" s="822" t="s">
        <v>1961</v>
      </c>
      <c r="L2793" s="825">
        <v>184.82</v>
      </c>
      <c r="M2793" s="825">
        <v>369.64</v>
      </c>
      <c r="N2793" s="822">
        <v>2</v>
      </c>
      <c r="O2793" s="826">
        <v>1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21</v>
      </c>
      <c r="B2794" s="822" t="s">
        <v>2867</v>
      </c>
      <c r="C2794" s="822" t="s">
        <v>2873</v>
      </c>
      <c r="D2794" s="823" t="s">
        <v>4857</v>
      </c>
      <c r="E2794" s="824" t="s">
        <v>2898</v>
      </c>
      <c r="F2794" s="822" t="s">
        <v>2868</v>
      </c>
      <c r="G2794" s="822" t="s">
        <v>3254</v>
      </c>
      <c r="H2794" s="822" t="s">
        <v>329</v>
      </c>
      <c r="I2794" s="822" t="s">
        <v>3255</v>
      </c>
      <c r="J2794" s="822" t="s">
        <v>1152</v>
      </c>
      <c r="K2794" s="822" t="s">
        <v>1153</v>
      </c>
      <c r="L2794" s="825">
        <v>121.92</v>
      </c>
      <c r="M2794" s="825">
        <v>853.44</v>
      </c>
      <c r="N2794" s="822">
        <v>7</v>
      </c>
      <c r="O2794" s="826">
        <v>5.5</v>
      </c>
      <c r="P2794" s="825">
        <v>487.68</v>
      </c>
      <c r="Q2794" s="827">
        <v>0.5714285714285714</v>
      </c>
      <c r="R2794" s="822">
        <v>4</v>
      </c>
      <c r="S2794" s="827">
        <v>0.5714285714285714</v>
      </c>
      <c r="T2794" s="826">
        <v>3.5</v>
      </c>
      <c r="U2794" s="828">
        <v>0.63636363636363635</v>
      </c>
    </row>
    <row r="2795" spans="1:21" ht="14.45" customHeight="1" x14ac:dyDescent="0.2">
      <c r="A2795" s="821">
        <v>21</v>
      </c>
      <c r="B2795" s="822" t="s">
        <v>2867</v>
      </c>
      <c r="C2795" s="822" t="s">
        <v>2873</v>
      </c>
      <c r="D2795" s="823" t="s">
        <v>4857</v>
      </c>
      <c r="E2795" s="824" t="s">
        <v>2898</v>
      </c>
      <c r="F2795" s="822" t="s">
        <v>2868</v>
      </c>
      <c r="G2795" s="822" t="s">
        <v>3254</v>
      </c>
      <c r="H2795" s="822" t="s">
        <v>329</v>
      </c>
      <c r="I2795" s="822" t="s">
        <v>3255</v>
      </c>
      <c r="J2795" s="822" t="s">
        <v>1152</v>
      </c>
      <c r="K2795" s="822" t="s">
        <v>1153</v>
      </c>
      <c r="L2795" s="825">
        <v>107.27</v>
      </c>
      <c r="M2795" s="825">
        <v>321.81</v>
      </c>
      <c r="N2795" s="822">
        <v>3</v>
      </c>
      <c r="O2795" s="826">
        <v>2</v>
      </c>
      <c r="P2795" s="825">
        <v>214.54</v>
      </c>
      <c r="Q2795" s="827">
        <v>0.66666666666666663</v>
      </c>
      <c r="R2795" s="822">
        <v>2</v>
      </c>
      <c r="S2795" s="827">
        <v>0.66666666666666663</v>
      </c>
      <c r="T2795" s="826">
        <v>1</v>
      </c>
      <c r="U2795" s="828">
        <v>0.5</v>
      </c>
    </row>
    <row r="2796" spans="1:21" ht="14.45" customHeight="1" x14ac:dyDescent="0.2">
      <c r="A2796" s="821">
        <v>21</v>
      </c>
      <c r="B2796" s="822" t="s">
        <v>2867</v>
      </c>
      <c r="C2796" s="822" t="s">
        <v>2873</v>
      </c>
      <c r="D2796" s="823" t="s">
        <v>4857</v>
      </c>
      <c r="E2796" s="824" t="s">
        <v>2898</v>
      </c>
      <c r="F2796" s="822" t="s">
        <v>2869</v>
      </c>
      <c r="G2796" s="822" t="s">
        <v>3257</v>
      </c>
      <c r="H2796" s="822" t="s">
        <v>329</v>
      </c>
      <c r="I2796" s="822" t="s">
        <v>3258</v>
      </c>
      <c r="J2796" s="822" t="s">
        <v>3259</v>
      </c>
      <c r="K2796" s="822"/>
      <c r="L2796" s="825">
        <v>0</v>
      </c>
      <c r="M2796" s="825">
        <v>0</v>
      </c>
      <c r="N2796" s="822">
        <v>2</v>
      </c>
      <c r="O2796" s="826">
        <v>2</v>
      </c>
      <c r="P2796" s="825">
        <v>0</v>
      </c>
      <c r="Q2796" s="827"/>
      <c r="R2796" s="822">
        <v>1</v>
      </c>
      <c r="S2796" s="827">
        <v>0.5</v>
      </c>
      <c r="T2796" s="826">
        <v>1</v>
      </c>
      <c r="U2796" s="828">
        <v>0.5</v>
      </c>
    </row>
    <row r="2797" spans="1:21" ht="14.45" customHeight="1" x14ac:dyDescent="0.2">
      <c r="A2797" s="821">
        <v>21</v>
      </c>
      <c r="B2797" s="822" t="s">
        <v>2867</v>
      </c>
      <c r="C2797" s="822" t="s">
        <v>2873</v>
      </c>
      <c r="D2797" s="823" t="s">
        <v>4857</v>
      </c>
      <c r="E2797" s="824" t="s">
        <v>2898</v>
      </c>
      <c r="F2797" s="822" t="s">
        <v>2869</v>
      </c>
      <c r="G2797" s="822" t="s">
        <v>3257</v>
      </c>
      <c r="H2797" s="822" t="s">
        <v>329</v>
      </c>
      <c r="I2797" s="822" t="s">
        <v>4391</v>
      </c>
      <c r="J2797" s="822" t="s">
        <v>3259</v>
      </c>
      <c r="K2797" s="822"/>
      <c r="L2797" s="825">
        <v>0</v>
      </c>
      <c r="M2797" s="825">
        <v>0</v>
      </c>
      <c r="N2797" s="822">
        <v>2</v>
      </c>
      <c r="O2797" s="826">
        <v>2</v>
      </c>
      <c r="P2797" s="825">
        <v>0</v>
      </c>
      <c r="Q2797" s="827"/>
      <c r="R2797" s="822">
        <v>1</v>
      </c>
      <c r="S2797" s="827">
        <v>0.5</v>
      </c>
      <c r="T2797" s="826">
        <v>1</v>
      </c>
      <c r="U2797" s="828">
        <v>0.5</v>
      </c>
    </row>
    <row r="2798" spans="1:21" ht="14.45" customHeight="1" x14ac:dyDescent="0.2">
      <c r="A2798" s="821">
        <v>21</v>
      </c>
      <c r="B2798" s="822" t="s">
        <v>2867</v>
      </c>
      <c r="C2798" s="822" t="s">
        <v>2873</v>
      </c>
      <c r="D2798" s="823" t="s">
        <v>4857</v>
      </c>
      <c r="E2798" s="824" t="s">
        <v>2898</v>
      </c>
      <c r="F2798" s="822" t="s">
        <v>2869</v>
      </c>
      <c r="G2798" s="822" t="s">
        <v>3257</v>
      </c>
      <c r="H2798" s="822" t="s">
        <v>329</v>
      </c>
      <c r="I2798" s="822" t="s">
        <v>4303</v>
      </c>
      <c r="J2798" s="822" t="s">
        <v>3259</v>
      </c>
      <c r="K2798" s="822"/>
      <c r="L2798" s="825">
        <v>0</v>
      </c>
      <c r="M2798" s="825">
        <v>0</v>
      </c>
      <c r="N2798" s="822">
        <v>1</v>
      </c>
      <c r="O2798" s="826">
        <v>1</v>
      </c>
      <c r="P2798" s="825"/>
      <c r="Q2798" s="827"/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21</v>
      </c>
      <c r="B2799" s="822" t="s">
        <v>2867</v>
      </c>
      <c r="C2799" s="822" t="s">
        <v>2873</v>
      </c>
      <c r="D2799" s="823" t="s">
        <v>4857</v>
      </c>
      <c r="E2799" s="824" t="s">
        <v>2894</v>
      </c>
      <c r="F2799" s="822" t="s">
        <v>2868</v>
      </c>
      <c r="G2799" s="822" t="s">
        <v>2951</v>
      </c>
      <c r="H2799" s="822" t="s">
        <v>329</v>
      </c>
      <c r="I2799" s="822" t="s">
        <v>3269</v>
      </c>
      <c r="J2799" s="822" t="s">
        <v>2953</v>
      </c>
      <c r="K2799" s="822" t="s">
        <v>3270</v>
      </c>
      <c r="L2799" s="825">
        <v>23.49</v>
      </c>
      <c r="M2799" s="825">
        <v>23.49</v>
      </c>
      <c r="N2799" s="822">
        <v>1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21</v>
      </c>
      <c r="B2800" s="822" t="s">
        <v>2867</v>
      </c>
      <c r="C2800" s="822" t="s">
        <v>2873</v>
      </c>
      <c r="D2800" s="823" t="s">
        <v>4857</v>
      </c>
      <c r="E2800" s="824" t="s">
        <v>2894</v>
      </c>
      <c r="F2800" s="822" t="s">
        <v>2868</v>
      </c>
      <c r="G2800" s="822" t="s">
        <v>2951</v>
      </c>
      <c r="H2800" s="822" t="s">
        <v>329</v>
      </c>
      <c r="I2800" s="822" t="s">
        <v>2952</v>
      </c>
      <c r="J2800" s="822" t="s">
        <v>2953</v>
      </c>
      <c r="K2800" s="822" t="s">
        <v>2954</v>
      </c>
      <c r="L2800" s="825">
        <v>70.48</v>
      </c>
      <c r="M2800" s="825">
        <v>422.88</v>
      </c>
      <c r="N2800" s="822">
        <v>6</v>
      </c>
      <c r="O2800" s="826">
        <v>4</v>
      </c>
      <c r="P2800" s="825">
        <v>211.44</v>
      </c>
      <c r="Q2800" s="827">
        <v>0.5</v>
      </c>
      <c r="R2800" s="822">
        <v>3</v>
      </c>
      <c r="S2800" s="827">
        <v>0.5</v>
      </c>
      <c r="T2800" s="826">
        <v>2</v>
      </c>
      <c r="U2800" s="828">
        <v>0.5</v>
      </c>
    </row>
    <row r="2801" spans="1:21" ht="14.45" customHeight="1" x14ac:dyDescent="0.2">
      <c r="A2801" s="821">
        <v>21</v>
      </c>
      <c r="B2801" s="822" t="s">
        <v>2867</v>
      </c>
      <c r="C2801" s="822" t="s">
        <v>2873</v>
      </c>
      <c r="D2801" s="823" t="s">
        <v>4857</v>
      </c>
      <c r="E2801" s="824" t="s">
        <v>2894</v>
      </c>
      <c r="F2801" s="822" t="s">
        <v>2868</v>
      </c>
      <c r="G2801" s="822" t="s">
        <v>2958</v>
      </c>
      <c r="H2801" s="822" t="s">
        <v>643</v>
      </c>
      <c r="I2801" s="822" t="s">
        <v>2526</v>
      </c>
      <c r="J2801" s="822" t="s">
        <v>656</v>
      </c>
      <c r="K2801" s="822" t="s">
        <v>658</v>
      </c>
      <c r="L2801" s="825">
        <v>72.55</v>
      </c>
      <c r="M2801" s="825">
        <v>72.55</v>
      </c>
      <c r="N2801" s="822">
        <v>1</v>
      </c>
      <c r="O2801" s="826">
        <v>0.5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21</v>
      </c>
      <c r="B2802" s="822" t="s">
        <v>2867</v>
      </c>
      <c r="C2802" s="822" t="s">
        <v>2873</v>
      </c>
      <c r="D2802" s="823" t="s">
        <v>4857</v>
      </c>
      <c r="E2802" s="824" t="s">
        <v>2894</v>
      </c>
      <c r="F2802" s="822" t="s">
        <v>2868</v>
      </c>
      <c r="G2802" s="822" t="s">
        <v>2958</v>
      </c>
      <c r="H2802" s="822" t="s">
        <v>643</v>
      </c>
      <c r="I2802" s="822" t="s">
        <v>2525</v>
      </c>
      <c r="J2802" s="822" t="s">
        <v>656</v>
      </c>
      <c r="K2802" s="822" t="s">
        <v>657</v>
      </c>
      <c r="L2802" s="825">
        <v>21.76</v>
      </c>
      <c r="M2802" s="825">
        <v>43.52</v>
      </c>
      <c r="N2802" s="822">
        <v>2</v>
      </c>
      <c r="O2802" s="826">
        <v>1</v>
      </c>
      <c r="P2802" s="825">
        <v>21.76</v>
      </c>
      <c r="Q2802" s="827">
        <v>0.5</v>
      </c>
      <c r="R2802" s="822">
        <v>1</v>
      </c>
      <c r="S2802" s="827">
        <v>0.5</v>
      </c>
      <c r="T2802" s="826">
        <v>0.5</v>
      </c>
      <c r="U2802" s="828">
        <v>0.5</v>
      </c>
    </row>
    <row r="2803" spans="1:21" ht="14.45" customHeight="1" x14ac:dyDescent="0.2">
      <c r="A2803" s="821">
        <v>21</v>
      </c>
      <c r="B2803" s="822" t="s">
        <v>2867</v>
      </c>
      <c r="C2803" s="822" t="s">
        <v>2873</v>
      </c>
      <c r="D2803" s="823" t="s">
        <v>4857</v>
      </c>
      <c r="E2803" s="824" t="s">
        <v>2894</v>
      </c>
      <c r="F2803" s="822" t="s">
        <v>2868</v>
      </c>
      <c r="G2803" s="822" t="s">
        <v>2958</v>
      </c>
      <c r="H2803" s="822" t="s">
        <v>643</v>
      </c>
      <c r="I2803" s="822" t="s">
        <v>2527</v>
      </c>
      <c r="J2803" s="822" t="s">
        <v>656</v>
      </c>
      <c r="K2803" s="822" t="s">
        <v>659</v>
      </c>
      <c r="L2803" s="825">
        <v>65.28</v>
      </c>
      <c r="M2803" s="825">
        <v>261.12</v>
      </c>
      <c r="N2803" s="822">
        <v>4</v>
      </c>
      <c r="O2803" s="826">
        <v>2.5</v>
      </c>
      <c r="P2803" s="825">
        <v>130.56</v>
      </c>
      <c r="Q2803" s="827">
        <v>0.5</v>
      </c>
      <c r="R2803" s="822">
        <v>2</v>
      </c>
      <c r="S2803" s="827">
        <v>0.5</v>
      </c>
      <c r="T2803" s="826">
        <v>1.5</v>
      </c>
      <c r="U2803" s="828">
        <v>0.6</v>
      </c>
    </row>
    <row r="2804" spans="1:21" ht="14.45" customHeight="1" x14ac:dyDescent="0.2">
      <c r="A2804" s="821">
        <v>21</v>
      </c>
      <c r="B2804" s="822" t="s">
        <v>2867</v>
      </c>
      <c r="C2804" s="822" t="s">
        <v>2873</v>
      </c>
      <c r="D2804" s="823" t="s">
        <v>4857</v>
      </c>
      <c r="E2804" s="824" t="s">
        <v>2894</v>
      </c>
      <c r="F2804" s="822" t="s">
        <v>2868</v>
      </c>
      <c r="G2804" s="822" t="s">
        <v>2915</v>
      </c>
      <c r="H2804" s="822" t="s">
        <v>643</v>
      </c>
      <c r="I2804" s="822" t="s">
        <v>2588</v>
      </c>
      <c r="J2804" s="822" t="s">
        <v>2589</v>
      </c>
      <c r="K2804" s="822" t="s">
        <v>2590</v>
      </c>
      <c r="L2804" s="825">
        <v>23.4</v>
      </c>
      <c r="M2804" s="825">
        <v>46.8</v>
      </c>
      <c r="N2804" s="822">
        <v>2</v>
      </c>
      <c r="O2804" s="826">
        <v>1.5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21</v>
      </c>
      <c r="B2805" s="822" t="s">
        <v>2867</v>
      </c>
      <c r="C2805" s="822" t="s">
        <v>2873</v>
      </c>
      <c r="D2805" s="823" t="s">
        <v>4857</v>
      </c>
      <c r="E2805" s="824" t="s">
        <v>2894</v>
      </c>
      <c r="F2805" s="822" t="s">
        <v>2868</v>
      </c>
      <c r="G2805" s="822" t="s">
        <v>2915</v>
      </c>
      <c r="H2805" s="822" t="s">
        <v>643</v>
      </c>
      <c r="I2805" s="822" t="s">
        <v>2591</v>
      </c>
      <c r="J2805" s="822" t="s">
        <v>2589</v>
      </c>
      <c r="K2805" s="822" t="s">
        <v>2592</v>
      </c>
      <c r="L2805" s="825">
        <v>11.71</v>
      </c>
      <c r="M2805" s="825">
        <v>23.42</v>
      </c>
      <c r="N2805" s="822">
        <v>2</v>
      </c>
      <c r="O2805" s="826">
        <v>1.5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21</v>
      </c>
      <c r="B2806" s="822" t="s">
        <v>2867</v>
      </c>
      <c r="C2806" s="822" t="s">
        <v>2873</v>
      </c>
      <c r="D2806" s="823" t="s">
        <v>4857</v>
      </c>
      <c r="E2806" s="824" t="s">
        <v>2894</v>
      </c>
      <c r="F2806" s="822" t="s">
        <v>2868</v>
      </c>
      <c r="G2806" s="822" t="s">
        <v>2961</v>
      </c>
      <c r="H2806" s="822" t="s">
        <v>643</v>
      </c>
      <c r="I2806" s="822" t="s">
        <v>2392</v>
      </c>
      <c r="J2806" s="822" t="s">
        <v>2388</v>
      </c>
      <c r="K2806" s="822" t="s">
        <v>2393</v>
      </c>
      <c r="L2806" s="825">
        <v>31.09</v>
      </c>
      <c r="M2806" s="825">
        <v>93.27</v>
      </c>
      <c r="N2806" s="822">
        <v>3</v>
      </c>
      <c r="O2806" s="826">
        <v>2.5</v>
      </c>
      <c r="P2806" s="825">
        <v>62.18</v>
      </c>
      <c r="Q2806" s="827">
        <v>0.66666666666666674</v>
      </c>
      <c r="R2806" s="822">
        <v>2</v>
      </c>
      <c r="S2806" s="827">
        <v>0.66666666666666663</v>
      </c>
      <c r="T2806" s="826">
        <v>2</v>
      </c>
      <c r="U2806" s="828">
        <v>0.8</v>
      </c>
    </row>
    <row r="2807" spans="1:21" ht="14.45" customHeight="1" x14ac:dyDescent="0.2">
      <c r="A2807" s="821">
        <v>21</v>
      </c>
      <c r="B2807" s="822" t="s">
        <v>2867</v>
      </c>
      <c r="C2807" s="822" t="s">
        <v>2873</v>
      </c>
      <c r="D2807" s="823" t="s">
        <v>4857</v>
      </c>
      <c r="E2807" s="824" t="s">
        <v>2894</v>
      </c>
      <c r="F2807" s="822" t="s">
        <v>2868</v>
      </c>
      <c r="G2807" s="822" t="s">
        <v>4738</v>
      </c>
      <c r="H2807" s="822" t="s">
        <v>643</v>
      </c>
      <c r="I2807" s="822" t="s">
        <v>4739</v>
      </c>
      <c r="J2807" s="822" t="s">
        <v>4740</v>
      </c>
      <c r="K2807" s="822" t="s">
        <v>3273</v>
      </c>
      <c r="L2807" s="825">
        <v>109.95</v>
      </c>
      <c r="M2807" s="825">
        <v>109.95</v>
      </c>
      <c r="N2807" s="822">
        <v>1</v>
      </c>
      <c r="O2807" s="826">
        <v>1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21</v>
      </c>
      <c r="B2808" s="822" t="s">
        <v>2867</v>
      </c>
      <c r="C2808" s="822" t="s">
        <v>2873</v>
      </c>
      <c r="D2808" s="823" t="s">
        <v>4857</v>
      </c>
      <c r="E2808" s="824" t="s">
        <v>2894</v>
      </c>
      <c r="F2808" s="822" t="s">
        <v>2868</v>
      </c>
      <c r="G2808" s="822" t="s">
        <v>2968</v>
      </c>
      <c r="H2808" s="822" t="s">
        <v>643</v>
      </c>
      <c r="I2808" s="822" t="s">
        <v>4190</v>
      </c>
      <c r="J2808" s="822" t="s">
        <v>2420</v>
      </c>
      <c r="K2808" s="822" t="s">
        <v>4191</v>
      </c>
      <c r="L2808" s="825">
        <v>279.52999999999997</v>
      </c>
      <c r="M2808" s="825">
        <v>279.52999999999997</v>
      </c>
      <c r="N2808" s="822">
        <v>1</v>
      </c>
      <c r="O2808" s="826">
        <v>0.5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21</v>
      </c>
      <c r="B2809" s="822" t="s">
        <v>2867</v>
      </c>
      <c r="C2809" s="822" t="s">
        <v>2873</v>
      </c>
      <c r="D2809" s="823" t="s">
        <v>4857</v>
      </c>
      <c r="E2809" s="824" t="s">
        <v>2894</v>
      </c>
      <c r="F2809" s="822" t="s">
        <v>2868</v>
      </c>
      <c r="G2809" s="822" t="s">
        <v>3298</v>
      </c>
      <c r="H2809" s="822" t="s">
        <v>329</v>
      </c>
      <c r="I2809" s="822" t="s">
        <v>4741</v>
      </c>
      <c r="J2809" s="822" t="s">
        <v>3300</v>
      </c>
      <c r="K2809" s="822" t="s">
        <v>4742</v>
      </c>
      <c r="L2809" s="825">
        <v>86.02</v>
      </c>
      <c r="M2809" s="825">
        <v>86.02</v>
      </c>
      <c r="N2809" s="822">
        <v>1</v>
      </c>
      <c r="O2809" s="826">
        <v>1</v>
      </c>
      <c r="P2809" s="825">
        <v>86.02</v>
      </c>
      <c r="Q2809" s="827">
        <v>1</v>
      </c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21</v>
      </c>
      <c r="B2810" s="822" t="s">
        <v>2867</v>
      </c>
      <c r="C2810" s="822" t="s">
        <v>2873</v>
      </c>
      <c r="D2810" s="823" t="s">
        <v>4857</v>
      </c>
      <c r="E2810" s="824" t="s">
        <v>2894</v>
      </c>
      <c r="F2810" s="822" t="s">
        <v>2868</v>
      </c>
      <c r="G2810" s="822" t="s">
        <v>2974</v>
      </c>
      <c r="H2810" s="822" t="s">
        <v>329</v>
      </c>
      <c r="I2810" s="822" t="s">
        <v>2975</v>
      </c>
      <c r="J2810" s="822" t="s">
        <v>2976</v>
      </c>
      <c r="K2810" s="822" t="s">
        <v>2977</v>
      </c>
      <c r="L2810" s="825">
        <v>0</v>
      </c>
      <c r="M2810" s="825">
        <v>0</v>
      </c>
      <c r="N2810" s="822">
        <v>1</v>
      </c>
      <c r="O2810" s="826">
        <v>0.5</v>
      </c>
      <c r="P2810" s="825">
        <v>0</v>
      </c>
      <c r="Q2810" s="827"/>
      <c r="R2810" s="822">
        <v>1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21</v>
      </c>
      <c r="B2811" s="822" t="s">
        <v>2867</v>
      </c>
      <c r="C2811" s="822" t="s">
        <v>2873</v>
      </c>
      <c r="D2811" s="823" t="s">
        <v>4857</v>
      </c>
      <c r="E2811" s="824" t="s">
        <v>2894</v>
      </c>
      <c r="F2811" s="822" t="s">
        <v>2868</v>
      </c>
      <c r="G2811" s="822" t="s">
        <v>4079</v>
      </c>
      <c r="H2811" s="822" t="s">
        <v>329</v>
      </c>
      <c r="I2811" s="822" t="s">
        <v>4082</v>
      </c>
      <c r="J2811" s="822" t="s">
        <v>2459</v>
      </c>
      <c r="K2811" s="822" t="s">
        <v>3079</v>
      </c>
      <c r="L2811" s="825">
        <v>134.44999999999999</v>
      </c>
      <c r="M2811" s="825">
        <v>134.44999999999999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21</v>
      </c>
      <c r="B2812" s="822" t="s">
        <v>2867</v>
      </c>
      <c r="C2812" s="822" t="s">
        <v>2873</v>
      </c>
      <c r="D2812" s="823" t="s">
        <v>4857</v>
      </c>
      <c r="E2812" s="824" t="s">
        <v>2894</v>
      </c>
      <c r="F2812" s="822" t="s">
        <v>2868</v>
      </c>
      <c r="G2812" s="822" t="s">
        <v>2979</v>
      </c>
      <c r="H2812" s="822" t="s">
        <v>643</v>
      </c>
      <c r="I2812" s="822" t="s">
        <v>2614</v>
      </c>
      <c r="J2812" s="822" t="s">
        <v>1454</v>
      </c>
      <c r="K2812" s="822" t="s">
        <v>2615</v>
      </c>
      <c r="L2812" s="825">
        <v>117.55</v>
      </c>
      <c r="M2812" s="825">
        <v>235.1</v>
      </c>
      <c r="N2812" s="822">
        <v>2</v>
      </c>
      <c r="O2812" s="826">
        <v>2</v>
      </c>
      <c r="P2812" s="825">
        <v>235.1</v>
      </c>
      <c r="Q2812" s="827">
        <v>1</v>
      </c>
      <c r="R2812" s="822">
        <v>2</v>
      </c>
      <c r="S2812" s="827">
        <v>1</v>
      </c>
      <c r="T2812" s="826">
        <v>2</v>
      </c>
      <c r="U2812" s="828">
        <v>1</v>
      </c>
    </row>
    <row r="2813" spans="1:21" ht="14.45" customHeight="1" x14ac:dyDescent="0.2">
      <c r="A2813" s="821">
        <v>21</v>
      </c>
      <c r="B2813" s="822" t="s">
        <v>2867</v>
      </c>
      <c r="C2813" s="822" t="s">
        <v>2873</v>
      </c>
      <c r="D2813" s="823" t="s">
        <v>4857</v>
      </c>
      <c r="E2813" s="824" t="s">
        <v>2894</v>
      </c>
      <c r="F2813" s="822" t="s">
        <v>2868</v>
      </c>
      <c r="G2813" s="822" t="s">
        <v>2937</v>
      </c>
      <c r="H2813" s="822" t="s">
        <v>329</v>
      </c>
      <c r="I2813" s="822" t="s">
        <v>2938</v>
      </c>
      <c r="J2813" s="822" t="s">
        <v>923</v>
      </c>
      <c r="K2813" s="822" t="s">
        <v>2939</v>
      </c>
      <c r="L2813" s="825">
        <v>516</v>
      </c>
      <c r="M2813" s="825">
        <v>2580</v>
      </c>
      <c r="N2813" s="822">
        <v>5</v>
      </c>
      <c r="O2813" s="826">
        <v>1.5</v>
      </c>
      <c r="P2813" s="825">
        <v>2580</v>
      </c>
      <c r="Q2813" s="827">
        <v>1</v>
      </c>
      <c r="R2813" s="822">
        <v>5</v>
      </c>
      <c r="S2813" s="827">
        <v>1</v>
      </c>
      <c r="T2813" s="826">
        <v>1.5</v>
      </c>
      <c r="U2813" s="828">
        <v>1</v>
      </c>
    </row>
    <row r="2814" spans="1:21" ht="14.45" customHeight="1" x14ac:dyDescent="0.2">
      <c r="A2814" s="821">
        <v>21</v>
      </c>
      <c r="B2814" s="822" t="s">
        <v>2867</v>
      </c>
      <c r="C2814" s="822" t="s">
        <v>2873</v>
      </c>
      <c r="D2814" s="823" t="s">
        <v>4857</v>
      </c>
      <c r="E2814" s="824" t="s">
        <v>2894</v>
      </c>
      <c r="F2814" s="822" t="s">
        <v>2868</v>
      </c>
      <c r="G2814" s="822" t="s">
        <v>2937</v>
      </c>
      <c r="H2814" s="822" t="s">
        <v>329</v>
      </c>
      <c r="I2814" s="822" t="s">
        <v>3815</v>
      </c>
      <c r="J2814" s="822" t="s">
        <v>923</v>
      </c>
      <c r="K2814" s="822" t="s">
        <v>3816</v>
      </c>
      <c r="L2814" s="825">
        <v>1719.99</v>
      </c>
      <c r="M2814" s="825">
        <v>1719.99</v>
      </c>
      <c r="N2814" s="822">
        <v>1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21</v>
      </c>
      <c r="B2815" s="822" t="s">
        <v>2867</v>
      </c>
      <c r="C2815" s="822" t="s">
        <v>2873</v>
      </c>
      <c r="D2815" s="823" t="s">
        <v>4857</v>
      </c>
      <c r="E2815" s="824" t="s">
        <v>2894</v>
      </c>
      <c r="F2815" s="822" t="s">
        <v>2868</v>
      </c>
      <c r="G2815" s="822" t="s">
        <v>3327</v>
      </c>
      <c r="H2815" s="822" t="s">
        <v>329</v>
      </c>
      <c r="I2815" s="822" t="s">
        <v>3328</v>
      </c>
      <c r="J2815" s="822" t="s">
        <v>1293</v>
      </c>
      <c r="K2815" s="822" t="s">
        <v>3329</v>
      </c>
      <c r="L2815" s="825">
        <v>24.68</v>
      </c>
      <c r="M2815" s="825">
        <v>222.12</v>
      </c>
      <c r="N2815" s="822">
        <v>9</v>
      </c>
      <c r="O2815" s="826">
        <v>4</v>
      </c>
      <c r="P2815" s="825">
        <v>49.36</v>
      </c>
      <c r="Q2815" s="827">
        <v>0.22222222222222221</v>
      </c>
      <c r="R2815" s="822">
        <v>2</v>
      </c>
      <c r="S2815" s="827">
        <v>0.22222222222222221</v>
      </c>
      <c r="T2815" s="826">
        <v>1</v>
      </c>
      <c r="U2815" s="828">
        <v>0.25</v>
      </c>
    </row>
    <row r="2816" spans="1:21" ht="14.45" customHeight="1" x14ac:dyDescent="0.2">
      <c r="A2816" s="821">
        <v>21</v>
      </c>
      <c r="B2816" s="822" t="s">
        <v>2867</v>
      </c>
      <c r="C2816" s="822" t="s">
        <v>2873</v>
      </c>
      <c r="D2816" s="823" t="s">
        <v>4857</v>
      </c>
      <c r="E2816" s="824" t="s">
        <v>2894</v>
      </c>
      <c r="F2816" s="822" t="s">
        <v>2868</v>
      </c>
      <c r="G2816" s="822" t="s">
        <v>3333</v>
      </c>
      <c r="H2816" s="822" t="s">
        <v>329</v>
      </c>
      <c r="I2816" s="822" t="s">
        <v>4743</v>
      </c>
      <c r="J2816" s="822" t="s">
        <v>870</v>
      </c>
      <c r="K2816" s="822" t="s">
        <v>4744</v>
      </c>
      <c r="L2816" s="825">
        <v>0</v>
      </c>
      <c r="M2816" s="825">
        <v>0</v>
      </c>
      <c r="N2816" s="822">
        <v>1</v>
      </c>
      <c r="O2816" s="826">
        <v>1</v>
      </c>
      <c r="P2816" s="825">
        <v>0</v>
      </c>
      <c r="Q2816" s="827"/>
      <c r="R2816" s="822">
        <v>1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21</v>
      </c>
      <c r="B2817" s="822" t="s">
        <v>2867</v>
      </c>
      <c r="C2817" s="822" t="s">
        <v>2873</v>
      </c>
      <c r="D2817" s="823" t="s">
        <v>4857</v>
      </c>
      <c r="E2817" s="824" t="s">
        <v>2894</v>
      </c>
      <c r="F2817" s="822" t="s">
        <v>2868</v>
      </c>
      <c r="G2817" s="822" t="s">
        <v>2924</v>
      </c>
      <c r="H2817" s="822" t="s">
        <v>643</v>
      </c>
      <c r="I2817" s="822" t="s">
        <v>2544</v>
      </c>
      <c r="J2817" s="822" t="s">
        <v>2545</v>
      </c>
      <c r="K2817" s="822" t="s">
        <v>2546</v>
      </c>
      <c r="L2817" s="825">
        <v>5322.08</v>
      </c>
      <c r="M2817" s="825">
        <v>21288.32</v>
      </c>
      <c r="N2817" s="822">
        <v>4</v>
      </c>
      <c r="O2817" s="826">
        <v>4</v>
      </c>
      <c r="P2817" s="825">
        <v>10644.16</v>
      </c>
      <c r="Q2817" s="827">
        <v>0.5</v>
      </c>
      <c r="R2817" s="822">
        <v>2</v>
      </c>
      <c r="S2817" s="827">
        <v>0.5</v>
      </c>
      <c r="T2817" s="826">
        <v>2</v>
      </c>
      <c r="U2817" s="828">
        <v>0.5</v>
      </c>
    </row>
    <row r="2818" spans="1:21" ht="14.45" customHeight="1" x14ac:dyDescent="0.2">
      <c r="A2818" s="821">
        <v>21</v>
      </c>
      <c r="B2818" s="822" t="s">
        <v>2867</v>
      </c>
      <c r="C2818" s="822" t="s">
        <v>2873</v>
      </c>
      <c r="D2818" s="823" t="s">
        <v>4857</v>
      </c>
      <c r="E2818" s="824" t="s">
        <v>2894</v>
      </c>
      <c r="F2818" s="822" t="s">
        <v>2868</v>
      </c>
      <c r="G2818" s="822" t="s">
        <v>2924</v>
      </c>
      <c r="H2818" s="822" t="s">
        <v>643</v>
      </c>
      <c r="I2818" s="822" t="s">
        <v>2540</v>
      </c>
      <c r="J2818" s="822" t="s">
        <v>2538</v>
      </c>
      <c r="K2818" s="822" t="s">
        <v>2541</v>
      </c>
      <c r="L2818" s="825">
        <v>484.75</v>
      </c>
      <c r="M2818" s="825">
        <v>1454.25</v>
      </c>
      <c r="N2818" s="822">
        <v>3</v>
      </c>
      <c r="O2818" s="826">
        <v>3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21</v>
      </c>
      <c r="B2819" s="822" t="s">
        <v>2867</v>
      </c>
      <c r="C2819" s="822" t="s">
        <v>2873</v>
      </c>
      <c r="D2819" s="823" t="s">
        <v>4857</v>
      </c>
      <c r="E2819" s="824" t="s">
        <v>2894</v>
      </c>
      <c r="F2819" s="822" t="s">
        <v>2868</v>
      </c>
      <c r="G2819" s="822" t="s">
        <v>2924</v>
      </c>
      <c r="H2819" s="822" t="s">
        <v>643</v>
      </c>
      <c r="I2819" s="822" t="s">
        <v>2540</v>
      </c>
      <c r="J2819" s="822" t="s">
        <v>2538</v>
      </c>
      <c r="K2819" s="822" t="s">
        <v>2541</v>
      </c>
      <c r="L2819" s="825">
        <v>325.2</v>
      </c>
      <c r="M2819" s="825">
        <v>1300.8</v>
      </c>
      <c r="N2819" s="822">
        <v>4</v>
      </c>
      <c r="O2819" s="826">
        <v>2</v>
      </c>
      <c r="P2819" s="825">
        <v>650.4</v>
      </c>
      <c r="Q2819" s="827">
        <v>0.5</v>
      </c>
      <c r="R2819" s="822">
        <v>2</v>
      </c>
      <c r="S2819" s="827">
        <v>0.5</v>
      </c>
      <c r="T2819" s="826">
        <v>1</v>
      </c>
      <c r="U2819" s="828">
        <v>0.5</v>
      </c>
    </row>
    <row r="2820" spans="1:21" ht="14.45" customHeight="1" x14ac:dyDescent="0.2">
      <c r="A2820" s="821">
        <v>21</v>
      </c>
      <c r="B2820" s="822" t="s">
        <v>2867</v>
      </c>
      <c r="C2820" s="822" t="s">
        <v>2873</v>
      </c>
      <c r="D2820" s="823" t="s">
        <v>4857</v>
      </c>
      <c r="E2820" s="824" t="s">
        <v>2894</v>
      </c>
      <c r="F2820" s="822" t="s">
        <v>2868</v>
      </c>
      <c r="G2820" s="822" t="s">
        <v>2924</v>
      </c>
      <c r="H2820" s="822" t="s">
        <v>643</v>
      </c>
      <c r="I2820" s="822" t="s">
        <v>2537</v>
      </c>
      <c r="J2820" s="822" t="s">
        <v>2538</v>
      </c>
      <c r="K2820" s="822" t="s">
        <v>2539</v>
      </c>
      <c r="L2820" s="825">
        <v>1938.97</v>
      </c>
      <c r="M2820" s="825">
        <v>3877.94</v>
      </c>
      <c r="N2820" s="822">
        <v>2</v>
      </c>
      <c r="O2820" s="826">
        <v>2</v>
      </c>
      <c r="P2820" s="825">
        <v>1938.97</v>
      </c>
      <c r="Q2820" s="827">
        <v>0.5</v>
      </c>
      <c r="R2820" s="822">
        <v>1</v>
      </c>
      <c r="S2820" s="827">
        <v>0.5</v>
      </c>
      <c r="T2820" s="826">
        <v>1</v>
      </c>
      <c r="U2820" s="828">
        <v>0.5</v>
      </c>
    </row>
    <row r="2821" spans="1:21" ht="14.45" customHeight="1" x14ac:dyDescent="0.2">
      <c r="A2821" s="821">
        <v>21</v>
      </c>
      <c r="B2821" s="822" t="s">
        <v>2867</v>
      </c>
      <c r="C2821" s="822" t="s">
        <v>2873</v>
      </c>
      <c r="D2821" s="823" t="s">
        <v>4857</v>
      </c>
      <c r="E2821" s="824" t="s">
        <v>2894</v>
      </c>
      <c r="F2821" s="822" t="s">
        <v>2868</v>
      </c>
      <c r="G2821" s="822" t="s">
        <v>2924</v>
      </c>
      <c r="H2821" s="822" t="s">
        <v>643</v>
      </c>
      <c r="I2821" s="822" t="s">
        <v>2729</v>
      </c>
      <c r="J2821" s="822" t="s">
        <v>2538</v>
      </c>
      <c r="K2821" s="822" t="s">
        <v>2730</v>
      </c>
      <c r="L2821" s="825">
        <v>1454.23</v>
      </c>
      <c r="M2821" s="825">
        <v>1454.23</v>
      </c>
      <c r="N2821" s="822">
        <v>1</v>
      </c>
      <c r="O2821" s="826">
        <v>1</v>
      </c>
      <c r="P2821" s="825">
        <v>1454.23</v>
      </c>
      <c r="Q2821" s="827">
        <v>1</v>
      </c>
      <c r="R2821" s="822">
        <v>1</v>
      </c>
      <c r="S2821" s="827">
        <v>1</v>
      </c>
      <c r="T2821" s="826">
        <v>1</v>
      </c>
      <c r="U2821" s="828">
        <v>1</v>
      </c>
    </row>
    <row r="2822" spans="1:21" ht="14.45" customHeight="1" x14ac:dyDescent="0.2">
      <c r="A2822" s="821">
        <v>21</v>
      </c>
      <c r="B2822" s="822" t="s">
        <v>2867</v>
      </c>
      <c r="C2822" s="822" t="s">
        <v>2873</v>
      </c>
      <c r="D2822" s="823" t="s">
        <v>4857</v>
      </c>
      <c r="E2822" s="824" t="s">
        <v>2894</v>
      </c>
      <c r="F2822" s="822" t="s">
        <v>2868</v>
      </c>
      <c r="G2822" s="822" t="s">
        <v>3826</v>
      </c>
      <c r="H2822" s="822" t="s">
        <v>643</v>
      </c>
      <c r="I2822" s="822" t="s">
        <v>2493</v>
      </c>
      <c r="J2822" s="822" t="s">
        <v>1608</v>
      </c>
      <c r="K2822" s="822" t="s">
        <v>2494</v>
      </c>
      <c r="L2822" s="825">
        <v>846.47</v>
      </c>
      <c r="M2822" s="825">
        <v>3385.88</v>
      </c>
      <c r="N2822" s="822">
        <v>4</v>
      </c>
      <c r="O2822" s="826">
        <v>3.5</v>
      </c>
      <c r="P2822" s="825">
        <v>846.47</v>
      </c>
      <c r="Q2822" s="827">
        <v>0.25</v>
      </c>
      <c r="R2822" s="822">
        <v>1</v>
      </c>
      <c r="S2822" s="827">
        <v>0.25</v>
      </c>
      <c r="T2822" s="826">
        <v>0.5</v>
      </c>
      <c r="U2822" s="828">
        <v>0.14285714285714285</v>
      </c>
    </row>
    <row r="2823" spans="1:21" ht="14.45" customHeight="1" x14ac:dyDescent="0.2">
      <c r="A2823" s="821">
        <v>21</v>
      </c>
      <c r="B2823" s="822" t="s">
        <v>2867</v>
      </c>
      <c r="C2823" s="822" t="s">
        <v>2873</v>
      </c>
      <c r="D2823" s="823" t="s">
        <v>4857</v>
      </c>
      <c r="E2823" s="824" t="s">
        <v>2894</v>
      </c>
      <c r="F2823" s="822" t="s">
        <v>2868</v>
      </c>
      <c r="G2823" s="822" t="s">
        <v>3043</v>
      </c>
      <c r="H2823" s="822" t="s">
        <v>643</v>
      </c>
      <c r="I2823" s="822" t="s">
        <v>2359</v>
      </c>
      <c r="J2823" s="822" t="s">
        <v>936</v>
      </c>
      <c r="K2823" s="822" t="s">
        <v>2360</v>
      </c>
      <c r="L2823" s="825">
        <v>42.51</v>
      </c>
      <c r="M2823" s="825">
        <v>255.06</v>
      </c>
      <c r="N2823" s="822">
        <v>6</v>
      </c>
      <c r="O2823" s="826">
        <v>4.5</v>
      </c>
      <c r="P2823" s="825">
        <v>85.02</v>
      </c>
      <c r="Q2823" s="827">
        <v>0.33333333333333331</v>
      </c>
      <c r="R2823" s="822">
        <v>2</v>
      </c>
      <c r="S2823" s="827">
        <v>0.33333333333333331</v>
      </c>
      <c r="T2823" s="826">
        <v>1.5</v>
      </c>
      <c r="U2823" s="828">
        <v>0.33333333333333331</v>
      </c>
    </row>
    <row r="2824" spans="1:21" ht="14.45" customHeight="1" x14ac:dyDescent="0.2">
      <c r="A2824" s="821">
        <v>21</v>
      </c>
      <c r="B2824" s="822" t="s">
        <v>2867</v>
      </c>
      <c r="C2824" s="822" t="s">
        <v>2873</v>
      </c>
      <c r="D2824" s="823" t="s">
        <v>4857</v>
      </c>
      <c r="E2824" s="824" t="s">
        <v>2894</v>
      </c>
      <c r="F2824" s="822" t="s">
        <v>2868</v>
      </c>
      <c r="G2824" s="822" t="s">
        <v>3043</v>
      </c>
      <c r="H2824" s="822" t="s">
        <v>643</v>
      </c>
      <c r="I2824" s="822" t="s">
        <v>2361</v>
      </c>
      <c r="J2824" s="822" t="s">
        <v>936</v>
      </c>
      <c r="K2824" s="822" t="s">
        <v>2362</v>
      </c>
      <c r="L2824" s="825">
        <v>85.02</v>
      </c>
      <c r="M2824" s="825">
        <v>255.06</v>
      </c>
      <c r="N2824" s="822">
        <v>3</v>
      </c>
      <c r="O2824" s="826">
        <v>1.5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21</v>
      </c>
      <c r="B2825" s="822" t="s">
        <v>2867</v>
      </c>
      <c r="C2825" s="822" t="s">
        <v>2873</v>
      </c>
      <c r="D2825" s="823" t="s">
        <v>4857</v>
      </c>
      <c r="E2825" s="824" t="s">
        <v>2894</v>
      </c>
      <c r="F2825" s="822" t="s">
        <v>2868</v>
      </c>
      <c r="G2825" s="822" t="s">
        <v>3649</v>
      </c>
      <c r="H2825" s="822" t="s">
        <v>329</v>
      </c>
      <c r="I2825" s="822" t="s">
        <v>3650</v>
      </c>
      <c r="J2825" s="822" t="s">
        <v>1061</v>
      </c>
      <c r="K2825" s="822" t="s">
        <v>1063</v>
      </c>
      <c r="L2825" s="825">
        <v>105.63</v>
      </c>
      <c r="M2825" s="825">
        <v>105.63</v>
      </c>
      <c r="N2825" s="822">
        <v>1</v>
      </c>
      <c r="O2825" s="826">
        <v>1</v>
      </c>
      <c r="P2825" s="825">
        <v>105.63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21</v>
      </c>
      <c r="B2826" s="822" t="s">
        <v>2867</v>
      </c>
      <c r="C2826" s="822" t="s">
        <v>2873</v>
      </c>
      <c r="D2826" s="823" t="s">
        <v>4857</v>
      </c>
      <c r="E2826" s="824" t="s">
        <v>2894</v>
      </c>
      <c r="F2826" s="822" t="s">
        <v>2868</v>
      </c>
      <c r="G2826" s="822" t="s">
        <v>3044</v>
      </c>
      <c r="H2826" s="822" t="s">
        <v>643</v>
      </c>
      <c r="I2826" s="822" t="s">
        <v>2578</v>
      </c>
      <c r="J2826" s="822" t="s">
        <v>2579</v>
      </c>
      <c r="K2826" s="822" t="s">
        <v>2580</v>
      </c>
      <c r="L2826" s="825">
        <v>113.16</v>
      </c>
      <c r="M2826" s="825">
        <v>113.16</v>
      </c>
      <c r="N2826" s="822">
        <v>1</v>
      </c>
      <c r="O2826" s="826">
        <v>0.5</v>
      </c>
      <c r="P2826" s="825">
        <v>113.16</v>
      </c>
      <c r="Q2826" s="827">
        <v>1</v>
      </c>
      <c r="R2826" s="822">
        <v>1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21</v>
      </c>
      <c r="B2827" s="822" t="s">
        <v>2867</v>
      </c>
      <c r="C2827" s="822" t="s">
        <v>2873</v>
      </c>
      <c r="D2827" s="823" t="s">
        <v>4857</v>
      </c>
      <c r="E2827" s="824" t="s">
        <v>2894</v>
      </c>
      <c r="F2827" s="822" t="s">
        <v>2868</v>
      </c>
      <c r="G2827" s="822" t="s">
        <v>3044</v>
      </c>
      <c r="H2827" s="822" t="s">
        <v>643</v>
      </c>
      <c r="I2827" s="822" t="s">
        <v>3045</v>
      </c>
      <c r="J2827" s="822" t="s">
        <v>2579</v>
      </c>
      <c r="K2827" s="822" t="s">
        <v>3046</v>
      </c>
      <c r="L2827" s="825">
        <v>339.47</v>
      </c>
      <c r="M2827" s="825">
        <v>2036.8200000000002</v>
      </c>
      <c r="N2827" s="822">
        <v>6</v>
      </c>
      <c r="O2827" s="826">
        <v>4</v>
      </c>
      <c r="P2827" s="825">
        <v>339.47</v>
      </c>
      <c r="Q2827" s="827">
        <v>0.16666666666666666</v>
      </c>
      <c r="R2827" s="822">
        <v>1</v>
      </c>
      <c r="S2827" s="827">
        <v>0.16666666666666666</v>
      </c>
      <c r="T2827" s="826">
        <v>0.5</v>
      </c>
      <c r="U2827" s="828">
        <v>0.125</v>
      </c>
    </row>
    <row r="2828" spans="1:21" ht="14.45" customHeight="1" x14ac:dyDescent="0.2">
      <c r="A2828" s="821">
        <v>21</v>
      </c>
      <c r="B2828" s="822" t="s">
        <v>2867</v>
      </c>
      <c r="C2828" s="822" t="s">
        <v>2873</v>
      </c>
      <c r="D2828" s="823" t="s">
        <v>4857</v>
      </c>
      <c r="E2828" s="824" t="s">
        <v>2894</v>
      </c>
      <c r="F2828" s="822" t="s">
        <v>2868</v>
      </c>
      <c r="G2828" s="822" t="s">
        <v>3044</v>
      </c>
      <c r="H2828" s="822" t="s">
        <v>643</v>
      </c>
      <c r="I2828" s="822" t="s">
        <v>4745</v>
      </c>
      <c r="J2828" s="822" t="s">
        <v>3048</v>
      </c>
      <c r="K2828" s="822" t="s">
        <v>4746</v>
      </c>
      <c r="L2828" s="825">
        <v>483.4</v>
      </c>
      <c r="M2828" s="825">
        <v>966.8</v>
      </c>
      <c r="N2828" s="822">
        <v>2</v>
      </c>
      <c r="O2828" s="826">
        <v>2</v>
      </c>
      <c r="P2828" s="825">
        <v>483.4</v>
      </c>
      <c r="Q2828" s="827">
        <v>0.5</v>
      </c>
      <c r="R2828" s="822">
        <v>1</v>
      </c>
      <c r="S2828" s="827">
        <v>0.5</v>
      </c>
      <c r="T2828" s="826">
        <v>1</v>
      </c>
      <c r="U2828" s="828">
        <v>0.5</v>
      </c>
    </row>
    <row r="2829" spans="1:21" ht="14.45" customHeight="1" x14ac:dyDescent="0.2">
      <c r="A2829" s="821">
        <v>21</v>
      </c>
      <c r="B2829" s="822" t="s">
        <v>2867</v>
      </c>
      <c r="C2829" s="822" t="s">
        <v>2873</v>
      </c>
      <c r="D2829" s="823" t="s">
        <v>4857</v>
      </c>
      <c r="E2829" s="824" t="s">
        <v>2894</v>
      </c>
      <c r="F2829" s="822" t="s">
        <v>2868</v>
      </c>
      <c r="G2829" s="822" t="s">
        <v>3833</v>
      </c>
      <c r="H2829" s="822" t="s">
        <v>329</v>
      </c>
      <c r="I2829" s="822" t="s">
        <v>3834</v>
      </c>
      <c r="J2829" s="822" t="s">
        <v>3835</v>
      </c>
      <c r="K2829" s="822" t="s">
        <v>2987</v>
      </c>
      <c r="L2829" s="825">
        <v>140.72</v>
      </c>
      <c r="M2829" s="825">
        <v>281.44</v>
      </c>
      <c r="N2829" s="822">
        <v>2</v>
      </c>
      <c r="O2829" s="826">
        <v>1</v>
      </c>
      <c r="P2829" s="825">
        <v>281.44</v>
      </c>
      <c r="Q2829" s="827">
        <v>1</v>
      </c>
      <c r="R2829" s="822">
        <v>2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21</v>
      </c>
      <c r="B2830" s="822" t="s">
        <v>2867</v>
      </c>
      <c r="C2830" s="822" t="s">
        <v>2873</v>
      </c>
      <c r="D2830" s="823" t="s">
        <v>4857</v>
      </c>
      <c r="E2830" s="824" t="s">
        <v>2894</v>
      </c>
      <c r="F2830" s="822" t="s">
        <v>2868</v>
      </c>
      <c r="G2830" s="822" t="s">
        <v>2940</v>
      </c>
      <c r="H2830" s="822" t="s">
        <v>329</v>
      </c>
      <c r="I2830" s="822" t="s">
        <v>2941</v>
      </c>
      <c r="J2830" s="822" t="s">
        <v>1057</v>
      </c>
      <c r="K2830" s="822" t="s">
        <v>2942</v>
      </c>
      <c r="L2830" s="825">
        <v>45.03</v>
      </c>
      <c r="M2830" s="825">
        <v>45.03</v>
      </c>
      <c r="N2830" s="822">
        <v>1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21</v>
      </c>
      <c r="B2831" s="822" t="s">
        <v>2867</v>
      </c>
      <c r="C2831" s="822" t="s">
        <v>2873</v>
      </c>
      <c r="D2831" s="823" t="s">
        <v>4857</v>
      </c>
      <c r="E2831" s="824" t="s">
        <v>2894</v>
      </c>
      <c r="F2831" s="822" t="s">
        <v>2868</v>
      </c>
      <c r="G2831" s="822" t="s">
        <v>3542</v>
      </c>
      <c r="H2831" s="822" t="s">
        <v>329</v>
      </c>
      <c r="I2831" s="822" t="s">
        <v>4747</v>
      </c>
      <c r="J2831" s="822" t="s">
        <v>4748</v>
      </c>
      <c r="K2831" s="822" t="s">
        <v>4749</v>
      </c>
      <c r="L2831" s="825">
        <v>0</v>
      </c>
      <c r="M2831" s="825">
        <v>0</v>
      </c>
      <c r="N2831" s="822">
        <v>1</v>
      </c>
      <c r="O2831" s="826">
        <v>1</v>
      </c>
      <c r="P2831" s="825"/>
      <c r="Q2831" s="827"/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21</v>
      </c>
      <c r="B2832" s="822" t="s">
        <v>2867</v>
      </c>
      <c r="C2832" s="822" t="s">
        <v>2873</v>
      </c>
      <c r="D2832" s="823" t="s">
        <v>4857</v>
      </c>
      <c r="E2832" s="824" t="s">
        <v>2894</v>
      </c>
      <c r="F2832" s="822" t="s">
        <v>2868</v>
      </c>
      <c r="G2832" s="822" t="s">
        <v>4568</v>
      </c>
      <c r="H2832" s="822" t="s">
        <v>329</v>
      </c>
      <c r="I2832" s="822" t="s">
        <v>4569</v>
      </c>
      <c r="J2832" s="822" t="s">
        <v>4570</v>
      </c>
      <c r="K2832" s="822" t="s">
        <v>4571</v>
      </c>
      <c r="L2832" s="825">
        <v>1235.6300000000001</v>
      </c>
      <c r="M2832" s="825">
        <v>2471.2600000000002</v>
      </c>
      <c r="N2832" s="822">
        <v>2</v>
      </c>
      <c r="O2832" s="826">
        <v>1</v>
      </c>
      <c r="P2832" s="825">
        <v>2471.2600000000002</v>
      </c>
      <c r="Q2832" s="827">
        <v>1</v>
      </c>
      <c r="R2832" s="822">
        <v>2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21</v>
      </c>
      <c r="B2833" s="822" t="s">
        <v>2867</v>
      </c>
      <c r="C2833" s="822" t="s">
        <v>2873</v>
      </c>
      <c r="D2833" s="823" t="s">
        <v>4857</v>
      </c>
      <c r="E2833" s="824" t="s">
        <v>2894</v>
      </c>
      <c r="F2833" s="822" t="s">
        <v>2868</v>
      </c>
      <c r="G2833" s="822" t="s">
        <v>3071</v>
      </c>
      <c r="H2833" s="822" t="s">
        <v>643</v>
      </c>
      <c r="I2833" s="822" t="s">
        <v>3072</v>
      </c>
      <c r="J2833" s="822" t="s">
        <v>3073</v>
      </c>
      <c r="K2833" s="822" t="s">
        <v>3074</v>
      </c>
      <c r="L2833" s="825">
        <v>1651.16</v>
      </c>
      <c r="M2833" s="825">
        <v>1651.16</v>
      </c>
      <c r="N2833" s="822">
        <v>1</v>
      </c>
      <c r="O2833" s="826">
        <v>1</v>
      </c>
      <c r="P2833" s="825">
        <v>1651.16</v>
      </c>
      <c r="Q2833" s="827">
        <v>1</v>
      </c>
      <c r="R2833" s="822">
        <v>1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21</v>
      </c>
      <c r="B2834" s="822" t="s">
        <v>2867</v>
      </c>
      <c r="C2834" s="822" t="s">
        <v>2873</v>
      </c>
      <c r="D2834" s="823" t="s">
        <v>4857</v>
      </c>
      <c r="E2834" s="824" t="s">
        <v>2894</v>
      </c>
      <c r="F2834" s="822" t="s">
        <v>2868</v>
      </c>
      <c r="G2834" s="822" t="s">
        <v>4750</v>
      </c>
      <c r="H2834" s="822" t="s">
        <v>329</v>
      </c>
      <c r="I2834" s="822" t="s">
        <v>4751</v>
      </c>
      <c r="J2834" s="822" t="s">
        <v>4752</v>
      </c>
      <c r="K2834" s="822" t="s">
        <v>4753</v>
      </c>
      <c r="L2834" s="825">
        <v>0</v>
      </c>
      <c r="M2834" s="825">
        <v>0</v>
      </c>
      <c r="N2834" s="822">
        <v>2</v>
      </c>
      <c r="O2834" s="826">
        <v>1</v>
      </c>
      <c r="P2834" s="825">
        <v>0</v>
      </c>
      <c r="Q2834" s="827"/>
      <c r="R2834" s="822">
        <v>2</v>
      </c>
      <c r="S2834" s="827">
        <v>1</v>
      </c>
      <c r="T2834" s="826">
        <v>1</v>
      </c>
      <c r="U2834" s="828">
        <v>1</v>
      </c>
    </row>
    <row r="2835" spans="1:21" ht="14.45" customHeight="1" x14ac:dyDescent="0.2">
      <c r="A2835" s="821">
        <v>21</v>
      </c>
      <c r="B2835" s="822" t="s">
        <v>2867</v>
      </c>
      <c r="C2835" s="822" t="s">
        <v>2873</v>
      </c>
      <c r="D2835" s="823" t="s">
        <v>4857</v>
      </c>
      <c r="E2835" s="824" t="s">
        <v>2894</v>
      </c>
      <c r="F2835" s="822" t="s">
        <v>2868</v>
      </c>
      <c r="G2835" s="822" t="s">
        <v>3681</v>
      </c>
      <c r="H2835" s="822" t="s">
        <v>329</v>
      </c>
      <c r="I2835" s="822" t="s">
        <v>3682</v>
      </c>
      <c r="J2835" s="822" t="s">
        <v>1926</v>
      </c>
      <c r="K2835" s="822" t="s">
        <v>3683</v>
      </c>
      <c r="L2835" s="825">
        <v>760.22</v>
      </c>
      <c r="M2835" s="825">
        <v>760.22</v>
      </c>
      <c r="N2835" s="822">
        <v>1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21</v>
      </c>
      <c r="B2836" s="822" t="s">
        <v>2867</v>
      </c>
      <c r="C2836" s="822" t="s">
        <v>2873</v>
      </c>
      <c r="D2836" s="823" t="s">
        <v>4857</v>
      </c>
      <c r="E2836" s="824" t="s">
        <v>2894</v>
      </c>
      <c r="F2836" s="822" t="s">
        <v>2868</v>
      </c>
      <c r="G2836" s="822" t="s">
        <v>3099</v>
      </c>
      <c r="H2836" s="822" t="s">
        <v>643</v>
      </c>
      <c r="I2836" s="822" t="s">
        <v>3103</v>
      </c>
      <c r="J2836" s="822" t="s">
        <v>3104</v>
      </c>
      <c r="K2836" s="822" t="s">
        <v>734</v>
      </c>
      <c r="L2836" s="825">
        <v>550.39</v>
      </c>
      <c r="M2836" s="825">
        <v>1100.78</v>
      </c>
      <c r="N2836" s="822">
        <v>2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21</v>
      </c>
      <c r="B2837" s="822" t="s">
        <v>2867</v>
      </c>
      <c r="C2837" s="822" t="s">
        <v>2873</v>
      </c>
      <c r="D2837" s="823" t="s">
        <v>4857</v>
      </c>
      <c r="E2837" s="824" t="s">
        <v>2894</v>
      </c>
      <c r="F2837" s="822" t="s">
        <v>2868</v>
      </c>
      <c r="G2837" s="822" t="s">
        <v>3691</v>
      </c>
      <c r="H2837" s="822" t="s">
        <v>329</v>
      </c>
      <c r="I2837" s="822" t="s">
        <v>3934</v>
      </c>
      <c r="J2837" s="822" t="s">
        <v>1143</v>
      </c>
      <c r="K2837" s="822" t="s">
        <v>3935</v>
      </c>
      <c r="L2837" s="825">
        <v>0</v>
      </c>
      <c r="M2837" s="825">
        <v>0</v>
      </c>
      <c r="N2837" s="822">
        <v>1</v>
      </c>
      <c r="O2837" s="826">
        <v>1</v>
      </c>
      <c r="P2837" s="825"/>
      <c r="Q2837" s="827"/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21</v>
      </c>
      <c r="B2838" s="822" t="s">
        <v>2867</v>
      </c>
      <c r="C2838" s="822" t="s">
        <v>2873</v>
      </c>
      <c r="D2838" s="823" t="s">
        <v>4857</v>
      </c>
      <c r="E2838" s="824" t="s">
        <v>2894</v>
      </c>
      <c r="F2838" s="822" t="s">
        <v>2868</v>
      </c>
      <c r="G2838" s="822" t="s">
        <v>3397</v>
      </c>
      <c r="H2838" s="822" t="s">
        <v>329</v>
      </c>
      <c r="I2838" s="822" t="s">
        <v>3398</v>
      </c>
      <c r="J2838" s="822" t="s">
        <v>3399</v>
      </c>
      <c r="K2838" s="822" t="s">
        <v>3400</v>
      </c>
      <c r="L2838" s="825">
        <v>727.03</v>
      </c>
      <c r="M2838" s="825">
        <v>2181.09</v>
      </c>
      <c r="N2838" s="822">
        <v>3</v>
      </c>
      <c r="O2838" s="826">
        <v>2</v>
      </c>
      <c r="P2838" s="825">
        <v>2181.09</v>
      </c>
      <c r="Q2838" s="827">
        <v>1</v>
      </c>
      <c r="R2838" s="822">
        <v>3</v>
      </c>
      <c r="S2838" s="827">
        <v>1</v>
      </c>
      <c r="T2838" s="826">
        <v>2</v>
      </c>
      <c r="U2838" s="828">
        <v>1</v>
      </c>
    </row>
    <row r="2839" spans="1:21" ht="14.45" customHeight="1" x14ac:dyDescent="0.2">
      <c r="A2839" s="821">
        <v>21</v>
      </c>
      <c r="B2839" s="822" t="s">
        <v>2867</v>
      </c>
      <c r="C2839" s="822" t="s">
        <v>2873</v>
      </c>
      <c r="D2839" s="823" t="s">
        <v>4857</v>
      </c>
      <c r="E2839" s="824" t="s">
        <v>2894</v>
      </c>
      <c r="F2839" s="822" t="s">
        <v>2868</v>
      </c>
      <c r="G2839" s="822" t="s">
        <v>3112</v>
      </c>
      <c r="H2839" s="822" t="s">
        <v>643</v>
      </c>
      <c r="I2839" s="822" t="s">
        <v>2318</v>
      </c>
      <c r="J2839" s="822" t="s">
        <v>2319</v>
      </c>
      <c r="K2839" s="822" t="s">
        <v>2320</v>
      </c>
      <c r="L2839" s="825">
        <v>86.41</v>
      </c>
      <c r="M2839" s="825">
        <v>86.41</v>
      </c>
      <c r="N2839" s="822">
        <v>1</v>
      </c>
      <c r="O2839" s="826">
        <v>0.5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21</v>
      </c>
      <c r="B2840" s="822" t="s">
        <v>2867</v>
      </c>
      <c r="C2840" s="822" t="s">
        <v>2873</v>
      </c>
      <c r="D2840" s="823" t="s">
        <v>4857</v>
      </c>
      <c r="E2840" s="824" t="s">
        <v>2894</v>
      </c>
      <c r="F2840" s="822" t="s">
        <v>2868</v>
      </c>
      <c r="G2840" s="822" t="s">
        <v>3112</v>
      </c>
      <c r="H2840" s="822" t="s">
        <v>643</v>
      </c>
      <c r="I2840" s="822" t="s">
        <v>2323</v>
      </c>
      <c r="J2840" s="822" t="s">
        <v>2319</v>
      </c>
      <c r="K2840" s="822" t="s">
        <v>2324</v>
      </c>
      <c r="L2840" s="825">
        <v>73.45</v>
      </c>
      <c r="M2840" s="825">
        <v>73.45</v>
      </c>
      <c r="N2840" s="822">
        <v>1</v>
      </c>
      <c r="O2840" s="826">
        <v>0.5</v>
      </c>
      <c r="P2840" s="825">
        <v>73.45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21</v>
      </c>
      <c r="B2841" s="822" t="s">
        <v>2867</v>
      </c>
      <c r="C2841" s="822" t="s">
        <v>2873</v>
      </c>
      <c r="D2841" s="823" t="s">
        <v>4857</v>
      </c>
      <c r="E2841" s="824" t="s">
        <v>2894</v>
      </c>
      <c r="F2841" s="822" t="s">
        <v>2868</v>
      </c>
      <c r="G2841" s="822" t="s">
        <v>2916</v>
      </c>
      <c r="H2841" s="822" t="s">
        <v>329</v>
      </c>
      <c r="I2841" s="822" t="s">
        <v>2917</v>
      </c>
      <c r="J2841" s="822" t="s">
        <v>807</v>
      </c>
      <c r="K2841" s="822" t="s">
        <v>2918</v>
      </c>
      <c r="L2841" s="825">
        <v>53.57</v>
      </c>
      <c r="M2841" s="825">
        <v>1553.5300000000007</v>
      </c>
      <c r="N2841" s="822">
        <v>29</v>
      </c>
      <c r="O2841" s="826">
        <v>21.5</v>
      </c>
      <c r="P2841" s="825">
        <v>1017.8300000000005</v>
      </c>
      <c r="Q2841" s="827">
        <v>0.65517241379310354</v>
      </c>
      <c r="R2841" s="822">
        <v>19</v>
      </c>
      <c r="S2841" s="827">
        <v>0.65517241379310343</v>
      </c>
      <c r="T2841" s="826">
        <v>14</v>
      </c>
      <c r="U2841" s="828">
        <v>0.65116279069767447</v>
      </c>
    </row>
    <row r="2842" spans="1:21" ht="14.45" customHeight="1" x14ac:dyDescent="0.2">
      <c r="A2842" s="821">
        <v>21</v>
      </c>
      <c r="B2842" s="822" t="s">
        <v>2867</v>
      </c>
      <c r="C2842" s="822" t="s">
        <v>2873</v>
      </c>
      <c r="D2842" s="823" t="s">
        <v>4857</v>
      </c>
      <c r="E2842" s="824" t="s">
        <v>2894</v>
      </c>
      <c r="F2842" s="822" t="s">
        <v>2868</v>
      </c>
      <c r="G2842" s="822" t="s">
        <v>3844</v>
      </c>
      <c r="H2842" s="822" t="s">
        <v>643</v>
      </c>
      <c r="I2842" s="822" t="s">
        <v>3845</v>
      </c>
      <c r="J2842" s="822" t="s">
        <v>2766</v>
      </c>
      <c r="K2842" s="822" t="s">
        <v>2767</v>
      </c>
      <c r="L2842" s="825">
        <v>161.06</v>
      </c>
      <c r="M2842" s="825">
        <v>161.06</v>
      </c>
      <c r="N2842" s="822">
        <v>1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21</v>
      </c>
      <c r="B2843" s="822" t="s">
        <v>2867</v>
      </c>
      <c r="C2843" s="822" t="s">
        <v>2873</v>
      </c>
      <c r="D2843" s="823" t="s">
        <v>4857</v>
      </c>
      <c r="E2843" s="824" t="s">
        <v>2894</v>
      </c>
      <c r="F2843" s="822" t="s">
        <v>2868</v>
      </c>
      <c r="G2843" s="822" t="s">
        <v>3119</v>
      </c>
      <c r="H2843" s="822" t="s">
        <v>643</v>
      </c>
      <c r="I2843" s="822" t="s">
        <v>2652</v>
      </c>
      <c r="J2843" s="822" t="s">
        <v>931</v>
      </c>
      <c r="K2843" s="822" t="s">
        <v>2653</v>
      </c>
      <c r="L2843" s="825">
        <v>2309.36</v>
      </c>
      <c r="M2843" s="825">
        <v>16165.52</v>
      </c>
      <c r="N2843" s="822">
        <v>7</v>
      </c>
      <c r="O2843" s="826">
        <v>2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21</v>
      </c>
      <c r="B2844" s="822" t="s">
        <v>2867</v>
      </c>
      <c r="C2844" s="822" t="s">
        <v>2873</v>
      </c>
      <c r="D2844" s="823" t="s">
        <v>4857</v>
      </c>
      <c r="E2844" s="824" t="s">
        <v>2894</v>
      </c>
      <c r="F2844" s="822" t="s">
        <v>2868</v>
      </c>
      <c r="G2844" s="822" t="s">
        <v>3119</v>
      </c>
      <c r="H2844" s="822" t="s">
        <v>643</v>
      </c>
      <c r="I2844" s="822" t="s">
        <v>3713</v>
      </c>
      <c r="J2844" s="822" t="s">
        <v>929</v>
      </c>
      <c r="K2844" s="822" t="s">
        <v>3714</v>
      </c>
      <c r="L2844" s="825">
        <v>368.16</v>
      </c>
      <c r="M2844" s="825">
        <v>1104.48</v>
      </c>
      <c r="N2844" s="822">
        <v>3</v>
      </c>
      <c r="O2844" s="826">
        <v>1</v>
      </c>
      <c r="P2844" s="825">
        <v>1104.48</v>
      </c>
      <c r="Q2844" s="827">
        <v>1</v>
      </c>
      <c r="R2844" s="822">
        <v>3</v>
      </c>
      <c r="S2844" s="827">
        <v>1</v>
      </c>
      <c r="T2844" s="826">
        <v>1</v>
      </c>
      <c r="U2844" s="828">
        <v>1</v>
      </c>
    </row>
    <row r="2845" spans="1:21" ht="14.45" customHeight="1" x14ac:dyDescent="0.2">
      <c r="A2845" s="821">
        <v>21</v>
      </c>
      <c r="B2845" s="822" t="s">
        <v>2867</v>
      </c>
      <c r="C2845" s="822" t="s">
        <v>2873</v>
      </c>
      <c r="D2845" s="823" t="s">
        <v>4857</v>
      </c>
      <c r="E2845" s="824" t="s">
        <v>2894</v>
      </c>
      <c r="F2845" s="822" t="s">
        <v>2868</v>
      </c>
      <c r="G2845" s="822" t="s">
        <v>3119</v>
      </c>
      <c r="H2845" s="822" t="s">
        <v>643</v>
      </c>
      <c r="I2845" s="822" t="s">
        <v>2333</v>
      </c>
      <c r="J2845" s="822" t="s">
        <v>931</v>
      </c>
      <c r="K2845" s="822" t="s">
        <v>2334</v>
      </c>
      <c r="L2845" s="825">
        <v>1385.62</v>
      </c>
      <c r="M2845" s="825">
        <v>4156.8599999999997</v>
      </c>
      <c r="N2845" s="822">
        <v>3</v>
      </c>
      <c r="O2845" s="826">
        <v>1</v>
      </c>
      <c r="P2845" s="825">
        <v>4156.8599999999997</v>
      </c>
      <c r="Q2845" s="827">
        <v>1</v>
      </c>
      <c r="R2845" s="822">
        <v>3</v>
      </c>
      <c r="S2845" s="827">
        <v>1</v>
      </c>
      <c r="T2845" s="826">
        <v>1</v>
      </c>
      <c r="U2845" s="828">
        <v>1</v>
      </c>
    </row>
    <row r="2846" spans="1:21" ht="14.45" customHeight="1" x14ac:dyDescent="0.2">
      <c r="A2846" s="821">
        <v>21</v>
      </c>
      <c r="B2846" s="822" t="s">
        <v>2867</v>
      </c>
      <c r="C2846" s="822" t="s">
        <v>2873</v>
      </c>
      <c r="D2846" s="823" t="s">
        <v>4857</v>
      </c>
      <c r="E2846" s="824" t="s">
        <v>2894</v>
      </c>
      <c r="F2846" s="822" t="s">
        <v>2868</v>
      </c>
      <c r="G2846" s="822" t="s">
        <v>3119</v>
      </c>
      <c r="H2846" s="822" t="s">
        <v>643</v>
      </c>
      <c r="I2846" s="822" t="s">
        <v>2654</v>
      </c>
      <c r="J2846" s="822" t="s">
        <v>929</v>
      </c>
      <c r="K2846" s="822" t="s">
        <v>2655</v>
      </c>
      <c r="L2846" s="825">
        <v>736.33</v>
      </c>
      <c r="M2846" s="825">
        <v>3681.65</v>
      </c>
      <c r="N2846" s="822">
        <v>5</v>
      </c>
      <c r="O2846" s="826">
        <v>2.5</v>
      </c>
      <c r="P2846" s="825">
        <v>2945.32</v>
      </c>
      <c r="Q2846" s="827">
        <v>0.8</v>
      </c>
      <c r="R2846" s="822">
        <v>4</v>
      </c>
      <c r="S2846" s="827">
        <v>0.8</v>
      </c>
      <c r="T2846" s="826">
        <v>2</v>
      </c>
      <c r="U2846" s="828">
        <v>0.8</v>
      </c>
    </row>
    <row r="2847" spans="1:21" ht="14.45" customHeight="1" x14ac:dyDescent="0.2">
      <c r="A2847" s="821">
        <v>21</v>
      </c>
      <c r="B2847" s="822" t="s">
        <v>2867</v>
      </c>
      <c r="C2847" s="822" t="s">
        <v>2873</v>
      </c>
      <c r="D2847" s="823" t="s">
        <v>4857</v>
      </c>
      <c r="E2847" s="824" t="s">
        <v>2894</v>
      </c>
      <c r="F2847" s="822" t="s">
        <v>2868</v>
      </c>
      <c r="G2847" s="822" t="s">
        <v>3119</v>
      </c>
      <c r="H2847" s="822" t="s">
        <v>643</v>
      </c>
      <c r="I2847" s="822" t="s">
        <v>3120</v>
      </c>
      <c r="J2847" s="822" t="s">
        <v>929</v>
      </c>
      <c r="K2847" s="822" t="s">
        <v>3121</v>
      </c>
      <c r="L2847" s="825">
        <v>490.89</v>
      </c>
      <c r="M2847" s="825">
        <v>981.78</v>
      </c>
      <c r="N2847" s="822">
        <v>2</v>
      </c>
      <c r="O2847" s="826">
        <v>0.5</v>
      </c>
      <c r="P2847" s="825">
        <v>981.78</v>
      </c>
      <c r="Q2847" s="827">
        <v>1</v>
      </c>
      <c r="R2847" s="822">
        <v>2</v>
      </c>
      <c r="S2847" s="827">
        <v>1</v>
      </c>
      <c r="T2847" s="826">
        <v>0.5</v>
      </c>
      <c r="U2847" s="828">
        <v>1</v>
      </c>
    </row>
    <row r="2848" spans="1:21" ht="14.45" customHeight="1" x14ac:dyDescent="0.2">
      <c r="A2848" s="821">
        <v>21</v>
      </c>
      <c r="B2848" s="822" t="s">
        <v>2867</v>
      </c>
      <c r="C2848" s="822" t="s">
        <v>2873</v>
      </c>
      <c r="D2848" s="823" t="s">
        <v>4857</v>
      </c>
      <c r="E2848" s="824" t="s">
        <v>2894</v>
      </c>
      <c r="F2848" s="822" t="s">
        <v>2868</v>
      </c>
      <c r="G2848" s="822" t="s">
        <v>3119</v>
      </c>
      <c r="H2848" s="822" t="s">
        <v>643</v>
      </c>
      <c r="I2848" s="822" t="s">
        <v>2335</v>
      </c>
      <c r="J2848" s="822" t="s">
        <v>931</v>
      </c>
      <c r="K2848" s="822" t="s">
        <v>2336</v>
      </c>
      <c r="L2848" s="825">
        <v>1847.49</v>
      </c>
      <c r="M2848" s="825">
        <v>3694.98</v>
      </c>
      <c r="N2848" s="822">
        <v>2</v>
      </c>
      <c r="O2848" s="826">
        <v>1</v>
      </c>
      <c r="P2848" s="825">
        <v>3694.98</v>
      </c>
      <c r="Q2848" s="827">
        <v>1</v>
      </c>
      <c r="R2848" s="822">
        <v>2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21</v>
      </c>
      <c r="B2849" s="822" t="s">
        <v>2867</v>
      </c>
      <c r="C2849" s="822" t="s">
        <v>2873</v>
      </c>
      <c r="D2849" s="823" t="s">
        <v>4857</v>
      </c>
      <c r="E2849" s="824" t="s">
        <v>2894</v>
      </c>
      <c r="F2849" s="822" t="s">
        <v>2868</v>
      </c>
      <c r="G2849" s="822" t="s">
        <v>3119</v>
      </c>
      <c r="H2849" s="822" t="s">
        <v>643</v>
      </c>
      <c r="I2849" s="822" t="s">
        <v>3852</v>
      </c>
      <c r="J2849" s="822" t="s">
        <v>929</v>
      </c>
      <c r="K2849" s="822" t="s">
        <v>3853</v>
      </c>
      <c r="L2849" s="825">
        <v>1154.68</v>
      </c>
      <c r="M2849" s="825">
        <v>2309.36</v>
      </c>
      <c r="N2849" s="822">
        <v>2</v>
      </c>
      <c r="O2849" s="826">
        <v>1</v>
      </c>
      <c r="P2849" s="825">
        <v>2309.36</v>
      </c>
      <c r="Q2849" s="827">
        <v>1</v>
      </c>
      <c r="R2849" s="822">
        <v>2</v>
      </c>
      <c r="S2849" s="827">
        <v>1</v>
      </c>
      <c r="T2849" s="826">
        <v>1</v>
      </c>
      <c r="U2849" s="828">
        <v>1</v>
      </c>
    </row>
    <row r="2850" spans="1:21" ht="14.45" customHeight="1" x14ac:dyDescent="0.2">
      <c r="A2850" s="821">
        <v>21</v>
      </c>
      <c r="B2850" s="822" t="s">
        <v>2867</v>
      </c>
      <c r="C2850" s="822" t="s">
        <v>2873</v>
      </c>
      <c r="D2850" s="823" t="s">
        <v>4857</v>
      </c>
      <c r="E2850" s="824" t="s">
        <v>2894</v>
      </c>
      <c r="F2850" s="822" t="s">
        <v>2868</v>
      </c>
      <c r="G2850" s="822" t="s">
        <v>3119</v>
      </c>
      <c r="H2850" s="822" t="s">
        <v>643</v>
      </c>
      <c r="I2850" s="822" t="s">
        <v>2650</v>
      </c>
      <c r="J2850" s="822" t="s">
        <v>931</v>
      </c>
      <c r="K2850" s="822" t="s">
        <v>2651</v>
      </c>
      <c r="L2850" s="825">
        <v>369.5</v>
      </c>
      <c r="M2850" s="825">
        <v>1108.5</v>
      </c>
      <c r="N2850" s="822">
        <v>3</v>
      </c>
      <c r="O2850" s="826">
        <v>0.5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21</v>
      </c>
      <c r="B2851" s="822" t="s">
        <v>2867</v>
      </c>
      <c r="C2851" s="822" t="s">
        <v>2873</v>
      </c>
      <c r="D2851" s="823" t="s">
        <v>4857</v>
      </c>
      <c r="E2851" s="824" t="s">
        <v>2894</v>
      </c>
      <c r="F2851" s="822" t="s">
        <v>2868</v>
      </c>
      <c r="G2851" s="822" t="s">
        <v>3119</v>
      </c>
      <c r="H2851" s="822" t="s">
        <v>643</v>
      </c>
      <c r="I2851" s="822" t="s">
        <v>2337</v>
      </c>
      <c r="J2851" s="822" t="s">
        <v>929</v>
      </c>
      <c r="K2851" s="822" t="s">
        <v>2338</v>
      </c>
      <c r="L2851" s="825">
        <v>923.74</v>
      </c>
      <c r="M2851" s="825">
        <v>3694.96</v>
      </c>
      <c r="N2851" s="822">
        <v>4</v>
      </c>
      <c r="O2851" s="826">
        <v>2</v>
      </c>
      <c r="P2851" s="825">
        <v>3694.96</v>
      </c>
      <c r="Q2851" s="827">
        <v>1</v>
      </c>
      <c r="R2851" s="822">
        <v>4</v>
      </c>
      <c r="S2851" s="827">
        <v>1</v>
      </c>
      <c r="T2851" s="826">
        <v>2</v>
      </c>
      <c r="U2851" s="828">
        <v>1</v>
      </c>
    </row>
    <row r="2852" spans="1:21" ht="14.45" customHeight="1" x14ac:dyDescent="0.2">
      <c r="A2852" s="821">
        <v>21</v>
      </c>
      <c r="B2852" s="822" t="s">
        <v>2867</v>
      </c>
      <c r="C2852" s="822" t="s">
        <v>2873</v>
      </c>
      <c r="D2852" s="823" t="s">
        <v>4857</v>
      </c>
      <c r="E2852" s="824" t="s">
        <v>2894</v>
      </c>
      <c r="F2852" s="822" t="s">
        <v>2868</v>
      </c>
      <c r="G2852" s="822" t="s">
        <v>3122</v>
      </c>
      <c r="H2852" s="822" t="s">
        <v>329</v>
      </c>
      <c r="I2852" s="822" t="s">
        <v>3421</v>
      </c>
      <c r="J2852" s="822" t="s">
        <v>698</v>
      </c>
      <c r="K2852" s="822" t="s">
        <v>3422</v>
      </c>
      <c r="L2852" s="825">
        <v>35.25</v>
      </c>
      <c r="M2852" s="825">
        <v>70.5</v>
      </c>
      <c r="N2852" s="822">
        <v>2</v>
      </c>
      <c r="O2852" s="826">
        <v>2</v>
      </c>
      <c r="P2852" s="825">
        <v>35.25</v>
      </c>
      <c r="Q2852" s="827">
        <v>0.5</v>
      </c>
      <c r="R2852" s="822">
        <v>1</v>
      </c>
      <c r="S2852" s="827">
        <v>0.5</v>
      </c>
      <c r="T2852" s="826">
        <v>1</v>
      </c>
      <c r="U2852" s="828">
        <v>0.5</v>
      </c>
    </row>
    <row r="2853" spans="1:21" ht="14.45" customHeight="1" x14ac:dyDescent="0.2">
      <c r="A2853" s="821">
        <v>21</v>
      </c>
      <c r="B2853" s="822" t="s">
        <v>2867</v>
      </c>
      <c r="C2853" s="822" t="s">
        <v>2873</v>
      </c>
      <c r="D2853" s="823" t="s">
        <v>4857</v>
      </c>
      <c r="E2853" s="824" t="s">
        <v>2894</v>
      </c>
      <c r="F2853" s="822" t="s">
        <v>2868</v>
      </c>
      <c r="G2853" s="822" t="s">
        <v>3557</v>
      </c>
      <c r="H2853" s="822" t="s">
        <v>329</v>
      </c>
      <c r="I2853" s="822" t="s">
        <v>3558</v>
      </c>
      <c r="J2853" s="822" t="s">
        <v>3559</v>
      </c>
      <c r="K2853" s="822" t="s">
        <v>3560</v>
      </c>
      <c r="L2853" s="825">
        <v>78.33</v>
      </c>
      <c r="M2853" s="825">
        <v>78.33</v>
      </c>
      <c r="N2853" s="822">
        <v>1</v>
      </c>
      <c r="O2853" s="826">
        <v>1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21</v>
      </c>
      <c r="B2854" s="822" t="s">
        <v>2867</v>
      </c>
      <c r="C2854" s="822" t="s">
        <v>2873</v>
      </c>
      <c r="D2854" s="823" t="s">
        <v>4857</v>
      </c>
      <c r="E2854" s="824" t="s">
        <v>2894</v>
      </c>
      <c r="F2854" s="822" t="s">
        <v>2868</v>
      </c>
      <c r="G2854" s="822" t="s">
        <v>3124</v>
      </c>
      <c r="H2854" s="822" t="s">
        <v>329</v>
      </c>
      <c r="I2854" s="822" t="s">
        <v>3130</v>
      </c>
      <c r="J2854" s="822" t="s">
        <v>977</v>
      </c>
      <c r="K2854" s="822" t="s">
        <v>3131</v>
      </c>
      <c r="L2854" s="825">
        <v>87.98</v>
      </c>
      <c r="M2854" s="825">
        <v>87.98</v>
      </c>
      <c r="N2854" s="822">
        <v>1</v>
      </c>
      <c r="O2854" s="826">
        <v>1</v>
      </c>
      <c r="P2854" s="825">
        <v>87.98</v>
      </c>
      <c r="Q2854" s="827">
        <v>1</v>
      </c>
      <c r="R2854" s="822">
        <v>1</v>
      </c>
      <c r="S2854" s="827">
        <v>1</v>
      </c>
      <c r="T2854" s="826">
        <v>1</v>
      </c>
      <c r="U2854" s="828">
        <v>1</v>
      </c>
    </row>
    <row r="2855" spans="1:21" ht="14.45" customHeight="1" x14ac:dyDescent="0.2">
      <c r="A2855" s="821">
        <v>21</v>
      </c>
      <c r="B2855" s="822" t="s">
        <v>2867</v>
      </c>
      <c r="C2855" s="822" t="s">
        <v>2873</v>
      </c>
      <c r="D2855" s="823" t="s">
        <v>4857</v>
      </c>
      <c r="E2855" s="824" t="s">
        <v>2894</v>
      </c>
      <c r="F2855" s="822" t="s">
        <v>2868</v>
      </c>
      <c r="G2855" s="822" t="s">
        <v>2919</v>
      </c>
      <c r="H2855" s="822" t="s">
        <v>329</v>
      </c>
      <c r="I2855" s="822" t="s">
        <v>2920</v>
      </c>
      <c r="J2855" s="822" t="s">
        <v>2310</v>
      </c>
      <c r="K2855" s="822" t="s">
        <v>2311</v>
      </c>
      <c r="L2855" s="825">
        <v>453.18</v>
      </c>
      <c r="M2855" s="825">
        <v>11782.68</v>
      </c>
      <c r="N2855" s="822">
        <v>26</v>
      </c>
      <c r="O2855" s="826">
        <v>19.5</v>
      </c>
      <c r="P2855" s="825">
        <v>7250.880000000001</v>
      </c>
      <c r="Q2855" s="827">
        <v>0.61538461538461542</v>
      </c>
      <c r="R2855" s="822">
        <v>16</v>
      </c>
      <c r="S2855" s="827">
        <v>0.61538461538461542</v>
      </c>
      <c r="T2855" s="826">
        <v>11.5</v>
      </c>
      <c r="U2855" s="828">
        <v>0.58974358974358976</v>
      </c>
    </row>
    <row r="2856" spans="1:21" ht="14.45" customHeight="1" x14ac:dyDescent="0.2">
      <c r="A2856" s="821">
        <v>21</v>
      </c>
      <c r="B2856" s="822" t="s">
        <v>2867</v>
      </c>
      <c r="C2856" s="822" t="s">
        <v>2873</v>
      </c>
      <c r="D2856" s="823" t="s">
        <v>4857</v>
      </c>
      <c r="E2856" s="824" t="s">
        <v>2894</v>
      </c>
      <c r="F2856" s="822" t="s">
        <v>2868</v>
      </c>
      <c r="G2856" s="822" t="s">
        <v>3139</v>
      </c>
      <c r="H2856" s="822" t="s">
        <v>329</v>
      </c>
      <c r="I2856" s="822" t="s">
        <v>3140</v>
      </c>
      <c r="J2856" s="822" t="s">
        <v>660</v>
      </c>
      <c r="K2856" s="822" t="s">
        <v>3141</v>
      </c>
      <c r="L2856" s="825">
        <v>453.18</v>
      </c>
      <c r="M2856" s="825">
        <v>3625.44</v>
      </c>
      <c r="N2856" s="822">
        <v>8</v>
      </c>
      <c r="O2856" s="826">
        <v>8</v>
      </c>
      <c r="P2856" s="825">
        <v>906.36</v>
      </c>
      <c r="Q2856" s="827">
        <v>0.25</v>
      </c>
      <c r="R2856" s="822">
        <v>2</v>
      </c>
      <c r="S2856" s="827">
        <v>0.25</v>
      </c>
      <c r="T2856" s="826">
        <v>2</v>
      </c>
      <c r="U2856" s="828">
        <v>0.25</v>
      </c>
    </row>
    <row r="2857" spans="1:21" ht="14.45" customHeight="1" x14ac:dyDescent="0.2">
      <c r="A2857" s="821">
        <v>21</v>
      </c>
      <c r="B2857" s="822" t="s">
        <v>2867</v>
      </c>
      <c r="C2857" s="822" t="s">
        <v>2873</v>
      </c>
      <c r="D2857" s="823" t="s">
        <v>4857</v>
      </c>
      <c r="E2857" s="824" t="s">
        <v>2894</v>
      </c>
      <c r="F2857" s="822" t="s">
        <v>2868</v>
      </c>
      <c r="G2857" s="822" t="s">
        <v>2933</v>
      </c>
      <c r="H2857" s="822" t="s">
        <v>329</v>
      </c>
      <c r="I2857" s="822" t="s">
        <v>3142</v>
      </c>
      <c r="J2857" s="822" t="s">
        <v>1674</v>
      </c>
      <c r="K2857" s="822" t="s">
        <v>3143</v>
      </c>
      <c r="L2857" s="825">
        <v>57.64</v>
      </c>
      <c r="M2857" s="825">
        <v>345.84</v>
      </c>
      <c r="N2857" s="822">
        <v>6</v>
      </c>
      <c r="O2857" s="826">
        <v>4.5</v>
      </c>
      <c r="P2857" s="825">
        <v>288.2</v>
      </c>
      <c r="Q2857" s="827">
        <v>0.83333333333333337</v>
      </c>
      <c r="R2857" s="822">
        <v>5</v>
      </c>
      <c r="S2857" s="827">
        <v>0.83333333333333337</v>
      </c>
      <c r="T2857" s="826">
        <v>3.5</v>
      </c>
      <c r="U2857" s="828">
        <v>0.77777777777777779</v>
      </c>
    </row>
    <row r="2858" spans="1:21" ht="14.45" customHeight="1" x14ac:dyDescent="0.2">
      <c r="A2858" s="821">
        <v>21</v>
      </c>
      <c r="B2858" s="822" t="s">
        <v>2867</v>
      </c>
      <c r="C2858" s="822" t="s">
        <v>2873</v>
      </c>
      <c r="D2858" s="823" t="s">
        <v>4857</v>
      </c>
      <c r="E2858" s="824" t="s">
        <v>2894</v>
      </c>
      <c r="F2858" s="822" t="s">
        <v>2868</v>
      </c>
      <c r="G2858" s="822" t="s">
        <v>2933</v>
      </c>
      <c r="H2858" s="822" t="s">
        <v>643</v>
      </c>
      <c r="I2858" s="822" t="s">
        <v>2299</v>
      </c>
      <c r="J2858" s="822" t="s">
        <v>1674</v>
      </c>
      <c r="K2858" s="822" t="s">
        <v>2300</v>
      </c>
      <c r="L2858" s="825">
        <v>102.93</v>
      </c>
      <c r="M2858" s="825">
        <v>102.93</v>
      </c>
      <c r="N2858" s="822">
        <v>1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21</v>
      </c>
      <c r="B2859" s="822" t="s">
        <v>2867</v>
      </c>
      <c r="C2859" s="822" t="s">
        <v>2873</v>
      </c>
      <c r="D2859" s="823" t="s">
        <v>4857</v>
      </c>
      <c r="E2859" s="824" t="s">
        <v>2894</v>
      </c>
      <c r="F2859" s="822" t="s">
        <v>2868</v>
      </c>
      <c r="G2859" s="822" t="s">
        <v>2933</v>
      </c>
      <c r="H2859" s="822" t="s">
        <v>329</v>
      </c>
      <c r="I2859" s="822" t="s">
        <v>3448</v>
      </c>
      <c r="J2859" s="822" t="s">
        <v>1674</v>
      </c>
      <c r="K2859" s="822" t="s">
        <v>1675</v>
      </c>
      <c r="L2859" s="825">
        <v>205.84</v>
      </c>
      <c r="M2859" s="825">
        <v>617.52</v>
      </c>
      <c r="N2859" s="822">
        <v>3</v>
      </c>
      <c r="O2859" s="826">
        <v>2.5</v>
      </c>
      <c r="P2859" s="825">
        <v>411.68</v>
      </c>
      <c r="Q2859" s="827">
        <v>0.66666666666666674</v>
      </c>
      <c r="R2859" s="822">
        <v>2</v>
      </c>
      <c r="S2859" s="827">
        <v>0.66666666666666663</v>
      </c>
      <c r="T2859" s="826">
        <v>2</v>
      </c>
      <c r="U2859" s="828">
        <v>0.8</v>
      </c>
    </row>
    <row r="2860" spans="1:21" ht="14.45" customHeight="1" x14ac:dyDescent="0.2">
      <c r="A2860" s="821">
        <v>21</v>
      </c>
      <c r="B2860" s="822" t="s">
        <v>2867</v>
      </c>
      <c r="C2860" s="822" t="s">
        <v>2873</v>
      </c>
      <c r="D2860" s="823" t="s">
        <v>4857</v>
      </c>
      <c r="E2860" s="824" t="s">
        <v>2894</v>
      </c>
      <c r="F2860" s="822" t="s">
        <v>2868</v>
      </c>
      <c r="G2860" s="822" t="s">
        <v>2933</v>
      </c>
      <c r="H2860" s="822" t="s">
        <v>643</v>
      </c>
      <c r="I2860" s="822" t="s">
        <v>2297</v>
      </c>
      <c r="J2860" s="822" t="s">
        <v>1674</v>
      </c>
      <c r="K2860" s="822" t="s">
        <v>2298</v>
      </c>
      <c r="L2860" s="825">
        <v>28.81</v>
      </c>
      <c r="M2860" s="825">
        <v>28.81</v>
      </c>
      <c r="N2860" s="822">
        <v>1</v>
      </c>
      <c r="O2860" s="826">
        <v>0.5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21</v>
      </c>
      <c r="B2861" s="822" t="s">
        <v>2867</v>
      </c>
      <c r="C2861" s="822" t="s">
        <v>2873</v>
      </c>
      <c r="D2861" s="823" t="s">
        <v>4857</v>
      </c>
      <c r="E2861" s="824" t="s">
        <v>2894</v>
      </c>
      <c r="F2861" s="822" t="s">
        <v>2868</v>
      </c>
      <c r="G2861" s="822" t="s">
        <v>3449</v>
      </c>
      <c r="H2861" s="822" t="s">
        <v>643</v>
      </c>
      <c r="I2861" s="822" t="s">
        <v>2396</v>
      </c>
      <c r="J2861" s="822" t="s">
        <v>1287</v>
      </c>
      <c r="K2861" s="822" t="s">
        <v>736</v>
      </c>
      <c r="L2861" s="825">
        <v>34.47</v>
      </c>
      <c r="M2861" s="825">
        <v>103.41</v>
      </c>
      <c r="N2861" s="822">
        <v>3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21</v>
      </c>
      <c r="B2862" s="822" t="s">
        <v>2867</v>
      </c>
      <c r="C2862" s="822" t="s">
        <v>2873</v>
      </c>
      <c r="D2862" s="823" t="s">
        <v>4857</v>
      </c>
      <c r="E2862" s="824" t="s">
        <v>2894</v>
      </c>
      <c r="F2862" s="822" t="s">
        <v>2868</v>
      </c>
      <c r="G2862" s="822" t="s">
        <v>3943</v>
      </c>
      <c r="H2862" s="822" t="s">
        <v>329</v>
      </c>
      <c r="I2862" s="822" t="s">
        <v>4109</v>
      </c>
      <c r="J2862" s="822" t="s">
        <v>3945</v>
      </c>
      <c r="K2862" s="822" t="s">
        <v>4110</v>
      </c>
      <c r="L2862" s="825">
        <v>72.88</v>
      </c>
      <c r="M2862" s="825">
        <v>72.88</v>
      </c>
      <c r="N2862" s="822">
        <v>1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21</v>
      </c>
      <c r="B2863" s="822" t="s">
        <v>2867</v>
      </c>
      <c r="C2863" s="822" t="s">
        <v>2873</v>
      </c>
      <c r="D2863" s="823" t="s">
        <v>4857</v>
      </c>
      <c r="E2863" s="824" t="s">
        <v>2894</v>
      </c>
      <c r="F2863" s="822" t="s">
        <v>2868</v>
      </c>
      <c r="G2863" s="822" t="s">
        <v>3151</v>
      </c>
      <c r="H2863" s="822" t="s">
        <v>329</v>
      </c>
      <c r="I2863" s="822" t="s">
        <v>3152</v>
      </c>
      <c r="J2863" s="822" t="s">
        <v>652</v>
      </c>
      <c r="K2863" s="822" t="s">
        <v>3153</v>
      </c>
      <c r="L2863" s="825">
        <v>127.91</v>
      </c>
      <c r="M2863" s="825">
        <v>1023.28</v>
      </c>
      <c r="N2863" s="822">
        <v>8</v>
      </c>
      <c r="O2863" s="826">
        <v>5</v>
      </c>
      <c r="P2863" s="825">
        <v>255.82</v>
      </c>
      <c r="Q2863" s="827">
        <v>0.25</v>
      </c>
      <c r="R2863" s="822">
        <v>2</v>
      </c>
      <c r="S2863" s="827">
        <v>0.25</v>
      </c>
      <c r="T2863" s="826">
        <v>1</v>
      </c>
      <c r="U2863" s="828">
        <v>0.2</v>
      </c>
    </row>
    <row r="2864" spans="1:21" ht="14.45" customHeight="1" x14ac:dyDescent="0.2">
      <c r="A2864" s="821">
        <v>21</v>
      </c>
      <c r="B2864" s="822" t="s">
        <v>2867</v>
      </c>
      <c r="C2864" s="822" t="s">
        <v>2873</v>
      </c>
      <c r="D2864" s="823" t="s">
        <v>4857</v>
      </c>
      <c r="E2864" s="824" t="s">
        <v>2894</v>
      </c>
      <c r="F2864" s="822" t="s">
        <v>2868</v>
      </c>
      <c r="G2864" s="822" t="s">
        <v>3154</v>
      </c>
      <c r="H2864" s="822" t="s">
        <v>329</v>
      </c>
      <c r="I2864" s="822" t="s">
        <v>3158</v>
      </c>
      <c r="J2864" s="822" t="s">
        <v>3156</v>
      </c>
      <c r="K2864" s="822" t="s">
        <v>3159</v>
      </c>
      <c r="L2864" s="825">
        <v>87.67</v>
      </c>
      <c r="M2864" s="825">
        <v>350.68</v>
      </c>
      <c r="N2864" s="822">
        <v>4</v>
      </c>
      <c r="O2864" s="826">
        <v>2</v>
      </c>
      <c r="P2864" s="825">
        <v>350.68</v>
      </c>
      <c r="Q2864" s="827">
        <v>1</v>
      </c>
      <c r="R2864" s="822">
        <v>4</v>
      </c>
      <c r="S2864" s="827">
        <v>1</v>
      </c>
      <c r="T2864" s="826">
        <v>2</v>
      </c>
      <c r="U2864" s="828">
        <v>1</v>
      </c>
    </row>
    <row r="2865" spans="1:21" ht="14.45" customHeight="1" x14ac:dyDescent="0.2">
      <c r="A2865" s="821">
        <v>21</v>
      </c>
      <c r="B2865" s="822" t="s">
        <v>2867</v>
      </c>
      <c r="C2865" s="822" t="s">
        <v>2873</v>
      </c>
      <c r="D2865" s="823" t="s">
        <v>4857</v>
      </c>
      <c r="E2865" s="824" t="s">
        <v>2894</v>
      </c>
      <c r="F2865" s="822" t="s">
        <v>2868</v>
      </c>
      <c r="G2865" s="822" t="s">
        <v>3154</v>
      </c>
      <c r="H2865" s="822" t="s">
        <v>329</v>
      </c>
      <c r="I2865" s="822" t="s">
        <v>3724</v>
      </c>
      <c r="J2865" s="822" t="s">
        <v>3455</v>
      </c>
      <c r="K2865" s="822" t="s">
        <v>2918</v>
      </c>
      <c r="L2865" s="825">
        <v>87.67</v>
      </c>
      <c r="M2865" s="825">
        <v>175.34</v>
      </c>
      <c r="N2865" s="822">
        <v>2</v>
      </c>
      <c r="O2865" s="826">
        <v>0.5</v>
      </c>
      <c r="P2865" s="825">
        <v>175.34</v>
      </c>
      <c r="Q2865" s="827">
        <v>1</v>
      </c>
      <c r="R2865" s="822">
        <v>2</v>
      </c>
      <c r="S2865" s="827">
        <v>1</v>
      </c>
      <c r="T2865" s="826">
        <v>0.5</v>
      </c>
      <c r="U2865" s="828">
        <v>1</v>
      </c>
    </row>
    <row r="2866" spans="1:21" ht="14.45" customHeight="1" x14ac:dyDescent="0.2">
      <c r="A2866" s="821">
        <v>21</v>
      </c>
      <c r="B2866" s="822" t="s">
        <v>2867</v>
      </c>
      <c r="C2866" s="822" t="s">
        <v>2873</v>
      </c>
      <c r="D2866" s="823" t="s">
        <v>4857</v>
      </c>
      <c r="E2866" s="824" t="s">
        <v>2894</v>
      </c>
      <c r="F2866" s="822" t="s">
        <v>2868</v>
      </c>
      <c r="G2866" s="822" t="s">
        <v>2947</v>
      </c>
      <c r="H2866" s="822" t="s">
        <v>643</v>
      </c>
      <c r="I2866" s="822" t="s">
        <v>3160</v>
      </c>
      <c r="J2866" s="822" t="s">
        <v>1281</v>
      </c>
      <c r="K2866" s="822" t="s">
        <v>3161</v>
      </c>
      <c r="L2866" s="825">
        <v>2573.2199999999998</v>
      </c>
      <c r="M2866" s="825">
        <v>2573.2199999999998</v>
      </c>
      <c r="N2866" s="822">
        <v>1</v>
      </c>
      <c r="O2866" s="826">
        <v>1</v>
      </c>
      <c r="P2866" s="825">
        <v>2573.2199999999998</v>
      </c>
      <c r="Q2866" s="827">
        <v>1</v>
      </c>
      <c r="R2866" s="822">
        <v>1</v>
      </c>
      <c r="S2866" s="827">
        <v>1</v>
      </c>
      <c r="T2866" s="826">
        <v>1</v>
      </c>
      <c r="U2866" s="828">
        <v>1</v>
      </c>
    </row>
    <row r="2867" spans="1:21" ht="14.45" customHeight="1" x14ac:dyDescent="0.2">
      <c r="A2867" s="821">
        <v>21</v>
      </c>
      <c r="B2867" s="822" t="s">
        <v>2867</v>
      </c>
      <c r="C2867" s="822" t="s">
        <v>2873</v>
      </c>
      <c r="D2867" s="823" t="s">
        <v>4857</v>
      </c>
      <c r="E2867" s="824" t="s">
        <v>2894</v>
      </c>
      <c r="F2867" s="822" t="s">
        <v>2868</v>
      </c>
      <c r="G2867" s="822" t="s">
        <v>3887</v>
      </c>
      <c r="H2867" s="822" t="s">
        <v>329</v>
      </c>
      <c r="I2867" s="822" t="s">
        <v>4754</v>
      </c>
      <c r="J2867" s="822" t="s">
        <v>3889</v>
      </c>
      <c r="K2867" s="822" t="s">
        <v>4755</v>
      </c>
      <c r="L2867" s="825">
        <v>1653.72</v>
      </c>
      <c r="M2867" s="825">
        <v>1653.72</v>
      </c>
      <c r="N2867" s="822">
        <v>1</v>
      </c>
      <c r="O2867" s="826">
        <v>1</v>
      </c>
      <c r="P2867" s="825">
        <v>1653.72</v>
      </c>
      <c r="Q2867" s="827">
        <v>1</v>
      </c>
      <c r="R2867" s="822">
        <v>1</v>
      </c>
      <c r="S2867" s="827">
        <v>1</v>
      </c>
      <c r="T2867" s="826">
        <v>1</v>
      </c>
      <c r="U2867" s="828">
        <v>1</v>
      </c>
    </row>
    <row r="2868" spans="1:21" ht="14.45" customHeight="1" x14ac:dyDescent="0.2">
      <c r="A2868" s="821">
        <v>21</v>
      </c>
      <c r="B2868" s="822" t="s">
        <v>2867</v>
      </c>
      <c r="C2868" s="822" t="s">
        <v>2873</v>
      </c>
      <c r="D2868" s="823" t="s">
        <v>4857</v>
      </c>
      <c r="E2868" s="824" t="s">
        <v>2894</v>
      </c>
      <c r="F2868" s="822" t="s">
        <v>2868</v>
      </c>
      <c r="G2868" s="822" t="s">
        <v>3887</v>
      </c>
      <c r="H2868" s="822" t="s">
        <v>329</v>
      </c>
      <c r="I2868" s="822" t="s">
        <v>4756</v>
      </c>
      <c r="J2868" s="822" t="s">
        <v>3889</v>
      </c>
      <c r="K2868" s="822" t="s">
        <v>4757</v>
      </c>
      <c r="L2868" s="825">
        <v>0</v>
      </c>
      <c r="M2868" s="825">
        <v>0</v>
      </c>
      <c r="N2868" s="822">
        <v>1</v>
      </c>
      <c r="O2868" s="826">
        <v>0.5</v>
      </c>
      <c r="P2868" s="825">
        <v>0</v>
      </c>
      <c r="Q2868" s="827"/>
      <c r="R2868" s="822">
        <v>1</v>
      </c>
      <c r="S2868" s="827">
        <v>1</v>
      </c>
      <c r="T2868" s="826">
        <v>0.5</v>
      </c>
      <c r="U2868" s="828">
        <v>1</v>
      </c>
    </row>
    <row r="2869" spans="1:21" ht="14.45" customHeight="1" x14ac:dyDescent="0.2">
      <c r="A2869" s="821">
        <v>21</v>
      </c>
      <c r="B2869" s="822" t="s">
        <v>2867</v>
      </c>
      <c r="C2869" s="822" t="s">
        <v>2873</v>
      </c>
      <c r="D2869" s="823" t="s">
        <v>4857</v>
      </c>
      <c r="E2869" s="824" t="s">
        <v>2894</v>
      </c>
      <c r="F2869" s="822" t="s">
        <v>2868</v>
      </c>
      <c r="G2869" s="822" t="s">
        <v>2921</v>
      </c>
      <c r="H2869" s="822" t="s">
        <v>643</v>
      </c>
      <c r="I2869" s="822" t="s">
        <v>2556</v>
      </c>
      <c r="J2869" s="822" t="s">
        <v>1211</v>
      </c>
      <c r="K2869" s="822" t="s">
        <v>1212</v>
      </c>
      <c r="L2869" s="825">
        <v>0</v>
      </c>
      <c r="M2869" s="825">
        <v>0</v>
      </c>
      <c r="N2869" s="822">
        <v>11</v>
      </c>
      <c r="O2869" s="826">
        <v>5</v>
      </c>
      <c r="P2869" s="825">
        <v>0</v>
      </c>
      <c r="Q2869" s="827"/>
      <c r="R2869" s="822">
        <v>5</v>
      </c>
      <c r="S2869" s="827">
        <v>0.45454545454545453</v>
      </c>
      <c r="T2869" s="826">
        <v>3</v>
      </c>
      <c r="U2869" s="828">
        <v>0.6</v>
      </c>
    </row>
    <row r="2870" spans="1:21" ht="14.45" customHeight="1" x14ac:dyDescent="0.2">
      <c r="A2870" s="821">
        <v>21</v>
      </c>
      <c r="B2870" s="822" t="s">
        <v>2867</v>
      </c>
      <c r="C2870" s="822" t="s">
        <v>2873</v>
      </c>
      <c r="D2870" s="823" t="s">
        <v>4857</v>
      </c>
      <c r="E2870" s="824" t="s">
        <v>2894</v>
      </c>
      <c r="F2870" s="822" t="s">
        <v>2868</v>
      </c>
      <c r="G2870" s="822" t="s">
        <v>4072</v>
      </c>
      <c r="H2870" s="822" t="s">
        <v>329</v>
      </c>
      <c r="I2870" s="822" t="s">
        <v>4758</v>
      </c>
      <c r="J2870" s="822" t="s">
        <v>4759</v>
      </c>
      <c r="K2870" s="822" t="s">
        <v>3213</v>
      </c>
      <c r="L2870" s="825">
        <v>3086.53</v>
      </c>
      <c r="M2870" s="825">
        <v>6173.06</v>
      </c>
      <c r="N2870" s="822">
        <v>2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21</v>
      </c>
      <c r="B2871" s="822" t="s">
        <v>2867</v>
      </c>
      <c r="C2871" s="822" t="s">
        <v>2873</v>
      </c>
      <c r="D2871" s="823" t="s">
        <v>4857</v>
      </c>
      <c r="E2871" s="824" t="s">
        <v>2894</v>
      </c>
      <c r="F2871" s="822" t="s">
        <v>2868</v>
      </c>
      <c r="G2871" s="822" t="s">
        <v>3164</v>
      </c>
      <c r="H2871" s="822" t="s">
        <v>329</v>
      </c>
      <c r="I2871" s="822" t="s">
        <v>3165</v>
      </c>
      <c r="J2871" s="822" t="s">
        <v>1437</v>
      </c>
      <c r="K2871" s="822" t="s">
        <v>3166</v>
      </c>
      <c r="L2871" s="825">
        <v>210.38</v>
      </c>
      <c r="M2871" s="825">
        <v>631.14</v>
      </c>
      <c r="N2871" s="822">
        <v>3</v>
      </c>
      <c r="O2871" s="826">
        <v>1.5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21</v>
      </c>
      <c r="B2872" s="822" t="s">
        <v>2867</v>
      </c>
      <c r="C2872" s="822" t="s">
        <v>2873</v>
      </c>
      <c r="D2872" s="823" t="s">
        <v>4857</v>
      </c>
      <c r="E2872" s="824" t="s">
        <v>2894</v>
      </c>
      <c r="F2872" s="822" t="s">
        <v>2868</v>
      </c>
      <c r="G2872" s="822" t="s">
        <v>3164</v>
      </c>
      <c r="H2872" s="822" t="s">
        <v>329</v>
      </c>
      <c r="I2872" s="822" t="s">
        <v>3467</v>
      </c>
      <c r="J2872" s="822" t="s">
        <v>1437</v>
      </c>
      <c r="K2872" s="822" t="s">
        <v>3468</v>
      </c>
      <c r="L2872" s="825">
        <v>42.08</v>
      </c>
      <c r="M2872" s="825">
        <v>168.32</v>
      </c>
      <c r="N2872" s="822">
        <v>4</v>
      </c>
      <c r="O2872" s="826">
        <v>2.5</v>
      </c>
      <c r="P2872" s="825">
        <v>84.16</v>
      </c>
      <c r="Q2872" s="827">
        <v>0.5</v>
      </c>
      <c r="R2872" s="822">
        <v>2</v>
      </c>
      <c r="S2872" s="827">
        <v>0.5</v>
      </c>
      <c r="T2872" s="826">
        <v>1.5</v>
      </c>
      <c r="U2872" s="828">
        <v>0.6</v>
      </c>
    </row>
    <row r="2873" spans="1:21" ht="14.45" customHeight="1" x14ac:dyDescent="0.2">
      <c r="A2873" s="821">
        <v>21</v>
      </c>
      <c r="B2873" s="822" t="s">
        <v>2867</v>
      </c>
      <c r="C2873" s="822" t="s">
        <v>2873</v>
      </c>
      <c r="D2873" s="823" t="s">
        <v>4857</v>
      </c>
      <c r="E2873" s="824" t="s">
        <v>2894</v>
      </c>
      <c r="F2873" s="822" t="s">
        <v>2868</v>
      </c>
      <c r="G2873" s="822" t="s">
        <v>3575</v>
      </c>
      <c r="H2873" s="822" t="s">
        <v>329</v>
      </c>
      <c r="I2873" s="822" t="s">
        <v>3738</v>
      </c>
      <c r="J2873" s="822" t="s">
        <v>731</v>
      </c>
      <c r="K2873" s="822" t="s">
        <v>732</v>
      </c>
      <c r="L2873" s="825">
        <v>59.56</v>
      </c>
      <c r="M2873" s="825">
        <v>59.56</v>
      </c>
      <c r="N2873" s="822">
        <v>1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21</v>
      </c>
      <c r="B2874" s="822" t="s">
        <v>2867</v>
      </c>
      <c r="C2874" s="822" t="s">
        <v>2873</v>
      </c>
      <c r="D2874" s="823" t="s">
        <v>4857</v>
      </c>
      <c r="E2874" s="824" t="s">
        <v>2894</v>
      </c>
      <c r="F2874" s="822" t="s">
        <v>2868</v>
      </c>
      <c r="G2874" s="822" t="s">
        <v>4169</v>
      </c>
      <c r="H2874" s="822" t="s">
        <v>329</v>
      </c>
      <c r="I2874" s="822" t="s">
        <v>4170</v>
      </c>
      <c r="J2874" s="822" t="s">
        <v>4171</v>
      </c>
      <c r="K2874" s="822" t="s">
        <v>2328</v>
      </c>
      <c r="L2874" s="825">
        <v>38.56</v>
      </c>
      <c r="M2874" s="825">
        <v>115.68</v>
      </c>
      <c r="N2874" s="822">
        <v>3</v>
      </c>
      <c r="O2874" s="826">
        <v>1.5</v>
      </c>
      <c r="P2874" s="825">
        <v>38.56</v>
      </c>
      <c r="Q2874" s="827">
        <v>0.33333333333333331</v>
      </c>
      <c r="R2874" s="822">
        <v>1</v>
      </c>
      <c r="S2874" s="827">
        <v>0.33333333333333331</v>
      </c>
      <c r="T2874" s="826">
        <v>0.5</v>
      </c>
      <c r="U2874" s="828">
        <v>0.33333333333333331</v>
      </c>
    </row>
    <row r="2875" spans="1:21" ht="14.45" customHeight="1" x14ac:dyDescent="0.2">
      <c r="A2875" s="821">
        <v>21</v>
      </c>
      <c r="B2875" s="822" t="s">
        <v>2867</v>
      </c>
      <c r="C2875" s="822" t="s">
        <v>2873</v>
      </c>
      <c r="D2875" s="823" t="s">
        <v>4857</v>
      </c>
      <c r="E2875" s="824" t="s">
        <v>2894</v>
      </c>
      <c r="F2875" s="822" t="s">
        <v>2868</v>
      </c>
      <c r="G2875" s="822" t="s">
        <v>3187</v>
      </c>
      <c r="H2875" s="822" t="s">
        <v>329</v>
      </c>
      <c r="I2875" s="822" t="s">
        <v>3194</v>
      </c>
      <c r="J2875" s="822" t="s">
        <v>1402</v>
      </c>
      <c r="K2875" s="822" t="s">
        <v>3190</v>
      </c>
      <c r="L2875" s="825">
        <v>320.55</v>
      </c>
      <c r="M2875" s="825">
        <v>320.55</v>
      </c>
      <c r="N2875" s="822">
        <v>1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21</v>
      </c>
      <c r="B2876" s="822" t="s">
        <v>2867</v>
      </c>
      <c r="C2876" s="822" t="s">
        <v>2873</v>
      </c>
      <c r="D2876" s="823" t="s">
        <v>4857</v>
      </c>
      <c r="E2876" s="824" t="s">
        <v>2894</v>
      </c>
      <c r="F2876" s="822" t="s">
        <v>2868</v>
      </c>
      <c r="G2876" s="822" t="s">
        <v>3187</v>
      </c>
      <c r="H2876" s="822" t="s">
        <v>329</v>
      </c>
      <c r="I2876" s="822" t="s">
        <v>3745</v>
      </c>
      <c r="J2876" s="822" t="s">
        <v>1405</v>
      </c>
      <c r="K2876" s="822" t="s">
        <v>3746</v>
      </c>
      <c r="L2876" s="825">
        <v>320.55</v>
      </c>
      <c r="M2876" s="825">
        <v>1602.75</v>
      </c>
      <c r="N2876" s="822">
        <v>5</v>
      </c>
      <c r="O2876" s="826">
        <v>3.5</v>
      </c>
      <c r="P2876" s="825">
        <v>641.1</v>
      </c>
      <c r="Q2876" s="827">
        <v>0.4</v>
      </c>
      <c r="R2876" s="822">
        <v>2</v>
      </c>
      <c r="S2876" s="827">
        <v>0.4</v>
      </c>
      <c r="T2876" s="826">
        <v>1.5</v>
      </c>
      <c r="U2876" s="828">
        <v>0.42857142857142855</v>
      </c>
    </row>
    <row r="2877" spans="1:21" ht="14.45" customHeight="1" x14ac:dyDescent="0.2">
      <c r="A2877" s="821">
        <v>21</v>
      </c>
      <c r="B2877" s="822" t="s">
        <v>2867</v>
      </c>
      <c r="C2877" s="822" t="s">
        <v>2873</v>
      </c>
      <c r="D2877" s="823" t="s">
        <v>4857</v>
      </c>
      <c r="E2877" s="824" t="s">
        <v>2894</v>
      </c>
      <c r="F2877" s="822" t="s">
        <v>2868</v>
      </c>
      <c r="G2877" s="822" t="s">
        <v>3210</v>
      </c>
      <c r="H2877" s="822" t="s">
        <v>643</v>
      </c>
      <c r="I2877" s="822" t="s">
        <v>2596</v>
      </c>
      <c r="J2877" s="822" t="s">
        <v>1460</v>
      </c>
      <c r="K2877" s="822" t="s">
        <v>1386</v>
      </c>
      <c r="L2877" s="825">
        <v>0</v>
      </c>
      <c r="M2877" s="825">
        <v>0</v>
      </c>
      <c r="N2877" s="822">
        <v>1</v>
      </c>
      <c r="O2877" s="826">
        <v>0.5</v>
      </c>
      <c r="P2877" s="825">
        <v>0</v>
      </c>
      <c r="Q2877" s="827"/>
      <c r="R2877" s="822">
        <v>1</v>
      </c>
      <c r="S2877" s="827">
        <v>1</v>
      </c>
      <c r="T2877" s="826">
        <v>0.5</v>
      </c>
      <c r="U2877" s="828">
        <v>1</v>
      </c>
    </row>
    <row r="2878" spans="1:21" ht="14.45" customHeight="1" x14ac:dyDescent="0.2">
      <c r="A2878" s="821">
        <v>21</v>
      </c>
      <c r="B2878" s="822" t="s">
        <v>2867</v>
      </c>
      <c r="C2878" s="822" t="s">
        <v>2873</v>
      </c>
      <c r="D2878" s="823" t="s">
        <v>4857</v>
      </c>
      <c r="E2878" s="824" t="s">
        <v>2894</v>
      </c>
      <c r="F2878" s="822" t="s">
        <v>2868</v>
      </c>
      <c r="G2878" s="822" t="s">
        <v>3210</v>
      </c>
      <c r="H2878" s="822" t="s">
        <v>643</v>
      </c>
      <c r="I2878" s="822" t="s">
        <v>2594</v>
      </c>
      <c r="J2878" s="822" t="s">
        <v>1460</v>
      </c>
      <c r="K2878" s="822" t="s">
        <v>2595</v>
      </c>
      <c r="L2878" s="825">
        <v>0</v>
      </c>
      <c r="M2878" s="825">
        <v>0</v>
      </c>
      <c r="N2878" s="822">
        <v>1</v>
      </c>
      <c r="O2878" s="826">
        <v>0.5</v>
      </c>
      <c r="P2878" s="825">
        <v>0</v>
      </c>
      <c r="Q2878" s="827"/>
      <c r="R2878" s="822">
        <v>1</v>
      </c>
      <c r="S2878" s="827">
        <v>1</v>
      </c>
      <c r="T2878" s="826">
        <v>0.5</v>
      </c>
      <c r="U2878" s="828">
        <v>1</v>
      </c>
    </row>
    <row r="2879" spans="1:21" ht="14.45" customHeight="1" x14ac:dyDescent="0.2">
      <c r="A2879" s="821">
        <v>21</v>
      </c>
      <c r="B2879" s="822" t="s">
        <v>2867</v>
      </c>
      <c r="C2879" s="822" t="s">
        <v>2873</v>
      </c>
      <c r="D2879" s="823" t="s">
        <v>4857</v>
      </c>
      <c r="E2879" s="824" t="s">
        <v>2894</v>
      </c>
      <c r="F2879" s="822" t="s">
        <v>2868</v>
      </c>
      <c r="G2879" s="822" t="s">
        <v>4282</v>
      </c>
      <c r="H2879" s="822" t="s">
        <v>329</v>
      </c>
      <c r="I2879" s="822" t="s">
        <v>4283</v>
      </c>
      <c r="J2879" s="822" t="s">
        <v>4284</v>
      </c>
      <c r="K2879" s="822" t="s">
        <v>3694</v>
      </c>
      <c r="L2879" s="825">
        <v>16217.93</v>
      </c>
      <c r="M2879" s="825">
        <v>32435.86</v>
      </c>
      <c r="N2879" s="822">
        <v>2</v>
      </c>
      <c r="O2879" s="826">
        <v>1</v>
      </c>
      <c r="P2879" s="825">
        <v>32435.86</v>
      </c>
      <c r="Q2879" s="827">
        <v>1</v>
      </c>
      <c r="R2879" s="822">
        <v>2</v>
      </c>
      <c r="S2879" s="827">
        <v>1</v>
      </c>
      <c r="T2879" s="826">
        <v>1</v>
      </c>
      <c r="U2879" s="828">
        <v>1</v>
      </c>
    </row>
    <row r="2880" spans="1:21" ht="14.45" customHeight="1" x14ac:dyDescent="0.2">
      <c r="A2880" s="821">
        <v>21</v>
      </c>
      <c r="B2880" s="822" t="s">
        <v>2867</v>
      </c>
      <c r="C2880" s="822" t="s">
        <v>2873</v>
      </c>
      <c r="D2880" s="823" t="s">
        <v>4857</v>
      </c>
      <c r="E2880" s="824" t="s">
        <v>2894</v>
      </c>
      <c r="F2880" s="822" t="s">
        <v>2868</v>
      </c>
      <c r="G2880" s="822" t="s">
        <v>3221</v>
      </c>
      <c r="H2880" s="822" t="s">
        <v>329</v>
      </c>
      <c r="I2880" s="822" t="s">
        <v>3491</v>
      </c>
      <c r="J2880" s="822" t="s">
        <v>1451</v>
      </c>
      <c r="K2880" s="822" t="s">
        <v>3492</v>
      </c>
      <c r="L2880" s="825">
        <v>50.32</v>
      </c>
      <c r="M2880" s="825">
        <v>150.96</v>
      </c>
      <c r="N2880" s="822">
        <v>3</v>
      </c>
      <c r="O2880" s="826">
        <v>1.5</v>
      </c>
      <c r="P2880" s="825">
        <v>100.64</v>
      </c>
      <c r="Q2880" s="827">
        <v>0.66666666666666663</v>
      </c>
      <c r="R2880" s="822">
        <v>2</v>
      </c>
      <c r="S2880" s="827">
        <v>0.66666666666666663</v>
      </c>
      <c r="T2880" s="826">
        <v>0.5</v>
      </c>
      <c r="U2880" s="828">
        <v>0.33333333333333331</v>
      </c>
    </row>
    <row r="2881" spans="1:21" ht="14.45" customHeight="1" x14ac:dyDescent="0.2">
      <c r="A2881" s="821">
        <v>21</v>
      </c>
      <c r="B2881" s="822" t="s">
        <v>2867</v>
      </c>
      <c r="C2881" s="822" t="s">
        <v>2873</v>
      </c>
      <c r="D2881" s="823" t="s">
        <v>4857</v>
      </c>
      <c r="E2881" s="824" t="s">
        <v>2894</v>
      </c>
      <c r="F2881" s="822" t="s">
        <v>2868</v>
      </c>
      <c r="G2881" s="822" t="s">
        <v>2922</v>
      </c>
      <c r="H2881" s="822" t="s">
        <v>329</v>
      </c>
      <c r="I2881" s="822" t="s">
        <v>2923</v>
      </c>
      <c r="J2881" s="822" t="s">
        <v>650</v>
      </c>
      <c r="K2881" s="822" t="s">
        <v>651</v>
      </c>
      <c r="L2881" s="825">
        <v>2086.5500000000002</v>
      </c>
      <c r="M2881" s="825">
        <v>27125.149999999994</v>
      </c>
      <c r="N2881" s="822">
        <v>13</v>
      </c>
      <c r="O2881" s="826">
        <v>10</v>
      </c>
      <c r="P2881" s="825">
        <v>22952.049999999996</v>
      </c>
      <c r="Q2881" s="827">
        <v>0.84615384615384615</v>
      </c>
      <c r="R2881" s="822">
        <v>11</v>
      </c>
      <c r="S2881" s="827">
        <v>0.84615384615384615</v>
      </c>
      <c r="T2881" s="826">
        <v>8</v>
      </c>
      <c r="U2881" s="828">
        <v>0.8</v>
      </c>
    </row>
    <row r="2882" spans="1:21" ht="14.45" customHeight="1" x14ac:dyDescent="0.2">
      <c r="A2882" s="821">
        <v>21</v>
      </c>
      <c r="B2882" s="822" t="s">
        <v>2867</v>
      </c>
      <c r="C2882" s="822" t="s">
        <v>2873</v>
      </c>
      <c r="D2882" s="823" t="s">
        <v>4857</v>
      </c>
      <c r="E2882" s="824" t="s">
        <v>2894</v>
      </c>
      <c r="F2882" s="822" t="s">
        <v>2868</v>
      </c>
      <c r="G2882" s="822" t="s">
        <v>3231</v>
      </c>
      <c r="H2882" s="822" t="s">
        <v>643</v>
      </c>
      <c r="I2882" s="822" t="s">
        <v>2449</v>
      </c>
      <c r="J2882" s="822" t="s">
        <v>1529</v>
      </c>
      <c r="K2882" s="822" t="s">
        <v>2450</v>
      </c>
      <c r="L2882" s="825">
        <v>154.36000000000001</v>
      </c>
      <c r="M2882" s="825">
        <v>154.36000000000001</v>
      </c>
      <c r="N2882" s="822">
        <v>1</v>
      </c>
      <c r="O2882" s="826">
        <v>1</v>
      </c>
      <c r="P2882" s="825">
        <v>154.36000000000001</v>
      </c>
      <c r="Q2882" s="827">
        <v>1</v>
      </c>
      <c r="R2882" s="822">
        <v>1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21</v>
      </c>
      <c r="B2883" s="822" t="s">
        <v>2867</v>
      </c>
      <c r="C2883" s="822" t="s">
        <v>2873</v>
      </c>
      <c r="D2883" s="823" t="s">
        <v>4857</v>
      </c>
      <c r="E2883" s="824" t="s">
        <v>2894</v>
      </c>
      <c r="F2883" s="822" t="s">
        <v>2868</v>
      </c>
      <c r="G2883" s="822" t="s">
        <v>3231</v>
      </c>
      <c r="H2883" s="822" t="s">
        <v>329</v>
      </c>
      <c r="I2883" s="822" t="s">
        <v>3232</v>
      </c>
      <c r="J2883" s="822" t="s">
        <v>1529</v>
      </c>
      <c r="K2883" s="822" t="s">
        <v>3233</v>
      </c>
      <c r="L2883" s="825">
        <v>225.06</v>
      </c>
      <c r="M2883" s="825">
        <v>450.12</v>
      </c>
      <c r="N2883" s="822">
        <v>2</v>
      </c>
      <c r="O2883" s="826">
        <v>2</v>
      </c>
      <c r="P2883" s="825">
        <v>450.12</v>
      </c>
      <c r="Q2883" s="827">
        <v>1</v>
      </c>
      <c r="R2883" s="822">
        <v>2</v>
      </c>
      <c r="S2883" s="827">
        <v>1</v>
      </c>
      <c r="T2883" s="826">
        <v>2</v>
      </c>
      <c r="U2883" s="828">
        <v>1</v>
      </c>
    </row>
    <row r="2884" spans="1:21" ht="14.45" customHeight="1" x14ac:dyDescent="0.2">
      <c r="A2884" s="821">
        <v>21</v>
      </c>
      <c r="B2884" s="822" t="s">
        <v>2867</v>
      </c>
      <c r="C2884" s="822" t="s">
        <v>2873</v>
      </c>
      <c r="D2884" s="823" t="s">
        <v>4857</v>
      </c>
      <c r="E2884" s="824" t="s">
        <v>2894</v>
      </c>
      <c r="F2884" s="822" t="s">
        <v>2868</v>
      </c>
      <c r="G2884" s="822" t="s">
        <v>3234</v>
      </c>
      <c r="H2884" s="822" t="s">
        <v>329</v>
      </c>
      <c r="I2884" s="822" t="s">
        <v>3493</v>
      </c>
      <c r="J2884" s="822" t="s">
        <v>1091</v>
      </c>
      <c r="K2884" s="822" t="s">
        <v>1092</v>
      </c>
      <c r="L2884" s="825">
        <v>374.79</v>
      </c>
      <c r="M2884" s="825">
        <v>1124.3700000000001</v>
      </c>
      <c r="N2884" s="822">
        <v>3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21</v>
      </c>
      <c r="B2885" s="822" t="s">
        <v>2867</v>
      </c>
      <c r="C2885" s="822" t="s">
        <v>2873</v>
      </c>
      <c r="D2885" s="823" t="s">
        <v>4857</v>
      </c>
      <c r="E2885" s="824" t="s">
        <v>2894</v>
      </c>
      <c r="F2885" s="822" t="s">
        <v>2868</v>
      </c>
      <c r="G2885" s="822" t="s">
        <v>3239</v>
      </c>
      <c r="H2885" s="822" t="s">
        <v>329</v>
      </c>
      <c r="I2885" s="822" t="s">
        <v>4184</v>
      </c>
      <c r="J2885" s="822" t="s">
        <v>891</v>
      </c>
      <c r="K2885" s="822" t="s">
        <v>2707</v>
      </c>
      <c r="L2885" s="825">
        <v>49.08</v>
      </c>
      <c r="M2885" s="825">
        <v>49.08</v>
      </c>
      <c r="N2885" s="822">
        <v>1</v>
      </c>
      <c r="O2885" s="826">
        <v>0.5</v>
      </c>
      <c r="P2885" s="825">
        <v>49.08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21</v>
      </c>
      <c r="B2886" s="822" t="s">
        <v>2867</v>
      </c>
      <c r="C2886" s="822" t="s">
        <v>2873</v>
      </c>
      <c r="D2886" s="823" t="s">
        <v>4857</v>
      </c>
      <c r="E2886" s="824" t="s">
        <v>2894</v>
      </c>
      <c r="F2886" s="822" t="s">
        <v>2868</v>
      </c>
      <c r="G2886" s="822" t="s">
        <v>3251</v>
      </c>
      <c r="H2886" s="822" t="s">
        <v>643</v>
      </c>
      <c r="I2886" s="822" t="s">
        <v>3252</v>
      </c>
      <c r="J2886" s="822" t="s">
        <v>1514</v>
      </c>
      <c r="K2886" s="822" t="s">
        <v>3253</v>
      </c>
      <c r="L2886" s="825">
        <v>1451.04</v>
      </c>
      <c r="M2886" s="825">
        <v>2902.08</v>
      </c>
      <c r="N2886" s="822">
        <v>2</v>
      </c>
      <c r="O2886" s="826">
        <v>1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21</v>
      </c>
      <c r="B2887" s="822" t="s">
        <v>2867</v>
      </c>
      <c r="C2887" s="822" t="s">
        <v>2873</v>
      </c>
      <c r="D2887" s="823" t="s">
        <v>4857</v>
      </c>
      <c r="E2887" s="824" t="s">
        <v>2894</v>
      </c>
      <c r="F2887" s="822" t="s">
        <v>2868</v>
      </c>
      <c r="G2887" s="822" t="s">
        <v>3254</v>
      </c>
      <c r="H2887" s="822" t="s">
        <v>329</v>
      </c>
      <c r="I2887" s="822" t="s">
        <v>3255</v>
      </c>
      <c r="J2887" s="822" t="s">
        <v>1152</v>
      </c>
      <c r="K2887" s="822" t="s">
        <v>1153</v>
      </c>
      <c r="L2887" s="825">
        <v>121.92</v>
      </c>
      <c r="M2887" s="825">
        <v>2438.4</v>
      </c>
      <c r="N2887" s="822">
        <v>20</v>
      </c>
      <c r="O2887" s="826">
        <v>13.5</v>
      </c>
      <c r="P2887" s="825">
        <v>609.6</v>
      </c>
      <c r="Q2887" s="827">
        <v>0.25</v>
      </c>
      <c r="R2887" s="822">
        <v>5</v>
      </c>
      <c r="S2887" s="827">
        <v>0.25</v>
      </c>
      <c r="T2887" s="826">
        <v>4.5</v>
      </c>
      <c r="U2887" s="828">
        <v>0.33333333333333331</v>
      </c>
    </row>
    <row r="2888" spans="1:21" ht="14.45" customHeight="1" x14ac:dyDescent="0.2">
      <c r="A2888" s="821">
        <v>21</v>
      </c>
      <c r="B2888" s="822" t="s">
        <v>2867</v>
      </c>
      <c r="C2888" s="822" t="s">
        <v>2873</v>
      </c>
      <c r="D2888" s="823" t="s">
        <v>4857</v>
      </c>
      <c r="E2888" s="824" t="s">
        <v>2894</v>
      </c>
      <c r="F2888" s="822" t="s">
        <v>2868</v>
      </c>
      <c r="G2888" s="822" t="s">
        <v>3254</v>
      </c>
      <c r="H2888" s="822" t="s">
        <v>329</v>
      </c>
      <c r="I2888" s="822" t="s">
        <v>3255</v>
      </c>
      <c r="J2888" s="822" t="s">
        <v>1152</v>
      </c>
      <c r="K2888" s="822" t="s">
        <v>1153</v>
      </c>
      <c r="L2888" s="825">
        <v>107.27</v>
      </c>
      <c r="M2888" s="825">
        <v>214.54</v>
      </c>
      <c r="N2888" s="822">
        <v>2</v>
      </c>
      <c r="O2888" s="826">
        <v>1</v>
      </c>
      <c r="P2888" s="825">
        <v>214.54</v>
      </c>
      <c r="Q2888" s="827">
        <v>1</v>
      </c>
      <c r="R2888" s="822">
        <v>2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21</v>
      </c>
      <c r="B2889" s="822" t="s">
        <v>2867</v>
      </c>
      <c r="C2889" s="822" t="s">
        <v>2873</v>
      </c>
      <c r="D2889" s="823" t="s">
        <v>4857</v>
      </c>
      <c r="E2889" s="824" t="s">
        <v>2894</v>
      </c>
      <c r="F2889" s="822" t="s">
        <v>2869</v>
      </c>
      <c r="G2889" s="822" t="s">
        <v>3257</v>
      </c>
      <c r="H2889" s="822" t="s">
        <v>329</v>
      </c>
      <c r="I2889" s="822" t="s">
        <v>3258</v>
      </c>
      <c r="J2889" s="822" t="s">
        <v>3259</v>
      </c>
      <c r="K2889" s="822"/>
      <c r="L2889" s="825">
        <v>0</v>
      </c>
      <c r="M2889" s="825">
        <v>0</v>
      </c>
      <c r="N2889" s="822">
        <v>3</v>
      </c>
      <c r="O2889" s="826">
        <v>3</v>
      </c>
      <c r="P2889" s="825">
        <v>0</v>
      </c>
      <c r="Q2889" s="827"/>
      <c r="R2889" s="822">
        <v>2</v>
      </c>
      <c r="S2889" s="827">
        <v>0.66666666666666663</v>
      </c>
      <c r="T2889" s="826">
        <v>2</v>
      </c>
      <c r="U2889" s="828">
        <v>0.66666666666666663</v>
      </c>
    </row>
    <row r="2890" spans="1:21" ht="14.45" customHeight="1" x14ac:dyDescent="0.2">
      <c r="A2890" s="821">
        <v>21</v>
      </c>
      <c r="B2890" s="822" t="s">
        <v>2867</v>
      </c>
      <c r="C2890" s="822" t="s">
        <v>2873</v>
      </c>
      <c r="D2890" s="823" t="s">
        <v>4857</v>
      </c>
      <c r="E2890" s="824" t="s">
        <v>2894</v>
      </c>
      <c r="F2890" s="822" t="s">
        <v>2869</v>
      </c>
      <c r="G2890" s="822" t="s">
        <v>3257</v>
      </c>
      <c r="H2890" s="822" t="s">
        <v>329</v>
      </c>
      <c r="I2890" s="822" t="s">
        <v>3505</v>
      </c>
      <c r="J2890" s="822" t="s">
        <v>3259</v>
      </c>
      <c r="K2890" s="822"/>
      <c r="L2890" s="825">
        <v>0</v>
      </c>
      <c r="M2890" s="825">
        <v>0</v>
      </c>
      <c r="N2890" s="822">
        <v>1</v>
      </c>
      <c r="O2890" s="826">
        <v>1</v>
      </c>
      <c r="P2890" s="825">
        <v>0</v>
      </c>
      <c r="Q2890" s="827"/>
      <c r="R2890" s="822">
        <v>1</v>
      </c>
      <c r="S2890" s="827">
        <v>1</v>
      </c>
      <c r="T2890" s="826">
        <v>1</v>
      </c>
      <c r="U2890" s="828">
        <v>1</v>
      </c>
    </row>
    <row r="2891" spans="1:21" ht="14.45" customHeight="1" x14ac:dyDescent="0.2">
      <c r="A2891" s="821">
        <v>21</v>
      </c>
      <c r="B2891" s="822" t="s">
        <v>2867</v>
      </c>
      <c r="C2891" s="822" t="s">
        <v>2873</v>
      </c>
      <c r="D2891" s="823" t="s">
        <v>4857</v>
      </c>
      <c r="E2891" s="824" t="s">
        <v>2894</v>
      </c>
      <c r="F2891" s="822" t="s">
        <v>2869</v>
      </c>
      <c r="G2891" s="822" t="s">
        <v>3257</v>
      </c>
      <c r="H2891" s="822" t="s">
        <v>329</v>
      </c>
      <c r="I2891" s="822" t="s">
        <v>3001</v>
      </c>
      <c r="J2891" s="822" t="s">
        <v>3259</v>
      </c>
      <c r="K2891" s="822"/>
      <c r="L2891" s="825">
        <v>93.490000000000009</v>
      </c>
      <c r="M2891" s="825">
        <v>280.47000000000003</v>
      </c>
      <c r="N2891" s="822">
        <v>3</v>
      </c>
      <c r="O2891" s="826">
        <v>1</v>
      </c>
      <c r="P2891" s="825">
        <v>280.47000000000003</v>
      </c>
      <c r="Q2891" s="827">
        <v>1</v>
      </c>
      <c r="R2891" s="822">
        <v>3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21</v>
      </c>
      <c r="B2892" s="822" t="s">
        <v>2867</v>
      </c>
      <c r="C2892" s="822" t="s">
        <v>2873</v>
      </c>
      <c r="D2892" s="823" t="s">
        <v>4857</v>
      </c>
      <c r="E2892" s="824" t="s">
        <v>2894</v>
      </c>
      <c r="F2892" s="822" t="s">
        <v>2869</v>
      </c>
      <c r="G2892" s="822" t="s">
        <v>3257</v>
      </c>
      <c r="H2892" s="822" t="s">
        <v>329</v>
      </c>
      <c r="I2892" s="822" t="s">
        <v>4760</v>
      </c>
      <c r="J2892" s="822" t="s">
        <v>3259</v>
      </c>
      <c r="K2892" s="822"/>
      <c r="L2892" s="825">
        <v>0</v>
      </c>
      <c r="M2892" s="825">
        <v>0</v>
      </c>
      <c r="N2892" s="822">
        <v>1</v>
      </c>
      <c r="O2892" s="826">
        <v>1</v>
      </c>
      <c r="P2892" s="825"/>
      <c r="Q2892" s="827"/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21</v>
      </c>
      <c r="B2893" s="822" t="s">
        <v>2867</v>
      </c>
      <c r="C2893" s="822" t="s">
        <v>2875</v>
      </c>
      <c r="D2893" s="823" t="s">
        <v>4858</v>
      </c>
      <c r="E2893" s="824" t="s">
        <v>2882</v>
      </c>
      <c r="F2893" s="822" t="s">
        <v>2868</v>
      </c>
      <c r="G2893" s="822" t="s">
        <v>2915</v>
      </c>
      <c r="H2893" s="822" t="s">
        <v>643</v>
      </c>
      <c r="I2893" s="822" t="s">
        <v>2591</v>
      </c>
      <c r="J2893" s="822" t="s">
        <v>2589</v>
      </c>
      <c r="K2893" s="822" t="s">
        <v>2592</v>
      </c>
      <c r="L2893" s="825">
        <v>11.71</v>
      </c>
      <c r="M2893" s="825">
        <v>23.42</v>
      </c>
      <c r="N2893" s="822">
        <v>2</v>
      </c>
      <c r="O2893" s="826">
        <v>2</v>
      </c>
      <c r="P2893" s="825">
        <v>11.71</v>
      </c>
      <c r="Q2893" s="827">
        <v>0.5</v>
      </c>
      <c r="R2893" s="822">
        <v>1</v>
      </c>
      <c r="S2893" s="827">
        <v>0.5</v>
      </c>
      <c r="T2893" s="826">
        <v>1</v>
      </c>
      <c r="U2893" s="828">
        <v>0.5</v>
      </c>
    </row>
    <row r="2894" spans="1:21" ht="14.45" customHeight="1" x14ac:dyDescent="0.2">
      <c r="A2894" s="821">
        <v>21</v>
      </c>
      <c r="B2894" s="822" t="s">
        <v>2867</v>
      </c>
      <c r="C2894" s="822" t="s">
        <v>2875</v>
      </c>
      <c r="D2894" s="823" t="s">
        <v>4858</v>
      </c>
      <c r="E2894" s="824" t="s">
        <v>2882</v>
      </c>
      <c r="F2894" s="822" t="s">
        <v>2868</v>
      </c>
      <c r="G2894" s="822" t="s">
        <v>2962</v>
      </c>
      <c r="H2894" s="822" t="s">
        <v>329</v>
      </c>
      <c r="I2894" s="822" t="s">
        <v>3281</v>
      </c>
      <c r="J2894" s="822" t="s">
        <v>3282</v>
      </c>
      <c r="K2894" s="822" t="s">
        <v>2965</v>
      </c>
      <c r="L2894" s="825">
        <v>550.39</v>
      </c>
      <c r="M2894" s="825">
        <v>2751.95</v>
      </c>
      <c r="N2894" s="822">
        <v>5</v>
      </c>
      <c r="O2894" s="826">
        <v>2</v>
      </c>
      <c r="P2894" s="825">
        <v>1100.78</v>
      </c>
      <c r="Q2894" s="827">
        <v>0.4</v>
      </c>
      <c r="R2894" s="822">
        <v>2</v>
      </c>
      <c r="S2894" s="827">
        <v>0.4</v>
      </c>
      <c r="T2894" s="826">
        <v>1</v>
      </c>
      <c r="U2894" s="828">
        <v>0.5</v>
      </c>
    </row>
    <row r="2895" spans="1:21" ht="14.45" customHeight="1" x14ac:dyDescent="0.2">
      <c r="A2895" s="821">
        <v>21</v>
      </c>
      <c r="B2895" s="822" t="s">
        <v>2867</v>
      </c>
      <c r="C2895" s="822" t="s">
        <v>2875</v>
      </c>
      <c r="D2895" s="823" t="s">
        <v>4858</v>
      </c>
      <c r="E2895" s="824" t="s">
        <v>2882</v>
      </c>
      <c r="F2895" s="822" t="s">
        <v>2868</v>
      </c>
      <c r="G2895" s="822" t="s">
        <v>3015</v>
      </c>
      <c r="H2895" s="822" t="s">
        <v>643</v>
      </c>
      <c r="I2895" s="822" t="s">
        <v>3016</v>
      </c>
      <c r="J2895" s="822" t="s">
        <v>3017</v>
      </c>
      <c r="K2895" s="822" t="s">
        <v>3018</v>
      </c>
      <c r="L2895" s="825">
        <v>550.39</v>
      </c>
      <c r="M2895" s="825">
        <v>550.39</v>
      </c>
      <c r="N2895" s="822">
        <v>1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21</v>
      </c>
      <c r="B2896" s="822" t="s">
        <v>2867</v>
      </c>
      <c r="C2896" s="822" t="s">
        <v>2875</v>
      </c>
      <c r="D2896" s="823" t="s">
        <v>4858</v>
      </c>
      <c r="E2896" s="824" t="s">
        <v>2882</v>
      </c>
      <c r="F2896" s="822" t="s">
        <v>2868</v>
      </c>
      <c r="G2896" s="822" t="s">
        <v>3015</v>
      </c>
      <c r="H2896" s="822" t="s">
        <v>329</v>
      </c>
      <c r="I2896" s="822" t="s">
        <v>3019</v>
      </c>
      <c r="J2896" s="822" t="s">
        <v>3020</v>
      </c>
      <c r="K2896" s="822" t="s">
        <v>3018</v>
      </c>
      <c r="L2896" s="825">
        <v>550.39</v>
      </c>
      <c r="M2896" s="825">
        <v>1100.78</v>
      </c>
      <c r="N2896" s="822">
        <v>2</v>
      </c>
      <c r="O2896" s="826">
        <v>1</v>
      </c>
      <c r="P2896" s="825">
        <v>1100.78</v>
      </c>
      <c r="Q2896" s="827">
        <v>1</v>
      </c>
      <c r="R2896" s="822">
        <v>2</v>
      </c>
      <c r="S2896" s="827">
        <v>1</v>
      </c>
      <c r="T2896" s="826">
        <v>1</v>
      </c>
      <c r="U2896" s="828">
        <v>1</v>
      </c>
    </row>
    <row r="2897" spans="1:21" ht="14.45" customHeight="1" x14ac:dyDescent="0.2">
      <c r="A2897" s="821">
        <v>21</v>
      </c>
      <c r="B2897" s="822" t="s">
        <v>2867</v>
      </c>
      <c r="C2897" s="822" t="s">
        <v>2875</v>
      </c>
      <c r="D2897" s="823" t="s">
        <v>4858</v>
      </c>
      <c r="E2897" s="824" t="s">
        <v>2882</v>
      </c>
      <c r="F2897" s="822" t="s">
        <v>2868</v>
      </c>
      <c r="G2897" s="822" t="s">
        <v>2924</v>
      </c>
      <c r="H2897" s="822" t="s">
        <v>643</v>
      </c>
      <c r="I2897" s="822" t="s">
        <v>2540</v>
      </c>
      <c r="J2897" s="822" t="s">
        <v>2538</v>
      </c>
      <c r="K2897" s="822" t="s">
        <v>2541</v>
      </c>
      <c r="L2897" s="825">
        <v>484.75</v>
      </c>
      <c r="M2897" s="825">
        <v>969.5</v>
      </c>
      <c r="N2897" s="822">
        <v>2</v>
      </c>
      <c r="O2897" s="826">
        <v>2</v>
      </c>
      <c r="P2897" s="825">
        <v>969.5</v>
      </c>
      <c r="Q2897" s="827">
        <v>1</v>
      </c>
      <c r="R2897" s="822">
        <v>2</v>
      </c>
      <c r="S2897" s="827">
        <v>1</v>
      </c>
      <c r="T2897" s="826">
        <v>2</v>
      </c>
      <c r="U2897" s="828">
        <v>1</v>
      </c>
    </row>
    <row r="2898" spans="1:21" ht="14.45" customHeight="1" x14ac:dyDescent="0.2">
      <c r="A2898" s="821">
        <v>21</v>
      </c>
      <c r="B2898" s="822" t="s">
        <v>2867</v>
      </c>
      <c r="C2898" s="822" t="s">
        <v>2875</v>
      </c>
      <c r="D2898" s="823" t="s">
        <v>4858</v>
      </c>
      <c r="E2898" s="824" t="s">
        <v>2882</v>
      </c>
      <c r="F2898" s="822" t="s">
        <v>2868</v>
      </c>
      <c r="G2898" s="822" t="s">
        <v>2924</v>
      </c>
      <c r="H2898" s="822" t="s">
        <v>643</v>
      </c>
      <c r="I2898" s="822" t="s">
        <v>3031</v>
      </c>
      <c r="J2898" s="822" t="s">
        <v>2538</v>
      </c>
      <c r="K2898" s="822" t="s">
        <v>3032</v>
      </c>
      <c r="L2898" s="825">
        <v>242.37</v>
      </c>
      <c r="M2898" s="825">
        <v>242.37</v>
      </c>
      <c r="N2898" s="822">
        <v>1</v>
      </c>
      <c r="O2898" s="826">
        <v>1</v>
      </c>
      <c r="P2898" s="825">
        <v>242.37</v>
      </c>
      <c r="Q2898" s="827">
        <v>1</v>
      </c>
      <c r="R2898" s="822">
        <v>1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21</v>
      </c>
      <c r="B2899" s="822" t="s">
        <v>2867</v>
      </c>
      <c r="C2899" s="822" t="s">
        <v>2875</v>
      </c>
      <c r="D2899" s="823" t="s">
        <v>4858</v>
      </c>
      <c r="E2899" s="824" t="s">
        <v>2882</v>
      </c>
      <c r="F2899" s="822" t="s">
        <v>2868</v>
      </c>
      <c r="G2899" s="822" t="s">
        <v>3651</v>
      </c>
      <c r="H2899" s="822" t="s">
        <v>329</v>
      </c>
      <c r="I2899" s="822" t="s">
        <v>4525</v>
      </c>
      <c r="J2899" s="822" t="s">
        <v>1117</v>
      </c>
      <c r="K2899" s="822" t="s">
        <v>4526</v>
      </c>
      <c r="L2899" s="825">
        <v>79.64</v>
      </c>
      <c r="M2899" s="825">
        <v>79.64</v>
      </c>
      <c r="N2899" s="822">
        <v>1</v>
      </c>
      <c r="O2899" s="826">
        <v>1</v>
      </c>
      <c r="P2899" s="825">
        <v>79.64</v>
      </c>
      <c r="Q2899" s="827">
        <v>1</v>
      </c>
      <c r="R2899" s="822">
        <v>1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21</v>
      </c>
      <c r="B2900" s="822" t="s">
        <v>2867</v>
      </c>
      <c r="C2900" s="822" t="s">
        <v>2875</v>
      </c>
      <c r="D2900" s="823" t="s">
        <v>4858</v>
      </c>
      <c r="E2900" s="824" t="s">
        <v>2882</v>
      </c>
      <c r="F2900" s="822" t="s">
        <v>2868</v>
      </c>
      <c r="G2900" s="822" t="s">
        <v>3836</v>
      </c>
      <c r="H2900" s="822" t="s">
        <v>329</v>
      </c>
      <c r="I2900" s="822" t="s">
        <v>3837</v>
      </c>
      <c r="J2900" s="822" t="s">
        <v>2000</v>
      </c>
      <c r="K2900" s="822" t="s">
        <v>3838</v>
      </c>
      <c r="L2900" s="825">
        <v>1351.6</v>
      </c>
      <c r="M2900" s="825">
        <v>1351.6</v>
      </c>
      <c r="N2900" s="822">
        <v>1</v>
      </c>
      <c r="O2900" s="826">
        <v>1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21</v>
      </c>
      <c r="B2901" s="822" t="s">
        <v>2867</v>
      </c>
      <c r="C2901" s="822" t="s">
        <v>2875</v>
      </c>
      <c r="D2901" s="823" t="s">
        <v>4858</v>
      </c>
      <c r="E2901" s="824" t="s">
        <v>2882</v>
      </c>
      <c r="F2901" s="822" t="s">
        <v>2868</v>
      </c>
      <c r="G2901" s="822" t="s">
        <v>3371</v>
      </c>
      <c r="H2901" s="822" t="s">
        <v>329</v>
      </c>
      <c r="I2901" s="822" t="s">
        <v>3372</v>
      </c>
      <c r="J2901" s="822" t="s">
        <v>790</v>
      </c>
      <c r="K2901" s="822" t="s">
        <v>791</v>
      </c>
      <c r="L2901" s="825">
        <v>38.5</v>
      </c>
      <c r="M2901" s="825">
        <v>38.5</v>
      </c>
      <c r="N2901" s="822">
        <v>1</v>
      </c>
      <c r="O2901" s="826">
        <v>1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21</v>
      </c>
      <c r="B2902" s="822" t="s">
        <v>2867</v>
      </c>
      <c r="C2902" s="822" t="s">
        <v>2875</v>
      </c>
      <c r="D2902" s="823" t="s">
        <v>4858</v>
      </c>
      <c r="E2902" s="824" t="s">
        <v>2882</v>
      </c>
      <c r="F2902" s="822" t="s">
        <v>2868</v>
      </c>
      <c r="G2902" s="822" t="s">
        <v>3099</v>
      </c>
      <c r="H2902" s="822" t="s">
        <v>643</v>
      </c>
      <c r="I2902" s="822" t="s">
        <v>3103</v>
      </c>
      <c r="J2902" s="822" t="s">
        <v>3104</v>
      </c>
      <c r="K2902" s="822" t="s">
        <v>734</v>
      </c>
      <c r="L2902" s="825">
        <v>550.39</v>
      </c>
      <c r="M2902" s="825">
        <v>1100.78</v>
      </c>
      <c r="N2902" s="822">
        <v>2</v>
      </c>
      <c r="O2902" s="826">
        <v>1</v>
      </c>
      <c r="P2902" s="825">
        <v>1100.78</v>
      </c>
      <c r="Q2902" s="827">
        <v>1</v>
      </c>
      <c r="R2902" s="822">
        <v>2</v>
      </c>
      <c r="S2902" s="827">
        <v>1</v>
      </c>
      <c r="T2902" s="826">
        <v>1</v>
      </c>
      <c r="U2902" s="828">
        <v>1</v>
      </c>
    </row>
    <row r="2903" spans="1:21" ht="14.45" customHeight="1" x14ac:dyDescent="0.2">
      <c r="A2903" s="821">
        <v>21</v>
      </c>
      <c r="B2903" s="822" t="s">
        <v>2867</v>
      </c>
      <c r="C2903" s="822" t="s">
        <v>2875</v>
      </c>
      <c r="D2903" s="823" t="s">
        <v>4858</v>
      </c>
      <c r="E2903" s="824" t="s">
        <v>2882</v>
      </c>
      <c r="F2903" s="822" t="s">
        <v>2868</v>
      </c>
      <c r="G2903" s="822" t="s">
        <v>2916</v>
      </c>
      <c r="H2903" s="822" t="s">
        <v>329</v>
      </c>
      <c r="I2903" s="822" t="s">
        <v>2917</v>
      </c>
      <c r="J2903" s="822" t="s">
        <v>807</v>
      </c>
      <c r="K2903" s="822" t="s">
        <v>2918</v>
      </c>
      <c r="L2903" s="825">
        <v>53.57</v>
      </c>
      <c r="M2903" s="825">
        <v>53.57</v>
      </c>
      <c r="N2903" s="822">
        <v>1</v>
      </c>
      <c r="O2903" s="826">
        <v>0.5</v>
      </c>
      <c r="P2903" s="825">
        <v>53.57</v>
      </c>
      <c r="Q2903" s="827">
        <v>1</v>
      </c>
      <c r="R2903" s="822">
        <v>1</v>
      </c>
      <c r="S2903" s="827">
        <v>1</v>
      </c>
      <c r="T2903" s="826">
        <v>0.5</v>
      </c>
      <c r="U2903" s="828">
        <v>1</v>
      </c>
    </row>
    <row r="2904" spans="1:21" ht="14.45" customHeight="1" x14ac:dyDescent="0.2">
      <c r="A2904" s="821">
        <v>21</v>
      </c>
      <c r="B2904" s="822" t="s">
        <v>2867</v>
      </c>
      <c r="C2904" s="822" t="s">
        <v>2875</v>
      </c>
      <c r="D2904" s="823" t="s">
        <v>4858</v>
      </c>
      <c r="E2904" s="824" t="s">
        <v>2882</v>
      </c>
      <c r="F2904" s="822" t="s">
        <v>2868</v>
      </c>
      <c r="G2904" s="822" t="s">
        <v>2919</v>
      </c>
      <c r="H2904" s="822" t="s">
        <v>329</v>
      </c>
      <c r="I2904" s="822" t="s">
        <v>2920</v>
      </c>
      <c r="J2904" s="822" t="s">
        <v>2310</v>
      </c>
      <c r="K2904" s="822" t="s">
        <v>2311</v>
      </c>
      <c r="L2904" s="825">
        <v>453.18</v>
      </c>
      <c r="M2904" s="825">
        <v>453.18</v>
      </c>
      <c r="N2904" s="822">
        <v>1</v>
      </c>
      <c r="O2904" s="826">
        <v>1</v>
      </c>
      <c r="P2904" s="825">
        <v>453.18</v>
      </c>
      <c r="Q2904" s="827">
        <v>1</v>
      </c>
      <c r="R2904" s="822">
        <v>1</v>
      </c>
      <c r="S2904" s="827">
        <v>1</v>
      </c>
      <c r="T2904" s="826">
        <v>1</v>
      </c>
      <c r="U2904" s="828">
        <v>1</v>
      </c>
    </row>
    <row r="2905" spans="1:21" ht="14.45" customHeight="1" x14ac:dyDescent="0.2">
      <c r="A2905" s="821">
        <v>21</v>
      </c>
      <c r="B2905" s="822" t="s">
        <v>2867</v>
      </c>
      <c r="C2905" s="822" t="s">
        <v>2875</v>
      </c>
      <c r="D2905" s="823" t="s">
        <v>4858</v>
      </c>
      <c r="E2905" s="824" t="s">
        <v>2882</v>
      </c>
      <c r="F2905" s="822" t="s">
        <v>2868</v>
      </c>
      <c r="G2905" s="822" t="s">
        <v>2921</v>
      </c>
      <c r="H2905" s="822" t="s">
        <v>643</v>
      </c>
      <c r="I2905" s="822" t="s">
        <v>2556</v>
      </c>
      <c r="J2905" s="822" t="s">
        <v>1211</v>
      </c>
      <c r="K2905" s="822" t="s">
        <v>1212</v>
      </c>
      <c r="L2905" s="825">
        <v>0</v>
      </c>
      <c r="M2905" s="825">
        <v>0</v>
      </c>
      <c r="N2905" s="822">
        <v>6</v>
      </c>
      <c r="O2905" s="826">
        <v>3</v>
      </c>
      <c r="P2905" s="825">
        <v>0</v>
      </c>
      <c r="Q2905" s="827"/>
      <c r="R2905" s="822">
        <v>4</v>
      </c>
      <c r="S2905" s="827">
        <v>0.66666666666666663</v>
      </c>
      <c r="T2905" s="826">
        <v>2</v>
      </c>
      <c r="U2905" s="828">
        <v>0.66666666666666663</v>
      </c>
    </row>
    <row r="2906" spans="1:21" ht="14.45" customHeight="1" x14ac:dyDescent="0.2">
      <c r="A2906" s="821">
        <v>21</v>
      </c>
      <c r="B2906" s="822" t="s">
        <v>2867</v>
      </c>
      <c r="C2906" s="822" t="s">
        <v>2875</v>
      </c>
      <c r="D2906" s="823" t="s">
        <v>4858</v>
      </c>
      <c r="E2906" s="824" t="s">
        <v>2882</v>
      </c>
      <c r="F2906" s="822" t="s">
        <v>2868</v>
      </c>
      <c r="G2906" s="822" t="s">
        <v>3167</v>
      </c>
      <c r="H2906" s="822" t="s">
        <v>643</v>
      </c>
      <c r="I2906" s="822" t="s">
        <v>3168</v>
      </c>
      <c r="J2906" s="822" t="s">
        <v>3169</v>
      </c>
      <c r="K2906" s="822" t="s">
        <v>3170</v>
      </c>
      <c r="L2906" s="825">
        <v>502.31</v>
      </c>
      <c r="M2906" s="825">
        <v>502.31</v>
      </c>
      <c r="N2906" s="822">
        <v>1</v>
      </c>
      <c r="O2906" s="826">
        <v>1</v>
      </c>
      <c r="P2906" s="825">
        <v>502.31</v>
      </c>
      <c r="Q2906" s="827">
        <v>1</v>
      </c>
      <c r="R2906" s="822">
        <v>1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21</v>
      </c>
      <c r="B2907" s="822" t="s">
        <v>2867</v>
      </c>
      <c r="C2907" s="822" t="s">
        <v>2875</v>
      </c>
      <c r="D2907" s="823" t="s">
        <v>4858</v>
      </c>
      <c r="E2907" s="824" t="s">
        <v>2882</v>
      </c>
      <c r="F2907" s="822" t="s">
        <v>2868</v>
      </c>
      <c r="G2907" s="822" t="s">
        <v>3167</v>
      </c>
      <c r="H2907" s="822" t="s">
        <v>329</v>
      </c>
      <c r="I2907" s="822" t="s">
        <v>4761</v>
      </c>
      <c r="J2907" s="822" t="s">
        <v>3167</v>
      </c>
      <c r="K2907" s="822" t="s">
        <v>2675</v>
      </c>
      <c r="L2907" s="825">
        <v>150.69999999999999</v>
      </c>
      <c r="M2907" s="825">
        <v>150.69999999999999</v>
      </c>
      <c r="N2907" s="822">
        <v>1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21</v>
      </c>
      <c r="B2908" s="822" t="s">
        <v>2867</v>
      </c>
      <c r="C2908" s="822" t="s">
        <v>2875</v>
      </c>
      <c r="D2908" s="823" t="s">
        <v>4858</v>
      </c>
      <c r="E2908" s="824" t="s">
        <v>2882</v>
      </c>
      <c r="F2908" s="822" t="s">
        <v>2868</v>
      </c>
      <c r="G2908" s="822" t="s">
        <v>3175</v>
      </c>
      <c r="H2908" s="822" t="s">
        <v>643</v>
      </c>
      <c r="I2908" s="822" t="s">
        <v>3176</v>
      </c>
      <c r="J2908" s="822" t="s">
        <v>1376</v>
      </c>
      <c r="K2908" s="822" t="s">
        <v>3177</v>
      </c>
      <c r="L2908" s="825">
        <v>5623.83</v>
      </c>
      <c r="M2908" s="825">
        <v>33742.979999999996</v>
      </c>
      <c r="N2908" s="822">
        <v>6</v>
      </c>
      <c r="O2908" s="826">
        <v>1.5</v>
      </c>
      <c r="P2908" s="825">
        <v>33742.979999999996</v>
      </c>
      <c r="Q2908" s="827">
        <v>1</v>
      </c>
      <c r="R2908" s="822">
        <v>6</v>
      </c>
      <c r="S2908" s="827">
        <v>1</v>
      </c>
      <c r="T2908" s="826">
        <v>1.5</v>
      </c>
      <c r="U2908" s="828">
        <v>1</v>
      </c>
    </row>
    <row r="2909" spans="1:21" ht="14.45" customHeight="1" x14ac:dyDescent="0.2">
      <c r="A2909" s="821">
        <v>21</v>
      </c>
      <c r="B2909" s="822" t="s">
        <v>2867</v>
      </c>
      <c r="C2909" s="822" t="s">
        <v>2875</v>
      </c>
      <c r="D2909" s="823" t="s">
        <v>4858</v>
      </c>
      <c r="E2909" s="824" t="s">
        <v>2882</v>
      </c>
      <c r="F2909" s="822" t="s">
        <v>2868</v>
      </c>
      <c r="G2909" s="822" t="s">
        <v>3187</v>
      </c>
      <c r="H2909" s="822" t="s">
        <v>329</v>
      </c>
      <c r="I2909" s="822" t="s">
        <v>4507</v>
      </c>
      <c r="J2909" s="822" t="s">
        <v>1402</v>
      </c>
      <c r="K2909" s="822" t="s">
        <v>3744</v>
      </c>
      <c r="L2909" s="825">
        <v>33.4</v>
      </c>
      <c r="M2909" s="825">
        <v>267.2</v>
      </c>
      <c r="N2909" s="822">
        <v>8</v>
      </c>
      <c r="O2909" s="826">
        <v>7</v>
      </c>
      <c r="P2909" s="825">
        <v>100.19999999999999</v>
      </c>
      <c r="Q2909" s="827">
        <v>0.375</v>
      </c>
      <c r="R2909" s="822">
        <v>3</v>
      </c>
      <c r="S2909" s="827">
        <v>0.375</v>
      </c>
      <c r="T2909" s="826">
        <v>3</v>
      </c>
      <c r="U2909" s="828">
        <v>0.42857142857142855</v>
      </c>
    </row>
    <row r="2910" spans="1:21" ht="14.45" customHeight="1" x14ac:dyDescent="0.2">
      <c r="A2910" s="821">
        <v>21</v>
      </c>
      <c r="B2910" s="822" t="s">
        <v>2867</v>
      </c>
      <c r="C2910" s="822" t="s">
        <v>2875</v>
      </c>
      <c r="D2910" s="823" t="s">
        <v>4858</v>
      </c>
      <c r="E2910" s="824" t="s">
        <v>2882</v>
      </c>
      <c r="F2910" s="822" t="s">
        <v>2868</v>
      </c>
      <c r="G2910" s="822" t="s">
        <v>3187</v>
      </c>
      <c r="H2910" s="822" t="s">
        <v>329</v>
      </c>
      <c r="I2910" s="822" t="s">
        <v>3745</v>
      </c>
      <c r="J2910" s="822" t="s">
        <v>1405</v>
      </c>
      <c r="K2910" s="822" t="s">
        <v>3746</v>
      </c>
      <c r="L2910" s="825">
        <v>320.55</v>
      </c>
      <c r="M2910" s="825">
        <v>641.1</v>
      </c>
      <c r="N2910" s="822">
        <v>2</v>
      </c>
      <c r="O2910" s="826">
        <v>2</v>
      </c>
      <c r="P2910" s="825">
        <v>320.55</v>
      </c>
      <c r="Q2910" s="827">
        <v>0.5</v>
      </c>
      <c r="R2910" s="822">
        <v>1</v>
      </c>
      <c r="S2910" s="827">
        <v>0.5</v>
      </c>
      <c r="T2910" s="826">
        <v>1</v>
      </c>
      <c r="U2910" s="828">
        <v>0.5</v>
      </c>
    </row>
    <row r="2911" spans="1:21" ht="14.45" customHeight="1" x14ac:dyDescent="0.2">
      <c r="A2911" s="821">
        <v>21</v>
      </c>
      <c r="B2911" s="822" t="s">
        <v>2867</v>
      </c>
      <c r="C2911" s="822" t="s">
        <v>2875</v>
      </c>
      <c r="D2911" s="823" t="s">
        <v>4858</v>
      </c>
      <c r="E2911" s="824" t="s">
        <v>2882</v>
      </c>
      <c r="F2911" s="822" t="s">
        <v>2868</v>
      </c>
      <c r="G2911" s="822" t="s">
        <v>3251</v>
      </c>
      <c r="H2911" s="822" t="s">
        <v>643</v>
      </c>
      <c r="I2911" s="822" t="s">
        <v>2794</v>
      </c>
      <c r="J2911" s="822" t="s">
        <v>2795</v>
      </c>
      <c r="K2911" s="822" t="s">
        <v>1959</v>
      </c>
      <c r="L2911" s="825">
        <v>233.96</v>
      </c>
      <c r="M2911" s="825">
        <v>701.88</v>
      </c>
      <c r="N2911" s="822">
        <v>3</v>
      </c>
      <c r="O2911" s="826">
        <v>1</v>
      </c>
      <c r="P2911" s="825">
        <v>701.88</v>
      </c>
      <c r="Q2911" s="827">
        <v>1</v>
      </c>
      <c r="R2911" s="822">
        <v>3</v>
      </c>
      <c r="S2911" s="827">
        <v>1</v>
      </c>
      <c r="T2911" s="826">
        <v>1</v>
      </c>
      <c r="U2911" s="828">
        <v>1</v>
      </c>
    </row>
    <row r="2912" spans="1:21" ht="14.45" customHeight="1" x14ac:dyDescent="0.2">
      <c r="A2912" s="821">
        <v>21</v>
      </c>
      <c r="B2912" s="822" t="s">
        <v>2867</v>
      </c>
      <c r="C2912" s="822" t="s">
        <v>2875</v>
      </c>
      <c r="D2912" s="823" t="s">
        <v>4858</v>
      </c>
      <c r="E2912" s="824" t="s">
        <v>2882</v>
      </c>
      <c r="F2912" s="822" t="s">
        <v>2870</v>
      </c>
      <c r="G2912" s="822" t="s">
        <v>3257</v>
      </c>
      <c r="H2912" s="822" t="s">
        <v>329</v>
      </c>
      <c r="I2912" s="822" t="s">
        <v>4762</v>
      </c>
      <c r="J2912" s="822" t="s">
        <v>4763</v>
      </c>
      <c r="K2912" s="822" t="s">
        <v>4764</v>
      </c>
      <c r="L2912" s="825">
        <v>763.23</v>
      </c>
      <c r="M2912" s="825">
        <v>6105.84</v>
      </c>
      <c r="N2912" s="822">
        <v>8</v>
      </c>
      <c r="O2912" s="826">
        <v>2</v>
      </c>
      <c r="P2912" s="825">
        <v>6105.84</v>
      </c>
      <c r="Q2912" s="827">
        <v>1</v>
      </c>
      <c r="R2912" s="822">
        <v>8</v>
      </c>
      <c r="S2912" s="827">
        <v>1</v>
      </c>
      <c r="T2912" s="826">
        <v>2</v>
      </c>
      <c r="U2912" s="828">
        <v>1</v>
      </c>
    </row>
    <row r="2913" spans="1:21" ht="14.45" customHeight="1" x14ac:dyDescent="0.2">
      <c r="A2913" s="821">
        <v>21</v>
      </c>
      <c r="B2913" s="822" t="s">
        <v>2867</v>
      </c>
      <c r="C2913" s="822" t="s">
        <v>2875</v>
      </c>
      <c r="D2913" s="823" t="s">
        <v>4858</v>
      </c>
      <c r="E2913" s="824" t="s">
        <v>2882</v>
      </c>
      <c r="F2913" s="822" t="s">
        <v>2870</v>
      </c>
      <c r="G2913" s="822" t="s">
        <v>3257</v>
      </c>
      <c r="H2913" s="822" t="s">
        <v>329</v>
      </c>
      <c r="I2913" s="822" t="s">
        <v>4765</v>
      </c>
      <c r="J2913" s="822" t="s">
        <v>4766</v>
      </c>
      <c r="K2913" s="822" t="s">
        <v>4767</v>
      </c>
      <c r="L2913" s="825">
        <v>1557.47</v>
      </c>
      <c r="M2913" s="825">
        <v>3114.94</v>
      </c>
      <c r="N2913" s="822">
        <v>2</v>
      </c>
      <c r="O2913" s="826">
        <v>1</v>
      </c>
      <c r="P2913" s="825">
        <v>3114.94</v>
      </c>
      <c r="Q2913" s="827">
        <v>1</v>
      </c>
      <c r="R2913" s="822">
        <v>2</v>
      </c>
      <c r="S2913" s="827">
        <v>1</v>
      </c>
      <c r="T2913" s="826">
        <v>1</v>
      </c>
      <c r="U2913" s="828">
        <v>1</v>
      </c>
    </row>
    <row r="2914" spans="1:21" ht="14.45" customHeight="1" x14ac:dyDescent="0.2">
      <c r="A2914" s="821">
        <v>21</v>
      </c>
      <c r="B2914" s="822" t="s">
        <v>2867</v>
      </c>
      <c r="C2914" s="822" t="s">
        <v>2875</v>
      </c>
      <c r="D2914" s="823" t="s">
        <v>4858</v>
      </c>
      <c r="E2914" s="824" t="s">
        <v>2883</v>
      </c>
      <c r="F2914" s="822" t="s">
        <v>2868</v>
      </c>
      <c r="G2914" s="822" t="s">
        <v>2924</v>
      </c>
      <c r="H2914" s="822" t="s">
        <v>643</v>
      </c>
      <c r="I2914" s="822" t="s">
        <v>2542</v>
      </c>
      <c r="J2914" s="822" t="s">
        <v>2538</v>
      </c>
      <c r="K2914" s="822" t="s">
        <v>2543</v>
      </c>
      <c r="L2914" s="825">
        <v>969.48</v>
      </c>
      <c r="M2914" s="825">
        <v>1938.96</v>
      </c>
      <c r="N2914" s="822">
        <v>2</v>
      </c>
      <c r="O2914" s="826">
        <v>1</v>
      </c>
      <c r="P2914" s="825">
        <v>1938.96</v>
      </c>
      <c r="Q2914" s="827">
        <v>1</v>
      </c>
      <c r="R2914" s="822">
        <v>2</v>
      </c>
      <c r="S2914" s="827">
        <v>1</v>
      </c>
      <c r="T2914" s="826">
        <v>1</v>
      </c>
      <c r="U2914" s="828">
        <v>1</v>
      </c>
    </row>
    <row r="2915" spans="1:21" ht="14.45" customHeight="1" x14ac:dyDescent="0.2">
      <c r="A2915" s="821">
        <v>21</v>
      </c>
      <c r="B2915" s="822" t="s">
        <v>2867</v>
      </c>
      <c r="C2915" s="822" t="s">
        <v>2875</v>
      </c>
      <c r="D2915" s="823" t="s">
        <v>4858</v>
      </c>
      <c r="E2915" s="824" t="s">
        <v>2883</v>
      </c>
      <c r="F2915" s="822" t="s">
        <v>2868</v>
      </c>
      <c r="G2915" s="822" t="s">
        <v>3099</v>
      </c>
      <c r="H2915" s="822" t="s">
        <v>643</v>
      </c>
      <c r="I2915" s="822" t="s">
        <v>3103</v>
      </c>
      <c r="J2915" s="822" t="s">
        <v>3104</v>
      </c>
      <c r="K2915" s="822" t="s">
        <v>734</v>
      </c>
      <c r="L2915" s="825">
        <v>550.39</v>
      </c>
      <c r="M2915" s="825">
        <v>550.39</v>
      </c>
      <c r="N2915" s="822">
        <v>1</v>
      </c>
      <c r="O2915" s="826">
        <v>1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21</v>
      </c>
      <c r="B2916" s="822" t="s">
        <v>2867</v>
      </c>
      <c r="C2916" s="822" t="s">
        <v>2875</v>
      </c>
      <c r="D2916" s="823" t="s">
        <v>4858</v>
      </c>
      <c r="E2916" s="824" t="s">
        <v>2883</v>
      </c>
      <c r="F2916" s="822" t="s">
        <v>2868</v>
      </c>
      <c r="G2916" s="822" t="s">
        <v>3099</v>
      </c>
      <c r="H2916" s="822" t="s">
        <v>329</v>
      </c>
      <c r="I2916" s="822" t="s">
        <v>4768</v>
      </c>
      <c r="J2916" s="822" t="s">
        <v>4769</v>
      </c>
      <c r="K2916" s="822" t="s">
        <v>734</v>
      </c>
      <c r="L2916" s="825">
        <v>550.39</v>
      </c>
      <c r="M2916" s="825">
        <v>550.39</v>
      </c>
      <c r="N2916" s="822">
        <v>1</v>
      </c>
      <c r="O2916" s="826">
        <v>1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21</v>
      </c>
      <c r="B2917" s="822" t="s">
        <v>2867</v>
      </c>
      <c r="C2917" s="822" t="s">
        <v>2875</v>
      </c>
      <c r="D2917" s="823" t="s">
        <v>4858</v>
      </c>
      <c r="E2917" s="824" t="s">
        <v>2883</v>
      </c>
      <c r="F2917" s="822" t="s">
        <v>2868</v>
      </c>
      <c r="G2917" s="822" t="s">
        <v>2916</v>
      </c>
      <c r="H2917" s="822" t="s">
        <v>329</v>
      </c>
      <c r="I2917" s="822" t="s">
        <v>2917</v>
      </c>
      <c r="J2917" s="822" t="s">
        <v>807</v>
      </c>
      <c r="K2917" s="822" t="s">
        <v>2918</v>
      </c>
      <c r="L2917" s="825">
        <v>53.57</v>
      </c>
      <c r="M2917" s="825">
        <v>53.57</v>
      </c>
      <c r="N2917" s="822">
        <v>1</v>
      </c>
      <c r="O2917" s="826">
        <v>1</v>
      </c>
      <c r="P2917" s="825">
        <v>53.57</v>
      </c>
      <c r="Q2917" s="827">
        <v>1</v>
      </c>
      <c r="R2917" s="822">
        <v>1</v>
      </c>
      <c r="S2917" s="827">
        <v>1</v>
      </c>
      <c r="T2917" s="826">
        <v>1</v>
      </c>
      <c r="U2917" s="828">
        <v>1</v>
      </c>
    </row>
    <row r="2918" spans="1:21" ht="14.45" customHeight="1" x14ac:dyDescent="0.2">
      <c r="A2918" s="821">
        <v>21</v>
      </c>
      <c r="B2918" s="822" t="s">
        <v>2867</v>
      </c>
      <c r="C2918" s="822" t="s">
        <v>2875</v>
      </c>
      <c r="D2918" s="823" t="s">
        <v>4858</v>
      </c>
      <c r="E2918" s="824" t="s">
        <v>2883</v>
      </c>
      <c r="F2918" s="822" t="s">
        <v>2868</v>
      </c>
      <c r="G2918" s="822" t="s">
        <v>3119</v>
      </c>
      <c r="H2918" s="822" t="s">
        <v>643</v>
      </c>
      <c r="I2918" s="822" t="s">
        <v>3713</v>
      </c>
      <c r="J2918" s="822" t="s">
        <v>929</v>
      </c>
      <c r="K2918" s="822" t="s">
        <v>3714</v>
      </c>
      <c r="L2918" s="825">
        <v>368.16</v>
      </c>
      <c r="M2918" s="825">
        <v>1472.64</v>
      </c>
      <c r="N2918" s="822">
        <v>4</v>
      </c>
      <c r="O2918" s="826">
        <v>3</v>
      </c>
      <c r="P2918" s="825">
        <v>1472.64</v>
      </c>
      <c r="Q2918" s="827">
        <v>1</v>
      </c>
      <c r="R2918" s="822">
        <v>4</v>
      </c>
      <c r="S2918" s="827">
        <v>1</v>
      </c>
      <c r="T2918" s="826">
        <v>3</v>
      </c>
      <c r="U2918" s="828">
        <v>1</v>
      </c>
    </row>
    <row r="2919" spans="1:21" ht="14.45" customHeight="1" x14ac:dyDescent="0.2">
      <c r="A2919" s="821">
        <v>21</v>
      </c>
      <c r="B2919" s="822" t="s">
        <v>2867</v>
      </c>
      <c r="C2919" s="822" t="s">
        <v>2875</v>
      </c>
      <c r="D2919" s="823" t="s">
        <v>4858</v>
      </c>
      <c r="E2919" s="824" t="s">
        <v>2883</v>
      </c>
      <c r="F2919" s="822" t="s">
        <v>2868</v>
      </c>
      <c r="G2919" s="822" t="s">
        <v>2919</v>
      </c>
      <c r="H2919" s="822" t="s">
        <v>643</v>
      </c>
      <c r="I2919" s="822" t="s">
        <v>2309</v>
      </c>
      <c r="J2919" s="822" t="s">
        <v>2310</v>
      </c>
      <c r="K2919" s="822" t="s">
        <v>2311</v>
      </c>
      <c r="L2919" s="825">
        <v>453.18</v>
      </c>
      <c r="M2919" s="825">
        <v>2719.08</v>
      </c>
      <c r="N2919" s="822">
        <v>6</v>
      </c>
      <c r="O2919" s="826">
        <v>4</v>
      </c>
      <c r="P2919" s="825">
        <v>2719.08</v>
      </c>
      <c r="Q2919" s="827">
        <v>1</v>
      </c>
      <c r="R2919" s="822">
        <v>6</v>
      </c>
      <c r="S2919" s="827">
        <v>1</v>
      </c>
      <c r="T2919" s="826">
        <v>4</v>
      </c>
      <c r="U2919" s="828">
        <v>1</v>
      </c>
    </row>
    <row r="2920" spans="1:21" ht="14.45" customHeight="1" x14ac:dyDescent="0.2">
      <c r="A2920" s="821">
        <v>21</v>
      </c>
      <c r="B2920" s="822" t="s">
        <v>2867</v>
      </c>
      <c r="C2920" s="822" t="s">
        <v>2875</v>
      </c>
      <c r="D2920" s="823" t="s">
        <v>4858</v>
      </c>
      <c r="E2920" s="824" t="s">
        <v>2883</v>
      </c>
      <c r="F2920" s="822" t="s">
        <v>2868</v>
      </c>
      <c r="G2920" s="822" t="s">
        <v>3151</v>
      </c>
      <c r="H2920" s="822" t="s">
        <v>329</v>
      </c>
      <c r="I2920" s="822" t="s">
        <v>3152</v>
      </c>
      <c r="J2920" s="822" t="s">
        <v>652</v>
      </c>
      <c r="K2920" s="822" t="s">
        <v>3153</v>
      </c>
      <c r="L2920" s="825">
        <v>127.91</v>
      </c>
      <c r="M2920" s="825">
        <v>127.91</v>
      </c>
      <c r="N2920" s="822">
        <v>1</v>
      </c>
      <c r="O2920" s="826">
        <v>1</v>
      </c>
      <c r="P2920" s="825">
        <v>127.91</v>
      </c>
      <c r="Q2920" s="827">
        <v>1</v>
      </c>
      <c r="R2920" s="822">
        <v>1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21</v>
      </c>
      <c r="B2921" s="822" t="s">
        <v>2867</v>
      </c>
      <c r="C2921" s="822" t="s">
        <v>2875</v>
      </c>
      <c r="D2921" s="823" t="s">
        <v>4858</v>
      </c>
      <c r="E2921" s="824" t="s">
        <v>2883</v>
      </c>
      <c r="F2921" s="822" t="s">
        <v>2868</v>
      </c>
      <c r="G2921" s="822" t="s">
        <v>2921</v>
      </c>
      <c r="H2921" s="822" t="s">
        <v>643</v>
      </c>
      <c r="I2921" s="822" t="s">
        <v>2556</v>
      </c>
      <c r="J2921" s="822" t="s">
        <v>1211</v>
      </c>
      <c r="K2921" s="822" t="s">
        <v>1212</v>
      </c>
      <c r="L2921" s="825">
        <v>0</v>
      </c>
      <c r="M2921" s="825">
        <v>0</v>
      </c>
      <c r="N2921" s="822">
        <v>8</v>
      </c>
      <c r="O2921" s="826">
        <v>4</v>
      </c>
      <c r="P2921" s="825">
        <v>0</v>
      </c>
      <c r="Q2921" s="827"/>
      <c r="R2921" s="822">
        <v>5</v>
      </c>
      <c r="S2921" s="827">
        <v>0.625</v>
      </c>
      <c r="T2921" s="826">
        <v>2</v>
      </c>
      <c r="U2921" s="828">
        <v>0.5</v>
      </c>
    </row>
    <row r="2922" spans="1:21" ht="14.45" customHeight="1" x14ac:dyDescent="0.2">
      <c r="A2922" s="821">
        <v>21</v>
      </c>
      <c r="B2922" s="822" t="s">
        <v>2867</v>
      </c>
      <c r="C2922" s="822" t="s">
        <v>2875</v>
      </c>
      <c r="D2922" s="823" t="s">
        <v>4858</v>
      </c>
      <c r="E2922" s="824" t="s">
        <v>2883</v>
      </c>
      <c r="F2922" s="822" t="s">
        <v>2868</v>
      </c>
      <c r="G2922" s="822" t="s">
        <v>3167</v>
      </c>
      <c r="H2922" s="822" t="s">
        <v>643</v>
      </c>
      <c r="I2922" s="822" t="s">
        <v>3168</v>
      </c>
      <c r="J2922" s="822" t="s">
        <v>3169</v>
      </c>
      <c r="K2922" s="822" t="s">
        <v>3170</v>
      </c>
      <c r="L2922" s="825">
        <v>502.31</v>
      </c>
      <c r="M2922" s="825">
        <v>1004.62</v>
      </c>
      <c r="N2922" s="822">
        <v>2</v>
      </c>
      <c r="O2922" s="826">
        <v>2</v>
      </c>
      <c r="P2922" s="825">
        <v>502.31</v>
      </c>
      <c r="Q2922" s="827">
        <v>0.5</v>
      </c>
      <c r="R2922" s="822">
        <v>1</v>
      </c>
      <c r="S2922" s="827">
        <v>0.5</v>
      </c>
      <c r="T2922" s="826">
        <v>1</v>
      </c>
      <c r="U2922" s="828">
        <v>0.5</v>
      </c>
    </row>
    <row r="2923" spans="1:21" ht="14.45" customHeight="1" x14ac:dyDescent="0.2">
      <c r="A2923" s="821">
        <v>21</v>
      </c>
      <c r="B2923" s="822" t="s">
        <v>2867</v>
      </c>
      <c r="C2923" s="822" t="s">
        <v>2875</v>
      </c>
      <c r="D2923" s="823" t="s">
        <v>4858</v>
      </c>
      <c r="E2923" s="824" t="s">
        <v>2883</v>
      </c>
      <c r="F2923" s="822" t="s">
        <v>2868</v>
      </c>
      <c r="G2923" s="822" t="s">
        <v>3175</v>
      </c>
      <c r="H2923" s="822" t="s">
        <v>643</v>
      </c>
      <c r="I2923" s="822" t="s">
        <v>2499</v>
      </c>
      <c r="J2923" s="822" t="s">
        <v>1376</v>
      </c>
      <c r="K2923" s="822" t="s">
        <v>1377</v>
      </c>
      <c r="L2923" s="825">
        <v>4017.02</v>
      </c>
      <c r="M2923" s="825">
        <v>32136.16</v>
      </c>
      <c r="N2923" s="822">
        <v>8</v>
      </c>
      <c r="O2923" s="826">
        <v>4</v>
      </c>
      <c r="P2923" s="825">
        <v>32136.16</v>
      </c>
      <c r="Q2923" s="827">
        <v>1</v>
      </c>
      <c r="R2923" s="822">
        <v>8</v>
      </c>
      <c r="S2923" s="827">
        <v>1</v>
      </c>
      <c r="T2923" s="826">
        <v>4</v>
      </c>
      <c r="U2923" s="828">
        <v>1</v>
      </c>
    </row>
    <row r="2924" spans="1:21" ht="14.45" customHeight="1" x14ac:dyDescent="0.2">
      <c r="A2924" s="821">
        <v>21</v>
      </c>
      <c r="B2924" s="822" t="s">
        <v>2867</v>
      </c>
      <c r="C2924" s="822" t="s">
        <v>2875</v>
      </c>
      <c r="D2924" s="823" t="s">
        <v>4858</v>
      </c>
      <c r="E2924" s="824" t="s">
        <v>2883</v>
      </c>
      <c r="F2924" s="822" t="s">
        <v>2868</v>
      </c>
      <c r="G2924" s="822" t="s">
        <v>3175</v>
      </c>
      <c r="H2924" s="822" t="s">
        <v>643</v>
      </c>
      <c r="I2924" s="822" t="s">
        <v>3176</v>
      </c>
      <c r="J2924" s="822" t="s">
        <v>1376</v>
      </c>
      <c r="K2924" s="822" t="s">
        <v>3177</v>
      </c>
      <c r="L2924" s="825">
        <v>5623.83</v>
      </c>
      <c r="M2924" s="825">
        <v>5623.83</v>
      </c>
      <c r="N2924" s="822">
        <v>1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21</v>
      </c>
      <c r="B2925" s="822" t="s">
        <v>2867</v>
      </c>
      <c r="C2925" s="822" t="s">
        <v>2875</v>
      </c>
      <c r="D2925" s="823" t="s">
        <v>4858</v>
      </c>
      <c r="E2925" s="824" t="s">
        <v>2883</v>
      </c>
      <c r="F2925" s="822" t="s">
        <v>2868</v>
      </c>
      <c r="G2925" s="822" t="s">
        <v>3175</v>
      </c>
      <c r="H2925" s="822" t="s">
        <v>643</v>
      </c>
      <c r="I2925" s="822" t="s">
        <v>2498</v>
      </c>
      <c r="J2925" s="822" t="s">
        <v>1376</v>
      </c>
      <c r="K2925" s="822" t="s">
        <v>1378</v>
      </c>
      <c r="L2925" s="825">
        <v>803.4</v>
      </c>
      <c r="M2925" s="825">
        <v>4017</v>
      </c>
      <c r="N2925" s="822">
        <v>5</v>
      </c>
      <c r="O2925" s="826">
        <v>3</v>
      </c>
      <c r="P2925" s="825">
        <v>3213.6</v>
      </c>
      <c r="Q2925" s="827">
        <v>0.79999999999999993</v>
      </c>
      <c r="R2925" s="822">
        <v>4</v>
      </c>
      <c r="S2925" s="827">
        <v>0.8</v>
      </c>
      <c r="T2925" s="826">
        <v>2</v>
      </c>
      <c r="U2925" s="828">
        <v>0.66666666666666663</v>
      </c>
    </row>
    <row r="2926" spans="1:21" ht="14.45" customHeight="1" x14ac:dyDescent="0.2">
      <c r="A2926" s="821">
        <v>21</v>
      </c>
      <c r="B2926" s="822" t="s">
        <v>2867</v>
      </c>
      <c r="C2926" s="822" t="s">
        <v>2875</v>
      </c>
      <c r="D2926" s="823" t="s">
        <v>4858</v>
      </c>
      <c r="E2926" s="824" t="s">
        <v>2883</v>
      </c>
      <c r="F2926" s="822" t="s">
        <v>2868</v>
      </c>
      <c r="G2926" s="822" t="s">
        <v>3221</v>
      </c>
      <c r="H2926" s="822" t="s">
        <v>329</v>
      </c>
      <c r="I2926" s="822" t="s">
        <v>3227</v>
      </c>
      <c r="J2926" s="822" t="s">
        <v>1451</v>
      </c>
      <c r="K2926" s="822" t="s">
        <v>1452</v>
      </c>
      <c r="L2926" s="825">
        <v>50.32</v>
      </c>
      <c r="M2926" s="825">
        <v>150.96</v>
      </c>
      <c r="N2926" s="822">
        <v>3</v>
      </c>
      <c r="O2926" s="826">
        <v>1</v>
      </c>
      <c r="P2926" s="825">
        <v>150.96</v>
      </c>
      <c r="Q2926" s="827">
        <v>1</v>
      </c>
      <c r="R2926" s="822">
        <v>3</v>
      </c>
      <c r="S2926" s="827">
        <v>1</v>
      </c>
      <c r="T2926" s="826">
        <v>1</v>
      </c>
      <c r="U2926" s="828">
        <v>1</v>
      </c>
    </row>
    <row r="2927" spans="1:21" ht="14.45" customHeight="1" x14ac:dyDescent="0.2">
      <c r="A2927" s="821">
        <v>21</v>
      </c>
      <c r="B2927" s="822" t="s">
        <v>2867</v>
      </c>
      <c r="C2927" s="822" t="s">
        <v>2875</v>
      </c>
      <c r="D2927" s="823" t="s">
        <v>4858</v>
      </c>
      <c r="E2927" s="824" t="s">
        <v>2883</v>
      </c>
      <c r="F2927" s="822" t="s">
        <v>2868</v>
      </c>
      <c r="G2927" s="822" t="s">
        <v>3231</v>
      </c>
      <c r="H2927" s="822" t="s">
        <v>329</v>
      </c>
      <c r="I2927" s="822" t="s">
        <v>3232</v>
      </c>
      <c r="J2927" s="822" t="s">
        <v>1529</v>
      </c>
      <c r="K2927" s="822" t="s">
        <v>3233</v>
      </c>
      <c r="L2927" s="825">
        <v>225.06</v>
      </c>
      <c r="M2927" s="825">
        <v>225.06</v>
      </c>
      <c r="N2927" s="822">
        <v>1</v>
      </c>
      <c r="O2927" s="826">
        <v>1</v>
      </c>
      <c r="P2927" s="825">
        <v>225.06</v>
      </c>
      <c r="Q2927" s="827">
        <v>1</v>
      </c>
      <c r="R2927" s="822">
        <v>1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21</v>
      </c>
      <c r="B2928" s="822" t="s">
        <v>2867</v>
      </c>
      <c r="C2928" s="822" t="s">
        <v>2875</v>
      </c>
      <c r="D2928" s="823" t="s">
        <v>4858</v>
      </c>
      <c r="E2928" s="824" t="s">
        <v>2883</v>
      </c>
      <c r="F2928" s="822" t="s">
        <v>2870</v>
      </c>
      <c r="G2928" s="822" t="s">
        <v>3257</v>
      </c>
      <c r="H2928" s="822" t="s">
        <v>329</v>
      </c>
      <c r="I2928" s="822" t="s">
        <v>4770</v>
      </c>
      <c r="J2928" s="822" t="s">
        <v>4393</v>
      </c>
      <c r="K2928" s="822" t="s">
        <v>4771</v>
      </c>
      <c r="L2928" s="825">
        <v>570.87</v>
      </c>
      <c r="M2928" s="825">
        <v>570.87</v>
      </c>
      <c r="N2928" s="822">
        <v>1</v>
      </c>
      <c r="O2928" s="826">
        <v>1</v>
      </c>
      <c r="P2928" s="825">
        <v>570.87</v>
      </c>
      <c r="Q2928" s="827">
        <v>1</v>
      </c>
      <c r="R2928" s="822">
        <v>1</v>
      </c>
      <c r="S2928" s="827">
        <v>1</v>
      </c>
      <c r="T2928" s="826">
        <v>1</v>
      </c>
      <c r="U2928" s="828">
        <v>1</v>
      </c>
    </row>
    <row r="2929" spans="1:21" ht="14.45" customHeight="1" x14ac:dyDescent="0.2">
      <c r="A2929" s="821">
        <v>21</v>
      </c>
      <c r="B2929" s="822" t="s">
        <v>2867</v>
      </c>
      <c r="C2929" s="822" t="s">
        <v>2875</v>
      </c>
      <c r="D2929" s="823" t="s">
        <v>4858</v>
      </c>
      <c r="E2929" s="824" t="s">
        <v>2884</v>
      </c>
      <c r="F2929" s="822" t="s">
        <v>2868</v>
      </c>
      <c r="G2929" s="822" t="s">
        <v>2915</v>
      </c>
      <c r="H2929" s="822" t="s">
        <v>643</v>
      </c>
      <c r="I2929" s="822" t="s">
        <v>2588</v>
      </c>
      <c r="J2929" s="822" t="s">
        <v>2589</v>
      </c>
      <c r="K2929" s="822" t="s">
        <v>2590</v>
      </c>
      <c r="L2929" s="825">
        <v>23.4</v>
      </c>
      <c r="M2929" s="825">
        <v>46.8</v>
      </c>
      <c r="N2929" s="822">
        <v>2</v>
      </c>
      <c r="O2929" s="826">
        <v>1.5</v>
      </c>
      <c r="P2929" s="825">
        <v>46.8</v>
      </c>
      <c r="Q2929" s="827">
        <v>1</v>
      </c>
      <c r="R2929" s="822">
        <v>2</v>
      </c>
      <c r="S2929" s="827">
        <v>1</v>
      </c>
      <c r="T2929" s="826">
        <v>1.5</v>
      </c>
      <c r="U2929" s="828">
        <v>1</v>
      </c>
    </row>
    <row r="2930" spans="1:21" ht="14.45" customHeight="1" x14ac:dyDescent="0.2">
      <c r="A2930" s="821">
        <v>21</v>
      </c>
      <c r="B2930" s="822" t="s">
        <v>2867</v>
      </c>
      <c r="C2930" s="822" t="s">
        <v>2875</v>
      </c>
      <c r="D2930" s="823" t="s">
        <v>4858</v>
      </c>
      <c r="E2930" s="824" t="s">
        <v>2884</v>
      </c>
      <c r="F2930" s="822" t="s">
        <v>2868</v>
      </c>
      <c r="G2930" s="822" t="s">
        <v>2915</v>
      </c>
      <c r="H2930" s="822" t="s">
        <v>643</v>
      </c>
      <c r="I2930" s="822" t="s">
        <v>2591</v>
      </c>
      <c r="J2930" s="822" t="s">
        <v>2589</v>
      </c>
      <c r="K2930" s="822" t="s">
        <v>2592</v>
      </c>
      <c r="L2930" s="825">
        <v>11.71</v>
      </c>
      <c r="M2930" s="825">
        <v>35.130000000000003</v>
      </c>
      <c r="N2930" s="822">
        <v>3</v>
      </c>
      <c r="O2930" s="826">
        <v>2.5</v>
      </c>
      <c r="P2930" s="825">
        <v>35.130000000000003</v>
      </c>
      <c r="Q2930" s="827">
        <v>1</v>
      </c>
      <c r="R2930" s="822">
        <v>3</v>
      </c>
      <c r="S2930" s="827">
        <v>1</v>
      </c>
      <c r="T2930" s="826">
        <v>2.5</v>
      </c>
      <c r="U2930" s="828">
        <v>1</v>
      </c>
    </row>
    <row r="2931" spans="1:21" ht="14.45" customHeight="1" x14ac:dyDescent="0.2">
      <c r="A2931" s="821">
        <v>21</v>
      </c>
      <c r="B2931" s="822" t="s">
        <v>2867</v>
      </c>
      <c r="C2931" s="822" t="s">
        <v>2875</v>
      </c>
      <c r="D2931" s="823" t="s">
        <v>4858</v>
      </c>
      <c r="E2931" s="824" t="s">
        <v>2884</v>
      </c>
      <c r="F2931" s="822" t="s">
        <v>2868</v>
      </c>
      <c r="G2931" s="822" t="s">
        <v>2979</v>
      </c>
      <c r="H2931" s="822" t="s">
        <v>643</v>
      </c>
      <c r="I2931" s="822" t="s">
        <v>2614</v>
      </c>
      <c r="J2931" s="822" t="s">
        <v>1454</v>
      </c>
      <c r="K2931" s="822" t="s">
        <v>2615</v>
      </c>
      <c r="L2931" s="825">
        <v>117.55</v>
      </c>
      <c r="M2931" s="825">
        <v>117.55</v>
      </c>
      <c r="N2931" s="822">
        <v>1</v>
      </c>
      <c r="O2931" s="826">
        <v>0.5</v>
      </c>
      <c r="P2931" s="825">
        <v>117.55</v>
      </c>
      <c r="Q2931" s="827">
        <v>1</v>
      </c>
      <c r="R2931" s="822">
        <v>1</v>
      </c>
      <c r="S2931" s="827">
        <v>1</v>
      </c>
      <c r="T2931" s="826">
        <v>0.5</v>
      </c>
      <c r="U2931" s="828">
        <v>1</v>
      </c>
    </row>
    <row r="2932" spans="1:21" ht="14.45" customHeight="1" x14ac:dyDescent="0.2">
      <c r="A2932" s="821">
        <v>21</v>
      </c>
      <c r="B2932" s="822" t="s">
        <v>2867</v>
      </c>
      <c r="C2932" s="822" t="s">
        <v>2875</v>
      </c>
      <c r="D2932" s="823" t="s">
        <v>4858</v>
      </c>
      <c r="E2932" s="824" t="s">
        <v>2884</v>
      </c>
      <c r="F2932" s="822" t="s">
        <v>2868</v>
      </c>
      <c r="G2932" s="822" t="s">
        <v>3309</v>
      </c>
      <c r="H2932" s="822" t="s">
        <v>329</v>
      </c>
      <c r="I2932" s="822" t="s">
        <v>3310</v>
      </c>
      <c r="J2932" s="822" t="s">
        <v>3311</v>
      </c>
      <c r="K2932" s="822" t="s">
        <v>1669</v>
      </c>
      <c r="L2932" s="825">
        <v>78.33</v>
      </c>
      <c r="M2932" s="825">
        <v>78.33</v>
      </c>
      <c r="N2932" s="822">
        <v>1</v>
      </c>
      <c r="O2932" s="826">
        <v>1</v>
      </c>
      <c r="P2932" s="825">
        <v>78.33</v>
      </c>
      <c r="Q2932" s="827">
        <v>1</v>
      </c>
      <c r="R2932" s="822">
        <v>1</v>
      </c>
      <c r="S2932" s="827">
        <v>1</v>
      </c>
      <c r="T2932" s="826">
        <v>1</v>
      </c>
      <c r="U2932" s="828">
        <v>1</v>
      </c>
    </row>
    <row r="2933" spans="1:21" ht="14.45" customHeight="1" x14ac:dyDescent="0.2">
      <c r="A2933" s="821">
        <v>21</v>
      </c>
      <c r="B2933" s="822" t="s">
        <v>2867</v>
      </c>
      <c r="C2933" s="822" t="s">
        <v>2875</v>
      </c>
      <c r="D2933" s="823" t="s">
        <v>4858</v>
      </c>
      <c r="E2933" s="824" t="s">
        <v>2884</v>
      </c>
      <c r="F2933" s="822" t="s">
        <v>2868</v>
      </c>
      <c r="G2933" s="822" t="s">
        <v>3916</v>
      </c>
      <c r="H2933" s="822" t="s">
        <v>329</v>
      </c>
      <c r="I2933" s="822" t="s">
        <v>3917</v>
      </c>
      <c r="J2933" s="822" t="s">
        <v>3918</v>
      </c>
      <c r="K2933" s="822" t="s">
        <v>3919</v>
      </c>
      <c r="L2933" s="825">
        <v>42.05</v>
      </c>
      <c r="M2933" s="825">
        <v>42.05</v>
      </c>
      <c r="N2933" s="822">
        <v>1</v>
      </c>
      <c r="O2933" s="826">
        <v>1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21</v>
      </c>
      <c r="B2934" s="822" t="s">
        <v>2867</v>
      </c>
      <c r="C2934" s="822" t="s">
        <v>2875</v>
      </c>
      <c r="D2934" s="823" t="s">
        <v>4858</v>
      </c>
      <c r="E2934" s="824" t="s">
        <v>2884</v>
      </c>
      <c r="F2934" s="822" t="s">
        <v>2868</v>
      </c>
      <c r="G2934" s="822" t="s">
        <v>3916</v>
      </c>
      <c r="H2934" s="822" t="s">
        <v>329</v>
      </c>
      <c r="I2934" s="822" t="s">
        <v>4585</v>
      </c>
      <c r="J2934" s="822" t="s">
        <v>3918</v>
      </c>
      <c r="K2934" s="822" t="s">
        <v>4586</v>
      </c>
      <c r="L2934" s="825">
        <v>42.05</v>
      </c>
      <c r="M2934" s="825">
        <v>42.05</v>
      </c>
      <c r="N2934" s="822">
        <v>1</v>
      </c>
      <c r="O2934" s="826">
        <v>1</v>
      </c>
      <c r="P2934" s="825">
        <v>42.05</v>
      </c>
      <c r="Q2934" s="827">
        <v>1</v>
      </c>
      <c r="R2934" s="822">
        <v>1</v>
      </c>
      <c r="S2934" s="827">
        <v>1</v>
      </c>
      <c r="T2934" s="826">
        <v>1</v>
      </c>
      <c r="U2934" s="828">
        <v>1</v>
      </c>
    </row>
    <row r="2935" spans="1:21" ht="14.45" customHeight="1" x14ac:dyDescent="0.2">
      <c r="A2935" s="821">
        <v>21</v>
      </c>
      <c r="B2935" s="822" t="s">
        <v>2867</v>
      </c>
      <c r="C2935" s="822" t="s">
        <v>2875</v>
      </c>
      <c r="D2935" s="823" t="s">
        <v>4858</v>
      </c>
      <c r="E2935" s="824" t="s">
        <v>2884</v>
      </c>
      <c r="F2935" s="822" t="s">
        <v>2868</v>
      </c>
      <c r="G2935" s="822" t="s">
        <v>3916</v>
      </c>
      <c r="H2935" s="822" t="s">
        <v>329</v>
      </c>
      <c r="I2935" s="822" t="s">
        <v>4585</v>
      </c>
      <c r="J2935" s="822" t="s">
        <v>3918</v>
      </c>
      <c r="K2935" s="822" t="s">
        <v>4586</v>
      </c>
      <c r="L2935" s="825">
        <v>52.78</v>
      </c>
      <c r="M2935" s="825">
        <v>52.78</v>
      </c>
      <c r="N2935" s="822">
        <v>1</v>
      </c>
      <c r="O2935" s="826">
        <v>0.5</v>
      </c>
      <c r="P2935" s="825">
        <v>52.78</v>
      </c>
      <c r="Q2935" s="827">
        <v>1</v>
      </c>
      <c r="R2935" s="822">
        <v>1</v>
      </c>
      <c r="S2935" s="827">
        <v>1</v>
      </c>
      <c r="T2935" s="826">
        <v>0.5</v>
      </c>
      <c r="U2935" s="828">
        <v>1</v>
      </c>
    </row>
    <row r="2936" spans="1:21" ht="14.45" customHeight="1" x14ac:dyDescent="0.2">
      <c r="A2936" s="821">
        <v>21</v>
      </c>
      <c r="B2936" s="822" t="s">
        <v>2867</v>
      </c>
      <c r="C2936" s="822" t="s">
        <v>2875</v>
      </c>
      <c r="D2936" s="823" t="s">
        <v>4858</v>
      </c>
      <c r="E2936" s="824" t="s">
        <v>2884</v>
      </c>
      <c r="F2936" s="822" t="s">
        <v>2868</v>
      </c>
      <c r="G2936" s="822" t="s">
        <v>3333</v>
      </c>
      <c r="H2936" s="822" t="s">
        <v>329</v>
      </c>
      <c r="I2936" s="822" t="s">
        <v>3926</v>
      </c>
      <c r="J2936" s="822" t="s">
        <v>870</v>
      </c>
      <c r="K2936" s="822" t="s">
        <v>3927</v>
      </c>
      <c r="L2936" s="825">
        <v>159.16999999999999</v>
      </c>
      <c r="M2936" s="825">
        <v>795.84999999999991</v>
      </c>
      <c r="N2936" s="822">
        <v>5</v>
      </c>
      <c r="O2936" s="826">
        <v>3</v>
      </c>
      <c r="P2936" s="825">
        <v>795.84999999999991</v>
      </c>
      <c r="Q2936" s="827">
        <v>1</v>
      </c>
      <c r="R2936" s="822">
        <v>5</v>
      </c>
      <c r="S2936" s="827">
        <v>1</v>
      </c>
      <c r="T2936" s="826">
        <v>3</v>
      </c>
      <c r="U2936" s="828">
        <v>1</v>
      </c>
    </row>
    <row r="2937" spans="1:21" ht="14.45" customHeight="1" x14ac:dyDescent="0.2">
      <c r="A2937" s="821">
        <v>21</v>
      </c>
      <c r="B2937" s="822" t="s">
        <v>2867</v>
      </c>
      <c r="C2937" s="822" t="s">
        <v>2875</v>
      </c>
      <c r="D2937" s="823" t="s">
        <v>4858</v>
      </c>
      <c r="E2937" s="824" t="s">
        <v>2884</v>
      </c>
      <c r="F2937" s="822" t="s">
        <v>2868</v>
      </c>
      <c r="G2937" s="822" t="s">
        <v>3044</v>
      </c>
      <c r="H2937" s="822" t="s">
        <v>643</v>
      </c>
      <c r="I2937" s="822" t="s">
        <v>2578</v>
      </c>
      <c r="J2937" s="822" t="s">
        <v>2579</v>
      </c>
      <c r="K2937" s="822" t="s">
        <v>2580</v>
      </c>
      <c r="L2937" s="825">
        <v>113.16</v>
      </c>
      <c r="M2937" s="825">
        <v>113.16</v>
      </c>
      <c r="N2937" s="822">
        <v>1</v>
      </c>
      <c r="O2937" s="826">
        <v>0.5</v>
      </c>
      <c r="P2937" s="825">
        <v>113.16</v>
      </c>
      <c r="Q2937" s="827">
        <v>1</v>
      </c>
      <c r="R2937" s="822">
        <v>1</v>
      </c>
      <c r="S2937" s="827">
        <v>1</v>
      </c>
      <c r="T2937" s="826">
        <v>0.5</v>
      </c>
      <c r="U2937" s="828">
        <v>1</v>
      </c>
    </row>
    <row r="2938" spans="1:21" ht="14.45" customHeight="1" x14ac:dyDescent="0.2">
      <c r="A2938" s="821">
        <v>21</v>
      </c>
      <c r="B2938" s="822" t="s">
        <v>2867</v>
      </c>
      <c r="C2938" s="822" t="s">
        <v>2875</v>
      </c>
      <c r="D2938" s="823" t="s">
        <v>4858</v>
      </c>
      <c r="E2938" s="824" t="s">
        <v>2884</v>
      </c>
      <c r="F2938" s="822" t="s">
        <v>2868</v>
      </c>
      <c r="G2938" s="822" t="s">
        <v>3412</v>
      </c>
      <c r="H2938" s="822" t="s">
        <v>329</v>
      </c>
      <c r="I2938" s="822" t="s">
        <v>4772</v>
      </c>
      <c r="J2938" s="822" t="s">
        <v>4773</v>
      </c>
      <c r="K2938" s="822" t="s">
        <v>4774</v>
      </c>
      <c r="L2938" s="825">
        <v>46.03</v>
      </c>
      <c r="M2938" s="825">
        <v>138.09</v>
      </c>
      <c r="N2938" s="822">
        <v>3</v>
      </c>
      <c r="O2938" s="826">
        <v>2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21</v>
      </c>
      <c r="B2939" s="822" t="s">
        <v>2867</v>
      </c>
      <c r="C2939" s="822" t="s">
        <v>2875</v>
      </c>
      <c r="D2939" s="823" t="s">
        <v>4858</v>
      </c>
      <c r="E2939" s="824" t="s">
        <v>2884</v>
      </c>
      <c r="F2939" s="822" t="s">
        <v>2868</v>
      </c>
      <c r="G2939" s="822" t="s">
        <v>2933</v>
      </c>
      <c r="H2939" s="822" t="s">
        <v>643</v>
      </c>
      <c r="I2939" s="822" t="s">
        <v>2299</v>
      </c>
      <c r="J2939" s="822" t="s">
        <v>1674</v>
      </c>
      <c r="K2939" s="822" t="s">
        <v>2300</v>
      </c>
      <c r="L2939" s="825">
        <v>102.93</v>
      </c>
      <c r="M2939" s="825">
        <v>102.93</v>
      </c>
      <c r="N2939" s="822">
        <v>1</v>
      </c>
      <c r="O2939" s="826">
        <v>1</v>
      </c>
      <c r="P2939" s="825">
        <v>102.93</v>
      </c>
      <c r="Q2939" s="827">
        <v>1</v>
      </c>
      <c r="R2939" s="822">
        <v>1</v>
      </c>
      <c r="S2939" s="827">
        <v>1</v>
      </c>
      <c r="T2939" s="826">
        <v>1</v>
      </c>
      <c r="U2939" s="828">
        <v>1</v>
      </c>
    </row>
    <row r="2940" spans="1:21" ht="14.45" customHeight="1" x14ac:dyDescent="0.2">
      <c r="A2940" s="821">
        <v>21</v>
      </c>
      <c r="B2940" s="822" t="s">
        <v>2867</v>
      </c>
      <c r="C2940" s="822" t="s">
        <v>2875</v>
      </c>
      <c r="D2940" s="823" t="s">
        <v>4858</v>
      </c>
      <c r="E2940" s="824" t="s">
        <v>2884</v>
      </c>
      <c r="F2940" s="822" t="s">
        <v>2868</v>
      </c>
      <c r="G2940" s="822" t="s">
        <v>4775</v>
      </c>
      <c r="H2940" s="822" t="s">
        <v>329</v>
      </c>
      <c r="I2940" s="822" t="s">
        <v>4776</v>
      </c>
      <c r="J2940" s="822" t="s">
        <v>4777</v>
      </c>
      <c r="K2940" s="822" t="s">
        <v>4778</v>
      </c>
      <c r="L2940" s="825">
        <v>0</v>
      </c>
      <c r="M2940" s="825">
        <v>0</v>
      </c>
      <c r="N2940" s="822">
        <v>10</v>
      </c>
      <c r="O2940" s="826">
        <v>1</v>
      </c>
      <c r="P2940" s="825">
        <v>0</v>
      </c>
      <c r="Q2940" s="827"/>
      <c r="R2940" s="822">
        <v>10</v>
      </c>
      <c r="S2940" s="827">
        <v>1</v>
      </c>
      <c r="T2940" s="826">
        <v>1</v>
      </c>
      <c r="U2940" s="828">
        <v>1</v>
      </c>
    </row>
    <row r="2941" spans="1:21" ht="14.45" customHeight="1" x14ac:dyDescent="0.2">
      <c r="A2941" s="821">
        <v>21</v>
      </c>
      <c r="B2941" s="822" t="s">
        <v>2867</v>
      </c>
      <c r="C2941" s="822" t="s">
        <v>2875</v>
      </c>
      <c r="D2941" s="823" t="s">
        <v>4858</v>
      </c>
      <c r="E2941" s="824" t="s">
        <v>2884</v>
      </c>
      <c r="F2941" s="822" t="s">
        <v>2868</v>
      </c>
      <c r="G2941" s="822" t="s">
        <v>4272</v>
      </c>
      <c r="H2941" s="822" t="s">
        <v>643</v>
      </c>
      <c r="I2941" s="822" t="s">
        <v>2427</v>
      </c>
      <c r="J2941" s="822" t="s">
        <v>916</v>
      </c>
      <c r="K2941" s="822" t="s">
        <v>2428</v>
      </c>
      <c r="L2941" s="825">
        <v>300.31</v>
      </c>
      <c r="M2941" s="825">
        <v>900.93000000000006</v>
      </c>
      <c r="N2941" s="822">
        <v>3</v>
      </c>
      <c r="O2941" s="826">
        <v>2.5</v>
      </c>
      <c r="P2941" s="825">
        <v>900.93000000000006</v>
      </c>
      <c r="Q2941" s="827">
        <v>1</v>
      </c>
      <c r="R2941" s="822">
        <v>3</v>
      </c>
      <c r="S2941" s="827">
        <v>1</v>
      </c>
      <c r="T2941" s="826">
        <v>2.5</v>
      </c>
      <c r="U2941" s="828">
        <v>1</v>
      </c>
    </row>
    <row r="2942" spans="1:21" ht="14.45" customHeight="1" x14ac:dyDescent="0.2">
      <c r="A2942" s="821">
        <v>21</v>
      </c>
      <c r="B2942" s="822" t="s">
        <v>2867</v>
      </c>
      <c r="C2942" s="822" t="s">
        <v>2875</v>
      </c>
      <c r="D2942" s="823" t="s">
        <v>4858</v>
      </c>
      <c r="E2942" s="824" t="s">
        <v>2884</v>
      </c>
      <c r="F2942" s="822" t="s">
        <v>2868</v>
      </c>
      <c r="G2942" s="822" t="s">
        <v>3210</v>
      </c>
      <c r="H2942" s="822" t="s">
        <v>329</v>
      </c>
      <c r="I2942" s="822" t="s">
        <v>3218</v>
      </c>
      <c r="J2942" s="822" t="s">
        <v>3217</v>
      </c>
      <c r="K2942" s="822" t="s">
        <v>2595</v>
      </c>
      <c r="L2942" s="825">
        <v>0</v>
      </c>
      <c r="M2942" s="825">
        <v>0</v>
      </c>
      <c r="N2942" s="822">
        <v>2</v>
      </c>
      <c r="O2942" s="826">
        <v>2</v>
      </c>
      <c r="P2942" s="825">
        <v>0</v>
      </c>
      <c r="Q2942" s="827"/>
      <c r="R2942" s="822">
        <v>2</v>
      </c>
      <c r="S2942" s="827">
        <v>1</v>
      </c>
      <c r="T2942" s="826">
        <v>2</v>
      </c>
      <c r="U2942" s="828">
        <v>1</v>
      </c>
    </row>
    <row r="2943" spans="1:21" ht="14.45" customHeight="1" x14ac:dyDescent="0.2">
      <c r="A2943" s="821">
        <v>21</v>
      </c>
      <c r="B2943" s="822" t="s">
        <v>2867</v>
      </c>
      <c r="C2943" s="822" t="s">
        <v>2875</v>
      </c>
      <c r="D2943" s="823" t="s">
        <v>4858</v>
      </c>
      <c r="E2943" s="824" t="s">
        <v>2884</v>
      </c>
      <c r="F2943" s="822" t="s">
        <v>2868</v>
      </c>
      <c r="G2943" s="822" t="s">
        <v>3484</v>
      </c>
      <c r="H2943" s="822" t="s">
        <v>329</v>
      </c>
      <c r="I2943" s="822" t="s">
        <v>3485</v>
      </c>
      <c r="J2943" s="822" t="s">
        <v>709</v>
      </c>
      <c r="K2943" s="822" t="s">
        <v>3486</v>
      </c>
      <c r="L2943" s="825">
        <v>193.98</v>
      </c>
      <c r="M2943" s="825">
        <v>387.96</v>
      </c>
      <c r="N2943" s="822">
        <v>2</v>
      </c>
      <c r="O2943" s="826">
        <v>2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21</v>
      </c>
      <c r="B2944" s="822" t="s">
        <v>2867</v>
      </c>
      <c r="C2944" s="822" t="s">
        <v>2875</v>
      </c>
      <c r="D2944" s="823" t="s">
        <v>4858</v>
      </c>
      <c r="E2944" s="824" t="s">
        <v>2891</v>
      </c>
      <c r="F2944" s="822" t="s">
        <v>2868</v>
      </c>
      <c r="G2944" s="822" t="s">
        <v>2958</v>
      </c>
      <c r="H2944" s="822" t="s">
        <v>643</v>
      </c>
      <c r="I2944" s="822" t="s">
        <v>2525</v>
      </c>
      <c r="J2944" s="822" t="s">
        <v>656</v>
      </c>
      <c r="K2944" s="822" t="s">
        <v>657</v>
      </c>
      <c r="L2944" s="825">
        <v>21.76</v>
      </c>
      <c r="M2944" s="825">
        <v>21.76</v>
      </c>
      <c r="N2944" s="822">
        <v>1</v>
      </c>
      <c r="O2944" s="826">
        <v>0.5</v>
      </c>
      <c r="P2944" s="825">
        <v>21.76</v>
      </c>
      <c r="Q2944" s="827">
        <v>1</v>
      </c>
      <c r="R2944" s="822">
        <v>1</v>
      </c>
      <c r="S2944" s="827">
        <v>1</v>
      </c>
      <c r="T2944" s="826">
        <v>0.5</v>
      </c>
      <c r="U2944" s="828">
        <v>1</v>
      </c>
    </row>
    <row r="2945" spans="1:21" ht="14.45" customHeight="1" x14ac:dyDescent="0.2">
      <c r="A2945" s="821">
        <v>21</v>
      </c>
      <c r="B2945" s="822" t="s">
        <v>2867</v>
      </c>
      <c r="C2945" s="822" t="s">
        <v>2875</v>
      </c>
      <c r="D2945" s="823" t="s">
        <v>4858</v>
      </c>
      <c r="E2945" s="824" t="s">
        <v>2891</v>
      </c>
      <c r="F2945" s="822" t="s">
        <v>2868</v>
      </c>
      <c r="G2945" s="822" t="s">
        <v>2915</v>
      </c>
      <c r="H2945" s="822" t="s">
        <v>643</v>
      </c>
      <c r="I2945" s="822" t="s">
        <v>2591</v>
      </c>
      <c r="J2945" s="822" t="s">
        <v>2589</v>
      </c>
      <c r="K2945" s="822" t="s">
        <v>2592</v>
      </c>
      <c r="L2945" s="825">
        <v>11.71</v>
      </c>
      <c r="M2945" s="825">
        <v>46.84</v>
      </c>
      <c r="N2945" s="822">
        <v>4</v>
      </c>
      <c r="O2945" s="826">
        <v>2.5</v>
      </c>
      <c r="P2945" s="825">
        <v>46.84</v>
      </c>
      <c r="Q2945" s="827">
        <v>1</v>
      </c>
      <c r="R2945" s="822">
        <v>4</v>
      </c>
      <c r="S2945" s="827">
        <v>1</v>
      </c>
      <c r="T2945" s="826">
        <v>2.5</v>
      </c>
      <c r="U2945" s="828">
        <v>1</v>
      </c>
    </row>
    <row r="2946" spans="1:21" ht="14.45" customHeight="1" x14ac:dyDescent="0.2">
      <c r="A2946" s="821">
        <v>21</v>
      </c>
      <c r="B2946" s="822" t="s">
        <v>2867</v>
      </c>
      <c r="C2946" s="822" t="s">
        <v>2875</v>
      </c>
      <c r="D2946" s="823" t="s">
        <v>4858</v>
      </c>
      <c r="E2946" s="824" t="s">
        <v>2891</v>
      </c>
      <c r="F2946" s="822" t="s">
        <v>2868</v>
      </c>
      <c r="G2946" s="822" t="s">
        <v>2962</v>
      </c>
      <c r="H2946" s="822" t="s">
        <v>329</v>
      </c>
      <c r="I2946" s="822" t="s">
        <v>2966</v>
      </c>
      <c r="J2946" s="822" t="s">
        <v>2967</v>
      </c>
      <c r="K2946" s="822" t="s">
        <v>2965</v>
      </c>
      <c r="L2946" s="825">
        <v>550.39</v>
      </c>
      <c r="M2946" s="825">
        <v>1100.78</v>
      </c>
      <c r="N2946" s="822">
        <v>2</v>
      </c>
      <c r="O2946" s="826">
        <v>2</v>
      </c>
      <c r="P2946" s="825">
        <v>1100.78</v>
      </c>
      <c r="Q2946" s="827">
        <v>1</v>
      </c>
      <c r="R2946" s="822">
        <v>2</v>
      </c>
      <c r="S2946" s="827">
        <v>1</v>
      </c>
      <c r="T2946" s="826">
        <v>2</v>
      </c>
      <c r="U2946" s="828">
        <v>1</v>
      </c>
    </row>
    <row r="2947" spans="1:21" ht="14.45" customHeight="1" x14ac:dyDescent="0.2">
      <c r="A2947" s="821">
        <v>21</v>
      </c>
      <c r="B2947" s="822" t="s">
        <v>2867</v>
      </c>
      <c r="C2947" s="822" t="s">
        <v>2875</v>
      </c>
      <c r="D2947" s="823" t="s">
        <v>4858</v>
      </c>
      <c r="E2947" s="824" t="s">
        <v>2891</v>
      </c>
      <c r="F2947" s="822" t="s">
        <v>2868</v>
      </c>
      <c r="G2947" s="822" t="s">
        <v>3302</v>
      </c>
      <c r="H2947" s="822" t="s">
        <v>643</v>
      </c>
      <c r="I2947" s="822" t="s">
        <v>3303</v>
      </c>
      <c r="J2947" s="822" t="s">
        <v>3304</v>
      </c>
      <c r="K2947" s="822" t="s">
        <v>2761</v>
      </c>
      <c r="L2947" s="825">
        <v>206.88</v>
      </c>
      <c r="M2947" s="825">
        <v>620.64</v>
      </c>
      <c r="N2947" s="822">
        <v>3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21</v>
      </c>
      <c r="B2948" s="822" t="s">
        <v>2867</v>
      </c>
      <c r="C2948" s="822" t="s">
        <v>2875</v>
      </c>
      <c r="D2948" s="823" t="s">
        <v>4858</v>
      </c>
      <c r="E2948" s="824" t="s">
        <v>2891</v>
      </c>
      <c r="F2948" s="822" t="s">
        <v>2868</v>
      </c>
      <c r="G2948" s="822" t="s">
        <v>2981</v>
      </c>
      <c r="H2948" s="822" t="s">
        <v>643</v>
      </c>
      <c r="I2948" s="822" t="s">
        <v>4584</v>
      </c>
      <c r="J2948" s="822" t="s">
        <v>781</v>
      </c>
      <c r="K2948" s="822" t="s">
        <v>1671</v>
      </c>
      <c r="L2948" s="825">
        <v>264</v>
      </c>
      <c r="M2948" s="825">
        <v>528</v>
      </c>
      <c r="N2948" s="822">
        <v>2</v>
      </c>
      <c r="O2948" s="826">
        <v>1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21</v>
      </c>
      <c r="B2949" s="822" t="s">
        <v>2867</v>
      </c>
      <c r="C2949" s="822" t="s">
        <v>2875</v>
      </c>
      <c r="D2949" s="823" t="s">
        <v>4858</v>
      </c>
      <c r="E2949" s="824" t="s">
        <v>2891</v>
      </c>
      <c r="F2949" s="822" t="s">
        <v>2868</v>
      </c>
      <c r="G2949" s="822" t="s">
        <v>2981</v>
      </c>
      <c r="H2949" s="822" t="s">
        <v>329</v>
      </c>
      <c r="I2949" s="822" t="s">
        <v>3629</v>
      </c>
      <c r="J2949" s="822" t="s">
        <v>1670</v>
      </c>
      <c r="K2949" s="822" t="s">
        <v>1671</v>
      </c>
      <c r="L2949" s="825">
        <v>264</v>
      </c>
      <c r="M2949" s="825">
        <v>528</v>
      </c>
      <c r="N2949" s="822">
        <v>2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21</v>
      </c>
      <c r="B2950" s="822" t="s">
        <v>2867</v>
      </c>
      <c r="C2950" s="822" t="s">
        <v>2875</v>
      </c>
      <c r="D2950" s="823" t="s">
        <v>4858</v>
      </c>
      <c r="E2950" s="824" t="s">
        <v>2891</v>
      </c>
      <c r="F2950" s="822" t="s">
        <v>2868</v>
      </c>
      <c r="G2950" s="822" t="s">
        <v>2937</v>
      </c>
      <c r="H2950" s="822" t="s">
        <v>329</v>
      </c>
      <c r="I2950" s="822" t="s">
        <v>3314</v>
      </c>
      <c r="J2950" s="822" t="s">
        <v>923</v>
      </c>
      <c r="K2950" s="822" t="s">
        <v>924</v>
      </c>
      <c r="L2950" s="825">
        <v>236.03</v>
      </c>
      <c r="M2950" s="825">
        <v>472.06</v>
      </c>
      <c r="N2950" s="822">
        <v>2</v>
      </c>
      <c r="O2950" s="826">
        <v>1.5</v>
      </c>
      <c r="P2950" s="825">
        <v>472.06</v>
      </c>
      <c r="Q2950" s="827">
        <v>1</v>
      </c>
      <c r="R2950" s="822">
        <v>2</v>
      </c>
      <c r="S2950" s="827">
        <v>1</v>
      </c>
      <c r="T2950" s="826">
        <v>1.5</v>
      </c>
      <c r="U2950" s="828">
        <v>1</v>
      </c>
    </row>
    <row r="2951" spans="1:21" ht="14.45" customHeight="1" x14ac:dyDescent="0.2">
      <c r="A2951" s="821">
        <v>21</v>
      </c>
      <c r="B2951" s="822" t="s">
        <v>2867</v>
      </c>
      <c r="C2951" s="822" t="s">
        <v>2875</v>
      </c>
      <c r="D2951" s="823" t="s">
        <v>4858</v>
      </c>
      <c r="E2951" s="824" t="s">
        <v>2891</v>
      </c>
      <c r="F2951" s="822" t="s">
        <v>2868</v>
      </c>
      <c r="G2951" s="822" t="s">
        <v>2988</v>
      </c>
      <c r="H2951" s="822" t="s">
        <v>329</v>
      </c>
      <c r="I2951" s="822" t="s">
        <v>3316</v>
      </c>
      <c r="J2951" s="822" t="s">
        <v>3317</v>
      </c>
      <c r="K2951" s="822" t="s">
        <v>3318</v>
      </c>
      <c r="L2951" s="825">
        <v>70.48</v>
      </c>
      <c r="M2951" s="825">
        <v>70.48</v>
      </c>
      <c r="N2951" s="822">
        <v>1</v>
      </c>
      <c r="O2951" s="826">
        <v>0.5</v>
      </c>
      <c r="P2951" s="825">
        <v>70.48</v>
      </c>
      <c r="Q2951" s="827">
        <v>1</v>
      </c>
      <c r="R2951" s="822">
        <v>1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21</v>
      </c>
      <c r="B2952" s="822" t="s">
        <v>2867</v>
      </c>
      <c r="C2952" s="822" t="s">
        <v>2875</v>
      </c>
      <c r="D2952" s="823" t="s">
        <v>4858</v>
      </c>
      <c r="E2952" s="824" t="s">
        <v>2891</v>
      </c>
      <c r="F2952" s="822" t="s">
        <v>2868</v>
      </c>
      <c r="G2952" s="822" t="s">
        <v>2940</v>
      </c>
      <c r="H2952" s="822" t="s">
        <v>329</v>
      </c>
      <c r="I2952" s="822" t="s">
        <v>2941</v>
      </c>
      <c r="J2952" s="822" t="s">
        <v>1057</v>
      </c>
      <c r="K2952" s="822" t="s">
        <v>2942</v>
      </c>
      <c r="L2952" s="825">
        <v>45.03</v>
      </c>
      <c r="M2952" s="825">
        <v>90.06</v>
      </c>
      <c r="N2952" s="822">
        <v>2</v>
      </c>
      <c r="O2952" s="826">
        <v>1.5</v>
      </c>
      <c r="P2952" s="825">
        <v>90.06</v>
      </c>
      <c r="Q2952" s="827">
        <v>1</v>
      </c>
      <c r="R2952" s="822">
        <v>2</v>
      </c>
      <c r="S2952" s="827">
        <v>1</v>
      </c>
      <c r="T2952" s="826">
        <v>1.5</v>
      </c>
      <c r="U2952" s="828">
        <v>1</v>
      </c>
    </row>
    <row r="2953" spans="1:21" ht="14.45" customHeight="1" x14ac:dyDescent="0.2">
      <c r="A2953" s="821">
        <v>21</v>
      </c>
      <c r="B2953" s="822" t="s">
        <v>2867</v>
      </c>
      <c r="C2953" s="822" t="s">
        <v>2875</v>
      </c>
      <c r="D2953" s="823" t="s">
        <v>4858</v>
      </c>
      <c r="E2953" s="824" t="s">
        <v>2891</v>
      </c>
      <c r="F2953" s="822" t="s">
        <v>2868</v>
      </c>
      <c r="G2953" s="822" t="s">
        <v>3058</v>
      </c>
      <c r="H2953" s="822" t="s">
        <v>329</v>
      </c>
      <c r="I2953" s="822" t="s">
        <v>3356</v>
      </c>
      <c r="J2953" s="822" t="s">
        <v>3357</v>
      </c>
      <c r="K2953" s="822" t="s">
        <v>3060</v>
      </c>
      <c r="L2953" s="825">
        <v>35.25</v>
      </c>
      <c r="M2953" s="825">
        <v>70.5</v>
      </c>
      <c r="N2953" s="822">
        <v>2</v>
      </c>
      <c r="O2953" s="826">
        <v>0.5</v>
      </c>
      <c r="P2953" s="825">
        <v>70.5</v>
      </c>
      <c r="Q2953" s="827">
        <v>1</v>
      </c>
      <c r="R2953" s="822">
        <v>2</v>
      </c>
      <c r="S2953" s="827">
        <v>1</v>
      </c>
      <c r="T2953" s="826">
        <v>0.5</v>
      </c>
      <c r="U2953" s="828">
        <v>1</v>
      </c>
    </row>
    <row r="2954" spans="1:21" ht="14.45" customHeight="1" x14ac:dyDescent="0.2">
      <c r="A2954" s="821">
        <v>21</v>
      </c>
      <c r="B2954" s="822" t="s">
        <v>2867</v>
      </c>
      <c r="C2954" s="822" t="s">
        <v>2875</v>
      </c>
      <c r="D2954" s="823" t="s">
        <v>4858</v>
      </c>
      <c r="E2954" s="824" t="s">
        <v>2891</v>
      </c>
      <c r="F2954" s="822" t="s">
        <v>2868</v>
      </c>
      <c r="G2954" s="822" t="s">
        <v>4429</v>
      </c>
      <c r="H2954" s="822" t="s">
        <v>329</v>
      </c>
      <c r="I2954" s="822" t="s">
        <v>4779</v>
      </c>
      <c r="J2954" s="822" t="s">
        <v>4615</v>
      </c>
      <c r="K2954" s="822" t="s">
        <v>4432</v>
      </c>
      <c r="L2954" s="825">
        <v>8.7899999999999991</v>
      </c>
      <c r="M2954" s="825">
        <v>17.579999999999998</v>
      </c>
      <c r="N2954" s="822">
        <v>2</v>
      </c>
      <c r="O2954" s="826">
        <v>0.5</v>
      </c>
      <c r="P2954" s="825">
        <v>17.579999999999998</v>
      </c>
      <c r="Q2954" s="827">
        <v>1</v>
      </c>
      <c r="R2954" s="822">
        <v>2</v>
      </c>
      <c r="S2954" s="827">
        <v>1</v>
      </c>
      <c r="T2954" s="826">
        <v>0.5</v>
      </c>
      <c r="U2954" s="828">
        <v>1</v>
      </c>
    </row>
    <row r="2955" spans="1:21" ht="14.45" customHeight="1" x14ac:dyDescent="0.2">
      <c r="A2955" s="821">
        <v>21</v>
      </c>
      <c r="B2955" s="822" t="s">
        <v>2867</v>
      </c>
      <c r="C2955" s="822" t="s">
        <v>2875</v>
      </c>
      <c r="D2955" s="823" t="s">
        <v>4858</v>
      </c>
      <c r="E2955" s="824" t="s">
        <v>2891</v>
      </c>
      <c r="F2955" s="822" t="s">
        <v>2868</v>
      </c>
      <c r="G2955" s="822" t="s">
        <v>3371</v>
      </c>
      <c r="H2955" s="822" t="s">
        <v>329</v>
      </c>
      <c r="I2955" s="822" t="s">
        <v>3372</v>
      </c>
      <c r="J2955" s="822" t="s">
        <v>790</v>
      </c>
      <c r="K2955" s="822" t="s">
        <v>791</v>
      </c>
      <c r="L2955" s="825">
        <v>38.5</v>
      </c>
      <c r="M2955" s="825">
        <v>115.5</v>
      </c>
      <c r="N2955" s="822">
        <v>3</v>
      </c>
      <c r="O2955" s="826">
        <v>1.5</v>
      </c>
      <c r="P2955" s="825">
        <v>77</v>
      </c>
      <c r="Q2955" s="827">
        <v>0.66666666666666663</v>
      </c>
      <c r="R2955" s="822">
        <v>2</v>
      </c>
      <c r="S2955" s="827">
        <v>0.66666666666666663</v>
      </c>
      <c r="T2955" s="826">
        <v>0.5</v>
      </c>
      <c r="U2955" s="828">
        <v>0.33333333333333331</v>
      </c>
    </row>
    <row r="2956" spans="1:21" ht="14.45" customHeight="1" x14ac:dyDescent="0.2">
      <c r="A2956" s="821">
        <v>21</v>
      </c>
      <c r="B2956" s="822" t="s">
        <v>2867</v>
      </c>
      <c r="C2956" s="822" t="s">
        <v>2875</v>
      </c>
      <c r="D2956" s="823" t="s">
        <v>4858</v>
      </c>
      <c r="E2956" s="824" t="s">
        <v>2891</v>
      </c>
      <c r="F2956" s="822" t="s">
        <v>2868</v>
      </c>
      <c r="G2956" s="822" t="s">
        <v>3099</v>
      </c>
      <c r="H2956" s="822" t="s">
        <v>643</v>
      </c>
      <c r="I2956" s="822" t="s">
        <v>3103</v>
      </c>
      <c r="J2956" s="822" t="s">
        <v>3104</v>
      </c>
      <c r="K2956" s="822" t="s">
        <v>734</v>
      </c>
      <c r="L2956" s="825">
        <v>550.39</v>
      </c>
      <c r="M2956" s="825">
        <v>6054.2899999999991</v>
      </c>
      <c r="N2956" s="822">
        <v>11</v>
      </c>
      <c r="O2956" s="826">
        <v>7</v>
      </c>
      <c r="P2956" s="825">
        <v>4953.5099999999993</v>
      </c>
      <c r="Q2956" s="827">
        <v>0.81818181818181823</v>
      </c>
      <c r="R2956" s="822">
        <v>9</v>
      </c>
      <c r="S2956" s="827">
        <v>0.81818181818181823</v>
      </c>
      <c r="T2956" s="826">
        <v>5</v>
      </c>
      <c r="U2956" s="828">
        <v>0.7142857142857143</v>
      </c>
    </row>
    <row r="2957" spans="1:21" ht="14.45" customHeight="1" x14ac:dyDescent="0.2">
      <c r="A2957" s="821">
        <v>21</v>
      </c>
      <c r="B2957" s="822" t="s">
        <v>2867</v>
      </c>
      <c r="C2957" s="822" t="s">
        <v>2875</v>
      </c>
      <c r="D2957" s="823" t="s">
        <v>4858</v>
      </c>
      <c r="E2957" s="824" t="s">
        <v>2891</v>
      </c>
      <c r="F2957" s="822" t="s">
        <v>2868</v>
      </c>
      <c r="G2957" s="822" t="s">
        <v>3695</v>
      </c>
      <c r="H2957" s="822" t="s">
        <v>329</v>
      </c>
      <c r="I2957" s="822" t="s">
        <v>4064</v>
      </c>
      <c r="J2957" s="822" t="s">
        <v>4065</v>
      </c>
      <c r="K2957" s="822" t="s">
        <v>4066</v>
      </c>
      <c r="L2957" s="825">
        <v>140.44</v>
      </c>
      <c r="M2957" s="825">
        <v>983.08</v>
      </c>
      <c r="N2957" s="822">
        <v>7</v>
      </c>
      <c r="O2957" s="826">
        <v>3</v>
      </c>
      <c r="P2957" s="825">
        <v>983.08</v>
      </c>
      <c r="Q2957" s="827">
        <v>1</v>
      </c>
      <c r="R2957" s="822">
        <v>7</v>
      </c>
      <c r="S2957" s="827">
        <v>1</v>
      </c>
      <c r="T2957" s="826">
        <v>3</v>
      </c>
      <c r="U2957" s="828">
        <v>1</v>
      </c>
    </row>
    <row r="2958" spans="1:21" ht="14.45" customHeight="1" x14ac:dyDescent="0.2">
      <c r="A2958" s="821">
        <v>21</v>
      </c>
      <c r="B2958" s="822" t="s">
        <v>2867</v>
      </c>
      <c r="C2958" s="822" t="s">
        <v>2875</v>
      </c>
      <c r="D2958" s="823" t="s">
        <v>4858</v>
      </c>
      <c r="E2958" s="824" t="s">
        <v>2891</v>
      </c>
      <c r="F2958" s="822" t="s">
        <v>2868</v>
      </c>
      <c r="G2958" s="822" t="s">
        <v>3695</v>
      </c>
      <c r="H2958" s="822" t="s">
        <v>329</v>
      </c>
      <c r="I2958" s="822" t="s">
        <v>4780</v>
      </c>
      <c r="J2958" s="822" t="s">
        <v>4359</v>
      </c>
      <c r="K2958" s="822" t="s">
        <v>4104</v>
      </c>
      <c r="L2958" s="825">
        <v>54.18</v>
      </c>
      <c r="M2958" s="825">
        <v>54.18</v>
      </c>
      <c r="N2958" s="822">
        <v>1</v>
      </c>
      <c r="O2958" s="826">
        <v>0.5</v>
      </c>
      <c r="P2958" s="825">
        <v>54.18</v>
      </c>
      <c r="Q2958" s="827">
        <v>1</v>
      </c>
      <c r="R2958" s="822">
        <v>1</v>
      </c>
      <c r="S2958" s="827">
        <v>1</v>
      </c>
      <c r="T2958" s="826">
        <v>0.5</v>
      </c>
      <c r="U2958" s="828">
        <v>1</v>
      </c>
    </row>
    <row r="2959" spans="1:21" ht="14.45" customHeight="1" x14ac:dyDescent="0.2">
      <c r="A2959" s="821">
        <v>21</v>
      </c>
      <c r="B2959" s="822" t="s">
        <v>2867</v>
      </c>
      <c r="C2959" s="822" t="s">
        <v>2875</v>
      </c>
      <c r="D2959" s="823" t="s">
        <v>4858</v>
      </c>
      <c r="E2959" s="824" t="s">
        <v>2891</v>
      </c>
      <c r="F2959" s="822" t="s">
        <v>2868</v>
      </c>
      <c r="G2959" s="822" t="s">
        <v>2916</v>
      </c>
      <c r="H2959" s="822" t="s">
        <v>329</v>
      </c>
      <c r="I2959" s="822" t="s">
        <v>2917</v>
      </c>
      <c r="J2959" s="822" t="s">
        <v>807</v>
      </c>
      <c r="K2959" s="822" t="s">
        <v>2918</v>
      </c>
      <c r="L2959" s="825">
        <v>53.57</v>
      </c>
      <c r="M2959" s="825">
        <v>160.71</v>
      </c>
      <c r="N2959" s="822">
        <v>3</v>
      </c>
      <c r="O2959" s="826">
        <v>2.5</v>
      </c>
      <c r="P2959" s="825">
        <v>160.71</v>
      </c>
      <c r="Q2959" s="827">
        <v>1</v>
      </c>
      <c r="R2959" s="822">
        <v>3</v>
      </c>
      <c r="S2959" s="827">
        <v>1</v>
      </c>
      <c r="T2959" s="826">
        <v>2.5</v>
      </c>
      <c r="U2959" s="828">
        <v>1</v>
      </c>
    </row>
    <row r="2960" spans="1:21" ht="14.45" customHeight="1" x14ac:dyDescent="0.2">
      <c r="A2960" s="821">
        <v>21</v>
      </c>
      <c r="B2960" s="822" t="s">
        <v>2867</v>
      </c>
      <c r="C2960" s="822" t="s">
        <v>2875</v>
      </c>
      <c r="D2960" s="823" t="s">
        <v>4858</v>
      </c>
      <c r="E2960" s="824" t="s">
        <v>2891</v>
      </c>
      <c r="F2960" s="822" t="s">
        <v>2868</v>
      </c>
      <c r="G2960" s="822" t="s">
        <v>3119</v>
      </c>
      <c r="H2960" s="822" t="s">
        <v>643</v>
      </c>
      <c r="I2960" s="822" t="s">
        <v>2333</v>
      </c>
      <c r="J2960" s="822" t="s">
        <v>931</v>
      </c>
      <c r="K2960" s="822" t="s">
        <v>2334</v>
      </c>
      <c r="L2960" s="825">
        <v>1385.62</v>
      </c>
      <c r="M2960" s="825">
        <v>1385.62</v>
      </c>
      <c r="N2960" s="822">
        <v>1</v>
      </c>
      <c r="O2960" s="826">
        <v>1</v>
      </c>
      <c r="P2960" s="825">
        <v>1385.62</v>
      </c>
      <c r="Q2960" s="827">
        <v>1</v>
      </c>
      <c r="R2960" s="822">
        <v>1</v>
      </c>
      <c r="S2960" s="827">
        <v>1</v>
      </c>
      <c r="T2960" s="826">
        <v>1</v>
      </c>
      <c r="U2960" s="828">
        <v>1</v>
      </c>
    </row>
    <row r="2961" spans="1:21" ht="14.45" customHeight="1" x14ac:dyDescent="0.2">
      <c r="A2961" s="821">
        <v>21</v>
      </c>
      <c r="B2961" s="822" t="s">
        <v>2867</v>
      </c>
      <c r="C2961" s="822" t="s">
        <v>2875</v>
      </c>
      <c r="D2961" s="823" t="s">
        <v>4858</v>
      </c>
      <c r="E2961" s="824" t="s">
        <v>2891</v>
      </c>
      <c r="F2961" s="822" t="s">
        <v>2868</v>
      </c>
      <c r="G2961" s="822" t="s">
        <v>3122</v>
      </c>
      <c r="H2961" s="822" t="s">
        <v>329</v>
      </c>
      <c r="I2961" s="822" t="s">
        <v>3421</v>
      </c>
      <c r="J2961" s="822" t="s">
        <v>698</v>
      </c>
      <c r="K2961" s="822" t="s">
        <v>3422</v>
      </c>
      <c r="L2961" s="825">
        <v>35.25</v>
      </c>
      <c r="M2961" s="825">
        <v>35.25</v>
      </c>
      <c r="N2961" s="822">
        <v>1</v>
      </c>
      <c r="O2961" s="826">
        <v>1</v>
      </c>
      <c r="P2961" s="825">
        <v>35.25</v>
      </c>
      <c r="Q2961" s="827">
        <v>1</v>
      </c>
      <c r="R2961" s="822">
        <v>1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21</v>
      </c>
      <c r="B2962" s="822" t="s">
        <v>2867</v>
      </c>
      <c r="C2962" s="822" t="s">
        <v>2875</v>
      </c>
      <c r="D2962" s="823" t="s">
        <v>4858</v>
      </c>
      <c r="E2962" s="824" t="s">
        <v>2891</v>
      </c>
      <c r="F2962" s="822" t="s">
        <v>2868</v>
      </c>
      <c r="G2962" s="822" t="s">
        <v>3124</v>
      </c>
      <c r="H2962" s="822" t="s">
        <v>329</v>
      </c>
      <c r="I2962" s="822" t="s">
        <v>3128</v>
      </c>
      <c r="J2962" s="822" t="s">
        <v>977</v>
      </c>
      <c r="K2962" s="822" t="s">
        <v>3129</v>
      </c>
      <c r="L2962" s="825">
        <v>57.64</v>
      </c>
      <c r="M2962" s="825">
        <v>576.40000000000009</v>
      </c>
      <c r="N2962" s="822">
        <v>10</v>
      </c>
      <c r="O2962" s="826">
        <v>7</v>
      </c>
      <c r="P2962" s="825">
        <v>288.20000000000005</v>
      </c>
      <c r="Q2962" s="827">
        <v>0.5</v>
      </c>
      <c r="R2962" s="822">
        <v>5</v>
      </c>
      <c r="S2962" s="827">
        <v>0.5</v>
      </c>
      <c r="T2962" s="826">
        <v>3</v>
      </c>
      <c r="U2962" s="828">
        <v>0.42857142857142855</v>
      </c>
    </row>
    <row r="2963" spans="1:21" ht="14.45" customHeight="1" x14ac:dyDescent="0.2">
      <c r="A2963" s="821">
        <v>21</v>
      </c>
      <c r="B2963" s="822" t="s">
        <v>2867</v>
      </c>
      <c r="C2963" s="822" t="s">
        <v>2875</v>
      </c>
      <c r="D2963" s="823" t="s">
        <v>4858</v>
      </c>
      <c r="E2963" s="824" t="s">
        <v>2891</v>
      </c>
      <c r="F2963" s="822" t="s">
        <v>2868</v>
      </c>
      <c r="G2963" s="822" t="s">
        <v>3124</v>
      </c>
      <c r="H2963" s="822" t="s">
        <v>329</v>
      </c>
      <c r="I2963" s="822" t="s">
        <v>3130</v>
      </c>
      <c r="J2963" s="822" t="s">
        <v>977</v>
      </c>
      <c r="K2963" s="822" t="s">
        <v>3131</v>
      </c>
      <c r="L2963" s="825">
        <v>185.26</v>
      </c>
      <c r="M2963" s="825">
        <v>185.26</v>
      </c>
      <c r="N2963" s="822">
        <v>1</v>
      </c>
      <c r="O2963" s="826">
        <v>1</v>
      </c>
      <c r="P2963" s="825">
        <v>185.26</v>
      </c>
      <c r="Q2963" s="827">
        <v>1</v>
      </c>
      <c r="R2963" s="822">
        <v>1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21</v>
      </c>
      <c r="B2964" s="822" t="s">
        <v>2867</v>
      </c>
      <c r="C2964" s="822" t="s">
        <v>2875</v>
      </c>
      <c r="D2964" s="823" t="s">
        <v>4858</v>
      </c>
      <c r="E2964" s="824" t="s">
        <v>2891</v>
      </c>
      <c r="F2964" s="822" t="s">
        <v>2868</v>
      </c>
      <c r="G2964" s="822" t="s">
        <v>3124</v>
      </c>
      <c r="H2964" s="822" t="s">
        <v>329</v>
      </c>
      <c r="I2964" s="822" t="s">
        <v>3430</v>
      </c>
      <c r="J2964" s="822" t="s">
        <v>977</v>
      </c>
      <c r="K2964" s="822" t="s">
        <v>3131</v>
      </c>
      <c r="L2964" s="825">
        <v>87.98</v>
      </c>
      <c r="M2964" s="825">
        <v>87.98</v>
      </c>
      <c r="N2964" s="822">
        <v>1</v>
      </c>
      <c r="O2964" s="826">
        <v>1</v>
      </c>
      <c r="P2964" s="825">
        <v>87.98</v>
      </c>
      <c r="Q2964" s="827">
        <v>1</v>
      </c>
      <c r="R2964" s="822">
        <v>1</v>
      </c>
      <c r="S2964" s="827">
        <v>1</v>
      </c>
      <c r="T2964" s="826">
        <v>1</v>
      </c>
      <c r="U2964" s="828">
        <v>1</v>
      </c>
    </row>
    <row r="2965" spans="1:21" ht="14.45" customHeight="1" x14ac:dyDescent="0.2">
      <c r="A2965" s="821">
        <v>21</v>
      </c>
      <c r="B2965" s="822" t="s">
        <v>2867</v>
      </c>
      <c r="C2965" s="822" t="s">
        <v>2875</v>
      </c>
      <c r="D2965" s="823" t="s">
        <v>4858</v>
      </c>
      <c r="E2965" s="824" t="s">
        <v>2891</v>
      </c>
      <c r="F2965" s="822" t="s">
        <v>2868</v>
      </c>
      <c r="G2965" s="822" t="s">
        <v>2919</v>
      </c>
      <c r="H2965" s="822" t="s">
        <v>643</v>
      </c>
      <c r="I2965" s="822" t="s">
        <v>2309</v>
      </c>
      <c r="J2965" s="822" t="s">
        <v>2310</v>
      </c>
      <c r="K2965" s="822" t="s">
        <v>2311</v>
      </c>
      <c r="L2965" s="825">
        <v>453.18</v>
      </c>
      <c r="M2965" s="825">
        <v>1359.54</v>
      </c>
      <c r="N2965" s="822">
        <v>3</v>
      </c>
      <c r="O2965" s="826">
        <v>2.5</v>
      </c>
      <c r="P2965" s="825">
        <v>1359.54</v>
      </c>
      <c r="Q2965" s="827">
        <v>1</v>
      </c>
      <c r="R2965" s="822">
        <v>3</v>
      </c>
      <c r="S2965" s="827">
        <v>1</v>
      </c>
      <c r="T2965" s="826">
        <v>2.5</v>
      </c>
      <c r="U2965" s="828">
        <v>1</v>
      </c>
    </row>
    <row r="2966" spans="1:21" ht="14.45" customHeight="1" x14ac:dyDescent="0.2">
      <c r="A2966" s="821">
        <v>21</v>
      </c>
      <c r="B2966" s="822" t="s">
        <v>2867</v>
      </c>
      <c r="C2966" s="822" t="s">
        <v>2875</v>
      </c>
      <c r="D2966" s="823" t="s">
        <v>4858</v>
      </c>
      <c r="E2966" s="824" t="s">
        <v>2891</v>
      </c>
      <c r="F2966" s="822" t="s">
        <v>2868</v>
      </c>
      <c r="G2966" s="822" t="s">
        <v>2919</v>
      </c>
      <c r="H2966" s="822" t="s">
        <v>329</v>
      </c>
      <c r="I2966" s="822" t="s">
        <v>2920</v>
      </c>
      <c r="J2966" s="822" t="s">
        <v>2310</v>
      </c>
      <c r="K2966" s="822" t="s">
        <v>2311</v>
      </c>
      <c r="L2966" s="825">
        <v>453.18</v>
      </c>
      <c r="M2966" s="825">
        <v>906.36</v>
      </c>
      <c r="N2966" s="822">
        <v>2</v>
      </c>
      <c r="O2966" s="826">
        <v>1</v>
      </c>
      <c r="P2966" s="825">
        <v>906.36</v>
      </c>
      <c r="Q2966" s="827">
        <v>1</v>
      </c>
      <c r="R2966" s="822">
        <v>2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21</v>
      </c>
      <c r="B2967" s="822" t="s">
        <v>2867</v>
      </c>
      <c r="C2967" s="822" t="s">
        <v>2875</v>
      </c>
      <c r="D2967" s="823" t="s">
        <v>4858</v>
      </c>
      <c r="E2967" s="824" t="s">
        <v>2891</v>
      </c>
      <c r="F2967" s="822" t="s">
        <v>2868</v>
      </c>
      <c r="G2967" s="822" t="s">
        <v>2933</v>
      </c>
      <c r="H2967" s="822" t="s">
        <v>329</v>
      </c>
      <c r="I2967" s="822" t="s">
        <v>3142</v>
      </c>
      <c r="J2967" s="822" t="s">
        <v>1674</v>
      </c>
      <c r="K2967" s="822" t="s">
        <v>3143</v>
      </c>
      <c r="L2967" s="825">
        <v>57.64</v>
      </c>
      <c r="M2967" s="825">
        <v>115.28</v>
      </c>
      <c r="N2967" s="822">
        <v>2</v>
      </c>
      <c r="O2967" s="826">
        <v>0.5</v>
      </c>
      <c r="P2967" s="825">
        <v>115.28</v>
      </c>
      <c r="Q2967" s="827">
        <v>1</v>
      </c>
      <c r="R2967" s="822">
        <v>2</v>
      </c>
      <c r="S2967" s="827">
        <v>1</v>
      </c>
      <c r="T2967" s="826">
        <v>0.5</v>
      </c>
      <c r="U2967" s="828">
        <v>1</v>
      </c>
    </row>
    <row r="2968" spans="1:21" ht="14.45" customHeight="1" x14ac:dyDescent="0.2">
      <c r="A2968" s="821">
        <v>21</v>
      </c>
      <c r="B2968" s="822" t="s">
        <v>2867</v>
      </c>
      <c r="C2968" s="822" t="s">
        <v>2875</v>
      </c>
      <c r="D2968" s="823" t="s">
        <v>4858</v>
      </c>
      <c r="E2968" s="824" t="s">
        <v>2891</v>
      </c>
      <c r="F2968" s="822" t="s">
        <v>2868</v>
      </c>
      <c r="G2968" s="822" t="s">
        <v>2933</v>
      </c>
      <c r="H2968" s="822" t="s">
        <v>643</v>
      </c>
      <c r="I2968" s="822" t="s">
        <v>2297</v>
      </c>
      <c r="J2968" s="822" t="s">
        <v>1674</v>
      </c>
      <c r="K2968" s="822" t="s">
        <v>2298</v>
      </c>
      <c r="L2968" s="825">
        <v>13.68</v>
      </c>
      <c r="M2968" s="825">
        <v>13.68</v>
      </c>
      <c r="N2968" s="822">
        <v>1</v>
      </c>
      <c r="O2968" s="826">
        <v>1</v>
      </c>
      <c r="P2968" s="825">
        <v>13.68</v>
      </c>
      <c r="Q2968" s="827">
        <v>1</v>
      </c>
      <c r="R2968" s="822">
        <v>1</v>
      </c>
      <c r="S2968" s="827">
        <v>1</v>
      </c>
      <c r="T2968" s="826">
        <v>1</v>
      </c>
      <c r="U2968" s="828">
        <v>1</v>
      </c>
    </row>
    <row r="2969" spans="1:21" ht="14.45" customHeight="1" x14ac:dyDescent="0.2">
      <c r="A2969" s="821">
        <v>21</v>
      </c>
      <c r="B2969" s="822" t="s">
        <v>2867</v>
      </c>
      <c r="C2969" s="822" t="s">
        <v>2875</v>
      </c>
      <c r="D2969" s="823" t="s">
        <v>4858</v>
      </c>
      <c r="E2969" s="824" t="s">
        <v>2891</v>
      </c>
      <c r="F2969" s="822" t="s">
        <v>2868</v>
      </c>
      <c r="G2969" s="822" t="s">
        <v>4249</v>
      </c>
      <c r="H2969" s="822" t="s">
        <v>643</v>
      </c>
      <c r="I2969" s="822" t="s">
        <v>4781</v>
      </c>
      <c r="J2969" s="822" t="s">
        <v>4251</v>
      </c>
      <c r="K2969" s="822" t="s">
        <v>4592</v>
      </c>
      <c r="L2969" s="825">
        <v>439.98</v>
      </c>
      <c r="M2969" s="825">
        <v>439.98</v>
      </c>
      <c r="N2969" s="822">
        <v>1</v>
      </c>
      <c r="O2969" s="826">
        <v>1</v>
      </c>
      <c r="P2969" s="825">
        <v>439.98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21</v>
      </c>
      <c r="B2970" s="822" t="s">
        <v>2867</v>
      </c>
      <c r="C2970" s="822" t="s">
        <v>2875</v>
      </c>
      <c r="D2970" s="823" t="s">
        <v>4858</v>
      </c>
      <c r="E2970" s="824" t="s">
        <v>2891</v>
      </c>
      <c r="F2970" s="822" t="s">
        <v>2868</v>
      </c>
      <c r="G2970" s="822" t="s">
        <v>3449</v>
      </c>
      <c r="H2970" s="822" t="s">
        <v>643</v>
      </c>
      <c r="I2970" s="822" t="s">
        <v>2676</v>
      </c>
      <c r="J2970" s="822" t="s">
        <v>1287</v>
      </c>
      <c r="K2970" s="822" t="s">
        <v>2677</v>
      </c>
      <c r="L2970" s="825">
        <v>103.4</v>
      </c>
      <c r="M2970" s="825">
        <v>206.8</v>
      </c>
      <c r="N2970" s="822">
        <v>2</v>
      </c>
      <c r="O2970" s="826">
        <v>2</v>
      </c>
      <c r="P2970" s="825">
        <v>206.8</v>
      </c>
      <c r="Q2970" s="827">
        <v>1</v>
      </c>
      <c r="R2970" s="822">
        <v>2</v>
      </c>
      <c r="S2970" s="827">
        <v>1</v>
      </c>
      <c r="T2970" s="826">
        <v>2</v>
      </c>
      <c r="U2970" s="828">
        <v>1</v>
      </c>
    </row>
    <row r="2971" spans="1:21" ht="14.45" customHeight="1" x14ac:dyDescent="0.2">
      <c r="A2971" s="821">
        <v>21</v>
      </c>
      <c r="B2971" s="822" t="s">
        <v>2867</v>
      </c>
      <c r="C2971" s="822" t="s">
        <v>2875</v>
      </c>
      <c r="D2971" s="823" t="s">
        <v>4858</v>
      </c>
      <c r="E2971" s="824" t="s">
        <v>2891</v>
      </c>
      <c r="F2971" s="822" t="s">
        <v>2868</v>
      </c>
      <c r="G2971" s="822" t="s">
        <v>3151</v>
      </c>
      <c r="H2971" s="822" t="s">
        <v>329</v>
      </c>
      <c r="I2971" s="822" t="s">
        <v>4782</v>
      </c>
      <c r="J2971" s="822" t="s">
        <v>4783</v>
      </c>
      <c r="K2971" s="822" t="s">
        <v>4784</v>
      </c>
      <c r="L2971" s="825">
        <v>107.37</v>
      </c>
      <c r="M2971" s="825">
        <v>107.37</v>
      </c>
      <c r="N2971" s="822">
        <v>1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21</v>
      </c>
      <c r="B2972" s="822" t="s">
        <v>2867</v>
      </c>
      <c r="C2972" s="822" t="s">
        <v>2875</v>
      </c>
      <c r="D2972" s="823" t="s">
        <v>4858</v>
      </c>
      <c r="E2972" s="824" t="s">
        <v>2891</v>
      </c>
      <c r="F2972" s="822" t="s">
        <v>2868</v>
      </c>
      <c r="G2972" s="822" t="s">
        <v>3567</v>
      </c>
      <c r="H2972" s="822" t="s">
        <v>329</v>
      </c>
      <c r="I2972" s="822" t="s">
        <v>3568</v>
      </c>
      <c r="J2972" s="822" t="s">
        <v>1344</v>
      </c>
      <c r="K2972" s="822" t="s">
        <v>3569</v>
      </c>
      <c r="L2972" s="825">
        <v>128.69999999999999</v>
      </c>
      <c r="M2972" s="825">
        <v>128.69999999999999</v>
      </c>
      <c r="N2972" s="822">
        <v>1</v>
      </c>
      <c r="O2972" s="826">
        <v>1</v>
      </c>
      <c r="P2972" s="825">
        <v>128.69999999999999</v>
      </c>
      <c r="Q2972" s="827">
        <v>1</v>
      </c>
      <c r="R2972" s="822">
        <v>1</v>
      </c>
      <c r="S2972" s="827">
        <v>1</v>
      </c>
      <c r="T2972" s="826">
        <v>1</v>
      </c>
      <c r="U2972" s="828">
        <v>1</v>
      </c>
    </row>
    <row r="2973" spans="1:21" ht="14.45" customHeight="1" x14ac:dyDescent="0.2">
      <c r="A2973" s="821">
        <v>21</v>
      </c>
      <c r="B2973" s="822" t="s">
        <v>2867</v>
      </c>
      <c r="C2973" s="822" t="s">
        <v>2875</v>
      </c>
      <c r="D2973" s="823" t="s">
        <v>4858</v>
      </c>
      <c r="E2973" s="824" t="s">
        <v>2891</v>
      </c>
      <c r="F2973" s="822" t="s">
        <v>2868</v>
      </c>
      <c r="G2973" s="822" t="s">
        <v>3863</v>
      </c>
      <c r="H2973" s="822" t="s">
        <v>643</v>
      </c>
      <c r="I2973" s="822" t="s">
        <v>2760</v>
      </c>
      <c r="J2973" s="822" t="s">
        <v>2758</v>
      </c>
      <c r="K2973" s="822" t="s">
        <v>2761</v>
      </c>
      <c r="L2973" s="825">
        <v>122.96</v>
      </c>
      <c r="M2973" s="825">
        <v>122.96</v>
      </c>
      <c r="N2973" s="822">
        <v>1</v>
      </c>
      <c r="O2973" s="826">
        <v>1</v>
      </c>
      <c r="P2973" s="825">
        <v>122.96</v>
      </c>
      <c r="Q2973" s="827">
        <v>1</v>
      </c>
      <c r="R2973" s="822">
        <v>1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21</v>
      </c>
      <c r="B2974" s="822" t="s">
        <v>2867</v>
      </c>
      <c r="C2974" s="822" t="s">
        <v>2875</v>
      </c>
      <c r="D2974" s="823" t="s">
        <v>4858</v>
      </c>
      <c r="E2974" s="824" t="s">
        <v>2891</v>
      </c>
      <c r="F2974" s="822" t="s">
        <v>2868</v>
      </c>
      <c r="G2974" s="822" t="s">
        <v>2921</v>
      </c>
      <c r="H2974" s="822" t="s">
        <v>643</v>
      </c>
      <c r="I2974" s="822" t="s">
        <v>2556</v>
      </c>
      <c r="J2974" s="822" t="s">
        <v>1211</v>
      </c>
      <c r="K2974" s="822" t="s">
        <v>1212</v>
      </c>
      <c r="L2974" s="825">
        <v>0</v>
      </c>
      <c r="M2974" s="825">
        <v>0</v>
      </c>
      <c r="N2974" s="822">
        <v>1</v>
      </c>
      <c r="O2974" s="826">
        <v>1</v>
      </c>
      <c r="P2974" s="825">
        <v>0</v>
      </c>
      <c r="Q2974" s="827"/>
      <c r="R2974" s="822">
        <v>1</v>
      </c>
      <c r="S2974" s="827">
        <v>1</v>
      </c>
      <c r="T2974" s="826">
        <v>1</v>
      </c>
      <c r="U2974" s="828">
        <v>1</v>
      </c>
    </row>
    <row r="2975" spans="1:21" ht="14.45" customHeight="1" x14ac:dyDescent="0.2">
      <c r="A2975" s="821">
        <v>21</v>
      </c>
      <c r="B2975" s="822" t="s">
        <v>2867</v>
      </c>
      <c r="C2975" s="822" t="s">
        <v>2875</v>
      </c>
      <c r="D2975" s="823" t="s">
        <v>4858</v>
      </c>
      <c r="E2975" s="824" t="s">
        <v>2891</v>
      </c>
      <c r="F2975" s="822" t="s">
        <v>2868</v>
      </c>
      <c r="G2975" s="822" t="s">
        <v>3167</v>
      </c>
      <c r="H2975" s="822" t="s">
        <v>643</v>
      </c>
      <c r="I2975" s="822" t="s">
        <v>3168</v>
      </c>
      <c r="J2975" s="822" t="s">
        <v>3169</v>
      </c>
      <c r="K2975" s="822" t="s">
        <v>3170</v>
      </c>
      <c r="L2975" s="825">
        <v>502.31</v>
      </c>
      <c r="M2975" s="825">
        <v>5525.41</v>
      </c>
      <c r="N2975" s="822">
        <v>11</v>
      </c>
      <c r="O2975" s="826">
        <v>11</v>
      </c>
      <c r="P2975" s="825">
        <v>2009.24</v>
      </c>
      <c r="Q2975" s="827">
        <v>0.36363636363636365</v>
      </c>
      <c r="R2975" s="822">
        <v>4</v>
      </c>
      <c r="S2975" s="827">
        <v>0.36363636363636365</v>
      </c>
      <c r="T2975" s="826">
        <v>4</v>
      </c>
      <c r="U2975" s="828">
        <v>0.36363636363636365</v>
      </c>
    </row>
    <row r="2976" spans="1:21" ht="14.45" customHeight="1" x14ac:dyDescent="0.2">
      <c r="A2976" s="821">
        <v>21</v>
      </c>
      <c r="B2976" s="822" t="s">
        <v>2867</v>
      </c>
      <c r="C2976" s="822" t="s">
        <v>2875</v>
      </c>
      <c r="D2976" s="823" t="s">
        <v>4858</v>
      </c>
      <c r="E2976" s="824" t="s">
        <v>2891</v>
      </c>
      <c r="F2976" s="822" t="s">
        <v>2868</v>
      </c>
      <c r="G2976" s="822" t="s">
        <v>3175</v>
      </c>
      <c r="H2976" s="822" t="s">
        <v>643</v>
      </c>
      <c r="I2976" s="822" t="s">
        <v>2499</v>
      </c>
      <c r="J2976" s="822" t="s">
        <v>1376</v>
      </c>
      <c r="K2976" s="822" t="s">
        <v>1377</v>
      </c>
      <c r="L2976" s="825">
        <v>4017.02</v>
      </c>
      <c r="M2976" s="825">
        <v>64272.319999999992</v>
      </c>
      <c r="N2976" s="822">
        <v>16</v>
      </c>
      <c r="O2976" s="826">
        <v>9</v>
      </c>
      <c r="P2976" s="825">
        <v>64272.319999999992</v>
      </c>
      <c r="Q2976" s="827">
        <v>1</v>
      </c>
      <c r="R2976" s="822">
        <v>16</v>
      </c>
      <c r="S2976" s="827">
        <v>1</v>
      </c>
      <c r="T2976" s="826">
        <v>9</v>
      </c>
      <c r="U2976" s="828">
        <v>1</v>
      </c>
    </row>
    <row r="2977" spans="1:21" ht="14.45" customHeight="1" x14ac:dyDescent="0.2">
      <c r="A2977" s="821">
        <v>21</v>
      </c>
      <c r="B2977" s="822" t="s">
        <v>2867</v>
      </c>
      <c r="C2977" s="822" t="s">
        <v>2875</v>
      </c>
      <c r="D2977" s="823" t="s">
        <v>4858</v>
      </c>
      <c r="E2977" s="824" t="s">
        <v>2891</v>
      </c>
      <c r="F2977" s="822" t="s">
        <v>2868</v>
      </c>
      <c r="G2977" s="822" t="s">
        <v>3175</v>
      </c>
      <c r="H2977" s="822" t="s">
        <v>643</v>
      </c>
      <c r="I2977" s="822" t="s">
        <v>3176</v>
      </c>
      <c r="J2977" s="822" t="s">
        <v>1376</v>
      </c>
      <c r="K2977" s="822" t="s">
        <v>3177</v>
      </c>
      <c r="L2977" s="825">
        <v>5623.83</v>
      </c>
      <c r="M2977" s="825">
        <v>5623.83</v>
      </c>
      <c r="N2977" s="822">
        <v>1</v>
      </c>
      <c r="O2977" s="826">
        <v>1</v>
      </c>
      <c r="P2977" s="825">
        <v>5623.83</v>
      </c>
      <c r="Q2977" s="827">
        <v>1</v>
      </c>
      <c r="R2977" s="822">
        <v>1</v>
      </c>
      <c r="S2977" s="827">
        <v>1</v>
      </c>
      <c r="T2977" s="826">
        <v>1</v>
      </c>
      <c r="U2977" s="828">
        <v>1</v>
      </c>
    </row>
    <row r="2978" spans="1:21" ht="14.45" customHeight="1" x14ac:dyDescent="0.2">
      <c r="A2978" s="821">
        <v>21</v>
      </c>
      <c r="B2978" s="822" t="s">
        <v>2867</v>
      </c>
      <c r="C2978" s="822" t="s">
        <v>2875</v>
      </c>
      <c r="D2978" s="823" t="s">
        <v>4858</v>
      </c>
      <c r="E2978" s="824" t="s">
        <v>2891</v>
      </c>
      <c r="F2978" s="822" t="s">
        <v>2868</v>
      </c>
      <c r="G2978" s="822" t="s">
        <v>3180</v>
      </c>
      <c r="H2978" s="822" t="s">
        <v>329</v>
      </c>
      <c r="I2978" s="822" t="s">
        <v>3181</v>
      </c>
      <c r="J2978" s="822" t="s">
        <v>1392</v>
      </c>
      <c r="K2978" s="822" t="s">
        <v>3182</v>
      </c>
      <c r="L2978" s="825">
        <v>55.16</v>
      </c>
      <c r="M2978" s="825">
        <v>55.16</v>
      </c>
      <c r="N2978" s="822">
        <v>1</v>
      </c>
      <c r="O2978" s="826">
        <v>0.5</v>
      </c>
      <c r="P2978" s="825">
        <v>55.16</v>
      </c>
      <c r="Q2978" s="827">
        <v>1</v>
      </c>
      <c r="R2978" s="822">
        <v>1</v>
      </c>
      <c r="S2978" s="827">
        <v>1</v>
      </c>
      <c r="T2978" s="826">
        <v>0.5</v>
      </c>
      <c r="U2978" s="828">
        <v>1</v>
      </c>
    </row>
    <row r="2979" spans="1:21" ht="14.45" customHeight="1" x14ac:dyDescent="0.2">
      <c r="A2979" s="821">
        <v>21</v>
      </c>
      <c r="B2979" s="822" t="s">
        <v>2867</v>
      </c>
      <c r="C2979" s="822" t="s">
        <v>2875</v>
      </c>
      <c r="D2979" s="823" t="s">
        <v>4858</v>
      </c>
      <c r="E2979" s="824" t="s">
        <v>2891</v>
      </c>
      <c r="F2979" s="822" t="s">
        <v>2868</v>
      </c>
      <c r="G2979" s="822" t="s">
        <v>4276</v>
      </c>
      <c r="H2979" s="822" t="s">
        <v>329</v>
      </c>
      <c r="I2979" s="822" t="s">
        <v>4667</v>
      </c>
      <c r="J2979" s="822" t="s">
        <v>4668</v>
      </c>
      <c r="K2979" s="822" t="s">
        <v>4279</v>
      </c>
      <c r="L2979" s="825">
        <v>61.97</v>
      </c>
      <c r="M2979" s="825">
        <v>185.91</v>
      </c>
      <c r="N2979" s="822">
        <v>3</v>
      </c>
      <c r="O2979" s="826">
        <v>2</v>
      </c>
      <c r="P2979" s="825">
        <v>185.91</v>
      </c>
      <c r="Q2979" s="827">
        <v>1</v>
      </c>
      <c r="R2979" s="822">
        <v>3</v>
      </c>
      <c r="S2979" s="827">
        <v>1</v>
      </c>
      <c r="T2979" s="826">
        <v>2</v>
      </c>
      <c r="U2979" s="828">
        <v>1</v>
      </c>
    </row>
    <row r="2980" spans="1:21" ht="14.45" customHeight="1" x14ac:dyDescent="0.2">
      <c r="A2980" s="821">
        <v>21</v>
      </c>
      <c r="B2980" s="822" t="s">
        <v>2867</v>
      </c>
      <c r="C2980" s="822" t="s">
        <v>2875</v>
      </c>
      <c r="D2980" s="823" t="s">
        <v>4858</v>
      </c>
      <c r="E2980" s="824" t="s">
        <v>2891</v>
      </c>
      <c r="F2980" s="822" t="s">
        <v>2868</v>
      </c>
      <c r="G2980" s="822" t="s">
        <v>3739</v>
      </c>
      <c r="H2980" s="822" t="s">
        <v>329</v>
      </c>
      <c r="I2980" s="822" t="s">
        <v>3740</v>
      </c>
      <c r="J2980" s="822" t="s">
        <v>3741</v>
      </c>
      <c r="K2980" s="822" t="s">
        <v>3742</v>
      </c>
      <c r="L2980" s="825">
        <v>77.13</v>
      </c>
      <c r="M2980" s="825">
        <v>77.13</v>
      </c>
      <c r="N2980" s="822">
        <v>1</v>
      </c>
      <c r="O2980" s="826">
        <v>1</v>
      </c>
      <c r="P2980" s="825">
        <v>77.13</v>
      </c>
      <c r="Q2980" s="827">
        <v>1</v>
      </c>
      <c r="R2980" s="822">
        <v>1</v>
      </c>
      <c r="S2980" s="827">
        <v>1</v>
      </c>
      <c r="T2980" s="826">
        <v>1</v>
      </c>
      <c r="U2980" s="828">
        <v>1</v>
      </c>
    </row>
    <row r="2981" spans="1:21" ht="14.45" customHeight="1" x14ac:dyDescent="0.2">
      <c r="A2981" s="821">
        <v>21</v>
      </c>
      <c r="B2981" s="822" t="s">
        <v>2867</v>
      </c>
      <c r="C2981" s="822" t="s">
        <v>2875</v>
      </c>
      <c r="D2981" s="823" t="s">
        <v>4858</v>
      </c>
      <c r="E2981" s="824" t="s">
        <v>2891</v>
      </c>
      <c r="F2981" s="822" t="s">
        <v>2868</v>
      </c>
      <c r="G2981" s="822" t="s">
        <v>3187</v>
      </c>
      <c r="H2981" s="822" t="s">
        <v>329</v>
      </c>
      <c r="I2981" s="822" t="s">
        <v>3194</v>
      </c>
      <c r="J2981" s="822" t="s">
        <v>1402</v>
      </c>
      <c r="K2981" s="822" t="s">
        <v>3190</v>
      </c>
      <c r="L2981" s="825">
        <v>320.55</v>
      </c>
      <c r="M2981" s="825">
        <v>320.55</v>
      </c>
      <c r="N2981" s="822">
        <v>1</v>
      </c>
      <c r="O2981" s="826">
        <v>1</v>
      </c>
      <c r="P2981" s="825">
        <v>320.55</v>
      </c>
      <c r="Q2981" s="827">
        <v>1</v>
      </c>
      <c r="R2981" s="822">
        <v>1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21</v>
      </c>
      <c r="B2982" s="822" t="s">
        <v>2867</v>
      </c>
      <c r="C2982" s="822" t="s">
        <v>2875</v>
      </c>
      <c r="D2982" s="823" t="s">
        <v>4858</v>
      </c>
      <c r="E2982" s="824" t="s">
        <v>2891</v>
      </c>
      <c r="F2982" s="822" t="s">
        <v>2868</v>
      </c>
      <c r="G2982" s="822" t="s">
        <v>3187</v>
      </c>
      <c r="H2982" s="822" t="s">
        <v>329</v>
      </c>
      <c r="I2982" s="822" t="s">
        <v>4507</v>
      </c>
      <c r="J2982" s="822" t="s">
        <v>1402</v>
      </c>
      <c r="K2982" s="822" t="s">
        <v>3744</v>
      </c>
      <c r="L2982" s="825">
        <v>33.4</v>
      </c>
      <c r="M2982" s="825">
        <v>100.19999999999999</v>
      </c>
      <c r="N2982" s="822">
        <v>3</v>
      </c>
      <c r="O2982" s="826">
        <v>1.5</v>
      </c>
      <c r="P2982" s="825">
        <v>33.4</v>
      </c>
      <c r="Q2982" s="827">
        <v>0.33333333333333337</v>
      </c>
      <c r="R2982" s="822">
        <v>1</v>
      </c>
      <c r="S2982" s="827">
        <v>0.33333333333333331</v>
      </c>
      <c r="T2982" s="826">
        <v>0.5</v>
      </c>
      <c r="U2982" s="828">
        <v>0.33333333333333331</v>
      </c>
    </row>
    <row r="2983" spans="1:21" ht="14.45" customHeight="1" x14ac:dyDescent="0.2">
      <c r="A2983" s="821">
        <v>21</v>
      </c>
      <c r="B2983" s="822" t="s">
        <v>2867</v>
      </c>
      <c r="C2983" s="822" t="s">
        <v>2875</v>
      </c>
      <c r="D2983" s="823" t="s">
        <v>4858</v>
      </c>
      <c r="E2983" s="824" t="s">
        <v>2891</v>
      </c>
      <c r="F2983" s="822" t="s">
        <v>2868</v>
      </c>
      <c r="G2983" s="822" t="s">
        <v>3210</v>
      </c>
      <c r="H2983" s="822" t="s">
        <v>329</v>
      </c>
      <c r="I2983" s="822" t="s">
        <v>3216</v>
      </c>
      <c r="J2983" s="822" t="s">
        <v>3217</v>
      </c>
      <c r="K2983" s="822" t="s">
        <v>3213</v>
      </c>
      <c r="L2983" s="825">
        <v>0</v>
      </c>
      <c r="M2983" s="825">
        <v>0</v>
      </c>
      <c r="N2983" s="822">
        <v>1</v>
      </c>
      <c r="O2983" s="826">
        <v>1</v>
      </c>
      <c r="P2983" s="825">
        <v>0</v>
      </c>
      <c r="Q2983" s="827"/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21</v>
      </c>
      <c r="B2984" s="822" t="s">
        <v>2867</v>
      </c>
      <c r="C2984" s="822" t="s">
        <v>2875</v>
      </c>
      <c r="D2984" s="823" t="s">
        <v>4858</v>
      </c>
      <c r="E2984" s="824" t="s">
        <v>2891</v>
      </c>
      <c r="F2984" s="822" t="s">
        <v>2868</v>
      </c>
      <c r="G2984" s="822" t="s">
        <v>3210</v>
      </c>
      <c r="H2984" s="822" t="s">
        <v>643</v>
      </c>
      <c r="I2984" s="822" t="s">
        <v>2596</v>
      </c>
      <c r="J2984" s="822" t="s">
        <v>1460</v>
      </c>
      <c r="K2984" s="822" t="s">
        <v>1386</v>
      </c>
      <c r="L2984" s="825">
        <v>0</v>
      </c>
      <c r="M2984" s="825">
        <v>0</v>
      </c>
      <c r="N2984" s="822">
        <v>4</v>
      </c>
      <c r="O2984" s="826">
        <v>4</v>
      </c>
      <c r="P2984" s="825">
        <v>0</v>
      </c>
      <c r="Q2984" s="827"/>
      <c r="R2984" s="822">
        <v>3</v>
      </c>
      <c r="S2984" s="827">
        <v>0.75</v>
      </c>
      <c r="T2984" s="826">
        <v>3</v>
      </c>
      <c r="U2984" s="828">
        <v>0.75</v>
      </c>
    </row>
    <row r="2985" spans="1:21" ht="14.45" customHeight="1" x14ac:dyDescent="0.2">
      <c r="A2985" s="821">
        <v>21</v>
      </c>
      <c r="B2985" s="822" t="s">
        <v>2867</v>
      </c>
      <c r="C2985" s="822" t="s">
        <v>2875</v>
      </c>
      <c r="D2985" s="823" t="s">
        <v>4858</v>
      </c>
      <c r="E2985" s="824" t="s">
        <v>2891</v>
      </c>
      <c r="F2985" s="822" t="s">
        <v>2868</v>
      </c>
      <c r="G2985" s="822" t="s">
        <v>3210</v>
      </c>
      <c r="H2985" s="822" t="s">
        <v>643</v>
      </c>
      <c r="I2985" s="822" t="s">
        <v>2594</v>
      </c>
      <c r="J2985" s="822" t="s">
        <v>1460</v>
      </c>
      <c r="K2985" s="822" t="s">
        <v>2595</v>
      </c>
      <c r="L2985" s="825">
        <v>0</v>
      </c>
      <c r="M2985" s="825">
        <v>0</v>
      </c>
      <c r="N2985" s="822">
        <v>2</v>
      </c>
      <c r="O2985" s="826">
        <v>1</v>
      </c>
      <c r="P2985" s="825">
        <v>0</v>
      </c>
      <c r="Q2985" s="827"/>
      <c r="R2985" s="822">
        <v>2</v>
      </c>
      <c r="S2985" s="827">
        <v>1</v>
      </c>
      <c r="T2985" s="826">
        <v>1</v>
      </c>
      <c r="U2985" s="828">
        <v>1</v>
      </c>
    </row>
    <row r="2986" spans="1:21" ht="14.45" customHeight="1" x14ac:dyDescent="0.2">
      <c r="A2986" s="821">
        <v>21</v>
      </c>
      <c r="B2986" s="822" t="s">
        <v>2867</v>
      </c>
      <c r="C2986" s="822" t="s">
        <v>2875</v>
      </c>
      <c r="D2986" s="823" t="s">
        <v>4858</v>
      </c>
      <c r="E2986" s="824" t="s">
        <v>2891</v>
      </c>
      <c r="F2986" s="822" t="s">
        <v>2868</v>
      </c>
      <c r="G2986" s="822" t="s">
        <v>4785</v>
      </c>
      <c r="H2986" s="822" t="s">
        <v>643</v>
      </c>
      <c r="I2986" s="822" t="s">
        <v>2777</v>
      </c>
      <c r="J2986" s="822" t="s">
        <v>2778</v>
      </c>
      <c r="K2986" s="822" t="s">
        <v>2779</v>
      </c>
      <c r="L2986" s="825">
        <v>687</v>
      </c>
      <c r="M2986" s="825">
        <v>687</v>
      </c>
      <c r="N2986" s="822">
        <v>1</v>
      </c>
      <c r="O2986" s="826">
        <v>1</v>
      </c>
      <c r="P2986" s="825">
        <v>687</v>
      </c>
      <c r="Q2986" s="827">
        <v>1</v>
      </c>
      <c r="R2986" s="822">
        <v>1</v>
      </c>
      <c r="S2986" s="827">
        <v>1</v>
      </c>
      <c r="T2986" s="826">
        <v>1</v>
      </c>
      <c r="U2986" s="828">
        <v>1</v>
      </c>
    </row>
    <row r="2987" spans="1:21" ht="14.45" customHeight="1" x14ac:dyDescent="0.2">
      <c r="A2987" s="821">
        <v>21</v>
      </c>
      <c r="B2987" s="822" t="s">
        <v>2867</v>
      </c>
      <c r="C2987" s="822" t="s">
        <v>2875</v>
      </c>
      <c r="D2987" s="823" t="s">
        <v>4858</v>
      </c>
      <c r="E2987" s="824" t="s">
        <v>2891</v>
      </c>
      <c r="F2987" s="822" t="s">
        <v>2868</v>
      </c>
      <c r="G2987" s="822" t="s">
        <v>3221</v>
      </c>
      <c r="H2987" s="822" t="s">
        <v>329</v>
      </c>
      <c r="I2987" s="822" t="s">
        <v>3491</v>
      </c>
      <c r="J2987" s="822" t="s">
        <v>1451</v>
      </c>
      <c r="K2987" s="822" t="s">
        <v>3492</v>
      </c>
      <c r="L2987" s="825">
        <v>50.32</v>
      </c>
      <c r="M2987" s="825">
        <v>603.84</v>
      </c>
      <c r="N2987" s="822">
        <v>12</v>
      </c>
      <c r="O2987" s="826">
        <v>5.5</v>
      </c>
      <c r="P2987" s="825">
        <v>352.24</v>
      </c>
      <c r="Q2987" s="827">
        <v>0.58333333333333337</v>
      </c>
      <c r="R2987" s="822">
        <v>7</v>
      </c>
      <c r="S2987" s="827">
        <v>0.58333333333333337</v>
      </c>
      <c r="T2987" s="826">
        <v>2.5</v>
      </c>
      <c r="U2987" s="828">
        <v>0.45454545454545453</v>
      </c>
    </row>
    <row r="2988" spans="1:21" ht="14.45" customHeight="1" x14ac:dyDescent="0.2">
      <c r="A2988" s="821">
        <v>21</v>
      </c>
      <c r="B2988" s="822" t="s">
        <v>2867</v>
      </c>
      <c r="C2988" s="822" t="s">
        <v>2875</v>
      </c>
      <c r="D2988" s="823" t="s">
        <v>4858</v>
      </c>
      <c r="E2988" s="824" t="s">
        <v>2891</v>
      </c>
      <c r="F2988" s="822" t="s">
        <v>2868</v>
      </c>
      <c r="G2988" s="822" t="s">
        <v>3221</v>
      </c>
      <c r="H2988" s="822" t="s">
        <v>329</v>
      </c>
      <c r="I2988" s="822" t="s">
        <v>4786</v>
      </c>
      <c r="J2988" s="822" t="s">
        <v>4787</v>
      </c>
      <c r="K2988" s="822" t="s">
        <v>4788</v>
      </c>
      <c r="L2988" s="825">
        <v>16.77</v>
      </c>
      <c r="M2988" s="825">
        <v>117.38999999999999</v>
      </c>
      <c r="N2988" s="822">
        <v>7</v>
      </c>
      <c r="O2988" s="826">
        <v>4</v>
      </c>
      <c r="P2988" s="825">
        <v>100.61999999999999</v>
      </c>
      <c r="Q2988" s="827">
        <v>0.85714285714285721</v>
      </c>
      <c r="R2988" s="822">
        <v>6</v>
      </c>
      <c r="S2988" s="827">
        <v>0.8571428571428571</v>
      </c>
      <c r="T2988" s="826">
        <v>3</v>
      </c>
      <c r="U2988" s="828">
        <v>0.75</v>
      </c>
    </row>
    <row r="2989" spans="1:21" ht="14.45" customHeight="1" x14ac:dyDescent="0.2">
      <c r="A2989" s="821">
        <v>21</v>
      </c>
      <c r="B2989" s="822" t="s">
        <v>2867</v>
      </c>
      <c r="C2989" s="822" t="s">
        <v>2875</v>
      </c>
      <c r="D2989" s="823" t="s">
        <v>4858</v>
      </c>
      <c r="E2989" s="824" t="s">
        <v>2891</v>
      </c>
      <c r="F2989" s="822" t="s">
        <v>2868</v>
      </c>
      <c r="G2989" s="822" t="s">
        <v>2922</v>
      </c>
      <c r="H2989" s="822" t="s">
        <v>329</v>
      </c>
      <c r="I2989" s="822" t="s">
        <v>2923</v>
      </c>
      <c r="J2989" s="822" t="s">
        <v>650</v>
      </c>
      <c r="K2989" s="822" t="s">
        <v>651</v>
      </c>
      <c r="L2989" s="825">
        <v>2086.5500000000002</v>
      </c>
      <c r="M2989" s="825">
        <v>4173.1000000000004</v>
      </c>
      <c r="N2989" s="822">
        <v>2</v>
      </c>
      <c r="O2989" s="826">
        <v>1.5</v>
      </c>
      <c r="P2989" s="825">
        <v>4173.1000000000004</v>
      </c>
      <c r="Q2989" s="827">
        <v>1</v>
      </c>
      <c r="R2989" s="822">
        <v>2</v>
      </c>
      <c r="S2989" s="827">
        <v>1</v>
      </c>
      <c r="T2989" s="826">
        <v>1.5</v>
      </c>
      <c r="U2989" s="828">
        <v>1</v>
      </c>
    </row>
    <row r="2990" spans="1:21" ht="14.45" customHeight="1" x14ac:dyDescent="0.2">
      <c r="A2990" s="821">
        <v>21</v>
      </c>
      <c r="B2990" s="822" t="s">
        <v>2867</v>
      </c>
      <c r="C2990" s="822" t="s">
        <v>2875</v>
      </c>
      <c r="D2990" s="823" t="s">
        <v>4858</v>
      </c>
      <c r="E2990" s="824" t="s">
        <v>2891</v>
      </c>
      <c r="F2990" s="822" t="s">
        <v>2868</v>
      </c>
      <c r="G2990" s="822" t="s">
        <v>3231</v>
      </c>
      <c r="H2990" s="822" t="s">
        <v>643</v>
      </c>
      <c r="I2990" s="822" t="s">
        <v>2449</v>
      </c>
      <c r="J2990" s="822" t="s">
        <v>1529</v>
      </c>
      <c r="K2990" s="822" t="s">
        <v>2450</v>
      </c>
      <c r="L2990" s="825">
        <v>154.36000000000001</v>
      </c>
      <c r="M2990" s="825">
        <v>617.44000000000005</v>
      </c>
      <c r="N2990" s="822">
        <v>4</v>
      </c>
      <c r="O2990" s="826">
        <v>3</v>
      </c>
      <c r="P2990" s="825">
        <v>463.08000000000004</v>
      </c>
      <c r="Q2990" s="827">
        <v>0.75</v>
      </c>
      <c r="R2990" s="822">
        <v>3</v>
      </c>
      <c r="S2990" s="827">
        <v>0.75</v>
      </c>
      <c r="T2990" s="826">
        <v>2</v>
      </c>
      <c r="U2990" s="828">
        <v>0.66666666666666663</v>
      </c>
    </row>
    <row r="2991" spans="1:21" ht="14.45" customHeight="1" x14ac:dyDescent="0.2">
      <c r="A2991" s="821">
        <v>21</v>
      </c>
      <c r="B2991" s="822" t="s">
        <v>2867</v>
      </c>
      <c r="C2991" s="822" t="s">
        <v>2875</v>
      </c>
      <c r="D2991" s="823" t="s">
        <v>4858</v>
      </c>
      <c r="E2991" s="824" t="s">
        <v>2891</v>
      </c>
      <c r="F2991" s="822" t="s">
        <v>2868</v>
      </c>
      <c r="G2991" s="822" t="s">
        <v>3234</v>
      </c>
      <c r="H2991" s="822" t="s">
        <v>329</v>
      </c>
      <c r="I2991" s="822" t="s">
        <v>3493</v>
      </c>
      <c r="J2991" s="822" t="s">
        <v>1091</v>
      </c>
      <c r="K2991" s="822" t="s">
        <v>1092</v>
      </c>
      <c r="L2991" s="825">
        <v>374.79</v>
      </c>
      <c r="M2991" s="825">
        <v>1124.3700000000001</v>
      </c>
      <c r="N2991" s="822">
        <v>3</v>
      </c>
      <c r="O2991" s="826">
        <v>1</v>
      </c>
      <c r="P2991" s="825">
        <v>1124.3700000000001</v>
      </c>
      <c r="Q2991" s="827">
        <v>1</v>
      </c>
      <c r="R2991" s="822">
        <v>3</v>
      </c>
      <c r="S2991" s="827">
        <v>1</v>
      </c>
      <c r="T2991" s="826">
        <v>1</v>
      </c>
      <c r="U2991" s="828">
        <v>1</v>
      </c>
    </row>
    <row r="2992" spans="1:21" ht="14.45" customHeight="1" x14ac:dyDescent="0.2">
      <c r="A2992" s="821">
        <v>21</v>
      </c>
      <c r="B2992" s="822" t="s">
        <v>2867</v>
      </c>
      <c r="C2992" s="822" t="s">
        <v>2875</v>
      </c>
      <c r="D2992" s="823" t="s">
        <v>4858</v>
      </c>
      <c r="E2992" s="824" t="s">
        <v>2891</v>
      </c>
      <c r="F2992" s="822" t="s">
        <v>2868</v>
      </c>
      <c r="G2992" s="822" t="s">
        <v>3251</v>
      </c>
      <c r="H2992" s="822" t="s">
        <v>329</v>
      </c>
      <c r="I2992" s="822" t="s">
        <v>4049</v>
      </c>
      <c r="J2992" s="822" t="s">
        <v>1496</v>
      </c>
      <c r="K2992" s="822" t="s">
        <v>1493</v>
      </c>
      <c r="L2992" s="825">
        <v>87.82</v>
      </c>
      <c r="M2992" s="825">
        <v>263.45999999999998</v>
      </c>
      <c r="N2992" s="822">
        <v>3</v>
      </c>
      <c r="O2992" s="826">
        <v>1</v>
      </c>
      <c r="P2992" s="825">
        <v>263.45999999999998</v>
      </c>
      <c r="Q2992" s="827">
        <v>1</v>
      </c>
      <c r="R2992" s="822">
        <v>3</v>
      </c>
      <c r="S2992" s="827">
        <v>1</v>
      </c>
      <c r="T2992" s="826">
        <v>1</v>
      </c>
      <c r="U2992" s="828">
        <v>1</v>
      </c>
    </row>
    <row r="2993" spans="1:21" ht="14.45" customHeight="1" x14ac:dyDescent="0.2">
      <c r="A2993" s="821">
        <v>21</v>
      </c>
      <c r="B2993" s="822" t="s">
        <v>2867</v>
      </c>
      <c r="C2993" s="822" t="s">
        <v>2875</v>
      </c>
      <c r="D2993" s="823" t="s">
        <v>4858</v>
      </c>
      <c r="E2993" s="824" t="s">
        <v>2891</v>
      </c>
      <c r="F2993" s="822" t="s">
        <v>2868</v>
      </c>
      <c r="G2993" s="822" t="s">
        <v>3254</v>
      </c>
      <c r="H2993" s="822" t="s">
        <v>329</v>
      </c>
      <c r="I2993" s="822" t="s">
        <v>3255</v>
      </c>
      <c r="J2993" s="822" t="s">
        <v>1152</v>
      </c>
      <c r="K2993" s="822" t="s">
        <v>1153</v>
      </c>
      <c r="L2993" s="825">
        <v>121.92</v>
      </c>
      <c r="M2993" s="825">
        <v>365.76</v>
      </c>
      <c r="N2993" s="822">
        <v>3</v>
      </c>
      <c r="O2993" s="826">
        <v>2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21</v>
      </c>
      <c r="B2994" s="822" t="s">
        <v>2867</v>
      </c>
      <c r="C2994" s="822" t="s">
        <v>2875</v>
      </c>
      <c r="D2994" s="823" t="s">
        <v>4858</v>
      </c>
      <c r="E2994" s="824" t="s">
        <v>2891</v>
      </c>
      <c r="F2994" s="822" t="s">
        <v>2868</v>
      </c>
      <c r="G2994" s="822" t="s">
        <v>3254</v>
      </c>
      <c r="H2994" s="822" t="s">
        <v>329</v>
      </c>
      <c r="I2994" s="822" t="s">
        <v>3255</v>
      </c>
      <c r="J2994" s="822" t="s">
        <v>1152</v>
      </c>
      <c r="K2994" s="822" t="s">
        <v>1153</v>
      </c>
      <c r="L2994" s="825">
        <v>107.27</v>
      </c>
      <c r="M2994" s="825">
        <v>107.27</v>
      </c>
      <c r="N2994" s="822">
        <v>1</v>
      </c>
      <c r="O2994" s="826">
        <v>1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21</v>
      </c>
      <c r="B2995" s="822" t="s">
        <v>2867</v>
      </c>
      <c r="C2995" s="822" t="s">
        <v>2875</v>
      </c>
      <c r="D2995" s="823" t="s">
        <v>4858</v>
      </c>
      <c r="E2995" s="824" t="s">
        <v>2891</v>
      </c>
      <c r="F2995" s="822" t="s">
        <v>2869</v>
      </c>
      <c r="G2995" s="822" t="s">
        <v>3257</v>
      </c>
      <c r="H2995" s="822" t="s">
        <v>329</v>
      </c>
      <c r="I2995" s="822" t="s">
        <v>4789</v>
      </c>
      <c r="J2995" s="822" t="s">
        <v>3259</v>
      </c>
      <c r="K2995" s="822"/>
      <c r="L2995" s="825">
        <v>0</v>
      </c>
      <c r="M2995" s="825">
        <v>0</v>
      </c>
      <c r="N2995" s="822">
        <v>1</v>
      </c>
      <c r="O2995" s="826">
        <v>1</v>
      </c>
      <c r="P2995" s="825">
        <v>0</v>
      </c>
      <c r="Q2995" s="827"/>
      <c r="R2995" s="822">
        <v>1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21</v>
      </c>
      <c r="B2996" s="822" t="s">
        <v>2867</v>
      </c>
      <c r="C2996" s="822" t="s">
        <v>2875</v>
      </c>
      <c r="D2996" s="823" t="s">
        <v>4858</v>
      </c>
      <c r="E2996" s="824" t="s">
        <v>2891</v>
      </c>
      <c r="F2996" s="822" t="s">
        <v>2869</v>
      </c>
      <c r="G2996" s="822" t="s">
        <v>3257</v>
      </c>
      <c r="H2996" s="822" t="s">
        <v>329</v>
      </c>
      <c r="I2996" s="822" t="s">
        <v>4790</v>
      </c>
      <c r="J2996" s="822" t="s">
        <v>3259</v>
      </c>
      <c r="K2996" s="822"/>
      <c r="L2996" s="825">
        <v>0</v>
      </c>
      <c r="M2996" s="825">
        <v>0</v>
      </c>
      <c r="N2996" s="822">
        <v>1</v>
      </c>
      <c r="O2996" s="826">
        <v>1</v>
      </c>
      <c r="P2996" s="825">
        <v>0</v>
      </c>
      <c r="Q2996" s="827"/>
      <c r="R2996" s="822">
        <v>1</v>
      </c>
      <c r="S2996" s="827">
        <v>1</v>
      </c>
      <c r="T2996" s="826">
        <v>1</v>
      </c>
      <c r="U2996" s="828">
        <v>1</v>
      </c>
    </row>
    <row r="2997" spans="1:21" ht="14.45" customHeight="1" x14ac:dyDescent="0.2">
      <c r="A2997" s="821">
        <v>21</v>
      </c>
      <c r="B2997" s="822" t="s">
        <v>2867</v>
      </c>
      <c r="C2997" s="822" t="s">
        <v>2875</v>
      </c>
      <c r="D2997" s="823" t="s">
        <v>4858</v>
      </c>
      <c r="E2997" s="824" t="s">
        <v>2891</v>
      </c>
      <c r="F2997" s="822" t="s">
        <v>2870</v>
      </c>
      <c r="G2997" s="822" t="s">
        <v>3257</v>
      </c>
      <c r="H2997" s="822" t="s">
        <v>329</v>
      </c>
      <c r="I2997" s="822" t="s">
        <v>4765</v>
      </c>
      <c r="J2997" s="822" t="s">
        <v>4766</v>
      </c>
      <c r="K2997" s="822" t="s">
        <v>4767</v>
      </c>
      <c r="L2997" s="825">
        <v>1557.47</v>
      </c>
      <c r="M2997" s="825">
        <v>3114.94</v>
      </c>
      <c r="N2997" s="822">
        <v>2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21</v>
      </c>
      <c r="B2998" s="822" t="s">
        <v>2867</v>
      </c>
      <c r="C2998" s="822" t="s">
        <v>2875</v>
      </c>
      <c r="D2998" s="823" t="s">
        <v>4858</v>
      </c>
      <c r="E2998" s="824" t="s">
        <v>2891</v>
      </c>
      <c r="F2998" s="822" t="s">
        <v>2870</v>
      </c>
      <c r="G2998" s="822" t="s">
        <v>3257</v>
      </c>
      <c r="H2998" s="822" t="s">
        <v>329</v>
      </c>
      <c r="I2998" s="822" t="s">
        <v>4791</v>
      </c>
      <c r="J2998" s="822" t="s">
        <v>4792</v>
      </c>
      <c r="K2998" s="822" t="s">
        <v>4793</v>
      </c>
      <c r="L2998" s="825">
        <v>823.97</v>
      </c>
      <c r="M2998" s="825">
        <v>1647.94</v>
      </c>
      <c r="N2998" s="822">
        <v>2</v>
      </c>
      <c r="O2998" s="826">
        <v>1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21</v>
      </c>
      <c r="B2999" s="822" t="s">
        <v>2867</v>
      </c>
      <c r="C2999" s="822" t="s">
        <v>2875</v>
      </c>
      <c r="D2999" s="823" t="s">
        <v>4858</v>
      </c>
      <c r="E2999" s="824" t="s">
        <v>2896</v>
      </c>
      <c r="F2999" s="822" t="s">
        <v>2868</v>
      </c>
      <c r="G2999" s="822" t="s">
        <v>3805</v>
      </c>
      <c r="H2999" s="822" t="s">
        <v>329</v>
      </c>
      <c r="I2999" s="822" t="s">
        <v>4521</v>
      </c>
      <c r="J2999" s="822" t="s">
        <v>4522</v>
      </c>
      <c r="K2999" s="822" t="s">
        <v>4187</v>
      </c>
      <c r="L2999" s="825">
        <v>247.17</v>
      </c>
      <c r="M2999" s="825">
        <v>247.17</v>
      </c>
      <c r="N2999" s="822">
        <v>1</v>
      </c>
      <c r="O2999" s="826">
        <v>1</v>
      </c>
      <c r="P2999" s="825">
        <v>247.17</v>
      </c>
      <c r="Q2999" s="827">
        <v>1</v>
      </c>
      <c r="R2999" s="822">
        <v>1</v>
      </c>
      <c r="S2999" s="827">
        <v>1</v>
      </c>
      <c r="T2999" s="826">
        <v>1</v>
      </c>
      <c r="U2999" s="828">
        <v>1</v>
      </c>
    </row>
    <row r="3000" spans="1:21" ht="14.45" customHeight="1" x14ac:dyDescent="0.2">
      <c r="A3000" s="821">
        <v>21</v>
      </c>
      <c r="B3000" s="822" t="s">
        <v>2867</v>
      </c>
      <c r="C3000" s="822" t="s">
        <v>2875</v>
      </c>
      <c r="D3000" s="823" t="s">
        <v>4858</v>
      </c>
      <c r="E3000" s="824" t="s">
        <v>2896</v>
      </c>
      <c r="F3000" s="822" t="s">
        <v>2868</v>
      </c>
      <c r="G3000" s="822" t="s">
        <v>2915</v>
      </c>
      <c r="H3000" s="822" t="s">
        <v>643</v>
      </c>
      <c r="I3000" s="822" t="s">
        <v>2591</v>
      </c>
      <c r="J3000" s="822" t="s">
        <v>2589</v>
      </c>
      <c r="K3000" s="822" t="s">
        <v>2592</v>
      </c>
      <c r="L3000" s="825">
        <v>11.71</v>
      </c>
      <c r="M3000" s="825">
        <v>70.260000000000005</v>
      </c>
      <c r="N3000" s="822">
        <v>6</v>
      </c>
      <c r="O3000" s="826">
        <v>3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21</v>
      </c>
      <c r="B3001" s="822" t="s">
        <v>2867</v>
      </c>
      <c r="C3001" s="822" t="s">
        <v>2875</v>
      </c>
      <c r="D3001" s="823" t="s">
        <v>4858</v>
      </c>
      <c r="E3001" s="824" t="s">
        <v>2896</v>
      </c>
      <c r="F3001" s="822" t="s">
        <v>2868</v>
      </c>
      <c r="G3001" s="822" t="s">
        <v>2962</v>
      </c>
      <c r="H3001" s="822" t="s">
        <v>329</v>
      </c>
      <c r="I3001" s="822" t="s">
        <v>3281</v>
      </c>
      <c r="J3001" s="822" t="s">
        <v>3282</v>
      </c>
      <c r="K3001" s="822" t="s">
        <v>2965</v>
      </c>
      <c r="L3001" s="825">
        <v>550.39</v>
      </c>
      <c r="M3001" s="825">
        <v>1651.17</v>
      </c>
      <c r="N3001" s="822">
        <v>3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21</v>
      </c>
      <c r="B3002" s="822" t="s">
        <v>2867</v>
      </c>
      <c r="C3002" s="822" t="s">
        <v>2875</v>
      </c>
      <c r="D3002" s="823" t="s">
        <v>4858</v>
      </c>
      <c r="E3002" s="824" t="s">
        <v>2896</v>
      </c>
      <c r="F3002" s="822" t="s">
        <v>2868</v>
      </c>
      <c r="G3002" s="822" t="s">
        <v>4738</v>
      </c>
      <c r="H3002" s="822" t="s">
        <v>643</v>
      </c>
      <c r="I3002" s="822" t="s">
        <v>4794</v>
      </c>
      <c r="J3002" s="822" t="s">
        <v>4740</v>
      </c>
      <c r="K3002" s="822" t="s">
        <v>658</v>
      </c>
      <c r="L3002" s="825">
        <v>219.9</v>
      </c>
      <c r="M3002" s="825">
        <v>219.9</v>
      </c>
      <c r="N3002" s="822">
        <v>1</v>
      </c>
      <c r="O3002" s="826">
        <v>1</v>
      </c>
      <c r="P3002" s="825">
        <v>219.9</v>
      </c>
      <c r="Q3002" s="827">
        <v>1</v>
      </c>
      <c r="R3002" s="822">
        <v>1</v>
      </c>
      <c r="S3002" s="827">
        <v>1</v>
      </c>
      <c r="T3002" s="826">
        <v>1</v>
      </c>
      <c r="U3002" s="828">
        <v>1</v>
      </c>
    </row>
    <row r="3003" spans="1:21" ht="14.45" customHeight="1" x14ac:dyDescent="0.2">
      <c r="A3003" s="821">
        <v>21</v>
      </c>
      <c r="B3003" s="822" t="s">
        <v>2867</v>
      </c>
      <c r="C3003" s="822" t="s">
        <v>2875</v>
      </c>
      <c r="D3003" s="823" t="s">
        <v>4858</v>
      </c>
      <c r="E3003" s="824" t="s">
        <v>2896</v>
      </c>
      <c r="F3003" s="822" t="s">
        <v>2868</v>
      </c>
      <c r="G3003" s="822" t="s">
        <v>3289</v>
      </c>
      <c r="H3003" s="822" t="s">
        <v>643</v>
      </c>
      <c r="I3003" s="822" t="s">
        <v>3290</v>
      </c>
      <c r="J3003" s="822" t="s">
        <v>3291</v>
      </c>
      <c r="K3003" s="822" t="s">
        <v>3292</v>
      </c>
      <c r="L3003" s="825">
        <v>119.7</v>
      </c>
      <c r="M3003" s="825">
        <v>359.1</v>
      </c>
      <c r="N3003" s="822">
        <v>3</v>
      </c>
      <c r="O3003" s="826">
        <v>2</v>
      </c>
      <c r="P3003" s="825">
        <v>359.1</v>
      </c>
      <c r="Q3003" s="827">
        <v>1</v>
      </c>
      <c r="R3003" s="822">
        <v>3</v>
      </c>
      <c r="S3003" s="827">
        <v>1</v>
      </c>
      <c r="T3003" s="826">
        <v>2</v>
      </c>
      <c r="U3003" s="828">
        <v>1</v>
      </c>
    </row>
    <row r="3004" spans="1:21" ht="14.45" customHeight="1" x14ac:dyDescent="0.2">
      <c r="A3004" s="821">
        <v>21</v>
      </c>
      <c r="B3004" s="822" t="s">
        <v>2867</v>
      </c>
      <c r="C3004" s="822" t="s">
        <v>2875</v>
      </c>
      <c r="D3004" s="823" t="s">
        <v>4858</v>
      </c>
      <c r="E3004" s="824" t="s">
        <v>2896</v>
      </c>
      <c r="F3004" s="822" t="s">
        <v>2868</v>
      </c>
      <c r="G3004" s="822" t="s">
        <v>3302</v>
      </c>
      <c r="H3004" s="822" t="s">
        <v>643</v>
      </c>
      <c r="I3004" s="822" t="s">
        <v>3305</v>
      </c>
      <c r="J3004" s="822" t="s">
        <v>3304</v>
      </c>
      <c r="K3004" s="822" t="s">
        <v>3306</v>
      </c>
      <c r="L3004" s="825">
        <v>1091.0899999999999</v>
      </c>
      <c r="M3004" s="825">
        <v>3273.2699999999995</v>
      </c>
      <c r="N3004" s="822">
        <v>3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21</v>
      </c>
      <c r="B3005" s="822" t="s">
        <v>2867</v>
      </c>
      <c r="C3005" s="822" t="s">
        <v>2875</v>
      </c>
      <c r="D3005" s="823" t="s">
        <v>4858</v>
      </c>
      <c r="E3005" s="824" t="s">
        <v>2896</v>
      </c>
      <c r="F3005" s="822" t="s">
        <v>2868</v>
      </c>
      <c r="G3005" s="822" t="s">
        <v>2974</v>
      </c>
      <c r="H3005" s="822" t="s">
        <v>329</v>
      </c>
      <c r="I3005" s="822" t="s">
        <v>2975</v>
      </c>
      <c r="J3005" s="822" t="s">
        <v>2976</v>
      </c>
      <c r="K3005" s="822" t="s">
        <v>2977</v>
      </c>
      <c r="L3005" s="825">
        <v>0</v>
      </c>
      <c r="M3005" s="825">
        <v>0</v>
      </c>
      <c r="N3005" s="822">
        <v>1</v>
      </c>
      <c r="O3005" s="826">
        <v>1</v>
      </c>
      <c r="P3005" s="825">
        <v>0</v>
      </c>
      <c r="Q3005" s="827"/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21</v>
      </c>
      <c r="B3006" s="822" t="s">
        <v>2867</v>
      </c>
      <c r="C3006" s="822" t="s">
        <v>2875</v>
      </c>
      <c r="D3006" s="823" t="s">
        <v>4858</v>
      </c>
      <c r="E3006" s="824" t="s">
        <v>2896</v>
      </c>
      <c r="F3006" s="822" t="s">
        <v>2868</v>
      </c>
      <c r="G3006" s="822" t="s">
        <v>4795</v>
      </c>
      <c r="H3006" s="822" t="s">
        <v>329</v>
      </c>
      <c r="I3006" s="822" t="s">
        <v>4796</v>
      </c>
      <c r="J3006" s="822" t="s">
        <v>4797</v>
      </c>
      <c r="K3006" s="822" t="s">
        <v>4798</v>
      </c>
      <c r="L3006" s="825">
        <v>496.18</v>
      </c>
      <c r="M3006" s="825">
        <v>496.18</v>
      </c>
      <c r="N3006" s="822">
        <v>1</v>
      </c>
      <c r="O3006" s="826">
        <v>0.5</v>
      </c>
      <c r="P3006" s="825">
        <v>496.18</v>
      </c>
      <c r="Q3006" s="827">
        <v>1</v>
      </c>
      <c r="R3006" s="822">
        <v>1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21</v>
      </c>
      <c r="B3007" s="822" t="s">
        <v>2867</v>
      </c>
      <c r="C3007" s="822" t="s">
        <v>2875</v>
      </c>
      <c r="D3007" s="823" t="s">
        <v>4858</v>
      </c>
      <c r="E3007" s="824" t="s">
        <v>2896</v>
      </c>
      <c r="F3007" s="822" t="s">
        <v>2868</v>
      </c>
      <c r="G3007" s="822" t="s">
        <v>2981</v>
      </c>
      <c r="H3007" s="822" t="s">
        <v>329</v>
      </c>
      <c r="I3007" s="822" t="s">
        <v>3313</v>
      </c>
      <c r="J3007" s="822" t="s">
        <v>1670</v>
      </c>
      <c r="K3007" s="822" t="s">
        <v>780</v>
      </c>
      <c r="L3007" s="825">
        <v>65.989999999999995</v>
      </c>
      <c r="M3007" s="825">
        <v>65.989999999999995</v>
      </c>
      <c r="N3007" s="822">
        <v>1</v>
      </c>
      <c r="O3007" s="826">
        <v>0.5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21</v>
      </c>
      <c r="B3008" s="822" t="s">
        <v>2867</v>
      </c>
      <c r="C3008" s="822" t="s">
        <v>2875</v>
      </c>
      <c r="D3008" s="823" t="s">
        <v>4858</v>
      </c>
      <c r="E3008" s="824" t="s">
        <v>2896</v>
      </c>
      <c r="F3008" s="822" t="s">
        <v>2868</v>
      </c>
      <c r="G3008" s="822" t="s">
        <v>2937</v>
      </c>
      <c r="H3008" s="822" t="s">
        <v>329</v>
      </c>
      <c r="I3008" s="822" t="s">
        <v>2938</v>
      </c>
      <c r="J3008" s="822" t="s">
        <v>923</v>
      </c>
      <c r="K3008" s="822" t="s">
        <v>2939</v>
      </c>
      <c r="L3008" s="825">
        <v>516</v>
      </c>
      <c r="M3008" s="825">
        <v>2064</v>
      </c>
      <c r="N3008" s="822">
        <v>4</v>
      </c>
      <c r="O3008" s="826">
        <v>2.5</v>
      </c>
      <c r="P3008" s="825">
        <v>1548</v>
      </c>
      <c r="Q3008" s="827">
        <v>0.75</v>
      </c>
      <c r="R3008" s="822">
        <v>3</v>
      </c>
      <c r="S3008" s="827">
        <v>0.75</v>
      </c>
      <c r="T3008" s="826">
        <v>1.5</v>
      </c>
      <c r="U3008" s="828">
        <v>0.6</v>
      </c>
    </row>
    <row r="3009" spans="1:21" ht="14.45" customHeight="1" x14ac:dyDescent="0.2">
      <c r="A3009" s="821">
        <v>21</v>
      </c>
      <c r="B3009" s="822" t="s">
        <v>2867</v>
      </c>
      <c r="C3009" s="822" t="s">
        <v>2875</v>
      </c>
      <c r="D3009" s="823" t="s">
        <v>4858</v>
      </c>
      <c r="E3009" s="824" t="s">
        <v>2896</v>
      </c>
      <c r="F3009" s="822" t="s">
        <v>2868</v>
      </c>
      <c r="G3009" s="822" t="s">
        <v>2937</v>
      </c>
      <c r="H3009" s="822" t="s">
        <v>329</v>
      </c>
      <c r="I3009" s="822" t="s">
        <v>2983</v>
      </c>
      <c r="J3009" s="822" t="s">
        <v>2984</v>
      </c>
      <c r="K3009" s="822" t="s">
        <v>2939</v>
      </c>
      <c r="L3009" s="825">
        <v>516</v>
      </c>
      <c r="M3009" s="825">
        <v>516</v>
      </c>
      <c r="N3009" s="822">
        <v>1</v>
      </c>
      <c r="O3009" s="826">
        <v>0.5</v>
      </c>
      <c r="P3009" s="825">
        <v>516</v>
      </c>
      <c r="Q3009" s="827">
        <v>1</v>
      </c>
      <c r="R3009" s="822">
        <v>1</v>
      </c>
      <c r="S3009" s="827">
        <v>1</v>
      </c>
      <c r="T3009" s="826">
        <v>0.5</v>
      </c>
      <c r="U3009" s="828">
        <v>1</v>
      </c>
    </row>
    <row r="3010" spans="1:21" ht="14.45" customHeight="1" x14ac:dyDescent="0.2">
      <c r="A3010" s="821">
        <v>21</v>
      </c>
      <c r="B3010" s="822" t="s">
        <v>2867</v>
      </c>
      <c r="C3010" s="822" t="s">
        <v>2875</v>
      </c>
      <c r="D3010" s="823" t="s">
        <v>4858</v>
      </c>
      <c r="E3010" s="824" t="s">
        <v>2896</v>
      </c>
      <c r="F3010" s="822" t="s">
        <v>2868</v>
      </c>
      <c r="G3010" s="822" t="s">
        <v>2997</v>
      </c>
      <c r="H3010" s="822" t="s">
        <v>329</v>
      </c>
      <c r="I3010" s="822" t="s">
        <v>2998</v>
      </c>
      <c r="J3010" s="822" t="s">
        <v>814</v>
      </c>
      <c r="K3010" s="822" t="s">
        <v>2999</v>
      </c>
      <c r="L3010" s="825">
        <v>91.11</v>
      </c>
      <c r="M3010" s="825">
        <v>91.11</v>
      </c>
      <c r="N3010" s="822">
        <v>1</v>
      </c>
      <c r="O3010" s="826">
        <v>0.5</v>
      </c>
      <c r="P3010" s="825">
        <v>91.11</v>
      </c>
      <c r="Q3010" s="827">
        <v>1</v>
      </c>
      <c r="R3010" s="822">
        <v>1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21</v>
      </c>
      <c r="B3011" s="822" t="s">
        <v>2867</v>
      </c>
      <c r="C3011" s="822" t="s">
        <v>2875</v>
      </c>
      <c r="D3011" s="823" t="s">
        <v>4858</v>
      </c>
      <c r="E3011" s="824" t="s">
        <v>2896</v>
      </c>
      <c r="F3011" s="822" t="s">
        <v>2868</v>
      </c>
      <c r="G3011" s="822" t="s">
        <v>3333</v>
      </c>
      <c r="H3011" s="822" t="s">
        <v>329</v>
      </c>
      <c r="I3011" s="822" t="s">
        <v>3334</v>
      </c>
      <c r="J3011" s="822" t="s">
        <v>870</v>
      </c>
      <c r="K3011" s="822" t="s">
        <v>3335</v>
      </c>
      <c r="L3011" s="825">
        <v>477.5</v>
      </c>
      <c r="M3011" s="825">
        <v>477.5</v>
      </c>
      <c r="N3011" s="822">
        <v>1</v>
      </c>
      <c r="O3011" s="826">
        <v>1</v>
      </c>
      <c r="P3011" s="825">
        <v>477.5</v>
      </c>
      <c r="Q3011" s="827">
        <v>1</v>
      </c>
      <c r="R3011" s="822">
        <v>1</v>
      </c>
      <c r="S3011" s="827">
        <v>1</v>
      </c>
      <c r="T3011" s="826">
        <v>1</v>
      </c>
      <c r="U3011" s="828">
        <v>1</v>
      </c>
    </row>
    <row r="3012" spans="1:21" ht="14.45" customHeight="1" x14ac:dyDescent="0.2">
      <c r="A3012" s="821">
        <v>21</v>
      </c>
      <c r="B3012" s="822" t="s">
        <v>2867</v>
      </c>
      <c r="C3012" s="822" t="s">
        <v>2875</v>
      </c>
      <c r="D3012" s="823" t="s">
        <v>4858</v>
      </c>
      <c r="E3012" s="824" t="s">
        <v>2896</v>
      </c>
      <c r="F3012" s="822" t="s">
        <v>2868</v>
      </c>
      <c r="G3012" s="822" t="s">
        <v>2924</v>
      </c>
      <c r="H3012" s="822" t="s">
        <v>643</v>
      </c>
      <c r="I3012" s="822" t="s">
        <v>2540</v>
      </c>
      <c r="J3012" s="822" t="s">
        <v>2538</v>
      </c>
      <c r="K3012" s="822" t="s">
        <v>2541</v>
      </c>
      <c r="L3012" s="825">
        <v>484.75</v>
      </c>
      <c r="M3012" s="825">
        <v>969.5</v>
      </c>
      <c r="N3012" s="822">
        <v>2</v>
      </c>
      <c r="O3012" s="826">
        <v>1</v>
      </c>
      <c r="P3012" s="825">
        <v>969.5</v>
      </c>
      <c r="Q3012" s="827">
        <v>1</v>
      </c>
      <c r="R3012" s="822">
        <v>2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21</v>
      </c>
      <c r="B3013" s="822" t="s">
        <v>2867</v>
      </c>
      <c r="C3013" s="822" t="s">
        <v>2875</v>
      </c>
      <c r="D3013" s="823" t="s">
        <v>4858</v>
      </c>
      <c r="E3013" s="824" t="s">
        <v>2896</v>
      </c>
      <c r="F3013" s="822" t="s">
        <v>2868</v>
      </c>
      <c r="G3013" s="822" t="s">
        <v>3043</v>
      </c>
      <c r="H3013" s="822" t="s">
        <v>643</v>
      </c>
      <c r="I3013" s="822" t="s">
        <v>2359</v>
      </c>
      <c r="J3013" s="822" t="s">
        <v>936</v>
      </c>
      <c r="K3013" s="822" t="s">
        <v>2360</v>
      </c>
      <c r="L3013" s="825">
        <v>42.51</v>
      </c>
      <c r="M3013" s="825">
        <v>42.51</v>
      </c>
      <c r="N3013" s="822">
        <v>1</v>
      </c>
      <c r="O3013" s="826">
        <v>1</v>
      </c>
      <c r="P3013" s="825">
        <v>42.51</v>
      </c>
      <c r="Q3013" s="827">
        <v>1</v>
      </c>
      <c r="R3013" s="822">
        <v>1</v>
      </c>
      <c r="S3013" s="827">
        <v>1</v>
      </c>
      <c r="T3013" s="826">
        <v>1</v>
      </c>
      <c r="U3013" s="828">
        <v>1</v>
      </c>
    </row>
    <row r="3014" spans="1:21" ht="14.45" customHeight="1" x14ac:dyDescent="0.2">
      <c r="A3014" s="821">
        <v>21</v>
      </c>
      <c r="B3014" s="822" t="s">
        <v>2867</v>
      </c>
      <c r="C3014" s="822" t="s">
        <v>2875</v>
      </c>
      <c r="D3014" s="823" t="s">
        <v>4858</v>
      </c>
      <c r="E3014" s="824" t="s">
        <v>2896</v>
      </c>
      <c r="F3014" s="822" t="s">
        <v>2868</v>
      </c>
      <c r="G3014" s="822" t="s">
        <v>3833</v>
      </c>
      <c r="H3014" s="822" t="s">
        <v>329</v>
      </c>
      <c r="I3014" s="822" t="s">
        <v>4134</v>
      </c>
      <c r="J3014" s="822" t="s">
        <v>4135</v>
      </c>
      <c r="K3014" s="822" t="s">
        <v>4136</v>
      </c>
      <c r="L3014" s="825">
        <v>0</v>
      </c>
      <c r="M3014" s="825">
        <v>0</v>
      </c>
      <c r="N3014" s="822">
        <v>1</v>
      </c>
      <c r="O3014" s="826">
        <v>1</v>
      </c>
      <c r="P3014" s="825">
        <v>0</v>
      </c>
      <c r="Q3014" s="827"/>
      <c r="R3014" s="822">
        <v>1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21</v>
      </c>
      <c r="B3015" s="822" t="s">
        <v>2867</v>
      </c>
      <c r="C3015" s="822" t="s">
        <v>2875</v>
      </c>
      <c r="D3015" s="823" t="s">
        <v>4858</v>
      </c>
      <c r="E3015" s="824" t="s">
        <v>2896</v>
      </c>
      <c r="F3015" s="822" t="s">
        <v>2868</v>
      </c>
      <c r="G3015" s="822" t="s">
        <v>4799</v>
      </c>
      <c r="H3015" s="822" t="s">
        <v>329</v>
      </c>
      <c r="I3015" s="822" t="s">
        <v>4800</v>
      </c>
      <c r="J3015" s="822" t="s">
        <v>4801</v>
      </c>
      <c r="K3015" s="822" t="s">
        <v>4802</v>
      </c>
      <c r="L3015" s="825">
        <v>0</v>
      </c>
      <c r="M3015" s="825">
        <v>0</v>
      </c>
      <c r="N3015" s="822">
        <v>1</v>
      </c>
      <c r="O3015" s="826">
        <v>1</v>
      </c>
      <c r="P3015" s="825">
        <v>0</v>
      </c>
      <c r="Q3015" s="827"/>
      <c r="R3015" s="822">
        <v>1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21</v>
      </c>
      <c r="B3016" s="822" t="s">
        <v>2867</v>
      </c>
      <c r="C3016" s="822" t="s">
        <v>2875</v>
      </c>
      <c r="D3016" s="823" t="s">
        <v>4858</v>
      </c>
      <c r="E3016" s="824" t="s">
        <v>2896</v>
      </c>
      <c r="F3016" s="822" t="s">
        <v>2868</v>
      </c>
      <c r="G3016" s="822" t="s">
        <v>3359</v>
      </c>
      <c r="H3016" s="822" t="s">
        <v>329</v>
      </c>
      <c r="I3016" s="822" t="s">
        <v>3360</v>
      </c>
      <c r="J3016" s="822" t="s">
        <v>1565</v>
      </c>
      <c r="K3016" s="822" t="s">
        <v>3361</v>
      </c>
      <c r="L3016" s="825">
        <v>42.14</v>
      </c>
      <c r="M3016" s="825">
        <v>42.14</v>
      </c>
      <c r="N3016" s="822">
        <v>1</v>
      </c>
      <c r="O3016" s="826">
        <v>1</v>
      </c>
      <c r="P3016" s="825">
        <v>42.14</v>
      </c>
      <c r="Q3016" s="827">
        <v>1</v>
      </c>
      <c r="R3016" s="822">
        <v>1</v>
      </c>
      <c r="S3016" s="827">
        <v>1</v>
      </c>
      <c r="T3016" s="826">
        <v>1</v>
      </c>
      <c r="U3016" s="828">
        <v>1</v>
      </c>
    </row>
    <row r="3017" spans="1:21" ht="14.45" customHeight="1" x14ac:dyDescent="0.2">
      <c r="A3017" s="821">
        <v>21</v>
      </c>
      <c r="B3017" s="822" t="s">
        <v>2867</v>
      </c>
      <c r="C3017" s="822" t="s">
        <v>2875</v>
      </c>
      <c r="D3017" s="823" t="s">
        <v>4858</v>
      </c>
      <c r="E3017" s="824" t="s">
        <v>2896</v>
      </c>
      <c r="F3017" s="822" t="s">
        <v>2868</v>
      </c>
      <c r="G3017" s="822" t="s">
        <v>3371</v>
      </c>
      <c r="H3017" s="822" t="s">
        <v>329</v>
      </c>
      <c r="I3017" s="822" t="s">
        <v>3372</v>
      </c>
      <c r="J3017" s="822" t="s">
        <v>790</v>
      </c>
      <c r="K3017" s="822" t="s">
        <v>791</v>
      </c>
      <c r="L3017" s="825">
        <v>38.5</v>
      </c>
      <c r="M3017" s="825">
        <v>115.5</v>
      </c>
      <c r="N3017" s="822">
        <v>3</v>
      </c>
      <c r="O3017" s="826">
        <v>2</v>
      </c>
      <c r="P3017" s="825">
        <v>38.5</v>
      </c>
      <c r="Q3017" s="827">
        <v>0.33333333333333331</v>
      </c>
      <c r="R3017" s="822">
        <v>1</v>
      </c>
      <c r="S3017" s="827">
        <v>0.33333333333333331</v>
      </c>
      <c r="T3017" s="826">
        <v>1</v>
      </c>
      <c r="U3017" s="828">
        <v>0.5</v>
      </c>
    </row>
    <row r="3018" spans="1:21" ht="14.45" customHeight="1" x14ac:dyDescent="0.2">
      <c r="A3018" s="821">
        <v>21</v>
      </c>
      <c r="B3018" s="822" t="s">
        <v>2867</v>
      </c>
      <c r="C3018" s="822" t="s">
        <v>2875</v>
      </c>
      <c r="D3018" s="823" t="s">
        <v>4858</v>
      </c>
      <c r="E3018" s="824" t="s">
        <v>2896</v>
      </c>
      <c r="F3018" s="822" t="s">
        <v>2868</v>
      </c>
      <c r="G3018" s="822" t="s">
        <v>3371</v>
      </c>
      <c r="H3018" s="822" t="s">
        <v>329</v>
      </c>
      <c r="I3018" s="822" t="s">
        <v>3544</v>
      </c>
      <c r="J3018" s="822" t="s">
        <v>790</v>
      </c>
      <c r="K3018" s="822" t="s">
        <v>3545</v>
      </c>
      <c r="L3018" s="825">
        <v>73.989999999999995</v>
      </c>
      <c r="M3018" s="825">
        <v>221.96999999999997</v>
      </c>
      <c r="N3018" s="822">
        <v>3</v>
      </c>
      <c r="O3018" s="826">
        <v>0.5</v>
      </c>
      <c r="P3018" s="825">
        <v>221.96999999999997</v>
      </c>
      <c r="Q3018" s="827">
        <v>1</v>
      </c>
      <c r="R3018" s="822">
        <v>3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21</v>
      </c>
      <c r="B3019" s="822" t="s">
        <v>2867</v>
      </c>
      <c r="C3019" s="822" t="s">
        <v>2875</v>
      </c>
      <c r="D3019" s="823" t="s">
        <v>4858</v>
      </c>
      <c r="E3019" s="824" t="s">
        <v>2896</v>
      </c>
      <c r="F3019" s="822" t="s">
        <v>2868</v>
      </c>
      <c r="G3019" s="822" t="s">
        <v>3382</v>
      </c>
      <c r="H3019" s="822" t="s">
        <v>329</v>
      </c>
      <c r="I3019" s="822" t="s">
        <v>3383</v>
      </c>
      <c r="J3019" s="822" t="s">
        <v>882</v>
      </c>
      <c r="K3019" s="822" t="s">
        <v>883</v>
      </c>
      <c r="L3019" s="825">
        <v>0</v>
      </c>
      <c r="M3019" s="825">
        <v>0</v>
      </c>
      <c r="N3019" s="822">
        <v>3</v>
      </c>
      <c r="O3019" s="826">
        <v>1.5</v>
      </c>
      <c r="P3019" s="825">
        <v>0</v>
      </c>
      <c r="Q3019" s="827"/>
      <c r="R3019" s="822">
        <v>3</v>
      </c>
      <c r="S3019" s="827">
        <v>1</v>
      </c>
      <c r="T3019" s="826">
        <v>1.5</v>
      </c>
      <c r="U3019" s="828">
        <v>1</v>
      </c>
    </row>
    <row r="3020" spans="1:21" ht="14.45" customHeight="1" x14ac:dyDescent="0.2">
      <c r="A3020" s="821">
        <v>21</v>
      </c>
      <c r="B3020" s="822" t="s">
        <v>2867</v>
      </c>
      <c r="C3020" s="822" t="s">
        <v>2875</v>
      </c>
      <c r="D3020" s="823" t="s">
        <v>4858</v>
      </c>
      <c r="E3020" s="824" t="s">
        <v>2896</v>
      </c>
      <c r="F3020" s="822" t="s">
        <v>2868</v>
      </c>
      <c r="G3020" s="822" t="s">
        <v>3099</v>
      </c>
      <c r="H3020" s="822" t="s">
        <v>643</v>
      </c>
      <c r="I3020" s="822" t="s">
        <v>3103</v>
      </c>
      <c r="J3020" s="822" t="s">
        <v>3104</v>
      </c>
      <c r="K3020" s="822" t="s">
        <v>734</v>
      </c>
      <c r="L3020" s="825">
        <v>550.39</v>
      </c>
      <c r="M3020" s="825">
        <v>4953.51</v>
      </c>
      <c r="N3020" s="822">
        <v>9</v>
      </c>
      <c r="O3020" s="826">
        <v>2.5</v>
      </c>
      <c r="P3020" s="825">
        <v>3302.34</v>
      </c>
      <c r="Q3020" s="827">
        <v>0.66666666666666663</v>
      </c>
      <c r="R3020" s="822">
        <v>6</v>
      </c>
      <c r="S3020" s="827">
        <v>0.66666666666666663</v>
      </c>
      <c r="T3020" s="826">
        <v>2</v>
      </c>
      <c r="U3020" s="828">
        <v>0.8</v>
      </c>
    </row>
    <row r="3021" spans="1:21" ht="14.45" customHeight="1" x14ac:dyDescent="0.2">
      <c r="A3021" s="821">
        <v>21</v>
      </c>
      <c r="B3021" s="822" t="s">
        <v>2867</v>
      </c>
      <c r="C3021" s="822" t="s">
        <v>2875</v>
      </c>
      <c r="D3021" s="823" t="s">
        <v>4858</v>
      </c>
      <c r="E3021" s="824" t="s">
        <v>2896</v>
      </c>
      <c r="F3021" s="822" t="s">
        <v>2868</v>
      </c>
      <c r="G3021" s="822" t="s">
        <v>3401</v>
      </c>
      <c r="H3021" s="822" t="s">
        <v>643</v>
      </c>
      <c r="I3021" s="822" t="s">
        <v>4803</v>
      </c>
      <c r="J3021" s="822" t="s">
        <v>4804</v>
      </c>
      <c r="K3021" s="822" t="s">
        <v>4805</v>
      </c>
      <c r="L3021" s="825">
        <v>140.96</v>
      </c>
      <c r="M3021" s="825">
        <v>140.96</v>
      </c>
      <c r="N3021" s="822">
        <v>1</v>
      </c>
      <c r="O3021" s="826">
        <v>1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21</v>
      </c>
      <c r="B3022" s="822" t="s">
        <v>2867</v>
      </c>
      <c r="C3022" s="822" t="s">
        <v>2875</v>
      </c>
      <c r="D3022" s="823" t="s">
        <v>4858</v>
      </c>
      <c r="E3022" s="824" t="s">
        <v>2896</v>
      </c>
      <c r="F3022" s="822" t="s">
        <v>2868</v>
      </c>
      <c r="G3022" s="822" t="s">
        <v>2916</v>
      </c>
      <c r="H3022" s="822" t="s">
        <v>329</v>
      </c>
      <c r="I3022" s="822" t="s">
        <v>2917</v>
      </c>
      <c r="J3022" s="822" t="s">
        <v>807</v>
      </c>
      <c r="K3022" s="822" t="s">
        <v>2918</v>
      </c>
      <c r="L3022" s="825">
        <v>53.57</v>
      </c>
      <c r="M3022" s="825">
        <v>482.13</v>
      </c>
      <c r="N3022" s="822">
        <v>9</v>
      </c>
      <c r="O3022" s="826">
        <v>4</v>
      </c>
      <c r="P3022" s="825">
        <v>374.99</v>
      </c>
      <c r="Q3022" s="827">
        <v>0.77777777777777779</v>
      </c>
      <c r="R3022" s="822">
        <v>7</v>
      </c>
      <c r="S3022" s="827">
        <v>0.77777777777777779</v>
      </c>
      <c r="T3022" s="826">
        <v>3</v>
      </c>
      <c r="U3022" s="828">
        <v>0.75</v>
      </c>
    </row>
    <row r="3023" spans="1:21" ht="14.45" customHeight="1" x14ac:dyDescent="0.2">
      <c r="A3023" s="821">
        <v>21</v>
      </c>
      <c r="B3023" s="822" t="s">
        <v>2867</v>
      </c>
      <c r="C3023" s="822" t="s">
        <v>2875</v>
      </c>
      <c r="D3023" s="823" t="s">
        <v>4858</v>
      </c>
      <c r="E3023" s="824" t="s">
        <v>2896</v>
      </c>
      <c r="F3023" s="822" t="s">
        <v>2868</v>
      </c>
      <c r="G3023" s="822" t="s">
        <v>3116</v>
      </c>
      <c r="H3023" s="822" t="s">
        <v>643</v>
      </c>
      <c r="I3023" s="822" t="s">
        <v>4806</v>
      </c>
      <c r="J3023" s="822" t="s">
        <v>2666</v>
      </c>
      <c r="K3023" s="822" t="s">
        <v>4807</v>
      </c>
      <c r="L3023" s="825">
        <v>234.32</v>
      </c>
      <c r="M3023" s="825">
        <v>234.32</v>
      </c>
      <c r="N3023" s="822">
        <v>1</v>
      </c>
      <c r="O3023" s="826">
        <v>0.5</v>
      </c>
      <c r="P3023" s="825">
        <v>234.32</v>
      </c>
      <c r="Q3023" s="827">
        <v>1</v>
      </c>
      <c r="R3023" s="822">
        <v>1</v>
      </c>
      <c r="S3023" s="827">
        <v>1</v>
      </c>
      <c r="T3023" s="826">
        <v>0.5</v>
      </c>
      <c r="U3023" s="828">
        <v>1</v>
      </c>
    </row>
    <row r="3024" spans="1:21" ht="14.45" customHeight="1" x14ac:dyDescent="0.2">
      <c r="A3024" s="821">
        <v>21</v>
      </c>
      <c r="B3024" s="822" t="s">
        <v>2867</v>
      </c>
      <c r="C3024" s="822" t="s">
        <v>2875</v>
      </c>
      <c r="D3024" s="823" t="s">
        <v>4858</v>
      </c>
      <c r="E3024" s="824" t="s">
        <v>2896</v>
      </c>
      <c r="F3024" s="822" t="s">
        <v>2868</v>
      </c>
      <c r="G3024" s="822" t="s">
        <v>3122</v>
      </c>
      <c r="H3024" s="822" t="s">
        <v>329</v>
      </c>
      <c r="I3024" s="822" t="s">
        <v>3425</v>
      </c>
      <c r="J3024" s="822" t="s">
        <v>698</v>
      </c>
      <c r="K3024" s="822" t="s">
        <v>3424</v>
      </c>
      <c r="L3024" s="825">
        <v>35.25</v>
      </c>
      <c r="M3024" s="825">
        <v>70.5</v>
      </c>
      <c r="N3024" s="822">
        <v>2</v>
      </c>
      <c r="O3024" s="826">
        <v>1</v>
      </c>
      <c r="P3024" s="825">
        <v>70.5</v>
      </c>
      <c r="Q3024" s="827">
        <v>1</v>
      </c>
      <c r="R3024" s="822">
        <v>2</v>
      </c>
      <c r="S3024" s="827">
        <v>1</v>
      </c>
      <c r="T3024" s="826">
        <v>1</v>
      </c>
      <c r="U3024" s="828">
        <v>1</v>
      </c>
    </row>
    <row r="3025" spans="1:21" ht="14.45" customHeight="1" x14ac:dyDescent="0.2">
      <c r="A3025" s="821">
        <v>21</v>
      </c>
      <c r="B3025" s="822" t="s">
        <v>2867</v>
      </c>
      <c r="C3025" s="822" t="s">
        <v>2875</v>
      </c>
      <c r="D3025" s="823" t="s">
        <v>4858</v>
      </c>
      <c r="E3025" s="824" t="s">
        <v>2896</v>
      </c>
      <c r="F3025" s="822" t="s">
        <v>2868</v>
      </c>
      <c r="G3025" s="822" t="s">
        <v>3124</v>
      </c>
      <c r="H3025" s="822" t="s">
        <v>329</v>
      </c>
      <c r="I3025" s="822" t="s">
        <v>3128</v>
      </c>
      <c r="J3025" s="822" t="s">
        <v>977</v>
      </c>
      <c r="K3025" s="822" t="s">
        <v>3129</v>
      </c>
      <c r="L3025" s="825">
        <v>57.64</v>
      </c>
      <c r="M3025" s="825">
        <v>115.28</v>
      </c>
      <c r="N3025" s="822">
        <v>2</v>
      </c>
      <c r="O3025" s="826">
        <v>1</v>
      </c>
      <c r="P3025" s="825">
        <v>115.28</v>
      </c>
      <c r="Q3025" s="827">
        <v>1</v>
      </c>
      <c r="R3025" s="822">
        <v>2</v>
      </c>
      <c r="S3025" s="827">
        <v>1</v>
      </c>
      <c r="T3025" s="826">
        <v>1</v>
      </c>
      <c r="U3025" s="828">
        <v>1</v>
      </c>
    </row>
    <row r="3026" spans="1:21" ht="14.45" customHeight="1" x14ac:dyDescent="0.2">
      <c r="A3026" s="821">
        <v>21</v>
      </c>
      <c r="B3026" s="822" t="s">
        <v>2867</v>
      </c>
      <c r="C3026" s="822" t="s">
        <v>2875</v>
      </c>
      <c r="D3026" s="823" t="s">
        <v>4858</v>
      </c>
      <c r="E3026" s="824" t="s">
        <v>2896</v>
      </c>
      <c r="F3026" s="822" t="s">
        <v>2868</v>
      </c>
      <c r="G3026" s="822" t="s">
        <v>3124</v>
      </c>
      <c r="H3026" s="822" t="s">
        <v>329</v>
      </c>
      <c r="I3026" s="822" t="s">
        <v>3128</v>
      </c>
      <c r="J3026" s="822" t="s">
        <v>977</v>
      </c>
      <c r="K3026" s="822" t="s">
        <v>3129</v>
      </c>
      <c r="L3026" s="825">
        <v>27.37</v>
      </c>
      <c r="M3026" s="825">
        <v>27.37</v>
      </c>
      <c r="N3026" s="822">
        <v>1</v>
      </c>
      <c r="O3026" s="826">
        <v>0.5</v>
      </c>
      <c r="P3026" s="825">
        <v>27.37</v>
      </c>
      <c r="Q3026" s="827">
        <v>1</v>
      </c>
      <c r="R3026" s="822">
        <v>1</v>
      </c>
      <c r="S3026" s="827">
        <v>1</v>
      </c>
      <c r="T3026" s="826">
        <v>0.5</v>
      </c>
      <c r="U3026" s="828">
        <v>1</v>
      </c>
    </row>
    <row r="3027" spans="1:21" ht="14.45" customHeight="1" x14ac:dyDescent="0.2">
      <c r="A3027" s="821">
        <v>21</v>
      </c>
      <c r="B3027" s="822" t="s">
        <v>2867</v>
      </c>
      <c r="C3027" s="822" t="s">
        <v>2875</v>
      </c>
      <c r="D3027" s="823" t="s">
        <v>4858</v>
      </c>
      <c r="E3027" s="824" t="s">
        <v>2896</v>
      </c>
      <c r="F3027" s="822" t="s">
        <v>2868</v>
      </c>
      <c r="G3027" s="822" t="s">
        <v>3124</v>
      </c>
      <c r="H3027" s="822" t="s">
        <v>329</v>
      </c>
      <c r="I3027" s="822" t="s">
        <v>4808</v>
      </c>
      <c r="J3027" s="822" t="s">
        <v>3861</v>
      </c>
      <c r="K3027" s="822" t="s">
        <v>4809</v>
      </c>
      <c r="L3027" s="825">
        <v>0</v>
      </c>
      <c r="M3027" s="825">
        <v>0</v>
      </c>
      <c r="N3027" s="822">
        <v>1</v>
      </c>
      <c r="O3027" s="826">
        <v>0.5</v>
      </c>
      <c r="P3027" s="825"/>
      <c r="Q3027" s="827"/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21</v>
      </c>
      <c r="B3028" s="822" t="s">
        <v>2867</v>
      </c>
      <c r="C3028" s="822" t="s">
        <v>2875</v>
      </c>
      <c r="D3028" s="823" t="s">
        <v>4858</v>
      </c>
      <c r="E3028" s="824" t="s">
        <v>2896</v>
      </c>
      <c r="F3028" s="822" t="s">
        <v>2868</v>
      </c>
      <c r="G3028" s="822" t="s">
        <v>2919</v>
      </c>
      <c r="H3028" s="822" t="s">
        <v>329</v>
      </c>
      <c r="I3028" s="822" t="s">
        <v>2920</v>
      </c>
      <c r="J3028" s="822" t="s">
        <v>2310</v>
      </c>
      <c r="K3028" s="822" t="s">
        <v>2311</v>
      </c>
      <c r="L3028" s="825">
        <v>453.18</v>
      </c>
      <c r="M3028" s="825">
        <v>19486.740000000005</v>
      </c>
      <c r="N3028" s="822">
        <v>43</v>
      </c>
      <c r="O3028" s="826">
        <v>21.5</v>
      </c>
      <c r="P3028" s="825">
        <v>18127.200000000004</v>
      </c>
      <c r="Q3028" s="827">
        <v>0.93023255813953487</v>
      </c>
      <c r="R3028" s="822">
        <v>40</v>
      </c>
      <c r="S3028" s="827">
        <v>0.93023255813953487</v>
      </c>
      <c r="T3028" s="826">
        <v>19.5</v>
      </c>
      <c r="U3028" s="828">
        <v>0.90697674418604646</v>
      </c>
    </row>
    <row r="3029" spans="1:21" ht="14.45" customHeight="1" x14ac:dyDescent="0.2">
      <c r="A3029" s="821">
        <v>21</v>
      </c>
      <c r="B3029" s="822" t="s">
        <v>2867</v>
      </c>
      <c r="C3029" s="822" t="s">
        <v>2875</v>
      </c>
      <c r="D3029" s="823" t="s">
        <v>4858</v>
      </c>
      <c r="E3029" s="824" t="s">
        <v>2896</v>
      </c>
      <c r="F3029" s="822" t="s">
        <v>2868</v>
      </c>
      <c r="G3029" s="822" t="s">
        <v>2919</v>
      </c>
      <c r="H3029" s="822" t="s">
        <v>329</v>
      </c>
      <c r="I3029" s="822" t="s">
        <v>4463</v>
      </c>
      <c r="J3029" s="822" t="s">
        <v>3942</v>
      </c>
      <c r="K3029" s="822" t="s">
        <v>4464</v>
      </c>
      <c r="L3029" s="825">
        <v>226.6</v>
      </c>
      <c r="M3029" s="825">
        <v>453.2</v>
      </c>
      <c r="N3029" s="822">
        <v>2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21</v>
      </c>
      <c r="B3030" s="822" t="s">
        <v>2867</v>
      </c>
      <c r="C3030" s="822" t="s">
        <v>2875</v>
      </c>
      <c r="D3030" s="823" t="s">
        <v>4858</v>
      </c>
      <c r="E3030" s="824" t="s">
        <v>2896</v>
      </c>
      <c r="F3030" s="822" t="s">
        <v>2868</v>
      </c>
      <c r="G3030" s="822" t="s">
        <v>3139</v>
      </c>
      <c r="H3030" s="822" t="s">
        <v>329</v>
      </c>
      <c r="I3030" s="822" t="s">
        <v>3140</v>
      </c>
      <c r="J3030" s="822" t="s">
        <v>660</v>
      </c>
      <c r="K3030" s="822" t="s">
        <v>3141</v>
      </c>
      <c r="L3030" s="825">
        <v>453.18</v>
      </c>
      <c r="M3030" s="825">
        <v>453.18</v>
      </c>
      <c r="N3030" s="822">
        <v>1</v>
      </c>
      <c r="O3030" s="826">
        <v>1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21</v>
      </c>
      <c r="B3031" s="822" t="s">
        <v>2867</v>
      </c>
      <c r="C3031" s="822" t="s">
        <v>2875</v>
      </c>
      <c r="D3031" s="823" t="s">
        <v>4858</v>
      </c>
      <c r="E3031" s="824" t="s">
        <v>2896</v>
      </c>
      <c r="F3031" s="822" t="s">
        <v>2868</v>
      </c>
      <c r="G3031" s="822" t="s">
        <v>2933</v>
      </c>
      <c r="H3031" s="822" t="s">
        <v>329</v>
      </c>
      <c r="I3031" s="822" t="s">
        <v>3142</v>
      </c>
      <c r="J3031" s="822" t="s">
        <v>1674</v>
      </c>
      <c r="K3031" s="822" t="s">
        <v>3143</v>
      </c>
      <c r="L3031" s="825">
        <v>57.64</v>
      </c>
      <c r="M3031" s="825">
        <v>57.64</v>
      </c>
      <c r="N3031" s="822">
        <v>1</v>
      </c>
      <c r="O3031" s="826">
        <v>1</v>
      </c>
      <c r="P3031" s="825">
        <v>57.64</v>
      </c>
      <c r="Q3031" s="827">
        <v>1</v>
      </c>
      <c r="R3031" s="822">
        <v>1</v>
      </c>
      <c r="S3031" s="827">
        <v>1</v>
      </c>
      <c r="T3031" s="826">
        <v>1</v>
      </c>
      <c r="U3031" s="828">
        <v>1</v>
      </c>
    </row>
    <row r="3032" spans="1:21" ht="14.45" customHeight="1" x14ac:dyDescent="0.2">
      <c r="A3032" s="821">
        <v>21</v>
      </c>
      <c r="B3032" s="822" t="s">
        <v>2867</v>
      </c>
      <c r="C3032" s="822" t="s">
        <v>2875</v>
      </c>
      <c r="D3032" s="823" t="s">
        <v>4858</v>
      </c>
      <c r="E3032" s="824" t="s">
        <v>2896</v>
      </c>
      <c r="F3032" s="822" t="s">
        <v>2868</v>
      </c>
      <c r="G3032" s="822" t="s">
        <v>3449</v>
      </c>
      <c r="H3032" s="822" t="s">
        <v>643</v>
      </c>
      <c r="I3032" s="822" t="s">
        <v>2676</v>
      </c>
      <c r="J3032" s="822" t="s">
        <v>1287</v>
      </c>
      <c r="K3032" s="822" t="s">
        <v>2677</v>
      </c>
      <c r="L3032" s="825">
        <v>103.4</v>
      </c>
      <c r="M3032" s="825">
        <v>103.4</v>
      </c>
      <c r="N3032" s="822">
        <v>1</v>
      </c>
      <c r="O3032" s="826">
        <v>1</v>
      </c>
      <c r="P3032" s="825">
        <v>103.4</v>
      </c>
      <c r="Q3032" s="827">
        <v>1</v>
      </c>
      <c r="R3032" s="822">
        <v>1</v>
      </c>
      <c r="S3032" s="827">
        <v>1</v>
      </c>
      <c r="T3032" s="826">
        <v>1</v>
      </c>
      <c r="U3032" s="828">
        <v>1</v>
      </c>
    </row>
    <row r="3033" spans="1:21" ht="14.45" customHeight="1" x14ac:dyDescent="0.2">
      <c r="A3033" s="821">
        <v>21</v>
      </c>
      <c r="B3033" s="822" t="s">
        <v>2867</v>
      </c>
      <c r="C3033" s="822" t="s">
        <v>2875</v>
      </c>
      <c r="D3033" s="823" t="s">
        <v>4858</v>
      </c>
      <c r="E3033" s="824" t="s">
        <v>2896</v>
      </c>
      <c r="F3033" s="822" t="s">
        <v>2868</v>
      </c>
      <c r="G3033" s="822" t="s">
        <v>3151</v>
      </c>
      <c r="H3033" s="822" t="s">
        <v>329</v>
      </c>
      <c r="I3033" s="822" t="s">
        <v>3152</v>
      </c>
      <c r="J3033" s="822" t="s">
        <v>652</v>
      </c>
      <c r="K3033" s="822" t="s">
        <v>3153</v>
      </c>
      <c r="L3033" s="825">
        <v>127.91</v>
      </c>
      <c r="M3033" s="825">
        <v>127.91</v>
      </c>
      <c r="N3033" s="822">
        <v>1</v>
      </c>
      <c r="O3033" s="826">
        <v>1</v>
      </c>
      <c r="P3033" s="825">
        <v>127.91</v>
      </c>
      <c r="Q3033" s="827">
        <v>1</v>
      </c>
      <c r="R3033" s="822">
        <v>1</v>
      </c>
      <c r="S3033" s="827">
        <v>1</v>
      </c>
      <c r="T3033" s="826">
        <v>1</v>
      </c>
      <c r="U3033" s="828">
        <v>1</v>
      </c>
    </row>
    <row r="3034" spans="1:21" ht="14.45" customHeight="1" x14ac:dyDescent="0.2">
      <c r="A3034" s="821">
        <v>21</v>
      </c>
      <c r="B3034" s="822" t="s">
        <v>2867</v>
      </c>
      <c r="C3034" s="822" t="s">
        <v>2875</v>
      </c>
      <c r="D3034" s="823" t="s">
        <v>4858</v>
      </c>
      <c r="E3034" s="824" t="s">
        <v>2896</v>
      </c>
      <c r="F3034" s="822" t="s">
        <v>2868</v>
      </c>
      <c r="G3034" s="822" t="s">
        <v>3456</v>
      </c>
      <c r="H3034" s="822" t="s">
        <v>329</v>
      </c>
      <c r="I3034" s="822" t="s">
        <v>4810</v>
      </c>
      <c r="J3034" s="822" t="s">
        <v>1898</v>
      </c>
      <c r="K3034" s="822" t="s">
        <v>4263</v>
      </c>
      <c r="L3034" s="825">
        <v>316.33</v>
      </c>
      <c r="M3034" s="825">
        <v>632.66</v>
      </c>
      <c r="N3034" s="822">
        <v>2</v>
      </c>
      <c r="O3034" s="826">
        <v>2</v>
      </c>
      <c r="P3034" s="825">
        <v>316.33</v>
      </c>
      <c r="Q3034" s="827">
        <v>0.5</v>
      </c>
      <c r="R3034" s="822">
        <v>1</v>
      </c>
      <c r="S3034" s="827">
        <v>0.5</v>
      </c>
      <c r="T3034" s="826">
        <v>1</v>
      </c>
      <c r="U3034" s="828">
        <v>0.5</v>
      </c>
    </row>
    <row r="3035" spans="1:21" ht="14.45" customHeight="1" x14ac:dyDescent="0.2">
      <c r="A3035" s="821">
        <v>21</v>
      </c>
      <c r="B3035" s="822" t="s">
        <v>2867</v>
      </c>
      <c r="C3035" s="822" t="s">
        <v>2875</v>
      </c>
      <c r="D3035" s="823" t="s">
        <v>4858</v>
      </c>
      <c r="E3035" s="824" t="s">
        <v>2896</v>
      </c>
      <c r="F3035" s="822" t="s">
        <v>2868</v>
      </c>
      <c r="G3035" s="822" t="s">
        <v>3164</v>
      </c>
      <c r="H3035" s="822" t="s">
        <v>329</v>
      </c>
      <c r="I3035" s="822" t="s">
        <v>3467</v>
      </c>
      <c r="J3035" s="822" t="s">
        <v>1437</v>
      </c>
      <c r="K3035" s="822" t="s">
        <v>3468</v>
      </c>
      <c r="L3035" s="825">
        <v>42.08</v>
      </c>
      <c r="M3035" s="825">
        <v>84.16</v>
      </c>
      <c r="N3035" s="822">
        <v>2</v>
      </c>
      <c r="O3035" s="826">
        <v>0.5</v>
      </c>
      <c r="P3035" s="825">
        <v>84.16</v>
      </c>
      <c r="Q3035" s="827">
        <v>1</v>
      </c>
      <c r="R3035" s="822">
        <v>2</v>
      </c>
      <c r="S3035" s="827">
        <v>1</v>
      </c>
      <c r="T3035" s="826">
        <v>0.5</v>
      </c>
      <c r="U3035" s="828">
        <v>1</v>
      </c>
    </row>
    <row r="3036" spans="1:21" ht="14.45" customHeight="1" x14ac:dyDescent="0.2">
      <c r="A3036" s="821">
        <v>21</v>
      </c>
      <c r="B3036" s="822" t="s">
        <v>2867</v>
      </c>
      <c r="C3036" s="822" t="s">
        <v>2875</v>
      </c>
      <c r="D3036" s="823" t="s">
        <v>4858</v>
      </c>
      <c r="E3036" s="824" t="s">
        <v>2896</v>
      </c>
      <c r="F3036" s="822" t="s">
        <v>2868</v>
      </c>
      <c r="G3036" s="822" t="s">
        <v>3575</v>
      </c>
      <c r="H3036" s="822" t="s">
        <v>329</v>
      </c>
      <c r="I3036" s="822" t="s">
        <v>3737</v>
      </c>
      <c r="J3036" s="822" t="s">
        <v>731</v>
      </c>
      <c r="K3036" s="822" t="s">
        <v>3578</v>
      </c>
      <c r="L3036" s="825">
        <v>42.54</v>
      </c>
      <c r="M3036" s="825">
        <v>85.08</v>
      </c>
      <c r="N3036" s="822">
        <v>2</v>
      </c>
      <c r="O3036" s="826">
        <v>1</v>
      </c>
      <c r="P3036" s="825">
        <v>85.08</v>
      </c>
      <c r="Q3036" s="827">
        <v>1</v>
      </c>
      <c r="R3036" s="822">
        <v>2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21</v>
      </c>
      <c r="B3037" s="822" t="s">
        <v>2867</v>
      </c>
      <c r="C3037" s="822" t="s">
        <v>2875</v>
      </c>
      <c r="D3037" s="823" t="s">
        <v>4858</v>
      </c>
      <c r="E3037" s="824" t="s">
        <v>2896</v>
      </c>
      <c r="F3037" s="822" t="s">
        <v>2868</v>
      </c>
      <c r="G3037" s="822" t="s">
        <v>3167</v>
      </c>
      <c r="H3037" s="822" t="s">
        <v>643</v>
      </c>
      <c r="I3037" s="822" t="s">
        <v>3168</v>
      </c>
      <c r="J3037" s="822" t="s">
        <v>3169</v>
      </c>
      <c r="K3037" s="822" t="s">
        <v>3170</v>
      </c>
      <c r="L3037" s="825">
        <v>502.31</v>
      </c>
      <c r="M3037" s="825">
        <v>3013.86</v>
      </c>
      <c r="N3037" s="822">
        <v>6</v>
      </c>
      <c r="O3037" s="826">
        <v>6</v>
      </c>
      <c r="P3037" s="825">
        <v>1004.62</v>
      </c>
      <c r="Q3037" s="827">
        <v>0.33333333333333331</v>
      </c>
      <c r="R3037" s="822">
        <v>2</v>
      </c>
      <c r="S3037" s="827">
        <v>0.33333333333333331</v>
      </c>
      <c r="T3037" s="826">
        <v>2</v>
      </c>
      <c r="U3037" s="828">
        <v>0.33333333333333331</v>
      </c>
    </row>
    <row r="3038" spans="1:21" ht="14.45" customHeight="1" x14ac:dyDescent="0.2">
      <c r="A3038" s="821">
        <v>21</v>
      </c>
      <c r="B3038" s="822" t="s">
        <v>2867</v>
      </c>
      <c r="C3038" s="822" t="s">
        <v>2875</v>
      </c>
      <c r="D3038" s="823" t="s">
        <v>4858</v>
      </c>
      <c r="E3038" s="824" t="s">
        <v>2896</v>
      </c>
      <c r="F3038" s="822" t="s">
        <v>2868</v>
      </c>
      <c r="G3038" s="822" t="s">
        <v>4030</v>
      </c>
      <c r="H3038" s="822" t="s">
        <v>329</v>
      </c>
      <c r="I3038" s="822" t="s">
        <v>4811</v>
      </c>
      <c r="J3038" s="822" t="s">
        <v>4812</v>
      </c>
      <c r="K3038" s="822" t="s">
        <v>4813</v>
      </c>
      <c r="L3038" s="825">
        <v>80.94</v>
      </c>
      <c r="M3038" s="825">
        <v>404.7</v>
      </c>
      <c r="N3038" s="822">
        <v>5</v>
      </c>
      <c r="O3038" s="826">
        <v>3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21</v>
      </c>
      <c r="B3039" s="822" t="s">
        <v>2867</v>
      </c>
      <c r="C3039" s="822" t="s">
        <v>2875</v>
      </c>
      <c r="D3039" s="823" t="s">
        <v>4858</v>
      </c>
      <c r="E3039" s="824" t="s">
        <v>2896</v>
      </c>
      <c r="F3039" s="822" t="s">
        <v>2868</v>
      </c>
      <c r="G3039" s="822" t="s">
        <v>3175</v>
      </c>
      <c r="H3039" s="822" t="s">
        <v>643</v>
      </c>
      <c r="I3039" s="822" t="s">
        <v>2499</v>
      </c>
      <c r="J3039" s="822" t="s">
        <v>1376</v>
      </c>
      <c r="K3039" s="822" t="s">
        <v>1377</v>
      </c>
      <c r="L3039" s="825">
        <v>4017.02</v>
      </c>
      <c r="M3039" s="825">
        <v>108459.54000000002</v>
      </c>
      <c r="N3039" s="822">
        <v>27</v>
      </c>
      <c r="O3039" s="826">
        <v>13.5</v>
      </c>
      <c r="P3039" s="825">
        <v>104442.52000000002</v>
      </c>
      <c r="Q3039" s="827">
        <v>0.96296296296296291</v>
      </c>
      <c r="R3039" s="822">
        <v>26</v>
      </c>
      <c r="S3039" s="827">
        <v>0.96296296296296291</v>
      </c>
      <c r="T3039" s="826">
        <v>13</v>
      </c>
      <c r="U3039" s="828">
        <v>0.96296296296296291</v>
      </c>
    </row>
    <row r="3040" spans="1:21" ht="14.45" customHeight="1" x14ac:dyDescent="0.2">
      <c r="A3040" s="821">
        <v>21</v>
      </c>
      <c r="B3040" s="822" t="s">
        <v>2867</v>
      </c>
      <c r="C3040" s="822" t="s">
        <v>2875</v>
      </c>
      <c r="D3040" s="823" t="s">
        <v>4858</v>
      </c>
      <c r="E3040" s="824" t="s">
        <v>2896</v>
      </c>
      <c r="F3040" s="822" t="s">
        <v>2868</v>
      </c>
      <c r="G3040" s="822" t="s">
        <v>3175</v>
      </c>
      <c r="H3040" s="822" t="s">
        <v>643</v>
      </c>
      <c r="I3040" s="822" t="s">
        <v>3176</v>
      </c>
      <c r="J3040" s="822" t="s">
        <v>1376</v>
      </c>
      <c r="K3040" s="822" t="s">
        <v>3177</v>
      </c>
      <c r="L3040" s="825">
        <v>5623.83</v>
      </c>
      <c r="M3040" s="825">
        <v>253072.34999999998</v>
      </c>
      <c r="N3040" s="822">
        <v>45</v>
      </c>
      <c r="O3040" s="826">
        <v>16</v>
      </c>
      <c r="P3040" s="825">
        <v>230577.02999999997</v>
      </c>
      <c r="Q3040" s="827">
        <v>0.91111111111111109</v>
      </c>
      <c r="R3040" s="822">
        <v>41</v>
      </c>
      <c r="S3040" s="827">
        <v>0.91111111111111109</v>
      </c>
      <c r="T3040" s="826">
        <v>14</v>
      </c>
      <c r="U3040" s="828">
        <v>0.875</v>
      </c>
    </row>
    <row r="3041" spans="1:21" ht="14.45" customHeight="1" x14ac:dyDescent="0.2">
      <c r="A3041" s="821">
        <v>21</v>
      </c>
      <c r="B3041" s="822" t="s">
        <v>2867</v>
      </c>
      <c r="C3041" s="822" t="s">
        <v>2875</v>
      </c>
      <c r="D3041" s="823" t="s">
        <v>4858</v>
      </c>
      <c r="E3041" s="824" t="s">
        <v>2896</v>
      </c>
      <c r="F3041" s="822" t="s">
        <v>2868</v>
      </c>
      <c r="G3041" s="822" t="s">
        <v>3175</v>
      </c>
      <c r="H3041" s="822" t="s">
        <v>643</v>
      </c>
      <c r="I3041" s="822" t="s">
        <v>2498</v>
      </c>
      <c r="J3041" s="822" t="s">
        <v>1376</v>
      </c>
      <c r="K3041" s="822" t="s">
        <v>1378</v>
      </c>
      <c r="L3041" s="825">
        <v>803.4</v>
      </c>
      <c r="M3041" s="825">
        <v>17674.799999999996</v>
      </c>
      <c r="N3041" s="822">
        <v>22</v>
      </c>
      <c r="O3041" s="826">
        <v>9</v>
      </c>
      <c r="P3041" s="825">
        <v>16067.999999999996</v>
      </c>
      <c r="Q3041" s="827">
        <v>0.90909090909090906</v>
      </c>
      <c r="R3041" s="822">
        <v>20</v>
      </c>
      <c r="S3041" s="827">
        <v>0.90909090909090906</v>
      </c>
      <c r="T3041" s="826">
        <v>8</v>
      </c>
      <c r="U3041" s="828">
        <v>0.88888888888888884</v>
      </c>
    </row>
    <row r="3042" spans="1:21" ht="14.45" customHeight="1" x14ac:dyDescent="0.2">
      <c r="A3042" s="821">
        <v>21</v>
      </c>
      <c r="B3042" s="822" t="s">
        <v>2867</v>
      </c>
      <c r="C3042" s="822" t="s">
        <v>2875</v>
      </c>
      <c r="D3042" s="823" t="s">
        <v>4858</v>
      </c>
      <c r="E3042" s="824" t="s">
        <v>2896</v>
      </c>
      <c r="F3042" s="822" t="s">
        <v>2868</v>
      </c>
      <c r="G3042" s="822" t="s">
        <v>4276</v>
      </c>
      <c r="H3042" s="822" t="s">
        <v>329</v>
      </c>
      <c r="I3042" s="822" t="s">
        <v>4667</v>
      </c>
      <c r="J3042" s="822" t="s">
        <v>4668</v>
      </c>
      <c r="K3042" s="822" t="s">
        <v>4279</v>
      </c>
      <c r="L3042" s="825">
        <v>61.97</v>
      </c>
      <c r="M3042" s="825">
        <v>123.94</v>
      </c>
      <c r="N3042" s="822">
        <v>2</v>
      </c>
      <c r="O3042" s="826">
        <v>1</v>
      </c>
      <c r="P3042" s="825">
        <v>123.94</v>
      </c>
      <c r="Q3042" s="827">
        <v>1</v>
      </c>
      <c r="R3042" s="822">
        <v>2</v>
      </c>
      <c r="S3042" s="827">
        <v>1</v>
      </c>
      <c r="T3042" s="826">
        <v>1</v>
      </c>
      <c r="U3042" s="828">
        <v>1</v>
      </c>
    </row>
    <row r="3043" spans="1:21" ht="14.45" customHeight="1" x14ac:dyDescent="0.2">
      <c r="A3043" s="821">
        <v>21</v>
      </c>
      <c r="B3043" s="822" t="s">
        <v>2867</v>
      </c>
      <c r="C3043" s="822" t="s">
        <v>2875</v>
      </c>
      <c r="D3043" s="823" t="s">
        <v>4858</v>
      </c>
      <c r="E3043" s="824" t="s">
        <v>2896</v>
      </c>
      <c r="F3043" s="822" t="s">
        <v>2868</v>
      </c>
      <c r="G3043" s="822" t="s">
        <v>3187</v>
      </c>
      <c r="H3043" s="822" t="s">
        <v>329</v>
      </c>
      <c r="I3043" s="822" t="s">
        <v>3194</v>
      </c>
      <c r="J3043" s="822" t="s">
        <v>1402</v>
      </c>
      <c r="K3043" s="822" t="s">
        <v>3190</v>
      </c>
      <c r="L3043" s="825">
        <v>320.55</v>
      </c>
      <c r="M3043" s="825">
        <v>320.55</v>
      </c>
      <c r="N3043" s="822">
        <v>1</v>
      </c>
      <c r="O3043" s="826">
        <v>1</v>
      </c>
      <c r="P3043" s="825">
        <v>320.55</v>
      </c>
      <c r="Q3043" s="827">
        <v>1</v>
      </c>
      <c r="R3043" s="822">
        <v>1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21</v>
      </c>
      <c r="B3044" s="822" t="s">
        <v>2867</v>
      </c>
      <c r="C3044" s="822" t="s">
        <v>2875</v>
      </c>
      <c r="D3044" s="823" t="s">
        <v>4858</v>
      </c>
      <c r="E3044" s="824" t="s">
        <v>2896</v>
      </c>
      <c r="F3044" s="822" t="s">
        <v>2868</v>
      </c>
      <c r="G3044" s="822" t="s">
        <v>4508</v>
      </c>
      <c r="H3044" s="822" t="s">
        <v>329</v>
      </c>
      <c r="I3044" s="822" t="s">
        <v>4509</v>
      </c>
      <c r="J3044" s="822" t="s">
        <v>4510</v>
      </c>
      <c r="K3044" s="822" t="s">
        <v>1170</v>
      </c>
      <c r="L3044" s="825">
        <v>67.41</v>
      </c>
      <c r="M3044" s="825">
        <v>67.41</v>
      </c>
      <c r="N3044" s="822">
        <v>1</v>
      </c>
      <c r="O3044" s="826">
        <v>1</v>
      </c>
      <c r="P3044" s="825">
        <v>67.41</v>
      </c>
      <c r="Q3044" s="827">
        <v>1</v>
      </c>
      <c r="R3044" s="822">
        <v>1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21</v>
      </c>
      <c r="B3045" s="822" t="s">
        <v>2867</v>
      </c>
      <c r="C3045" s="822" t="s">
        <v>2875</v>
      </c>
      <c r="D3045" s="823" t="s">
        <v>4858</v>
      </c>
      <c r="E3045" s="824" t="s">
        <v>2896</v>
      </c>
      <c r="F3045" s="822" t="s">
        <v>2868</v>
      </c>
      <c r="G3045" s="822" t="s">
        <v>4508</v>
      </c>
      <c r="H3045" s="822" t="s">
        <v>329</v>
      </c>
      <c r="I3045" s="822" t="s">
        <v>4814</v>
      </c>
      <c r="J3045" s="822" t="s">
        <v>4510</v>
      </c>
      <c r="K3045" s="822" t="s">
        <v>4815</v>
      </c>
      <c r="L3045" s="825">
        <v>112.35</v>
      </c>
      <c r="M3045" s="825">
        <v>112.35</v>
      </c>
      <c r="N3045" s="822">
        <v>1</v>
      </c>
      <c r="O3045" s="826">
        <v>1</v>
      </c>
      <c r="P3045" s="825">
        <v>112.35</v>
      </c>
      <c r="Q3045" s="827">
        <v>1</v>
      </c>
      <c r="R3045" s="822">
        <v>1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21</v>
      </c>
      <c r="B3046" s="822" t="s">
        <v>2867</v>
      </c>
      <c r="C3046" s="822" t="s">
        <v>2875</v>
      </c>
      <c r="D3046" s="823" t="s">
        <v>4858</v>
      </c>
      <c r="E3046" s="824" t="s">
        <v>2896</v>
      </c>
      <c r="F3046" s="822" t="s">
        <v>2868</v>
      </c>
      <c r="G3046" s="822" t="s">
        <v>3201</v>
      </c>
      <c r="H3046" s="822" t="s">
        <v>329</v>
      </c>
      <c r="I3046" s="822" t="s">
        <v>3205</v>
      </c>
      <c r="J3046" s="822" t="s">
        <v>3206</v>
      </c>
      <c r="K3046" s="822" t="s">
        <v>3207</v>
      </c>
      <c r="L3046" s="825">
        <v>177.92</v>
      </c>
      <c r="M3046" s="825">
        <v>533.76</v>
      </c>
      <c r="N3046" s="822">
        <v>3</v>
      </c>
      <c r="O3046" s="826">
        <v>2</v>
      </c>
      <c r="P3046" s="825">
        <v>177.92</v>
      </c>
      <c r="Q3046" s="827">
        <v>0.33333333333333331</v>
      </c>
      <c r="R3046" s="822">
        <v>1</v>
      </c>
      <c r="S3046" s="827">
        <v>0.33333333333333331</v>
      </c>
      <c r="T3046" s="826">
        <v>1</v>
      </c>
      <c r="U3046" s="828">
        <v>0.5</v>
      </c>
    </row>
    <row r="3047" spans="1:21" ht="14.45" customHeight="1" x14ac:dyDescent="0.2">
      <c r="A3047" s="821">
        <v>21</v>
      </c>
      <c r="B3047" s="822" t="s">
        <v>2867</v>
      </c>
      <c r="C3047" s="822" t="s">
        <v>2875</v>
      </c>
      <c r="D3047" s="823" t="s">
        <v>4858</v>
      </c>
      <c r="E3047" s="824" t="s">
        <v>2896</v>
      </c>
      <c r="F3047" s="822" t="s">
        <v>2868</v>
      </c>
      <c r="G3047" s="822" t="s">
        <v>3210</v>
      </c>
      <c r="H3047" s="822" t="s">
        <v>329</v>
      </c>
      <c r="I3047" s="822" t="s">
        <v>3216</v>
      </c>
      <c r="J3047" s="822" t="s">
        <v>3217</v>
      </c>
      <c r="K3047" s="822" t="s">
        <v>3213</v>
      </c>
      <c r="L3047" s="825">
        <v>0</v>
      </c>
      <c r="M3047" s="825">
        <v>0</v>
      </c>
      <c r="N3047" s="822">
        <v>1</v>
      </c>
      <c r="O3047" s="826">
        <v>1</v>
      </c>
      <c r="P3047" s="825"/>
      <c r="Q3047" s="827"/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21</v>
      </c>
      <c r="B3048" s="822" t="s">
        <v>2867</v>
      </c>
      <c r="C3048" s="822" t="s">
        <v>2875</v>
      </c>
      <c r="D3048" s="823" t="s">
        <v>4858</v>
      </c>
      <c r="E3048" s="824" t="s">
        <v>2896</v>
      </c>
      <c r="F3048" s="822" t="s">
        <v>2868</v>
      </c>
      <c r="G3048" s="822" t="s">
        <v>3210</v>
      </c>
      <c r="H3048" s="822" t="s">
        <v>643</v>
      </c>
      <c r="I3048" s="822" t="s">
        <v>2594</v>
      </c>
      <c r="J3048" s="822" t="s">
        <v>1460</v>
      </c>
      <c r="K3048" s="822" t="s">
        <v>2595</v>
      </c>
      <c r="L3048" s="825">
        <v>0</v>
      </c>
      <c r="M3048" s="825">
        <v>0</v>
      </c>
      <c r="N3048" s="822">
        <v>2</v>
      </c>
      <c r="O3048" s="826">
        <v>2</v>
      </c>
      <c r="P3048" s="825"/>
      <c r="Q3048" s="827"/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21</v>
      </c>
      <c r="B3049" s="822" t="s">
        <v>2867</v>
      </c>
      <c r="C3049" s="822" t="s">
        <v>2875</v>
      </c>
      <c r="D3049" s="823" t="s">
        <v>4858</v>
      </c>
      <c r="E3049" s="824" t="s">
        <v>2896</v>
      </c>
      <c r="F3049" s="822" t="s">
        <v>2868</v>
      </c>
      <c r="G3049" s="822" t="s">
        <v>2922</v>
      </c>
      <c r="H3049" s="822" t="s">
        <v>329</v>
      </c>
      <c r="I3049" s="822" t="s">
        <v>2923</v>
      </c>
      <c r="J3049" s="822" t="s">
        <v>650</v>
      </c>
      <c r="K3049" s="822" t="s">
        <v>651</v>
      </c>
      <c r="L3049" s="825">
        <v>2086.5500000000002</v>
      </c>
      <c r="M3049" s="825">
        <v>6259.6500000000005</v>
      </c>
      <c r="N3049" s="822">
        <v>3</v>
      </c>
      <c r="O3049" s="826">
        <v>1</v>
      </c>
      <c r="P3049" s="825">
        <v>6259.6500000000005</v>
      </c>
      <c r="Q3049" s="827">
        <v>1</v>
      </c>
      <c r="R3049" s="822">
        <v>3</v>
      </c>
      <c r="S3049" s="827">
        <v>1</v>
      </c>
      <c r="T3049" s="826">
        <v>1</v>
      </c>
      <c r="U3049" s="828">
        <v>1</v>
      </c>
    </row>
    <row r="3050" spans="1:21" ht="14.45" customHeight="1" x14ac:dyDescent="0.2">
      <c r="A3050" s="821">
        <v>21</v>
      </c>
      <c r="B3050" s="822" t="s">
        <v>2867</v>
      </c>
      <c r="C3050" s="822" t="s">
        <v>2875</v>
      </c>
      <c r="D3050" s="823" t="s">
        <v>4858</v>
      </c>
      <c r="E3050" s="824" t="s">
        <v>2896</v>
      </c>
      <c r="F3050" s="822" t="s">
        <v>2868</v>
      </c>
      <c r="G3050" s="822" t="s">
        <v>3234</v>
      </c>
      <c r="H3050" s="822" t="s">
        <v>329</v>
      </c>
      <c r="I3050" s="822" t="s">
        <v>3493</v>
      </c>
      <c r="J3050" s="822" t="s">
        <v>1091</v>
      </c>
      <c r="K3050" s="822" t="s">
        <v>1092</v>
      </c>
      <c r="L3050" s="825">
        <v>374.79</v>
      </c>
      <c r="M3050" s="825">
        <v>749.58</v>
      </c>
      <c r="N3050" s="822">
        <v>2</v>
      </c>
      <c r="O3050" s="826">
        <v>0.5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21</v>
      </c>
      <c r="B3051" s="822" t="s">
        <v>2867</v>
      </c>
      <c r="C3051" s="822" t="s">
        <v>2875</v>
      </c>
      <c r="D3051" s="823" t="s">
        <v>4858</v>
      </c>
      <c r="E3051" s="824" t="s">
        <v>2896</v>
      </c>
      <c r="F3051" s="822" t="s">
        <v>2868</v>
      </c>
      <c r="G3051" s="822" t="s">
        <v>3241</v>
      </c>
      <c r="H3051" s="822" t="s">
        <v>329</v>
      </c>
      <c r="I3051" s="822" t="s">
        <v>3242</v>
      </c>
      <c r="J3051" s="822" t="s">
        <v>3243</v>
      </c>
      <c r="K3051" s="822" t="s">
        <v>3244</v>
      </c>
      <c r="L3051" s="825">
        <v>0</v>
      </c>
      <c r="M3051" s="825">
        <v>0</v>
      </c>
      <c r="N3051" s="822">
        <v>2</v>
      </c>
      <c r="O3051" s="826">
        <v>1</v>
      </c>
      <c r="P3051" s="825">
        <v>0</v>
      </c>
      <c r="Q3051" s="827"/>
      <c r="R3051" s="822">
        <v>2</v>
      </c>
      <c r="S3051" s="827">
        <v>1</v>
      </c>
      <c r="T3051" s="826">
        <v>1</v>
      </c>
      <c r="U3051" s="828">
        <v>1</v>
      </c>
    </row>
    <row r="3052" spans="1:21" ht="14.45" customHeight="1" x14ac:dyDescent="0.2">
      <c r="A3052" s="821">
        <v>21</v>
      </c>
      <c r="B3052" s="822" t="s">
        <v>2867</v>
      </c>
      <c r="C3052" s="822" t="s">
        <v>2875</v>
      </c>
      <c r="D3052" s="823" t="s">
        <v>4858</v>
      </c>
      <c r="E3052" s="824" t="s">
        <v>2896</v>
      </c>
      <c r="F3052" s="822" t="s">
        <v>2868</v>
      </c>
      <c r="G3052" s="822" t="s">
        <v>3254</v>
      </c>
      <c r="H3052" s="822" t="s">
        <v>329</v>
      </c>
      <c r="I3052" s="822" t="s">
        <v>3255</v>
      </c>
      <c r="J3052" s="822" t="s">
        <v>1152</v>
      </c>
      <c r="K3052" s="822" t="s">
        <v>1153</v>
      </c>
      <c r="L3052" s="825">
        <v>121.92</v>
      </c>
      <c r="M3052" s="825">
        <v>1463.04</v>
      </c>
      <c r="N3052" s="822">
        <v>12</v>
      </c>
      <c r="O3052" s="826">
        <v>4.5</v>
      </c>
      <c r="P3052" s="825">
        <v>1219.2</v>
      </c>
      <c r="Q3052" s="827">
        <v>0.83333333333333337</v>
      </c>
      <c r="R3052" s="822">
        <v>10</v>
      </c>
      <c r="S3052" s="827">
        <v>0.83333333333333337</v>
      </c>
      <c r="T3052" s="826">
        <v>4</v>
      </c>
      <c r="U3052" s="828">
        <v>0.88888888888888884</v>
      </c>
    </row>
    <row r="3053" spans="1:21" ht="14.45" customHeight="1" x14ac:dyDescent="0.2">
      <c r="A3053" s="821">
        <v>21</v>
      </c>
      <c r="B3053" s="822" t="s">
        <v>2867</v>
      </c>
      <c r="C3053" s="822" t="s">
        <v>2875</v>
      </c>
      <c r="D3053" s="823" t="s">
        <v>4858</v>
      </c>
      <c r="E3053" s="824" t="s">
        <v>2896</v>
      </c>
      <c r="F3053" s="822" t="s">
        <v>2869</v>
      </c>
      <c r="G3053" s="822" t="s">
        <v>3257</v>
      </c>
      <c r="H3053" s="822" t="s">
        <v>329</v>
      </c>
      <c r="I3053" s="822" t="s">
        <v>3258</v>
      </c>
      <c r="J3053" s="822" t="s">
        <v>3259</v>
      </c>
      <c r="K3053" s="822"/>
      <c r="L3053" s="825">
        <v>0</v>
      </c>
      <c r="M3053" s="825">
        <v>0</v>
      </c>
      <c r="N3053" s="822">
        <v>4</v>
      </c>
      <c r="O3053" s="826">
        <v>4</v>
      </c>
      <c r="P3053" s="825">
        <v>0</v>
      </c>
      <c r="Q3053" s="827"/>
      <c r="R3053" s="822">
        <v>3</v>
      </c>
      <c r="S3053" s="827">
        <v>0.75</v>
      </c>
      <c r="T3053" s="826">
        <v>3</v>
      </c>
      <c r="U3053" s="828">
        <v>0.75</v>
      </c>
    </row>
    <row r="3054" spans="1:21" ht="14.45" customHeight="1" x14ac:dyDescent="0.2">
      <c r="A3054" s="821">
        <v>21</v>
      </c>
      <c r="B3054" s="822" t="s">
        <v>2867</v>
      </c>
      <c r="C3054" s="822" t="s">
        <v>2875</v>
      </c>
      <c r="D3054" s="823" t="s">
        <v>4858</v>
      </c>
      <c r="E3054" s="824" t="s">
        <v>2896</v>
      </c>
      <c r="F3054" s="822" t="s">
        <v>2870</v>
      </c>
      <c r="G3054" s="822" t="s">
        <v>3257</v>
      </c>
      <c r="H3054" s="822" t="s">
        <v>329</v>
      </c>
      <c r="I3054" s="822" t="s">
        <v>4762</v>
      </c>
      <c r="J3054" s="822" t="s">
        <v>4763</v>
      </c>
      <c r="K3054" s="822" t="s">
        <v>4764</v>
      </c>
      <c r="L3054" s="825">
        <v>763.23</v>
      </c>
      <c r="M3054" s="825">
        <v>6869.07</v>
      </c>
      <c r="N3054" s="822">
        <v>9</v>
      </c>
      <c r="O3054" s="826">
        <v>3</v>
      </c>
      <c r="P3054" s="825">
        <v>6869.07</v>
      </c>
      <c r="Q3054" s="827">
        <v>1</v>
      </c>
      <c r="R3054" s="822">
        <v>9</v>
      </c>
      <c r="S3054" s="827">
        <v>1</v>
      </c>
      <c r="T3054" s="826">
        <v>3</v>
      </c>
      <c r="U3054" s="828">
        <v>1</v>
      </c>
    </row>
    <row r="3055" spans="1:21" ht="14.45" customHeight="1" x14ac:dyDescent="0.2">
      <c r="A3055" s="821">
        <v>21</v>
      </c>
      <c r="B3055" s="822" t="s">
        <v>2867</v>
      </c>
      <c r="C3055" s="822" t="s">
        <v>2875</v>
      </c>
      <c r="D3055" s="823" t="s">
        <v>4858</v>
      </c>
      <c r="E3055" s="824" t="s">
        <v>2909</v>
      </c>
      <c r="F3055" s="822" t="s">
        <v>2868</v>
      </c>
      <c r="G3055" s="822" t="s">
        <v>2937</v>
      </c>
      <c r="H3055" s="822" t="s">
        <v>329</v>
      </c>
      <c r="I3055" s="822" t="s">
        <v>2938</v>
      </c>
      <c r="J3055" s="822" t="s">
        <v>923</v>
      </c>
      <c r="K3055" s="822" t="s">
        <v>2939</v>
      </c>
      <c r="L3055" s="825">
        <v>516</v>
      </c>
      <c r="M3055" s="825">
        <v>516</v>
      </c>
      <c r="N3055" s="822">
        <v>1</v>
      </c>
      <c r="O3055" s="826">
        <v>1</v>
      </c>
      <c r="P3055" s="825">
        <v>516</v>
      </c>
      <c r="Q3055" s="827">
        <v>1</v>
      </c>
      <c r="R3055" s="822">
        <v>1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21</v>
      </c>
      <c r="B3056" s="822" t="s">
        <v>2867</v>
      </c>
      <c r="C3056" s="822" t="s">
        <v>2875</v>
      </c>
      <c r="D3056" s="823" t="s">
        <v>4858</v>
      </c>
      <c r="E3056" s="824" t="s">
        <v>2909</v>
      </c>
      <c r="F3056" s="822" t="s">
        <v>2868</v>
      </c>
      <c r="G3056" s="822" t="s">
        <v>3061</v>
      </c>
      <c r="H3056" s="822" t="s">
        <v>329</v>
      </c>
      <c r="I3056" s="822" t="s">
        <v>3062</v>
      </c>
      <c r="J3056" s="822" t="s">
        <v>3063</v>
      </c>
      <c r="K3056" s="822" t="s">
        <v>3064</v>
      </c>
      <c r="L3056" s="825">
        <v>45.89</v>
      </c>
      <c r="M3056" s="825">
        <v>45.89</v>
      </c>
      <c r="N3056" s="822">
        <v>1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21</v>
      </c>
      <c r="B3057" s="822" t="s">
        <v>2867</v>
      </c>
      <c r="C3057" s="822" t="s">
        <v>2875</v>
      </c>
      <c r="D3057" s="823" t="s">
        <v>4858</v>
      </c>
      <c r="E3057" s="824" t="s">
        <v>2909</v>
      </c>
      <c r="F3057" s="822" t="s">
        <v>2869</v>
      </c>
      <c r="G3057" s="822" t="s">
        <v>3257</v>
      </c>
      <c r="H3057" s="822" t="s">
        <v>329</v>
      </c>
      <c r="I3057" s="822" t="s">
        <v>4391</v>
      </c>
      <c r="J3057" s="822" t="s">
        <v>3259</v>
      </c>
      <c r="K3057" s="822"/>
      <c r="L3057" s="825">
        <v>0</v>
      </c>
      <c r="M3057" s="825">
        <v>0</v>
      </c>
      <c r="N3057" s="822">
        <v>1</v>
      </c>
      <c r="O3057" s="826">
        <v>1</v>
      </c>
      <c r="P3057" s="825">
        <v>0</v>
      </c>
      <c r="Q3057" s="827"/>
      <c r="R3057" s="822">
        <v>1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21</v>
      </c>
      <c r="B3058" s="822" t="s">
        <v>2867</v>
      </c>
      <c r="C3058" s="822" t="s">
        <v>2875</v>
      </c>
      <c r="D3058" s="823" t="s">
        <v>4858</v>
      </c>
      <c r="E3058" s="824" t="s">
        <v>2912</v>
      </c>
      <c r="F3058" s="822" t="s">
        <v>2868</v>
      </c>
      <c r="G3058" s="822" t="s">
        <v>2915</v>
      </c>
      <c r="H3058" s="822" t="s">
        <v>643</v>
      </c>
      <c r="I3058" s="822" t="s">
        <v>2588</v>
      </c>
      <c r="J3058" s="822" t="s">
        <v>2589</v>
      </c>
      <c r="K3058" s="822" t="s">
        <v>2590</v>
      </c>
      <c r="L3058" s="825">
        <v>23.4</v>
      </c>
      <c r="M3058" s="825">
        <v>93.6</v>
      </c>
      <c r="N3058" s="822">
        <v>4</v>
      </c>
      <c r="O3058" s="826">
        <v>3.5</v>
      </c>
      <c r="P3058" s="825">
        <v>46.8</v>
      </c>
      <c r="Q3058" s="827">
        <v>0.5</v>
      </c>
      <c r="R3058" s="822">
        <v>2</v>
      </c>
      <c r="S3058" s="827">
        <v>0.5</v>
      </c>
      <c r="T3058" s="826">
        <v>2</v>
      </c>
      <c r="U3058" s="828">
        <v>0.5714285714285714</v>
      </c>
    </row>
    <row r="3059" spans="1:21" ht="14.45" customHeight="1" x14ac:dyDescent="0.2">
      <c r="A3059" s="821">
        <v>21</v>
      </c>
      <c r="B3059" s="822" t="s">
        <v>2867</v>
      </c>
      <c r="C3059" s="822" t="s">
        <v>2875</v>
      </c>
      <c r="D3059" s="823" t="s">
        <v>4858</v>
      </c>
      <c r="E3059" s="824" t="s">
        <v>2912</v>
      </c>
      <c r="F3059" s="822" t="s">
        <v>2868</v>
      </c>
      <c r="G3059" s="822" t="s">
        <v>3283</v>
      </c>
      <c r="H3059" s="822" t="s">
        <v>643</v>
      </c>
      <c r="I3059" s="822" t="s">
        <v>3284</v>
      </c>
      <c r="J3059" s="822" t="s">
        <v>3285</v>
      </c>
      <c r="K3059" s="822" t="s">
        <v>3286</v>
      </c>
      <c r="L3059" s="825">
        <v>1091.07</v>
      </c>
      <c r="M3059" s="825">
        <v>5455.3499999999995</v>
      </c>
      <c r="N3059" s="822">
        <v>5</v>
      </c>
      <c r="O3059" s="826">
        <v>4.5</v>
      </c>
      <c r="P3059" s="825">
        <v>5455.3499999999995</v>
      </c>
      <c r="Q3059" s="827">
        <v>1</v>
      </c>
      <c r="R3059" s="822">
        <v>5</v>
      </c>
      <c r="S3059" s="827">
        <v>1</v>
      </c>
      <c r="T3059" s="826">
        <v>4.5</v>
      </c>
      <c r="U3059" s="828">
        <v>1</v>
      </c>
    </row>
    <row r="3060" spans="1:21" ht="14.45" customHeight="1" x14ac:dyDescent="0.2">
      <c r="A3060" s="821">
        <v>21</v>
      </c>
      <c r="B3060" s="822" t="s">
        <v>2867</v>
      </c>
      <c r="C3060" s="822" t="s">
        <v>2875</v>
      </c>
      <c r="D3060" s="823" t="s">
        <v>4858</v>
      </c>
      <c r="E3060" s="824" t="s">
        <v>2912</v>
      </c>
      <c r="F3060" s="822" t="s">
        <v>2868</v>
      </c>
      <c r="G3060" s="822" t="s">
        <v>2974</v>
      </c>
      <c r="H3060" s="822" t="s">
        <v>329</v>
      </c>
      <c r="I3060" s="822" t="s">
        <v>2978</v>
      </c>
      <c r="J3060" s="822" t="s">
        <v>2976</v>
      </c>
      <c r="K3060" s="822" t="s">
        <v>1113</v>
      </c>
      <c r="L3060" s="825">
        <v>0</v>
      </c>
      <c r="M3060" s="825">
        <v>0</v>
      </c>
      <c r="N3060" s="822">
        <v>1</v>
      </c>
      <c r="O3060" s="826">
        <v>0.5</v>
      </c>
      <c r="P3060" s="825">
        <v>0</v>
      </c>
      <c r="Q3060" s="827"/>
      <c r="R3060" s="822">
        <v>1</v>
      </c>
      <c r="S3060" s="827">
        <v>1</v>
      </c>
      <c r="T3060" s="826">
        <v>0.5</v>
      </c>
      <c r="U3060" s="828">
        <v>1</v>
      </c>
    </row>
    <row r="3061" spans="1:21" ht="14.45" customHeight="1" x14ac:dyDescent="0.2">
      <c r="A3061" s="821">
        <v>21</v>
      </c>
      <c r="B3061" s="822" t="s">
        <v>2867</v>
      </c>
      <c r="C3061" s="822" t="s">
        <v>2875</v>
      </c>
      <c r="D3061" s="823" t="s">
        <v>4858</v>
      </c>
      <c r="E3061" s="824" t="s">
        <v>2912</v>
      </c>
      <c r="F3061" s="822" t="s">
        <v>2868</v>
      </c>
      <c r="G3061" s="822" t="s">
        <v>4079</v>
      </c>
      <c r="H3061" s="822" t="s">
        <v>329</v>
      </c>
      <c r="I3061" s="822" t="s">
        <v>4816</v>
      </c>
      <c r="J3061" s="822" t="s">
        <v>4195</v>
      </c>
      <c r="K3061" s="822" t="s">
        <v>4817</v>
      </c>
      <c r="L3061" s="825">
        <v>31.21</v>
      </c>
      <c r="M3061" s="825">
        <v>62.42</v>
      </c>
      <c r="N3061" s="822">
        <v>2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21</v>
      </c>
      <c r="B3062" s="822" t="s">
        <v>2867</v>
      </c>
      <c r="C3062" s="822" t="s">
        <v>2875</v>
      </c>
      <c r="D3062" s="823" t="s">
        <v>4858</v>
      </c>
      <c r="E3062" s="824" t="s">
        <v>2912</v>
      </c>
      <c r="F3062" s="822" t="s">
        <v>2868</v>
      </c>
      <c r="G3062" s="822" t="s">
        <v>2979</v>
      </c>
      <c r="H3062" s="822" t="s">
        <v>329</v>
      </c>
      <c r="I3062" s="822" t="s">
        <v>2980</v>
      </c>
      <c r="J3062" s="822" t="s">
        <v>1478</v>
      </c>
      <c r="K3062" s="822" t="s">
        <v>1386</v>
      </c>
      <c r="L3062" s="825">
        <v>97.96</v>
      </c>
      <c r="M3062" s="825">
        <v>97.96</v>
      </c>
      <c r="N3062" s="822">
        <v>1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21</v>
      </c>
      <c r="B3063" s="822" t="s">
        <v>2867</v>
      </c>
      <c r="C3063" s="822" t="s">
        <v>2875</v>
      </c>
      <c r="D3063" s="823" t="s">
        <v>4858</v>
      </c>
      <c r="E3063" s="824" t="s">
        <v>2912</v>
      </c>
      <c r="F3063" s="822" t="s">
        <v>2868</v>
      </c>
      <c r="G3063" s="822" t="s">
        <v>2981</v>
      </c>
      <c r="H3063" s="822" t="s">
        <v>329</v>
      </c>
      <c r="I3063" s="822" t="s">
        <v>2982</v>
      </c>
      <c r="J3063" s="822" t="s">
        <v>1670</v>
      </c>
      <c r="K3063" s="822" t="s">
        <v>782</v>
      </c>
      <c r="L3063" s="825">
        <v>132</v>
      </c>
      <c r="M3063" s="825">
        <v>528</v>
      </c>
      <c r="N3063" s="822">
        <v>4</v>
      </c>
      <c r="O3063" s="826">
        <v>3</v>
      </c>
      <c r="P3063" s="825">
        <v>528</v>
      </c>
      <c r="Q3063" s="827">
        <v>1</v>
      </c>
      <c r="R3063" s="822">
        <v>4</v>
      </c>
      <c r="S3063" s="827">
        <v>1</v>
      </c>
      <c r="T3063" s="826">
        <v>3</v>
      </c>
      <c r="U3063" s="828">
        <v>1</v>
      </c>
    </row>
    <row r="3064" spans="1:21" ht="14.45" customHeight="1" x14ac:dyDescent="0.2">
      <c r="A3064" s="821">
        <v>21</v>
      </c>
      <c r="B3064" s="822" t="s">
        <v>2867</v>
      </c>
      <c r="C3064" s="822" t="s">
        <v>2875</v>
      </c>
      <c r="D3064" s="823" t="s">
        <v>4858</v>
      </c>
      <c r="E3064" s="824" t="s">
        <v>2912</v>
      </c>
      <c r="F3064" s="822" t="s">
        <v>2868</v>
      </c>
      <c r="G3064" s="822" t="s">
        <v>3525</v>
      </c>
      <c r="H3064" s="822" t="s">
        <v>643</v>
      </c>
      <c r="I3064" s="822" t="s">
        <v>3526</v>
      </c>
      <c r="J3064" s="822" t="s">
        <v>3527</v>
      </c>
      <c r="K3064" s="822" t="s">
        <v>3387</v>
      </c>
      <c r="L3064" s="825">
        <v>58.77</v>
      </c>
      <c r="M3064" s="825">
        <v>58.77</v>
      </c>
      <c r="N3064" s="822">
        <v>1</v>
      </c>
      <c r="O3064" s="826">
        <v>1</v>
      </c>
      <c r="P3064" s="825">
        <v>58.77</v>
      </c>
      <c r="Q3064" s="827">
        <v>1</v>
      </c>
      <c r="R3064" s="822">
        <v>1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21</v>
      </c>
      <c r="B3065" s="822" t="s">
        <v>2867</v>
      </c>
      <c r="C3065" s="822" t="s">
        <v>2875</v>
      </c>
      <c r="D3065" s="823" t="s">
        <v>4858</v>
      </c>
      <c r="E3065" s="824" t="s">
        <v>2912</v>
      </c>
      <c r="F3065" s="822" t="s">
        <v>2868</v>
      </c>
      <c r="G3065" s="822" t="s">
        <v>2937</v>
      </c>
      <c r="H3065" s="822" t="s">
        <v>329</v>
      </c>
      <c r="I3065" s="822" t="s">
        <v>3314</v>
      </c>
      <c r="J3065" s="822" t="s">
        <v>923</v>
      </c>
      <c r="K3065" s="822" t="s">
        <v>924</v>
      </c>
      <c r="L3065" s="825">
        <v>236.03</v>
      </c>
      <c r="M3065" s="825">
        <v>472.06</v>
      </c>
      <c r="N3065" s="822">
        <v>2</v>
      </c>
      <c r="O3065" s="826">
        <v>1.5</v>
      </c>
      <c r="P3065" s="825">
        <v>472.06</v>
      </c>
      <c r="Q3065" s="827">
        <v>1</v>
      </c>
      <c r="R3065" s="822">
        <v>2</v>
      </c>
      <c r="S3065" s="827">
        <v>1</v>
      </c>
      <c r="T3065" s="826">
        <v>1.5</v>
      </c>
      <c r="U3065" s="828">
        <v>1</v>
      </c>
    </row>
    <row r="3066" spans="1:21" ht="14.45" customHeight="1" x14ac:dyDescent="0.2">
      <c r="A3066" s="821">
        <v>21</v>
      </c>
      <c r="B3066" s="822" t="s">
        <v>2867</v>
      </c>
      <c r="C3066" s="822" t="s">
        <v>2875</v>
      </c>
      <c r="D3066" s="823" t="s">
        <v>4858</v>
      </c>
      <c r="E3066" s="824" t="s">
        <v>2912</v>
      </c>
      <c r="F3066" s="822" t="s">
        <v>2868</v>
      </c>
      <c r="G3066" s="822" t="s">
        <v>2937</v>
      </c>
      <c r="H3066" s="822" t="s">
        <v>329</v>
      </c>
      <c r="I3066" s="822" t="s">
        <v>2983</v>
      </c>
      <c r="J3066" s="822" t="s">
        <v>2984</v>
      </c>
      <c r="K3066" s="822" t="s">
        <v>2939</v>
      </c>
      <c r="L3066" s="825">
        <v>516</v>
      </c>
      <c r="M3066" s="825">
        <v>1032</v>
      </c>
      <c r="N3066" s="822">
        <v>2</v>
      </c>
      <c r="O3066" s="826">
        <v>0.5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21</v>
      </c>
      <c r="B3067" s="822" t="s">
        <v>2867</v>
      </c>
      <c r="C3067" s="822" t="s">
        <v>2875</v>
      </c>
      <c r="D3067" s="823" t="s">
        <v>4858</v>
      </c>
      <c r="E3067" s="824" t="s">
        <v>2912</v>
      </c>
      <c r="F3067" s="822" t="s">
        <v>2868</v>
      </c>
      <c r="G3067" s="822" t="s">
        <v>2985</v>
      </c>
      <c r="H3067" s="822" t="s">
        <v>329</v>
      </c>
      <c r="I3067" s="822" t="s">
        <v>4084</v>
      </c>
      <c r="J3067" s="822" t="s">
        <v>818</v>
      </c>
      <c r="K3067" s="822" t="s">
        <v>4085</v>
      </c>
      <c r="L3067" s="825">
        <v>46.81</v>
      </c>
      <c r="M3067" s="825">
        <v>46.81</v>
      </c>
      <c r="N3067" s="822">
        <v>1</v>
      </c>
      <c r="O3067" s="826">
        <v>1</v>
      </c>
      <c r="P3067" s="825">
        <v>46.81</v>
      </c>
      <c r="Q3067" s="827">
        <v>1</v>
      </c>
      <c r="R3067" s="822">
        <v>1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21</v>
      </c>
      <c r="B3068" s="822" t="s">
        <v>2867</v>
      </c>
      <c r="C3068" s="822" t="s">
        <v>2875</v>
      </c>
      <c r="D3068" s="823" t="s">
        <v>4858</v>
      </c>
      <c r="E3068" s="824" t="s">
        <v>2912</v>
      </c>
      <c r="F3068" s="822" t="s">
        <v>2868</v>
      </c>
      <c r="G3068" s="822" t="s">
        <v>2988</v>
      </c>
      <c r="H3068" s="822" t="s">
        <v>329</v>
      </c>
      <c r="I3068" s="822" t="s">
        <v>2989</v>
      </c>
      <c r="J3068" s="822" t="s">
        <v>2990</v>
      </c>
      <c r="K3068" s="822" t="s">
        <v>2991</v>
      </c>
      <c r="L3068" s="825">
        <v>35.25</v>
      </c>
      <c r="M3068" s="825">
        <v>387.75</v>
      </c>
      <c r="N3068" s="822">
        <v>11</v>
      </c>
      <c r="O3068" s="826">
        <v>4</v>
      </c>
      <c r="P3068" s="825">
        <v>105.75</v>
      </c>
      <c r="Q3068" s="827">
        <v>0.27272727272727271</v>
      </c>
      <c r="R3068" s="822">
        <v>3</v>
      </c>
      <c r="S3068" s="827">
        <v>0.27272727272727271</v>
      </c>
      <c r="T3068" s="826">
        <v>1</v>
      </c>
      <c r="U3068" s="828">
        <v>0.25</v>
      </c>
    </row>
    <row r="3069" spans="1:21" ht="14.45" customHeight="1" x14ac:dyDescent="0.2">
      <c r="A3069" s="821">
        <v>21</v>
      </c>
      <c r="B3069" s="822" t="s">
        <v>2867</v>
      </c>
      <c r="C3069" s="822" t="s">
        <v>2875</v>
      </c>
      <c r="D3069" s="823" t="s">
        <v>4858</v>
      </c>
      <c r="E3069" s="824" t="s">
        <v>2912</v>
      </c>
      <c r="F3069" s="822" t="s">
        <v>2868</v>
      </c>
      <c r="G3069" s="822" t="s">
        <v>3327</v>
      </c>
      <c r="H3069" s="822" t="s">
        <v>329</v>
      </c>
      <c r="I3069" s="822" t="s">
        <v>3328</v>
      </c>
      <c r="J3069" s="822" t="s">
        <v>1293</v>
      </c>
      <c r="K3069" s="822" t="s">
        <v>3329</v>
      </c>
      <c r="L3069" s="825">
        <v>24.68</v>
      </c>
      <c r="M3069" s="825">
        <v>148.07999999999998</v>
      </c>
      <c r="N3069" s="822">
        <v>6</v>
      </c>
      <c r="O3069" s="826">
        <v>4</v>
      </c>
      <c r="P3069" s="825">
        <v>24.68</v>
      </c>
      <c r="Q3069" s="827">
        <v>0.16666666666666669</v>
      </c>
      <c r="R3069" s="822">
        <v>1</v>
      </c>
      <c r="S3069" s="827">
        <v>0.16666666666666666</v>
      </c>
      <c r="T3069" s="826">
        <v>1</v>
      </c>
      <c r="U3069" s="828">
        <v>0.25</v>
      </c>
    </row>
    <row r="3070" spans="1:21" ht="14.45" customHeight="1" x14ac:dyDescent="0.2">
      <c r="A3070" s="821">
        <v>21</v>
      </c>
      <c r="B3070" s="822" t="s">
        <v>2867</v>
      </c>
      <c r="C3070" s="822" t="s">
        <v>2875</v>
      </c>
      <c r="D3070" s="823" t="s">
        <v>4858</v>
      </c>
      <c r="E3070" s="824" t="s">
        <v>2912</v>
      </c>
      <c r="F3070" s="822" t="s">
        <v>2868</v>
      </c>
      <c r="G3070" s="822" t="s">
        <v>3327</v>
      </c>
      <c r="H3070" s="822" t="s">
        <v>329</v>
      </c>
      <c r="I3070" s="822" t="s">
        <v>4408</v>
      </c>
      <c r="J3070" s="822" t="s">
        <v>1293</v>
      </c>
      <c r="K3070" s="822" t="s">
        <v>4409</v>
      </c>
      <c r="L3070" s="825">
        <v>74.06</v>
      </c>
      <c r="M3070" s="825">
        <v>74.06</v>
      </c>
      <c r="N3070" s="822">
        <v>1</v>
      </c>
      <c r="O3070" s="826">
        <v>1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21</v>
      </c>
      <c r="B3071" s="822" t="s">
        <v>2867</v>
      </c>
      <c r="C3071" s="822" t="s">
        <v>2875</v>
      </c>
      <c r="D3071" s="823" t="s">
        <v>4858</v>
      </c>
      <c r="E3071" s="824" t="s">
        <v>2912</v>
      </c>
      <c r="F3071" s="822" t="s">
        <v>2868</v>
      </c>
      <c r="G3071" s="822" t="s">
        <v>3004</v>
      </c>
      <c r="H3071" s="822" t="s">
        <v>329</v>
      </c>
      <c r="I3071" s="822" t="s">
        <v>3336</v>
      </c>
      <c r="J3071" s="822" t="s">
        <v>3006</v>
      </c>
      <c r="K3071" s="822" t="s">
        <v>3337</v>
      </c>
      <c r="L3071" s="825">
        <v>123.2</v>
      </c>
      <c r="M3071" s="825">
        <v>369.6</v>
      </c>
      <c r="N3071" s="822">
        <v>3</v>
      </c>
      <c r="O3071" s="826">
        <v>0.5</v>
      </c>
      <c r="P3071" s="825">
        <v>369.6</v>
      </c>
      <c r="Q3071" s="827">
        <v>1</v>
      </c>
      <c r="R3071" s="822">
        <v>3</v>
      </c>
      <c r="S3071" s="827">
        <v>1</v>
      </c>
      <c r="T3071" s="826">
        <v>0.5</v>
      </c>
      <c r="U3071" s="828">
        <v>1</v>
      </c>
    </row>
    <row r="3072" spans="1:21" ht="14.45" customHeight="1" x14ac:dyDescent="0.2">
      <c r="A3072" s="821">
        <v>21</v>
      </c>
      <c r="B3072" s="822" t="s">
        <v>2867</v>
      </c>
      <c r="C3072" s="822" t="s">
        <v>2875</v>
      </c>
      <c r="D3072" s="823" t="s">
        <v>4858</v>
      </c>
      <c r="E3072" s="824" t="s">
        <v>2912</v>
      </c>
      <c r="F3072" s="822" t="s">
        <v>2868</v>
      </c>
      <c r="G3072" s="822" t="s">
        <v>3015</v>
      </c>
      <c r="H3072" s="822" t="s">
        <v>643</v>
      </c>
      <c r="I3072" s="822" t="s">
        <v>3016</v>
      </c>
      <c r="J3072" s="822" t="s">
        <v>3017</v>
      </c>
      <c r="K3072" s="822" t="s">
        <v>3018</v>
      </c>
      <c r="L3072" s="825">
        <v>550.39</v>
      </c>
      <c r="M3072" s="825">
        <v>1651.17</v>
      </c>
      <c r="N3072" s="822">
        <v>3</v>
      </c>
      <c r="O3072" s="826">
        <v>1</v>
      </c>
      <c r="P3072" s="825">
        <v>1651.17</v>
      </c>
      <c r="Q3072" s="827">
        <v>1</v>
      </c>
      <c r="R3072" s="822">
        <v>3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21</v>
      </c>
      <c r="B3073" s="822" t="s">
        <v>2867</v>
      </c>
      <c r="C3073" s="822" t="s">
        <v>2875</v>
      </c>
      <c r="D3073" s="823" t="s">
        <v>4858</v>
      </c>
      <c r="E3073" s="824" t="s">
        <v>2912</v>
      </c>
      <c r="F3073" s="822" t="s">
        <v>2868</v>
      </c>
      <c r="G3073" s="822" t="s">
        <v>2924</v>
      </c>
      <c r="H3073" s="822" t="s">
        <v>643</v>
      </c>
      <c r="I3073" s="822" t="s">
        <v>2544</v>
      </c>
      <c r="J3073" s="822" t="s">
        <v>2545</v>
      </c>
      <c r="K3073" s="822" t="s">
        <v>2546</v>
      </c>
      <c r="L3073" s="825">
        <v>5322.08</v>
      </c>
      <c r="M3073" s="825">
        <v>15966.24</v>
      </c>
      <c r="N3073" s="822">
        <v>3</v>
      </c>
      <c r="O3073" s="826">
        <v>2</v>
      </c>
      <c r="P3073" s="825">
        <v>10644.16</v>
      </c>
      <c r="Q3073" s="827">
        <v>0.66666666666666663</v>
      </c>
      <c r="R3073" s="822">
        <v>2</v>
      </c>
      <c r="S3073" s="827">
        <v>0.66666666666666663</v>
      </c>
      <c r="T3073" s="826">
        <v>1</v>
      </c>
      <c r="U3073" s="828">
        <v>0.5</v>
      </c>
    </row>
    <row r="3074" spans="1:21" ht="14.45" customHeight="1" x14ac:dyDescent="0.2">
      <c r="A3074" s="821">
        <v>21</v>
      </c>
      <c r="B3074" s="822" t="s">
        <v>2867</v>
      </c>
      <c r="C3074" s="822" t="s">
        <v>2875</v>
      </c>
      <c r="D3074" s="823" t="s">
        <v>4858</v>
      </c>
      <c r="E3074" s="824" t="s">
        <v>2912</v>
      </c>
      <c r="F3074" s="822" t="s">
        <v>2868</v>
      </c>
      <c r="G3074" s="822" t="s">
        <v>2924</v>
      </c>
      <c r="H3074" s="822" t="s">
        <v>643</v>
      </c>
      <c r="I3074" s="822" t="s">
        <v>3028</v>
      </c>
      <c r="J3074" s="822" t="s">
        <v>2545</v>
      </c>
      <c r="K3074" s="822" t="s">
        <v>3029</v>
      </c>
      <c r="L3074" s="825">
        <v>5322.08</v>
      </c>
      <c r="M3074" s="825">
        <v>53220.800000000003</v>
      </c>
      <c r="N3074" s="822">
        <v>10</v>
      </c>
      <c r="O3074" s="826">
        <v>5</v>
      </c>
      <c r="P3074" s="825">
        <v>31932.48</v>
      </c>
      <c r="Q3074" s="827">
        <v>0.6</v>
      </c>
      <c r="R3074" s="822">
        <v>6</v>
      </c>
      <c r="S3074" s="827">
        <v>0.6</v>
      </c>
      <c r="T3074" s="826">
        <v>2</v>
      </c>
      <c r="U3074" s="828">
        <v>0.4</v>
      </c>
    </row>
    <row r="3075" spans="1:21" ht="14.45" customHeight="1" x14ac:dyDescent="0.2">
      <c r="A3075" s="821">
        <v>21</v>
      </c>
      <c r="B3075" s="822" t="s">
        <v>2867</v>
      </c>
      <c r="C3075" s="822" t="s">
        <v>2875</v>
      </c>
      <c r="D3075" s="823" t="s">
        <v>4858</v>
      </c>
      <c r="E3075" s="824" t="s">
        <v>2912</v>
      </c>
      <c r="F3075" s="822" t="s">
        <v>2868</v>
      </c>
      <c r="G3075" s="822" t="s">
        <v>2924</v>
      </c>
      <c r="H3075" s="822" t="s">
        <v>643</v>
      </c>
      <c r="I3075" s="822" t="s">
        <v>2553</v>
      </c>
      <c r="J3075" s="822" t="s">
        <v>2548</v>
      </c>
      <c r="K3075" s="822" t="s">
        <v>2554</v>
      </c>
      <c r="L3075" s="825">
        <v>969.48</v>
      </c>
      <c r="M3075" s="825">
        <v>4847.3999999999996</v>
      </c>
      <c r="N3075" s="822">
        <v>5</v>
      </c>
      <c r="O3075" s="826">
        <v>2</v>
      </c>
      <c r="P3075" s="825">
        <v>4847.3999999999996</v>
      </c>
      <c r="Q3075" s="827">
        <v>1</v>
      </c>
      <c r="R3075" s="822">
        <v>5</v>
      </c>
      <c r="S3075" s="827">
        <v>1</v>
      </c>
      <c r="T3075" s="826">
        <v>2</v>
      </c>
      <c r="U3075" s="828">
        <v>1</v>
      </c>
    </row>
    <row r="3076" spans="1:21" ht="14.45" customHeight="1" x14ac:dyDescent="0.2">
      <c r="A3076" s="821">
        <v>21</v>
      </c>
      <c r="B3076" s="822" t="s">
        <v>2867</v>
      </c>
      <c r="C3076" s="822" t="s">
        <v>2875</v>
      </c>
      <c r="D3076" s="823" t="s">
        <v>4858</v>
      </c>
      <c r="E3076" s="824" t="s">
        <v>2912</v>
      </c>
      <c r="F3076" s="822" t="s">
        <v>2868</v>
      </c>
      <c r="G3076" s="822" t="s">
        <v>2924</v>
      </c>
      <c r="H3076" s="822" t="s">
        <v>643</v>
      </c>
      <c r="I3076" s="822" t="s">
        <v>2540</v>
      </c>
      <c r="J3076" s="822" t="s">
        <v>2538</v>
      </c>
      <c r="K3076" s="822" t="s">
        <v>2541</v>
      </c>
      <c r="L3076" s="825">
        <v>484.75</v>
      </c>
      <c r="M3076" s="825">
        <v>1454.25</v>
      </c>
      <c r="N3076" s="822">
        <v>3</v>
      </c>
      <c r="O3076" s="826">
        <v>1</v>
      </c>
      <c r="P3076" s="825">
        <v>1454.25</v>
      </c>
      <c r="Q3076" s="827">
        <v>1</v>
      </c>
      <c r="R3076" s="822">
        <v>3</v>
      </c>
      <c r="S3076" s="827">
        <v>1</v>
      </c>
      <c r="T3076" s="826">
        <v>1</v>
      </c>
      <c r="U3076" s="828">
        <v>1</v>
      </c>
    </row>
    <row r="3077" spans="1:21" ht="14.45" customHeight="1" x14ac:dyDescent="0.2">
      <c r="A3077" s="821">
        <v>21</v>
      </c>
      <c r="B3077" s="822" t="s">
        <v>2867</v>
      </c>
      <c r="C3077" s="822" t="s">
        <v>2875</v>
      </c>
      <c r="D3077" s="823" t="s">
        <v>4858</v>
      </c>
      <c r="E3077" s="824" t="s">
        <v>2912</v>
      </c>
      <c r="F3077" s="822" t="s">
        <v>2868</v>
      </c>
      <c r="G3077" s="822" t="s">
        <v>2924</v>
      </c>
      <c r="H3077" s="822" t="s">
        <v>643</v>
      </c>
      <c r="I3077" s="822" t="s">
        <v>2542</v>
      </c>
      <c r="J3077" s="822" t="s">
        <v>2538</v>
      </c>
      <c r="K3077" s="822" t="s">
        <v>2543</v>
      </c>
      <c r="L3077" s="825">
        <v>969.48</v>
      </c>
      <c r="M3077" s="825">
        <v>2908.44</v>
      </c>
      <c r="N3077" s="822">
        <v>3</v>
      </c>
      <c r="O3077" s="826">
        <v>1</v>
      </c>
      <c r="P3077" s="825">
        <v>2908.44</v>
      </c>
      <c r="Q3077" s="827">
        <v>1</v>
      </c>
      <c r="R3077" s="822">
        <v>3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21</v>
      </c>
      <c r="B3078" s="822" t="s">
        <v>2867</v>
      </c>
      <c r="C3078" s="822" t="s">
        <v>2875</v>
      </c>
      <c r="D3078" s="823" t="s">
        <v>4858</v>
      </c>
      <c r="E3078" s="824" t="s">
        <v>2912</v>
      </c>
      <c r="F3078" s="822" t="s">
        <v>2868</v>
      </c>
      <c r="G3078" s="822" t="s">
        <v>2924</v>
      </c>
      <c r="H3078" s="822" t="s">
        <v>643</v>
      </c>
      <c r="I3078" s="822" t="s">
        <v>2537</v>
      </c>
      <c r="J3078" s="822" t="s">
        <v>2538</v>
      </c>
      <c r="K3078" s="822" t="s">
        <v>2539</v>
      </c>
      <c r="L3078" s="825">
        <v>1938.97</v>
      </c>
      <c r="M3078" s="825">
        <v>19389.7</v>
      </c>
      <c r="N3078" s="822">
        <v>10</v>
      </c>
      <c r="O3078" s="826">
        <v>4</v>
      </c>
      <c r="P3078" s="825">
        <v>11633.82</v>
      </c>
      <c r="Q3078" s="827">
        <v>0.6</v>
      </c>
      <c r="R3078" s="822">
        <v>6</v>
      </c>
      <c r="S3078" s="827">
        <v>0.6</v>
      </c>
      <c r="T3078" s="826">
        <v>2</v>
      </c>
      <c r="U3078" s="828">
        <v>0.5</v>
      </c>
    </row>
    <row r="3079" spans="1:21" ht="14.45" customHeight="1" x14ac:dyDescent="0.2">
      <c r="A3079" s="821">
        <v>21</v>
      </c>
      <c r="B3079" s="822" t="s">
        <v>2867</v>
      </c>
      <c r="C3079" s="822" t="s">
        <v>2875</v>
      </c>
      <c r="D3079" s="823" t="s">
        <v>4858</v>
      </c>
      <c r="E3079" s="824" t="s">
        <v>2912</v>
      </c>
      <c r="F3079" s="822" t="s">
        <v>2868</v>
      </c>
      <c r="G3079" s="822" t="s">
        <v>2924</v>
      </c>
      <c r="H3079" s="822" t="s">
        <v>643</v>
      </c>
      <c r="I3079" s="822" t="s">
        <v>3031</v>
      </c>
      <c r="J3079" s="822" t="s">
        <v>2538</v>
      </c>
      <c r="K3079" s="822" t="s">
        <v>3032</v>
      </c>
      <c r="L3079" s="825">
        <v>242.37</v>
      </c>
      <c r="M3079" s="825">
        <v>727.11</v>
      </c>
      <c r="N3079" s="822">
        <v>3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21</v>
      </c>
      <c r="B3080" s="822" t="s">
        <v>2867</v>
      </c>
      <c r="C3080" s="822" t="s">
        <v>2875</v>
      </c>
      <c r="D3080" s="823" t="s">
        <v>4858</v>
      </c>
      <c r="E3080" s="824" t="s">
        <v>2912</v>
      </c>
      <c r="F3080" s="822" t="s">
        <v>2868</v>
      </c>
      <c r="G3080" s="822" t="s">
        <v>2924</v>
      </c>
      <c r="H3080" s="822" t="s">
        <v>643</v>
      </c>
      <c r="I3080" s="822" t="s">
        <v>3033</v>
      </c>
      <c r="J3080" s="822" t="s">
        <v>2545</v>
      </c>
      <c r="K3080" s="822" t="s">
        <v>3034</v>
      </c>
      <c r="L3080" s="825">
        <v>5322.08</v>
      </c>
      <c r="M3080" s="825">
        <v>15966.24</v>
      </c>
      <c r="N3080" s="822">
        <v>3</v>
      </c>
      <c r="O3080" s="826">
        <v>1</v>
      </c>
      <c r="P3080" s="825">
        <v>15966.24</v>
      </c>
      <c r="Q3080" s="827">
        <v>1</v>
      </c>
      <c r="R3080" s="822">
        <v>3</v>
      </c>
      <c r="S3080" s="827">
        <v>1</v>
      </c>
      <c r="T3080" s="826">
        <v>1</v>
      </c>
      <c r="U3080" s="828">
        <v>1</v>
      </c>
    </row>
    <row r="3081" spans="1:21" ht="14.45" customHeight="1" x14ac:dyDescent="0.2">
      <c r="A3081" s="821">
        <v>21</v>
      </c>
      <c r="B3081" s="822" t="s">
        <v>2867</v>
      </c>
      <c r="C3081" s="822" t="s">
        <v>2875</v>
      </c>
      <c r="D3081" s="823" t="s">
        <v>4858</v>
      </c>
      <c r="E3081" s="824" t="s">
        <v>2912</v>
      </c>
      <c r="F3081" s="822" t="s">
        <v>2868</v>
      </c>
      <c r="G3081" s="822" t="s">
        <v>3044</v>
      </c>
      <c r="H3081" s="822" t="s">
        <v>643</v>
      </c>
      <c r="I3081" s="822" t="s">
        <v>2581</v>
      </c>
      <c r="J3081" s="822" t="s">
        <v>2579</v>
      </c>
      <c r="K3081" s="822" t="s">
        <v>2582</v>
      </c>
      <c r="L3081" s="825">
        <v>169.73</v>
      </c>
      <c r="M3081" s="825">
        <v>169.73</v>
      </c>
      <c r="N3081" s="822">
        <v>1</v>
      </c>
      <c r="O3081" s="826">
        <v>1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21</v>
      </c>
      <c r="B3082" s="822" t="s">
        <v>2867</v>
      </c>
      <c r="C3082" s="822" t="s">
        <v>2875</v>
      </c>
      <c r="D3082" s="823" t="s">
        <v>4858</v>
      </c>
      <c r="E3082" s="824" t="s">
        <v>2912</v>
      </c>
      <c r="F3082" s="822" t="s">
        <v>2868</v>
      </c>
      <c r="G3082" s="822" t="s">
        <v>3651</v>
      </c>
      <c r="H3082" s="822" t="s">
        <v>329</v>
      </c>
      <c r="I3082" s="822" t="s">
        <v>4525</v>
      </c>
      <c r="J3082" s="822" t="s">
        <v>1117</v>
      </c>
      <c r="K3082" s="822" t="s">
        <v>4526</v>
      </c>
      <c r="L3082" s="825">
        <v>79.64</v>
      </c>
      <c r="M3082" s="825">
        <v>79.64</v>
      </c>
      <c r="N3082" s="822">
        <v>1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21</v>
      </c>
      <c r="B3083" s="822" t="s">
        <v>2867</v>
      </c>
      <c r="C3083" s="822" t="s">
        <v>2875</v>
      </c>
      <c r="D3083" s="823" t="s">
        <v>4858</v>
      </c>
      <c r="E3083" s="824" t="s">
        <v>2912</v>
      </c>
      <c r="F3083" s="822" t="s">
        <v>2868</v>
      </c>
      <c r="G3083" s="822" t="s">
        <v>3061</v>
      </c>
      <c r="H3083" s="822" t="s">
        <v>329</v>
      </c>
      <c r="I3083" s="822" t="s">
        <v>3065</v>
      </c>
      <c r="J3083" s="822" t="s">
        <v>3063</v>
      </c>
      <c r="K3083" s="822" t="s">
        <v>3066</v>
      </c>
      <c r="L3083" s="825">
        <v>91.78</v>
      </c>
      <c r="M3083" s="825">
        <v>275.34000000000003</v>
      </c>
      <c r="N3083" s="822">
        <v>3</v>
      </c>
      <c r="O3083" s="826">
        <v>1</v>
      </c>
      <c r="P3083" s="825">
        <v>275.34000000000003</v>
      </c>
      <c r="Q3083" s="827">
        <v>1</v>
      </c>
      <c r="R3083" s="822">
        <v>3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21</v>
      </c>
      <c r="B3084" s="822" t="s">
        <v>2867</v>
      </c>
      <c r="C3084" s="822" t="s">
        <v>2875</v>
      </c>
      <c r="D3084" s="823" t="s">
        <v>4858</v>
      </c>
      <c r="E3084" s="824" t="s">
        <v>2912</v>
      </c>
      <c r="F3084" s="822" t="s">
        <v>2868</v>
      </c>
      <c r="G3084" s="822" t="s">
        <v>3666</v>
      </c>
      <c r="H3084" s="822" t="s">
        <v>329</v>
      </c>
      <c r="I3084" s="822" t="s">
        <v>3667</v>
      </c>
      <c r="J3084" s="822" t="s">
        <v>829</v>
      </c>
      <c r="K3084" s="822" t="s">
        <v>3668</v>
      </c>
      <c r="L3084" s="825">
        <v>25.53</v>
      </c>
      <c r="M3084" s="825">
        <v>51.06</v>
      </c>
      <c r="N3084" s="822">
        <v>2</v>
      </c>
      <c r="O3084" s="826">
        <v>2</v>
      </c>
      <c r="P3084" s="825">
        <v>51.06</v>
      </c>
      <c r="Q3084" s="827">
        <v>1</v>
      </c>
      <c r="R3084" s="822">
        <v>2</v>
      </c>
      <c r="S3084" s="827">
        <v>1</v>
      </c>
      <c r="T3084" s="826">
        <v>2</v>
      </c>
      <c r="U3084" s="828">
        <v>1</v>
      </c>
    </row>
    <row r="3085" spans="1:21" ht="14.45" customHeight="1" x14ac:dyDescent="0.2">
      <c r="A3085" s="821">
        <v>21</v>
      </c>
      <c r="B3085" s="822" t="s">
        <v>2867</v>
      </c>
      <c r="C3085" s="822" t="s">
        <v>2875</v>
      </c>
      <c r="D3085" s="823" t="s">
        <v>4858</v>
      </c>
      <c r="E3085" s="824" t="s">
        <v>2912</v>
      </c>
      <c r="F3085" s="822" t="s">
        <v>2868</v>
      </c>
      <c r="G3085" s="822" t="s">
        <v>3083</v>
      </c>
      <c r="H3085" s="822" t="s">
        <v>329</v>
      </c>
      <c r="I3085" s="822" t="s">
        <v>3084</v>
      </c>
      <c r="J3085" s="822" t="s">
        <v>3085</v>
      </c>
      <c r="K3085" s="822" t="s">
        <v>3086</v>
      </c>
      <c r="L3085" s="825">
        <v>26.37</v>
      </c>
      <c r="M3085" s="825">
        <v>52.74</v>
      </c>
      <c r="N3085" s="822">
        <v>2</v>
      </c>
      <c r="O3085" s="826">
        <v>2</v>
      </c>
      <c r="P3085" s="825">
        <v>52.74</v>
      </c>
      <c r="Q3085" s="827">
        <v>1</v>
      </c>
      <c r="R3085" s="822">
        <v>2</v>
      </c>
      <c r="S3085" s="827">
        <v>1</v>
      </c>
      <c r="T3085" s="826">
        <v>2</v>
      </c>
      <c r="U3085" s="828">
        <v>1</v>
      </c>
    </row>
    <row r="3086" spans="1:21" ht="14.45" customHeight="1" x14ac:dyDescent="0.2">
      <c r="A3086" s="821">
        <v>21</v>
      </c>
      <c r="B3086" s="822" t="s">
        <v>2867</v>
      </c>
      <c r="C3086" s="822" t="s">
        <v>2875</v>
      </c>
      <c r="D3086" s="823" t="s">
        <v>4858</v>
      </c>
      <c r="E3086" s="824" t="s">
        <v>2912</v>
      </c>
      <c r="F3086" s="822" t="s">
        <v>2868</v>
      </c>
      <c r="G3086" s="822" t="s">
        <v>3099</v>
      </c>
      <c r="H3086" s="822" t="s">
        <v>329</v>
      </c>
      <c r="I3086" s="822" t="s">
        <v>3358</v>
      </c>
      <c r="J3086" s="822" t="s">
        <v>3101</v>
      </c>
      <c r="K3086" s="822" t="s">
        <v>734</v>
      </c>
      <c r="L3086" s="825">
        <v>550.39</v>
      </c>
      <c r="M3086" s="825">
        <v>1651.17</v>
      </c>
      <c r="N3086" s="822">
        <v>3</v>
      </c>
      <c r="O3086" s="826">
        <v>1</v>
      </c>
      <c r="P3086" s="825">
        <v>1651.17</v>
      </c>
      <c r="Q3086" s="827">
        <v>1</v>
      </c>
      <c r="R3086" s="822">
        <v>3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21</v>
      </c>
      <c r="B3087" s="822" t="s">
        <v>2867</v>
      </c>
      <c r="C3087" s="822" t="s">
        <v>2875</v>
      </c>
      <c r="D3087" s="823" t="s">
        <v>4858</v>
      </c>
      <c r="E3087" s="824" t="s">
        <v>2912</v>
      </c>
      <c r="F3087" s="822" t="s">
        <v>2868</v>
      </c>
      <c r="G3087" s="822" t="s">
        <v>3099</v>
      </c>
      <c r="H3087" s="822" t="s">
        <v>329</v>
      </c>
      <c r="I3087" s="822" t="s">
        <v>3358</v>
      </c>
      <c r="J3087" s="822" t="s">
        <v>3259</v>
      </c>
      <c r="K3087" s="822"/>
      <c r="L3087" s="825">
        <v>550.39</v>
      </c>
      <c r="M3087" s="825">
        <v>1651.17</v>
      </c>
      <c r="N3087" s="822">
        <v>3</v>
      </c>
      <c r="O3087" s="826">
        <v>1</v>
      </c>
      <c r="P3087" s="825">
        <v>1651.17</v>
      </c>
      <c r="Q3087" s="827">
        <v>1</v>
      </c>
      <c r="R3087" s="822">
        <v>3</v>
      </c>
      <c r="S3087" s="827">
        <v>1</v>
      </c>
      <c r="T3087" s="826">
        <v>1</v>
      </c>
      <c r="U3087" s="828">
        <v>1</v>
      </c>
    </row>
    <row r="3088" spans="1:21" ht="14.45" customHeight="1" x14ac:dyDescent="0.2">
      <c r="A3088" s="821">
        <v>21</v>
      </c>
      <c r="B3088" s="822" t="s">
        <v>2867</v>
      </c>
      <c r="C3088" s="822" t="s">
        <v>2875</v>
      </c>
      <c r="D3088" s="823" t="s">
        <v>4858</v>
      </c>
      <c r="E3088" s="824" t="s">
        <v>2912</v>
      </c>
      <c r="F3088" s="822" t="s">
        <v>2868</v>
      </c>
      <c r="G3088" s="822" t="s">
        <v>3099</v>
      </c>
      <c r="H3088" s="822" t="s">
        <v>643</v>
      </c>
      <c r="I3088" s="822" t="s">
        <v>3103</v>
      </c>
      <c r="J3088" s="822" t="s">
        <v>3104</v>
      </c>
      <c r="K3088" s="822" t="s">
        <v>734</v>
      </c>
      <c r="L3088" s="825">
        <v>550.39</v>
      </c>
      <c r="M3088" s="825">
        <v>31372.230000000003</v>
      </c>
      <c r="N3088" s="822">
        <v>57</v>
      </c>
      <c r="O3088" s="826">
        <v>18.5</v>
      </c>
      <c r="P3088" s="825">
        <v>16511.7</v>
      </c>
      <c r="Q3088" s="827">
        <v>0.52631578947368418</v>
      </c>
      <c r="R3088" s="822">
        <v>30</v>
      </c>
      <c r="S3088" s="827">
        <v>0.52631578947368418</v>
      </c>
      <c r="T3088" s="826">
        <v>9.5</v>
      </c>
      <c r="U3088" s="828">
        <v>0.51351351351351349</v>
      </c>
    </row>
    <row r="3089" spans="1:21" ht="14.45" customHeight="1" x14ac:dyDescent="0.2">
      <c r="A3089" s="821">
        <v>21</v>
      </c>
      <c r="B3089" s="822" t="s">
        <v>2867</v>
      </c>
      <c r="C3089" s="822" t="s">
        <v>2875</v>
      </c>
      <c r="D3089" s="823" t="s">
        <v>4858</v>
      </c>
      <c r="E3089" s="824" t="s">
        <v>2912</v>
      </c>
      <c r="F3089" s="822" t="s">
        <v>2868</v>
      </c>
      <c r="G3089" s="822" t="s">
        <v>3397</v>
      </c>
      <c r="H3089" s="822" t="s">
        <v>329</v>
      </c>
      <c r="I3089" s="822" t="s">
        <v>3398</v>
      </c>
      <c r="J3089" s="822" t="s">
        <v>3399</v>
      </c>
      <c r="K3089" s="822" t="s">
        <v>3400</v>
      </c>
      <c r="L3089" s="825">
        <v>727.03</v>
      </c>
      <c r="M3089" s="825">
        <v>28354.170000000002</v>
      </c>
      <c r="N3089" s="822">
        <v>39</v>
      </c>
      <c r="O3089" s="826">
        <v>13</v>
      </c>
      <c r="P3089" s="825">
        <v>13086.54</v>
      </c>
      <c r="Q3089" s="827">
        <v>0.46153846153846156</v>
      </c>
      <c r="R3089" s="822">
        <v>18</v>
      </c>
      <c r="S3089" s="827">
        <v>0.46153846153846156</v>
      </c>
      <c r="T3089" s="826">
        <v>6</v>
      </c>
      <c r="U3089" s="828">
        <v>0.46153846153846156</v>
      </c>
    </row>
    <row r="3090" spans="1:21" ht="14.45" customHeight="1" x14ac:dyDescent="0.2">
      <c r="A3090" s="821">
        <v>21</v>
      </c>
      <c r="B3090" s="822" t="s">
        <v>2867</v>
      </c>
      <c r="C3090" s="822" t="s">
        <v>2875</v>
      </c>
      <c r="D3090" s="823" t="s">
        <v>4858</v>
      </c>
      <c r="E3090" s="824" t="s">
        <v>2912</v>
      </c>
      <c r="F3090" s="822" t="s">
        <v>2868</v>
      </c>
      <c r="G3090" s="822" t="s">
        <v>3397</v>
      </c>
      <c r="H3090" s="822" t="s">
        <v>329</v>
      </c>
      <c r="I3090" s="822" t="s">
        <v>3554</v>
      </c>
      <c r="J3090" s="822" t="s">
        <v>3555</v>
      </c>
      <c r="K3090" s="822" t="s">
        <v>3556</v>
      </c>
      <c r="L3090" s="825">
        <v>727.03</v>
      </c>
      <c r="M3090" s="825">
        <v>4362.18</v>
      </c>
      <c r="N3090" s="822">
        <v>6</v>
      </c>
      <c r="O3090" s="826">
        <v>2</v>
      </c>
      <c r="P3090" s="825">
        <v>4362.18</v>
      </c>
      <c r="Q3090" s="827">
        <v>1</v>
      </c>
      <c r="R3090" s="822">
        <v>6</v>
      </c>
      <c r="S3090" s="827">
        <v>1</v>
      </c>
      <c r="T3090" s="826">
        <v>2</v>
      </c>
      <c r="U3090" s="828">
        <v>1</v>
      </c>
    </row>
    <row r="3091" spans="1:21" ht="14.45" customHeight="1" x14ac:dyDescent="0.2">
      <c r="A3091" s="821">
        <v>21</v>
      </c>
      <c r="B3091" s="822" t="s">
        <v>2867</v>
      </c>
      <c r="C3091" s="822" t="s">
        <v>2875</v>
      </c>
      <c r="D3091" s="823" t="s">
        <v>4858</v>
      </c>
      <c r="E3091" s="824" t="s">
        <v>2912</v>
      </c>
      <c r="F3091" s="822" t="s">
        <v>2868</v>
      </c>
      <c r="G3091" s="822" t="s">
        <v>3695</v>
      </c>
      <c r="H3091" s="822" t="s">
        <v>329</v>
      </c>
      <c r="I3091" s="822" t="s">
        <v>4358</v>
      </c>
      <c r="J3091" s="822" t="s">
        <v>4359</v>
      </c>
      <c r="K3091" s="822" t="s">
        <v>4104</v>
      </c>
      <c r="L3091" s="825">
        <v>54.18</v>
      </c>
      <c r="M3091" s="825">
        <v>108.36</v>
      </c>
      <c r="N3091" s="822">
        <v>2</v>
      </c>
      <c r="O3091" s="826">
        <v>2</v>
      </c>
      <c r="P3091" s="825">
        <v>108.36</v>
      </c>
      <c r="Q3091" s="827">
        <v>1</v>
      </c>
      <c r="R3091" s="822">
        <v>2</v>
      </c>
      <c r="S3091" s="827">
        <v>1</v>
      </c>
      <c r="T3091" s="826">
        <v>2</v>
      </c>
      <c r="U3091" s="828">
        <v>1</v>
      </c>
    </row>
    <row r="3092" spans="1:21" ht="14.45" customHeight="1" x14ac:dyDescent="0.2">
      <c r="A3092" s="821">
        <v>21</v>
      </c>
      <c r="B3092" s="822" t="s">
        <v>2867</v>
      </c>
      <c r="C3092" s="822" t="s">
        <v>2875</v>
      </c>
      <c r="D3092" s="823" t="s">
        <v>4858</v>
      </c>
      <c r="E3092" s="824" t="s">
        <v>2912</v>
      </c>
      <c r="F3092" s="822" t="s">
        <v>2868</v>
      </c>
      <c r="G3092" s="822" t="s">
        <v>2916</v>
      </c>
      <c r="H3092" s="822" t="s">
        <v>329</v>
      </c>
      <c r="I3092" s="822" t="s">
        <v>2917</v>
      </c>
      <c r="J3092" s="822" t="s">
        <v>807</v>
      </c>
      <c r="K3092" s="822" t="s">
        <v>2918</v>
      </c>
      <c r="L3092" s="825">
        <v>53.57</v>
      </c>
      <c r="M3092" s="825">
        <v>428.56</v>
      </c>
      <c r="N3092" s="822">
        <v>8</v>
      </c>
      <c r="O3092" s="826">
        <v>6</v>
      </c>
      <c r="P3092" s="825">
        <v>374.99</v>
      </c>
      <c r="Q3092" s="827">
        <v>0.875</v>
      </c>
      <c r="R3092" s="822">
        <v>7</v>
      </c>
      <c r="S3092" s="827">
        <v>0.875</v>
      </c>
      <c r="T3092" s="826">
        <v>5</v>
      </c>
      <c r="U3092" s="828">
        <v>0.83333333333333337</v>
      </c>
    </row>
    <row r="3093" spans="1:21" ht="14.45" customHeight="1" x14ac:dyDescent="0.2">
      <c r="A3093" s="821">
        <v>21</v>
      </c>
      <c r="B3093" s="822" t="s">
        <v>2867</v>
      </c>
      <c r="C3093" s="822" t="s">
        <v>2875</v>
      </c>
      <c r="D3093" s="823" t="s">
        <v>4858</v>
      </c>
      <c r="E3093" s="824" t="s">
        <v>2912</v>
      </c>
      <c r="F3093" s="822" t="s">
        <v>2868</v>
      </c>
      <c r="G3093" s="822" t="s">
        <v>3119</v>
      </c>
      <c r="H3093" s="822" t="s">
        <v>643</v>
      </c>
      <c r="I3093" s="822" t="s">
        <v>2333</v>
      </c>
      <c r="J3093" s="822" t="s">
        <v>931</v>
      </c>
      <c r="K3093" s="822" t="s">
        <v>2334</v>
      </c>
      <c r="L3093" s="825">
        <v>1385.62</v>
      </c>
      <c r="M3093" s="825">
        <v>4156.8599999999997</v>
      </c>
      <c r="N3093" s="822">
        <v>3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21</v>
      </c>
      <c r="B3094" s="822" t="s">
        <v>2867</v>
      </c>
      <c r="C3094" s="822" t="s">
        <v>2875</v>
      </c>
      <c r="D3094" s="823" t="s">
        <v>4858</v>
      </c>
      <c r="E3094" s="824" t="s">
        <v>2912</v>
      </c>
      <c r="F3094" s="822" t="s">
        <v>2868</v>
      </c>
      <c r="G3094" s="822" t="s">
        <v>3119</v>
      </c>
      <c r="H3094" s="822" t="s">
        <v>643</v>
      </c>
      <c r="I3094" s="822" t="s">
        <v>2654</v>
      </c>
      <c r="J3094" s="822" t="s">
        <v>929</v>
      </c>
      <c r="K3094" s="822" t="s">
        <v>2655</v>
      </c>
      <c r="L3094" s="825">
        <v>736.33</v>
      </c>
      <c r="M3094" s="825">
        <v>2208.9900000000002</v>
      </c>
      <c r="N3094" s="822">
        <v>3</v>
      </c>
      <c r="O3094" s="826">
        <v>1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21</v>
      </c>
      <c r="B3095" s="822" t="s">
        <v>2867</v>
      </c>
      <c r="C3095" s="822" t="s">
        <v>2875</v>
      </c>
      <c r="D3095" s="823" t="s">
        <v>4858</v>
      </c>
      <c r="E3095" s="824" t="s">
        <v>2912</v>
      </c>
      <c r="F3095" s="822" t="s">
        <v>2868</v>
      </c>
      <c r="G3095" s="822" t="s">
        <v>3119</v>
      </c>
      <c r="H3095" s="822" t="s">
        <v>643</v>
      </c>
      <c r="I3095" s="822" t="s">
        <v>2335</v>
      </c>
      <c r="J3095" s="822" t="s">
        <v>931</v>
      </c>
      <c r="K3095" s="822" t="s">
        <v>2336</v>
      </c>
      <c r="L3095" s="825">
        <v>1847.49</v>
      </c>
      <c r="M3095" s="825">
        <v>14779.920000000002</v>
      </c>
      <c r="N3095" s="822">
        <v>8</v>
      </c>
      <c r="O3095" s="826">
        <v>3</v>
      </c>
      <c r="P3095" s="825">
        <v>9237.4500000000007</v>
      </c>
      <c r="Q3095" s="827">
        <v>0.625</v>
      </c>
      <c r="R3095" s="822">
        <v>5</v>
      </c>
      <c r="S3095" s="827">
        <v>0.625</v>
      </c>
      <c r="T3095" s="826">
        <v>2</v>
      </c>
      <c r="U3095" s="828">
        <v>0.66666666666666663</v>
      </c>
    </row>
    <row r="3096" spans="1:21" ht="14.45" customHeight="1" x14ac:dyDescent="0.2">
      <c r="A3096" s="821">
        <v>21</v>
      </c>
      <c r="B3096" s="822" t="s">
        <v>2867</v>
      </c>
      <c r="C3096" s="822" t="s">
        <v>2875</v>
      </c>
      <c r="D3096" s="823" t="s">
        <v>4858</v>
      </c>
      <c r="E3096" s="824" t="s">
        <v>2912</v>
      </c>
      <c r="F3096" s="822" t="s">
        <v>2868</v>
      </c>
      <c r="G3096" s="822" t="s">
        <v>4153</v>
      </c>
      <c r="H3096" s="822" t="s">
        <v>329</v>
      </c>
      <c r="I3096" s="822" t="s">
        <v>4154</v>
      </c>
      <c r="J3096" s="822" t="s">
        <v>4155</v>
      </c>
      <c r="K3096" s="822" t="s">
        <v>657</v>
      </c>
      <c r="L3096" s="825">
        <v>174.59</v>
      </c>
      <c r="M3096" s="825">
        <v>349.18</v>
      </c>
      <c r="N3096" s="822">
        <v>2</v>
      </c>
      <c r="O3096" s="826">
        <v>1.5</v>
      </c>
      <c r="P3096" s="825">
        <v>349.18</v>
      </c>
      <c r="Q3096" s="827">
        <v>1</v>
      </c>
      <c r="R3096" s="822">
        <v>2</v>
      </c>
      <c r="S3096" s="827">
        <v>1</v>
      </c>
      <c r="T3096" s="826">
        <v>1.5</v>
      </c>
      <c r="U3096" s="828">
        <v>1</v>
      </c>
    </row>
    <row r="3097" spans="1:21" ht="14.45" customHeight="1" x14ac:dyDescent="0.2">
      <c r="A3097" s="821">
        <v>21</v>
      </c>
      <c r="B3097" s="822" t="s">
        <v>2867</v>
      </c>
      <c r="C3097" s="822" t="s">
        <v>2875</v>
      </c>
      <c r="D3097" s="823" t="s">
        <v>4858</v>
      </c>
      <c r="E3097" s="824" t="s">
        <v>2912</v>
      </c>
      <c r="F3097" s="822" t="s">
        <v>2868</v>
      </c>
      <c r="G3097" s="822" t="s">
        <v>2919</v>
      </c>
      <c r="H3097" s="822" t="s">
        <v>329</v>
      </c>
      <c r="I3097" s="822" t="s">
        <v>2920</v>
      </c>
      <c r="J3097" s="822" t="s">
        <v>2310</v>
      </c>
      <c r="K3097" s="822" t="s">
        <v>2311</v>
      </c>
      <c r="L3097" s="825">
        <v>453.18</v>
      </c>
      <c r="M3097" s="825">
        <v>26284.44000000001</v>
      </c>
      <c r="N3097" s="822">
        <v>58</v>
      </c>
      <c r="O3097" s="826">
        <v>46.5</v>
      </c>
      <c r="P3097" s="825">
        <v>15861.300000000007</v>
      </c>
      <c r="Q3097" s="827">
        <v>0.60344827586206895</v>
      </c>
      <c r="R3097" s="822">
        <v>35</v>
      </c>
      <c r="S3097" s="827">
        <v>0.60344827586206895</v>
      </c>
      <c r="T3097" s="826">
        <v>27.5</v>
      </c>
      <c r="U3097" s="828">
        <v>0.59139784946236562</v>
      </c>
    </row>
    <row r="3098" spans="1:21" ht="14.45" customHeight="1" x14ac:dyDescent="0.2">
      <c r="A3098" s="821">
        <v>21</v>
      </c>
      <c r="B3098" s="822" t="s">
        <v>2867</v>
      </c>
      <c r="C3098" s="822" t="s">
        <v>2875</v>
      </c>
      <c r="D3098" s="823" t="s">
        <v>4858</v>
      </c>
      <c r="E3098" s="824" t="s">
        <v>2912</v>
      </c>
      <c r="F3098" s="822" t="s">
        <v>2868</v>
      </c>
      <c r="G3098" s="822" t="s">
        <v>2928</v>
      </c>
      <c r="H3098" s="822" t="s">
        <v>643</v>
      </c>
      <c r="I3098" s="822" t="s">
        <v>2534</v>
      </c>
      <c r="J3098" s="822" t="s">
        <v>1237</v>
      </c>
      <c r="K3098" s="822" t="s">
        <v>1238</v>
      </c>
      <c r="L3098" s="825">
        <v>552.64</v>
      </c>
      <c r="M3098" s="825">
        <v>1657.92</v>
      </c>
      <c r="N3098" s="822">
        <v>3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21</v>
      </c>
      <c r="B3099" s="822" t="s">
        <v>2867</v>
      </c>
      <c r="C3099" s="822" t="s">
        <v>2875</v>
      </c>
      <c r="D3099" s="823" t="s">
        <v>4858</v>
      </c>
      <c r="E3099" s="824" t="s">
        <v>2912</v>
      </c>
      <c r="F3099" s="822" t="s">
        <v>2868</v>
      </c>
      <c r="G3099" s="822" t="s">
        <v>2933</v>
      </c>
      <c r="H3099" s="822" t="s">
        <v>329</v>
      </c>
      <c r="I3099" s="822" t="s">
        <v>3448</v>
      </c>
      <c r="J3099" s="822" t="s">
        <v>1674</v>
      </c>
      <c r="K3099" s="822" t="s">
        <v>1675</v>
      </c>
      <c r="L3099" s="825">
        <v>97.76</v>
      </c>
      <c r="M3099" s="825">
        <v>97.76</v>
      </c>
      <c r="N3099" s="822">
        <v>1</v>
      </c>
      <c r="O3099" s="826">
        <v>0.5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21</v>
      </c>
      <c r="B3100" s="822" t="s">
        <v>2867</v>
      </c>
      <c r="C3100" s="822" t="s">
        <v>2875</v>
      </c>
      <c r="D3100" s="823" t="s">
        <v>4858</v>
      </c>
      <c r="E3100" s="824" t="s">
        <v>2912</v>
      </c>
      <c r="F3100" s="822" t="s">
        <v>2868</v>
      </c>
      <c r="G3100" s="822" t="s">
        <v>2933</v>
      </c>
      <c r="H3100" s="822" t="s">
        <v>643</v>
      </c>
      <c r="I3100" s="822" t="s">
        <v>2297</v>
      </c>
      <c r="J3100" s="822" t="s">
        <v>1674</v>
      </c>
      <c r="K3100" s="822" t="s">
        <v>2298</v>
      </c>
      <c r="L3100" s="825">
        <v>28.81</v>
      </c>
      <c r="M3100" s="825">
        <v>28.81</v>
      </c>
      <c r="N3100" s="822">
        <v>1</v>
      </c>
      <c r="O3100" s="826">
        <v>1</v>
      </c>
      <c r="P3100" s="825">
        <v>28.81</v>
      </c>
      <c r="Q3100" s="827">
        <v>1</v>
      </c>
      <c r="R3100" s="822">
        <v>1</v>
      </c>
      <c r="S3100" s="827">
        <v>1</v>
      </c>
      <c r="T3100" s="826">
        <v>1</v>
      </c>
      <c r="U3100" s="828">
        <v>1</v>
      </c>
    </row>
    <row r="3101" spans="1:21" ht="14.45" customHeight="1" x14ac:dyDescent="0.2">
      <c r="A3101" s="821">
        <v>21</v>
      </c>
      <c r="B3101" s="822" t="s">
        <v>2867</v>
      </c>
      <c r="C3101" s="822" t="s">
        <v>2875</v>
      </c>
      <c r="D3101" s="823" t="s">
        <v>4858</v>
      </c>
      <c r="E3101" s="824" t="s">
        <v>2912</v>
      </c>
      <c r="F3101" s="822" t="s">
        <v>2868</v>
      </c>
      <c r="G3101" s="822" t="s">
        <v>2933</v>
      </c>
      <c r="H3101" s="822" t="s">
        <v>643</v>
      </c>
      <c r="I3101" s="822" t="s">
        <v>2297</v>
      </c>
      <c r="J3101" s="822" t="s">
        <v>1674</v>
      </c>
      <c r="K3101" s="822" t="s">
        <v>2298</v>
      </c>
      <c r="L3101" s="825">
        <v>13.68</v>
      </c>
      <c r="M3101" s="825">
        <v>13.68</v>
      </c>
      <c r="N3101" s="822">
        <v>1</v>
      </c>
      <c r="O3101" s="826">
        <v>1</v>
      </c>
      <c r="P3101" s="825">
        <v>13.68</v>
      </c>
      <c r="Q3101" s="827">
        <v>1</v>
      </c>
      <c r="R3101" s="822">
        <v>1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21</v>
      </c>
      <c r="B3102" s="822" t="s">
        <v>2867</v>
      </c>
      <c r="C3102" s="822" t="s">
        <v>2875</v>
      </c>
      <c r="D3102" s="823" t="s">
        <v>4858</v>
      </c>
      <c r="E3102" s="824" t="s">
        <v>2912</v>
      </c>
      <c r="F3102" s="822" t="s">
        <v>2868</v>
      </c>
      <c r="G3102" s="822" t="s">
        <v>3151</v>
      </c>
      <c r="H3102" s="822" t="s">
        <v>329</v>
      </c>
      <c r="I3102" s="822" t="s">
        <v>3152</v>
      </c>
      <c r="J3102" s="822" t="s">
        <v>652</v>
      </c>
      <c r="K3102" s="822" t="s">
        <v>3153</v>
      </c>
      <c r="L3102" s="825">
        <v>127.91</v>
      </c>
      <c r="M3102" s="825">
        <v>895.36999999999989</v>
      </c>
      <c r="N3102" s="822">
        <v>7</v>
      </c>
      <c r="O3102" s="826">
        <v>3.5</v>
      </c>
      <c r="P3102" s="825">
        <v>639.54999999999995</v>
      </c>
      <c r="Q3102" s="827">
        <v>0.7142857142857143</v>
      </c>
      <c r="R3102" s="822">
        <v>5</v>
      </c>
      <c r="S3102" s="827">
        <v>0.7142857142857143</v>
      </c>
      <c r="T3102" s="826">
        <v>2.5</v>
      </c>
      <c r="U3102" s="828">
        <v>0.7142857142857143</v>
      </c>
    </row>
    <row r="3103" spans="1:21" ht="14.45" customHeight="1" x14ac:dyDescent="0.2">
      <c r="A3103" s="821">
        <v>21</v>
      </c>
      <c r="B3103" s="822" t="s">
        <v>2867</v>
      </c>
      <c r="C3103" s="822" t="s">
        <v>2875</v>
      </c>
      <c r="D3103" s="823" t="s">
        <v>4858</v>
      </c>
      <c r="E3103" s="824" t="s">
        <v>2912</v>
      </c>
      <c r="F3103" s="822" t="s">
        <v>2868</v>
      </c>
      <c r="G3103" s="822" t="s">
        <v>3154</v>
      </c>
      <c r="H3103" s="822" t="s">
        <v>329</v>
      </c>
      <c r="I3103" s="822" t="s">
        <v>3158</v>
      </c>
      <c r="J3103" s="822" t="s">
        <v>3156</v>
      </c>
      <c r="K3103" s="822" t="s">
        <v>3159</v>
      </c>
      <c r="L3103" s="825">
        <v>87.67</v>
      </c>
      <c r="M3103" s="825">
        <v>350.68</v>
      </c>
      <c r="N3103" s="822">
        <v>4</v>
      </c>
      <c r="O3103" s="826">
        <v>2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21</v>
      </c>
      <c r="B3104" s="822" t="s">
        <v>2867</v>
      </c>
      <c r="C3104" s="822" t="s">
        <v>2875</v>
      </c>
      <c r="D3104" s="823" t="s">
        <v>4858</v>
      </c>
      <c r="E3104" s="824" t="s">
        <v>2912</v>
      </c>
      <c r="F3104" s="822" t="s">
        <v>2868</v>
      </c>
      <c r="G3104" s="822" t="s">
        <v>3154</v>
      </c>
      <c r="H3104" s="822" t="s">
        <v>329</v>
      </c>
      <c r="I3104" s="822" t="s">
        <v>3725</v>
      </c>
      <c r="J3104" s="822" t="s">
        <v>3455</v>
      </c>
      <c r="K3104" s="822" t="s">
        <v>3726</v>
      </c>
      <c r="L3104" s="825">
        <v>43.85</v>
      </c>
      <c r="M3104" s="825">
        <v>43.85</v>
      </c>
      <c r="N3104" s="822">
        <v>1</v>
      </c>
      <c r="O3104" s="826">
        <v>0.5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21</v>
      </c>
      <c r="B3105" s="822" t="s">
        <v>2867</v>
      </c>
      <c r="C3105" s="822" t="s">
        <v>2875</v>
      </c>
      <c r="D3105" s="823" t="s">
        <v>4858</v>
      </c>
      <c r="E3105" s="824" t="s">
        <v>2912</v>
      </c>
      <c r="F3105" s="822" t="s">
        <v>2868</v>
      </c>
      <c r="G3105" s="822" t="s">
        <v>3863</v>
      </c>
      <c r="H3105" s="822" t="s">
        <v>643</v>
      </c>
      <c r="I3105" s="822" t="s">
        <v>2762</v>
      </c>
      <c r="J3105" s="822" t="s">
        <v>2758</v>
      </c>
      <c r="K3105" s="822" t="s">
        <v>2763</v>
      </c>
      <c r="L3105" s="825">
        <v>245.91</v>
      </c>
      <c r="M3105" s="825">
        <v>737.73</v>
      </c>
      <c r="N3105" s="822">
        <v>3</v>
      </c>
      <c r="O3105" s="826">
        <v>0.5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21</v>
      </c>
      <c r="B3106" s="822" t="s">
        <v>2867</v>
      </c>
      <c r="C3106" s="822" t="s">
        <v>2875</v>
      </c>
      <c r="D3106" s="823" t="s">
        <v>4858</v>
      </c>
      <c r="E3106" s="824" t="s">
        <v>2912</v>
      </c>
      <c r="F3106" s="822" t="s">
        <v>2868</v>
      </c>
      <c r="G3106" s="822" t="s">
        <v>2921</v>
      </c>
      <c r="H3106" s="822" t="s">
        <v>643</v>
      </c>
      <c r="I3106" s="822" t="s">
        <v>2556</v>
      </c>
      <c r="J3106" s="822" t="s">
        <v>1211</v>
      </c>
      <c r="K3106" s="822" t="s">
        <v>1212</v>
      </c>
      <c r="L3106" s="825">
        <v>0</v>
      </c>
      <c r="M3106" s="825">
        <v>0</v>
      </c>
      <c r="N3106" s="822">
        <v>33</v>
      </c>
      <c r="O3106" s="826">
        <v>12</v>
      </c>
      <c r="P3106" s="825">
        <v>0</v>
      </c>
      <c r="Q3106" s="827"/>
      <c r="R3106" s="822">
        <v>8</v>
      </c>
      <c r="S3106" s="827">
        <v>0.24242424242424243</v>
      </c>
      <c r="T3106" s="826">
        <v>3.5</v>
      </c>
      <c r="U3106" s="828">
        <v>0.29166666666666669</v>
      </c>
    </row>
    <row r="3107" spans="1:21" ht="14.45" customHeight="1" x14ac:dyDescent="0.2">
      <c r="A3107" s="821">
        <v>21</v>
      </c>
      <c r="B3107" s="822" t="s">
        <v>2867</v>
      </c>
      <c r="C3107" s="822" t="s">
        <v>2875</v>
      </c>
      <c r="D3107" s="823" t="s">
        <v>4858</v>
      </c>
      <c r="E3107" s="824" t="s">
        <v>2912</v>
      </c>
      <c r="F3107" s="822" t="s">
        <v>2868</v>
      </c>
      <c r="G3107" s="822" t="s">
        <v>3167</v>
      </c>
      <c r="H3107" s="822" t="s">
        <v>643</v>
      </c>
      <c r="I3107" s="822" t="s">
        <v>3168</v>
      </c>
      <c r="J3107" s="822" t="s">
        <v>3169</v>
      </c>
      <c r="K3107" s="822" t="s">
        <v>3170</v>
      </c>
      <c r="L3107" s="825">
        <v>502.31</v>
      </c>
      <c r="M3107" s="825">
        <v>6027.72</v>
      </c>
      <c r="N3107" s="822">
        <v>12</v>
      </c>
      <c r="O3107" s="826">
        <v>12</v>
      </c>
      <c r="P3107" s="825">
        <v>3013.86</v>
      </c>
      <c r="Q3107" s="827">
        <v>0.5</v>
      </c>
      <c r="R3107" s="822">
        <v>6</v>
      </c>
      <c r="S3107" s="827">
        <v>0.5</v>
      </c>
      <c r="T3107" s="826">
        <v>6</v>
      </c>
      <c r="U3107" s="828">
        <v>0.5</v>
      </c>
    </row>
    <row r="3108" spans="1:21" ht="14.45" customHeight="1" x14ac:dyDescent="0.2">
      <c r="A3108" s="821">
        <v>21</v>
      </c>
      <c r="B3108" s="822" t="s">
        <v>2867</v>
      </c>
      <c r="C3108" s="822" t="s">
        <v>2875</v>
      </c>
      <c r="D3108" s="823" t="s">
        <v>4858</v>
      </c>
      <c r="E3108" s="824" t="s">
        <v>2912</v>
      </c>
      <c r="F3108" s="822" t="s">
        <v>2868</v>
      </c>
      <c r="G3108" s="822" t="s">
        <v>3175</v>
      </c>
      <c r="H3108" s="822" t="s">
        <v>643</v>
      </c>
      <c r="I3108" s="822" t="s">
        <v>2499</v>
      </c>
      <c r="J3108" s="822" t="s">
        <v>1376</v>
      </c>
      <c r="K3108" s="822" t="s">
        <v>1377</v>
      </c>
      <c r="L3108" s="825">
        <v>4017.02</v>
      </c>
      <c r="M3108" s="825">
        <v>32136.16</v>
      </c>
      <c r="N3108" s="822">
        <v>8</v>
      </c>
      <c r="O3108" s="826">
        <v>1.5</v>
      </c>
      <c r="P3108" s="825">
        <v>32136.16</v>
      </c>
      <c r="Q3108" s="827">
        <v>1</v>
      </c>
      <c r="R3108" s="822">
        <v>8</v>
      </c>
      <c r="S3108" s="827">
        <v>1</v>
      </c>
      <c r="T3108" s="826">
        <v>1.5</v>
      </c>
      <c r="U3108" s="828">
        <v>1</v>
      </c>
    </row>
    <row r="3109" spans="1:21" ht="14.45" customHeight="1" x14ac:dyDescent="0.2">
      <c r="A3109" s="821">
        <v>21</v>
      </c>
      <c r="B3109" s="822" t="s">
        <v>2867</v>
      </c>
      <c r="C3109" s="822" t="s">
        <v>2875</v>
      </c>
      <c r="D3109" s="823" t="s">
        <v>4858</v>
      </c>
      <c r="E3109" s="824" t="s">
        <v>2912</v>
      </c>
      <c r="F3109" s="822" t="s">
        <v>2868</v>
      </c>
      <c r="G3109" s="822" t="s">
        <v>3175</v>
      </c>
      <c r="H3109" s="822" t="s">
        <v>643</v>
      </c>
      <c r="I3109" s="822" t="s">
        <v>3176</v>
      </c>
      <c r="J3109" s="822" t="s">
        <v>1376</v>
      </c>
      <c r="K3109" s="822" t="s">
        <v>3177</v>
      </c>
      <c r="L3109" s="825">
        <v>5623.83</v>
      </c>
      <c r="M3109" s="825">
        <v>16871.489999999998</v>
      </c>
      <c r="N3109" s="822">
        <v>3</v>
      </c>
      <c r="O3109" s="826">
        <v>2</v>
      </c>
      <c r="P3109" s="825">
        <v>11247.66</v>
      </c>
      <c r="Q3109" s="827">
        <v>0.66666666666666674</v>
      </c>
      <c r="R3109" s="822">
        <v>2</v>
      </c>
      <c r="S3109" s="827">
        <v>0.66666666666666663</v>
      </c>
      <c r="T3109" s="826">
        <v>1</v>
      </c>
      <c r="U3109" s="828">
        <v>0.5</v>
      </c>
    </row>
    <row r="3110" spans="1:21" ht="14.45" customHeight="1" x14ac:dyDescent="0.2">
      <c r="A3110" s="821">
        <v>21</v>
      </c>
      <c r="B3110" s="822" t="s">
        <v>2867</v>
      </c>
      <c r="C3110" s="822" t="s">
        <v>2875</v>
      </c>
      <c r="D3110" s="823" t="s">
        <v>4858</v>
      </c>
      <c r="E3110" s="824" t="s">
        <v>2912</v>
      </c>
      <c r="F3110" s="822" t="s">
        <v>2868</v>
      </c>
      <c r="G3110" s="822" t="s">
        <v>3187</v>
      </c>
      <c r="H3110" s="822" t="s">
        <v>329</v>
      </c>
      <c r="I3110" s="822" t="s">
        <v>4732</v>
      </c>
      <c r="J3110" s="822" t="s">
        <v>4733</v>
      </c>
      <c r="K3110" s="822" t="s">
        <v>4734</v>
      </c>
      <c r="L3110" s="825">
        <v>333.91</v>
      </c>
      <c r="M3110" s="825">
        <v>1001.73</v>
      </c>
      <c r="N3110" s="822">
        <v>3</v>
      </c>
      <c r="O3110" s="826">
        <v>2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21</v>
      </c>
      <c r="B3111" s="822" t="s">
        <v>2867</v>
      </c>
      <c r="C3111" s="822" t="s">
        <v>2875</v>
      </c>
      <c r="D3111" s="823" t="s">
        <v>4858</v>
      </c>
      <c r="E3111" s="824" t="s">
        <v>2912</v>
      </c>
      <c r="F3111" s="822" t="s">
        <v>2868</v>
      </c>
      <c r="G3111" s="822" t="s">
        <v>3201</v>
      </c>
      <c r="H3111" s="822" t="s">
        <v>329</v>
      </c>
      <c r="I3111" s="822" t="s">
        <v>3202</v>
      </c>
      <c r="J3111" s="822" t="s">
        <v>3203</v>
      </c>
      <c r="K3111" s="822" t="s">
        <v>3204</v>
      </c>
      <c r="L3111" s="825">
        <v>311.02</v>
      </c>
      <c r="M3111" s="825">
        <v>311.02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21</v>
      </c>
      <c r="B3112" s="822" t="s">
        <v>2867</v>
      </c>
      <c r="C3112" s="822" t="s">
        <v>2875</v>
      </c>
      <c r="D3112" s="823" t="s">
        <v>4858</v>
      </c>
      <c r="E3112" s="824" t="s">
        <v>2912</v>
      </c>
      <c r="F3112" s="822" t="s">
        <v>2868</v>
      </c>
      <c r="G3112" s="822" t="s">
        <v>3201</v>
      </c>
      <c r="H3112" s="822" t="s">
        <v>329</v>
      </c>
      <c r="I3112" s="822" t="s">
        <v>3205</v>
      </c>
      <c r="J3112" s="822" t="s">
        <v>3206</v>
      </c>
      <c r="K3112" s="822" t="s">
        <v>3207</v>
      </c>
      <c r="L3112" s="825">
        <v>177.92</v>
      </c>
      <c r="M3112" s="825">
        <v>177.92</v>
      </c>
      <c r="N3112" s="822">
        <v>1</v>
      </c>
      <c r="O3112" s="826">
        <v>1</v>
      </c>
      <c r="P3112" s="825">
        <v>177.92</v>
      </c>
      <c r="Q3112" s="827">
        <v>1</v>
      </c>
      <c r="R3112" s="822">
        <v>1</v>
      </c>
      <c r="S3112" s="827">
        <v>1</v>
      </c>
      <c r="T3112" s="826">
        <v>1</v>
      </c>
      <c r="U3112" s="828">
        <v>1</v>
      </c>
    </row>
    <row r="3113" spans="1:21" ht="14.45" customHeight="1" x14ac:dyDescent="0.2">
      <c r="A3113" s="821">
        <v>21</v>
      </c>
      <c r="B3113" s="822" t="s">
        <v>2867</v>
      </c>
      <c r="C3113" s="822" t="s">
        <v>2875</v>
      </c>
      <c r="D3113" s="823" t="s">
        <v>4858</v>
      </c>
      <c r="E3113" s="824" t="s">
        <v>2912</v>
      </c>
      <c r="F3113" s="822" t="s">
        <v>2868</v>
      </c>
      <c r="G3113" s="822" t="s">
        <v>3210</v>
      </c>
      <c r="H3113" s="822" t="s">
        <v>643</v>
      </c>
      <c r="I3113" s="822" t="s">
        <v>2594</v>
      </c>
      <c r="J3113" s="822" t="s">
        <v>1460</v>
      </c>
      <c r="K3113" s="822" t="s">
        <v>2595</v>
      </c>
      <c r="L3113" s="825">
        <v>0</v>
      </c>
      <c r="M3113" s="825">
        <v>0</v>
      </c>
      <c r="N3113" s="822">
        <v>1</v>
      </c>
      <c r="O3113" s="826">
        <v>1</v>
      </c>
      <c r="P3113" s="825"/>
      <c r="Q3113" s="827"/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21</v>
      </c>
      <c r="B3114" s="822" t="s">
        <v>2867</v>
      </c>
      <c r="C3114" s="822" t="s">
        <v>2875</v>
      </c>
      <c r="D3114" s="823" t="s">
        <v>4858</v>
      </c>
      <c r="E3114" s="824" t="s">
        <v>2912</v>
      </c>
      <c r="F3114" s="822" t="s">
        <v>2868</v>
      </c>
      <c r="G3114" s="822" t="s">
        <v>3221</v>
      </c>
      <c r="H3114" s="822" t="s">
        <v>329</v>
      </c>
      <c r="I3114" s="822" t="s">
        <v>3491</v>
      </c>
      <c r="J3114" s="822" t="s">
        <v>1451</v>
      </c>
      <c r="K3114" s="822" t="s">
        <v>3492</v>
      </c>
      <c r="L3114" s="825">
        <v>50.32</v>
      </c>
      <c r="M3114" s="825">
        <v>452.88</v>
      </c>
      <c r="N3114" s="822">
        <v>9</v>
      </c>
      <c r="O3114" s="826">
        <v>5</v>
      </c>
      <c r="P3114" s="825">
        <v>50.32</v>
      </c>
      <c r="Q3114" s="827">
        <v>0.11111111111111112</v>
      </c>
      <c r="R3114" s="822">
        <v>1</v>
      </c>
      <c r="S3114" s="827">
        <v>0.1111111111111111</v>
      </c>
      <c r="T3114" s="826">
        <v>1</v>
      </c>
      <c r="U3114" s="828">
        <v>0.2</v>
      </c>
    </row>
    <row r="3115" spans="1:21" ht="14.45" customHeight="1" x14ac:dyDescent="0.2">
      <c r="A3115" s="821">
        <v>21</v>
      </c>
      <c r="B3115" s="822" t="s">
        <v>2867</v>
      </c>
      <c r="C3115" s="822" t="s">
        <v>2875</v>
      </c>
      <c r="D3115" s="823" t="s">
        <v>4858</v>
      </c>
      <c r="E3115" s="824" t="s">
        <v>2912</v>
      </c>
      <c r="F3115" s="822" t="s">
        <v>2868</v>
      </c>
      <c r="G3115" s="822" t="s">
        <v>2922</v>
      </c>
      <c r="H3115" s="822" t="s">
        <v>329</v>
      </c>
      <c r="I3115" s="822" t="s">
        <v>2923</v>
      </c>
      <c r="J3115" s="822" t="s">
        <v>650</v>
      </c>
      <c r="K3115" s="822" t="s">
        <v>651</v>
      </c>
      <c r="L3115" s="825">
        <v>2086.5500000000002</v>
      </c>
      <c r="M3115" s="825">
        <v>2086.5500000000002</v>
      </c>
      <c r="N3115" s="822">
        <v>1</v>
      </c>
      <c r="O3115" s="826">
        <v>1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21</v>
      </c>
      <c r="B3116" s="822" t="s">
        <v>2867</v>
      </c>
      <c r="C3116" s="822" t="s">
        <v>2875</v>
      </c>
      <c r="D3116" s="823" t="s">
        <v>4858</v>
      </c>
      <c r="E3116" s="824" t="s">
        <v>2912</v>
      </c>
      <c r="F3116" s="822" t="s">
        <v>2868</v>
      </c>
      <c r="G3116" s="822" t="s">
        <v>3231</v>
      </c>
      <c r="H3116" s="822" t="s">
        <v>643</v>
      </c>
      <c r="I3116" s="822" t="s">
        <v>2449</v>
      </c>
      <c r="J3116" s="822" t="s">
        <v>1529</v>
      </c>
      <c r="K3116" s="822" t="s">
        <v>2450</v>
      </c>
      <c r="L3116" s="825">
        <v>154.36000000000001</v>
      </c>
      <c r="M3116" s="825">
        <v>154.36000000000001</v>
      </c>
      <c r="N3116" s="822">
        <v>1</v>
      </c>
      <c r="O3116" s="826">
        <v>1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21</v>
      </c>
      <c r="B3117" s="822" t="s">
        <v>2867</v>
      </c>
      <c r="C3117" s="822" t="s">
        <v>2875</v>
      </c>
      <c r="D3117" s="823" t="s">
        <v>4858</v>
      </c>
      <c r="E3117" s="824" t="s">
        <v>2912</v>
      </c>
      <c r="F3117" s="822" t="s">
        <v>2868</v>
      </c>
      <c r="G3117" s="822" t="s">
        <v>3231</v>
      </c>
      <c r="H3117" s="822" t="s">
        <v>643</v>
      </c>
      <c r="I3117" s="822" t="s">
        <v>2451</v>
      </c>
      <c r="J3117" s="822" t="s">
        <v>2452</v>
      </c>
      <c r="K3117" s="822" t="s">
        <v>2453</v>
      </c>
      <c r="L3117" s="825">
        <v>149.52000000000001</v>
      </c>
      <c r="M3117" s="825">
        <v>149.52000000000001</v>
      </c>
      <c r="N3117" s="822">
        <v>1</v>
      </c>
      <c r="O3117" s="826">
        <v>1</v>
      </c>
      <c r="P3117" s="825">
        <v>149.52000000000001</v>
      </c>
      <c r="Q3117" s="827">
        <v>1</v>
      </c>
      <c r="R3117" s="822">
        <v>1</v>
      </c>
      <c r="S3117" s="827">
        <v>1</v>
      </c>
      <c r="T3117" s="826">
        <v>1</v>
      </c>
      <c r="U3117" s="828">
        <v>1</v>
      </c>
    </row>
    <row r="3118" spans="1:21" ht="14.45" customHeight="1" x14ac:dyDescent="0.2">
      <c r="A3118" s="821">
        <v>21</v>
      </c>
      <c r="B3118" s="822" t="s">
        <v>2867</v>
      </c>
      <c r="C3118" s="822" t="s">
        <v>2875</v>
      </c>
      <c r="D3118" s="823" t="s">
        <v>4858</v>
      </c>
      <c r="E3118" s="824" t="s">
        <v>2912</v>
      </c>
      <c r="F3118" s="822" t="s">
        <v>2868</v>
      </c>
      <c r="G3118" s="822" t="s">
        <v>3494</v>
      </c>
      <c r="H3118" s="822" t="s">
        <v>329</v>
      </c>
      <c r="I3118" s="822" t="s">
        <v>4385</v>
      </c>
      <c r="J3118" s="822" t="s">
        <v>3496</v>
      </c>
      <c r="K3118" s="822" t="s">
        <v>4386</v>
      </c>
      <c r="L3118" s="825">
        <v>2620.2600000000002</v>
      </c>
      <c r="M3118" s="825">
        <v>7860.7800000000007</v>
      </c>
      <c r="N3118" s="822">
        <v>3</v>
      </c>
      <c r="O3118" s="826">
        <v>1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21</v>
      </c>
      <c r="B3119" s="822" t="s">
        <v>2867</v>
      </c>
      <c r="C3119" s="822" t="s">
        <v>2875</v>
      </c>
      <c r="D3119" s="823" t="s">
        <v>4858</v>
      </c>
      <c r="E3119" s="824" t="s">
        <v>2912</v>
      </c>
      <c r="F3119" s="822" t="s">
        <v>2868</v>
      </c>
      <c r="G3119" s="822" t="s">
        <v>3239</v>
      </c>
      <c r="H3119" s="822" t="s">
        <v>329</v>
      </c>
      <c r="I3119" s="822" t="s">
        <v>4184</v>
      </c>
      <c r="J3119" s="822" t="s">
        <v>891</v>
      </c>
      <c r="K3119" s="822" t="s">
        <v>2707</v>
      </c>
      <c r="L3119" s="825">
        <v>49.08</v>
      </c>
      <c r="M3119" s="825">
        <v>49.08</v>
      </c>
      <c r="N3119" s="822">
        <v>1</v>
      </c>
      <c r="O3119" s="826">
        <v>1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21</v>
      </c>
      <c r="B3120" s="822" t="s">
        <v>2867</v>
      </c>
      <c r="C3120" s="822" t="s">
        <v>2875</v>
      </c>
      <c r="D3120" s="823" t="s">
        <v>4858</v>
      </c>
      <c r="E3120" s="824" t="s">
        <v>2912</v>
      </c>
      <c r="F3120" s="822" t="s">
        <v>2868</v>
      </c>
      <c r="G3120" s="822" t="s">
        <v>3251</v>
      </c>
      <c r="H3120" s="822" t="s">
        <v>643</v>
      </c>
      <c r="I3120" s="822" t="s">
        <v>3252</v>
      </c>
      <c r="J3120" s="822" t="s">
        <v>1514</v>
      </c>
      <c r="K3120" s="822" t="s">
        <v>3253</v>
      </c>
      <c r="L3120" s="825">
        <v>1451.04</v>
      </c>
      <c r="M3120" s="825">
        <v>10157.279999999999</v>
      </c>
      <c r="N3120" s="822">
        <v>7</v>
      </c>
      <c r="O3120" s="826">
        <v>3</v>
      </c>
      <c r="P3120" s="825">
        <v>1451.04</v>
      </c>
      <c r="Q3120" s="827">
        <v>0.14285714285714288</v>
      </c>
      <c r="R3120" s="822">
        <v>1</v>
      </c>
      <c r="S3120" s="827">
        <v>0.14285714285714285</v>
      </c>
      <c r="T3120" s="826">
        <v>1</v>
      </c>
      <c r="U3120" s="828">
        <v>0.33333333333333331</v>
      </c>
    </row>
    <row r="3121" spans="1:21" ht="14.45" customHeight="1" x14ac:dyDescent="0.2">
      <c r="A3121" s="821">
        <v>21</v>
      </c>
      <c r="B3121" s="822" t="s">
        <v>2867</v>
      </c>
      <c r="C3121" s="822" t="s">
        <v>2875</v>
      </c>
      <c r="D3121" s="823" t="s">
        <v>4858</v>
      </c>
      <c r="E3121" s="824" t="s">
        <v>2912</v>
      </c>
      <c r="F3121" s="822" t="s">
        <v>2868</v>
      </c>
      <c r="G3121" s="822" t="s">
        <v>3251</v>
      </c>
      <c r="H3121" s="822" t="s">
        <v>643</v>
      </c>
      <c r="I3121" s="822" t="s">
        <v>4818</v>
      </c>
      <c r="J3121" s="822" t="s">
        <v>4819</v>
      </c>
      <c r="K3121" s="822" t="s">
        <v>1493</v>
      </c>
      <c r="L3121" s="825">
        <v>132.34</v>
      </c>
      <c r="M3121" s="825">
        <v>794.04</v>
      </c>
      <c r="N3121" s="822">
        <v>6</v>
      </c>
      <c r="O3121" s="826">
        <v>2</v>
      </c>
      <c r="P3121" s="825">
        <v>397.02</v>
      </c>
      <c r="Q3121" s="827">
        <v>0.5</v>
      </c>
      <c r="R3121" s="822">
        <v>3</v>
      </c>
      <c r="S3121" s="827">
        <v>0.5</v>
      </c>
      <c r="T3121" s="826">
        <v>1</v>
      </c>
      <c r="U3121" s="828">
        <v>0.5</v>
      </c>
    </row>
    <row r="3122" spans="1:21" ht="14.45" customHeight="1" x14ac:dyDescent="0.2">
      <c r="A3122" s="821">
        <v>21</v>
      </c>
      <c r="B3122" s="822" t="s">
        <v>2867</v>
      </c>
      <c r="C3122" s="822" t="s">
        <v>2875</v>
      </c>
      <c r="D3122" s="823" t="s">
        <v>4858</v>
      </c>
      <c r="E3122" s="824" t="s">
        <v>2912</v>
      </c>
      <c r="F3122" s="822" t="s">
        <v>2868</v>
      </c>
      <c r="G3122" s="822" t="s">
        <v>3251</v>
      </c>
      <c r="H3122" s="822" t="s">
        <v>643</v>
      </c>
      <c r="I3122" s="822" t="s">
        <v>2620</v>
      </c>
      <c r="J3122" s="822" t="s">
        <v>1514</v>
      </c>
      <c r="K3122" s="822" t="s">
        <v>1515</v>
      </c>
      <c r="L3122" s="825">
        <v>1298.21</v>
      </c>
      <c r="M3122" s="825">
        <v>1298.21</v>
      </c>
      <c r="N3122" s="822">
        <v>1</v>
      </c>
      <c r="O3122" s="826">
        <v>1</v>
      </c>
      <c r="P3122" s="825">
        <v>1298.21</v>
      </c>
      <c r="Q3122" s="827">
        <v>1</v>
      </c>
      <c r="R3122" s="822">
        <v>1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21</v>
      </c>
      <c r="B3123" s="822" t="s">
        <v>2867</v>
      </c>
      <c r="C3123" s="822" t="s">
        <v>2875</v>
      </c>
      <c r="D3123" s="823" t="s">
        <v>4858</v>
      </c>
      <c r="E3123" s="824" t="s">
        <v>2912</v>
      </c>
      <c r="F3123" s="822" t="s">
        <v>2868</v>
      </c>
      <c r="G3123" s="822" t="s">
        <v>3254</v>
      </c>
      <c r="H3123" s="822" t="s">
        <v>329</v>
      </c>
      <c r="I3123" s="822" t="s">
        <v>3255</v>
      </c>
      <c r="J3123" s="822" t="s">
        <v>1152</v>
      </c>
      <c r="K3123" s="822" t="s">
        <v>1153</v>
      </c>
      <c r="L3123" s="825">
        <v>121.92</v>
      </c>
      <c r="M3123" s="825">
        <v>243.84</v>
      </c>
      <c r="N3123" s="822">
        <v>2</v>
      </c>
      <c r="O3123" s="826">
        <v>2</v>
      </c>
      <c r="P3123" s="825">
        <v>243.84</v>
      </c>
      <c r="Q3123" s="827">
        <v>1</v>
      </c>
      <c r="R3123" s="822">
        <v>2</v>
      </c>
      <c r="S3123" s="827">
        <v>1</v>
      </c>
      <c r="T3123" s="826">
        <v>2</v>
      </c>
      <c r="U3123" s="828">
        <v>1</v>
      </c>
    </row>
    <row r="3124" spans="1:21" ht="14.45" customHeight="1" x14ac:dyDescent="0.2">
      <c r="A3124" s="821">
        <v>21</v>
      </c>
      <c r="B3124" s="822" t="s">
        <v>2867</v>
      </c>
      <c r="C3124" s="822" t="s">
        <v>2875</v>
      </c>
      <c r="D3124" s="823" t="s">
        <v>4858</v>
      </c>
      <c r="E3124" s="824" t="s">
        <v>2912</v>
      </c>
      <c r="F3124" s="822" t="s">
        <v>2868</v>
      </c>
      <c r="G3124" s="822" t="s">
        <v>3254</v>
      </c>
      <c r="H3124" s="822" t="s">
        <v>329</v>
      </c>
      <c r="I3124" s="822" t="s">
        <v>3255</v>
      </c>
      <c r="J3124" s="822" t="s">
        <v>1152</v>
      </c>
      <c r="K3124" s="822" t="s">
        <v>1153</v>
      </c>
      <c r="L3124" s="825">
        <v>107.27</v>
      </c>
      <c r="M3124" s="825">
        <v>214.54</v>
      </c>
      <c r="N3124" s="822">
        <v>2</v>
      </c>
      <c r="O3124" s="826">
        <v>1</v>
      </c>
      <c r="P3124" s="825">
        <v>214.54</v>
      </c>
      <c r="Q3124" s="827">
        <v>1</v>
      </c>
      <c r="R3124" s="822">
        <v>2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21</v>
      </c>
      <c r="B3125" s="822" t="s">
        <v>2867</v>
      </c>
      <c r="C3125" s="822" t="s">
        <v>2875</v>
      </c>
      <c r="D3125" s="823" t="s">
        <v>4858</v>
      </c>
      <c r="E3125" s="824" t="s">
        <v>2912</v>
      </c>
      <c r="F3125" s="822" t="s">
        <v>2870</v>
      </c>
      <c r="G3125" s="822" t="s">
        <v>3257</v>
      </c>
      <c r="H3125" s="822" t="s">
        <v>329</v>
      </c>
      <c r="I3125" s="822" t="s">
        <v>4820</v>
      </c>
      <c r="J3125" s="822" t="s">
        <v>4821</v>
      </c>
      <c r="K3125" s="822" t="s">
        <v>4822</v>
      </c>
      <c r="L3125" s="825">
        <v>1200.5999999999999</v>
      </c>
      <c r="M3125" s="825">
        <v>7203.5999999999995</v>
      </c>
      <c r="N3125" s="822">
        <v>6</v>
      </c>
      <c r="O3125" s="826">
        <v>2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21</v>
      </c>
      <c r="B3126" s="822" t="s">
        <v>2867</v>
      </c>
      <c r="C3126" s="822" t="s">
        <v>2875</v>
      </c>
      <c r="D3126" s="823" t="s">
        <v>4858</v>
      </c>
      <c r="E3126" s="824" t="s">
        <v>2912</v>
      </c>
      <c r="F3126" s="822" t="s">
        <v>2870</v>
      </c>
      <c r="G3126" s="822" t="s">
        <v>3257</v>
      </c>
      <c r="H3126" s="822" t="s">
        <v>329</v>
      </c>
      <c r="I3126" s="822" t="s">
        <v>4762</v>
      </c>
      <c r="J3126" s="822" t="s">
        <v>4763</v>
      </c>
      <c r="K3126" s="822" t="s">
        <v>4764</v>
      </c>
      <c r="L3126" s="825">
        <v>763.23</v>
      </c>
      <c r="M3126" s="825">
        <v>4579.38</v>
      </c>
      <c r="N3126" s="822">
        <v>6</v>
      </c>
      <c r="O3126" s="826">
        <v>2</v>
      </c>
      <c r="P3126" s="825">
        <v>4579.38</v>
      </c>
      <c r="Q3126" s="827">
        <v>1</v>
      </c>
      <c r="R3126" s="822">
        <v>6</v>
      </c>
      <c r="S3126" s="827">
        <v>1</v>
      </c>
      <c r="T3126" s="826">
        <v>2</v>
      </c>
      <c r="U3126" s="828">
        <v>1</v>
      </c>
    </row>
    <row r="3127" spans="1:21" ht="14.45" customHeight="1" x14ac:dyDescent="0.2">
      <c r="A3127" s="821">
        <v>21</v>
      </c>
      <c r="B3127" s="822" t="s">
        <v>2867</v>
      </c>
      <c r="C3127" s="822" t="s">
        <v>2875</v>
      </c>
      <c r="D3127" s="823" t="s">
        <v>4858</v>
      </c>
      <c r="E3127" s="824" t="s">
        <v>2912</v>
      </c>
      <c r="F3127" s="822" t="s">
        <v>2870</v>
      </c>
      <c r="G3127" s="822" t="s">
        <v>3257</v>
      </c>
      <c r="H3127" s="822" t="s">
        <v>329</v>
      </c>
      <c r="I3127" s="822" t="s">
        <v>4765</v>
      </c>
      <c r="J3127" s="822" t="s">
        <v>4766</v>
      </c>
      <c r="K3127" s="822" t="s">
        <v>4767</v>
      </c>
      <c r="L3127" s="825">
        <v>1557.47</v>
      </c>
      <c r="M3127" s="825">
        <v>6229.88</v>
      </c>
      <c r="N3127" s="822">
        <v>4</v>
      </c>
      <c r="O3127" s="826">
        <v>1</v>
      </c>
      <c r="P3127" s="825">
        <v>6229.88</v>
      </c>
      <c r="Q3127" s="827">
        <v>1</v>
      </c>
      <c r="R3127" s="822">
        <v>4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21</v>
      </c>
      <c r="B3128" s="822" t="s">
        <v>2867</v>
      </c>
      <c r="C3128" s="822" t="s">
        <v>2875</v>
      </c>
      <c r="D3128" s="823" t="s">
        <v>4858</v>
      </c>
      <c r="E3128" s="824" t="s">
        <v>2912</v>
      </c>
      <c r="F3128" s="822" t="s">
        <v>2870</v>
      </c>
      <c r="G3128" s="822" t="s">
        <v>3257</v>
      </c>
      <c r="H3128" s="822" t="s">
        <v>329</v>
      </c>
      <c r="I3128" s="822" t="s">
        <v>4791</v>
      </c>
      <c r="J3128" s="822" t="s">
        <v>4792</v>
      </c>
      <c r="K3128" s="822" t="s">
        <v>4793</v>
      </c>
      <c r="L3128" s="825">
        <v>823.97</v>
      </c>
      <c r="M3128" s="825">
        <v>3295.88</v>
      </c>
      <c r="N3128" s="822">
        <v>4</v>
      </c>
      <c r="O3128" s="826">
        <v>1</v>
      </c>
      <c r="P3128" s="825">
        <v>3295.88</v>
      </c>
      <c r="Q3128" s="827">
        <v>1</v>
      </c>
      <c r="R3128" s="822">
        <v>4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21</v>
      </c>
      <c r="B3129" s="822" t="s">
        <v>2867</v>
      </c>
      <c r="C3129" s="822" t="s">
        <v>2875</v>
      </c>
      <c r="D3129" s="823" t="s">
        <v>4858</v>
      </c>
      <c r="E3129" s="824" t="s">
        <v>2889</v>
      </c>
      <c r="F3129" s="822" t="s">
        <v>2868</v>
      </c>
      <c r="G3129" s="822" t="s">
        <v>4823</v>
      </c>
      <c r="H3129" s="822" t="s">
        <v>329</v>
      </c>
      <c r="I3129" s="822" t="s">
        <v>4824</v>
      </c>
      <c r="J3129" s="822" t="s">
        <v>4825</v>
      </c>
      <c r="K3129" s="822" t="s">
        <v>4826</v>
      </c>
      <c r="L3129" s="825">
        <v>47.46</v>
      </c>
      <c r="M3129" s="825">
        <v>47.46</v>
      </c>
      <c r="N3129" s="822">
        <v>1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21</v>
      </c>
      <c r="B3130" s="822" t="s">
        <v>2867</v>
      </c>
      <c r="C3130" s="822" t="s">
        <v>2875</v>
      </c>
      <c r="D3130" s="823" t="s">
        <v>4858</v>
      </c>
      <c r="E3130" s="824" t="s">
        <v>2889</v>
      </c>
      <c r="F3130" s="822" t="s">
        <v>2868</v>
      </c>
      <c r="G3130" s="822" t="s">
        <v>2988</v>
      </c>
      <c r="H3130" s="822" t="s">
        <v>329</v>
      </c>
      <c r="I3130" s="822" t="s">
        <v>2989</v>
      </c>
      <c r="J3130" s="822" t="s">
        <v>2990</v>
      </c>
      <c r="K3130" s="822" t="s">
        <v>2991</v>
      </c>
      <c r="L3130" s="825">
        <v>35.25</v>
      </c>
      <c r="M3130" s="825">
        <v>35.25</v>
      </c>
      <c r="N3130" s="822">
        <v>1</v>
      </c>
      <c r="O3130" s="826">
        <v>1</v>
      </c>
      <c r="P3130" s="825">
        <v>35.25</v>
      </c>
      <c r="Q3130" s="827">
        <v>1</v>
      </c>
      <c r="R3130" s="822">
        <v>1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21</v>
      </c>
      <c r="B3131" s="822" t="s">
        <v>2867</v>
      </c>
      <c r="C3131" s="822" t="s">
        <v>2875</v>
      </c>
      <c r="D3131" s="823" t="s">
        <v>4858</v>
      </c>
      <c r="E3131" s="824" t="s">
        <v>2889</v>
      </c>
      <c r="F3131" s="822" t="s">
        <v>2868</v>
      </c>
      <c r="G3131" s="822" t="s">
        <v>3004</v>
      </c>
      <c r="H3131" s="822" t="s">
        <v>329</v>
      </c>
      <c r="I3131" s="822" t="s">
        <v>3824</v>
      </c>
      <c r="J3131" s="822" t="s">
        <v>3006</v>
      </c>
      <c r="K3131" s="822" t="s">
        <v>3825</v>
      </c>
      <c r="L3131" s="825">
        <v>246.39</v>
      </c>
      <c r="M3131" s="825">
        <v>246.39</v>
      </c>
      <c r="N3131" s="822">
        <v>1</v>
      </c>
      <c r="O3131" s="826">
        <v>1</v>
      </c>
      <c r="P3131" s="825">
        <v>246.39</v>
      </c>
      <c r="Q3131" s="827">
        <v>1</v>
      </c>
      <c r="R3131" s="822">
        <v>1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21</v>
      </c>
      <c r="B3132" s="822" t="s">
        <v>2867</v>
      </c>
      <c r="C3132" s="822" t="s">
        <v>2875</v>
      </c>
      <c r="D3132" s="823" t="s">
        <v>4858</v>
      </c>
      <c r="E3132" s="824" t="s">
        <v>2889</v>
      </c>
      <c r="F3132" s="822" t="s">
        <v>2868</v>
      </c>
      <c r="G3132" s="822" t="s">
        <v>3043</v>
      </c>
      <c r="H3132" s="822" t="s">
        <v>643</v>
      </c>
      <c r="I3132" s="822" t="s">
        <v>2359</v>
      </c>
      <c r="J3132" s="822" t="s">
        <v>936</v>
      </c>
      <c r="K3132" s="822" t="s">
        <v>2360</v>
      </c>
      <c r="L3132" s="825">
        <v>42.51</v>
      </c>
      <c r="M3132" s="825">
        <v>42.51</v>
      </c>
      <c r="N3132" s="822">
        <v>1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21</v>
      </c>
      <c r="B3133" s="822" t="s">
        <v>2867</v>
      </c>
      <c r="C3133" s="822" t="s">
        <v>2875</v>
      </c>
      <c r="D3133" s="823" t="s">
        <v>4858</v>
      </c>
      <c r="E3133" s="824" t="s">
        <v>2889</v>
      </c>
      <c r="F3133" s="822" t="s">
        <v>2868</v>
      </c>
      <c r="G3133" s="822" t="s">
        <v>3099</v>
      </c>
      <c r="H3133" s="822" t="s">
        <v>643</v>
      </c>
      <c r="I3133" s="822" t="s">
        <v>3103</v>
      </c>
      <c r="J3133" s="822" t="s">
        <v>3104</v>
      </c>
      <c r="K3133" s="822" t="s">
        <v>734</v>
      </c>
      <c r="L3133" s="825">
        <v>550.39</v>
      </c>
      <c r="M3133" s="825">
        <v>6604.68</v>
      </c>
      <c r="N3133" s="822">
        <v>12</v>
      </c>
      <c r="O3133" s="826">
        <v>3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21</v>
      </c>
      <c r="B3134" s="822" t="s">
        <v>2867</v>
      </c>
      <c r="C3134" s="822" t="s">
        <v>2875</v>
      </c>
      <c r="D3134" s="823" t="s">
        <v>4858</v>
      </c>
      <c r="E3134" s="824" t="s">
        <v>2889</v>
      </c>
      <c r="F3134" s="822" t="s">
        <v>2868</v>
      </c>
      <c r="G3134" s="822" t="s">
        <v>3397</v>
      </c>
      <c r="H3134" s="822" t="s">
        <v>329</v>
      </c>
      <c r="I3134" s="822" t="s">
        <v>3398</v>
      </c>
      <c r="J3134" s="822" t="s">
        <v>3399</v>
      </c>
      <c r="K3134" s="822" t="s">
        <v>3400</v>
      </c>
      <c r="L3134" s="825">
        <v>727.03</v>
      </c>
      <c r="M3134" s="825">
        <v>1454.06</v>
      </c>
      <c r="N3134" s="822">
        <v>2</v>
      </c>
      <c r="O3134" s="826">
        <v>1</v>
      </c>
      <c r="P3134" s="825">
        <v>1454.06</v>
      </c>
      <c r="Q3134" s="827">
        <v>1</v>
      </c>
      <c r="R3134" s="822">
        <v>2</v>
      </c>
      <c r="S3134" s="827">
        <v>1</v>
      </c>
      <c r="T3134" s="826">
        <v>1</v>
      </c>
      <c r="U3134" s="828">
        <v>1</v>
      </c>
    </row>
    <row r="3135" spans="1:21" ht="14.45" customHeight="1" x14ac:dyDescent="0.2">
      <c r="A3135" s="821">
        <v>21</v>
      </c>
      <c r="B3135" s="822" t="s">
        <v>2867</v>
      </c>
      <c r="C3135" s="822" t="s">
        <v>2875</v>
      </c>
      <c r="D3135" s="823" t="s">
        <v>4858</v>
      </c>
      <c r="E3135" s="824" t="s">
        <v>2889</v>
      </c>
      <c r="F3135" s="822" t="s">
        <v>2868</v>
      </c>
      <c r="G3135" s="822" t="s">
        <v>4827</v>
      </c>
      <c r="H3135" s="822" t="s">
        <v>329</v>
      </c>
      <c r="I3135" s="822" t="s">
        <v>4828</v>
      </c>
      <c r="J3135" s="822" t="s">
        <v>4829</v>
      </c>
      <c r="K3135" s="822" t="s">
        <v>4830</v>
      </c>
      <c r="L3135" s="825">
        <v>0</v>
      </c>
      <c r="M3135" s="825">
        <v>0</v>
      </c>
      <c r="N3135" s="822">
        <v>2</v>
      </c>
      <c r="O3135" s="826">
        <v>1</v>
      </c>
      <c r="P3135" s="825"/>
      <c r="Q3135" s="827"/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21</v>
      </c>
      <c r="B3136" s="822" t="s">
        <v>2867</v>
      </c>
      <c r="C3136" s="822" t="s">
        <v>2875</v>
      </c>
      <c r="D3136" s="823" t="s">
        <v>4858</v>
      </c>
      <c r="E3136" s="824" t="s">
        <v>2889</v>
      </c>
      <c r="F3136" s="822" t="s">
        <v>2868</v>
      </c>
      <c r="G3136" s="822" t="s">
        <v>3151</v>
      </c>
      <c r="H3136" s="822" t="s">
        <v>329</v>
      </c>
      <c r="I3136" s="822" t="s">
        <v>3152</v>
      </c>
      <c r="J3136" s="822" t="s">
        <v>652</v>
      </c>
      <c r="K3136" s="822" t="s">
        <v>3153</v>
      </c>
      <c r="L3136" s="825">
        <v>127.91</v>
      </c>
      <c r="M3136" s="825">
        <v>127.91</v>
      </c>
      <c r="N3136" s="822">
        <v>1</v>
      </c>
      <c r="O3136" s="826">
        <v>1</v>
      </c>
      <c r="P3136" s="825">
        <v>127.91</v>
      </c>
      <c r="Q3136" s="827">
        <v>1</v>
      </c>
      <c r="R3136" s="822">
        <v>1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21</v>
      </c>
      <c r="B3137" s="822" t="s">
        <v>2867</v>
      </c>
      <c r="C3137" s="822" t="s">
        <v>2875</v>
      </c>
      <c r="D3137" s="823" t="s">
        <v>4858</v>
      </c>
      <c r="E3137" s="824" t="s">
        <v>2889</v>
      </c>
      <c r="F3137" s="822" t="s">
        <v>2868</v>
      </c>
      <c r="G3137" s="822" t="s">
        <v>3154</v>
      </c>
      <c r="H3137" s="822" t="s">
        <v>329</v>
      </c>
      <c r="I3137" s="822" t="s">
        <v>3155</v>
      </c>
      <c r="J3137" s="822" t="s">
        <v>3156</v>
      </c>
      <c r="K3137" s="822" t="s">
        <v>3157</v>
      </c>
      <c r="L3137" s="825">
        <v>21.92</v>
      </c>
      <c r="M3137" s="825">
        <v>65.760000000000005</v>
      </c>
      <c r="N3137" s="822">
        <v>3</v>
      </c>
      <c r="O3137" s="826">
        <v>1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21</v>
      </c>
      <c r="B3138" s="822" t="s">
        <v>2867</v>
      </c>
      <c r="C3138" s="822" t="s">
        <v>2875</v>
      </c>
      <c r="D3138" s="823" t="s">
        <v>4858</v>
      </c>
      <c r="E3138" s="824" t="s">
        <v>2889</v>
      </c>
      <c r="F3138" s="822" t="s">
        <v>2868</v>
      </c>
      <c r="G3138" s="822" t="s">
        <v>3167</v>
      </c>
      <c r="H3138" s="822" t="s">
        <v>643</v>
      </c>
      <c r="I3138" s="822" t="s">
        <v>3168</v>
      </c>
      <c r="J3138" s="822" t="s">
        <v>3169</v>
      </c>
      <c r="K3138" s="822" t="s">
        <v>3170</v>
      </c>
      <c r="L3138" s="825">
        <v>502.31</v>
      </c>
      <c r="M3138" s="825">
        <v>1506.93</v>
      </c>
      <c r="N3138" s="822">
        <v>3</v>
      </c>
      <c r="O3138" s="826">
        <v>3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21</v>
      </c>
      <c r="B3139" s="822" t="s">
        <v>2867</v>
      </c>
      <c r="C3139" s="822" t="s">
        <v>2875</v>
      </c>
      <c r="D3139" s="823" t="s">
        <v>4858</v>
      </c>
      <c r="E3139" s="824" t="s">
        <v>2889</v>
      </c>
      <c r="F3139" s="822" t="s">
        <v>2868</v>
      </c>
      <c r="G3139" s="822" t="s">
        <v>3221</v>
      </c>
      <c r="H3139" s="822" t="s">
        <v>329</v>
      </c>
      <c r="I3139" s="822" t="s">
        <v>3225</v>
      </c>
      <c r="J3139" s="822" t="s">
        <v>3223</v>
      </c>
      <c r="K3139" s="822" t="s">
        <v>3226</v>
      </c>
      <c r="L3139" s="825">
        <v>99.94</v>
      </c>
      <c r="M3139" s="825">
        <v>199.88</v>
      </c>
      <c r="N3139" s="822">
        <v>2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21</v>
      </c>
      <c r="B3140" s="822" t="s">
        <v>2867</v>
      </c>
      <c r="C3140" s="822" t="s">
        <v>2875</v>
      </c>
      <c r="D3140" s="823" t="s">
        <v>4858</v>
      </c>
      <c r="E3140" s="824" t="s">
        <v>2906</v>
      </c>
      <c r="F3140" s="822" t="s">
        <v>2868</v>
      </c>
      <c r="G3140" s="822" t="s">
        <v>2951</v>
      </c>
      <c r="H3140" s="822" t="s">
        <v>329</v>
      </c>
      <c r="I3140" s="822" t="s">
        <v>2952</v>
      </c>
      <c r="J3140" s="822" t="s">
        <v>2953</v>
      </c>
      <c r="K3140" s="822" t="s">
        <v>2954</v>
      </c>
      <c r="L3140" s="825">
        <v>70.48</v>
      </c>
      <c r="M3140" s="825">
        <v>211.44</v>
      </c>
      <c r="N3140" s="822">
        <v>3</v>
      </c>
      <c r="O3140" s="826">
        <v>2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21</v>
      </c>
      <c r="B3141" s="822" t="s">
        <v>2867</v>
      </c>
      <c r="C3141" s="822" t="s">
        <v>2875</v>
      </c>
      <c r="D3141" s="823" t="s">
        <v>4858</v>
      </c>
      <c r="E3141" s="824" t="s">
        <v>2906</v>
      </c>
      <c r="F3141" s="822" t="s">
        <v>2868</v>
      </c>
      <c r="G3141" s="822" t="s">
        <v>2915</v>
      </c>
      <c r="H3141" s="822" t="s">
        <v>643</v>
      </c>
      <c r="I3141" s="822" t="s">
        <v>2591</v>
      </c>
      <c r="J3141" s="822" t="s">
        <v>2589</v>
      </c>
      <c r="K3141" s="822" t="s">
        <v>2592</v>
      </c>
      <c r="L3141" s="825">
        <v>11.71</v>
      </c>
      <c r="M3141" s="825">
        <v>11.71</v>
      </c>
      <c r="N3141" s="822">
        <v>1</v>
      </c>
      <c r="O3141" s="826">
        <v>1</v>
      </c>
      <c r="P3141" s="825">
        <v>11.71</v>
      </c>
      <c r="Q3141" s="827">
        <v>1</v>
      </c>
      <c r="R3141" s="822">
        <v>1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21</v>
      </c>
      <c r="B3142" s="822" t="s">
        <v>2867</v>
      </c>
      <c r="C3142" s="822" t="s">
        <v>2875</v>
      </c>
      <c r="D3142" s="823" t="s">
        <v>4858</v>
      </c>
      <c r="E3142" s="824" t="s">
        <v>2906</v>
      </c>
      <c r="F3142" s="822" t="s">
        <v>2868</v>
      </c>
      <c r="G3142" s="822" t="s">
        <v>4574</v>
      </c>
      <c r="H3142" s="822" t="s">
        <v>329</v>
      </c>
      <c r="I3142" s="822" t="s">
        <v>4831</v>
      </c>
      <c r="J3142" s="822" t="s">
        <v>4832</v>
      </c>
      <c r="K3142" s="822" t="s">
        <v>4833</v>
      </c>
      <c r="L3142" s="825">
        <v>0</v>
      </c>
      <c r="M3142" s="825">
        <v>0</v>
      </c>
      <c r="N3142" s="822">
        <v>1</v>
      </c>
      <c r="O3142" s="826">
        <v>1</v>
      </c>
      <c r="P3142" s="825">
        <v>0</v>
      </c>
      <c r="Q3142" s="827"/>
      <c r="R3142" s="822">
        <v>1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21</v>
      </c>
      <c r="B3143" s="822" t="s">
        <v>2867</v>
      </c>
      <c r="C3143" s="822" t="s">
        <v>2875</v>
      </c>
      <c r="D3143" s="823" t="s">
        <v>4858</v>
      </c>
      <c r="E3143" s="824" t="s">
        <v>2906</v>
      </c>
      <c r="F3143" s="822" t="s">
        <v>2868</v>
      </c>
      <c r="G3143" s="822" t="s">
        <v>4574</v>
      </c>
      <c r="H3143" s="822" t="s">
        <v>329</v>
      </c>
      <c r="I3143" s="822" t="s">
        <v>4834</v>
      </c>
      <c r="J3143" s="822" t="s">
        <v>4832</v>
      </c>
      <c r="K3143" s="822" t="s">
        <v>4835</v>
      </c>
      <c r="L3143" s="825">
        <v>0</v>
      </c>
      <c r="M3143" s="825">
        <v>0</v>
      </c>
      <c r="N3143" s="822">
        <v>3</v>
      </c>
      <c r="O3143" s="826">
        <v>2.5</v>
      </c>
      <c r="P3143" s="825">
        <v>0</v>
      </c>
      <c r="Q3143" s="827"/>
      <c r="R3143" s="822">
        <v>3</v>
      </c>
      <c r="S3143" s="827">
        <v>1</v>
      </c>
      <c r="T3143" s="826">
        <v>2.5</v>
      </c>
      <c r="U3143" s="828">
        <v>1</v>
      </c>
    </row>
    <row r="3144" spans="1:21" ht="14.45" customHeight="1" x14ac:dyDescent="0.2">
      <c r="A3144" s="821">
        <v>21</v>
      </c>
      <c r="B3144" s="822" t="s">
        <v>2867</v>
      </c>
      <c r="C3144" s="822" t="s">
        <v>2875</v>
      </c>
      <c r="D3144" s="823" t="s">
        <v>4858</v>
      </c>
      <c r="E3144" s="824" t="s">
        <v>2906</v>
      </c>
      <c r="F3144" s="822" t="s">
        <v>2868</v>
      </c>
      <c r="G3144" s="822" t="s">
        <v>2962</v>
      </c>
      <c r="H3144" s="822" t="s">
        <v>329</v>
      </c>
      <c r="I3144" s="822" t="s">
        <v>4836</v>
      </c>
      <c r="J3144" s="822" t="s">
        <v>2964</v>
      </c>
      <c r="K3144" s="822" t="s">
        <v>4837</v>
      </c>
      <c r="L3144" s="825">
        <v>917.32</v>
      </c>
      <c r="M3144" s="825">
        <v>2751.96</v>
      </c>
      <c r="N3144" s="822">
        <v>3</v>
      </c>
      <c r="O3144" s="826">
        <v>1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21</v>
      </c>
      <c r="B3145" s="822" t="s">
        <v>2867</v>
      </c>
      <c r="C3145" s="822" t="s">
        <v>2875</v>
      </c>
      <c r="D3145" s="823" t="s">
        <v>4858</v>
      </c>
      <c r="E3145" s="824" t="s">
        <v>2906</v>
      </c>
      <c r="F3145" s="822" t="s">
        <v>2868</v>
      </c>
      <c r="G3145" s="822" t="s">
        <v>3289</v>
      </c>
      <c r="H3145" s="822" t="s">
        <v>643</v>
      </c>
      <c r="I3145" s="822" t="s">
        <v>3290</v>
      </c>
      <c r="J3145" s="822" t="s">
        <v>3291</v>
      </c>
      <c r="K3145" s="822" t="s">
        <v>3292</v>
      </c>
      <c r="L3145" s="825">
        <v>119.7</v>
      </c>
      <c r="M3145" s="825">
        <v>239.4</v>
      </c>
      <c r="N3145" s="822">
        <v>2</v>
      </c>
      <c r="O3145" s="826">
        <v>2</v>
      </c>
      <c r="P3145" s="825">
        <v>239.4</v>
      </c>
      <c r="Q3145" s="827">
        <v>1</v>
      </c>
      <c r="R3145" s="822">
        <v>2</v>
      </c>
      <c r="S3145" s="827">
        <v>1</v>
      </c>
      <c r="T3145" s="826">
        <v>2</v>
      </c>
      <c r="U3145" s="828">
        <v>1</v>
      </c>
    </row>
    <row r="3146" spans="1:21" ht="14.45" customHeight="1" x14ac:dyDescent="0.2">
      <c r="A3146" s="821">
        <v>21</v>
      </c>
      <c r="B3146" s="822" t="s">
        <v>2867</v>
      </c>
      <c r="C3146" s="822" t="s">
        <v>2875</v>
      </c>
      <c r="D3146" s="823" t="s">
        <v>4858</v>
      </c>
      <c r="E3146" s="824" t="s">
        <v>2906</v>
      </c>
      <c r="F3146" s="822" t="s">
        <v>2868</v>
      </c>
      <c r="G3146" s="822" t="s">
        <v>3302</v>
      </c>
      <c r="H3146" s="822" t="s">
        <v>643</v>
      </c>
      <c r="I3146" s="822" t="s">
        <v>3303</v>
      </c>
      <c r="J3146" s="822" t="s">
        <v>3304</v>
      </c>
      <c r="K3146" s="822" t="s">
        <v>2761</v>
      </c>
      <c r="L3146" s="825">
        <v>206.88</v>
      </c>
      <c r="M3146" s="825">
        <v>2482.56</v>
      </c>
      <c r="N3146" s="822">
        <v>12</v>
      </c>
      <c r="O3146" s="826">
        <v>4</v>
      </c>
      <c r="P3146" s="825">
        <v>1241.28</v>
      </c>
      <c r="Q3146" s="827">
        <v>0.5</v>
      </c>
      <c r="R3146" s="822">
        <v>6</v>
      </c>
      <c r="S3146" s="827">
        <v>0.5</v>
      </c>
      <c r="T3146" s="826">
        <v>2</v>
      </c>
      <c r="U3146" s="828">
        <v>0.5</v>
      </c>
    </row>
    <row r="3147" spans="1:21" ht="14.45" customHeight="1" x14ac:dyDescent="0.2">
      <c r="A3147" s="821">
        <v>21</v>
      </c>
      <c r="B3147" s="822" t="s">
        <v>2867</v>
      </c>
      <c r="C3147" s="822" t="s">
        <v>2875</v>
      </c>
      <c r="D3147" s="823" t="s">
        <v>4858</v>
      </c>
      <c r="E3147" s="824" t="s">
        <v>2906</v>
      </c>
      <c r="F3147" s="822" t="s">
        <v>2868</v>
      </c>
      <c r="G3147" s="822" t="s">
        <v>2979</v>
      </c>
      <c r="H3147" s="822" t="s">
        <v>643</v>
      </c>
      <c r="I3147" s="822" t="s">
        <v>2616</v>
      </c>
      <c r="J3147" s="822" t="s">
        <v>1454</v>
      </c>
      <c r="K3147" s="822" t="s">
        <v>780</v>
      </c>
      <c r="L3147" s="825">
        <v>58.77</v>
      </c>
      <c r="M3147" s="825">
        <v>58.77</v>
      </c>
      <c r="N3147" s="822">
        <v>1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21</v>
      </c>
      <c r="B3148" s="822" t="s">
        <v>2867</v>
      </c>
      <c r="C3148" s="822" t="s">
        <v>2875</v>
      </c>
      <c r="D3148" s="823" t="s">
        <v>4858</v>
      </c>
      <c r="E3148" s="824" t="s">
        <v>2906</v>
      </c>
      <c r="F3148" s="822" t="s">
        <v>2868</v>
      </c>
      <c r="G3148" s="822" t="s">
        <v>3309</v>
      </c>
      <c r="H3148" s="822" t="s">
        <v>329</v>
      </c>
      <c r="I3148" s="822" t="s">
        <v>4005</v>
      </c>
      <c r="J3148" s="822" t="s">
        <v>3311</v>
      </c>
      <c r="K3148" s="822" t="s">
        <v>1669</v>
      </c>
      <c r="L3148" s="825">
        <v>78.33</v>
      </c>
      <c r="M3148" s="825">
        <v>156.66</v>
      </c>
      <c r="N3148" s="822">
        <v>2</v>
      </c>
      <c r="O3148" s="826">
        <v>1</v>
      </c>
      <c r="P3148" s="825">
        <v>156.66</v>
      </c>
      <c r="Q3148" s="827">
        <v>1</v>
      </c>
      <c r="R3148" s="822">
        <v>2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21</v>
      </c>
      <c r="B3149" s="822" t="s">
        <v>2867</v>
      </c>
      <c r="C3149" s="822" t="s">
        <v>2875</v>
      </c>
      <c r="D3149" s="823" t="s">
        <v>4858</v>
      </c>
      <c r="E3149" s="824" t="s">
        <v>2906</v>
      </c>
      <c r="F3149" s="822" t="s">
        <v>2868</v>
      </c>
      <c r="G3149" s="822" t="s">
        <v>2981</v>
      </c>
      <c r="H3149" s="822" t="s">
        <v>643</v>
      </c>
      <c r="I3149" s="822" t="s">
        <v>3312</v>
      </c>
      <c r="J3149" s="822" t="s">
        <v>781</v>
      </c>
      <c r="K3149" s="822" t="s">
        <v>782</v>
      </c>
      <c r="L3149" s="825">
        <v>132</v>
      </c>
      <c r="M3149" s="825">
        <v>264</v>
      </c>
      <c r="N3149" s="822">
        <v>2</v>
      </c>
      <c r="O3149" s="826">
        <v>1</v>
      </c>
      <c r="P3149" s="825">
        <v>264</v>
      </c>
      <c r="Q3149" s="827">
        <v>1</v>
      </c>
      <c r="R3149" s="822">
        <v>2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21</v>
      </c>
      <c r="B3150" s="822" t="s">
        <v>2867</v>
      </c>
      <c r="C3150" s="822" t="s">
        <v>2875</v>
      </c>
      <c r="D3150" s="823" t="s">
        <v>4858</v>
      </c>
      <c r="E3150" s="824" t="s">
        <v>2906</v>
      </c>
      <c r="F3150" s="822" t="s">
        <v>2868</v>
      </c>
      <c r="G3150" s="822" t="s">
        <v>2937</v>
      </c>
      <c r="H3150" s="822" t="s">
        <v>329</v>
      </c>
      <c r="I3150" s="822" t="s">
        <v>3314</v>
      </c>
      <c r="J3150" s="822" t="s">
        <v>923</v>
      </c>
      <c r="K3150" s="822" t="s">
        <v>924</v>
      </c>
      <c r="L3150" s="825">
        <v>236.03</v>
      </c>
      <c r="M3150" s="825">
        <v>944.12</v>
      </c>
      <c r="N3150" s="822">
        <v>4</v>
      </c>
      <c r="O3150" s="826">
        <v>1.5</v>
      </c>
      <c r="P3150" s="825">
        <v>944.12</v>
      </c>
      <c r="Q3150" s="827">
        <v>1</v>
      </c>
      <c r="R3150" s="822">
        <v>4</v>
      </c>
      <c r="S3150" s="827">
        <v>1</v>
      </c>
      <c r="T3150" s="826">
        <v>1.5</v>
      </c>
      <c r="U3150" s="828">
        <v>1</v>
      </c>
    </row>
    <row r="3151" spans="1:21" ht="14.45" customHeight="1" x14ac:dyDescent="0.2">
      <c r="A3151" s="821">
        <v>21</v>
      </c>
      <c r="B3151" s="822" t="s">
        <v>2867</v>
      </c>
      <c r="C3151" s="822" t="s">
        <v>2875</v>
      </c>
      <c r="D3151" s="823" t="s">
        <v>4858</v>
      </c>
      <c r="E3151" s="824" t="s">
        <v>2906</v>
      </c>
      <c r="F3151" s="822" t="s">
        <v>2868</v>
      </c>
      <c r="G3151" s="822" t="s">
        <v>2937</v>
      </c>
      <c r="H3151" s="822" t="s">
        <v>329</v>
      </c>
      <c r="I3151" s="822" t="s">
        <v>2938</v>
      </c>
      <c r="J3151" s="822" t="s">
        <v>923</v>
      </c>
      <c r="K3151" s="822" t="s">
        <v>2939</v>
      </c>
      <c r="L3151" s="825">
        <v>516</v>
      </c>
      <c r="M3151" s="825">
        <v>4128</v>
      </c>
      <c r="N3151" s="822">
        <v>8</v>
      </c>
      <c r="O3151" s="826">
        <v>3</v>
      </c>
      <c r="P3151" s="825">
        <v>4128</v>
      </c>
      <c r="Q3151" s="827">
        <v>1</v>
      </c>
      <c r="R3151" s="822">
        <v>8</v>
      </c>
      <c r="S3151" s="827">
        <v>1</v>
      </c>
      <c r="T3151" s="826">
        <v>3</v>
      </c>
      <c r="U3151" s="828">
        <v>1</v>
      </c>
    </row>
    <row r="3152" spans="1:21" ht="14.45" customHeight="1" x14ac:dyDescent="0.2">
      <c r="A3152" s="821">
        <v>21</v>
      </c>
      <c r="B3152" s="822" t="s">
        <v>2867</v>
      </c>
      <c r="C3152" s="822" t="s">
        <v>2875</v>
      </c>
      <c r="D3152" s="823" t="s">
        <v>4858</v>
      </c>
      <c r="E3152" s="824" t="s">
        <v>2906</v>
      </c>
      <c r="F3152" s="822" t="s">
        <v>2868</v>
      </c>
      <c r="G3152" s="822" t="s">
        <v>4123</v>
      </c>
      <c r="H3152" s="822" t="s">
        <v>329</v>
      </c>
      <c r="I3152" s="822" t="s">
        <v>4838</v>
      </c>
      <c r="J3152" s="822" t="s">
        <v>4839</v>
      </c>
      <c r="K3152" s="822" t="s">
        <v>4126</v>
      </c>
      <c r="L3152" s="825">
        <v>0</v>
      </c>
      <c r="M3152" s="825">
        <v>0</v>
      </c>
      <c r="N3152" s="822">
        <v>1</v>
      </c>
      <c r="O3152" s="826">
        <v>1</v>
      </c>
      <c r="P3152" s="825"/>
      <c r="Q3152" s="827"/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21</v>
      </c>
      <c r="B3153" s="822" t="s">
        <v>2867</v>
      </c>
      <c r="C3153" s="822" t="s">
        <v>2875</v>
      </c>
      <c r="D3153" s="823" t="s">
        <v>4858</v>
      </c>
      <c r="E3153" s="824" t="s">
        <v>2906</v>
      </c>
      <c r="F3153" s="822" t="s">
        <v>2868</v>
      </c>
      <c r="G3153" s="822" t="s">
        <v>4123</v>
      </c>
      <c r="H3153" s="822" t="s">
        <v>329</v>
      </c>
      <c r="I3153" s="822" t="s">
        <v>4840</v>
      </c>
      <c r="J3153" s="822" t="s">
        <v>4839</v>
      </c>
      <c r="K3153" s="822" t="s">
        <v>4126</v>
      </c>
      <c r="L3153" s="825">
        <v>0</v>
      </c>
      <c r="M3153" s="825">
        <v>0</v>
      </c>
      <c r="N3153" s="822">
        <v>1</v>
      </c>
      <c r="O3153" s="826">
        <v>1</v>
      </c>
      <c r="P3153" s="825">
        <v>0</v>
      </c>
      <c r="Q3153" s="827"/>
      <c r="R3153" s="822">
        <v>1</v>
      </c>
      <c r="S3153" s="827">
        <v>1</v>
      </c>
      <c r="T3153" s="826">
        <v>1</v>
      </c>
      <c r="U3153" s="828">
        <v>1</v>
      </c>
    </row>
    <row r="3154" spans="1:21" ht="14.45" customHeight="1" x14ac:dyDescent="0.2">
      <c r="A3154" s="821">
        <v>21</v>
      </c>
      <c r="B3154" s="822" t="s">
        <v>2867</v>
      </c>
      <c r="C3154" s="822" t="s">
        <v>2875</v>
      </c>
      <c r="D3154" s="823" t="s">
        <v>4858</v>
      </c>
      <c r="E3154" s="824" t="s">
        <v>2906</v>
      </c>
      <c r="F3154" s="822" t="s">
        <v>2868</v>
      </c>
      <c r="G3154" s="822" t="s">
        <v>4123</v>
      </c>
      <c r="H3154" s="822" t="s">
        <v>329</v>
      </c>
      <c r="I3154" s="822" t="s">
        <v>4841</v>
      </c>
      <c r="J3154" s="822" t="s">
        <v>4839</v>
      </c>
      <c r="K3154" s="822" t="s">
        <v>4126</v>
      </c>
      <c r="L3154" s="825">
        <v>0</v>
      </c>
      <c r="M3154" s="825">
        <v>0</v>
      </c>
      <c r="N3154" s="822">
        <v>1</v>
      </c>
      <c r="O3154" s="826">
        <v>1</v>
      </c>
      <c r="P3154" s="825"/>
      <c r="Q3154" s="827"/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21</v>
      </c>
      <c r="B3155" s="822" t="s">
        <v>2867</v>
      </c>
      <c r="C3155" s="822" t="s">
        <v>2875</v>
      </c>
      <c r="D3155" s="823" t="s">
        <v>4858</v>
      </c>
      <c r="E3155" s="824" t="s">
        <v>2906</v>
      </c>
      <c r="F3155" s="822" t="s">
        <v>2868</v>
      </c>
      <c r="G3155" s="822" t="s">
        <v>3015</v>
      </c>
      <c r="H3155" s="822" t="s">
        <v>329</v>
      </c>
      <c r="I3155" s="822" t="s">
        <v>3019</v>
      </c>
      <c r="J3155" s="822" t="s">
        <v>3020</v>
      </c>
      <c r="K3155" s="822" t="s">
        <v>3018</v>
      </c>
      <c r="L3155" s="825">
        <v>550.39</v>
      </c>
      <c r="M3155" s="825">
        <v>1100.78</v>
      </c>
      <c r="N3155" s="822">
        <v>2</v>
      </c>
      <c r="O3155" s="826">
        <v>1</v>
      </c>
      <c r="P3155" s="825">
        <v>1100.78</v>
      </c>
      <c r="Q3155" s="827">
        <v>1</v>
      </c>
      <c r="R3155" s="822">
        <v>2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21</v>
      </c>
      <c r="B3156" s="822" t="s">
        <v>2867</v>
      </c>
      <c r="C3156" s="822" t="s">
        <v>2875</v>
      </c>
      <c r="D3156" s="823" t="s">
        <v>4858</v>
      </c>
      <c r="E3156" s="824" t="s">
        <v>2906</v>
      </c>
      <c r="F3156" s="822" t="s">
        <v>2868</v>
      </c>
      <c r="G3156" s="822" t="s">
        <v>2924</v>
      </c>
      <c r="H3156" s="822" t="s">
        <v>643</v>
      </c>
      <c r="I3156" s="822" t="s">
        <v>2540</v>
      </c>
      <c r="J3156" s="822" t="s">
        <v>2538</v>
      </c>
      <c r="K3156" s="822" t="s">
        <v>2541</v>
      </c>
      <c r="L3156" s="825">
        <v>484.75</v>
      </c>
      <c r="M3156" s="825">
        <v>1454.25</v>
      </c>
      <c r="N3156" s="822">
        <v>3</v>
      </c>
      <c r="O3156" s="826">
        <v>1</v>
      </c>
      <c r="P3156" s="825">
        <v>1454.25</v>
      </c>
      <c r="Q3156" s="827">
        <v>1</v>
      </c>
      <c r="R3156" s="822">
        <v>3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21</v>
      </c>
      <c r="B3157" s="822" t="s">
        <v>2867</v>
      </c>
      <c r="C3157" s="822" t="s">
        <v>2875</v>
      </c>
      <c r="D3157" s="823" t="s">
        <v>4858</v>
      </c>
      <c r="E3157" s="824" t="s">
        <v>2906</v>
      </c>
      <c r="F3157" s="822" t="s">
        <v>2868</v>
      </c>
      <c r="G3157" s="822" t="s">
        <v>3044</v>
      </c>
      <c r="H3157" s="822" t="s">
        <v>643</v>
      </c>
      <c r="I3157" s="822" t="s">
        <v>2578</v>
      </c>
      <c r="J3157" s="822" t="s">
        <v>2579</v>
      </c>
      <c r="K3157" s="822" t="s">
        <v>2580</v>
      </c>
      <c r="L3157" s="825">
        <v>113.16</v>
      </c>
      <c r="M3157" s="825">
        <v>226.32</v>
      </c>
      <c r="N3157" s="822">
        <v>2</v>
      </c>
      <c r="O3157" s="826">
        <v>0.5</v>
      </c>
      <c r="P3157" s="825">
        <v>226.32</v>
      </c>
      <c r="Q3157" s="827">
        <v>1</v>
      </c>
      <c r="R3157" s="822">
        <v>2</v>
      </c>
      <c r="S3157" s="827">
        <v>1</v>
      </c>
      <c r="T3157" s="826">
        <v>0.5</v>
      </c>
      <c r="U3157" s="828">
        <v>1</v>
      </c>
    </row>
    <row r="3158" spans="1:21" ht="14.45" customHeight="1" x14ac:dyDescent="0.2">
      <c r="A3158" s="821">
        <v>21</v>
      </c>
      <c r="B3158" s="822" t="s">
        <v>2867</v>
      </c>
      <c r="C3158" s="822" t="s">
        <v>2875</v>
      </c>
      <c r="D3158" s="823" t="s">
        <v>4858</v>
      </c>
      <c r="E3158" s="824" t="s">
        <v>2906</v>
      </c>
      <c r="F3158" s="822" t="s">
        <v>2868</v>
      </c>
      <c r="G3158" s="822" t="s">
        <v>4842</v>
      </c>
      <c r="H3158" s="822" t="s">
        <v>329</v>
      </c>
      <c r="I3158" s="822" t="s">
        <v>4843</v>
      </c>
      <c r="J3158" s="822" t="s">
        <v>4844</v>
      </c>
      <c r="K3158" s="822" t="s">
        <v>4845</v>
      </c>
      <c r="L3158" s="825">
        <v>0</v>
      </c>
      <c r="M3158" s="825">
        <v>0</v>
      </c>
      <c r="N3158" s="822">
        <v>1</v>
      </c>
      <c r="O3158" s="826">
        <v>1</v>
      </c>
      <c r="P3158" s="825"/>
      <c r="Q3158" s="827"/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21</v>
      </c>
      <c r="B3159" s="822" t="s">
        <v>2867</v>
      </c>
      <c r="C3159" s="822" t="s">
        <v>2875</v>
      </c>
      <c r="D3159" s="823" t="s">
        <v>4858</v>
      </c>
      <c r="E3159" s="824" t="s">
        <v>2906</v>
      </c>
      <c r="F3159" s="822" t="s">
        <v>2868</v>
      </c>
      <c r="G3159" s="822" t="s">
        <v>3058</v>
      </c>
      <c r="H3159" s="822" t="s">
        <v>329</v>
      </c>
      <c r="I3159" s="822" t="s">
        <v>3356</v>
      </c>
      <c r="J3159" s="822" t="s">
        <v>3357</v>
      </c>
      <c r="K3159" s="822" t="s">
        <v>3060</v>
      </c>
      <c r="L3159" s="825">
        <v>35.25</v>
      </c>
      <c r="M3159" s="825">
        <v>211.5</v>
      </c>
      <c r="N3159" s="822">
        <v>6</v>
      </c>
      <c r="O3159" s="826">
        <v>2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21</v>
      </c>
      <c r="B3160" s="822" t="s">
        <v>2867</v>
      </c>
      <c r="C3160" s="822" t="s">
        <v>2875</v>
      </c>
      <c r="D3160" s="823" t="s">
        <v>4858</v>
      </c>
      <c r="E3160" s="824" t="s">
        <v>2906</v>
      </c>
      <c r="F3160" s="822" t="s">
        <v>2868</v>
      </c>
      <c r="G3160" s="822" t="s">
        <v>3071</v>
      </c>
      <c r="H3160" s="822" t="s">
        <v>643</v>
      </c>
      <c r="I3160" s="822" t="s">
        <v>3072</v>
      </c>
      <c r="J3160" s="822" t="s">
        <v>3073</v>
      </c>
      <c r="K3160" s="822" t="s">
        <v>3074</v>
      </c>
      <c r="L3160" s="825">
        <v>1651.16</v>
      </c>
      <c r="M3160" s="825">
        <v>13209.28</v>
      </c>
      <c r="N3160" s="822">
        <v>8</v>
      </c>
      <c r="O3160" s="826">
        <v>7</v>
      </c>
      <c r="P3160" s="825">
        <v>11558.12</v>
      </c>
      <c r="Q3160" s="827">
        <v>0.875</v>
      </c>
      <c r="R3160" s="822">
        <v>7</v>
      </c>
      <c r="S3160" s="827">
        <v>0.875</v>
      </c>
      <c r="T3160" s="826">
        <v>6</v>
      </c>
      <c r="U3160" s="828">
        <v>0.8571428571428571</v>
      </c>
    </row>
    <row r="3161" spans="1:21" ht="14.45" customHeight="1" x14ac:dyDescent="0.2">
      <c r="A3161" s="821">
        <v>21</v>
      </c>
      <c r="B3161" s="822" t="s">
        <v>2867</v>
      </c>
      <c r="C3161" s="822" t="s">
        <v>2875</v>
      </c>
      <c r="D3161" s="823" t="s">
        <v>4858</v>
      </c>
      <c r="E3161" s="824" t="s">
        <v>2906</v>
      </c>
      <c r="F3161" s="822" t="s">
        <v>2868</v>
      </c>
      <c r="G3161" s="822" t="s">
        <v>3071</v>
      </c>
      <c r="H3161" s="822" t="s">
        <v>643</v>
      </c>
      <c r="I3161" s="822" t="s">
        <v>3075</v>
      </c>
      <c r="J3161" s="822" t="s">
        <v>3073</v>
      </c>
      <c r="K3161" s="822" t="s">
        <v>3076</v>
      </c>
      <c r="L3161" s="825">
        <v>247.67</v>
      </c>
      <c r="M3161" s="825">
        <v>1486.02</v>
      </c>
      <c r="N3161" s="822">
        <v>6</v>
      </c>
      <c r="O3161" s="826">
        <v>4.5</v>
      </c>
      <c r="P3161" s="825">
        <v>990.68</v>
      </c>
      <c r="Q3161" s="827">
        <v>0.66666666666666663</v>
      </c>
      <c r="R3161" s="822">
        <v>4</v>
      </c>
      <c r="S3161" s="827">
        <v>0.66666666666666663</v>
      </c>
      <c r="T3161" s="826">
        <v>3.5</v>
      </c>
      <c r="U3161" s="828">
        <v>0.77777777777777779</v>
      </c>
    </row>
    <row r="3162" spans="1:21" ht="14.45" customHeight="1" x14ac:dyDescent="0.2">
      <c r="A3162" s="821">
        <v>21</v>
      </c>
      <c r="B3162" s="822" t="s">
        <v>2867</v>
      </c>
      <c r="C3162" s="822" t="s">
        <v>2875</v>
      </c>
      <c r="D3162" s="823" t="s">
        <v>4858</v>
      </c>
      <c r="E3162" s="824" t="s">
        <v>2906</v>
      </c>
      <c r="F3162" s="822" t="s">
        <v>2868</v>
      </c>
      <c r="G3162" s="822" t="s">
        <v>3371</v>
      </c>
      <c r="H3162" s="822" t="s">
        <v>329</v>
      </c>
      <c r="I3162" s="822" t="s">
        <v>3544</v>
      </c>
      <c r="J3162" s="822" t="s">
        <v>790</v>
      </c>
      <c r="K3162" s="822" t="s">
        <v>3545</v>
      </c>
      <c r="L3162" s="825">
        <v>73.989999999999995</v>
      </c>
      <c r="M3162" s="825">
        <v>369.94999999999993</v>
      </c>
      <c r="N3162" s="822">
        <v>5</v>
      </c>
      <c r="O3162" s="826">
        <v>2</v>
      </c>
      <c r="P3162" s="825">
        <v>369.94999999999993</v>
      </c>
      <c r="Q3162" s="827">
        <v>1</v>
      </c>
      <c r="R3162" s="822">
        <v>5</v>
      </c>
      <c r="S3162" s="827">
        <v>1</v>
      </c>
      <c r="T3162" s="826">
        <v>2</v>
      </c>
      <c r="U3162" s="828">
        <v>1</v>
      </c>
    </row>
    <row r="3163" spans="1:21" ht="14.45" customHeight="1" x14ac:dyDescent="0.2">
      <c r="A3163" s="821">
        <v>21</v>
      </c>
      <c r="B3163" s="822" t="s">
        <v>2867</v>
      </c>
      <c r="C3163" s="822" t="s">
        <v>2875</v>
      </c>
      <c r="D3163" s="823" t="s">
        <v>4858</v>
      </c>
      <c r="E3163" s="824" t="s">
        <v>2906</v>
      </c>
      <c r="F3163" s="822" t="s">
        <v>2868</v>
      </c>
      <c r="G3163" s="822" t="s">
        <v>3371</v>
      </c>
      <c r="H3163" s="822" t="s">
        <v>329</v>
      </c>
      <c r="I3163" s="822" t="s">
        <v>3678</v>
      </c>
      <c r="J3163" s="822" t="s">
        <v>790</v>
      </c>
      <c r="K3163" s="822" t="s">
        <v>791</v>
      </c>
      <c r="L3163" s="825">
        <v>38.5</v>
      </c>
      <c r="M3163" s="825">
        <v>115.5</v>
      </c>
      <c r="N3163" s="822">
        <v>3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21</v>
      </c>
      <c r="B3164" s="822" t="s">
        <v>2867</v>
      </c>
      <c r="C3164" s="822" t="s">
        <v>2875</v>
      </c>
      <c r="D3164" s="823" t="s">
        <v>4858</v>
      </c>
      <c r="E3164" s="824" t="s">
        <v>2906</v>
      </c>
      <c r="F3164" s="822" t="s">
        <v>2868</v>
      </c>
      <c r="G3164" s="822" t="s">
        <v>3089</v>
      </c>
      <c r="H3164" s="822" t="s">
        <v>329</v>
      </c>
      <c r="I3164" s="822" t="s">
        <v>3090</v>
      </c>
      <c r="J3164" s="822" t="s">
        <v>3091</v>
      </c>
      <c r="K3164" s="822" t="s">
        <v>2703</v>
      </c>
      <c r="L3164" s="825">
        <v>3161.18</v>
      </c>
      <c r="M3164" s="825">
        <v>9483.5399999999991</v>
      </c>
      <c r="N3164" s="822">
        <v>3</v>
      </c>
      <c r="O3164" s="826">
        <v>2</v>
      </c>
      <c r="P3164" s="825">
        <v>3161.18</v>
      </c>
      <c r="Q3164" s="827">
        <v>0.33333333333333337</v>
      </c>
      <c r="R3164" s="822">
        <v>1</v>
      </c>
      <c r="S3164" s="827">
        <v>0.33333333333333331</v>
      </c>
      <c r="T3164" s="826">
        <v>1</v>
      </c>
      <c r="U3164" s="828">
        <v>0.5</v>
      </c>
    </row>
    <row r="3165" spans="1:21" ht="14.45" customHeight="1" x14ac:dyDescent="0.2">
      <c r="A3165" s="821">
        <v>21</v>
      </c>
      <c r="B3165" s="822" t="s">
        <v>2867</v>
      </c>
      <c r="C3165" s="822" t="s">
        <v>2875</v>
      </c>
      <c r="D3165" s="823" t="s">
        <v>4858</v>
      </c>
      <c r="E3165" s="824" t="s">
        <v>2906</v>
      </c>
      <c r="F3165" s="822" t="s">
        <v>2868</v>
      </c>
      <c r="G3165" s="822" t="s">
        <v>3099</v>
      </c>
      <c r="H3165" s="822" t="s">
        <v>643</v>
      </c>
      <c r="I3165" s="822" t="s">
        <v>3103</v>
      </c>
      <c r="J3165" s="822" t="s">
        <v>3104</v>
      </c>
      <c r="K3165" s="822" t="s">
        <v>734</v>
      </c>
      <c r="L3165" s="825">
        <v>550.39</v>
      </c>
      <c r="M3165" s="825">
        <v>4953.51</v>
      </c>
      <c r="N3165" s="822">
        <v>9</v>
      </c>
      <c r="O3165" s="826">
        <v>3</v>
      </c>
      <c r="P3165" s="825">
        <v>4953.51</v>
      </c>
      <c r="Q3165" s="827">
        <v>1</v>
      </c>
      <c r="R3165" s="822">
        <v>9</v>
      </c>
      <c r="S3165" s="827">
        <v>1</v>
      </c>
      <c r="T3165" s="826">
        <v>3</v>
      </c>
      <c r="U3165" s="828">
        <v>1</v>
      </c>
    </row>
    <row r="3166" spans="1:21" ht="14.45" customHeight="1" x14ac:dyDescent="0.2">
      <c r="A3166" s="821">
        <v>21</v>
      </c>
      <c r="B3166" s="822" t="s">
        <v>2867</v>
      </c>
      <c r="C3166" s="822" t="s">
        <v>2875</v>
      </c>
      <c r="D3166" s="823" t="s">
        <v>4858</v>
      </c>
      <c r="E3166" s="824" t="s">
        <v>2906</v>
      </c>
      <c r="F3166" s="822" t="s">
        <v>2868</v>
      </c>
      <c r="G3166" s="822" t="s">
        <v>3384</v>
      </c>
      <c r="H3166" s="822" t="s">
        <v>329</v>
      </c>
      <c r="I3166" s="822" t="s">
        <v>4496</v>
      </c>
      <c r="J3166" s="822" t="s">
        <v>1449</v>
      </c>
      <c r="K3166" s="822" t="s">
        <v>4312</v>
      </c>
      <c r="L3166" s="825">
        <v>54.85</v>
      </c>
      <c r="M3166" s="825">
        <v>54.85</v>
      </c>
      <c r="N3166" s="822">
        <v>1</v>
      </c>
      <c r="O3166" s="826">
        <v>1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21</v>
      </c>
      <c r="B3167" s="822" t="s">
        <v>2867</v>
      </c>
      <c r="C3167" s="822" t="s">
        <v>2875</v>
      </c>
      <c r="D3167" s="823" t="s">
        <v>4858</v>
      </c>
      <c r="E3167" s="824" t="s">
        <v>2906</v>
      </c>
      <c r="F3167" s="822" t="s">
        <v>2868</v>
      </c>
      <c r="G3167" s="822" t="s">
        <v>3109</v>
      </c>
      <c r="H3167" s="822" t="s">
        <v>329</v>
      </c>
      <c r="I3167" s="822" t="s">
        <v>3110</v>
      </c>
      <c r="J3167" s="822" t="s">
        <v>925</v>
      </c>
      <c r="K3167" s="822" t="s">
        <v>926</v>
      </c>
      <c r="L3167" s="825">
        <v>248.55</v>
      </c>
      <c r="M3167" s="825">
        <v>248.55</v>
      </c>
      <c r="N3167" s="822">
        <v>1</v>
      </c>
      <c r="O3167" s="826">
        <v>1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21</v>
      </c>
      <c r="B3168" s="822" t="s">
        <v>2867</v>
      </c>
      <c r="C3168" s="822" t="s">
        <v>2875</v>
      </c>
      <c r="D3168" s="823" t="s">
        <v>4858</v>
      </c>
      <c r="E3168" s="824" t="s">
        <v>2906</v>
      </c>
      <c r="F3168" s="822" t="s">
        <v>2868</v>
      </c>
      <c r="G3168" s="822" t="s">
        <v>3109</v>
      </c>
      <c r="H3168" s="822" t="s">
        <v>329</v>
      </c>
      <c r="I3168" s="822" t="s">
        <v>3111</v>
      </c>
      <c r="J3168" s="822" t="s">
        <v>925</v>
      </c>
      <c r="K3168" s="822" t="s">
        <v>926</v>
      </c>
      <c r="L3168" s="825">
        <v>248.55</v>
      </c>
      <c r="M3168" s="825">
        <v>248.55</v>
      </c>
      <c r="N3168" s="822">
        <v>1</v>
      </c>
      <c r="O3168" s="826">
        <v>1</v>
      </c>
      <c r="P3168" s="825">
        <v>248.55</v>
      </c>
      <c r="Q3168" s="827">
        <v>1</v>
      </c>
      <c r="R3168" s="822">
        <v>1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21</v>
      </c>
      <c r="B3169" s="822" t="s">
        <v>2867</v>
      </c>
      <c r="C3169" s="822" t="s">
        <v>2875</v>
      </c>
      <c r="D3169" s="823" t="s">
        <v>4858</v>
      </c>
      <c r="E3169" s="824" t="s">
        <v>2906</v>
      </c>
      <c r="F3169" s="822" t="s">
        <v>2868</v>
      </c>
      <c r="G3169" s="822" t="s">
        <v>3397</v>
      </c>
      <c r="H3169" s="822" t="s">
        <v>329</v>
      </c>
      <c r="I3169" s="822" t="s">
        <v>4846</v>
      </c>
      <c r="J3169" s="822" t="s">
        <v>3399</v>
      </c>
      <c r="K3169" s="822" t="s">
        <v>4847</v>
      </c>
      <c r="L3169" s="825">
        <v>1454.05</v>
      </c>
      <c r="M3169" s="825">
        <v>10178.349999999999</v>
      </c>
      <c r="N3169" s="822">
        <v>7</v>
      </c>
      <c r="O3169" s="826">
        <v>3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21</v>
      </c>
      <c r="B3170" s="822" t="s">
        <v>2867</v>
      </c>
      <c r="C3170" s="822" t="s">
        <v>2875</v>
      </c>
      <c r="D3170" s="823" t="s">
        <v>4858</v>
      </c>
      <c r="E3170" s="824" t="s">
        <v>2906</v>
      </c>
      <c r="F3170" s="822" t="s">
        <v>2868</v>
      </c>
      <c r="G3170" s="822" t="s">
        <v>3397</v>
      </c>
      <c r="H3170" s="822" t="s">
        <v>329</v>
      </c>
      <c r="I3170" s="822" t="s">
        <v>4848</v>
      </c>
      <c r="J3170" s="822" t="s">
        <v>3399</v>
      </c>
      <c r="K3170" s="822" t="s">
        <v>4847</v>
      </c>
      <c r="L3170" s="825">
        <v>1454.05</v>
      </c>
      <c r="M3170" s="825">
        <v>2908.1</v>
      </c>
      <c r="N3170" s="822">
        <v>2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21</v>
      </c>
      <c r="B3171" s="822" t="s">
        <v>2867</v>
      </c>
      <c r="C3171" s="822" t="s">
        <v>2875</v>
      </c>
      <c r="D3171" s="823" t="s">
        <v>4858</v>
      </c>
      <c r="E3171" s="824" t="s">
        <v>2906</v>
      </c>
      <c r="F3171" s="822" t="s">
        <v>2868</v>
      </c>
      <c r="G3171" s="822" t="s">
        <v>2916</v>
      </c>
      <c r="H3171" s="822" t="s">
        <v>329</v>
      </c>
      <c r="I3171" s="822" t="s">
        <v>2917</v>
      </c>
      <c r="J3171" s="822" t="s">
        <v>807</v>
      </c>
      <c r="K3171" s="822" t="s">
        <v>2918</v>
      </c>
      <c r="L3171" s="825">
        <v>53.57</v>
      </c>
      <c r="M3171" s="825">
        <v>749.98</v>
      </c>
      <c r="N3171" s="822">
        <v>14</v>
      </c>
      <c r="O3171" s="826">
        <v>12.5</v>
      </c>
      <c r="P3171" s="825">
        <v>482.13</v>
      </c>
      <c r="Q3171" s="827">
        <v>0.64285714285714279</v>
      </c>
      <c r="R3171" s="822">
        <v>9</v>
      </c>
      <c r="S3171" s="827">
        <v>0.6428571428571429</v>
      </c>
      <c r="T3171" s="826">
        <v>7.5</v>
      </c>
      <c r="U3171" s="828">
        <v>0.6</v>
      </c>
    </row>
    <row r="3172" spans="1:21" ht="14.45" customHeight="1" x14ac:dyDescent="0.2">
      <c r="A3172" s="821">
        <v>21</v>
      </c>
      <c r="B3172" s="822" t="s">
        <v>2867</v>
      </c>
      <c r="C3172" s="822" t="s">
        <v>2875</v>
      </c>
      <c r="D3172" s="823" t="s">
        <v>4858</v>
      </c>
      <c r="E3172" s="824" t="s">
        <v>2906</v>
      </c>
      <c r="F3172" s="822" t="s">
        <v>2868</v>
      </c>
      <c r="G3172" s="822" t="s">
        <v>3122</v>
      </c>
      <c r="H3172" s="822" t="s">
        <v>329</v>
      </c>
      <c r="I3172" s="822" t="s">
        <v>3421</v>
      </c>
      <c r="J3172" s="822" t="s">
        <v>698</v>
      </c>
      <c r="K3172" s="822" t="s">
        <v>3422</v>
      </c>
      <c r="L3172" s="825">
        <v>35.25</v>
      </c>
      <c r="M3172" s="825">
        <v>105.75</v>
      </c>
      <c r="N3172" s="822">
        <v>3</v>
      </c>
      <c r="O3172" s="826">
        <v>2</v>
      </c>
      <c r="P3172" s="825">
        <v>105.75</v>
      </c>
      <c r="Q3172" s="827">
        <v>1</v>
      </c>
      <c r="R3172" s="822">
        <v>3</v>
      </c>
      <c r="S3172" s="827">
        <v>1</v>
      </c>
      <c r="T3172" s="826">
        <v>2</v>
      </c>
      <c r="U3172" s="828">
        <v>1</v>
      </c>
    </row>
    <row r="3173" spans="1:21" ht="14.45" customHeight="1" x14ac:dyDescent="0.2">
      <c r="A3173" s="821">
        <v>21</v>
      </c>
      <c r="B3173" s="822" t="s">
        <v>2867</v>
      </c>
      <c r="C3173" s="822" t="s">
        <v>2875</v>
      </c>
      <c r="D3173" s="823" t="s">
        <v>4858</v>
      </c>
      <c r="E3173" s="824" t="s">
        <v>2906</v>
      </c>
      <c r="F3173" s="822" t="s">
        <v>2868</v>
      </c>
      <c r="G3173" s="822" t="s">
        <v>3124</v>
      </c>
      <c r="H3173" s="822" t="s">
        <v>329</v>
      </c>
      <c r="I3173" s="822" t="s">
        <v>4849</v>
      </c>
      <c r="J3173" s="822" t="s">
        <v>4646</v>
      </c>
      <c r="K3173" s="822" t="s">
        <v>4441</v>
      </c>
      <c r="L3173" s="825">
        <v>201.73</v>
      </c>
      <c r="M3173" s="825">
        <v>403.46</v>
      </c>
      <c r="N3173" s="822">
        <v>2</v>
      </c>
      <c r="O3173" s="826">
        <v>2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21</v>
      </c>
      <c r="B3174" s="822" t="s">
        <v>2867</v>
      </c>
      <c r="C3174" s="822" t="s">
        <v>2875</v>
      </c>
      <c r="D3174" s="823" t="s">
        <v>4858</v>
      </c>
      <c r="E3174" s="824" t="s">
        <v>2906</v>
      </c>
      <c r="F3174" s="822" t="s">
        <v>2868</v>
      </c>
      <c r="G3174" s="822" t="s">
        <v>3124</v>
      </c>
      <c r="H3174" s="822" t="s">
        <v>329</v>
      </c>
      <c r="I3174" s="822" t="s">
        <v>3859</v>
      </c>
      <c r="J3174" s="822" t="s">
        <v>3126</v>
      </c>
      <c r="K3174" s="822" t="s">
        <v>3432</v>
      </c>
      <c r="L3174" s="825">
        <v>205.84</v>
      </c>
      <c r="M3174" s="825">
        <v>617.52</v>
      </c>
      <c r="N3174" s="822">
        <v>3</v>
      </c>
      <c r="O3174" s="826">
        <v>3</v>
      </c>
      <c r="P3174" s="825">
        <v>205.84</v>
      </c>
      <c r="Q3174" s="827">
        <v>0.33333333333333337</v>
      </c>
      <c r="R3174" s="822">
        <v>1</v>
      </c>
      <c r="S3174" s="827">
        <v>0.33333333333333331</v>
      </c>
      <c r="T3174" s="826">
        <v>1</v>
      </c>
      <c r="U3174" s="828">
        <v>0.33333333333333331</v>
      </c>
    </row>
    <row r="3175" spans="1:21" ht="14.45" customHeight="1" x14ac:dyDescent="0.2">
      <c r="A3175" s="821">
        <v>21</v>
      </c>
      <c r="B3175" s="822" t="s">
        <v>2867</v>
      </c>
      <c r="C3175" s="822" t="s">
        <v>2875</v>
      </c>
      <c r="D3175" s="823" t="s">
        <v>4858</v>
      </c>
      <c r="E3175" s="824" t="s">
        <v>2906</v>
      </c>
      <c r="F3175" s="822" t="s">
        <v>2868</v>
      </c>
      <c r="G3175" s="822" t="s">
        <v>2919</v>
      </c>
      <c r="H3175" s="822" t="s">
        <v>643</v>
      </c>
      <c r="I3175" s="822" t="s">
        <v>2309</v>
      </c>
      <c r="J3175" s="822" t="s">
        <v>2310</v>
      </c>
      <c r="K3175" s="822" t="s">
        <v>2311</v>
      </c>
      <c r="L3175" s="825">
        <v>453.18</v>
      </c>
      <c r="M3175" s="825">
        <v>5438.16</v>
      </c>
      <c r="N3175" s="822">
        <v>12</v>
      </c>
      <c r="O3175" s="826">
        <v>4.5</v>
      </c>
      <c r="P3175" s="825">
        <v>5438.16</v>
      </c>
      <c r="Q3175" s="827">
        <v>1</v>
      </c>
      <c r="R3175" s="822">
        <v>12</v>
      </c>
      <c r="S3175" s="827">
        <v>1</v>
      </c>
      <c r="T3175" s="826">
        <v>4.5</v>
      </c>
      <c r="U3175" s="828">
        <v>1</v>
      </c>
    </row>
    <row r="3176" spans="1:21" ht="14.45" customHeight="1" x14ac:dyDescent="0.2">
      <c r="A3176" s="821">
        <v>21</v>
      </c>
      <c r="B3176" s="822" t="s">
        <v>2867</v>
      </c>
      <c r="C3176" s="822" t="s">
        <v>2875</v>
      </c>
      <c r="D3176" s="823" t="s">
        <v>4858</v>
      </c>
      <c r="E3176" s="824" t="s">
        <v>2906</v>
      </c>
      <c r="F3176" s="822" t="s">
        <v>2868</v>
      </c>
      <c r="G3176" s="822" t="s">
        <v>2919</v>
      </c>
      <c r="H3176" s="822" t="s">
        <v>329</v>
      </c>
      <c r="I3176" s="822" t="s">
        <v>2920</v>
      </c>
      <c r="J3176" s="822" t="s">
        <v>2310</v>
      </c>
      <c r="K3176" s="822" t="s">
        <v>2311</v>
      </c>
      <c r="L3176" s="825">
        <v>453.18</v>
      </c>
      <c r="M3176" s="825">
        <v>4531.8</v>
      </c>
      <c r="N3176" s="822">
        <v>10</v>
      </c>
      <c r="O3176" s="826">
        <v>4.5</v>
      </c>
      <c r="P3176" s="825">
        <v>4531.8</v>
      </c>
      <c r="Q3176" s="827">
        <v>1</v>
      </c>
      <c r="R3176" s="822">
        <v>10</v>
      </c>
      <c r="S3176" s="827">
        <v>1</v>
      </c>
      <c r="T3176" s="826">
        <v>4.5</v>
      </c>
      <c r="U3176" s="828">
        <v>1</v>
      </c>
    </row>
    <row r="3177" spans="1:21" ht="14.45" customHeight="1" x14ac:dyDescent="0.2">
      <c r="A3177" s="821">
        <v>21</v>
      </c>
      <c r="B3177" s="822" t="s">
        <v>2867</v>
      </c>
      <c r="C3177" s="822" t="s">
        <v>2875</v>
      </c>
      <c r="D3177" s="823" t="s">
        <v>4858</v>
      </c>
      <c r="E3177" s="824" t="s">
        <v>2906</v>
      </c>
      <c r="F3177" s="822" t="s">
        <v>2868</v>
      </c>
      <c r="G3177" s="822" t="s">
        <v>3151</v>
      </c>
      <c r="H3177" s="822" t="s">
        <v>329</v>
      </c>
      <c r="I3177" s="822" t="s">
        <v>3152</v>
      </c>
      <c r="J3177" s="822" t="s">
        <v>652</v>
      </c>
      <c r="K3177" s="822" t="s">
        <v>3153</v>
      </c>
      <c r="L3177" s="825">
        <v>127.91</v>
      </c>
      <c r="M3177" s="825">
        <v>1151.19</v>
      </c>
      <c r="N3177" s="822">
        <v>9</v>
      </c>
      <c r="O3177" s="826">
        <v>5</v>
      </c>
      <c r="P3177" s="825">
        <v>767.46</v>
      </c>
      <c r="Q3177" s="827">
        <v>0.66666666666666663</v>
      </c>
      <c r="R3177" s="822">
        <v>6</v>
      </c>
      <c r="S3177" s="827">
        <v>0.66666666666666663</v>
      </c>
      <c r="T3177" s="826">
        <v>3</v>
      </c>
      <c r="U3177" s="828">
        <v>0.6</v>
      </c>
    </row>
    <row r="3178" spans="1:21" ht="14.45" customHeight="1" x14ac:dyDescent="0.2">
      <c r="A3178" s="821">
        <v>21</v>
      </c>
      <c r="B3178" s="822" t="s">
        <v>2867</v>
      </c>
      <c r="C3178" s="822" t="s">
        <v>2875</v>
      </c>
      <c r="D3178" s="823" t="s">
        <v>4858</v>
      </c>
      <c r="E3178" s="824" t="s">
        <v>2906</v>
      </c>
      <c r="F3178" s="822" t="s">
        <v>2868</v>
      </c>
      <c r="G3178" s="822" t="s">
        <v>3154</v>
      </c>
      <c r="H3178" s="822" t="s">
        <v>329</v>
      </c>
      <c r="I3178" s="822" t="s">
        <v>3155</v>
      </c>
      <c r="J3178" s="822" t="s">
        <v>3156</v>
      </c>
      <c r="K3178" s="822" t="s">
        <v>3157</v>
      </c>
      <c r="L3178" s="825">
        <v>21.92</v>
      </c>
      <c r="M3178" s="825">
        <v>2761.9199999999996</v>
      </c>
      <c r="N3178" s="822">
        <v>126</v>
      </c>
      <c r="O3178" s="826">
        <v>43.5</v>
      </c>
      <c r="P3178" s="825">
        <v>1446.7199999999998</v>
      </c>
      <c r="Q3178" s="827">
        <v>0.52380952380952384</v>
      </c>
      <c r="R3178" s="822">
        <v>66</v>
      </c>
      <c r="S3178" s="827">
        <v>0.52380952380952384</v>
      </c>
      <c r="T3178" s="826">
        <v>22.5</v>
      </c>
      <c r="U3178" s="828">
        <v>0.51724137931034486</v>
      </c>
    </row>
    <row r="3179" spans="1:21" ht="14.45" customHeight="1" x14ac:dyDescent="0.2">
      <c r="A3179" s="821">
        <v>21</v>
      </c>
      <c r="B3179" s="822" t="s">
        <v>2867</v>
      </c>
      <c r="C3179" s="822" t="s">
        <v>2875</v>
      </c>
      <c r="D3179" s="823" t="s">
        <v>4858</v>
      </c>
      <c r="E3179" s="824" t="s">
        <v>2906</v>
      </c>
      <c r="F3179" s="822" t="s">
        <v>2868</v>
      </c>
      <c r="G3179" s="822" t="s">
        <v>3154</v>
      </c>
      <c r="H3179" s="822" t="s">
        <v>329</v>
      </c>
      <c r="I3179" s="822" t="s">
        <v>3454</v>
      </c>
      <c r="J3179" s="822" t="s">
        <v>3455</v>
      </c>
      <c r="K3179" s="822" t="s">
        <v>3157</v>
      </c>
      <c r="L3179" s="825">
        <v>21.92</v>
      </c>
      <c r="M3179" s="825">
        <v>131.52000000000001</v>
      </c>
      <c r="N3179" s="822">
        <v>6</v>
      </c>
      <c r="O3179" s="826">
        <v>2</v>
      </c>
      <c r="P3179" s="825">
        <v>65.760000000000005</v>
      </c>
      <c r="Q3179" s="827">
        <v>0.5</v>
      </c>
      <c r="R3179" s="822">
        <v>3</v>
      </c>
      <c r="S3179" s="827">
        <v>0.5</v>
      </c>
      <c r="T3179" s="826">
        <v>1</v>
      </c>
      <c r="U3179" s="828">
        <v>0.5</v>
      </c>
    </row>
    <row r="3180" spans="1:21" ht="14.45" customHeight="1" x14ac:dyDescent="0.2">
      <c r="A3180" s="821">
        <v>21</v>
      </c>
      <c r="B3180" s="822" t="s">
        <v>2867</v>
      </c>
      <c r="C3180" s="822" t="s">
        <v>2875</v>
      </c>
      <c r="D3180" s="823" t="s">
        <v>4858</v>
      </c>
      <c r="E3180" s="824" t="s">
        <v>2906</v>
      </c>
      <c r="F3180" s="822" t="s">
        <v>2868</v>
      </c>
      <c r="G3180" s="822" t="s">
        <v>4484</v>
      </c>
      <c r="H3180" s="822" t="s">
        <v>329</v>
      </c>
      <c r="I3180" s="822" t="s">
        <v>4485</v>
      </c>
      <c r="J3180" s="822" t="s">
        <v>1937</v>
      </c>
      <c r="K3180" s="822" t="s">
        <v>4486</v>
      </c>
      <c r="L3180" s="825">
        <v>140.97</v>
      </c>
      <c r="M3180" s="825">
        <v>281.94</v>
      </c>
      <c r="N3180" s="822">
        <v>2</v>
      </c>
      <c r="O3180" s="826">
        <v>2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21</v>
      </c>
      <c r="B3181" s="822" t="s">
        <v>2867</v>
      </c>
      <c r="C3181" s="822" t="s">
        <v>2875</v>
      </c>
      <c r="D3181" s="823" t="s">
        <v>4858</v>
      </c>
      <c r="E3181" s="824" t="s">
        <v>2906</v>
      </c>
      <c r="F3181" s="822" t="s">
        <v>2868</v>
      </c>
      <c r="G3181" s="822" t="s">
        <v>2921</v>
      </c>
      <c r="H3181" s="822" t="s">
        <v>643</v>
      </c>
      <c r="I3181" s="822" t="s">
        <v>2556</v>
      </c>
      <c r="J3181" s="822" t="s">
        <v>1211</v>
      </c>
      <c r="K3181" s="822" t="s">
        <v>1212</v>
      </c>
      <c r="L3181" s="825">
        <v>0</v>
      </c>
      <c r="M3181" s="825">
        <v>0</v>
      </c>
      <c r="N3181" s="822">
        <v>3</v>
      </c>
      <c r="O3181" s="826">
        <v>0.5</v>
      </c>
      <c r="P3181" s="825">
        <v>0</v>
      </c>
      <c r="Q3181" s="827"/>
      <c r="R3181" s="822">
        <v>3</v>
      </c>
      <c r="S3181" s="827">
        <v>1</v>
      </c>
      <c r="T3181" s="826">
        <v>0.5</v>
      </c>
      <c r="U3181" s="828">
        <v>1</v>
      </c>
    </row>
    <row r="3182" spans="1:21" ht="14.45" customHeight="1" x14ac:dyDescent="0.2">
      <c r="A3182" s="821">
        <v>21</v>
      </c>
      <c r="B3182" s="822" t="s">
        <v>2867</v>
      </c>
      <c r="C3182" s="822" t="s">
        <v>2875</v>
      </c>
      <c r="D3182" s="823" t="s">
        <v>4858</v>
      </c>
      <c r="E3182" s="824" t="s">
        <v>2906</v>
      </c>
      <c r="F3182" s="822" t="s">
        <v>2868</v>
      </c>
      <c r="G3182" s="822" t="s">
        <v>3167</v>
      </c>
      <c r="H3182" s="822" t="s">
        <v>643</v>
      </c>
      <c r="I3182" s="822" t="s">
        <v>3168</v>
      </c>
      <c r="J3182" s="822" t="s">
        <v>3169</v>
      </c>
      <c r="K3182" s="822" t="s">
        <v>3170</v>
      </c>
      <c r="L3182" s="825">
        <v>502.31</v>
      </c>
      <c r="M3182" s="825">
        <v>3516.17</v>
      </c>
      <c r="N3182" s="822">
        <v>7</v>
      </c>
      <c r="O3182" s="826">
        <v>7</v>
      </c>
      <c r="P3182" s="825">
        <v>1506.93</v>
      </c>
      <c r="Q3182" s="827">
        <v>0.4285714285714286</v>
      </c>
      <c r="R3182" s="822">
        <v>3</v>
      </c>
      <c r="S3182" s="827">
        <v>0.42857142857142855</v>
      </c>
      <c r="T3182" s="826">
        <v>3</v>
      </c>
      <c r="U3182" s="828">
        <v>0.42857142857142855</v>
      </c>
    </row>
    <row r="3183" spans="1:21" ht="14.45" customHeight="1" x14ac:dyDescent="0.2">
      <c r="A3183" s="821">
        <v>21</v>
      </c>
      <c r="B3183" s="822" t="s">
        <v>2867</v>
      </c>
      <c r="C3183" s="822" t="s">
        <v>2875</v>
      </c>
      <c r="D3183" s="823" t="s">
        <v>4858</v>
      </c>
      <c r="E3183" s="824" t="s">
        <v>2906</v>
      </c>
      <c r="F3183" s="822" t="s">
        <v>2868</v>
      </c>
      <c r="G3183" s="822" t="s">
        <v>3175</v>
      </c>
      <c r="H3183" s="822" t="s">
        <v>643</v>
      </c>
      <c r="I3183" s="822" t="s">
        <v>2499</v>
      </c>
      <c r="J3183" s="822" t="s">
        <v>1376</v>
      </c>
      <c r="K3183" s="822" t="s">
        <v>1377</v>
      </c>
      <c r="L3183" s="825">
        <v>4017.02</v>
      </c>
      <c r="M3183" s="825">
        <v>24102.12</v>
      </c>
      <c r="N3183" s="822">
        <v>6</v>
      </c>
      <c r="O3183" s="826">
        <v>2</v>
      </c>
      <c r="P3183" s="825">
        <v>24102.12</v>
      </c>
      <c r="Q3183" s="827">
        <v>1</v>
      </c>
      <c r="R3183" s="822">
        <v>6</v>
      </c>
      <c r="S3183" s="827">
        <v>1</v>
      </c>
      <c r="T3183" s="826">
        <v>2</v>
      </c>
      <c r="U3183" s="828">
        <v>1</v>
      </c>
    </row>
    <row r="3184" spans="1:21" ht="14.45" customHeight="1" x14ac:dyDescent="0.2">
      <c r="A3184" s="821">
        <v>21</v>
      </c>
      <c r="B3184" s="822" t="s">
        <v>2867</v>
      </c>
      <c r="C3184" s="822" t="s">
        <v>2875</v>
      </c>
      <c r="D3184" s="823" t="s">
        <v>4858</v>
      </c>
      <c r="E3184" s="824" t="s">
        <v>2906</v>
      </c>
      <c r="F3184" s="822" t="s">
        <v>2868</v>
      </c>
      <c r="G3184" s="822" t="s">
        <v>3175</v>
      </c>
      <c r="H3184" s="822" t="s">
        <v>643</v>
      </c>
      <c r="I3184" s="822" t="s">
        <v>3176</v>
      </c>
      <c r="J3184" s="822" t="s">
        <v>1376</v>
      </c>
      <c r="K3184" s="822" t="s">
        <v>3177</v>
      </c>
      <c r="L3184" s="825">
        <v>5623.83</v>
      </c>
      <c r="M3184" s="825">
        <v>56238.3</v>
      </c>
      <c r="N3184" s="822">
        <v>10</v>
      </c>
      <c r="O3184" s="826">
        <v>5</v>
      </c>
      <c r="P3184" s="825">
        <v>56238.3</v>
      </c>
      <c r="Q3184" s="827">
        <v>1</v>
      </c>
      <c r="R3184" s="822">
        <v>10</v>
      </c>
      <c r="S3184" s="827">
        <v>1</v>
      </c>
      <c r="T3184" s="826">
        <v>5</v>
      </c>
      <c r="U3184" s="828">
        <v>1</v>
      </c>
    </row>
    <row r="3185" spans="1:21" ht="14.45" customHeight="1" x14ac:dyDescent="0.2">
      <c r="A3185" s="821">
        <v>21</v>
      </c>
      <c r="B3185" s="822" t="s">
        <v>2867</v>
      </c>
      <c r="C3185" s="822" t="s">
        <v>2875</v>
      </c>
      <c r="D3185" s="823" t="s">
        <v>4858</v>
      </c>
      <c r="E3185" s="824" t="s">
        <v>2906</v>
      </c>
      <c r="F3185" s="822" t="s">
        <v>2868</v>
      </c>
      <c r="G3185" s="822" t="s">
        <v>3180</v>
      </c>
      <c r="H3185" s="822" t="s">
        <v>329</v>
      </c>
      <c r="I3185" s="822" t="s">
        <v>3580</v>
      </c>
      <c r="J3185" s="822" t="s">
        <v>1392</v>
      </c>
      <c r="K3185" s="822" t="s">
        <v>3581</v>
      </c>
      <c r="L3185" s="825">
        <v>98.2</v>
      </c>
      <c r="M3185" s="825">
        <v>98.2</v>
      </c>
      <c r="N3185" s="822">
        <v>1</v>
      </c>
      <c r="O3185" s="826">
        <v>1</v>
      </c>
      <c r="P3185" s="825">
        <v>98.2</v>
      </c>
      <c r="Q3185" s="827">
        <v>1</v>
      </c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21</v>
      </c>
      <c r="B3186" s="822" t="s">
        <v>2867</v>
      </c>
      <c r="C3186" s="822" t="s">
        <v>2875</v>
      </c>
      <c r="D3186" s="823" t="s">
        <v>4858</v>
      </c>
      <c r="E3186" s="824" t="s">
        <v>2906</v>
      </c>
      <c r="F3186" s="822" t="s">
        <v>2868</v>
      </c>
      <c r="G3186" s="822" t="s">
        <v>3180</v>
      </c>
      <c r="H3186" s="822" t="s">
        <v>329</v>
      </c>
      <c r="I3186" s="822" t="s">
        <v>3181</v>
      </c>
      <c r="J3186" s="822" t="s">
        <v>1392</v>
      </c>
      <c r="K3186" s="822" t="s">
        <v>3182</v>
      </c>
      <c r="L3186" s="825">
        <v>55.16</v>
      </c>
      <c r="M3186" s="825">
        <v>55.16</v>
      </c>
      <c r="N3186" s="822">
        <v>1</v>
      </c>
      <c r="O3186" s="826">
        <v>1</v>
      </c>
      <c r="P3186" s="825">
        <v>55.16</v>
      </c>
      <c r="Q3186" s="827">
        <v>1</v>
      </c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21</v>
      </c>
      <c r="B3187" s="822" t="s">
        <v>2867</v>
      </c>
      <c r="C3187" s="822" t="s">
        <v>2875</v>
      </c>
      <c r="D3187" s="823" t="s">
        <v>4858</v>
      </c>
      <c r="E3187" s="824" t="s">
        <v>2906</v>
      </c>
      <c r="F3187" s="822" t="s">
        <v>2868</v>
      </c>
      <c r="G3187" s="822" t="s">
        <v>3187</v>
      </c>
      <c r="H3187" s="822" t="s">
        <v>329</v>
      </c>
      <c r="I3187" s="822" t="s">
        <v>3745</v>
      </c>
      <c r="J3187" s="822" t="s">
        <v>1405</v>
      </c>
      <c r="K3187" s="822" t="s">
        <v>3746</v>
      </c>
      <c r="L3187" s="825">
        <v>320.55</v>
      </c>
      <c r="M3187" s="825">
        <v>641.1</v>
      </c>
      <c r="N3187" s="822">
        <v>2</v>
      </c>
      <c r="O3187" s="826">
        <v>0.5</v>
      </c>
      <c r="P3187" s="825">
        <v>641.1</v>
      </c>
      <c r="Q3187" s="827">
        <v>1</v>
      </c>
      <c r="R3187" s="822">
        <v>2</v>
      </c>
      <c r="S3187" s="827">
        <v>1</v>
      </c>
      <c r="T3187" s="826">
        <v>0.5</v>
      </c>
      <c r="U3187" s="828">
        <v>1</v>
      </c>
    </row>
    <row r="3188" spans="1:21" ht="14.45" customHeight="1" x14ac:dyDescent="0.2">
      <c r="A3188" s="821">
        <v>21</v>
      </c>
      <c r="B3188" s="822" t="s">
        <v>2867</v>
      </c>
      <c r="C3188" s="822" t="s">
        <v>2875</v>
      </c>
      <c r="D3188" s="823" t="s">
        <v>4858</v>
      </c>
      <c r="E3188" s="824" t="s">
        <v>2906</v>
      </c>
      <c r="F3188" s="822" t="s">
        <v>2868</v>
      </c>
      <c r="G3188" s="822" t="s">
        <v>3201</v>
      </c>
      <c r="H3188" s="822" t="s">
        <v>329</v>
      </c>
      <c r="I3188" s="822" t="s">
        <v>3752</v>
      </c>
      <c r="J3188" s="822" t="s">
        <v>3206</v>
      </c>
      <c r="K3188" s="822" t="s">
        <v>3753</v>
      </c>
      <c r="L3188" s="825">
        <v>387.73</v>
      </c>
      <c r="M3188" s="825">
        <v>3877.3</v>
      </c>
      <c r="N3188" s="822">
        <v>10</v>
      </c>
      <c r="O3188" s="826">
        <v>7</v>
      </c>
      <c r="P3188" s="825">
        <v>1938.65</v>
      </c>
      <c r="Q3188" s="827">
        <v>0.5</v>
      </c>
      <c r="R3188" s="822">
        <v>5</v>
      </c>
      <c r="S3188" s="827">
        <v>0.5</v>
      </c>
      <c r="T3188" s="826">
        <v>3</v>
      </c>
      <c r="U3188" s="828">
        <v>0.42857142857142855</v>
      </c>
    </row>
    <row r="3189" spans="1:21" ht="14.45" customHeight="1" x14ac:dyDescent="0.2">
      <c r="A3189" s="821">
        <v>21</v>
      </c>
      <c r="B3189" s="822" t="s">
        <v>2867</v>
      </c>
      <c r="C3189" s="822" t="s">
        <v>2875</v>
      </c>
      <c r="D3189" s="823" t="s">
        <v>4858</v>
      </c>
      <c r="E3189" s="824" t="s">
        <v>2906</v>
      </c>
      <c r="F3189" s="822" t="s">
        <v>2868</v>
      </c>
      <c r="G3189" s="822" t="s">
        <v>3210</v>
      </c>
      <c r="H3189" s="822" t="s">
        <v>643</v>
      </c>
      <c r="I3189" s="822" t="s">
        <v>2596</v>
      </c>
      <c r="J3189" s="822" t="s">
        <v>1460</v>
      </c>
      <c r="K3189" s="822" t="s">
        <v>1386</v>
      </c>
      <c r="L3189" s="825">
        <v>0</v>
      </c>
      <c r="M3189" s="825">
        <v>0</v>
      </c>
      <c r="N3189" s="822">
        <v>2</v>
      </c>
      <c r="O3189" s="826">
        <v>2</v>
      </c>
      <c r="P3189" s="825"/>
      <c r="Q3189" s="827"/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21</v>
      </c>
      <c r="B3190" s="822" t="s">
        <v>2867</v>
      </c>
      <c r="C3190" s="822" t="s">
        <v>2875</v>
      </c>
      <c r="D3190" s="823" t="s">
        <v>4858</v>
      </c>
      <c r="E3190" s="824" t="s">
        <v>2906</v>
      </c>
      <c r="F3190" s="822" t="s">
        <v>2868</v>
      </c>
      <c r="G3190" s="822" t="s">
        <v>3210</v>
      </c>
      <c r="H3190" s="822" t="s">
        <v>643</v>
      </c>
      <c r="I3190" s="822" t="s">
        <v>2594</v>
      </c>
      <c r="J3190" s="822" t="s">
        <v>1460</v>
      </c>
      <c r="K3190" s="822" t="s">
        <v>2595</v>
      </c>
      <c r="L3190" s="825">
        <v>0</v>
      </c>
      <c r="M3190" s="825">
        <v>0</v>
      </c>
      <c r="N3190" s="822">
        <v>1</v>
      </c>
      <c r="O3190" s="826">
        <v>1</v>
      </c>
      <c r="P3190" s="825">
        <v>0</v>
      </c>
      <c r="Q3190" s="827"/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21</v>
      </c>
      <c r="B3191" s="822" t="s">
        <v>2867</v>
      </c>
      <c r="C3191" s="822" t="s">
        <v>2875</v>
      </c>
      <c r="D3191" s="823" t="s">
        <v>4858</v>
      </c>
      <c r="E3191" s="824" t="s">
        <v>2906</v>
      </c>
      <c r="F3191" s="822" t="s">
        <v>2868</v>
      </c>
      <c r="G3191" s="822" t="s">
        <v>3221</v>
      </c>
      <c r="H3191" s="822" t="s">
        <v>329</v>
      </c>
      <c r="I3191" s="822" t="s">
        <v>3225</v>
      </c>
      <c r="J3191" s="822" t="s">
        <v>3223</v>
      </c>
      <c r="K3191" s="822" t="s">
        <v>3226</v>
      </c>
      <c r="L3191" s="825">
        <v>99.94</v>
      </c>
      <c r="M3191" s="825">
        <v>199.88</v>
      </c>
      <c r="N3191" s="822">
        <v>2</v>
      </c>
      <c r="O3191" s="826">
        <v>1</v>
      </c>
      <c r="P3191" s="825">
        <v>199.88</v>
      </c>
      <c r="Q3191" s="827">
        <v>1</v>
      </c>
      <c r="R3191" s="822">
        <v>2</v>
      </c>
      <c r="S3191" s="827">
        <v>1</v>
      </c>
      <c r="T3191" s="826">
        <v>1</v>
      </c>
      <c r="U3191" s="828">
        <v>1</v>
      </c>
    </row>
    <row r="3192" spans="1:21" ht="14.45" customHeight="1" x14ac:dyDescent="0.2">
      <c r="A3192" s="821">
        <v>21</v>
      </c>
      <c r="B3192" s="822" t="s">
        <v>2867</v>
      </c>
      <c r="C3192" s="822" t="s">
        <v>2875</v>
      </c>
      <c r="D3192" s="823" t="s">
        <v>4858</v>
      </c>
      <c r="E3192" s="824" t="s">
        <v>2906</v>
      </c>
      <c r="F3192" s="822" t="s">
        <v>2868</v>
      </c>
      <c r="G3192" s="822" t="s">
        <v>3221</v>
      </c>
      <c r="H3192" s="822" t="s">
        <v>329</v>
      </c>
      <c r="I3192" s="822" t="s">
        <v>3227</v>
      </c>
      <c r="J3192" s="822" t="s">
        <v>1451</v>
      </c>
      <c r="K3192" s="822" t="s">
        <v>1452</v>
      </c>
      <c r="L3192" s="825">
        <v>50.32</v>
      </c>
      <c r="M3192" s="825">
        <v>553.52</v>
      </c>
      <c r="N3192" s="822">
        <v>11</v>
      </c>
      <c r="O3192" s="826">
        <v>3.5</v>
      </c>
      <c r="P3192" s="825">
        <v>301.92</v>
      </c>
      <c r="Q3192" s="827">
        <v>0.54545454545454553</v>
      </c>
      <c r="R3192" s="822">
        <v>6</v>
      </c>
      <c r="S3192" s="827">
        <v>0.54545454545454541</v>
      </c>
      <c r="T3192" s="826">
        <v>1.5</v>
      </c>
      <c r="U3192" s="828">
        <v>0.42857142857142855</v>
      </c>
    </row>
    <row r="3193" spans="1:21" ht="14.45" customHeight="1" x14ac:dyDescent="0.2">
      <c r="A3193" s="821">
        <v>21</v>
      </c>
      <c r="B3193" s="822" t="s">
        <v>2867</v>
      </c>
      <c r="C3193" s="822" t="s">
        <v>2875</v>
      </c>
      <c r="D3193" s="823" t="s">
        <v>4858</v>
      </c>
      <c r="E3193" s="824" t="s">
        <v>2906</v>
      </c>
      <c r="F3193" s="822" t="s">
        <v>2868</v>
      </c>
      <c r="G3193" s="822" t="s">
        <v>3221</v>
      </c>
      <c r="H3193" s="822" t="s">
        <v>329</v>
      </c>
      <c r="I3193" s="822" t="s">
        <v>3491</v>
      </c>
      <c r="J3193" s="822" t="s">
        <v>1451</v>
      </c>
      <c r="K3193" s="822" t="s">
        <v>3492</v>
      </c>
      <c r="L3193" s="825">
        <v>50.32</v>
      </c>
      <c r="M3193" s="825">
        <v>452.88</v>
      </c>
      <c r="N3193" s="822">
        <v>9</v>
      </c>
      <c r="O3193" s="826">
        <v>3</v>
      </c>
      <c r="P3193" s="825">
        <v>452.88</v>
      </c>
      <c r="Q3193" s="827">
        <v>1</v>
      </c>
      <c r="R3193" s="822">
        <v>9</v>
      </c>
      <c r="S3193" s="827">
        <v>1</v>
      </c>
      <c r="T3193" s="826">
        <v>3</v>
      </c>
      <c r="U3193" s="828">
        <v>1</v>
      </c>
    </row>
    <row r="3194" spans="1:21" ht="14.45" customHeight="1" x14ac:dyDescent="0.2">
      <c r="A3194" s="821">
        <v>21</v>
      </c>
      <c r="B3194" s="822" t="s">
        <v>2867</v>
      </c>
      <c r="C3194" s="822" t="s">
        <v>2875</v>
      </c>
      <c r="D3194" s="823" t="s">
        <v>4858</v>
      </c>
      <c r="E3194" s="824" t="s">
        <v>2906</v>
      </c>
      <c r="F3194" s="822" t="s">
        <v>2868</v>
      </c>
      <c r="G3194" s="822" t="s">
        <v>3221</v>
      </c>
      <c r="H3194" s="822" t="s">
        <v>329</v>
      </c>
      <c r="I3194" s="822" t="s">
        <v>4786</v>
      </c>
      <c r="J3194" s="822" t="s">
        <v>4787</v>
      </c>
      <c r="K3194" s="822" t="s">
        <v>4788</v>
      </c>
      <c r="L3194" s="825">
        <v>16.77</v>
      </c>
      <c r="M3194" s="825">
        <v>134.16</v>
      </c>
      <c r="N3194" s="822">
        <v>8</v>
      </c>
      <c r="O3194" s="826">
        <v>3</v>
      </c>
      <c r="P3194" s="825">
        <v>83.85</v>
      </c>
      <c r="Q3194" s="827">
        <v>0.625</v>
      </c>
      <c r="R3194" s="822">
        <v>5</v>
      </c>
      <c r="S3194" s="827">
        <v>0.625</v>
      </c>
      <c r="T3194" s="826">
        <v>2</v>
      </c>
      <c r="U3194" s="828">
        <v>0.66666666666666663</v>
      </c>
    </row>
    <row r="3195" spans="1:21" ht="14.45" customHeight="1" x14ac:dyDescent="0.2">
      <c r="A3195" s="821">
        <v>21</v>
      </c>
      <c r="B3195" s="822" t="s">
        <v>2867</v>
      </c>
      <c r="C3195" s="822" t="s">
        <v>2875</v>
      </c>
      <c r="D3195" s="823" t="s">
        <v>4858</v>
      </c>
      <c r="E3195" s="824" t="s">
        <v>2906</v>
      </c>
      <c r="F3195" s="822" t="s">
        <v>2868</v>
      </c>
      <c r="G3195" s="822" t="s">
        <v>2922</v>
      </c>
      <c r="H3195" s="822" t="s">
        <v>329</v>
      </c>
      <c r="I3195" s="822" t="s">
        <v>2923</v>
      </c>
      <c r="J3195" s="822" t="s">
        <v>650</v>
      </c>
      <c r="K3195" s="822" t="s">
        <v>651</v>
      </c>
      <c r="L3195" s="825">
        <v>2086.5500000000002</v>
      </c>
      <c r="M3195" s="825">
        <v>54250.300000000025</v>
      </c>
      <c r="N3195" s="822">
        <v>26</v>
      </c>
      <c r="O3195" s="826">
        <v>21.5</v>
      </c>
      <c r="P3195" s="825">
        <v>54250.300000000025</v>
      </c>
      <c r="Q3195" s="827">
        <v>1</v>
      </c>
      <c r="R3195" s="822">
        <v>26</v>
      </c>
      <c r="S3195" s="827">
        <v>1</v>
      </c>
      <c r="T3195" s="826">
        <v>21.5</v>
      </c>
      <c r="U3195" s="828">
        <v>1</v>
      </c>
    </row>
    <row r="3196" spans="1:21" ht="14.45" customHeight="1" x14ac:dyDescent="0.2">
      <c r="A3196" s="821">
        <v>21</v>
      </c>
      <c r="B3196" s="822" t="s">
        <v>2867</v>
      </c>
      <c r="C3196" s="822" t="s">
        <v>2875</v>
      </c>
      <c r="D3196" s="823" t="s">
        <v>4858</v>
      </c>
      <c r="E3196" s="824" t="s">
        <v>2906</v>
      </c>
      <c r="F3196" s="822" t="s">
        <v>2868</v>
      </c>
      <c r="G3196" s="822" t="s">
        <v>3231</v>
      </c>
      <c r="H3196" s="822" t="s">
        <v>643</v>
      </c>
      <c r="I3196" s="822" t="s">
        <v>2449</v>
      </c>
      <c r="J3196" s="822" t="s">
        <v>1529</v>
      </c>
      <c r="K3196" s="822" t="s">
        <v>2450</v>
      </c>
      <c r="L3196" s="825">
        <v>154.36000000000001</v>
      </c>
      <c r="M3196" s="825">
        <v>154.36000000000001</v>
      </c>
      <c r="N3196" s="822">
        <v>1</v>
      </c>
      <c r="O3196" s="826">
        <v>1</v>
      </c>
      <c r="P3196" s="825">
        <v>154.36000000000001</v>
      </c>
      <c r="Q3196" s="827">
        <v>1</v>
      </c>
      <c r="R3196" s="822">
        <v>1</v>
      </c>
      <c r="S3196" s="827">
        <v>1</v>
      </c>
      <c r="T3196" s="826">
        <v>1</v>
      </c>
      <c r="U3196" s="828">
        <v>1</v>
      </c>
    </row>
    <row r="3197" spans="1:21" ht="14.45" customHeight="1" x14ac:dyDescent="0.2">
      <c r="A3197" s="821">
        <v>21</v>
      </c>
      <c r="B3197" s="822" t="s">
        <v>2867</v>
      </c>
      <c r="C3197" s="822" t="s">
        <v>2875</v>
      </c>
      <c r="D3197" s="823" t="s">
        <v>4858</v>
      </c>
      <c r="E3197" s="824" t="s">
        <v>2906</v>
      </c>
      <c r="F3197" s="822" t="s">
        <v>2868</v>
      </c>
      <c r="G3197" s="822" t="s">
        <v>3231</v>
      </c>
      <c r="H3197" s="822" t="s">
        <v>329</v>
      </c>
      <c r="I3197" s="822" t="s">
        <v>3232</v>
      </c>
      <c r="J3197" s="822" t="s">
        <v>1529</v>
      </c>
      <c r="K3197" s="822" t="s">
        <v>3233</v>
      </c>
      <c r="L3197" s="825">
        <v>225.06</v>
      </c>
      <c r="M3197" s="825">
        <v>225.06</v>
      </c>
      <c r="N3197" s="822">
        <v>1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21</v>
      </c>
      <c r="B3198" s="822" t="s">
        <v>2867</v>
      </c>
      <c r="C3198" s="822" t="s">
        <v>2875</v>
      </c>
      <c r="D3198" s="823" t="s">
        <v>4858</v>
      </c>
      <c r="E3198" s="824" t="s">
        <v>2906</v>
      </c>
      <c r="F3198" s="822" t="s">
        <v>2868</v>
      </c>
      <c r="G3198" s="822" t="s">
        <v>3254</v>
      </c>
      <c r="H3198" s="822" t="s">
        <v>329</v>
      </c>
      <c r="I3198" s="822" t="s">
        <v>3255</v>
      </c>
      <c r="J3198" s="822" t="s">
        <v>1152</v>
      </c>
      <c r="K3198" s="822" t="s">
        <v>1153</v>
      </c>
      <c r="L3198" s="825">
        <v>121.92</v>
      </c>
      <c r="M3198" s="825">
        <v>853.43999999999994</v>
      </c>
      <c r="N3198" s="822">
        <v>7</v>
      </c>
      <c r="O3198" s="826">
        <v>3</v>
      </c>
      <c r="P3198" s="825">
        <v>121.92</v>
      </c>
      <c r="Q3198" s="827">
        <v>0.14285714285714288</v>
      </c>
      <c r="R3198" s="822">
        <v>1</v>
      </c>
      <c r="S3198" s="827">
        <v>0.14285714285714285</v>
      </c>
      <c r="T3198" s="826">
        <v>1</v>
      </c>
      <c r="U3198" s="828">
        <v>0.33333333333333331</v>
      </c>
    </row>
    <row r="3199" spans="1:21" ht="14.45" customHeight="1" x14ac:dyDescent="0.2">
      <c r="A3199" s="821">
        <v>21</v>
      </c>
      <c r="B3199" s="822" t="s">
        <v>2867</v>
      </c>
      <c r="C3199" s="822" t="s">
        <v>2875</v>
      </c>
      <c r="D3199" s="823" t="s">
        <v>4858</v>
      </c>
      <c r="E3199" s="824" t="s">
        <v>2906</v>
      </c>
      <c r="F3199" s="822" t="s">
        <v>2868</v>
      </c>
      <c r="G3199" s="822" t="s">
        <v>3254</v>
      </c>
      <c r="H3199" s="822" t="s">
        <v>329</v>
      </c>
      <c r="I3199" s="822" t="s">
        <v>3256</v>
      </c>
      <c r="J3199" s="822" t="s">
        <v>1152</v>
      </c>
      <c r="K3199" s="822" t="s">
        <v>1153</v>
      </c>
      <c r="L3199" s="825">
        <v>121.92</v>
      </c>
      <c r="M3199" s="825">
        <v>731.52</v>
      </c>
      <c r="N3199" s="822">
        <v>6</v>
      </c>
      <c r="O3199" s="826">
        <v>3</v>
      </c>
      <c r="P3199" s="825">
        <v>731.52</v>
      </c>
      <c r="Q3199" s="827">
        <v>1</v>
      </c>
      <c r="R3199" s="822">
        <v>6</v>
      </c>
      <c r="S3199" s="827">
        <v>1</v>
      </c>
      <c r="T3199" s="826">
        <v>3</v>
      </c>
      <c r="U3199" s="828">
        <v>1</v>
      </c>
    </row>
    <row r="3200" spans="1:21" ht="14.45" customHeight="1" x14ac:dyDescent="0.2">
      <c r="A3200" s="821">
        <v>21</v>
      </c>
      <c r="B3200" s="822" t="s">
        <v>2867</v>
      </c>
      <c r="C3200" s="822" t="s">
        <v>2875</v>
      </c>
      <c r="D3200" s="823" t="s">
        <v>4858</v>
      </c>
      <c r="E3200" s="824" t="s">
        <v>2906</v>
      </c>
      <c r="F3200" s="822" t="s">
        <v>2870</v>
      </c>
      <c r="G3200" s="822" t="s">
        <v>3257</v>
      </c>
      <c r="H3200" s="822" t="s">
        <v>329</v>
      </c>
      <c r="I3200" s="822" t="s">
        <v>4762</v>
      </c>
      <c r="J3200" s="822" t="s">
        <v>4763</v>
      </c>
      <c r="K3200" s="822" t="s">
        <v>4764</v>
      </c>
      <c r="L3200" s="825">
        <v>763.23</v>
      </c>
      <c r="M3200" s="825">
        <v>9921.99</v>
      </c>
      <c r="N3200" s="822">
        <v>13</v>
      </c>
      <c r="O3200" s="826">
        <v>4</v>
      </c>
      <c r="P3200" s="825">
        <v>9921.99</v>
      </c>
      <c r="Q3200" s="827">
        <v>1</v>
      </c>
      <c r="R3200" s="822">
        <v>13</v>
      </c>
      <c r="S3200" s="827">
        <v>1</v>
      </c>
      <c r="T3200" s="826">
        <v>4</v>
      </c>
      <c r="U3200" s="828">
        <v>1</v>
      </c>
    </row>
    <row r="3201" spans="1:21" ht="14.45" customHeight="1" x14ac:dyDescent="0.2">
      <c r="A3201" s="821">
        <v>21</v>
      </c>
      <c r="B3201" s="822" t="s">
        <v>2867</v>
      </c>
      <c r="C3201" s="822" t="s">
        <v>2875</v>
      </c>
      <c r="D3201" s="823" t="s">
        <v>4858</v>
      </c>
      <c r="E3201" s="824" t="s">
        <v>2894</v>
      </c>
      <c r="F3201" s="822" t="s">
        <v>2868</v>
      </c>
      <c r="G3201" s="822" t="s">
        <v>3371</v>
      </c>
      <c r="H3201" s="822" t="s">
        <v>329</v>
      </c>
      <c r="I3201" s="822" t="s">
        <v>3372</v>
      </c>
      <c r="J3201" s="822" t="s">
        <v>790</v>
      </c>
      <c r="K3201" s="822" t="s">
        <v>791</v>
      </c>
      <c r="L3201" s="825">
        <v>38.5</v>
      </c>
      <c r="M3201" s="825">
        <v>38.5</v>
      </c>
      <c r="N3201" s="822">
        <v>1</v>
      </c>
      <c r="O3201" s="826">
        <v>1</v>
      </c>
      <c r="P3201" s="825">
        <v>38.5</v>
      </c>
      <c r="Q3201" s="827">
        <v>1</v>
      </c>
      <c r="R3201" s="822">
        <v>1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21</v>
      </c>
      <c r="B3202" s="822" t="s">
        <v>2867</v>
      </c>
      <c r="C3202" s="822" t="s">
        <v>2875</v>
      </c>
      <c r="D3202" s="823" t="s">
        <v>4858</v>
      </c>
      <c r="E3202" s="824" t="s">
        <v>2894</v>
      </c>
      <c r="F3202" s="822" t="s">
        <v>2868</v>
      </c>
      <c r="G3202" s="822" t="s">
        <v>3175</v>
      </c>
      <c r="H3202" s="822" t="s">
        <v>643</v>
      </c>
      <c r="I3202" s="822" t="s">
        <v>2499</v>
      </c>
      <c r="J3202" s="822" t="s">
        <v>1376</v>
      </c>
      <c r="K3202" s="822" t="s">
        <v>1377</v>
      </c>
      <c r="L3202" s="825">
        <v>4017.02</v>
      </c>
      <c r="M3202" s="825">
        <v>28119.14</v>
      </c>
      <c r="N3202" s="822">
        <v>7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21</v>
      </c>
      <c r="B3203" s="822" t="s">
        <v>2867</v>
      </c>
      <c r="C3203" s="822" t="s">
        <v>2875</v>
      </c>
      <c r="D3203" s="823" t="s">
        <v>4858</v>
      </c>
      <c r="E3203" s="824" t="s">
        <v>2885</v>
      </c>
      <c r="F3203" s="822" t="s">
        <v>2868</v>
      </c>
      <c r="G3203" s="822" t="s">
        <v>2916</v>
      </c>
      <c r="H3203" s="822" t="s">
        <v>329</v>
      </c>
      <c r="I3203" s="822" t="s">
        <v>2917</v>
      </c>
      <c r="J3203" s="822" t="s">
        <v>807</v>
      </c>
      <c r="K3203" s="822" t="s">
        <v>2918</v>
      </c>
      <c r="L3203" s="825">
        <v>53.57</v>
      </c>
      <c r="M3203" s="825">
        <v>107.14</v>
      </c>
      <c r="N3203" s="822">
        <v>2</v>
      </c>
      <c r="O3203" s="826">
        <v>1</v>
      </c>
      <c r="P3203" s="825">
        <v>107.14</v>
      </c>
      <c r="Q3203" s="827">
        <v>1</v>
      </c>
      <c r="R3203" s="822">
        <v>2</v>
      </c>
      <c r="S3203" s="827">
        <v>1</v>
      </c>
      <c r="T3203" s="826">
        <v>1</v>
      </c>
      <c r="U3203" s="828">
        <v>1</v>
      </c>
    </row>
    <row r="3204" spans="1:21" ht="14.45" customHeight="1" x14ac:dyDescent="0.2">
      <c r="A3204" s="821">
        <v>21</v>
      </c>
      <c r="B3204" s="822" t="s">
        <v>2867</v>
      </c>
      <c r="C3204" s="822" t="s">
        <v>2875</v>
      </c>
      <c r="D3204" s="823" t="s">
        <v>4858</v>
      </c>
      <c r="E3204" s="824" t="s">
        <v>2885</v>
      </c>
      <c r="F3204" s="822" t="s">
        <v>2868</v>
      </c>
      <c r="G3204" s="822" t="s">
        <v>3124</v>
      </c>
      <c r="H3204" s="822" t="s">
        <v>329</v>
      </c>
      <c r="I3204" s="822" t="s">
        <v>3128</v>
      </c>
      <c r="J3204" s="822" t="s">
        <v>977</v>
      </c>
      <c r="K3204" s="822" t="s">
        <v>3129</v>
      </c>
      <c r="L3204" s="825">
        <v>57.64</v>
      </c>
      <c r="M3204" s="825">
        <v>115.28</v>
      </c>
      <c r="N3204" s="822">
        <v>2</v>
      </c>
      <c r="O3204" s="826">
        <v>1.5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21</v>
      </c>
      <c r="B3205" s="822" t="s">
        <v>2867</v>
      </c>
      <c r="C3205" s="822" t="s">
        <v>2875</v>
      </c>
      <c r="D3205" s="823" t="s">
        <v>4858</v>
      </c>
      <c r="E3205" s="824" t="s">
        <v>2885</v>
      </c>
      <c r="F3205" s="822" t="s">
        <v>2868</v>
      </c>
      <c r="G3205" s="822" t="s">
        <v>2919</v>
      </c>
      <c r="H3205" s="822" t="s">
        <v>329</v>
      </c>
      <c r="I3205" s="822" t="s">
        <v>2920</v>
      </c>
      <c r="J3205" s="822" t="s">
        <v>2310</v>
      </c>
      <c r="K3205" s="822" t="s">
        <v>2311</v>
      </c>
      <c r="L3205" s="825">
        <v>453.18</v>
      </c>
      <c r="M3205" s="825">
        <v>1812.72</v>
      </c>
      <c r="N3205" s="822">
        <v>4</v>
      </c>
      <c r="O3205" s="826">
        <v>2</v>
      </c>
      <c r="P3205" s="825">
        <v>1812.72</v>
      </c>
      <c r="Q3205" s="827">
        <v>1</v>
      </c>
      <c r="R3205" s="822">
        <v>4</v>
      </c>
      <c r="S3205" s="827">
        <v>1</v>
      </c>
      <c r="T3205" s="826">
        <v>2</v>
      </c>
      <c r="U3205" s="828">
        <v>1</v>
      </c>
    </row>
    <row r="3206" spans="1:21" ht="14.45" customHeight="1" x14ac:dyDescent="0.2">
      <c r="A3206" s="821">
        <v>21</v>
      </c>
      <c r="B3206" s="822" t="s">
        <v>2867</v>
      </c>
      <c r="C3206" s="822" t="s">
        <v>2875</v>
      </c>
      <c r="D3206" s="823" t="s">
        <v>4858</v>
      </c>
      <c r="E3206" s="824" t="s">
        <v>2885</v>
      </c>
      <c r="F3206" s="822" t="s">
        <v>2868</v>
      </c>
      <c r="G3206" s="822" t="s">
        <v>2921</v>
      </c>
      <c r="H3206" s="822" t="s">
        <v>643</v>
      </c>
      <c r="I3206" s="822" t="s">
        <v>2556</v>
      </c>
      <c r="J3206" s="822" t="s">
        <v>1211</v>
      </c>
      <c r="K3206" s="822" t="s">
        <v>1212</v>
      </c>
      <c r="L3206" s="825">
        <v>0</v>
      </c>
      <c r="M3206" s="825">
        <v>0</v>
      </c>
      <c r="N3206" s="822">
        <v>3</v>
      </c>
      <c r="O3206" s="826">
        <v>1</v>
      </c>
      <c r="P3206" s="825">
        <v>0</v>
      </c>
      <c r="Q3206" s="827"/>
      <c r="R3206" s="822">
        <v>3</v>
      </c>
      <c r="S3206" s="827">
        <v>1</v>
      </c>
      <c r="T3206" s="826">
        <v>1</v>
      </c>
      <c r="U3206" s="828">
        <v>1</v>
      </c>
    </row>
    <row r="3207" spans="1:21" ht="14.45" customHeight="1" x14ac:dyDescent="0.2">
      <c r="A3207" s="821">
        <v>21</v>
      </c>
      <c r="B3207" s="822" t="s">
        <v>2867</v>
      </c>
      <c r="C3207" s="822" t="s">
        <v>2875</v>
      </c>
      <c r="D3207" s="823" t="s">
        <v>4858</v>
      </c>
      <c r="E3207" s="824" t="s">
        <v>2885</v>
      </c>
      <c r="F3207" s="822" t="s">
        <v>2868</v>
      </c>
      <c r="G3207" s="822" t="s">
        <v>3175</v>
      </c>
      <c r="H3207" s="822" t="s">
        <v>643</v>
      </c>
      <c r="I3207" s="822" t="s">
        <v>2499</v>
      </c>
      <c r="J3207" s="822" t="s">
        <v>1376</v>
      </c>
      <c r="K3207" s="822" t="s">
        <v>1377</v>
      </c>
      <c r="L3207" s="825">
        <v>4017.02</v>
      </c>
      <c r="M3207" s="825">
        <v>32136.16</v>
      </c>
      <c r="N3207" s="822">
        <v>8</v>
      </c>
      <c r="O3207" s="826">
        <v>3</v>
      </c>
      <c r="P3207" s="825">
        <v>32136.16</v>
      </c>
      <c r="Q3207" s="827">
        <v>1</v>
      </c>
      <c r="R3207" s="822">
        <v>8</v>
      </c>
      <c r="S3207" s="827">
        <v>1</v>
      </c>
      <c r="T3207" s="826">
        <v>3</v>
      </c>
      <c r="U3207" s="828">
        <v>1</v>
      </c>
    </row>
    <row r="3208" spans="1:21" ht="14.45" customHeight="1" x14ac:dyDescent="0.2">
      <c r="A3208" s="821">
        <v>21</v>
      </c>
      <c r="B3208" s="822" t="s">
        <v>2867</v>
      </c>
      <c r="C3208" s="822" t="s">
        <v>2875</v>
      </c>
      <c r="D3208" s="823" t="s">
        <v>4858</v>
      </c>
      <c r="E3208" s="824" t="s">
        <v>2885</v>
      </c>
      <c r="F3208" s="822" t="s">
        <v>2868</v>
      </c>
      <c r="G3208" s="822" t="s">
        <v>3175</v>
      </c>
      <c r="H3208" s="822" t="s">
        <v>643</v>
      </c>
      <c r="I3208" s="822" t="s">
        <v>4850</v>
      </c>
      <c r="J3208" s="822" t="s">
        <v>1376</v>
      </c>
      <c r="K3208" s="822" t="s">
        <v>4851</v>
      </c>
      <c r="L3208" s="825">
        <v>10042.549999999999</v>
      </c>
      <c r="M3208" s="825">
        <v>40170.199999999997</v>
      </c>
      <c r="N3208" s="822">
        <v>4</v>
      </c>
      <c r="O3208" s="826">
        <v>2</v>
      </c>
      <c r="P3208" s="825">
        <v>40170.199999999997</v>
      </c>
      <c r="Q3208" s="827">
        <v>1</v>
      </c>
      <c r="R3208" s="822">
        <v>4</v>
      </c>
      <c r="S3208" s="827">
        <v>1</v>
      </c>
      <c r="T3208" s="826">
        <v>2</v>
      </c>
      <c r="U3208" s="828">
        <v>1</v>
      </c>
    </row>
    <row r="3209" spans="1:21" ht="14.45" customHeight="1" x14ac:dyDescent="0.2">
      <c r="A3209" s="821">
        <v>21</v>
      </c>
      <c r="B3209" s="822" t="s">
        <v>2867</v>
      </c>
      <c r="C3209" s="822" t="s">
        <v>2875</v>
      </c>
      <c r="D3209" s="823" t="s">
        <v>4858</v>
      </c>
      <c r="E3209" s="824" t="s">
        <v>2885</v>
      </c>
      <c r="F3209" s="822" t="s">
        <v>2868</v>
      </c>
      <c r="G3209" s="822" t="s">
        <v>4852</v>
      </c>
      <c r="H3209" s="822" t="s">
        <v>329</v>
      </c>
      <c r="I3209" s="822" t="s">
        <v>4853</v>
      </c>
      <c r="J3209" s="822" t="s">
        <v>4854</v>
      </c>
      <c r="K3209" s="822" t="s">
        <v>4855</v>
      </c>
      <c r="L3209" s="825">
        <v>246.29</v>
      </c>
      <c r="M3209" s="825">
        <v>5172.09</v>
      </c>
      <c r="N3209" s="822">
        <v>21</v>
      </c>
      <c r="O3209" s="826">
        <v>7</v>
      </c>
      <c r="P3209" s="825">
        <v>2216.61</v>
      </c>
      <c r="Q3209" s="827">
        <v>0.4285714285714286</v>
      </c>
      <c r="R3209" s="822">
        <v>9</v>
      </c>
      <c r="S3209" s="827">
        <v>0.42857142857142855</v>
      </c>
      <c r="T3209" s="826">
        <v>3</v>
      </c>
      <c r="U3209" s="828">
        <v>0.42857142857142855</v>
      </c>
    </row>
    <row r="3210" spans="1:21" ht="14.45" customHeight="1" thickBot="1" x14ac:dyDescent="0.25">
      <c r="A3210" s="813">
        <v>21</v>
      </c>
      <c r="B3210" s="814" t="s">
        <v>2867</v>
      </c>
      <c r="C3210" s="814" t="s">
        <v>2875</v>
      </c>
      <c r="D3210" s="815" t="s">
        <v>4858</v>
      </c>
      <c r="E3210" s="816" t="s">
        <v>2885</v>
      </c>
      <c r="F3210" s="814" t="s">
        <v>2868</v>
      </c>
      <c r="G3210" s="814" t="s">
        <v>4053</v>
      </c>
      <c r="H3210" s="814" t="s">
        <v>643</v>
      </c>
      <c r="I3210" s="814" t="s">
        <v>2315</v>
      </c>
      <c r="J3210" s="814" t="s">
        <v>1304</v>
      </c>
      <c r="K3210" s="814" t="s">
        <v>2316</v>
      </c>
      <c r="L3210" s="817">
        <v>0</v>
      </c>
      <c r="M3210" s="817">
        <v>0</v>
      </c>
      <c r="N3210" s="814">
        <v>2</v>
      </c>
      <c r="O3210" s="818">
        <v>0.5</v>
      </c>
      <c r="P3210" s="817"/>
      <c r="Q3210" s="819"/>
      <c r="R3210" s="814"/>
      <c r="S3210" s="819">
        <v>0</v>
      </c>
      <c r="T3210" s="818"/>
      <c r="U3210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894B914-1430-490B-BEB0-E51D409194F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4860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2887</v>
      </c>
      <c r="B5" s="225">
        <v>83444.27999999997</v>
      </c>
      <c r="C5" s="812">
        <v>7.8969787107276299E-2</v>
      </c>
      <c r="D5" s="225">
        <v>973216.53999999957</v>
      </c>
      <c r="E5" s="812">
        <v>0.92103021289272369</v>
      </c>
      <c r="F5" s="830">
        <v>1056660.8199999996</v>
      </c>
    </row>
    <row r="6" spans="1:6" ht="14.45" customHeight="1" x14ac:dyDescent="0.2">
      <c r="A6" s="836" t="s">
        <v>2911</v>
      </c>
      <c r="B6" s="831">
        <v>58580.999999999993</v>
      </c>
      <c r="C6" s="827">
        <v>9.0768284008089839E-2</v>
      </c>
      <c r="D6" s="831">
        <v>586809.62999999966</v>
      </c>
      <c r="E6" s="827">
        <v>0.90923171599191011</v>
      </c>
      <c r="F6" s="832">
        <v>645390.62999999966</v>
      </c>
    </row>
    <row r="7" spans="1:6" ht="14.45" customHeight="1" x14ac:dyDescent="0.2">
      <c r="A7" s="836" t="s">
        <v>2893</v>
      </c>
      <c r="B7" s="831">
        <v>32813.689999999995</v>
      </c>
      <c r="C7" s="827">
        <v>5.1492257814664211E-2</v>
      </c>
      <c r="D7" s="831">
        <v>604441.13999999966</v>
      </c>
      <c r="E7" s="827">
        <v>0.94850774218533584</v>
      </c>
      <c r="F7" s="832">
        <v>637254.82999999961</v>
      </c>
    </row>
    <row r="8" spans="1:6" ht="14.45" customHeight="1" x14ac:dyDescent="0.2">
      <c r="A8" s="836" t="s">
        <v>2890</v>
      </c>
      <c r="B8" s="831">
        <v>30627.689999999995</v>
      </c>
      <c r="C8" s="827">
        <v>8.8677244829065152E-2</v>
      </c>
      <c r="D8" s="831">
        <v>314756.17999999982</v>
      </c>
      <c r="E8" s="827">
        <v>0.91132275517093486</v>
      </c>
      <c r="F8" s="832">
        <v>345383.86999999982</v>
      </c>
    </row>
    <row r="9" spans="1:6" ht="14.45" customHeight="1" x14ac:dyDescent="0.2">
      <c r="A9" s="836" t="s">
        <v>2883</v>
      </c>
      <c r="B9" s="831">
        <v>12683.39</v>
      </c>
      <c r="C9" s="827">
        <v>1.7921685870244262E-2</v>
      </c>
      <c r="D9" s="831">
        <v>695028.48999999987</v>
      </c>
      <c r="E9" s="827">
        <v>0.98207831412975577</v>
      </c>
      <c r="F9" s="832">
        <v>707711.87999999989</v>
      </c>
    </row>
    <row r="10" spans="1:6" ht="14.45" customHeight="1" x14ac:dyDescent="0.2">
      <c r="A10" s="836" t="s">
        <v>2899</v>
      </c>
      <c r="B10" s="831">
        <v>10840.319999999998</v>
      </c>
      <c r="C10" s="827">
        <v>1.6897400299474181E-2</v>
      </c>
      <c r="D10" s="831">
        <v>630697.42000000051</v>
      </c>
      <c r="E10" s="827">
        <v>0.98310259970052594</v>
      </c>
      <c r="F10" s="832">
        <v>641537.74000000046</v>
      </c>
    </row>
    <row r="11" spans="1:6" ht="14.45" customHeight="1" x14ac:dyDescent="0.2">
      <c r="A11" s="836" t="s">
        <v>2913</v>
      </c>
      <c r="B11" s="831">
        <v>9606.6999999999989</v>
      </c>
      <c r="C11" s="827">
        <v>8.0298750436528898E-2</v>
      </c>
      <c r="D11" s="831">
        <v>110030.28</v>
      </c>
      <c r="E11" s="827">
        <v>0.9197012495634711</v>
      </c>
      <c r="F11" s="832">
        <v>119636.98</v>
      </c>
    </row>
    <row r="12" spans="1:6" ht="14.45" customHeight="1" x14ac:dyDescent="0.2">
      <c r="A12" s="836" t="s">
        <v>2906</v>
      </c>
      <c r="B12" s="831">
        <v>9483.5399999999991</v>
      </c>
      <c r="C12" s="827">
        <v>7.6902835398460587E-2</v>
      </c>
      <c r="D12" s="831">
        <v>113834.93</v>
      </c>
      <c r="E12" s="827">
        <v>0.92309716460153945</v>
      </c>
      <c r="F12" s="832">
        <v>123318.46999999999</v>
      </c>
    </row>
    <row r="13" spans="1:6" ht="14.45" customHeight="1" x14ac:dyDescent="0.2">
      <c r="A13" s="836" t="s">
        <v>2901</v>
      </c>
      <c r="B13" s="831">
        <v>8956.02</v>
      </c>
      <c r="C13" s="827">
        <v>1.6819908221275204E-2</v>
      </c>
      <c r="D13" s="831">
        <v>523509.42999999993</v>
      </c>
      <c r="E13" s="827">
        <v>0.98318009177872479</v>
      </c>
      <c r="F13" s="832">
        <v>532465.44999999995</v>
      </c>
    </row>
    <row r="14" spans="1:6" ht="14.45" customHeight="1" x14ac:dyDescent="0.2">
      <c r="A14" s="836" t="s">
        <v>2895</v>
      </c>
      <c r="B14" s="831">
        <v>8699.720000000003</v>
      </c>
      <c r="C14" s="827">
        <v>5.9685473501472512E-2</v>
      </c>
      <c r="D14" s="831">
        <v>137059.70000000001</v>
      </c>
      <c r="E14" s="827">
        <v>0.94031452649852754</v>
      </c>
      <c r="F14" s="832">
        <v>145759.42000000001</v>
      </c>
    </row>
    <row r="15" spans="1:6" ht="14.45" customHeight="1" x14ac:dyDescent="0.2">
      <c r="A15" s="836" t="s">
        <v>2897</v>
      </c>
      <c r="B15" s="831">
        <v>8301.08</v>
      </c>
      <c r="C15" s="827">
        <v>1.7294720871187184E-2</v>
      </c>
      <c r="D15" s="831">
        <v>471676.5999999998</v>
      </c>
      <c r="E15" s="827">
        <v>0.98270527912881278</v>
      </c>
      <c r="F15" s="832">
        <v>479977.67999999982</v>
      </c>
    </row>
    <row r="16" spans="1:6" ht="14.45" customHeight="1" x14ac:dyDescent="0.2">
      <c r="A16" s="836" t="s">
        <v>2881</v>
      </c>
      <c r="B16" s="831">
        <v>7659.57</v>
      </c>
      <c r="C16" s="827">
        <v>5.6424387665260541E-2</v>
      </c>
      <c r="D16" s="831">
        <v>128089.71</v>
      </c>
      <c r="E16" s="827">
        <v>0.94357561233473952</v>
      </c>
      <c r="F16" s="832">
        <v>135749.28</v>
      </c>
    </row>
    <row r="17" spans="1:6" ht="14.45" customHeight="1" x14ac:dyDescent="0.2">
      <c r="A17" s="836" t="s">
        <v>2912</v>
      </c>
      <c r="B17" s="831">
        <v>3721.02</v>
      </c>
      <c r="C17" s="827">
        <v>1.4011461321288384E-2</v>
      </c>
      <c r="D17" s="831">
        <v>261848.71000000002</v>
      </c>
      <c r="E17" s="827">
        <v>0.9859885386787115</v>
      </c>
      <c r="F17" s="832">
        <v>265569.73000000004</v>
      </c>
    </row>
    <row r="18" spans="1:6" ht="14.45" customHeight="1" x14ac:dyDescent="0.2">
      <c r="A18" s="836" t="s">
        <v>2908</v>
      </c>
      <c r="B18" s="831">
        <v>2663.95</v>
      </c>
      <c r="C18" s="827">
        <v>2.3089320085026795E-3</v>
      </c>
      <c r="D18" s="831">
        <v>1151094.5800000003</v>
      </c>
      <c r="E18" s="827">
        <v>0.99769106799149732</v>
      </c>
      <c r="F18" s="832">
        <v>1153758.5300000003</v>
      </c>
    </row>
    <row r="19" spans="1:6" ht="14.45" customHeight="1" x14ac:dyDescent="0.2">
      <c r="A19" s="836" t="s">
        <v>2910</v>
      </c>
      <c r="B19" s="831">
        <v>2575.3000000000002</v>
      </c>
      <c r="C19" s="827">
        <v>1.2666561870250103E-2</v>
      </c>
      <c r="D19" s="831">
        <v>200739.54</v>
      </c>
      <c r="E19" s="827">
        <v>0.98733343812974994</v>
      </c>
      <c r="F19" s="832">
        <v>203314.84</v>
      </c>
    </row>
    <row r="20" spans="1:6" ht="14.45" customHeight="1" x14ac:dyDescent="0.2">
      <c r="A20" s="836" t="s">
        <v>2888</v>
      </c>
      <c r="B20" s="831">
        <v>1651.17</v>
      </c>
      <c r="C20" s="827">
        <v>3.8358597609095282E-2</v>
      </c>
      <c r="D20" s="831">
        <v>41394.46</v>
      </c>
      <c r="E20" s="827">
        <v>0.96164140239090479</v>
      </c>
      <c r="F20" s="832">
        <v>43045.63</v>
      </c>
    </row>
    <row r="21" spans="1:6" ht="14.45" customHeight="1" x14ac:dyDescent="0.2">
      <c r="A21" s="836" t="s">
        <v>2904</v>
      </c>
      <c r="B21" s="831">
        <v>830.36</v>
      </c>
      <c r="C21" s="827">
        <v>6.4875493836140576E-3</v>
      </c>
      <c r="D21" s="831">
        <v>127162.49999999994</v>
      </c>
      <c r="E21" s="827">
        <v>0.99351245061638593</v>
      </c>
      <c r="F21" s="832">
        <v>127992.85999999994</v>
      </c>
    </row>
    <row r="22" spans="1:6" ht="14.45" customHeight="1" x14ac:dyDescent="0.2">
      <c r="A22" s="836" t="s">
        <v>2907</v>
      </c>
      <c r="B22" s="831">
        <v>557.31000000000006</v>
      </c>
      <c r="C22" s="827">
        <v>1.9068084533908826E-3</v>
      </c>
      <c r="D22" s="831">
        <v>291716.41000000009</v>
      </c>
      <c r="E22" s="827">
        <v>0.99809319154660914</v>
      </c>
      <c r="F22" s="832">
        <v>292273.72000000009</v>
      </c>
    </row>
    <row r="23" spans="1:6" ht="14.45" customHeight="1" x14ac:dyDescent="0.2">
      <c r="A23" s="836" t="s">
        <v>2898</v>
      </c>
      <c r="B23" s="831">
        <v>481.80999999999995</v>
      </c>
      <c r="C23" s="827">
        <v>3.4221032742058522E-3</v>
      </c>
      <c r="D23" s="831">
        <v>140311.72000000003</v>
      </c>
      <c r="E23" s="827">
        <v>0.99657789672579411</v>
      </c>
      <c r="F23" s="832">
        <v>140793.53000000003</v>
      </c>
    </row>
    <row r="24" spans="1:6" ht="14.45" customHeight="1" x14ac:dyDescent="0.2">
      <c r="A24" s="836" t="s">
        <v>2896</v>
      </c>
      <c r="B24" s="831">
        <v>404.7</v>
      </c>
      <c r="C24" s="827">
        <v>1.0296693878400491E-3</v>
      </c>
      <c r="D24" s="831">
        <v>392634.08000000019</v>
      </c>
      <c r="E24" s="827">
        <v>0.9989703306121599</v>
      </c>
      <c r="F24" s="832">
        <v>393038.7800000002</v>
      </c>
    </row>
    <row r="25" spans="1:6" ht="14.45" customHeight="1" x14ac:dyDescent="0.2">
      <c r="A25" s="836" t="s">
        <v>2889</v>
      </c>
      <c r="B25" s="831">
        <v>295.46999999999997</v>
      </c>
      <c r="C25" s="827">
        <v>1.4310550125793062E-3</v>
      </c>
      <c r="D25" s="831">
        <v>206174.58</v>
      </c>
      <c r="E25" s="827">
        <v>0.99856894498742066</v>
      </c>
      <c r="F25" s="832">
        <v>206470.05</v>
      </c>
    </row>
    <row r="26" spans="1:6" ht="14.45" customHeight="1" x14ac:dyDescent="0.2">
      <c r="A26" s="836" t="s">
        <v>2902</v>
      </c>
      <c r="B26" s="831">
        <v>250.73</v>
      </c>
      <c r="C26" s="827">
        <v>7.0410333326500008E-3</v>
      </c>
      <c r="D26" s="831">
        <v>35359.1</v>
      </c>
      <c r="E26" s="827">
        <v>0.99295896666734995</v>
      </c>
      <c r="F26" s="832">
        <v>35609.83</v>
      </c>
    </row>
    <row r="27" spans="1:6" ht="14.45" customHeight="1" x14ac:dyDescent="0.2">
      <c r="A27" s="836" t="s">
        <v>2882</v>
      </c>
      <c r="B27" s="831">
        <v>150.69999999999999</v>
      </c>
      <c r="C27" s="827">
        <v>3.9674255146793435E-3</v>
      </c>
      <c r="D27" s="831">
        <v>37833.62999999999</v>
      </c>
      <c r="E27" s="827">
        <v>0.99603257448532079</v>
      </c>
      <c r="F27" s="832">
        <v>37984.329999999987</v>
      </c>
    </row>
    <row r="28" spans="1:6" ht="14.45" customHeight="1" x14ac:dyDescent="0.2">
      <c r="A28" s="836" t="s">
        <v>2900</v>
      </c>
      <c r="B28" s="831">
        <v>123.2</v>
      </c>
      <c r="C28" s="827">
        <v>1</v>
      </c>
      <c r="D28" s="831"/>
      <c r="E28" s="827">
        <v>0</v>
      </c>
      <c r="F28" s="832">
        <v>123.2</v>
      </c>
    </row>
    <row r="29" spans="1:6" ht="14.45" customHeight="1" x14ac:dyDescent="0.2">
      <c r="A29" s="836" t="s">
        <v>2914</v>
      </c>
      <c r="B29" s="831">
        <v>63.14</v>
      </c>
      <c r="C29" s="827">
        <v>5.3508547130233389E-4</v>
      </c>
      <c r="D29" s="831">
        <v>117936.70000000001</v>
      </c>
      <c r="E29" s="827">
        <v>0.99946491452869768</v>
      </c>
      <c r="F29" s="832">
        <v>117999.84000000001</v>
      </c>
    </row>
    <row r="30" spans="1:6" ht="14.45" customHeight="1" x14ac:dyDescent="0.2">
      <c r="A30" s="836" t="s">
        <v>2894</v>
      </c>
      <c r="B30" s="831">
        <v>49.08</v>
      </c>
      <c r="C30" s="827">
        <v>4.3995225424435589E-4</v>
      </c>
      <c r="D30" s="831">
        <v>111508.48000000003</v>
      </c>
      <c r="E30" s="827">
        <v>0.99956004774575558</v>
      </c>
      <c r="F30" s="832">
        <v>111557.56000000003</v>
      </c>
    </row>
    <row r="31" spans="1:6" ht="14.45" customHeight="1" x14ac:dyDescent="0.2">
      <c r="A31" s="836" t="s">
        <v>2892</v>
      </c>
      <c r="B31" s="831">
        <v>46.6</v>
      </c>
      <c r="C31" s="827">
        <v>4.7735728451313653E-3</v>
      </c>
      <c r="D31" s="831">
        <v>9715.48</v>
      </c>
      <c r="E31" s="827">
        <v>0.99522642715486864</v>
      </c>
      <c r="F31" s="832">
        <v>9762.08</v>
      </c>
    </row>
    <row r="32" spans="1:6" ht="14.45" customHeight="1" x14ac:dyDescent="0.2">
      <c r="A32" s="836" t="s">
        <v>2891</v>
      </c>
      <c r="B32" s="831"/>
      <c r="C32" s="827">
        <v>0</v>
      </c>
      <c r="D32" s="831">
        <v>87526.109999999942</v>
      </c>
      <c r="E32" s="827">
        <v>1</v>
      </c>
      <c r="F32" s="832">
        <v>87526.109999999942</v>
      </c>
    </row>
    <row r="33" spans="1:6" ht="14.45" customHeight="1" x14ac:dyDescent="0.2">
      <c r="A33" s="836" t="s">
        <v>2885</v>
      </c>
      <c r="B33" s="831"/>
      <c r="C33" s="827">
        <v>0</v>
      </c>
      <c r="D33" s="831">
        <v>72306.36</v>
      </c>
      <c r="E33" s="827">
        <v>1</v>
      </c>
      <c r="F33" s="832">
        <v>72306.36</v>
      </c>
    </row>
    <row r="34" spans="1:6" ht="14.45" customHeight="1" x14ac:dyDescent="0.2">
      <c r="A34" s="836" t="s">
        <v>2909</v>
      </c>
      <c r="B34" s="831"/>
      <c r="C34" s="827">
        <v>0</v>
      </c>
      <c r="D34" s="831">
        <v>34.47</v>
      </c>
      <c r="E34" s="827">
        <v>1</v>
      </c>
      <c r="F34" s="832">
        <v>34.47</v>
      </c>
    </row>
    <row r="35" spans="1:6" ht="14.45" customHeight="1" x14ac:dyDescent="0.2">
      <c r="A35" s="836" t="s">
        <v>2886</v>
      </c>
      <c r="B35" s="831"/>
      <c r="C35" s="827">
        <v>0</v>
      </c>
      <c r="D35" s="831">
        <v>453.18</v>
      </c>
      <c r="E35" s="827">
        <v>1</v>
      </c>
      <c r="F35" s="832">
        <v>453.18</v>
      </c>
    </row>
    <row r="36" spans="1:6" ht="14.45" customHeight="1" x14ac:dyDescent="0.2">
      <c r="A36" s="836" t="s">
        <v>2905</v>
      </c>
      <c r="B36" s="831"/>
      <c r="C36" s="827">
        <v>0</v>
      </c>
      <c r="D36" s="831">
        <v>3435.8999999999996</v>
      </c>
      <c r="E36" s="827">
        <v>1</v>
      </c>
      <c r="F36" s="832">
        <v>3435.8999999999996</v>
      </c>
    </row>
    <row r="37" spans="1:6" ht="14.45" customHeight="1" x14ac:dyDescent="0.2">
      <c r="A37" s="836" t="s">
        <v>2884</v>
      </c>
      <c r="B37" s="831"/>
      <c r="C37" s="827">
        <v>0</v>
      </c>
      <c r="D37" s="831">
        <v>1316.5000000000002</v>
      </c>
      <c r="E37" s="827">
        <v>1</v>
      </c>
      <c r="F37" s="832">
        <v>1316.5000000000002</v>
      </c>
    </row>
    <row r="38" spans="1:6" ht="14.45" customHeight="1" thickBot="1" x14ac:dyDescent="0.25">
      <c r="A38" s="759" t="s">
        <v>2903</v>
      </c>
      <c r="B38" s="750"/>
      <c r="C38" s="751">
        <v>0</v>
      </c>
      <c r="D38" s="750">
        <v>2046.12</v>
      </c>
      <c r="E38" s="751">
        <v>1</v>
      </c>
      <c r="F38" s="752">
        <v>2046.12</v>
      </c>
    </row>
    <row r="39" spans="1:6" ht="14.45" customHeight="1" thickBot="1" x14ac:dyDescent="0.25">
      <c r="A39" s="753" t="s">
        <v>3</v>
      </c>
      <c r="B39" s="754">
        <v>295561.54000000004</v>
      </c>
      <c r="C39" s="755">
        <v>3.3294229676854581E-2</v>
      </c>
      <c r="D39" s="754">
        <v>8581698.6600000001</v>
      </c>
      <c r="E39" s="755">
        <v>0.96670577032314553</v>
      </c>
      <c r="F39" s="756">
        <v>8877260.1999999993</v>
      </c>
    </row>
    <row r="40" spans="1:6" ht="14.45" customHeight="1" thickBot="1" x14ac:dyDescent="0.25"/>
    <row r="41" spans="1:6" ht="14.45" customHeight="1" x14ac:dyDescent="0.2">
      <c r="A41" s="835" t="s">
        <v>4861</v>
      </c>
      <c r="B41" s="225">
        <v>109166.04999999997</v>
      </c>
      <c r="C41" s="812">
        <v>0.92500008896997676</v>
      </c>
      <c r="D41" s="225">
        <v>8851.2899999999991</v>
      </c>
      <c r="E41" s="812">
        <v>7.4999911030023222E-2</v>
      </c>
      <c r="F41" s="830">
        <v>118017.33999999997</v>
      </c>
    </row>
    <row r="42" spans="1:6" ht="14.45" customHeight="1" x14ac:dyDescent="0.2">
      <c r="A42" s="836" t="s">
        <v>4862</v>
      </c>
      <c r="B42" s="831">
        <v>101822.14999999997</v>
      </c>
      <c r="C42" s="827">
        <v>5.5639097744360905E-2</v>
      </c>
      <c r="D42" s="831">
        <v>1728224.5999999994</v>
      </c>
      <c r="E42" s="827">
        <v>0.94436090225563918</v>
      </c>
      <c r="F42" s="832">
        <v>1830046.7499999993</v>
      </c>
    </row>
    <row r="43" spans="1:6" ht="14.45" customHeight="1" x14ac:dyDescent="0.2">
      <c r="A43" s="836" t="s">
        <v>4863</v>
      </c>
      <c r="B43" s="831">
        <v>35388.11</v>
      </c>
      <c r="C43" s="827">
        <v>1</v>
      </c>
      <c r="D43" s="831"/>
      <c r="E43" s="827">
        <v>0</v>
      </c>
      <c r="F43" s="832">
        <v>35388.11</v>
      </c>
    </row>
    <row r="44" spans="1:6" ht="14.45" customHeight="1" x14ac:dyDescent="0.2">
      <c r="A44" s="836" t="s">
        <v>2263</v>
      </c>
      <c r="B44" s="831">
        <v>9557.1</v>
      </c>
      <c r="C44" s="827">
        <v>0.93333059889958569</v>
      </c>
      <c r="D44" s="831">
        <v>682.68000000000006</v>
      </c>
      <c r="E44" s="827">
        <v>6.6669401100414263E-2</v>
      </c>
      <c r="F44" s="832">
        <v>10239.780000000001</v>
      </c>
    </row>
    <row r="45" spans="1:6" ht="14.45" customHeight="1" x14ac:dyDescent="0.2">
      <c r="A45" s="836" t="s">
        <v>4864</v>
      </c>
      <c r="B45" s="831">
        <v>9246.6</v>
      </c>
      <c r="C45" s="827">
        <v>0.8571428571428571</v>
      </c>
      <c r="D45" s="831">
        <v>1541.1000000000001</v>
      </c>
      <c r="E45" s="827">
        <v>0.14285714285714285</v>
      </c>
      <c r="F45" s="832">
        <v>10787.7</v>
      </c>
    </row>
    <row r="46" spans="1:6" ht="14.45" customHeight="1" x14ac:dyDescent="0.2">
      <c r="A46" s="836" t="s">
        <v>4865</v>
      </c>
      <c r="B46" s="831">
        <v>6881.3700000000008</v>
      </c>
      <c r="C46" s="827">
        <v>0.9654987112877722</v>
      </c>
      <c r="D46" s="831">
        <v>245.9</v>
      </c>
      <c r="E46" s="827">
        <v>3.4501288712227823E-2</v>
      </c>
      <c r="F46" s="832">
        <v>7127.27</v>
      </c>
    </row>
    <row r="47" spans="1:6" ht="14.45" customHeight="1" x14ac:dyDescent="0.2">
      <c r="A47" s="836" t="s">
        <v>2288</v>
      </c>
      <c r="B47" s="831">
        <v>3179.6799999999994</v>
      </c>
      <c r="C47" s="827">
        <v>0.47802013599387833</v>
      </c>
      <c r="D47" s="831">
        <v>3472.0899999999988</v>
      </c>
      <c r="E47" s="827">
        <v>0.52197986400612162</v>
      </c>
      <c r="F47" s="832">
        <v>6651.7699999999986</v>
      </c>
    </row>
    <row r="48" spans="1:6" ht="14.45" customHeight="1" x14ac:dyDescent="0.2">
      <c r="A48" s="836" t="s">
        <v>4866</v>
      </c>
      <c r="B48" s="831">
        <v>2751.95</v>
      </c>
      <c r="C48" s="827">
        <v>3.2258064516129031E-2</v>
      </c>
      <c r="D48" s="831">
        <v>82558.5</v>
      </c>
      <c r="E48" s="827">
        <v>0.967741935483871</v>
      </c>
      <c r="F48" s="832">
        <v>85310.45</v>
      </c>
    </row>
    <row r="49" spans="1:6" ht="14.45" customHeight="1" x14ac:dyDescent="0.2">
      <c r="A49" s="836" t="s">
        <v>2264</v>
      </c>
      <c r="B49" s="831">
        <v>2651.23</v>
      </c>
      <c r="C49" s="827">
        <v>7.4695706904935918E-2</v>
      </c>
      <c r="D49" s="831">
        <v>32842.509999999995</v>
      </c>
      <c r="E49" s="827">
        <v>0.92530429309506401</v>
      </c>
      <c r="F49" s="832">
        <v>35493.74</v>
      </c>
    </row>
    <row r="50" spans="1:6" ht="14.45" customHeight="1" x14ac:dyDescent="0.2">
      <c r="A50" s="836" t="s">
        <v>2255</v>
      </c>
      <c r="B50" s="831">
        <v>1626</v>
      </c>
      <c r="C50" s="827">
        <v>1.1472617085571725E-3</v>
      </c>
      <c r="D50" s="831">
        <v>1415661.7799999982</v>
      </c>
      <c r="E50" s="827">
        <v>0.99885273829144283</v>
      </c>
      <c r="F50" s="832">
        <v>1417287.7799999982</v>
      </c>
    </row>
    <row r="51" spans="1:6" ht="14.45" customHeight="1" x14ac:dyDescent="0.2">
      <c r="A51" s="836" t="s">
        <v>2191</v>
      </c>
      <c r="B51" s="831">
        <v>1359.54</v>
      </c>
      <c r="C51" s="827">
        <v>1.4332657572892003E-2</v>
      </c>
      <c r="D51" s="831">
        <v>93496.559999999925</v>
      </c>
      <c r="E51" s="827">
        <v>0.98566734242710807</v>
      </c>
      <c r="F51" s="832">
        <v>94856.099999999919</v>
      </c>
    </row>
    <row r="52" spans="1:6" ht="14.45" customHeight="1" x14ac:dyDescent="0.2">
      <c r="A52" s="836" t="s">
        <v>4867</v>
      </c>
      <c r="B52" s="831">
        <v>1091.07</v>
      </c>
      <c r="C52" s="827">
        <v>3.9840637450199202E-3</v>
      </c>
      <c r="D52" s="831">
        <v>272767.5</v>
      </c>
      <c r="E52" s="827">
        <v>0.99601593625498008</v>
      </c>
      <c r="F52" s="832">
        <v>273858.57</v>
      </c>
    </row>
    <row r="53" spans="1:6" ht="14.45" customHeight="1" x14ac:dyDescent="0.2">
      <c r="A53" s="836" t="s">
        <v>2262</v>
      </c>
      <c r="B53" s="831">
        <v>1018.4100000000001</v>
      </c>
      <c r="C53" s="827">
        <v>1.3337695369976598E-2</v>
      </c>
      <c r="D53" s="831">
        <v>75337.360000000146</v>
      </c>
      <c r="E53" s="827">
        <v>0.98666230463002336</v>
      </c>
      <c r="F53" s="832">
        <v>76355.77000000015</v>
      </c>
    </row>
    <row r="54" spans="1:6" ht="14.45" customHeight="1" x14ac:dyDescent="0.2">
      <c r="A54" s="836" t="s">
        <v>2189</v>
      </c>
      <c r="B54" s="831">
        <v>1001.1899999999999</v>
      </c>
      <c r="C54" s="827">
        <v>0.13021848101199962</v>
      </c>
      <c r="D54" s="831">
        <v>6687.3500000000031</v>
      </c>
      <c r="E54" s="827">
        <v>0.86978151898800038</v>
      </c>
      <c r="F54" s="832">
        <v>7688.5400000000027</v>
      </c>
    </row>
    <row r="55" spans="1:6" ht="14.45" customHeight="1" x14ac:dyDescent="0.2">
      <c r="A55" s="836" t="s">
        <v>2251</v>
      </c>
      <c r="B55" s="831">
        <v>963.2199999999998</v>
      </c>
      <c r="C55" s="827">
        <v>0.11409463546028374</v>
      </c>
      <c r="D55" s="831">
        <v>7479.0700000000088</v>
      </c>
      <c r="E55" s="827">
        <v>0.88590536453971636</v>
      </c>
      <c r="F55" s="832">
        <v>8442.2900000000081</v>
      </c>
    </row>
    <row r="56" spans="1:6" ht="14.45" customHeight="1" x14ac:dyDescent="0.2">
      <c r="A56" s="836" t="s">
        <v>4868</v>
      </c>
      <c r="B56" s="831">
        <v>643.16999999999996</v>
      </c>
      <c r="C56" s="827">
        <v>1</v>
      </c>
      <c r="D56" s="831"/>
      <c r="E56" s="827">
        <v>0</v>
      </c>
      <c r="F56" s="832">
        <v>643.16999999999996</v>
      </c>
    </row>
    <row r="57" spans="1:6" ht="14.45" customHeight="1" x14ac:dyDescent="0.2">
      <c r="A57" s="836" t="s">
        <v>2203</v>
      </c>
      <c r="B57" s="831">
        <v>500.33</v>
      </c>
      <c r="C57" s="827">
        <v>0.89866187696452626</v>
      </c>
      <c r="D57" s="831">
        <v>56.42</v>
      </c>
      <c r="E57" s="827">
        <v>0.10133812303547374</v>
      </c>
      <c r="F57" s="832">
        <v>556.75</v>
      </c>
    </row>
    <row r="58" spans="1:6" ht="14.45" customHeight="1" x14ac:dyDescent="0.2">
      <c r="A58" s="836" t="s">
        <v>2270</v>
      </c>
      <c r="B58" s="831">
        <v>483.17</v>
      </c>
      <c r="C58" s="827">
        <v>0.1714256317100343</v>
      </c>
      <c r="D58" s="831">
        <v>2335.3699999999994</v>
      </c>
      <c r="E58" s="827">
        <v>0.82857436828996567</v>
      </c>
      <c r="F58" s="832">
        <v>2818.5399999999995</v>
      </c>
    </row>
    <row r="59" spans="1:6" ht="14.45" customHeight="1" x14ac:dyDescent="0.2">
      <c r="A59" s="836" t="s">
        <v>2206</v>
      </c>
      <c r="B59" s="831">
        <v>445.64</v>
      </c>
      <c r="C59" s="827">
        <v>0.16045164379763882</v>
      </c>
      <c r="D59" s="831">
        <v>2331.77</v>
      </c>
      <c r="E59" s="827">
        <v>0.83954835620236123</v>
      </c>
      <c r="F59" s="832">
        <v>2777.41</v>
      </c>
    </row>
    <row r="60" spans="1:6" ht="14.45" customHeight="1" x14ac:dyDescent="0.2">
      <c r="A60" s="836" t="s">
        <v>2201</v>
      </c>
      <c r="B60" s="831">
        <v>425.09999999999997</v>
      </c>
      <c r="C60" s="827">
        <v>6.9930069930069824E-2</v>
      </c>
      <c r="D60" s="831">
        <v>5653.8300000000081</v>
      </c>
      <c r="E60" s="827">
        <v>0.93006993006993011</v>
      </c>
      <c r="F60" s="832">
        <v>6078.9300000000085</v>
      </c>
    </row>
    <row r="61" spans="1:6" ht="14.45" customHeight="1" x14ac:dyDescent="0.2">
      <c r="A61" s="836" t="s">
        <v>2217</v>
      </c>
      <c r="B61" s="831">
        <v>404.7</v>
      </c>
      <c r="C61" s="827">
        <v>0.36922487409678129</v>
      </c>
      <c r="D61" s="831">
        <v>691.38</v>
      </c>
      <c r="E61" s="827">
        <v>0.63077512590321883</v>
      </c>
      <c r="F61" s="832">
        <v>1096.08</v>
      </c>
    </row>
    <row r="62" spans="1:6" ht="14.45" customHeight="1" x14ac:dyDescent="0.2">
      <c r="A62" s="836" t="s">
        <v>4869</v>
      </c>
      <c r="B62" s="831">
        <v>396</v>
      </c>
      <c r="C62" s="827">
        <v>0.32143378950956997</v>
      </c>
      <c r="D62" s="831">
        <v>835.98</v>
      </c>
      <c r="E62" s="827">
        <v>0.67856621049043009</v>
      </c>
      <c r="F62" s="832">
        <v>1231.98</v>
      </c>
    </row>
    <row r="63" spans="1:6" ht="14.45" customHeight="1" x14ac:dyDescent="0.2">
      <c r="A63" s="836" t="s">
        <v>4870</v>
      </c>
      <c r="B63" s="831">
        <v>369.54</v>
      </c>
      <c r="C63" s="827">
        <v>6.3196345782549443E-2</v>
      </c>
      <c r="D63" s="831">
        <v>5477.95</v>
      </c>
      <c r="E63" s="827">
        <v>0.9368036542174506</v>
      </c>
      <c r="F63" s="832">
        <v>5847.49</v>
      </c>
    </row>
    <row r="64" spans="1:6" ht="14.45" customHeight="1" x14ac:dyDescent="0.2">
      <c r="A64" s="836" t="s">
        <v>2205</v>
      </c>
      <c r="B64" s="831">
        <v>362.8</v>
      </c>
      <c r="C64" s="827">
        <v>0.47689779822543543</v>
      </c>
      <c r="D64" s="831">
        <v>397.95000000000005</v>
      </c>
      <c r="E64" s="827">
        <v>0.52310220177456468</v>
      </c>
      <c r="F64" s="832">
        <v>760.75</v>
      </c>
    </row>
    <row r="65" spans="1:6" ht="14.45" customHeight="1" x14ac:dyDescent="0.2">
      <c r="A65" s="836" t="s">
        <v>2254</v>
      </c>
      <c r="B65" s="831">
        <v>355.79</v>
      </c>
      <c r="C65" s="827">
        <v>2.8631899149790569E-3</v>
      </c>
      <c r="D65" s="831">
        <v>123907.71</v>
      </c>
      <c r="E65" s="827">
        <v>0.99713681008502097</v>
      </c>
      <c r="F65" s="832">
        <v>124263.5</v>
      </c>
    </row>
    <row r="66" spans="1:6" ht="14.45" customHeight="1" x14ac:dyDescent="0.2">
      <c r="A66" s="836" t="s">
        <v>2272</v>
      </c>
      <c r="B66" s="831">
        <v>328.7</v>
      </c>
      <c r="C66" s="827">
        <v>0.55882352941176461</v>
      </c>
      <c r="D66" s="831">
        <v>259.5</v>
      </c>
      <c r="E66" s="827">
        <v>0.44117647058823528</v>
      </c>
      <c r="F66" s="832">
        <v>588.20000000000005</v>
      </c>
    </row>
    <row r="67" spans="1:6" ht="14.45" customHeight="1" x14ac:dyDescent="0.2">
      <c r="A67" s="836" t="s">
        <v>2285</v>
      </c>
      <c r="B67" s="831">
        <v>308.72000000000003</v>
      </c>
      <c r="C67" s="827">
        <v>2.214056014068062E-2</v>
      </c>
      <c r="D67" s="831">
        <v>13634.920000000006</v>
      </c>
      <c r="E67" s="827">
        <v>0.97785943985931945</v>
      </c>
      <c r="F67" s="832">
        <v>13943.640000000005</v>
      </c>
    </row>
    <row r="68" spans="1:6" ht="14.45" customHeight="1" x14ac:dyDescent="0.2">
      <c r="A68" s="836" t="s">
        <v>2196</v>
      </c>
      <c r="B68" s="831">
        <v>300.33</v>
      </c>
      <c r="C68" s="827">
        <v>1</v>
      </c>
      <c r="D68" s="831"/>
      <c r="E68" s="827">
        <v>0</v>
      </c>
      <c r="F68" s="832">
        <v>300.33</v>
      </c>
    </row>
    <row r="69" spans="1:6" ht="14.45" customHeight="1" x14ac:dyDescent="0.2">
      <c r="A69" s="836" t="s">
        <v>2223</v>
      </c>
      <c r="B69" s="831">
        <v>268.89999999999998</v>
      </c>
      <c r="C69" s="827">
        <v>0.30106924928623408</v>
      </c>
      <c r="D69" s="831">
        <v>624.25</v>
      </c>
      <c r="E69" s="827">
        <v>0.69893075071376587</v>
      </c>
      <c r="F69" s="832">
        <v>893.15</v>
      </c>
    </row>
    <row r="70" spans="1:6" ht="14.45" customHeight="1" x14ac:dyDescent="0.2">
      <c r="A70" s="836" t="s">
        <v>4871</v>
      </c>
      <c r="B70" s="831">
        <v>251.57999999999998</v>
      </c>
      <c r="C70" s="827">
        <v>1</v>
      </c>
      <c r="D70" s="831"/>
      <c r="E70" s="827">
        <v>0</v>
      </c>
      <c r="F70" s="832">
        <v>251.57999999999998</v>
      </c>
    </row>
    <row r="71" spans="1:6" ht="14.45" customHeight="1" x14ac:dyDescent="0.2">
      <c r="A71" s="836" t="s">
        <v>4872</v>
      </c>
      <c r="B71" s="831">
        <v>248.98</v>
      </c>
      <c r="C71" s="827">
        <v>1</v>
      </c>
      <c r="D71" s="831"/>
      <c r="E71" s="827">
        <v>0</v>
      </c>
      <c r="F71" s="832">
        <v>248.98</v>
      </c>
    </row>
    <row r="72" spans="1:6" ht="14.45" customHeight="1" x14ac:dyDescent="0.2">
      <c r="A72" s="836" t="s">
        <v>2218</v>
      </c>
      <c r="B72" s="831">
        <v>248.5</v>
      </c>
      <c r="C72" s="827">
        <v>0.18350046521244701</v>
      </c>
      <c r="D72" s="831">
        <v>1105.72</v>
      </c>
      <c r="E72" s="827">
        <v>0.81649953478755299</v>
      </c>
      <c r="F72" s="832">
        <v>1354.22</v>
      </c>
    </row>
    <row r="73" spans="1:6" ht="14.45" customHeight="1" x14ac:dyDescent="0.2">
      <c r="A73" s="836" t="s">
        <v>2193</v>
      </c>
      <c r="B73" s="831">
        <v>241.95000000000002</v>
      </c>
      <c r="C73" s="827">
        <v>0.27052562138712166</v>
      </c>
      <c r="D73" s="831">
        <v>652.41999999999996</v>
      </c>
      <c r="E73" s="827">
        <v>0.72947437861287834</v>
      </c>
      <c r="F73" s="832">
        <v>894.37</v>
      </c>
    </row>
    <row r="74" spans="1:6" ht="14.45" customHeight="1" x14ac:dyDescent="0.2">
      <c r="A74" s="836" t="s">
        <v>2215</v>
      </c>
      <c r="B74" s="831">
        <v>221.48</v>
      </c>
      <c r="C74" s="827">
        <v>1</v>
      </c>
      <c r="D74" s="831"/>
      <c r="E74" s="827">
        <v>0</v>
      </c>
      <c r="F74" s="832">
        <v>221.48</v>
      </c>
    </row>
    <row r="75" spans="1:6" ht="14.45" customHeight="1" x14ac:dyDescent="0.2">
      <c r="A75" s="836" t="s">
        <v>2209</v>
      </c>
      <c r="B75" s="831">
        <v>206.79000000000002</v>
      </c>
      <c r="C75" s="827">
        <v>0.4000502988914898</v>
      </c>
      <c r="D75" s="831">
        <v>310.12</v>
      </c>
      <c r="E75" s="827">
        <v>0.59994970110851009</v>
      </c>
      <c r="F75" s="832">
        <v>516.91000000000008</v>
      </c>
    </row>
    <row r="76" spans="1:6" ht="14.45" customHeight="1" x14ac:dyDescent="0.2">
      <c r="A76" s="836" t="s">
        <v>4873</v>
      </c>
      <c r="B76" s="831">
        <v>150.69999999999999</v>
      </c>
      <c r="C76" s="827">
        <v>4.0065962345865052E-4</v>
      </c>
      <c r="D76" s="831">
        <v>375979.03999999963</v>
      </c>
      <c r="E76" s="827">
        <v>0.9995993403765413</v>
      </c>
      <c r="F76" s="832">
        <v>376129.73999999964</v>
      </c>
    </row>
    <row r="77" spans="1:6" ht="14.45" customHeight="1" x14ac:dyDescent="0.2">
      <c r="A77" s="836" t="s">
        <v>4874</v>
      </c>
      <c r="B77" s="831">
        <v>140.96</v>
      </c>
      <c r="C77" s="827">
        <v>0.5</v>
      </c>
      <c r="D77" s="831">
        <v>140.96</v>
      </c>
      <c r="E77" s="827">
        <v>0.5</v>
      </c>
      <c r="F77" s="832">
        <v>281.92</v>
      </c>
    </row>
    <row r="78" spans="1:6" ht="14.45" customHeight="1" x14ac:dyDescent="0.2">
      <c r="A78" s="836" t="s">
        <v>2214</v>
      </c>
      <c r="B78" s="831">
        <v>110.74</v>
      </c>
      <c r="C78" s="827">
        <v>1</v>
      </c>
      <c r="D78" s="831"/>
      <c r="E78" s="827">
        <v>0</v>
      </c>
      <c r="F78" s="832">
        <v>110.74</v>
      </c>
    </row>
    <row r="79" spans="1:6" ht="14.45" customHeight="1" x14ac:dyDescent="0.2">
      <c r="A79" s="836" t="s">
        <v>4875</v>
      </c>
      <c r="B79" s="831">
        <v>105.32</v>
      </c>
      <c r="C79" s="827">
        <v>0.47879256262217573</v>
      </c>
      <c r="D79" s="831">
        <v>114.65</v>
      </c>
      <c r="E79" s="827">
        <v>0.52120743737782427</v>
      </c>
      <c r="F79" s="832">
        <v>219.97</v>
      </c>
    </row>
    <row r="80" spans="1:6" ht="14.45" customHeight="1" x14ac:dyDescent="0.2">
      <c r="A80" s="836" t="s">
        <v>2207</v>
      </c>
      <c r="B80" s="831">
        <v>101.56</v>
      </c>
      <c r="C80" s="827">
        <v>1</v>
      </c>
      <c r="D80" s="831"/>
      <c r="E80" s="827">
        <v>0</v>
      </c>
      <c r="F80" s="832">
        <v>101.56</v>
      </c>
    </row>
    <row r="81" spans="1:6" ht="14.45" customHeight="1" x14ac:dyDescent="0.2">
      <c r="A81" s="836" t="s">
        <v>4876</v>
      </c>
      <c r="B81" s="831">
        <v>97.96</v>
      </c>
      <c r="C81" s="827">
        <v>0.14286547660716367</v>
      </c>
      <c r="D81" s="831">
        <v>587.72</v>
      </c>
      <c r="E81" s="827">
        <v>0.85713452339283625</v>
      </c>
      <c r="F81" s="832">
        <v>685.68000000000006</v>
      </c>
    </row>
    <row r="82" spans="1:6" ht="14.45" customHeight="1" x14ac:dyDescent="0.2">
      <c r="A82" s="836" t="s">
        <v>4877</v>
      </c>
      <c r="B82" s="831">
        <v>45.95</v>
      </c>
      <c r="C82" s="827">
        <v>0.33333333333333331</v>
      </c>
      <c r="D82" s="831">
        <v>91.9</v>
      </c>
      <c r="E82" s="827">
        <v>0.66666666666666663</v>
      </c>
      <c r="F82" s="832">
        <v>137.85000000000002</v>
      </c>
    </row>
    <row r="83" spans="1:6" ht="14.45" customHeight="1" x14ac:dyDescent="0.2">
      <c r="A83" s="836" t="s">
        <v>2208</v>
      </c>
      <c r="B83" s="831">
        <v>34.47</v>
      </c>
      <c r="C83" s="827">
        <v>1.282175271536974E-2</v>
      </c>
      <c r="D83" s="831">
        <v>2653.9299999999994</v>
      </c>
      <c r="E83" s="827">
        <v>0.98717824728463033</v>
      </c>
      <c r="F83" s="832">
        <v>2688.3999999999992</v>
      </c>
    </row>
    <row r="84" spans="1:6" ht="14.45" customHeight="1" x14ac:dyDescent="0.2">
      <c r="A84" s="836" t="s">
        <v>2274</v>
      </c>
      <c r="B84" s="831">
        <v>25.5</v>
      </c>
      <c r="C84" s="827">
        <v>6.25E-2</v>
      </c>
      <c r="D84" s="831">
        <v>382.5</v>
      </c>
      <c r="E84" s="827">
        <v>0.9375</v>
      </c>
      <c r="F84" s="832">
        <v>408</v>
      </c>
    </row>
    <row r="85" spans="1:6" ht="14.45" customHeight="1" x14ac:dyDescent="0.2">
      <c r="A85" s="836" t="s">
        <v>2194</v>
      </c>
      <c r="B85" s="831">
        <v>20.83</v>
      </c>
      <c r="C85" s="827">
        <v>1</v>
      </c>
      <c r="D85" s="831"/>
      <c r="E85" s="827">
        <v>0</v>
      </c>
      <c r="F85" s="832">
        <v>20.83</v>
      </c>
    </row>
    <row r="86" spans="1:6" ht="14.45" customHeight="1" x14ac:dyDescent="0.2">
      <c r="A86" s="836" t="s">
        <v>2267</v>
      </c>
      <c r="B86" s="831">
        <v>11.71</v>
      </c>
      <c r="C86" s="827">
        <v>5.8165525873973018E-3</v>
      </c>
      <c r="D86" s="831">
        <v>2001.5100000000007</v>
      </c>
      <c r="E86" s="827">
        <v>0.99418344741260267</v>
      </c>
      <c r="F86" s="832">
        <v>2013.2200000000007</v>
      </c>
    </row>
    <row r="87" spans="1:6" ht="14.45" customHeight="1" x14ac:dyDescent="0.2">
      <c r="A87" s="836" t="s">
        <v>2220</v>
      </c>
      <c r="B87" s="831"/>
      <c r="C87" s="827">
        <v>0</v>
      </c>
      <c r="D87" s="831">
        <v>1501.55</v>
      </c>
      <c r="E87" s="827">
        <v>1</v>
      </c>
      <c r="F87" s="832">
        <v>1501.55</v>
      </c>
    </row>
    <row r="88" spans="1:6" ht="14.45" customHeight="1" x14ac:dyDescent="0.2">
      <c r="A88" s="836" t="s">
        <v>4878</v>
      </c>
      <c r="B88" s="831"/>
      <c r="C88" s="827">
        <v>0</v>
      </c>
      <c r="D88" s="831">
        <v>172.91</v>
      </c>
      <c r="E88" s="827">
        <v>1</v>
      </c>
      <c r="F88" s="832">
        <v>172.91</v>
      </c>
    </row>
    <row r="89" spans="1:6" ht="14.45" customHeight="1" x14ac:dyDescent="0.2">
      <c r="A89" s="836" t="s">
        <v>4879</v>
      </c>
      <c r="B89" s="831"/>
      <c r="C89" s="827">
        <v>0</v>
      </c>
      <c r="D89" s="831">
        <v>369.48</v>
      </c>
      <c r="E89" s="827">
        <v>1</v>
      </c>
      <c r="F89" s="832">
        <v>369.48</v>
      </c>
    </row>
    <row r="90" spans="1:6" ht="14.45" customHeight="1" x14ac:dyDescent="0.2">
      <c r="A90" s="836" t="s">
        <v>2271</v>
      </c>
      <c r="B90" s="831"/>
      <c r="C90" s="827"/>
      <c r="D90" s="831">
        <v>0</v>
      </c>
      <c r="E90" s="827"/>
      <c r="F90" s="832">
        <v>0</v>
      </c>
    </row>
    <row r="91" spans="1:6" ht="14.45" customHeight="1" x14ac:dyDescent="0.2">
      <c r="A91" s="836" t="s">
        <v>4880</v>
      </c>
      <c r="B91" s="831"/>
      <c r="C91" s="827">
        <v>0</v>
      </c>
      <c r="D91" s="831">
        <v>699.57999999999993</v>
      </c>
      <c r="E91" s="827">
        <v>1</v>
      </c>
      <c r="F91" s="832">
        <v>699.57999999999993</v>
      </c>
    </row>
    <row r="92" spans="1:6" ht="14.45" customHeight="1" x14ac:dyDescent="0.2">
      <c r="A92" s="836" t="s">
        <v>2204</v>
      </c>
      <c r="B92" s="831"/>
      <c r="C92" s="827">
        <v>0</v>
      </c>
      <c r="D92" s="831">
        <v>917.52</v>
      </c>
      <c r="E92" s="827">
        <v>1</v>
      </c>
      <c r="F92" s="832">
        <v>917.52</v>
      </c>
    </row>
    <row r="93" spans="1:6" ht="14.45" customHeight="1" x14ac:dyDescent="0.2">
      <c r="A93" s="836" t="s">
        <v>4881</v>
      </c>
      <c r="B93" s="831"/>
      <c r="C93" s="827">
        <v>0</v>
      </c>
      <c r="D93" s="831">
        <v>14784.93</v>
      </c>
      <c r="E93" s="827">
        <v>1</v>
      </c>
      <c r="F93" s="832">
        <v>14784.93</v>
      </c>
    </row>
    <row r="94" spans="1:6" ht="14.45" customHeight="1" x14ac:dyDescent="0.2">
      <c r="A94" s="836" t="s">
        <v>2268</v>
      </c>
      <c r="B94" s="831">
        <v>0</v>
      </c>
      <c r="C94" s="827"/>
      <c r="D94" s="831">
        <v>0</v>
      </c>
      <c r="E94" s="827"/>
      <c r="F94" s="832">
        <v>0</v>
      </c>
    </row>
    <row r="95" spans="1:6" ht="14.45" customHeight="1" x14ac:dyDescent="0.2">
      <c r="A95" s="836" t="s">
        <v>2197</v>
      </c>
      <c r="B95" s="831"/>
      <c r="C95" s="827">
        <v>0</v>
      </c>
      <c r="D95" s="831">
        <v>160.1</v>
      </c>
      <c r="E95" s="827">
        <v>1</v>
      </c>
      <c r="F95" s="832">
        <v>160.1</v>
      </c>
    </row>
    <row r="96" spans="1:6" ht="14.45" customHeight="1" x14ac:dyDescent="0.2">
      <c r="A96" s="836" t="s">
        <v>2222</v>
      </c>
      <c r="B96" s="831"/>
      <c r="C96" s="827">
        <v>0</v>
      </c>
      <c r="D96" s="831">
        <v>219.18</v>
      </c>
      <c r="E96" s="827">
        <v>1</v>
      </c>
      <c r="F96" s="832">
        <v>219.18</v>
      </c>
    </row>
    <row r="97" spans="1:6" ht="14.45" customHeight="1" x14ac:dyDescent="0.2">
      <c r="A97" s="836" t="s">
        <v>2198</v>
      </c>
      <c r="B97" s="831"/>
      <c r="C97" s="827">
        <v>0</v>
      </c>
      <c r="D97" s="831">
        <v>80.010000000000005</v>
      </c>
      <c r="E97" s="827">
        <v>1</v>
      </c>
      <c r="F97" s="832">
        <v>80.010000000000005</v>
      </c>
    </row>
    <row r="98" spans="1:6" ht="14.45" customHeight="1" x14ac:dyDescent="0.2">
      <c r="A98" s="836" t="s">
        <v>2195</v>
      </c>
      <c r="B98" s="831"/>
      <c r="C98" s="827">
        <v>0</v>
      </c>
      <c r="D98" s="831">
        <v>1036364.7599999973</v>
      </c>
      <c r="E98" s="827">
        <v>1</v>
      </c>
      <c r="F98" s="832">
        <v>1036364.7599999973</v>
      </c>
    </row>
    <row r="99" spans="1:6" ht="14.45" customHeight="1" x14ac:dyDescent="0.2">
      <c r="A99" s="836" t="s">
        <v>4882</v>
      </c>
      <c r="B99" s="831"/>
      <c r="C99" s="827">
        <v>0</v>
      </c>
      <c r="D99" s="831">
        <v>262.64</v>
      </c>
      <c r="E99" s="827">
        <v>1</v>
      </c>
      <c r="F99" s="832">
        <v>262.64</v>
      </c>
    </row>
    <row r="100" spans="1:6" ht="14.45" customHeight="1" x14ac:dyDescent="0.2">
      <c r="A100" s="836" t="s">
        <v>4883</v>
      </c>
      <c r="B100" s="831"/>
      <c r="C100" s="827">
        <v>0</v>
      </c>
      <c r="D100" s="831">
        <v>329.85</v>
      </c>
      <c r="E100" s="827">
        <v>1</v>
      </c>
      <c r="F100" s="832">
        <v>329.85</v>
      </c>
    </row>
    <row r="101" spans="1:6" ht="14.45" customHeight="1" x14ac:dyDescent="0.2">
      <c r="A101" s="836" t="s">
        <v>2219</v>
      </c>
      <c r="B101" s="831"/>
      <c r="C101" s="827">
        <v>0</v>
      </c>
      <c r="D101" s="831">
        <v>3086.53</v>
      </c>
      <c r="E101" s="827">
        <v>1</v>
      </c>
      <c r="F101" s="832">
        <v>3086.53</v>
      </c>
    </row>
    <row r="102" spans="1:6" ht="14.45" customHeight="1" x14ac:dyDescent="0.2">
      <c r="A102" s="836" t="s">
        <v>2266</v>
      </c>
      <c r="B102" s="831"/>
      <c r="C102" s="827">
        <v>0</v>
      </c>
      <c r="D102" s="831">
        <v>217.74</v>
      </c>
      <c r="E102" s="827">
        <v>1</v>
      </c>
      <c r="F102" s="832">
        <v>217.74</v>
      </c>
    </row>
    <row r="103" spans="1:6" ht="14.45" customHeight="1" x14ac:dyDescent="0.2">
      <c r="A103" s="836" t="s">
        <v>2199</v>
      </c>
      <c r="B103" s="831"/>
      <c r="C103" s="827">
        <v>0</v>
      </c>
      <c r="D103" s="831">
        <v>374.91999999999996</v>
      </c>
      <c r="E103" s="827">
        <v>1</v>
      </c>
      <c r="F103" s="832">
        <v>374.91999999999996</v>
      </c>
    </row>
    <row r="104" spans="1:6" ht="14.45" customHeight="1" x14ac:dyDescent="0.2">
      <c r="A104" s="836" t="s">
        <v>4884</v>
      </c>
      <c r="B104" s="831">
        <v>0</v>
      </c>
      <c r="C104" s="827"/>
      <c r="D104" s="831"/>
      <c r="E104" s="827"/>
      <c r="F104" s="832">
        <v>0</v>
      </c>
    </row>
    <row r="105" spans="1:6" ht="14.45" customHeight="1" x14ac:dyDescent="0.2">
      <c r="A105" s="836" t="s">
        <v>2200</v>
      </c>
      <c r="B105" s="831"/>
      <c r="C105" s="827">
        <v>0</v>
      </c>
      <c r="D105" s="831">
        <v>300.31</v>
      </c>
      <c r="E105" s="827">
        <v>1</v>
      </c>
      <c r="F105" s="832">
        <v>300.31</v>
      </c>
    </row>
    <row r="106" spans="1:6" ht="14.45" customHeight="1" x14ac:dyDescent="0.2">
      <c r="A106" s="836" t="s">
        <v>2216</v>
      </c>
      <c r="B106" s="831"/>
      <c r="C106" s="827">
        <v>0</v>
      </c>
      <c r="D106" s="831">
        <v>103.73</v>
      </c>
      <c r="E106" s="827">
        <v>1</v>
      </c>
      <c r="F106" s="832">
        <v>103.73</v>
      </c>
    </row>
    <row r="107" spans="1:6" ht="14.45" customHeight="1" x14ac:dyDescent="0.2">
      <c r="A107" s="836" t="s">
        <v>2291</v>
      </c>
      <c r="B107" s="831"/>
      <c r="C107" s="827">
        <v>0</v>
      </c>
      <c r="D107" s="831">
        <v>1030121.4</v>
      </c>
      <c r="E107" s="827">
        <v>1</v>
      </c>
      <c r="F107" s="832">
        <v>1030121.4</v>
      </c>
    </row>
    <row r="108" spans="1:6" ht="14.45" customHeight="1" x14ac:dyDescent="0.2">
      <c r="A108" s="836" t="s">
        <v>2293</v>
      </c>
      <c r="B108" s="831"/>
      <c r="C108" s="827"/>
      <c r="D108" s="831">
        <v>0</v>
      </c>
      <c r="E108" s="827"/>
      <c r="F108" s="832">
        <v>0</v>
      </c>
    </row>
    <row r="109" spans="1:6" ht="14.45" customHeight="1" x14ac:dyDescent="0.2">
      <c r="A109" s="836" t="s">
        <v>2269</v>
      </c>
      <c r="B109" s="831"/>
      <c r="C109" s="827">
        <v>0</v>
      </c>
      <c r="D109" s="831">
        <v>2723.16</v>
      </c>
      <c r="E109" s="827">
        <v>1</v>
      </c>
      <c r="F109" s="832">
        <v>2723.16</v>
      </c>
    </row>
    <row r="110" spans="1:6" ht="14.45" customHeight="1" x14ac:dyDescent="0.2">
      <c r="A110" s="836" t="s">
        <v>2276</v>
      </c>
      <c r="B110" s="831"/>
      <c r="C110" s="827">
        <v>0</v>
      </c>
      <c r="D110" s="831">
        <v>4878.2600000000039</v>
      </c>
      <c r="E110" s="827">
        <v>1</v>
      </c>
      <c r="F110" s="832">
        <v>4878.2600000000039</v>
      </c>
    </row>
    <row r="111" spans="1:6" ht="14.45" customHeight="1" x14ac:dyDescent="0.2">
      <c r="A111" s="836" t="s">
        <v>4885</v>
      </c>
      <c r="B111" s="831"/>
      <c r="C111" s="827">
        <v>0</v>
      </c>
      <c r="D111" s="831">
        <v>722.29</v>
      </c>
      <c r="E111" s="827">
        <v>1</v>
      </c>
      <c r="F111" s="832">
        <v>722.29</v>
      </c>
    </row>
    <row r="112" spans="1:6" ht="14.45" customHeight="1" x14ac:dyDescent="0.2">
      <c r="A112" s="836" t="s">
        <v>2273</v>
      </c>
      <c r="B112" s="831"/>
      <c r="C112" s="827">
        <v>0</v>
      </c>
      <c r="D112" s="831">
        <v>423.75</v>
      </c>
      <c r="E112" s="827">
        <v>1</v>
      </c>
      <c r="F112" s="832">
        <v>423.75</v>
      </c>
    </row>
    <row r="113" spans="1:6" ht="14.45" customHeight="1" x14ac:dyDescent="0.2">
      <c r="A113" s="836" t="s">
        <v>4886</v>
      </c>
      <c r="B113" s="831"/>
      <c r="C113" s="827">
        <v>0</v>
      </c>
      <c r="D113" s="831">
        <v>342.01</v>
      </c>
      <c r="E113" s="827">
        <v>1</v>
      </c>
      <c r="F113" s="832">
        <v>342.01</v>
      </c>
    </row>
    <row r="114" spans="1:6" ht="14.45" customHeight="1" x14ac:dyDescent="0.2">
      <c r="A114" s="836" t="s">
        <v>2286</v>
      </c>
      <c r="B114" s="831"/>
      <c r="C114" s="827">
        <v>0</v>
      </c>
      <c r="D114" s="831">
        <v>212.45</v>
      </c>
      <c r="E114" s="827">
        <v>1</v>
      </c>
      <c r="F114" s="832">
        <v>212.45</v>
      </c>
    </row>
    <row r="115" spans="1:6" ht="14.45" customHeight="1" x14ac:dyDescent="0.2">
      <c r="A115" s="836" t="s">
        <v>2210</v>
      </c>
      <c r="B115" s="831"/>
      <c r="C115" s="827">
        <v>0</v>
      </c>
      <c r="D115" s="831">
        <v>225.11999999999998</v>
      </c>
      <c r="E115" s="827">
        <v>1</v>
      </c>
      <c r="F115" s="832">
        <v>225.11999999999998</v>
      </c>
    </row>
    <row r="116" spans="1:6" ht="14.45" customHeight="1" x14ac:dyDescent="0.2">
      <c r="A116" s="836" t="s">
        <v>2275</v>
      </c>
      <c r="B116" s="831"/>
      <c r="C116" s="827"/>
      <c r="D116" s="831">
        <v>0</v>
      </c>
      <c r="E116" s="827"/>
      <c r="F116" s="832">
        <v>0</v>
      </c>
    </row>
    <row r="117" spans="1:6" ht="14.45" customHeight="1" x14ac:dyDescent="0.2">
      <c r="A117" s="836" t="s">
        <v>2280</v>
      </c>
      <c r="B117" s="831"/>
      <c r="C117" s="827">
        <v>0</v>
      </c>
      <c r="D117" s="831">
        <v>687</v>
      </c>
      <c r="E117" s="827">
        <v>1</v>
      </c>
      <c r="F117" s="832">
        <v>687</v>
      </c>
    </row>
    <row r="118" spans="1:6" ht="14.45" customHeight="1" x14ac:dyDescent="0.2">
      <c r="A118" s="836" t="s">
        <v>2212</v>
      </c>
      <c r="B118" s="831"/>
      <c r="C118" s="827">
        <v>0</v>
      </c>
      <c r="D118" s="831">
        <v>2151.69</v>
      </c>
      <c r="E118" s="827">
        <v>1</v>
      </c>
      <c r="F118" s="832">
        <v>2151.69</v>
      </c>
    </row>
    <row r="119" spans="1:6" ht="14.45" customHeight="1" x14ac:dyDescent="0.2">
      <c r="A119" s="836" t="s">
        <v>2202</v>
      </c>
      <c r="B119" s="831">
        <v>0</v>
      </c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2278</v>
      </c>
      <c r="B120" s="831"/>
      <c r="C120" s="827">
        <v>0</v>
      </c>
      <c r="D120" s="831">
        <v>9269.94</v>
      </c>
      <c r="E120" s="827">
        <v>1</v>
      </c>
      <c r="F120" s="832">
        <v>9269.94</v>
      </c>
    </row>
    <row r="121" spans="1:6" ht="14.45" customHeight="1" x14ac:dyDescent="0.2">
      <c r="A121" s="836" t="s">
        <v>2256</v>
      </c>
      <c r="B121" s="831"/>
      <c r="C121" s="827">
        <v>0</v>
      </c>
      <c r="D121" s="831">
        <v>18292.3</v>
      </c>
      <c r="E121" s="827">
        <v>1</v>
      </c>
      <c r="F121" s="832">
        <v>18292.3</v>
      </c>
    </row>
    <row r="122" spans="1:6" ht="14.45" customHeight="1" x14ac:dyDescent="0.2">
      <c r="A122" s="836" t="s">
        <v>2282</v>
      </c>
      <c r="B122" s="831"/>
      <c r="C122" s="827">
        <v>0</v>
      </c>
      <c r="D122" s="831">
        <v>7867.3699999999981</v>
      </c>
      <c r="E122" s="827">
        <v>1</v>
      </c>
      <c r="F122" s="832">
        <v>7867.3699999999981</v>
      </c>
    </row>
    <row r="123" spans="1:6" ht="14.45" customHeight="1" x14ac:dyDescent="0.2">
      <c r="A123" s="836" t="s">
        <v>2257</v>
      </c>
      <c r="B123" s="831">
        <v>0</v>
      </c>
      <c r="C123" s="827">
        <v>0</v>
      </c>
      <c r="D123" s="831">
        <v>122.98</v>
      </c>
      <c r="E123" s="827">
        <v>1</v>
      </c>
      <c r="F123" s="832">
        <v>122.98</v>
      </c>
    </row>
    <row r="124" spans="1:6" ht="14.45" customHeight="1" x14ac:dyDescent="0.2">
      <c r="A124" s="836" t="s">
        <v>2260</v>
      </c>
      <c r="B124" s="831"/>
      <c r="C124" s="827">
        <v>0</v>
      </c>
      <c r="D124" s="831">
        <v>732.62</v>
      </c>
      <c r="E124" s="827">
        <v>1</v>
      </c>
      <c r="F124" s="832">
        <v>732.62</v>
      </c>
    </row>
    <row r="125" spans="1:6" ht="14.45" customHeight="1" x14ac:dyDescent="0.2">
      <c r="A125" s="836" t="s">
        <v>2190</v>
      </c>
      <c r="B125" s="831"/>
      <c r="C125" s="827">
        <v>0</v>
      </c>
      <c r="D125" s="831">
        <v>558.29</v>
      </c>
      <c r="E125" s="827">
        <v>1</v>
      </c>
      <c r="F125" s="832">
        <v>558.29</v>
      </c>
    </row>
    <row r="126" spans="1:6" ht="14.45" customHeight="1" x14ac:dyDescent="0.2">
      <c r="A126" s="836" t="s">
        <v>4887</v>
      </c>
      <c r="B126" s="831"/>
      <c r="C126" s="827">
        <v>0</v>
      </c>
      <c r="D126" s="831">
        <v>837.90000000000009</v>
      </c>
      <c r="E126" s="827">
        <v>1</v>
      </c>
      <c r="F126" s="832">
        <v>837.90000000000009</v>
      </c>
    </row>
    <row r="127" spans="1:6" ht="14.45" customHeight="1" x14ac:dyDescent="0.2">
      <c r="A127" s="836" t="s">
        <v>4888</v>
      </c>
      <c r="B127" s="831">
        <v>0</v>
      </c>
      <c r="C127" s="827"/>
      <c r="D127" s="831">
        <v>0</v>
      </c>
      <c r="E127" s="827"/>
      <c r="F127" s="832">
        <v>0</v>
      </c>
    </row>
    <row r="128" spans="1:6" ht="14.45" customHeight="1" x14ac:dyDescent="0.2">
      <c r="A128" s="836" t="s">
        <v>2231</v>
      </c>
      <c r="B128" s="831"/>
      <c r="C128" s="827">
        <v>0</v>
      </c>
      <c r="D128" s="831">
        <v>20699.540000000005</v>
      </c>
      <c r="E128" s="827">
        <v>1</v>
      </c>
      <c r="F128" s="832">
        <v>20699.540000000005</v>
      </c>
    </row>
    <row r="129" spans="1:6" ht="14.45" customHeight="1" x14ac:dyDescent="0.2">
      <c r="A129" s="836" t="s">
        <v>2292</v>
      </c>
      <c r="B129" s="831"/>
      <c r="C129" s="827">
        <v>0</v>
      </c>
      <c r="D129" s="831">
        <v>596097.07999999973</v>
      </c>
      <c r="E129" s="827">
        <v>1</v>
      </c>
      <c r="F129" s="832">
        <v>596097.07999999973</v>
      </c>
    </row>
    <row r="130" spans="1:6" ht="14.45" customHeight="1" x14ac:dyDescent="0.2">
      <c r="A130" s="836" t="s">
        <v>2234</v>
      </c>
      <c r="B130" s="831"/>
      <c r="C130" s="827">
        <v>0</v>
      </c>
      <c r="D130" s="831">
        <v>1068527.2799999993</v>
      </c>
      <c r="E130" s="827">
        <v>1</v>
      </c>
      <c r="F130" s="832">
        <v>1068527.2799999993</v>
      </c>
    </row>
    <row r="131" spans="1:6" ht="14.45" customHeight="1" x14ac:dyDescent="0.2">
      <c r="A131" s="836" t="s">
        <v>4889</v>
      </c>
      <c r="B131" s="831"/>
      <c r="C131" s="827">
        <v>0</v>
      </c>
      <c r="D131" s="831">
        <v>83.26</v>
      </c>
      <c r="E131" s="827">
        <v>1</v>
      </c>
      <c r="F131" s="832">
        <v>83.26</v>
      </c>
    </row>
    <row r="132" spans="1:6" ht="14.45" customHeight="1" thickBot="1" x14ac:dyDescent="0.25">
      <c r="A132" s="759" t="s">
        <v>4890</v>
      </c>
      <c r="B132" s="750"/>
      <c r="C132" s="751">
        <v>0</v>
      </c>
      <c r="D132" s="750">
        <v>486101.43999999977</v>
      </c>
      <c r="E132" s="751">
        <v>1</v>
      </c>
      <c r="F132" s="752">
        <v>486101.43999999977</v>
      </c>
    </row>
    <row r="133" spans="1:6" ht="14.45" customHeight="1" thickBot="1" x14ac:dyDescent="0.25">
      <c r="A133" s="753" t="s">
        <v>3</v>
      </c>
      <c r="B133" s="754">
        <v>295561.5399999998</v>
      </c>
      <c r="C133" s="755">
        <v>3.3294229676854574E-2</v>
      </c>
      <c r="D133" s="754">
        <v>8581698.6599999964</v>
      </c>
      <c r="E133" s="755">
        <v>0.96670577032314553</v>
      </c>
      <c r="F133" s="756">
        <v>8877260.1999999955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{0CF8933E-A6CC-4973-B3EB-1AAE565479A3}</x14:id>
        </ext>
      </extLst>
    </cfRule>
  </conditionalFormatting>
  <conditionalFormatting sqref="F41:F1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{BD496418-C540-4FE8-B080-6F0C989B7DD7}</x14:id>
        </ext>
      </extLst>
    </cfRule>
  </conditionalFormatting>
  <hyperlinks>
    <hyperlink ref="A2" location="Obsah!A1" display="Zpět na Obsah  KL 01  1.-4.měsíc" xr:uid="{6ADE2E41-AA44-4BE1-A573-A9CA0BE9C08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8933E-A6CC-4973-B3EB-1AAE565479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BD496418-C540-4FE8-B080-6F0C989B7D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F41:F132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4921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579</v>
      </c>
      <c r="G3" s="47">
        <f>SUBTOTAL(9,G6:G1048576)</f>
        <v>295561.54000000021</v>
      </c>
      <c r="H3" s="48">
        <f>IF(M3=0,0,G3/M3)</f>
        <v>3.3294229676854574E-2</v>
      </c>
      <c r="I3" s="47">
        <f>SUBTOTAL(9,I6:I1048576)</f>
        <v>10249</v>
      </c>
      <c r="J3" s="47">
        <f>SUBTOTAL(9,J6:J1048576)</f>
        <v>8581698.6600000076</v>
      </c>
      <c r="K3" s="48">
        <f>IF(M3=0,0,J3/M3)</f>
        <v>0.96670577032314553</v>
      </c>
      <c r="L3" s="47">
        <f>SUBTOTAL(9,L6:L1048576)</f>
        <v>10828</v>
      </c>
      <c r="M3" s="49">
        <f>SUBTOTAL(9,M6:M1048576)</f>
        <v>8877260.2000000067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2881</v>
      </c>
      <c r="B6" s="807" t="s">
        <v>2294</v>
      </c>
      <c r="C6" s="807" t="s">
        <v>2299</v>
      </c>
      <c r="D6" s="807" t="s">
        <v>1674</v>
      </c>
      <c r="E6" s="807" t="s">
        <v>2300</v>
      </c>
      <c r="F6" s="225"/>
      <c r="G6" s="225"/>
      <c r="H6" s="812">
        <v>0</v>
      </c>
      <c r="I6" s="225">
        <v>1</v>
      </c>
      <c r="J6" s="225">
        <v>102.93</v>
      </c>
      <c r="K6" s="812">
        <v>1</v>
      </c>
      <c r="L6" s="225">
        <v>1</v>
      </c>
      <c r="M6" s="830">
        <v>102.93</v>
      </c>
    </row>
    <row r="7" spans="1:13" ht="14.45" customHeight="1" x14ac:dyDescent="0.2">
      <c r="A7" s="821" t="s">
        <v>2881</v>
      </c>
      <c r="B7" s="822" t="s">
        <v>2294</v>
      </c>
      <c r="C7" s="822" t="s">
        <v>2297</v>
      </c>
      <c r="D7" s="822" t="s">
        <v>1674</v>
      </c>
      <c r="E7" s="822" t="s">
        <v>2298</v>
      </c>
      <c r="F7" s="831"/>
      <c r="G7" s="831"/>
      <c r="H7" s="827">
        <v>0</v>
      </c>
      <c r="I7" s="831">
        <v>3</v>
      </c>
      <c r="J7" s="831">
        <v>86.429999999999993</v>
      </c>
      <c r="K7" s="827">
        <v>1</v>
      </c>
      <c r="L7" s="831">
        <v>3</v>
      </c>
      <c r="M7" s="832">
        <v>86.429999999999993</v>
      </c>
    </row>
    <row r="8" spans="1:13" ht="14.45" customHeight="1" x14ac:dyDescent="0.2">
      <c r="A8" s="821" t="s">
        <v>2881</v>
      </c>
      <c r="B8" s="822" t="s">
        <v>2308</v>
      </c>
      <c r="C8" s="822" t="s">
        <v>2309</v>
      </c>
      <c r="D8" s="822" t="s">
        <v>2310</v>
      </c>
      <c r="E8" s="822" t="s">
        <v>2311</v>
      </c>
      <c r="F8" s="831"/>
      <c r="G8" s="831"/>
      <c r="H8" s="827">
        <v>0</v>
      </c>
      <c r="I8" s="831">
        <v>3</v>
      </c>
      <c r="J8" s="831">
        <v>1359.54</v>
      </c>
      <c r="K8" s="827">
        <v>1</v>
      </c>
      <c r="L8" s="831">
        <v>3</v>
      </c>
      <c r="M8" s="832">
        <v>1359.54</v>
      </c>
    </row>
    <row r="9" spans="1:13" ht="14.45" customHeight="1" x14ac:dyDescent="0.2">
      <c r="A9" s="821" t="s">
        <v>2881</v>
      </c>
      <c r="B9" s="822" t="s">
        <v>4891</v>
      </c>
      <c r="C9" s="822" t="s">
        <v>3284</v>
      </c>
      <c r="D9" s="822" t="s">
        <v>3285</v>
      </c>
      <c r="E9" s="822" t="s">
        <v>3286</v>
      </c>
      <c r="F9" s="831"/>
      <c r="G9" s="831"/>
      <c r="H9" s="827">
        <v>0</v>
      </c>
      <c r="I9" s="831">
        <v>2</v>
      </c>
      <c r="J9" s="831">
        <v>2182.14</v>
      </c>
      <c r="K9" s="827">
        <v>1</v>
      </c>
      <c r="L9" s="831">
        <v>2</v>
      </c>
      <c r="M9" s="832">
        <v>2182.14</v>
      </c>
    </row>
    <row r="10" spans="1:13" ht="14.45" customHeight="1" x14ac:dyDescent="0.2">
      <c r="A10" s="821" t="s">
        <v>2881</v>
      </c>
      <c r="B10" s="822" t="s">
        <v>2317</v>
      </c>
      <c r="C10" s="822" t="s">
        <v>2321</v>
      </c>
      <c r="D10" s="822" t="s">
        <v>2319</v>
      </c>
      <c r="E10" s="822" t="s">
        <v>2322</v>
      </c>
      <c r="F10" s="831"/>
      <c r="G10" s="831"/>
      <c r="H10" s="827">
        <v>0</v>
      </c>
      <c r="I10" s="831">
        <v>1</v>
      </c>
      <c r="J10" s="831">
        <v>43.21</v>
      </c>
      <c r="K10" s="827">
        <v>1</v>
      </c>
      <c r="L10" s="831">
        <v>1</v>
      </c>
      <c r="M10" s="832">
        <v>43.21</v>
      </c>
    </row>
    <row r="11" spans="1:13" ht="14.45" customHeight="1" x14ac:dyDescent="0.2">
      <c r="A11" s="821" t="s">
        <v>2881</v>
      </c>
      <c r="B11" s="822" t="s">
        <v>2330</v>
      </c>
      <c r="C11" s="822" t="s">
        <v>2333</v>
      </c>
      <c r="D11" s="822" t="s">
        <v>931</v>
      </c>
      <c r="E11" s="822" t="s">
        <v>2334</v>
      </c>
      <c r="F11" s="831"/>
      <c r="G11" s="831"/>
      <c r="H11" s="827">
        <v>0</v>
      </c>
      <c r="I11" s="831">
        <v>12</v>
      </c>
      <c r="J11" s="831">
        <v>16627.439999999999</v>
      </c>
      <c r="K11" s="827">
        <v>1</v>
      </c>
      <c r="L11" s="831">
        <v>12</v>
      </c>
      <c r="M11" s="832">
        <v>16627.439999999999</v>
      </c>
    </row>
    <row r="12" spans="1:13" ht="14.45" customHeight="1" x14ac:dyDescent="0.2">
      <c r="A12" s="821" t="s">
        <v>2881</v>
      </c>
      <c r="B12" s="822" t="s">
        <v>2330</v>
      </c>
      <c r="C12" s="822" t="s">
        <v>2652</v>
      </c>
      <c r="D12" s="822" t="s">
        <v>931</v>
      </c>
      <c r="E12" s="822" t="s">
        <v>2653</v>
      </c>
      <c r="F12" s="831"/>
      <c r="G12" s="831"/>
      <c r="H12" s="827">
        <v>0</v>
      </c>
      <c r="I12" s="831">
        <v>3</v>
      </c>
      <c r="J12" s="831">
        <v>6928.08</v>
      </c>
      <c r="K12" s="827">
        <v>1</v>
      </c>
      <c r="L12" s="831">
        <v>3</v>
      </c>
      <c r="M12" s="832">
        <v>6928.08</v>
      </c>
    </row>
    <row r="13" spans="1:13" ht="14.45" customHeight="1" x14ac:dyDescent="0.2">
      <c r="A13" s="821" t="s">
        <v>2881</v>
      </c>
      <c r="B13" s="822" t="s">
        <v>2330</v>
      </c>
      <c r="C13" s="822" t="s">
        <v>3713</v>
      </c>
      <c r="D13" s="822" t="s">
        <v>929</v>
      </c>
      <c r="E13" s="822" t="s">
        <v>3714</v>
      </c>
      <c r="F13" s="831"/>
      <c r="G13" s="831"/>
      <c r="H13" s="827">
        <v>0</v>
      </c>
      <c r="I13" s="831">
        <v>3</v>
      </c>
      <c r="J13" s="831">
        <v>1104.48</v>
      </c>
      <c r="K13" s="827">
        <v>1</v>
      </c>
      <c r="L13" s="831">
        <v>3</v>
      </c>
      <c r="M13" s="832">
        <v>1104.48</v>
      </c>
    </row>
    <row r="14" spans="1:13" ht="14.45" customHeight="1" x14ac:dyDescent="0.2">
      <c r="A14" s="821" t="s">
        <v>2881</v>
      </c>
      <c r="B14" s="822" t="s">
        <v>2330</v>
      </c>
      <c r="C14" s="822" t="s">
        <v>2654</v>
      </c>
      <c r="D14" s="822" t="s">
        <v>929</v>
      </c>
      <c r="E14" s="822" t="s">
        <v>2655</v>
      </c>
      <c r="F14" s="831"/>
      <c r="G14" s="831"/>
      <c r="H14" s="827">
        <v>0</v>
      </c>
      <c r="I14" s="831">
        <v>3</v>
      </c>
      <c r="J14" s="831">
        <v>2208.9900000000002</v>
      </c>
      <c r="K14" s="827">
        <v>1</v>
      </c>
      <c r="L14" s="831">
        <v>3</v>
      </c>
      <c r="M14" s="832">
        <v>2208.9900000000002</v>
      </c>
    </row>
    <row r="15" spans="1:13" ht="14.45" customHeight="1" x14ac:dyDescent="0.2">
      <c r="A15" s="821" t="s">
        <v>2881</v>
      </c>
      <c r="B15" s="822" t="s">
        <v>2330</v>
      </c>
      <c r="C15" s="822" t="s">
        <v>3120</v>
      </c>
      <c r="D15" s="822" t="s">
        <v>929</v>
      </c>
      <c r="E15" s="822" t="s">
        <v>3121</v>
      </c>
      <c r="F15" s="831"/>
      <c r="G15" s="831"/>
      <c r="H15" s="827">
        <v>0</v>
      </c>
      <c r="I15" s="831">
        <v>13</v>
      </c>
      <c r="J15" s="831">
        <v>6381.57</v>
      </c>
      <c r="K15" s="827">
        <v>1</v>
      </c>
      <c r="L15" s="831">
        <v>13</v>
      </c>
      <c r="M15" s="832">
        <v>6381.57</v>
      </c>
    </row>
    <row r="16" spans="1:13" ht="14.45" customHeight="1" x14ac:dyDescent="0.2">
      <c r="A16" s="821" t="s">
        <v>2881</v>
      </c>
      <c r="B16" s="822" t="s">
        <v>2330</v>
      </c>
      <c r="C16" s="822" t="s">
        <v>2335</v>
      </c>
      <c r="D16" s="822" t="s">
        <v>931</v>
      </c>
      <c r="E16" s="822" t="s">
        <v>2336</v>
      </c>
      <c r="F16" s="831"/>
      <c r="G16" s="831"/>
      <c r="H16" s="827">
        <v>0</v>
      </c>
      <c r="I16" s="831">
        <v>6</v>
      </c>
      <c r="J16" s="831">
        <v>11084.94</v>
      </c>
      <c r="K16" s="827">
        <v>1</v>
      </c>
      <c r="L16" s="831">
        <v>6</v>
      </c>
      <c r="M16" s="832">
        <v>11084.94</v>
      </c>
    </row>
    <row r="17" spans="1:13" ht="14.45" customHeight="1" x14ac:dyDescent="0.2">
      <c r="A17" s="821" t="s">
        <v>2881</v>
      </c>
      <c r="B17" s="822" t="s">
        <v>2330</v>
      </c>
      <c r="C17" s="822" t="s">
        <v>2337</v>
      </c>
      <c r="D17" s="822" t="s">
        <v>929</v>
      </c>
      <c r="E17" s="822" t="s">
        <v>2338</v>
      </c>
      <c r="F17" s="831"/>
      <c r="G17" s="831"/>
      <c r="H17" s="827">
        <v>0</v>
      </c>
      <c r="I17" s="831">
        <v>16</v>
      </c>
      <c r="J17" s="831">
        <v>14779.840000000004</v>
      </c>
      <c r="K17" s="827">
        <v>1</v>
      </c>
      <c r="L17" s="831">
        <v>16</v>
      </c>
      <c r="M17" s="832">
        <v>14779.840000000004</v>
      </c>
    </row>
    <row r="18" spans="1:13" ht="14.45" customHeight="1" x14ac:dyDescent="0.2">
      <c r="A18" s="821" t="s">
        <v>2881</v>
      </c>
      <c r="B18" s="822" t="s">
        <v>2356</v>
      </c>
      <c r="C18" s="822" t="s">
        <v>2359</v>
      </c>
      <c r="D18" s="822" t="s">
        <v>936</v>
      </c>
      <c r="E18" s="822" t="s">
        <v>2360</v>
      </c>
      <c r="F18" s="831"/>
      <c r="G18" s="831"/>
      <c r="H18" s="827">
        <v>0</v>
      </c>
      <c r="I18" s="831">
        <v>6</v>
      </c>
      <c r="J18" s="831">
        <v>255.06</v>
      </c>
      <c r="K18" s="827">
        <v>1</v>
      </c>
      <c r="L18" s="831">
        <v>6</v>
      </c>
      <c r="M18" s="832">
        <v>255.06</v>
      </c>
    </row>
    <row r="19" spans="1:13" ht="14.45" customHeight="1" x14ac:dyDescent="0.2">
      <c r="A19" s="821" t="s">
        <v>2881</v>
      </c>
      <c r="B19" s="822" t="s">
        <v>2356</v>
      </c>
      <c r="C19" s="822" t="s">
        <v>2361</v>
      </c>
      <c r="D19" s="822" t="s">
        <v>936</v>
      </c>
      <c r="E19" s="822" t="s">
        <v>2362</v>
      </c>
      <c r="F19" s="831"/>
      <c r="G19" s="831"/>
      <c r="H19" s="827">
        <v>0</v>
      </c>
      <c r="I19" s="831">
        <v>3</v>
      </c>
      <c r="J19" s="831">
        <v>255.06</v>
      </c>
      <c r="K19" s="827">
        <v>1</v>
      </c>
      <c r="L19" s="831">
        <v>3</v>
      </c>
      <c r="M19" s="832">
        <v>255.06</v>
      </c>
    </row>
    <row r="20" spans="1:13" ht="14.45" customHeight="1" x14ac:dyDescent="0.2">
      <c r="A20" s="821" t="s">
        <v>2881</v>
      </c>
      <c r="B20" s="822" t="s">
        <v>2383</v>
      </c>
      <c r="C20" s="822" t="s">
        <v>2385</v>
      </c>
      <c r="D20" s="822" t="s">
        <v>1640</v>
      </c>
      <c r="E20" s="822" t="s">
        <v>1340</v>
      </c>
      <c r="F20" s="831"/>
      <c r="G20" s="831"/>
      <c r="H20" s="827">
        <v>0</v>
      </c>
      <c r="I20" s="831">
        <v>1</v>
      </c>
      <c r="J20" s="831">
        <v>117.03</v>
      </c>
      <c r="K20" s="827">
        <v>1</v>
      </c>
      <c r="L20" s="831">
        <v>1</v>
      </c>
      <c r="M20" s="832">
        <v>117.03</v>
      </c>
    </row>
    <row r="21" spans="1:13" ht="14.45" customHeight="1" x14ac:dyDescent="0.2">
      <c r="A21" s="821" t="s">
        <v>2881</v>
      </c>
      <c r="B21" s="822" t="s">
        <v>2386</v>
      </c>
      <c r="C21" s="822" t="s">
        <v>2392</v>
      </c>
      <c r="D21" s="822" t="s">
        <v>2388</v>
      </c>
      <c r="E21" s="822" t="s">
        <v>2393</v>
      </c>
      <c r="F21" s="831"/>
      <c r="G21" s="831"/>
      <c r="H21" s="827">
        <v>0</v>
      </c>
      <c r="I21" s="831">
        <v>1</v>
      </c>
      <c r="J21" s="831">
        <v>31.09</v>
      </c>
      <c r="K21" s="827">
        <v>1</v>
      </c>
      <c r="L21" s="831">
        <v>1</v>
      </c>
      <c r="M21" s="832">
        <v>31.09</v>
      </c>
    </row>
    <row r="22" spans="1:13" ht="14.45" customHeight="1" x14ac:dyDescent="0.2">
      <c r="A22" s="821" t="s">
        <v>2881</v>
      </c>
      <c r="B22" s="822" t="s">
        <v>2415</v>
      </c>
      <c r="C22" s="822" t="s">
        <v>2416</v>
      </c>
      <c r="D22" s="822" t="s">
        <v>2417</v>
      </c>
      <c r="E22" s="822" t="s">
        <v>2418</v>
      </c>
      <c r="F22" s="831"/>
      <c r="G22" s="831"/>
      <c r="H22" s="827">
        <v>0</v>
      </c>
      <c r="I22" s="831">
        <v>1</v>
      </c>
      <c r="J22" s="831">
        <v>220.53</v>
      </c>
      <c r="K22" s="827">
        <v>1</v>
      </c>
      <c r="L22" s="831">
        <v>1</v>
      </c>
      <c r="M22" s="832">
        <v>220.53</v>
      </c>
    </row>
    <row r="23" spans="1:13" ht="14.45" customHeight="1" x14ac:dyDescent="0.2">
      <c r="A23" s="821" t="s">
        <v>2881</v>
      </c>
      <c r="B23" s="822" t="s">
        <v>2415</v>
      </c>
      <c r="C23" s="822" t="s">
        <v>2419</v>
      </c>
      <c r="D23" s="822" t="s">
        <v>2420</v>
      </c>
      <c r="E23" s="822" t="s">
        <v>2421</v>
      </c>
      <c r="F23" s="831"/>
      <c r="G23" s="831"/>
      <c r="H23" s="827">
        <v>0</v>
      </c>
      <c r="I23" s="831">
        <v>1</v>
      </c>
      <c r="J23" s="831">
        <v>93.18</v>
      </c>
      <c r="K23" s="827">
        <v>1</v>
      </c>
      <c r="L23" s="831">
        <v>1</v>
      </c>
      <c r="M23" s="832">
        <v>93.18</v>
      </c>
    </row>
    <row r="24" spans="1:13" ht="14.45" customHeight="1" x14ac:dyDescent="0.2">
      <c r="A24" s="821" t="s">
        <v>2881</v>
      </c>
      <c r="B24" s="822" t="s">
        <v>4892</v>
      </c>
      <c r="C24" s="822" t="s">
        <v>4087</v>
      </c>
      <c r="D24" s="822" t="s">
        <v>4088</v>
      </c>
      <c r="E24" s="822" t="s">
        <v>4089</v>
      </c>
      <c r="F24" s="831"/>
      <c r="G24" s="831"/>
      <c r="H24" s="827">
        <v>0</v>
      </c>
      <c r="I24" s="831">
        <v>1</v>
      </c>
      <c r="J24" s="831">
        <v>140.65</v>
      </c>
      <c r="K24" s="827">
        <v>1</v>
      </c>
      <c r="L24" s="831">
        <v>1</v>
      </c>
      <c r="M24" s="832">
        <v>140.65</v>
      </c>
    </row>
    <row r="25" spans="1:13" ht="14.45" customHeight="1" x14ac:dyDescent="0.2">
      <c r="A25" s="821" t="s">
        <v>2881</v>
      </c>
      <c r="B25" s="822" t="s">
        <v>2434</v>
      </c>
      <c r="C25" s="822" t="s">
        <v>4115</v>
      </c>
      <c r="D25" s="822" t="s">
        <v>891</v>
      </c>
      <c r="E25" s="822" t="s">
        <v>1708</v>
      </c>
      <c r="F25" s="831">
        <v>1</v>
      </c>
      <c r="G25" s="831">
        <v>94.28</v>
      </c>
      <c r="H25" s="827">
        <v>1</v>
      </c>
      <c r="I25" s="831"/>
      <c r="J25" s="831"/>
      <c r="K25" s="827">
        <v>0</v>
      </c>
      <c r="L25" s="831">
        <v>1</v>
      </c>
      <c r="M25" s="832">
        <v>94.28</v>
      </c>
    </row>
    <row r="26" spans="1:13" ht="14.45" customHeight="1" x14ac:dyDescent="0.2">
      <c r="A26" s="821" t="s">
        <v>2881</v>
      </c>
      <c r="B26" s="822" t="s">
        <v>2434</v>
      </c>
      <c r="C26" s="822" t="s">
        <v>4116</v>
      </c>
      <c r="D26" s="822" t="s">
        <v>891</v>
      </c>
      <c r="E26" s="822" t="s">
        <v>4117</v>
      </c>
      <c r="F26" s="831">
        <v>1</v>
      </c>
      <c r="G26" s="831">
        <v>168.36</v>
      </c>
      <c r="H26" s="827">
        <v>1</v>
      </c>
      <c r="I26" s="831"/>
      <c r="J26" s="831"/>
      <c r="K26" s="827">
        <v>0</v>
      </c>
      <c r="L26" s="831">
        <v>1</v>
      </c>
      <c r="M26" s="832">
        <v>168.36</v>
      </c>
    </row>
    <row r="27" spans="1:13" ht="14.45" customHeight="1" x14ac:dyDescent="0.2">
      <c r="A27" s="821" t="s">
        <v>2881</v>
      </c>
      <c r="B27" s="822" t="s">
        <v>2434</v>
      </c>
      <c r="C27" s="822" t="s">
        <v>3498</v>
      </c>
      <c r="D27" s="822" t="s">
        <v>891</v>
      </c>
      <c r="E27" s="822" t="s">
        <v>3499</v>
      </c>
      <c r="F27" s="831">
        <v>1</v>
      </c>
      <c r="G27" s="831">
        <v>115.33</v>
      </c>
      <c r="H27" s="827">
        <v>1</v>
      </c>
      <c r="I27" s="831"/>
      <c r="J27" s="831"/>
      <c r="K27" s="827">
        <v>0</v>
      </c>
      <c r="L27" s="831">
        <v>1</v>
      </c>
      <c r="M27" s="832">
        <v>115.33</v>
      </c>
    </row>
    <row r="28" spans="1:13" ht="14.45" customHeight="1" x14ac:dyDescent="0.2">
      <c r="A28" s="821" t="s">
        <v>2881</v>
      </c>
      <c r="B28" s="822" t="s">
        <v>2434</v>
      </c>
      <c r="C28" s="822" t="s">
        <v>2438</v>
      </c>
      <c r="D28" s="822" t="s">
        <v>2436</v>
      </c>
      <c r="E28" s="822" t="s">
        <v>2439</v>
      </c>
      <c r="F28" s="831"/>
      <c r="G28" s="831"/>
      <c r="H28" s="827">
        <v>0</v>
      </c>
      <c r="I28" s="831">
        <v>1</v>
      </c>
      <c r="J28" s="831">
        <v>63.14</v>
      </c>
      <c r="K28" s="827">
        <v>1</v>
      </c>
      <c r="L28" s="831">
        <v>1</v>
      </c>
      <c r="M28" s="832">
        <v>63.14</v>
      </c>
    </row>
    <row r="29" spans="1:13" ht="14.45" customHeight="1" x14ac:dyDescent="0.2">
      <c r="A29" s="821" t="s">
        <v>2881</v>
      </c>
      <c r="B29" s="822" t="s">
        <v>2445</v>
      </c>
      <c r="C29" s="822" t="s">
        <v>2449</v>
      </c>
      <c r="D29" s="822" t="s">
        <v>1529</v>
      </c>
      <c r="E29" s="822" t="s">
        <v>2450</v>
      </c>
      <c r="F29" s="831"/>
      <c r="G29" s="831"/>
      <c r="H29" s="827">
        <v>0</v>
      </c>
      <c r="I29" s="831">
        <v>4</v>
      </c>
      <c r="J29" s="831">
        <v>617.44000000000005</v>
      </c>
      <c r="K29" s="827">
        <v>1</v>
      </c>
      <c r="L29" s="831">
        <v>4</v>
      </c>
      <c r="M29" s="832">
        <v>617.44000000000005</v>
      </c>
    </row>
    <row r="30" spans="1:13" ht="14.45" customHeight="1" x14ac:dyDescent="0.2">
      <c r="A30" s="821" t="s">
        <v>2881</v>
      </c>
      <c r="B30" s="822" t="s">
        <v>2487</v>
      </c>
      <c r="C30" s="822" t="s">
        <v>2493</v>
      </c>
      <c r="D30" s="822" t="s">
        <v>1608</v>
      </c>
      <c r="E30" s="822" t="s">
        <v>2494</v>
      </c>
      <c r="F30" s="831"/>
      <c r="G30" s="831"/>
      <c r="H30" s="827">
        <v>0</v>
      </c>
      <c r="I30" s="831">
        <v>2</v>
      </c>
      <c r="J30" s="831">
        <v>1692.94</v>
      </c>
      <c r="K30" s="827">
        <v>1</v>
      </c>
      <c r="L30" s="831">
        <v>2</v>
      </c>
      <c r="M30" s="832">
        <v>1692.94</v>
      </c>
    </row>
    <row r="31" spans="1:13" ht="14.45" customHeight="1" x14ac:dyDescent="0.2">
      <c r="A31" s="821" t="s">
        <v>2881</v>
      </c>
      <c r="B31" s="822" t="s">
        <v>2524</v>
      </c>
      <c r="C31" s="822" t="s">
        <v>2526</v>
      </c>
      <c r="D31" s="822" t="s">
        <v>656</v>
      </c>
      <c r="E31" s="822" t="s">
        <v>658</v>
      </c>
      <c r="F31" s="831"/>
      <c r="G31" s="831"/>
      <c r="H31" s="827">
        <v>0</v>
      </c>
      <c r="I31" s="831">
        <v>1</v>
      </c>
      <c r="J31" s="831">
        <v>72.55</v>
      </c>
      <c r="K31" s="827">
        <v>1</v>
      </c>
      <c r="L31" s="831">
        <v>1</v>
      </c>
      <c r="M31" s="832">
        <v>72.55</v>
      </c>
    </row>
    <row r="32" spans="1:13" ht="14.45" customHeight="1" x14ac:dyDescent="0.2">
      <c r="A32" s="821" t="s">
        <v>2881</v>
      </c>
      <c r="B32" s="822" t="s">
        <v>2524</v>
      </c>
      <c r="C32" s="822" t="s">
        <v>2527</v>
      </c>
      <c r="D32" s="822" t="s">
        <v>656</v>
      </c>
      <c r="E32" s="822" t="s">
        <v>659</v>
      </c>
      <c r="F32" s="831"/>
      <c r="G32" s="831"/>
      <c r="H32" s="827">
        <v>0</v>
      </c>
      <c r="I32" s="831">
        <v>3</v>
      </c>
      <c r="J32" s="831">
        <v>195.84</v>
      </c>
      <c r="K32" s="827">
        <v>1</v>
      </c>
      <c r="L32" s="831">
        <v>3</v>
      </c>
      <c r="M32" s="832">
        <v>195.84</v>
      </c>
    </row>
    <row r="33" spans="1:13" ht="14.45" customHeight="1" x14ac:dyDescent="0.2">
      <c r="A33" s="821" t="s">
        <v>2881</v>
      </c>
      <c r="B33" s="822" t="s">
        <v>2524</v>
      </c>
      <c r="C33" s="822" t="s">
        <v>2525</v>
      </c>
      <c r="D33" s="822" t="s">
        <v>656</v>
      </c>
      <c r="E33" s="822" t="s">
        <v>657</v>
      </c>
      <c r="F33" s="831"/>
      <c r="G33" s="831"/>
      <c r="H33" s="827">
        <v>0</v>
      </c>
      <c r="I33" s="831">
        <v>2</v>
      </c>
      <c r="J33" s="831">
        <v>43.52</v>
      </c>
      <c r="K33" s="827">
        <v>1</v>
      </c>
      <c r="L33" s="831">
        <v>2</v>
      </c>
      <c r="M33" s="832">
        <v>43.52</v>
      </c>
    </row>
    <row r="34" spans="1:13" ht="14.45" customHeight="1" x14ac:dyDescent="0.2">
      <c r="A34" s="821" t="s">
        <v>2881</v>
      </c>
      <c r="B34" s="822" t="s">
        <v>2532</v>
      </c>
      <c r="C34" s="822" t="s">
        <v>2533</v>
      </c>
      <c r="D34" s="822" t="s">
        <v>1237</v>
      </c>
      <c r="E34" s="822" t="s">
        <v>1240</v>
      </c>
      <c r="F34" s="831"/>
      <c r="G34" s="831"/>
      <c r="H34" s="827">
        <v>0</v>
      </c>
      <c r="I34" s="831">
        <v>2</v>
      </c>
      <c r="J34" s="831">
        <v>711.58</v>
      </c>
      <c r="K34" s="827">
        <v>1</v>
      </c>
      <c r="L34" s="831">
        <v>2</v>
      </c>
      <c r="M34" s="832">
        <v>711.58</v>
      </c>
    </row>
    <row r="35" spans="1:13" ht="14.45" customHeight="1" x14ac:dyDescent="0.2">
      <c r="A35" s="821" t="s">
        <v>2881</v>
      </c>
      <c r="B35" s="822" t="s">
        <v>2532</v>
      </c>
      <c r="C35" s="822" t="s">
        <v>2534</v>
      </c>
      <c r="D35" s="822" t="s">
        <v>1237</v>
      </c>
      <c r="E35" s="822" t="s">
        <v>1238</v>
      </c>
      <c r="F35" s="831"/>
      <c r="G35" s="831"/>
      <c r="H35" s="827">
        <v>0</v>
      </c>
      <c r="I35" s="831">
        <v>2</v>
      </c>
      <c r="J35" s="831">
        <v>1105.28</v>
      </c>
      <c r="K35" s="827">
        <v>1</v>
      </c>
      <c r="L35" s="831">
        <v>2</v>
      </c>
      <c r="M35" s="832">
        <v>1105.28</v>
      </c>
    </row>
    <row r="36" spans="1:13" ht="14.45" customHeight="1" x14ac:dyDescent="0.2">
      <c r="A36" s="821" t="s">
        <v>2881</v>
      </c>
      <c r="B36" s="822" t="s">
        <v>2532</v>
      </c>
      <c r="C36" s="822" t="s">
        <v>2535</v>
      </c>
      <c r="D36" s="822" t="s">
        <v>1237</v>
      </c>
      <c r="E36" s="822" t="s">
        <v>1239</v>
      </c>
      <c r="F36" s="831"/>
      <c r="G36" s="831"/>
      <c r="H36" s="827">
        <v>0</v>
      </c>
      <c r="I36" s="831">
        <v>3</v>
      </c>
      <c r="J36" s="831">
        <v>3058.38</v>
      </c>
      <c r="K36" s="827">
        <v>1</v>
      </c>
      <c r="L36" s="831">
        <v>3</v>
      </c>
      <c r="M36" s="832">
        <v>3058.38</v>
      </c>
    </row>
    <row r="37" spans="1:13" ht="14.45" customHeight="1" x14ac:dyDescent="0.2">
      <c r="A37" s="821" t="s">
        <v>2881</v>
      </c>
      <c r="B37" s="822" t="s">
        <v>2536</v>
      </c>
      <c r="C37" s="822" t="s">
        <v>2544</v>
      </c>
      <c r="D37" s="822" t="s">
        <v>2545</v>
      </c>
      <c r="E37" s="822" t="s">
        <v>2546</v>
      </c>
      <c r="F37" s="831"/>
      <c r="G37" s="831"/>
      <c r="H37" s="827">
        <v>0</v>
      </c>
      <c r="I37" s="831">
        <v>4</v>
      </c>
      <c r="J37" s="831">
        <v>21288.32</v>
      </c>
      <c r="K37" s="827">
        <v>1</v>
      </c>
      <c r="L37" s="831">
        <v>4</v>
      </c>
      <c r="M37" s="832">
        <v>21288.32</v>
      </c>
    </row>
    <row r="38" spans="1:13" ht="14.45" customHeight="1" x14ac:dyDescent="0.2">
      <c r="A38" s="821" t="s">
        <v>2881</v>
      </c>
      <c r="B38" s="822" t="s">
        <v>2536</v>
      </c>
      <c r="C38" s="822" t="s">
        <v>2551</v>
      </c>
      <c r="D38" s="822" t="s">
        <v>2548</v>
      </c>
      <c r="E38" s="822" t="s">
        <v>2552</v>
      </c>
      <c r="F38" s="831"/>
      <c r="G38" s="831"/>
      <c r="H38" s="827">
        <v>0</v>
      </c>
      <c r="I38" s="831">
        <v>9</v>
      </c>
      <c r="J38" s="831">
        <v>4043.65</v>
      </c>
      <c r="K38" s="827">
        <v>1</v>
      </c>
      <c r="L38" s="831">
        <v>9</v>
      </c>
      <c r="M38" s="832">
        <v>4043.65</v>
      </c>
    </row>
    <row r="39" spans="1:13" ht="14.45" customHeight="1" x14ac:dyDescent="0.2">
      <c r="A39" s="821" t="s">
        <v>2881</v>
      </c>
      <c r="B39" s="822" t="s">
        <v>2536</v>
      </c>
      <c r="C39" s="822" t="s">
        <v>2540</v>
      </c>
      <c r="D39" s="822" t="s">
        <v>2538</v>
      </c>
      <c r="E39" s="822" t="s">
        <v>2541</v>
      </c>
      <c r="F39" s="831"/>
      <c r="G39" s="831"/>
      <c r="H39" s="827">
        <v>0</v>
      </c>
      <c r="I39" s="831">
        <v>16</v>
      </c>
      <c r="J39" s="831">
        <v>7277.35</v>
      </c>
      <c r="K39" s="827">
        <v>1</v>
      </c>
      <c r="L39" s="831">
        <v>16</v>
      </c>
      <c r="M39" s="832">
        <v>7277.35</v>
      </c>
    </row>
    <row r="40" spans="1:13" ht="14.45" customHeight="1" x14ac:dyDescent="0.2">
      <c r="A40" s="821" t="s">
        <v>2881</v>
      </c>
      <c r="B40" s="822" t="s">
        <v>2536</v>
      </c>
      <c r="C40" s="822" t="s">
        <v>2542</v>
      </c>
      <c r="D40" s="822" t="s">
        <v>2538</v>
      </c>
      <c r="E40" s="822" t="s">
        <v>2543</v>
      </c>
      <c r="F40" s="831"/>
      <c r="G40" s="831"/>
      <c r="H40" s="827">
        <v>0</v>
      </c>
      <c r="I40" s="831">
        <v>2</v>
      </c>
      <c r="J40" s="831">
        <v>1938.96</v>
      </c>
      <c r="K40" s="827">
        <v>1</v>
      </c>
      <c r="L40" s="831">
        <v>2</v>
      </c>
      <c r="M40" s="832">
        <v>1938.96</v>
      </c>
    </row>
    <row r="41" spans="1:13" ht="14.45" customHeight="1" x14ac:dyDescent="0.2">
      <c r="A41" s="821" t="s">
        <v>2881</v>
      </c>
      <c r="B41" s="822" t="s">
        <v>2536</v>
      </c>
      <c r="C41" s="822" t="s">
        <v>2537</v>
      </c>
      <c r="D41" s="822" t="s">
        <v>2538</v>
      </c>
      <c r="E41" s="822" t="s">
        <v>2539</v>
      </c>
      <c r="F41" s="831"/>
      <c r="G41" s="831"/>
      <c r="H41" s="827">
        <v>0</v>
      </c>
      <c r="I41" s="831">
        <v>6</v>
      </c>
      <c r="J41" s="831">
        <v>11633.82</v>
      </c>
      <c r="K41" s="827">
        <v>1</v>
      </c>
      <c r="L41" s="831">
        <v>6</v>
      </c>
      <c r="M41" s="832">
        <v>11633.82</v>
      </c>
    </row>
    <row r="42" spans="1:13" ht="14.45" customHeight="1" x14ac:dyDescent="0.2">
      <c r="A42" s="821" t="s">
        <v>2881</v>
      </c>
      <c r="B42" s="822" t="s">
        <v>2536</v>
      </c>
      <c r="C42" s="822" t="s">
        <v>2729</v>
      </c>
      <c r="D42" s="822" t="s">
        <v>2538</v>
      </c>
      <c r="E42" s="822" t="s">
        <v>2730</v>
      </c>
      <c r="F42" s="831"/>
      <c r="G42" s="831"/>
      <c r="H42" s="827">
        <v>0</v>
      </c>
      <c r="I42" s="831">
        <v>3</v>
      </c>
      <c r="J42" s="831">
        <v>4362.6900000000005</v>
      </c>
      <c r="K42" s="827">
        <v>1</v>
      </c>
      <c r="L42" s="831">
        <v>3</v>
      </c>
      <c r="M42" s="832">
        <v>4362.6900000000005</v>
      </c>
    </row>
    <row r="43" spans="1:13" ht="14.45" customHeight="1" x14ac:dyDescent="0.2">
      <c r="A43" s="821" t="s">
        <v>2881</v>
      </c>
      <c r="B43" s="822" t="s">
        <v>2555</v>
      </c>
      <c r="C43" s="822" t="s">
        <v>2556</v>
      </c>
      <c r="D43" s="822" t="s">
        <v>1211</v>
      </c>
      <c r="E43" s="822" t="s">
        <v>1212</v>
      </c>
      <c r="F43" s="831"/>
      <c r="G43" s="831"/>
      <c r="H43" s="827"/>
      <c r="I43" s="831">
        <v>33</v>
      </c>
      <c r="J43" s="831">
        <v>0</v>
      </c>
      <c r="K43" s="827"/>
      <c r="L43" s="831">
        <v>33</v>
      </c>
      <c r="M43" s="832">
        <v>0</v>
      </c>
    </row>
    <row r="44" spans="1:13" ht="14.45" customHeight="1" x14ac:dyDescent="0.2">
      <c r="A44" s="821" t="s">
        <v>2881</v>
      </c>
      <c r="B44" s="822" t="s">
        <v>2570</v>
      </c>
      <c r="C44" s="822" t="s">
        <v>2737</v>
      </c>
      <c r="D44" s="822" t="s">
        <v>2738</v>
      </c>
      <c r="E44" s="822" t="s">
        <v>2739</v>
      </c>
      <c r="F44" s="831"/>
      <c r="G44" s="831"/>
      <c r="H44" s="827">
        <v>0</v>
      </c>
      <c r="I44" s="831">
        <v>1</v>
      </c>
      <c r="J44" s="831">
        <v>366.31</v>
      </c>
      <c r="K44" s="827">
        <v>1</v>
      </c>
      <c r="L44" s="831">
        <v>1</v>
      </c>
      <c r="M44" s="832">
        <v>366.31</v>
      </c>
    </row>
    <row r="45" spans="1:13" ht="14.45" customHeight="1" x14ac:dyDescent="0.2">
      <c r="A45" s="821" t="s">
        <v>2881</v>
      </c>
      <c r="B45" s="822" t="s">
        <v>2577</v>
      </c>
      <c r="C45" s="822" t="s">
        <v>2578</v>
      </c>
      <c r="D45" s="822" t="s">
        <v>2579</v>
      </c>
      <c r="E45" s="822" t="s">
        <v>2580</v>
      </c>
      <c r="F45" s="831"/>
      <c r="G45" s="831"/>
      <c r="H45" s="827">
        <v>0</v>
      </c>
      <c r="I45" s="831">
        <v>1</v>
      </c>
      <c r="J45" s="831">
        <v>113.16</v>
      </c>
      <c r="K45" s="827">
        <v>1</v>
      </c>
      <c r="L45" s="831">
        <v>1</v>
      </c>
      <c r="M45" s="832">
        <v>113.16</v>
      </c>
    </row>
    <row r="46" spans="1:13" ht="14.45" customHeight="1" x14ac:dyDescent="0.2">
      <c r="A46" s="821" t="s">
        <v>2881</v>
      </c>
      <c r="B46" s="822" t="s">
        <v>2577</v>
      </c>
      <c r="C46" s="822" t="s">
        <v>2581</v>
      </c>
      <c r="D46" s="822" t="s">
        <v>2579</v>
      </c>
      <c r="E46" s="822" t="s">
        <v>2582</v>
      </c>
      <c r="F46" s="831"/>
      <c r="G46" s="831"/>
      <c r="H46" s="827">
        <v>0</v>
      </c>
      <c r="I46" s="831">
        <v>1</v>
      </c>
      <c r="J46" s="831">
        <v>169.73</v>
      </c>
      <c r="K46" s="827">
        <v>1</v>
      </c>
      <c r="L46" s="831">
        <v>1</v>
      </c>
      <c r="M46" s="832">
        <v>169.73</v>
      </c>
    </row>
    <row r="47" spans="1:13" ht="14.45" customHeight="1" x14ac:dyDescent="0.2">
      <c r="A47" s="821" t="s">
        <v>2881</v>
      </c>
      <c r="B47" s="822" t="s">
        <v>2577</v>
      </c>
      <c r="C47" s="822" t="s">
        <v>3045</v>
      </c>
      <c r="D47" s="822" t="s">
        <v>2579</v>
      </c>
      <c r="E47" s="822" t="s">
        <v>3046</v>
      </c>
      <c r="F47" s="831"/>
      <c r="G47" s="831"/>
      <c r="H47" s="827">
        <v>0</v>
      </c>
      <c r="I47" s="831">
        <v>3</v>
      </c>
      <c r="J47" s="831">
        <v>1018.4100000000001</v>
      </c>
      <c r="K47" s="827">
        <v>1</v>
      </c>
      <c r="L47" s="831">
        <v>3</v>
      </c>
      <c r="M47" s="832">
        <v>1018.4100000000001</v>
      </c>
    </row>
    <row r="48" spans="1:13" ht="14.45" customHeight="1" x14ac:dyDescent="0.2">
      <c r="A48" s="821" t="s">
        <v>2881</v>
      </c>
      <c r="B48" s="822" t="s">
        <v>2740</v>
      </c>
      <c r="C48" s="822" t="s">
        <v>3106</v>
      </c>
      <c r="D48" s="822" t="s">
        <v>3107</v>
      </c>
      <c r="E48" s="822" t="s">
        <v>2743</v>
      </c>
      <c r="F48" s="831">
        <v>8</v>
      </c>
      <c r="G48" s="831">
        <v>7281.6</v>
      </c>
      <c r="H48" s="827">
        <v>1</v>
      </c>
      <c r="I48" s="831"/>
      <c r="J48" s="831"/>
      <c r="K48" s="827">
        <v>0</v>
      </c>
      <c r="L48" s="831">
        <v>8</v>
      </c>
      <c r="M48" s="832">
        <v>7281.6</v>
      </c>
    </row>
    <row r="49" spans="1:13" ht="14.45" customHeight="1" x14ac:dyDescent="0.2">
      <c r="A49" s="821" t="s">
        <v>2881</v>
      </c>
      <c r="B49" s="822" t="s">
        <v>2587</v>
      </c>
      <c r="C49" s="822" t="s">
        <v>2588</v>
      </c>
      <c r="D49" s="822" t="s">
        <v>2589</v>
      </c>
      <c r="E49" s="822" t="s">
        <v>2590</v>
      </c>
      <c r="F49" s="831"/>
      <c r="G49" s="831"/>
      <c r="H49" s="827">
        <v>0</v>
      </c>
      <c r="I49" s="831">
        <v>1</v>
      </c>
      <c r="J49" s="831">
        <v>23.4</v>
      </c>
      <c r="K49" s="827">
        <v>1</v>
      </c>
      <c r="L49" s="831">
        <v>1</v>
      </c>
      <c r="M49" s="832">
        <v>23.4</v>
      </c>
    </row>
    <row r="50" spans="1:13" ht="14.45" customHeight="1" x14ac:dyDescent="0.2">
      <c r="A50" s="821" t="s">
        <v>2881</v>
      </c>
      <c r="B50" s="822" t="s">
        <v>2587</v>
      </c>
      <c r="C50" s="822" t="s">
        <v>2755</v>
      </c>
      <c r="D50" s="822" t="s">
        <v>2589</v>
      </c>
      <c r="E50" s="822" t="s">
        <v>2756</v>
      </c>
      <c r="F50" s="831"/>
      <c r="G50" s="831"/>
      <c r="H50" s="827">
        <v>0</v>
      </c>
      <c r="I50" s="831">
        <v>1</v>
      </c>
      <c r="J50" s="831">
        <v>46.81</v>
      </c>
      <c r="K50" s="827">
        <v>1</v>
      </c>
      <c r="L50" s="831">
        <v>1</v>
      </c>
      <c r="M50" s="832">
        <v>46.81</v>
      </c>
    </row>
    <row r="51" spans="1:13" ht="14.45" customHeight="1" x14ac:dyDescent="0.2">
      <c r="A51" s="821" t="s">
        <v>2881</v>
      </c>
      <c r="B51" s="822" t="s">
        <v>2587</v>
      </c>
      <c r="C51" s="822" t="s">
        <v>2591</v>
      </c>
      <c r="D51" s="822" t="s">
        <v>2589</v>
      </c>
      <c r="E51" s="822" t="s">
        <v>2592</v>
      </c>
      <c r="F51" s="831"/>
      <c r="G51" s="831"/>
      <c r="H51" s="827">
        <v>0</v>
      </c>
      <c r="I51" s="831">
        <v>2</v>
      </c>
      <c r="J51" s="831">
        <v>23.42</v>
      </c>
      <c r="K51" s="827">
        <v>1</v>
      </c>
      <c r="L51" s="831">
        <v>2</v>
      </c>
      <c r="M51" s="832">
        <v>23.42</v>
      </c>
    </row>
    <row r="52" spans="1:13" ht="14.45" customHeight="1" x14ac:dyDescent="0.2">
      <c r="A52" s="821" t="s">
        <v>2881</v>
      </c>
      <c r="B52" s="822" t="s">
        <v>2593</v>
      </c>
      <c r="C52" s="822" t="s">
        <v>2594</v>
      </c>
      <c r="D52" s="822" t="s">
        <v>1460</v>
      </c>
      <c r="E52" s="822" t="s">
        <v>2595</v>
      </c>
      <c r="F52" s="831"/>
      <c r="G52" s="831"/>
      <c r="H52" s="827"/>
      <c r="I52" s="831">
        <v>3</v>
      </c>
      <c r="J52" s="831">
        <v>0</v>
      </c>
      <c r="K52" s="827"/>
      <c r="L52" s="831">
        <v>3</v>
      </c>
      <c r="M52" s="832">
        <v>0</v>
      </c>
    </row>
    <row r="53" spans="1:13" ht="14.45" customHeight="1" x14ac:dyDescent="0.2">
      <c r="A53" s="821" t="s">
        <v>2881</v>
      </c>
      <c r="B53" s="822" t="s">
        <v>4893</v>
      </c>
      <c r="C53" s="822" t="s">
        <v>4006</v>
      </c>
      <c r="D53" s="822" t="s">
        <v>779</v>
      </c>
      <c r="E53" s="822" t="s">
        <v>780</v>
      </c>
      <c r="F53" s="831"/>
      <c r="G53" s="831"/>
      <c r="H53" s="827">
        <v>0</v>
      </c>
      <c r="I53" s="831">
        <v>3</v>
      </c>
      <c r="J53" s="831">
        <v>197.96999999999997</v>
      </c>
      <c r="K53" s="827">
        <v>1</v>
      </c>
      <c r="L53" s="831">
        <v>3</v>
      </c>
      <c r="M53" s="832">
        <v>197.96999999999997</v>
      </c>
    </row>
    <row r="54" spans="1:13" ht="14.45" customHeight="1" x14ac:dyDescent="0.2">
      <c r="A54" s="821" t="s">
        <v>2881</v>
      </c>
      <c r="B54" s="822" t="s">
        <v>4893</v>
      </c>
      <c r="C54" s="822" t="s">
        <v>4083</v>
      </c>
      <c r="D54" s="822" t="s">
        <v>781</v>
      </c>
      <c r="E54" s="822" t="s">
        <v>1671</v>
      </c>
      <c r="F54" s="831"/>
      <c r="G54" s="831"/>
      <c r="H54" s="827">
        <v>0</v>
      </c>
      <c r="I54" s="831">
        <v>1</v>
      </c>
      <c r="J54" s="831">
        <v>264</v>
      </c>
      <c r="K54" s="827">
        <v>1</v>
      </c>
      <c r="L54" s="831">
        <v>1</v>
      </c>
      <c r="M54" s="832">
        <v>264</v>
      </c>
    </row>
    <row r="55" spans="1:13" ht="14.45" customHeight="1" x14ac:dyDescent="0.2">
      <c r="A55" s="821" t="s">
        <v>2881</v>
      </c>
      <c r="B55" s="822" t="s">
        <v>2597</v>
      </c>
      <c r="C55" s="822" t="s">
        <v>4111</v>
      </c>
      <c r="D55" s="822" t="s">
        <v>2599</v>
      </c>
      <c r="E55" s="822" t="s">
        <v>2991</v>
      </c>
      <c r="F55" s="831"/>
      <c r="G55" s="831"/>
      <c r="H55" s="827">
        <v>0</v>
      </c>
      <c r="I55" s="831">
        <v>1</v>
      </c>
      <c r="J55" s="831">
        <v>132</v>
      </c>
      <c r="K55" s="827">
        <v>1</v>
      </c>
      <c r="L55" s="831">
        <v>1</v>
      </c>
      <c r="M55" s="832">
        <v>132</v>
      </c>
    </row>
    <row r="56" spans="1:13" ht="14.45" customHeight="1" x14ac:dyDescent="0.2">
      <c r="A56" s="821" t="s">
        <v>2881</v>
      </c>
      <c r="B56" s="822" t="s">
        <v>2764</v>
      </c>
      <c r="C56" s="822" t="s">
        <v>3845</v>
      </c>
      <c r="D56" s="822" t="s">
        <v>2766</v>
      </c>
      <c r="E56" s="822" t="s">
        <v>2767</v>
      </c>
      <c r="F56" s="831"/>
      <c r="G56" s="831"/>
      <c r="H56" s="827">
        <v>0</v>
      </c>
      <c r="I56" s="831">
        <v>3</v>
      </c>
      <c r="J56" s="831">
        <v>483.18</v>
      </c>
      <c r="K56" s="827">
        <v>1</v>
      </c>
      <c r="L56" s="831">
        <v>3</v>
      </c>
      <c r="M56" s="832">
        <v>483.18</v>
      </c>
    </row>
    <row r="57" spans="1:13" ht="14.45" customHeight="1" x14ac:dyDescent="0.2">
      <c r="A57" s="821" t="s">
        <v>2881</v>
      </c>
      <c r="B57" s="822" t="s">
        <v>2764</v>
      </c>
      <c r="C57" s="822" t="s">
        <v>4105</v>
      </c>
      <c r="D57" s="822" t="s">
        <v>2766</v>
      </c>
      <c r="E57" s="822" t="s">
        <v>4106</v>
      </c>
      <c r="F57" s="831"/>
      <c r="G57" s="831"/>
      <c r="H57" s="827">
        <v>0</v>
      </c>
      <c r="I57" s="831">
        <v>1</v>
      </c>
      <c r="J57" s="831">
        <v>241.59</v>
      </c>
      <c r="K57" s="827">
        <v>1</v>
      </c>
      <c r="L57" s="831">
        <v>1</v>
      </c>
      <c r="M57" s="832">
        <v>241.59</v>
      </c>
    </row>
    <row r="58" spans="1:13" ht="14.45" customHeight="1" x14ac:dyDescent="0.2">
      <c r="A58" s="821" t="s">
        <v>2881</v>
      </c>
      <c r="B58" s="822" t="s">
        <v>2619</v>
      </c>
      <c r="C58" s="822" t="s">
        <v>3252</v>
      </c>
      <c r="D58" s="822" t="s">
        <v>1514</v>
      </c>
      <c r="E58" s="822" t="s">
        <v>3253</v>
      </c>
      <c r="F58" s="831"/>
      <c r="G58" s="831"/>
      <c r="H58" s="827">
        <v>0</v>
      </c>
      <c r="I58" s="831">
        <v>2</v>
      </c>
      <c r="J58" s="831">
        <v>2902.08</v>
      </c>
      <c r="K58" s="827">
        <v>1</v>
      </c>
      <c r="L58" s="831">
        <v>2</v>
      </c>
      <c r="M58" s="832">
        <v>2902.08</v>
      </c>
    </row>
    <row r="59" spans="1:13" ht="14.45" customHeight="1" x14ac:dyDescent="0.2">
      <c r="A59" s="821" t="s">
        <v>2882</v>
      </c>
      <c r="B59" s="822" t="s">
        <v>2497</v>
      </c>
      <c r="C59" s="822" t="s">
        <v>3176</v>
      </c>
      <c r="D59" s="822" t="s">
        <v>1376</v>
      </c>
      <c r="E59" s="822" t="s">
        <v>3177</v>
      </c>
      <c r="F59" s="831"/>
      <c r="G59" s="831"/>
      <c r="H59" s="827">
        <v>0</v>
      </c>
      <c r="I59" s="831">
        <v>6</v>
      </c>
      <c r="J59" s="831">
        <v>33742.979999999996</v>
      </c>
      <c r="K59" s="827">
        <v>1</v>
      </c>
      <c r="L59" s="831">
        <v>6</v>
      </c>
      <c r="M59" s="832">
        <v>33742.979999999996</v>
      </c>
    </row>
    <row r="60" spans="1:13" ht="14.45" customHeight="1" x14ac:dyDescent="0.2">
      <c r="A60" s="821" t="s">
        <v>2882</v>
      </c>
      <c r="B60" s="822" t="s">
        <v>4894</v>
      </c>
      <c r="C60" s="822" t="s">
        <v>3168</v>
      </c>
      <c r="D60" s="822" t="s">
        <v>3169</v>
      </c>
      <c r="E60" s="822" t="s">
        <v>3170</v>
      </c>
      <c r="F60" s="831"/>
      <c r="G60" s="831"/>
      <c r="H60" s="827">
        <v>0</v>
      </c>
      <c r="I60" s="831">
        <v>1</v>
      </c>
      <c r="J60" s="831">
        <v>502.31</v>
      </c>
      <c r="K60" s="827">
        <v>1</v>
      </c>
      <c r="L60" s="831">
        <v>1</v>
      </c>
      <c r="M60" s="832">
        <v>502.31</v>
      </c>
    </row>
    <row r="61" spans="1:13" ht="14.45" customHeight="1" x14ac:dyDescent="0.2">
      <c r="A61" s="821" t="s">
        <v>2882</v>
      </c>
      <c r="B61" s="822" t="s">
        <v>4894</v>
      </c>
      <c r="C61" s="822" t="s">
        <v>4761</v>
      </c>
      <c r="D61" s="822" t="s">
        <v>3167</v>
      </c>
      <c r="E61" s="822" t="s">
        <v>2675</v>
      </c>
      <c r="F61" s="831">
        <v>1</v>
      </c>
      <c r="G61" s="831">
        <v>150.69999999999999</v>
      </c>
      <c r="H61" s="827">
        <v>1</v>
      </c>
      <c r="I61" s="831"/>
      <c r="J61" s="831"/>
      <c r="K61" s="827">
        <v>0</v>
      </c>
      <c r="L61" s="831">
        <v>1</v>
      </c>
      <c r="M61" s="832">
        <v>150.69999999999999</v>
      </c>
    </row>
    <row r="62" spans="1:13" ht="14.45" customHeight="1" x14ac:dyDescent="0.2">
      <c r="A62" s="821" t="s">
        <v>2882</v>
      </c>
      <c r="B62" s="822" t="s">
        <v>4895</v>
      </c>
      <c r="C62" s="822" t="s">
        <v>3103</v>
      </c>
      <c r="D62" s="822" t="s">
        <v>3104</v>
      </c>
      <c r="E62" s="822" t="s">
        <v>734</v>
      </c>
      <c r="F62" s="831"/>
      <c r="G62" s="831"/>
      <c r="H62" s="827">
        <v>0</v>
      </c>
      <c r="I62" s="831">
        <v>2</v>
      </c>
      <c r="J62" s="831">
        <v>1100.78</v>
      </c>
      <c r="K62" s="827">
        <v>1</v>
      </c>
      <c r="L62" s="831">
        <v>2</v>
      </c>
      <c r="M62" s="832">
        <v>1100.78</v>
      </c>
    </row>
    <row r="63" spans="1:13" ht="14.45" customHeight="1" x14ac:dyDescent="0.2">
      <c r="A63" s="821" t="s">
        <v>2882</v>
      </c>
      <c r="B63" s="822" t="s">
        <v>4896</v>
      </c>
      <c r="C63" s="822" t="s">
        <v>3016</v>
      </c>
      <c r="D63" s="822" t="s">
        <v>3017</v>
      </c>
      <c r="E63" s="822" t="s">
        <v>3018</v>
      </c>
      <c r="F63" s="831"/>
      <c r="G63" s="831"/>
      <c r="H63" s="827">
        <v>0</v>
      </c>
      <c r="I63" s="831">
        <v>1</v>
      </c>
      <c r="J63" s="831">
        <v>550.39</v>
      </c>
      <c r="K63" s="827">
        <v>1</v>
      </c>
      <c r="L63" s="831">
        <v>1</v>
      </c>
      <c r="M63" s="832">
        <v>550.39</v>
      </c>
    </row>
    <row r="64" spans="1:13" ht="14.45" customHeight="1" x14ac:dyDescent="0.2">
      <c r="A64" s="821" t="s">
        <v>2882</v>
      </c>
      <c r="B64" s="822" t="s">
        <v>2536</v>
      </c>
      <c r="C64" s="822" t="s">
        <v>2540</v>
      </c>
      <c r="D64" s="822" t="s">
        <v>2538</v>
      </c>
      <c r="E64" s="822" t="s">
        <v>2541</v>
      </c>
      <c r="F64" s="831"/>
      <c r="G64" s="831"/>
      <c r="H64" s="827">
        <v>0</v>
      </c>
      <c r="I64" s="831">
        <v>2</v>
      </c>
      <c r="J64" s="831">
        <v>969.5</v>
      </c>
      <c r="K64" s="827">
        <v>1</v>
      </c>
      <c r="L64" s="831">
        <v>2</v>
      </c>
      <c r="M64" s="832">
        <v>969.5</v>
      </c>
    </row>
    <row r="65" spans="1:13" ht="14.45" customHeight="1" x14ac:dyDescent="0.2">
      <c r="A65" s="821" t="s">
        <v>2882</v>
      </c>
      <c r="B65" s="822" t="s">
        <v>2536</v>
      </c>
      <c r="C65" s="822" t="s">
        <v>3031</v>
      </c>
      <c r="D65" s="822" t="s">
        <v>2538</v>
      </c>
      <c r="E65" s="822" t="s">
        <v>3032</v>
      </c>
      <c r="F65" s="831"/>
      <c r="G65" s="831"/>
      <c r="H65" s="827">
        <v>0</v>
      </c>
      <c r="I65" s="831">
        <v>1</v>
      </c>
      <c r="J65" s="831">
        <v>242.37</v>
      </c>
      <c r="K65" s="827">
        <v>1</v>
      </c>
      <c r="L65" s="831">
        <v>1</v>
      </c>
      <c r="M65" s="832">
        <v>242.37</v>
      </c>
    </row>
    <row r="66" spans="1:13" ht="14.45" customHeight="1" x14ac:dyDescent="0.2">
      <c r="A66" s="821" t="s">
        <v>2882</v>
      </c>
      <c r="B66" s="822" t="s">
        <v>2555</v>
      </c>
      <c r="C66" s="822" t="s">
        <v>2556</v>
      </c>
      <c r="D66" s="822" t="s">
        <v>1211</v>
      </c>
      <c r="E66" s="822" t="s">
        <v>1212</v>
      </c>
      <c r="F66" s="831"/>
      <c r="G66" s="831"/>
      <c r="H66" s="827"/>
      <c r="I66" s="831">
        <v>6</v>
      </c>
      <c r="J66" s="831">
        <v>0</v>
      </c>
      <c r="K66" s="827"/>
      <c r="L66" s="831">
        <v>6</v>
      </c>
      <c r="M66" s="832">
        <v>0</v>
      </c>
    </row>
    <row r="67" spans="1:13" ht="14.45" customHeight="1" x14ac:dyDescent="0.2">
      <c r="A67" s="821" t="s">
        <v>2882</v>
      </c>
      <c r="B67" s="822" t="s">
        <v>2587</v>
      </c>
      <c r="C67" s="822" t="s">
        <v>2591</v>
      </c>
      <c r="D67" s="822" t="s">
        <v>2589</v>
      </c>
      <c r="E67" s="822" t="s">
        <v>2592</v>
      </c>
      <c r="F67" s="831"/>
      <c r="G67" s="831"/>
      <c r="H67" s="827">
        <v>0</v>
      </c>
      <c r="I67" s="831">
        <v>2</v>
      </c>
      <c r="J67" s="831">
        <v>23.42</v>
      </c>
      <c r="K67" s="827">
        <v>1</v>
      </c>
      <c r="L67" s="831">
        <v>2</v>
      </c>
      <c r="M67" s="832">
        <v>23.42</v>
      </c>
    </row>
    <row r="68" spans="1:13" ht="14.45" customHeight="1" x14ac:dyDescent="0.2">
      <c r="A68" s="821" t="s">
        <v>2882</v>
      </c>
      <c r="B68" s="822" t="s">
        <v>2619</v>
      </c>
      <c r="C68" s="822" t="s">
        <v>2794</v>
      </c>
      <c r="D68" s="822" t="s">
        <v>2795</v>
      </c>
      <c r="E68" s="822" t="s">
        <v>1959</v>
      </c>
      <c r="F68" s="831"/>
      <c r="G68" s="831"/>
      <c r="H68" s="827">
        <v>0</v>
      </c>
      <c r="I68" s="831">
        <v>3</v>
      </c>
      <c r="J68" s="831">
        <v>701.88</v>
      </c>
      <c r="K68" s="827">
        <v>1</v>
      </c>
      <c r="L68" s="831">
        <v>3</v>
      </c>
      <c r="M68" s="832">
        <v>701.88</v>
      </c>
    </row>
    <row r="69" spans="1:13" ht="14.45" customHeight="1" x14ac:dyDescent="0.2">
      <c r="A69" s="821" t="s">
        <v>2883</v>
      </c>
      <c r="B69" s="822" t="s">
        <v>2294</v>
      </c>
      <c r="C69" s="822" t="s">
        <v>2299</v>
      </c>
      <c r="D69" s="822" t="s">
        <v>1674</v>
      </c>
      <c r="E69" s="822" t="s">
        <v>2300</v>
      </c>
      <c r="F69" s="831"/>
      <c r="G69" s="831"/>
      <c r="H69" s="827">
        <v>0</v>
      </c>
      <c r="I69" s="831">
        <v>3</v>
      </c>
      <c r="J69" s="831">
        <v>200.71</v>
      </c>
      <c r="K69" s="827">
        <v>1</v>
      </c>
      <c r="L69" s="831">
        <v>3</v>
      </c>
      <c r="M69" s="832">
        <v>200.71</v>
      </c>
    </row>
    <row r="70" spans="1:13" ht="14.45" customHeight="1" x14ac:dyDescent="0.2">
      <c r="A70" s="821" t="s">
        <v>2883</v>
      </c>
      <c r="B70" s="822" t="s">
        <v>2294</v>
      </c>
      <c r="C70" s="822" t="s">
        <v>2297</v>
      </c>
      <c r="D70" s="822" t="s">
        <v>1674</v>
      </c>
      <c r="E70" s="822" t="s">
        <v>2298</v>
      </c>
      <c r="F70" s="831"/>
      <c r="G70" s="831"/>
      <c r="H70" s="827">
        <v>0</v>
      </c>
      <c r="I70" s="831">
        <v>30</v>
      </c>
      <c r="J70" s="831">
        <v>788.65</v>
      </c>
      <c r="K70" s="827">
        <v>1</v>
      </c>
      <c r="L70" s="831">
        <v>30</v>
      </c>
      <c r="M70" s="832">
        <v>788.65</v>
      </c>
    </row>
    <row r="71" spans="1:13" ht="14.45" customHeight="1" x14ac:dyDescent="0.2">
      <c r="A71" s="821" t="s">
        <v>2883</v>
      </c>
      <c r="B71" s="822" t="s">
        <v>2308</v>
      </c>
      <c r="C71" s="822" t="s">
        <v>2309</v>
      </c>
      <c r="D71" s="822" t="s">
        <v>2310</v>
      </c>
      <c r="E71" s="822" t="s">
        <v>2311</v>
      </c>
      <c r="F71" s="831"/>
      <c r="G71" s="831"/>
      <c r="H71" s="827">
        <v>0</v>
      </c>
      <c r="I71" s="831">
        <v>49</v>
      </c>
      <c r="J71" s="831">
        <v>22205.82</v>
      </c>
      <c r="K71" s="827">
        <v>1</v>
      </c>
      <c r="L71" s="831">
        <v>49</v>
      </c>
      <c r="M71" s="832">
        <v>22205.82</v>
      </c>
    </row>
    <row r="72" spans="1:13" ht="14.45" customHeight="1" x14ac:dyDescent="0.2">
      <c r="A72" s="821" t="s">
        <v>2883</v>
      </c>
      <c r="B72" s="822" t="s">
        <v>2317</v>
      </c>
      <c r="C72" s="822" t="s">
        <v>3113</v>
      </c>
      <c r="D72" s="822" t="s">
        <v>3114</v>
      </c>
      <c r="E72" s="822" t="s">
        <v>3115</v>
      </c>
      <c r="F72" s="831">
        <v>1</v>
      </c>
      <c r="G72" s="831">
        <v>86.41</v>
      </c>
      <c r="H72" s="827">
        <v>1</v>
      </c>
      <c r="I72" s="831"/>
      <c r="J72" s="831"/>
      <c r="K72" s="827">
        <v>0</v>
      </c>
      <c r="L72" s="831">
        <v>1</v>
      </c>
      <c r="M72" s="832">
        <v>86.41</v>
      </c>
    </row>
    <row r="73" spans="1:13" ht="14.45" customHeight="1" x14ac:dyDescent="0.2">
      <c r="A73" s="821" t="s">
        <v>2883</v>
      </c>
      <c r="B73" s="822" t="s">
        <v>2330</v>
      </c>
      <c r="C73" s="822" t="s">
        <v>3713</v>
      </c>
      <c r="D73" s="822" t="s">
        <v>929</v>
      </c>
      <c r="E73" s="822" t="s">
        <v>3714</v>
      </c>
      <c r="F73" s="831"/>
      <c r="G73" s="831"/>
      <c r="H73" s="827">
        <v>0</v>
      </c>
      <c r="I73" s="831">
        <v>4</v>
      </c>
      <c r="J73" s="831">
        <v>1472.64</v>
      </c>
      <c r="K73" s="827">
        <v>1</v>
      </c>
      <c r="L73" s="831">
        <v>4</v>
      </c>
      <c r="M73" s="832">
        <v>1472.64</v>
      </c>
    </row>
    <row r="74" spans="1:13" ht="14.45" customHeight="1" x14ac:dyDescent="0.2">
      <c r="A74" s="821" t="s">
        <v>2883</v>
      </c>
      <c r="B74" s="822" t="s">
        <v>2330</v>
      </c>
      <c r="C74" s="822" t="s">
        <v>2654</v>
      </c>
      <c r="D74" s="822" t="s">
        <v>929</v>
      </c>
      <c r="E74" s="822" t="s">
        <v>2655</v>
      </c>
      <c r="F74" s="831"/>
      <c r="G74" s="831"/>
      <c r="H74" s="827">
        <v>0</v>
      </c>
      <c r="I74" s="831">
        <v>18</v>
      </c>
      <c r="J74" s="831">
        <v>13253.94</v>
      </c>
      <c r="K74" s="827">
        <v>1</v>
      </c>
      <c r="L74" s="831">
        <v>18</v>
      </c>
      <c r="M74" s="832">
        <v>13253.94</v>
      </c>
    </row>
    <row r="75" spans="1:13" ht="14.45" customHeight="1" x14ac:dyDescent="0.2">
      <c r="A75" s="821" t="s">
        <v>2883</v>
      </c>
      <c r="B75" s="822" t="s">
        <v>2330</v>
      </c>
      <c r="C75" s="822" t="s">
        <v>3120</v>
      </c>
      <c r="D75" s="822" t="s">
        <v>929</v>
      </c>
      <c r="E75" s="822" t="s">
        <v>3121</v>
      </c>
      <c r="F75" s="831"/>
      <c r="G75" s="831"/>
      <c r="H75" s="827">
        <v>0</v>
      </c>
      <c r="I75" s="831">
        <v>9</v>
      </c>
      <c r="J75" s="831">
        <v>4418.01</v>
      </c>
      <c r="K75" s="827">
        <v>1</v>
      </c>
      <c r="L75" s="831">
        <v>9</v>
      </c>
      <c r="M75" s="832">
        <v>4418.01</v>
      </c>
    </row>
    <row r="76" spans="1:13" ht="14.45" customHeight="1" x14ac:dyDescent="0.2">
      <c r="A76" s="821" t="s">
        <v>2883</v>
      </c>
      <c r="B76" s="822" t="s">
        <v>2330</v>
      </c>
      <c r="C76" s="822" t="s">
        <v>2335</v>
      </c>
      <c r="D76" s="822" t="s">
        <v>931</v>
      </c>
      <c r="E76" s="822" t="s">
        <v>2336</v>
      </c>
      <c r="F76" s="831"/>
      <c r="G76" s="831"/>
      <c r="H76" s="827">
        <v>0</v>
      </c>
      <c r="I76" s="831">
        <v>8</v>
      </c>
      <c r="J76" s="831">
        <v>14779.920000000002</v>
      </c>
      <c r="K76" s="827">
        <v>1</v>
      </c>
      <c r="L76" s="831">
        <v>8</v>
      </c>
      <c r="M76" s="832">
        <v>14779.920000000002</v>
      </c>
    </row>
    <row r="77" spans="1:13" ht="14.45" customHeight="1" x14ac:dyDescent="0.2">
      <c r="A77" s="821" t="s">
        <v>2883</v>
      </c>
      <c r="B77" s="822" t="s">
        <v>2330</v>
      </c>
      <c r="C77" s="822" t="s">
        <v>2337</v>
      </c>
      <c r="D77" s="822" t="s">
        <v>929</v>
      </c>
      <c r="E77" s="822" t="s">
        <v>2338</v>
      </c>
      <c r="F77" s="831"/>
      <c r="G77" s="831"/>
      <c r="H77" s="827">
        <v>0</v>
      </c>
      <c r="I77" s="831">
        <v>13</v>
      </c>
      <c r="J77" s="831">
        <v>12008.62</v>
      </c>
      <c r="K77" s="827">
        <v>1</v>
      </c>
      <c r="L77" s="831">
        <v>13</v>
      </c>
      <c r="M77" s="832">
        <v>12008.62</v>
      </c>
    </row>
    <row r="78" spans="1:13" ht="14.45" customHeight="1" x14ac:dyDescent="0.2">
      <c r="A78" s="821" t="s">
        <v>2883</v>
      </c>
      <c r="B78" s="822" t="s">
        <v>2664</v>
      </c>
      <c r="C78" s="822" t="s">
        <v>3117</v>
      </c>
      <c r="D78" s="822" t="s">
        <v>2666</v>
      </c>
      <c r="E78" s="822" t="s">
        <v>3118</v>
      </c>
      <c r="F78" s="831"/>
      <c r="G78" s="831"/>
      <c r="H78" s="827">
        <v>0</v>
      </c>
      <c r="I78" s="831">
        <v>2</v>
      </c>
      <c r="J78" s="831">
        <v>140.6</v>
      </c>
      <c r="K78" s="827">
        <v>1</v>
      </c>
      <c r="L78" s="831">
        <v>2</v>
      </c>
      <c r="M78" s="832">
        <v>140.6</v>
      </c>
    </row>
    <row r="79" spans="1:13" ht="14.45" customHeight="1" x14ac:dyDescent="0.2">
      <c r="A79" s="821" t="s">
        <v>2883</v>
      </c>
      <c r="B79" s="822" t="s">
        <v>2356</v>
      </c>
      <c r="C79" s="822" t="s">
        <v>2359</v>
      </c>
      <c r="D79" s="822" t="s">
        <v>936</v>
      </c>
      <c r="E79" s="822" t="s">
        <v>2360</v>
      </c>
      <c r="F79" s="831"/>
      <c r="G79" s="831"/>
      <c r="H79" s="827">
        <v>0</v>
      </c>
      <c r="I79" s="831">
        <v>2</v>
      </c>
      <c r="J79" s="831">
        <v>85.02</v>
      </c>
      <c r="K79" s="827">
        <v>1</v>
      </c>
      <c r="L79" s="831">
        <v>2</v>
      </c>
      <c r="M79" s="832">
        <v>85.02</v>
      </c>
    </row>
    <row r="80" spans="1:13" ht="14.45" customHeight="1" x14ac:dyDescent="0.2">
      <c r="A80" s="821" t="s">
        <v>2883</v>
      </c>
      <c r="B80" s="822" t="s">
        <v>2383</v>
      </c>
      <c r="C80" s="822" t="s">
        <v>2972</v>
      </c>
      <c r="D80" s="822" t="s">
        <v>2973</v>
      </c>
      <c r="E80" s="822" t="s">
        <v>736</v>
      </c>
      <c r="F80" s="831">
        <v>2</v>
      </c>
      <c r="G80" s="831">
        <v>70.22</v>
      </c>
      <c r="H80" s="827">
        <v>1</v>
      </c>
      <c r="I80" s="831"/>
      <c r="J80" s="831"/>
      <c r="K80" s="827">
        <v>0</v>
      </c>
      <c r="L80" s="831">
        <v>2</v>
      </c>
      <c r="M80" s="832">
        <v>70.22</v>
      </c>
    </row>
    <row r="81" spans="1:13" ht="14.45" customHeight="1" x14ac:dyDescent="0.2">
      <c r="A81" s="821" t="s">
        <v>2883</v>
      </c>
      <c r="B81" s="822" t="s">
        <v>2383</v>
      </c>
      <c r="C81" s="822" t="s">
        <v>2384</v>
      </c>
      <c r="D81" s="822" t="s">
        <v>1640</v>
      </c>
      <c r="E81" s="822" t="s">
        <v>734</v>
      </c>
      <c r="F81" s="831"/>
      <c r="G81" s="831"/>
      <c r="H81" s="827">
        <v>0</v>
      </c>
      <c r="I81" s="831">
        <v>6</v>
      </c>
      <c r="J81" s="831">
        <v>105.35999999999999</v>
      </c>
      <c r="K81" s="827">
        <v>1</v>
      </c>
      <c r="L81" s="831">
        <v>6</v>
      </c>
      <c r="M81" s="832">
        <v>105.35999999999999</v>
      </c>
    </row>
    <row r="82" spans="1:13" ht="14.45" customHeight="1" x14ac:dyDescent="0.2">
      <c r="A82" s="821" t="s">
        <v>2883</v>
      </c>
      <c r="B82" s="822" t="s">
        <v>2386</v>
      </c>
      <c r="C82" s="822" t="s">
        <v>2387</v>
      </c>
      <c r="D82" s="822" t="s">
        <v>2388</v>
      </c>
      <c r="E82" s="822" t="s">
        <v>2389</v>
      </c>
      <c r="F82" s="831"/>
      <c r="G82" s="831"/>
      <c r="H82" s="827">
        <v>0</v>
      </c>
      <c r="I82" s="831">
        <v>2</v>
      </c>
      <c r="J82" s="831">
        <v>186.54</v>
      </c>
      <c r="K82" s="827">
        <v>1</v>
      </c>
      <c r="L82" s="831">
        <v>2</v>
      </c>
      <c r="M82" s="832">
        <v>186.54</v>
      </c>
    </row>
    <row r="83" spans="1:13" ht="14.45" customHeight="1" x14ac:dyDescent="0.2">
      <c r="A83" s="821" t="s">
        <v>2883</v>
      </c>
      <c r="B83" s="822" t="s">
        <v>2386</v>
      </c>
      <c r="C83" s="822" t="s">
        <v>2390</v>
      </c>
      <c r="D83" s="822" t="s">
        <v>2388</v>
      </c>
      <c r="E83" s="822" t="s">
        <v>2391</v>
      </c>
      <c r="F83" s="831"/>
      <c r="G83" s="831"/>
      <c r="H83" s="827">
        <v>0</v>
      </c>
      <c r="I83" s="831">
        <v>2</v>
      </c>
      <c r="J83" s="831">
        <v>373.1</v>
      </c>
      <c r="K83" s="827">
        <v>1</v>
      </c>
      <c r="L83" s="831">
        <v>2</v>
      </c>
      <c r="M83" s="832">
        <v>373.1</v>
      </c>
    </row>
    <row r="84" spans="1:13" ht="14.45" customHeight="1" x14ac:dyDescent="0.2">
      <c r="A84" s="821" t="s">
        <v>2883</v>
      </c>
      <c r="B84" s="822" t="s">
        <v>2386</v>
      </c>
      <c r="C84" s="822" t="s">
        <v>2392</v>
      </c>
      <c r="D84" s="822" t="s">
        <v>2388</v>
      </c>
      <c r="E84" s="822" t="s">
        <v>2393</v>
      </c>
      <c r="F84" s="831"/>
      <c r="G84" s="831"/>
      <c r="H84" s="827">
        <v>0</v>
      </c>
      <c r="I84" s="831">
        <v>1</v>
      </c>
      <c r="J84" s="831">
        <v>31.09</v>
      </c>
      <c r="K84" s="827">
        <v>1</v>
      </c>
      <c r="L84" s="831">
        <v>1</v>
      </c>
      <c r="M84" s="832">
        <v>31.09</v>
      </c>
    </row>
    <row r="85" spans="1:13" ht="14.45" customHeight="1" x14ac:dyDescent="0.2">
      <c r="A85" s="821" t="s">
        <v>2883</v>
      </c>
      <c r="B85" s="822" t="s">
        <v>2684</v>
      </c>
      <c r="C85" s="822" t="s">
        <v>2688</v>
      </c>
      <c r="D85" s="822" t="s">
        <v>2686</v>
      </c>
      <c r="E85" s="822" t="s">
        <v>2689</v>
      </c>
      <c r="F85" s="831"/>
      <c r="G85" s="831"/>
      <c r="H85" s="827">
        <v>0</v>
      </c>
      <c r="I85" s="831">
        <v>2</v>
      </c>
      <c r="J85" s="831">
        <v>363.88</v>
      </c>
      <c r="K85" s="827">
        <v>1</v>
      </c>
      <c r="L85" s="831">
        <v>2</v>
      </c>
      <c r="M85" s="832">
        <v>363.88</v>
      </c>
    </row>
    <row r="86" spans="1:13" ht="14.45" customHeight="1" x14ac:dyDescent="0.2">
      <c r="A86" s="821" t="s">
        <v>2883</v>
      </c>
      <c r="B86" s="822" t="s">
        <v>2415</v>
      </c>
      <c r="C86" s="822" t="s">
        <v>2969</v>
      </c>
      <c r="D86" s="822" t="s">
        <v>2420</v>
      </c>
      <c r="E86" s="822" t="s">
        <v>2970</v>
      </c>
      <c r="F86" s="831"/>
      <c r="G86" s="831"/>
      <c r="H86" s="827">
        <v>0</v>
      </c>
      <c r="I86" s="831">
        <v>1</v>
      </c>
      <c r="J86" s="831">
        <v>139.77000000000001</v>
      </c>
      <c r="K86" s="827">
        <v>1</v>
      </c>
      <c r="L86" s="831">
        <v>1</v>
      </c>
      <c r="M86" s="832">
        <v>139.77000000000001</v>
      </c>
    </row>
    <row r="87" spans="1:13" ht="14.45" customHeight="1" x14ac:dyDescent="0.2">
      <c r="A87" s="821" t="s">
        <v>2883</v>
      </c>
      <c r="B87" s="822" t="s">
        <v>4897</v>
      </c>
      <c r="C87" s="822" t="s">
        <v>3022</v>
      </c>
      <c r="D87" s="822" t="s">
        <v>3023</v>
      </c>
      <c r="E87" s="822" t="s">
        <v>1364</v>
      </c>
      <c r="F87" s="831">
        <v>2</v>
      </c>
      <c r="G87" s="831">
        <v>248.98</v>
      </c>
      <c r="H87" s="827">
        <v>1</v>
      </c>
      <c r="I87" s="831"/>
      <c r="J87" s="831"/>
      <c r="K87" s="827">
        <v>0</v>
      </c>
      <c r="L87" s="831">
        <v>2</v>
      </c>
      <c r="M87" s="832">
        <v>248.98</v>
      </c>
    </row>
    <row r="88" spans="1:13" ht="14.45" customHeight="1" x14ac:dyDescent="0.2">
      <c r="A88" s="821" t="s">
        <v>2883</v>
      </c>
      <c r="B88" s="822" t="s">
        <v>2434</v>
      </c>
      <c r="C88" s="822" t="s">
        <v>2442</v>
      </c>
      <c r="D88" s="822" t="s">
        <v>2436</v>
      </c>
      <c r="E88" s="822" t="s">
        <v>2443</v>
      </c>
      <c r="F88" s="831"/>
      <c r="G88" s="831"/>
      <c r="H88" s="827">
        <v>0</v>
      </c>
      <c r="I88" s="831">
        <v>1</v>
      </c>
      <c r="J88" s="831">
        <v>84.18</v>
      </c>
      <c r="K88" s="827">
        <v>1</v>
      </c>
      <c r="L88" s="831">
        <v>1</v>
      </c>
      <c r="M88" s="832">
        <v>84.18</v>
      </c>
    </row>
    <row r="89" spans="1:13" ht="14.45" customHeight="1" x14ac:dyDescent="0.2">
      <c r="A89" s="821" t="s">
        <v>2883</v>
      </c>
      <c r="B89" s="822" t="s">
        <v>2434</v>
      </c>
      <c r="C89" s="822" t="s">
        <v>3240</v>
      </c>
      <c r="D89" s="822" t="s">
        <v>891</v>
      </c>
      <c r="E89" s="822" t="s">
        <v>892</v>
      </c>
      <c r="F89" s="831">
        <v>1</v>
      </c>
      <c r="G89" s="831">
        <v>84.18</v>
      </c>
      <c r="H89" s="827">
        <v>1</v>
      </c>
      <c r="I89" s="831"/>
      <c r="J89" s="831"/>
      <c r="K89" s="827">
        <v>0</v>
      </c>
      <c r="L89" s="831">
        <v>1</v>
      </c>
      <c r="M89" s="832">
        <v>84.18</v>
      </c>
    </row>
    <row r="90" spans="1:13" ht="14.45" customHeight="1" x14ac:dyDescent="0.2">
      <c r="A90" s="821" t="s">
        <v>2883</v>
      </c>
      <c r="B90" s="822" t="s">
        <v>2445</v>
      </c>
      <c r="C90" s="822" t="s">
        <v>2449</v>
      </c>
      <c r="D90" s="822" t="s">
        <v>1529</v>
      </c>
      <c r="E90" s="822" t="s">
        <v>2450</v>
      </c>
      <c r="F90" s="831"/>
      <c r="G90" s="831"/>
      <c r="H90" s="827">
        <v>0</v>
      </c>
      <c r="I90" s="831">
        <v>2</v>
      </c>
      <c r="J90" s="831">
        <v>308.72000000000003</v>
      </c>
      <c r="K90" s="827">
        <v>1</v>
      </c>
      <c r="L90" s="831">
        <v>2</v>
      </c>
      <c r="M90" s="832">
        <v>308.72000000000003</v>
      </c>
    </row>
    <row r="91" spans="1:13" ht="14.45" customHeight="1" x14ac:dyDescent="0.2">
      <c r="A91" s="821" t="s">
        <v>2883</v>
      </c>
      <c r="B91" s="822" t="s">
        <v>2497</v>
      </c>
      <c r="C91" s="822" t="s">
        <v>3176</v>
      </c>
      <c r="D91" s="822" t="s">
        <v>1376</v>
      </c>
      <c r="E91" s="822" t="s">
        <v>3177</v>
      </c>
      <c r="F91" s="831"/>
      <c r="G91" s="831"/>
      <c r="H91" s="827">
        <v>0</v>
      </c>
      <c r="I91" s="831">
        <v>13</v>
      </c>
      <c r="J91" s="831">
        <v>73109.790000000008</v>
      </c>
      <c r="K91" s="827">
        <v>1</v>
      </c>
      <c r="L91" s="831">
        <v>13</v>
      </c>
      <c r="M91" s="832">
        <v>73109.790000000008</v>
      </c>
    </row>
    <row r="92" spans="1:13" ht="14.45" customHeight="1" x14ac:dyDescent="0.2">
      <c r="A92" s="821" t="s">
        <v>2883</v>
      </c>
      <c r="B92" s="822" t="s">
        <v>2497</v>
      </c>
      <c r="C92" s="822" t="s">
        <v>2498</v>
      </c>
      <c r="D92" s="822" t="s">
        <v>1376</v>
      </c>
      <c r="E92" s="822" t="s">
        <v>1378</v>
      </c>
      <c r="F92" s="831"/>
      <c r="G92" s="831"/>
      <c r="H92" s="827">
        <v>0</v>
      </c>
      <c r="I92" s="831">
        <v>7</v>
      </c>
      <c r="J92" s="831">
        <v>5623.7999999999993</v>
      </c>
      <c r="K92" s="827">
        <v>1</v>
      </c>
      <c r="L92" s="831">
        <v>7</v>
      </c>
      <c r="M92" s="832">
        <v>5623.7999999999993</v>
      </c>
    </row>
    <row r="93" spans="1:13" ht="14.45" customHeight="1" x14ac:dyDescent="0.2">
      <c r="A93" s="821" t="s">
        <v>2883</v>
      </c>
      <c r="B93" s="822" t="s">
        <v>2497</v>
      </c>
      <c r="C93" s="822" t="s">
        <v>2499</v>
      </c>
      <c r="D93" s="822" t="s">
        <v>1376</v>
      </c>
      <c r="E93" s="822" t="s">
        <v>1377</v>
      </c>
      <c r="F93" s="831"/>
      <c r="G93" s="831"/>
      <c r="H93" s="827">
        <v>0</v>
      </c>
      <c r="I93" s="831">
        <v>32</v>
      </c>
      <c r="J93" s="831">
        <v>128544.64000000001</v>
      </c>
      <c r="K93" s="827">
        <v>1</v>
      </c>
      <c r="L93" s="831">
        <v>32</v>
      </c>
      <c r="M93" s="832">
        <v>128544.64000000001</v>
      </c>
    </row>
    <row r="94" spans="1:13" ht="14.45" customHeight="1" x14ac:dyDescent="0.2">
      <c r="A94" s="821" t="s">
        <v>2883</v>
      </c>
      <c r="B94" s="822" t="s">
        <v>2497</v>
      </c>
      <c r="C94" s="822" t="s">
        <v>3178</v>
      </c>
      <c r="D94" s="822" t="s">
        <v>1376</v>
      </c>
      <c r="E94" s="822" t="s">
        <v>3179</v>
      </c>
      <c r="F94" s="831"/>
      <c r="G94" s="831"/>
      <c r="H94" s="827">
        <v>0</v>
      </c>
      <c r="I94" s="831">
        <v>11</v>
      </c>
      <c r="J94" s="831">
        <v>79536.929999999993</v>
      </c>
      <c r="K94" s="827">
        <v>1</v>
      </c>
      <c r="L94" s="831">
        <v>11</v>
      </c>
      <c r="M94" s="832">
        <v>79536.929999999993</v>
      </c>
    </row>
    <row r="95" spans="1:13" ht="14.45" customHeight="1" x14ac:dyDescent="0.2">
      <c r="A95" s="821" t="s">
        <v>2883</v>
      </c>
      <c r="B95" s="822" t="s">
        <v>4898</v>
      </c>
      <c r="C95" s="822" t="s">
        <v>3072</v>
      </c>
      <c r="D95" s="822" t="s">
        <v>3073</v>
      </c>
      <c r="E95" s="822" t="s">
        <v>3074</v>
      </c>
      <c r="F95" s="831"/>
      <c r="G95" s="831"/>
      <c r="H95" s="827">
        <v>0</v>
      </c>
      <c r="I95" s="831">
        <v>28</v>
      </c>
      <c r="J95" s="831">
        <v>46232.480000000003</v>
      </c>
      <c r="K95" s="827">
        <v>1</v>
      </c>
      <c r="L95" s="831">
        <v>28</v>
      </c>
      <c r="M95" s="832">
        <v>46232.480000000003</v>
      </c>
    </row>
    <row r="96" spans="1:13" ht="14.45" customHeight="1" x14ac:dyDescent="0.2">
      <c r="A96" s="821" t="s">
        <v>2883</v>
      </c>
      <c r="B96" s="822" t="s">
        <v>4898</v>
      </c>
      <c r="C96" s="822" t="s">
        <v>3075</v>
      </c>
      <c r="D96" s="822" t="s">
        <v>3073</v>
      </c>
      <c r="E96" s="822" t="s">
        <v>3076</v>
      </c>
      <c r="F96" s="831"/>
      <c r="G96" s="831"/>
      <c r="H96" s="827">
        <v>0</v>
      </c>
      <c r="I96" s="831">
        <v>4</v>
      </c>
      <c r="J96" s="831">
        <v>990.68</v>
      </c>
      <c r="K96" s="827">
        <v>1</v>
      </c>
      <c r="L96" s="831">
        <v>4</v>
      </c>
      <c r="M96" s="832">
        <v>990.68</v>
      </c>
    </row>
    <row r="97" spans="1:13" ht="14.45" customHeight="1" x14ac:dyDescent="0.2">
      <c r="A97" s="821" t="s">
        <v>2883</v>
      </c>
      <c r="B97" s="822" t="s">
        <v>4894</v>
      </c>
      <c r="C97" s="822" t="s">
        <v>3168</v>
      </c>
      <c r="D97" s="822" t="s">
        <v>3169</v>
      </c>
      <c r="E97" s="822" t="s">
        <v>3170</v>
      </c>
      <c r="F97" s="831"/>
      <c r="G97" s="831"/>
      <c r="H97" s="827">
        <v>0</v>
      </c>
      <c r="I97" s="831">
        <v>36</v>
      </c>
      <c r="J97" s="831">
        <v>18083.160000000003</v>
      </c>
      <c r="K97" s="827">
        <v>1</v>
      </c>
      <c r="L97" s="831">
        <v>36</v>
      </c>
      <c r="M97" s="832">
        <v>18083.160000000003</v>
      </c>
    </row>
    <row r="98" spans="1:13" ht="14.45" customHeight="1" x14ac:dyDescent="0.2">
      <c r="A98" s="821" t="s">
        <v>2883</v>
      </c>
      <c r="B98" s="822" t="s">
        <v>4895</v>
      </c>
      <c r="C98" s="822" t="s">
        <v>3100</v>
      </c>
      <c r="D98" s="822" t="s">
        <v>3101</v>
      </c>
      <c r="E98" s="822" t="s">
        <v>3102</v>
      </c>
      <c r="F98" s="831">
        <v>3</v>
      </c>
      <c r="G98" s="831">
        <v>1651.17</v>
      </c>
      <c r="H98" s="827">
        <v>1</v>
      </c>
      <c r="I98" s="831"/>
      <c r="J98" s="831"/>
      <c r="K98" s="827">
        <v>0</v>
      </c>
      <c r="L98" s="831">
        <v>3</v>
      </c>
      <c r="M98" s="832">
        <v>1651.17</v>
      </c>
    </row>
    <row r="99" spans="1:13" ht="14.45" customHeight="1" x14ac:dyDescent="0.2">
      <c r="A99" s="821" t="s">
        <v>2883</v>
      </c>
      <c r="B99" s="822" t="s">
        <v>4895</v>
      </c>
      <c r="C99" s="822" t="s">
        <v>3103</v>
      </c>
      <c r="D99" s="822" t="s">
        <v>3104</v>
      </c>
      <c r="E99" s="822" t="s">
        <v>734</v>
      </c>
      <c r="F99" s="831"/>
      <c r="G99" s="831"/>
      <c r="H99" s="827">
        <v>0</v>
      </c>
      <c r="I99" s="831">
        <v>128</v>
      </c>
      <c r="J99" s="831">
        <v>70449.920000000013</v>
      </c>
      <c r="K99" s="827">
        <v>1</v>
      </c>
      <c r="L99" s="831">
        <v>128</v>
      </c>
      <c r="M99" s="832">
        <v>70449.920000000013</v>
      </c>
    </row>
    <row r="100" spans="1:13" ht="14.45" customHeight="1" x14ac:dyDescent="0.2">
      <c r="A100" s="821" t="s">
        <v>2883</v>
      </c>
      <c r="B100" s="822" t="s">
        <v>4895</v>
      </c>
      <c r="C100" s="822" t="s">
        <v>4768</v>
      </c>
      <c r="D100" s="822" t="s">
        <v>4769</v>
      </c>
      <c r="E100" s="822" t="s">
        <v>734</v>
      </c>
      <c r="F100" s="831">
        <v>1</v>
      </c>
      <c r="G100" s="831">
        <v>550.39</v>
      </c>
      <c r="H100" s="827">
        <v>1</v>
      </c>
      <c r="I100" s="831"/>
      <c r="J100" s="831"/>
      <c r="K100" s="827">
        <v>0</v>
      </c>
      <c r="L100" s="831">
        <v>1</v>
      </c>
      <c r="M100" s="832">
        <v>550.39</v>
      </c>
    </row>
    <row r="101" spans="1:13" ht="14.45" customHeight="1" x14ac:dyDescent="0.2">
      <c r="A101" s="821" t="s">
        <v>2883</v>
      </c>
      <c r="B101" s="822" t="s">
        <v>4896</v>
      </c>
      <c r="C101" s="822" t="s">
        <v>3016</v>
      </c>
      <c r="D101" s="822" t="s">
        <v>3017</v>
      </c>
      <c r="E101" s="822" t="s">
        <v>3018</v>
      </c>
      <c r="F101" s="831"/>
      <c r="G101" s="831"/>
      <c r="H101" s="827">
        <v>0</v>
      </c>
      <c r="I101" s="831">
        <v>4</v>
      </c>
      <c r="J101" s="831">
        <v>2201.56</v>
      </c>
      <c r="K101" s="827">
        <v>1</v>
      </c>
      <c r="L101" s="831">
        <v>4</v>
      </c>
      <c r="M101" s="832">
        <v>2201.56</v>
      </c>
    </row>
    <row r="102" spans="1:13" ht="14.45" customHeight="1" x14ac:dyDescent="0.2">
      <c r="A102" s="821" t="s">
        <v>2883</v>
      </c>
      <c r="B102" s="822" t="s">
        <v>2524</v>
      </c>
      <c r="C102" s="822" t="s">
        <v>2526</v>
      </c>
      <c r="D102" s="822" t="s">
        <v>656</v>
      </c>
      <c r="E102" s="822" t="s">
        <v>658</v>
      </c>
      <c r="F102" s="831"/>
      <c r="G102" s="831"/>
      <c r="H102" s="827">
        <v>0</v>
      </c>
      <c r="I102" s="831">
        <v>4</v>
      </c>
      <c r="J102" s="831">
        <v>290.2</v>
      </c>
      <c r="K102" s="827">
        <v>1</v>
      </c>
      <c r="L102" s="831">
        <v>4</v>
      </c>
      <c r="M102" s="832">
        <v>290.2</v>
      </c>
    </row>
    <row r="103" spans="1:13" ht="14.45" customHeight="1" x14ac:dyDescent="0.2">
      <c r="A103" s="821" t="s">
        <v>2883</v>
      </c>
      <c r="B103" s="822" t="s">
        <v>2524</v>
      </c>
      <c r="C103" s="822" t="s">
        <v>2525</v>
      </c>
      <c r="D103" s="822" t="s">
        <v>656</v>
      </c>
      <c r="E103" s="822" t="s">
        <v>657</v>
      </c>
      <c r="F103" s="831"/>
      <c r="G103" s="831"/>
      <c r="H103" s="827">
        <v>0</v>
      </c>
      <c r="I103" s="831">
        <v>4</v>
      </c>
      <c r="J103" s="831">
        <v>87.04</v>
      </c>
      <c r="K103" s="827">
        <v>1</v>
      </c>
      <c r="L103" s="831">
        <v>4</v>
      </c>
      <c r="M103" s="832">
        <v>87.04</v>
      </c>
    </row>
    <row r="104" spans="1:13" ht="14.45" customHeight="1" x14ac:dyDescent="0.2">
      <c r="A104" s="821" t="s">
        <v>2883</v>
      </c>
      <c r="B104" s="822" t="s">
        <v>4899</v>
      </c>
      <c r="C104" s="822" t="s">
        <v>3090</v>
      </c>
      <c r="D104" s="822" t="s">
        <v>3091</v>
      </c>
      <c r="E104" s="822" t="s">
        <v>2703</v>
      </c>
      <c r="F104" s="831">
        <v>2</v>
      </c>
      <c r="G104" s="831">
        <v>6322.36</v>
      </c>
      <c r="H104" s="827">
        <v>1</v>
      </c>
      <c r="I104" s="831"/>
      <c r="J104" s="831"/>
      <c r="K104" s="827">
        <v>0</v>
      </c>
      <c r="L104" s="831">
        <v>2</v>
      </c>
      <c r="M104" s="832">
        <v>6322.36</v>
      </c>
    </row>
    <row r="105" spans="1:13" ht="14.45" customHeight="1" x14ac:dyDescent="0.2">
      <c r="A105" s="821" t="s">
        <v>2883</v>
      </c>
      <c r="B105" s="822" t="s">
        <v>2532</v>
      </c>
      <c r="C105" s="822" t="s">
        <v>3137</v>
      </c>
      <c r="D105" s="822" t="s">
        <v>1237</v>
      </c>
      <c r="E105" s="822" t="s">
        <v>3138</v>
      </c>
      <c r="F105" s="831"/>
      <c r="G105" s="831"/>
      <c r="H105" s="827">
        <v>0</v>
      </c>
      <c r="I105" s="831">
        <v>2</v>
      </c>
      <c r="J105" s="831">
        <v>4077.86</v>
      </c>
      <c r="K105" s="827">
        <v>1</v>
      </c>
      <c r="L105" s="831">
        <v>2</v>
      </c>
      <c r="M105" s="832">
        <v>4077.86</v>
      </c>
    </row>
    <row r="106" spans="1:13" ht="14.45" customHeight="1" x14ac:dyDescent="0.2">
      <c r="A106" s="821" t="s">
        <v>2883</v>
      </c>
      <c r="B106" s="822" t="s">
        <v>2532</v>
      </c>
      <c r="C106" s="822" t="s">
        <v>2533</v>
      </c>
      <c r="D106" s="822" t="s">
        <v>1237</v>
      </c>
      <c r="E106" s="822" t="s">
        <v>1240</v>
      </c>
      <c r="F106" s="831"/>
      <c r="G106" s="831"/>
      <c r="H106" s="827">
        <v>0</v>
      </c>
      <c r="I106" s="831">
        <v>2</v>
      </c>
      <c r="J106" s="831">
        <v>711.58</v>
      </c>
      <c r="K106" s="827">
        <v>1</v>
      </c>
      <c r="L106" s="831">
        <v>2</v>
      </c>
      <c r="M106" s="832">
        <v>711.58</v>
      </c>
    </row>
    <row r="107" spans="1:13" ht="14.45" customHeight="1" x14ac:dyDescent="0.2">
      <c r="A107" s="821" t="s">
        <v>2883</v>
      </c>
      <c r="B107" s="822" t="s">
        <v>2532</v>
      </c>
      <c r="C107" s="822" t="s">
        <v>2534</v>
      </c>
      <c r="D107" s="822" t="s">
        <v>1237</v>
      </c>
      <c r="E107" s="822" t="s">
        <v>1238</v>
      </c>
      <c r="F107" s="831"/>
      <c r="G107" s="831"/>
      <c r="H107" s="827">
        <v>0</v>
      </c>
      <c r="I107" s="831">
        <v>2</v>
      </c>
      <c r="J107" s="831">
        <v>1105.28</v>
      </c>
      <c r="K107" s="827">
        <v>1</v>
      </c>
      <c r="L107" s="831">
        <v>2</v>
      </c>
      <c r="M107" s="832">
        <v>1105.28</v>
      </c>
    </row>
    <row r="108" spans="1:13" ht="14.45" customHeight="1" x14ac:dyDescent="0.2">
      <c r="A108" s="821" t="s">
        <v>2883</v>
      </c>
      <c r="B108" s="822" t="s">
        <v>2532</v>
      </c>
      <c r="C108" s="822" t="s">
        <v>2535</v>
      </c>
      <c r="D108" s="822" t="s">
        <v>1237</v>
      </c>
      <c r="E108" s="822" t="s">
        <v>1239</v>
      </c>
      <c r="F108" s="831"/>
      <c r="G108" s="831"/>
      <c r="H108" s="827">
        <v>0</v>
      </c>
      <c r="I108" s="831">
        <v>2</v>
      </c>
      <c r="J108" s="831">
        <v>2038.92</v>
      </c>
      <c r="K108" s="827">
        <v>1</v>
      </c>
      <c r="L108" s="831">
        <v>2</v>
      </c>
      <c r="M108" s="832">
        <v>2038.92</v>
      </c>
    </row>
    <row r="109" spans="1:13" ht="14.45" customHeight="1" x14ac:dyDescent="0.2">
      <c r="A109" s="821" t="s">
        <v>2883</v>
      </c>
      <c r="B109" s="822" t="s">
        <v>2536</v>
      </c>
      <c r="C109" s="822" t="s">
        <v>3024</v>
      </c>
      <c r="D109" s="822" t="s">
        <v>2548</v>
      </c>
      <c r="E109" s="822" t="s">
        <v>3025</v>
      </c>
      <c r="F109" s="831"/>
      <c r="G109" s="831"/>
      <c r="H109" s="827">
        <v>0</v>
      </c>
      <c r="I109" s="831">
        <v>2</v>
      </c>
      <c r="J109" s="831">
        <v>325.22000000000003</v>
      </c>
      <c r="K109" s="827">
        <v>1</v>
      </c>
      <c r="L109" s="831">
        <v>2</v>
      </c>
      <c r="M109" s="832">
        <v>325.22000000000003</v>
      </c>
    </row>
    <row r="110" spans="1:13" ht="14.45" customHeight="1" x14ac:dyDescent="0.2">
      <c r="A110" s="821" t="s">
        <v>2883</v>
      </c>
      <c r="B110" s="822" t="s">
        <v>2536</v>
      </c>
      <c r="C110" s="822" t="s">
        <v>3026</v>
      </c>
      <c r="D110" s="822" t="s">
        <v>3027</v>
      </c>
      <c r="E110" s="822" t="s">
        <v>2543</v>
      </c>
      <c r="F110" s="831"/>
      <c r="G110" s="831"/>
      <c r="H110" s="827">
        <v>0</v>
      </c>
      <c r="I110" s="831">
        <v>2</v>
      </c>
      <c r="J110" s="831">
        <v>1938.96</v>
      </c>
      <c r="K110" s="827">
        <v>1</v>
      </c>
      <c r="L110" s="831">
        <v>2</v>
      </c>
      <c r="M110" s="832">
        <v>1938.96</v>
      </c>
    </row>
    <row r="111" spans="1:13" ht="14.45" customHeight="1" x14ac:dyDescent="0.2">
      <c r="A111" s="821" t="s">
        <v>2883</v>
      </c>
      <c r="B111" s="822" t="s">
        <v>2536</v>
      </c>
      <c r="C111" s="822" t="s">
        <v>2544</v>
      </c>
      <c r="D111" s="822" t="s">
        <v>2545</v>
      </c>
      <c r="E111" s="822" t="s">
        <v>2546</v>
      </c>
      <c r="F111" s="831"/>
      <c r="G111" s="831"/>
      <c r="H111" s="827">
        <v>0</v>
      </c>
      <c r="I111" s="831">
        <v>6</v>
      </c>
      <c r="J111" s="831">
        <v>31932.48</v>
      </c>
      <c r="K111" s="827">
        <v>1</v>
      </c>
      <c r="L111" s="831">
        <v>6</v>
      </c>
      <c r="M111" s="832">
        <v>31932.48</v>
      </c>
    </row>
    <row r="112" spans="1:13" ht="14.45" customHeight="1" x14ac:dyDescent="0.2">
      <c r="A112" s="821" t="s">
        <v>2883</v>
      </c>
      <c r="B112" s="822" t="s">
        <v>2536</v>
      </c>
      <c r="C112" s="822" t="s">
        <v>3028</v>
      </c>
      <c r="D112" s="822" t="s">
        <v>2545</v>
      </c>
      <c r="E112" s="822" t="s">
        <v>3029</v>
      </c>
      <c r="F112" s="831"/>
      <c r="G112" s="831"/>
      <c r="H112" s="827">
        <v>0</v>
      </c>
      <c r="I112" s="831">
        <v>6</v>
      </c>
      <c r="J112" s="831">
        <v>31932.48</v>
      </c>
      <c r="K112" s="827">
        <v>1</v>
      </c>
      <c r="L112" s="831">
        <v>6</v>
      </c>
      <c r="M112" s="832">
        <v>31932.48</v>
      </c>
    </row>
    <row r="113" spans="1:13" ht="14.45" customHeight="1" x14ac:dyDescent="0.2">
      <c r="A113" s="821" t="s">
        <v>2883</v>
      </c>
      <c r="B113" s="822" t="s">
        <v>2536</v>
      </c>
      <c r="C113" s="822" t="s">
        <v>2547</v>
      </c>
      <c r="D113" s="822" t="s">
        <v>2548</v>
      </c>
      <c r="E113" s="822" t="s">
        <v>853</v>
      </c>
      <c r="F113" s="831"/>
      <c r="G113" s="831"/>
      <c r="H113" s="827">
        <v>0</v>
      </c>
      <c r="I113" s="831">
        <v>5</v>
      </c>
      <c r="J113" s="831">
        <v>6503.95</v>
      </c>
      <c r="K113" s="827">
        <v>1</v>
      </c>
      <c r="L113" s="831">
        <v>5</v>
      </c>
      <c r="M113" s="832">
        <v>6503.95</v>
      </c>
    </row>
    <row r="114" spans="1:13" ht="14.45" customHeight="1" x14ac:dyDescent="0.2">
      <c r="A114" s="821" t="s">
        <v>2883</v>
      </c>
      <c r="B114" s="822" t="s">
        <v>2536</v>
      </c>
      <c r="C114" s="822" t="s">
        <v>2551</v>
      </c>
      <c r="D114" s="822" t="s">
        <v>2548</v>
      </c>
      <c r="E114" s="822" t="s">
        <v>2552</v>
      </c>
      <c r="F114" s="831"/>
      <c r="G114" s="831"/>
      <c r="H114" s="827">
        <v>0</v>
      </c>
      <c r="I114" s="831">
        <v>4</v>
      </c>
      <c r="J114" s="831">
        <v>1300.8</v>
      </c>
      <c r="K114" s="827">
        <v>1</v>
      </c>
      <c r="L114" s="831">
        <v>4</v>
      </c>
      <c r="M114" s="832">
        <v>1300.8</v>
      </c>
    </row>
    <row r="115" spans="1:13" ht="14.45" customHeight="1" x14ac:dyDescent="0.2">
      <c r="A115" s="821" t="s">
        <v>2883</v>
      </c>
      <c r="B115" s="822" t="s">
        <v>2536</v>
      </c>
      <c r="C115" s="822" t="s">
        <v>3030</v>
      </c>
      <c r="D115" s="822" t="s">
        <v>3027</v>
      </c>
      <c r="E115" s="822" t="s">
        <v>2541</v>
      </c>
      <c r="F115" s="831"/>
      <c r="G115" s="831"/>
      <c r="H115" s="827">
        <v>0</v>
      </c>
      <c r="I115" s="831">
        <v>2</v>
      </c>
      <c r="J115" s="831">
        <v>969.5</v>
      </c>
      <c r="K115" s="827">
        <v>1</v>
      </c>
      <c r="L115" s="831">
        <v>2</v>
      </c>
      <c r="M115" s="832">
        <v>969.5</v>
      </c>
    </row>
    <row r="116" spans="1:13" ht="14.45" customHeight="1" x14ac:dyDescent="0.2">
      <c r="A116" s="821" t="s">
        <v>2883</v>
      </c>
      <c r="B116" s="822" t="s">
        <v>2536</v>
      </c>
      <c r="C116" s="822" t="s">
        <v>2540</v>
      </c>
      <c r="D116" s="822" t="s">
        <v>2538</v>
      </c>
      <c r="E116" s="822" t="s">
        <v>2541</v>
      </c>
      <c r="F116" s="831"/>
      <c r="G116" s="831"/>
      <c r="H116" s="827">
        <v>0</v>
      </c>
      <c r="I116" s="831">
        <v>9</v>
      </c>
      <c r="J116" s="831">
        <v>3565</v>
      </c>
      <c r="K116" s="827">
        <v>1</v>
      </c>
      <c r="L116" s="831">
        <v>9</v>
      </c>
      <c r="M116" s="832">
        <v>3565</v>
      </c>
    </row>
    <row r="117" spans="1:13" ht="14.45" customHeight="1" x14ac:dyDescent="0.2">
      <c r="A117" s="821" t="s">
        <v>2883</v>
      </c>
      <c r="B117" s="822" t="s">
        <v>2536</v>
      </c>
      <c r="C117" s="822" t="s">
        <v>3033</v>
      </c>
      <c r="D117" s="822" t="s">
        <v>2545</v>
      </c>
      <c r="E117" s="822" t="s">
        <v>3034</v>
      </c>
      <c r="F117" s="831"/>
      <c r="G117" s="831"/>
      <c r="H117" s="827">
        <v>0</v>
      </c>
      <c r="I117" s="831">
        <v>7</v>
      </c>
      <c r="J117" s="831">
        <v>37254.559999999998</v>
      </c>
      <c r="K117" s="827">
        <v>1</v>
      </c>
      <c r="L117" s="831">
        <v>7</v>
      </c>
      <c r="M117" s="832">
        <v>37254.559999999998</v>
      </c>
    </row>
    <row r="118" spans="1:13" ht="14.45" customHeight="1" x14ac:dyDescent="0.2">
      <c r="A118" s="821" t="s">
        <v>2883</v>
      </c>
      <c r="B118" s="822" t="s">
        <v>2536</v>
      </c>
      <c r="C118" s="822" t="s">
        <v>2542</v>
      </c>
      <c r="D118" s="822" t="s">
        <v>2538</v>
      </c>
      <c r="E118" s="822" t="s">
        <v>2543</v>
      </c>
      <c r="F118" s="831"/>
      <c r="G118" s="831"/>
      <c r="H118" s="827">
        <v>0</v>
      </c>
      <c r="I118" s="831">
        <v>3</v>
      </c>
      <c r="J118" s="831">
        <v>2908.44</v>
      </c>
      <c r="K118" s="827">
        <v>1</v>
      </c>
      <c r="L118" s="831">
        <v>3</v>
      </c>
      <c r="M118" s="832">
        <v>2908.44</v>
      </c>
    </row>
    <row r="119" spans="1:13" ht="14.45" customHeight="1" x14ac:dyDescent="0.2">
      <c r="A119" s="821" t="s">
        <v>2883</v>
      </c>
      <c r="B119" s="822" t="s">
        <v>2536</v>
      </c>
      <c r="C119" s="822" t="s">
        <v>2537</v>
      </c>
      <c r="D119" s="822" t="s">
        <v>2538</v>
      </c>
      <c r="E119" s="822" t="s">
        <v>2539</v>
      </c>
      <c r="F119" s="831"/>
      <c r="G119" s="831"/>
      <c r="H119" s="827">
        <v>0</v>
      </c>
      <c r="I119" s="831">
        <v>15</v>
      </c>
      <c r="J119" s="831">
        <v>26531.83</v>
      </c>
      <c r="K119" s="827">
        <v>1</v>
      </c>
      <c r="L119" s="831">
        <v>15</v>
      </c>
      <c r="M119" s="832">
        <v>26531.83</v>
      </c>
    </row>
    <row r="120" spans="1:13" ht="14.45" customHeight="1" x14ac:dyDescent="0.2">
      <c r="A120" s="821" t="s">
        <v>2883</v>
      </c>
      <c r="B120" s="822" t="s">
        <v>2536</v>
      </c>
      <c r="C120" s="822" t="s">
        <v>3031</v>
      </c>
      <c r="D120" s="822" t="s">
        <v>2538</v>
      </c>
      <c r="E120" s="822" t="s">
        <v>3032</v>
      </c>
      <c r="F120" s="831"/>
      <c r="G120" s="831"/>
      <c r="H120" s="827">
        <v>0</v>
      </c>
      <c r="I120" s="831">
        <v>14</v>
      </c>
      <c r="J120" s="831">
        <v>3393.18</v>
      </c>
      <c r="K120" s="827">
        <v>1</v>
      </c>
      <c r="L120" s="831">
        <v>14</v>
      </c>
      <c r="M120" s="832">
        <v>3393.18</v>
      </c>
    </row>
    <row r="121" spans="1:13" ht="14.45" customHeight="1" x14ac:dyDescent="0.2">
      <c r="A121" s="821" t="s">
        <v>2883</v>
      </c>
      <c r="B121" s="822" t="s">
        <v>2536</v>
      </c>
      <c r="C121" s="822" t="s">
        <v>2729</v>
      </c>
      <c r="D121" s="822" t="s">
        <v>2538</v>
      </c>
      <c r="E121" s="822" t="s">
        <v>2730</v>
      </c>
      <c r="F121" s="831"/>
      <c r="G121" s="831"/>
      <c r="H121" s="827">
        <v>0</v>
      </c>
      <c r="I121" s="831">
        <v>5</v>
      </c>
      <c r="J121" s="831">
        <v>7271.1500000000005</v>
      </c>
      <c r="K121" s="827">
        <v>1</v>
      </c>
      <c r="L121" s="831">
        <v>5</v>
      </c>
      <c r="M121" s="832">
        <v>7271.1500000000005</v>
      </c>
    </row>
    <row r="122" spans="1:13" ht="14.45" customHeight="1" x14ac:dyDescent="0.2">
      <c r="A122" s="821" t="s">
        <v>2883</v>
      </c>
      <c r="B122" s="822" t="s">
        <v>2555</v>
      </c>
      <c r="C122" s="822" t="s">
        <v>2556</v>
      </c>
      <c r="D122" s="822" t="s">
        <v>1211</v>
      </c>
      <c r="E122" s="822" t="s">
        <v>1212</v>
      </c>
      <c r="F122" s="831"/>
      <c r="G122" s="831"/>
      <c r="H122" s="827"/>
      <c r="I122" s="831">
        <v>104</v>
      </c>
      <c r="J122" s="831">
        <v>0</v>
      </c>
      <c r="K122" s="827"/>
      <c r="L122" s="831">
        <v>104</v>
      </c>
      <c r="M122" s="832">
        <v>0</v>
      </c>
    </row>
    <row r="123" spans="1:13" ht="14.45" customHeight="1" x14ac:dyDescent="0.2">
      <c r="A123" s="821" t="s">
        <v>2883</v>
      </c>
      <c r="B123" s="822" t="s">
        <v>2570</v>
      </c>
      <c r="C123" s="822" t="s">
        <v>2737</v>
      </c>
      <c r="D123" s="822" t="s">
        <v>2738</v>
      </c>
      <c r="E123" s="822" t="s">
        <v>2739</v>
      </c>
      <c r="F123" s="831"/>
      <c r="G123" s="831"/>
      <c r="H123" s="827">
        <v>0</v>
      </c>
      <c r="I123" s="831">
        <v>1</v>
      </c>
      <c r="J123" s="831">
        <v>366.31</v>
      </c>
      <c r="K123" s="827">
        <v>1</v>
      </c>
      <c r="L123" s="831">
        <v>1</v>
      </c>
      <c r="M123" s="832">
        <v>366.31</v>
      </c>
    </row>
    <row r="124" spans="1:13" ht="14.45" customHeight="1" x14ac:dyDescent="0.2">
      <c r="A124" s="821" t="s">
        <v>2883</v>
      </c>
      <c r="B124" s="822" t="s">
        <v>2577</v>
      </c>
      <c r="C124" s="822" t="s">
        <v>2578</v>
      </c>
      <c r="D124" s="822" t="s">
        <v>2579</v>
      </c>
      <c r="E124" s="822" t="s">
        <v>2580</v>
      </c>
      <c r="F124" s="831"/>
      <c r="G124" s="831"/>
      <c r="H124" s="827">
        <v>0</v>
      </c>
      <c r="I124" s="831">
        <v>2</v>
      </c>
      <c r="J124" s="831">
        <v>226.32</v>
      </c>
      <c r="K124" s="827">
        <v>1</v>
      </c>
      <c r="L124" s="831">
        <v>2</v>
      </c>
      <c r="M124" s="832">
        <v>226.32</v>
      </c>
    </row>
    <row r="125" spans="1:13" ht="14.45" customHeight="1" x14ac:dyDescent="0.2">
      <c r="A125" s="821" t="s">
        <v>2883</v>
      </c>
      <c r="B125" s="822" t="s">
        <v>2577</v>
      </c>
      <c r="C125" s="822" t="s">
        <v>2581</v>
      </c>
      <c r="D125" s="822" t="s">
        <v>2579</v>
      </c>
      <c r="E125" s="822" t="s">
        <v>2582</v>
      </c>
      <c r="F125" s="831"/>
      <c r="G125" s="831"/>
      <c r="H125" s="827">
        <v>0</v>
      </c>
      <c r="I125" s="831">
        <v>1</v>
      </c>
      <c r="J125" s="831">
        <v>169.73</v>
      </c>
      <c r="K125" s="827">
        <v>1</v>
      </c>
      <c r="L125" s="831">
        <v>1</v>
      </c>
      <c r="M125" s="832">
        <v>169.73</v>
      </c>
    </row>
    <row r="126" spans="1:13" ht="14.45" customHeight="1" x14ac:dyDescent="0.2">
      <c r="A126" s="821" t="s">
        <v>2883</v>
      </c>
      <c r="B126" s="822" t="s">
        <v>2577</v>
      </c>
      <c r="C126" s="822" t="s">
        <v>3045</v>
      </c>
      <c r="D126" s="822" t="s">
        <v>2579</v>
      </c>
      <c r="E126" s="822" t="s">
        <v>3046</v>
      </c>
      <c r="F126" s="831"/>
      <c r="G126" s="831"/>
      <c r="H126" s="827">
        <v>0</v>
      </c>
      <c r="I126" s="831">
        <v>5</v>
      </c>
      <c r="J126" s="831">
        <v>1697.3500000000001</v>
      </c>
      <c r="K126" s="827">
        <v>1</v>
      </c>
      <c r="L126" s="831">
        <v>5</v>
      </c>
      <c r="M126" s="832">
        <v>1697.3500000000001</v>
      </c>
    </row>
    <row r="127" spans="1:13" ht="14.45" customHeight="1" x14ac:dyDescent="0.2">
      <c r="A127" s="821" t="s">
        <v>2883</v>
      </c>
      <c r="B127" s="822" t="s">
        <v>2577</v>
      </c>
      <c r="C127" s="822" t="s">
        <v>3047</v>
      </c>
      <c r="D127" s="822" t="s">
        <v>3048</v>
      </c>
      <c r="E127" s="822" t="s">
        <v>3049</v>
      </c>
      <c r="F127" s="831"/>
      <c r="G127" s="831"/>
      <c r="H127" s="827">
        <v>0</v>
      </c>
      <c r="I127" s="831">
        <v>8</v>
      </c>
      <c r="J127" s="831">
        <v>6109.04</v>
      </c>
      <c r="K127" s="827">
        <v>1</v>
      </c>
      <c r="L127" s="831">
        <v>8</v>
      </c>
      <c r="M127" s="832">
        <v>6109.04</v>
      </c>
    </row>
    <row r="128" spans="1:13" ht="14.45" customHeight="1" x14ac:dyDescent="0.2">
      <c r="A128" s="821" t="s">
        <v>2883</v>
      </c>
      <c r="B128" s="822" t="s">
        <v>2740</v>
      </c>
      <c r="C128" s="822" t="s">
        <v>3108</v>
      </c>
      <c r="D128" s="822" t="s">
        <v>3107</v>
      </c>
      <c r="E128" s="822" t="s">
        <v>1810</v>
      </c>
      <c r="F128" s="831">
        <v>1</v>
      </c>
      <c r="G128" s="831">
        <v>455.1</v>
      </c>
      <c r="H128" s="827">
        <v>1</v>
      </c>
      <c r="I128" s="831"/>
      <c r="J128" s="831"/>
      <c r="K128" s="827">
        <v>0</v>
      </c>
      <c r="L128" s="831">
        <v>1</v>
      </c>
      <c r="M128" s="832">
        <v>455.1</v>
      </c>
    </row>
    <row r="129" spans="1:13" ht="14.45" customHeight="1" x14ac:dyDescent="0.2">
      <c r="A129" s="821" t="s">
        <v>2883</v>
      </c>
      <c r="B129" s="822" t="s">
        <v>2740</v>
      </c>
      <c r="C129" s="822" t="s">
        <v>3106</v>
      </c>
      <c r="D129" s="822" t="s">
        <v>3107</v>
      </c>
      <c r="E129" s="822" t="s">
        <v>2743</v>
      </c>
      <c r="F129" s="831">
        <v>2</v>
      </c>
      <c r="G129" s="831">
        <v>1820.4</v>
      </c>
      <c r="H129" s="827">
        <v>1</v>
      </c>
      <c r="I129" s="831"/>
      <c r="J129" s="831"/>
      <c r="K129" s="827">
        <v>0</v>
      </c>
      <c r="L129" s="831">
        <v>2</v>
      </c>
      <c r="M129" s="832">
        <v>1820.4</v>
      </c>
    </row>
    <row r="130" spans="1:13" ht="14.45" customHeight="1" x14ac:dyDescent="0.2">
      <c r="A130" s="821" t="s">
        <v>2883</v>
      </c>
      <c r="B130" s="822" t="s">
        <v>2583</v>
      </c>
      <c r="C130" s="822" t="s">
        <v>3160</v>
      </c>
      <c r="D130" s="822" t="s">
        <v>1281</v>
      </c>
      <c r="E130" s="822" t="s">
        <v>3161</v>
      </c>
      <c r="F130" s="831"/>
      <c r="G130" s="831"/>
      <c r="H130" s="827">
        <v>0</v>
      </c>
      <c r="I130" s="831">
        <v>2</v>
      </c>
      <c r="J130" s="831">
        <v>5146.4399999999996</v>
      </c>
      <c r="K130" s="827">
        <v>1</v>
      </c>
      <c r="L130" s="831">
        <v>2</v>
      </c>
      <c r="M130" s="832">
        <v>5146.4399999999996</v>
      </c>
    </row>
    <row r="131" spans="1:13" ht="14.45" customHeight="1" x14ac:dyDescent="0.2">
      <c r="A131" s="821" t="s">
        <v>2883</v>
      </c>
      <c r="B131" s="822" t="s">
        <v>2587</v>
      </c>
      <c r="C131" s="822" t="s">
        <v>2755</v>
      </c>
      <c r="D131" s="822" t="s">
        <v>2589</v>
      </c>
      <c r="E131" s="822" t="s">
        <v>2756</v>
      </c>
      <c r="F131" s="831"/>
      <c r="G131" s="831"/>
      <c r="H131" s="827">
        <v>0</v>
      </c>
      <c r="I131" s="831">
        <v>5</v>
      </c>
      <c r="J131" s="831">
        <v>234.05</v>
      </c>
      <c r="K131" s="827">
        <v>1</v>
      </c>
      <c r="L131" s="831">
        <v>5</v>
      </c>
      <c r="M131" s="832">
        <v>234.05</v>
      </c>
    </row>
    <row r="132" spans="1:13" ht="14.45" customHeight="1" x14ac:dyDescent="0.2">
      <c r="A132" s="821" t="s">
        <v>2883</v>
      </c>
      <c r="B132" s="822" t="s">
        <v>2587</v>
      </c>
      <c r="C132" s="822" t="s">
        <v>2591</v>
      </c>
      <c r="D132" s="822" t="s">
        <v>2589</v>
      </c>
      <c r="E132" s="822" t="s">
        <v>2592</v>
      </c>
      <c r="F132" s="831"/>
      <c r="G132" s="831"/>
      <c r="H132" s="827">
        <v>0</v>
      </c>
      <c r="I132" s="831">
        <v>3</v>
      </c>
      <c r="J132" s="831">
        <v>35.130000000000003</v>
      </c>
      <c r="K132" s="827">
        <v>1</v>
      </c>
      <c r="L132" s="831">
        <v>3</v>
      </c>
      <c r="M132" s="832">
        <v>35.130000000000003</v>
      </c>
    </row>
    <row r="133" spans="1:13" ht="14.45" customHeight="1" x14ac:dyDescent="0.2">
      <c r="A133" s="821" t="s">
        <v>2883</v>
      </c>
      <c r="B133" s="822" t="s">
        <v>2593</v>
      </c>
      <c r="C133" s="822" t="s">
        <v>3211</v>
      </c>
      <c r="D133" s="822" t="s">
        <v>3212</v>
      </c>
      <c r="E133" s="822" t="s">
        <v>3213</v>
      </c>
      <c r="F133" s="831">
        <v>1</v>
      </c>
      <c r="G133" s="831">
        <v>0</v>
      </c>
      <c r="H133" s="827"/>
      <c r="I133" s="831"/>
      <c r="J133" s="831"/>
      <c r="K133" s="827"/>
      <c r="L133" s="831">
        <v>1</v>
      </c>
      <c r="M133" s="832">
        <v>0</v>
      </c>
    </row>
    <row r="134" spans="1:13" ht="14.45" customHeight="1" x14ac:dyDescent="0.2">
      <c r="A134" s="821" t="s">
        <v>2883</v>
      </c>
      <c r="B134" s="822" t="s">
        <v>2593</v>
      </c>
      <c r="C134" s="822" t="s">
        <v>3214</v>
      </c>
      <c r="D134" s="822" t="s">
        <v>3215</v>
      </c>
      <c r="E134" s="822" t="s">
        <v>2595</v>
      </c>
      <c r="F134" s="831">
        <v>4</v>
      </c>
      <c r="G134" s="831">
        <v>0</v>
      </c>
      <c r="H134" s="827"/>
      <c r="I134" s="831"/>
      <c r="J134" s="831"/>
      <c r="K134" s="827"/>
      <c r="L134" s="831">
        <v>4</v>
      </c>
      <c r="M134" s="832">
        <v>0</v>
      </c>
    </row>
    <row r="135" spans="1:13" ht="14.45" customHeight="1" x14ac:dyDescent="0.2">
      <c r="A135" s="821" t="s">
        <v>2883</v>
      </c>
      <c r="B135" s="822" t="s">
        <v>2593</v>
      </c>
      <c r="C135" s="822" t="s">
        <v>2596</v>
      </c>
      <c r="D135" s="822" t="s">
        <v>1460</v>
      </c>
      <c r="E135" s="822" t="s">
        <v>1386</v>
      </c>
      <c r="F135" s="831"/>
      <c r="G135" s="831"/>
      <c r="H135" s="827"/>
      <c r="I135" s="831">
        <v>4</v>
      </c>
      <c r="J135" s="831">
        <v>0</v>
      </c>
      <c r="K135" s="827"/>
      <c r="L135" s="831">
        <v>4</v>
      </c>
      <c r="M135" s="832">
        <v>0</v>
      </c>
    </row>
    <row r="136" spans="1:13" ht="14.45" customHeight="1" x14ac:dyDescent="0.2">
      <c r="A136" s="821" t="s">
        <v>2883</v>
      </c>
      <c r="B136" s="822" t="s">
        <v>4900</v>
      </c>
      <c r="C136" s="822" t="s">
        <v>3005</v>
      </c>
      <c r="D136" s="822" t="s">
        <v>3006</v>
      </c>
      <c r="E136" s="822" t="s">
        <v>3007</v>
      </c>
      <c r="F136" s="831">
        <v>3</v>
      </c>
      <c r="G136" s="831">
        <v>1293.54</v>
      </c>
      <c r="H136" s="827">
        <v>1</v>
      </c>
      <c r="I136" s="831"/>
      <c r="J136" s="831"/>
      <c r="K136" s="827">
        <v>0</v>
      </c>
      <c r="L136" s="831">
        <v>3</v>
      </c>
      <c r="M136" s="832">
        <v>1293.54</v>
      </c>
    </row>
    <row r="137" spans="1:13" ht="14.45" customHeight="1" x14ac:dyDescent="0.2">
      <c r="A137" s="821" t="s">
        <v>2883</v>
      </c>
      <c r="B137" s="822" t="s">
        <v>4900</v>
      </c>
      <c r="C137" s="822" t="s">
        <v>3008</v>
      </c>
      <c r="D137" s="822" t="s">
        <v>3009</v>
      </c>
      <c r="E137" s="822" t="s">
        <v>3010</v>
      </c>
      <c r="F137" s="831"/>
      <c r="G137" s="831"/>
      <c r="H137" s="827">
        <v>0</v>
      </c>
      <c r="I137" s="831">
        <v>1</v>
      </c>
      <c r="J137" s="831">
        <v>245.9</v>
      </c>
      <c r="K137" s="827">
        <v>1</v>
      </c>
      <c r="L137" s="831">
        <v>1</v>
      </c>
      <c r="M137" s="832">
        <v>245.9</v>
      </c>
    </row>
    <row r="138" spans="1:13" ht="14.45" customHeight="1" x14ac:dyDescent="0.2">
      <c r="A138" s="821" t="s">
        <v>2883</v>
      </c>
      <c r="B138" s="822" t="s">
        <v>2605</v>
      </c>
      <c r="C138" s="822" t="s">
        <v>3163</v>
      </c>
      <c r="D138" s="822" t="s">
        <v>1435</v>
      </c>
      <c r="E138" s="822" t="s">
        <v>1436</v>
      </c>
      <c r="F138" s="831"/>
      <c r="G138" s="831"/>
      <c r="H138" s="827">
        <v>0</v>
      </c>
      <c r="I138" s="831">
        <v>1</v>
      </c>
      <c r="J138" s="831">
        <v>63.75</v>
      </c>
      <c r="K138" s="827">
        <v>1</v>
      </c>
      <c r="L138" s="831">
        <v>1</v>
      </c>
      <c r="M138" s="832">
        <v>63.75</v>
      </c>
    </row>
    <row r="139" spans="1:13" ht="14.45" customHeight="1" x14ac:dyDescent="0.2">
      <c r="A139" s="821" t="s">
        <v>2883</v>
      </c>
      <c r="B139" s="822" t="s">
        <v>2608</v>
      </c>
      <c r="C139" s="822" t="s">
        <v>2780</v>
      </c>
      <c r="D139" s="822" t="s">
        <v>1811</v>
      </c>
      <c r="E139" s="822" t="s">
        <v>2781</v>
      </c>
      <c r="F139" s="831"/>
      <c r="G139" s="831"/>
      <c r="H139" s="827"/>
      <c r="I139" s="831">
        <v>1</v>
      </c>
      <c r="J139" s="831">
        <v>0</v>
      </c>
      <c r="K139" s="827"/>
      <c r="L139" s="831">
        <v>1</v>
      </c>
      <c r="M139" s="832">
        <v>0</v>
      </c>
    </row>
    <row r="140" spans="1:13" ht="14.45" customHeight="1" x14ac:dyDescent="0.2">
      <c r="A140" s="821" t="s">
        <v>2883</v>
      </c>
      <c r="B140" s="822" t="s">
        <v>2619</v>
      </c>
      <c r="C140" s="822" t="s">
        <v>3252</v>
      </c>
      <c r="D140" s="822" t="s">
        <v>1514</v>
      </c>
      <c r="E140" s="822" t="s">
        <v>3253</v>
      </c>
      <c r="F140" s="831"/>
      <c r="G140" s="831"/>
      <c r="H140" s="827">
        <v>0</v>
      </c>
      <c r="I140" s="831">
        <v>5</v>
      </c>
      <c r="J140" s="831">
        <v>7255.2</v>
      </c>
      <c r="K140" s="827">
        <v>1</v>
      </c>
      <c r="L140" s="831">
        <v>5</v>
      </c>
      <c r="M140" s="832">
        <v>7255.2</v>
      </c>
    </row>
    <row r="141" spans="1:13" ht="14.45" customHeight="1" x14ac:dyDescent="0.2">
      <c r="A141" s="821" t="s">
        <v>2883</v>
      </c>
      <c r="B141" s="822" t="s">
        <v>2619</v>
      </c>
      <c r="C141" s="822" t="s">
        <v>2794</v>
      </c>
      <c r="D141" s="822" t="s">
        <v>2795</v>
      </c>
      <c r="E141" s="822" t="s">
        <v>1959</v>
      </c>
      <c r="F141" s="831"/>
      <c r="G141" s="831"/>
      <c r="H141" s="827">
        <v>0</v>
      </c>
      <c r="I141" s="831">
        <v>43</v>
      </c>
      <c r="J141" s="831">
        <v>10060.279999999999</v>
      </c>
      <c r="K141" s="827">
        <v>1</v>
      </c>
      <c r="L141" s="831">
        <v>43</v>
      </c>
      <c r="M141" s="832">
        <v>10060.279999999999</v>
      </c>
    </row>
    <row r="142" spans="1:13" ht="14.45" customHeight="1" x14ac:dyDescent="0.2">
      <c r="A142" s="821" t="s">
        <v>2883</v>
      </c>
      <c r="B142" s="822" t="s">
        <v>2304</v>
      </c>
      <c r="C142" s="822" t="s">
        <v>2305</v>
      </c>
      <c r="D142" s="822" t="s">
        <v>1068</v>
      </c>
      <c r="E142" s="822" t="s">
        <v>2306</v>
      </c>
      <c r="F142" s="831"/>
      <c r="G142" s="831"/>
      <c r="H142" s="827">
        <v>0</v>
      </c>
      <c r="I142" s="831">
        <v>14</v>
      </c>
      <c r="J142" s="831">
        <v>2318.8199999999997</v>
      </c>
      <c r="K142" s="827">
        <v>1</v>
      </c>
      <c r="L142" s="831">
        <v>14</v>
      </c>
      <c r="M142" s="832">
        <v>2318.8199999999997</v>
      </c>
    </row>
    <row r="143" spans="1:13" ht="14.45" customHeight="1" x14ac:dyDescent="0.2">
      <c r="A143" s="821" t="s">
        <v>2883</v>
      </c>
      <c r="B143" s="822" t="s">
        <v>2304</v>
      </c>
      <c r="C143" s="822" t="s">
        <v>3219</v>
      </c>
      <c r="D143" s="822" t="s">
        <v>1068</v>
      </c>
      <c r="E143" s="822" t="s">
        <v>3220</v>
      </c>
      <c r="F143" s="831"/>
      <c r="G143" s="831"/>
      <c r="H143" s="827">
        <v>0</v>
      </c>
      <c r="I143" s="831">
        <v>3</v>
      </c>
      <c r="J143" s="831">
        <v>1242.21</v>
      </c>
      <c r="K143" s="827">
        <v>1</v>
      </c>
      <c r="L143" s="831">
        <v>3</v>
      </c>
      <c r="M143" s="832">
        <v>1242.21</v>
      </c>
    </row>
    <row r="144" spans="1:13" ht="14.45" customHeight="1" x14ac:dyDescent="0.2">
      <c r="A144" s="821" t="s">
        <v>2883</v>
      </c>
      <c r="B144" s="822" t="s">
        <v>4901</v>
      </c>
      <c r="C144" s="822" t="s">
        <v>3222</v>
      </c>
      <c r="D144" s="822" t="s">
        <v>3223</v>
      </c>
      <c r="E144" s="822" t="s">
        <v>3224</v>
      </c>
      <c r="F144" s="831">
        <v>2</v>
      </c>
      <c r="G144" s="831">
        <v>100.64</v>
      </c>
      <c r="H144" s="827">
        <v>1</v>
      </c>
      <c r="I144" s="831"/>
      <c r="J144" s="831"/>
      <c r="K144" s="827">
        <v>0</v>
      </c>
      <c r="L144" s="831">
        <v>2</v>
      </c>
      <c r="M144" s="832">
        <v>100.64</v>
      </c>
    </row>
    <row r="145" spans="1:13" ht="14.45" customHeight="1" x14ac:dyDescent="0.2">
      <c r="A145" s="821" t="s">
        <v>2884</v>
      </c>
      <c r="B145" s="822" t="s">
        <v>2294</v>
      </c>
      <c r="C145" s="822" t="s">
        <v>2299</v>
      </c>
      <c r="D145" s="822" t="s">
        <v>1674</v>
      </c>
      <c r="E145" s="822" t="s">
        <v>2300</v>
      </c>
      <c r="F145" s="831"/>
      <c r="G145" s="831"/>
      <c r="H145" s="827">
        <v>0</v>
      </c>
      <c r="I145" s="831">
        <v>1</v>
      </c>
      <c r="J145" s="831">
        <v>102.93</v>
      </c>
      <c r="K145" s="827">
        <v>1</v>
      </c>
      <c r="L145" s="831">
        <v>1</v>
      </c>
      <c r="M145" s="832">
        <v>102.93</v>
      </c>
    </row>
    <row r="146" spans="1:13" ht="14.45" customHeight="1" x14ac:dyDescent="0.2">
      <c r="A146" s="821" t="s">
        <v>2884</v>
      </c>
      <c r="B146" s="822" t="s">
        <v>2424</v>
      </c>
      <c r="C146" s="822" t="s">
        <v>2427</v>
      </c>
      <c r="D146" s="822" t="s">
        <v>916</v>
      </c>
      <c r="E146" s="822" t="s">
        <v>2428</v>
      </c>
      <c r="F146" s="831"/>
      <c r="G146" s="831"/>
      <c r="H146" s="827">
        <v>0</v>
      </c>
      <c r="I146" s="831">
        <v>3</v>
      </c>
      <c r="J146" s="831">
        <v>900.93000000000006</v>
      </c>
      <c r="K146" s="827">
        <v>1</v>
      </c>
      <c r="L146" s="831">
        <v>3</v>
      </c>
      <c r="M146" s="832">
        <v>900.93000000000006</v>
      </c>
    </row>
    <row r="147" spans="1:13" ht="14.45" customHeight="1" x14ac:dyDescent="0.2">
      <c r="A147" s="821" t="s">
        <v>2884</v>
      </c>
      <c r="B147" s="822" t="s">
        <v>2577</v>
      </c>
      <c r="C147" s="822" t="s">
        <v>2578</v>
      </c>
      <c r="D147" s="822" t="s">
        <v>2579</v>
      </c>
      <c r="E147" s="822" t="s">
        <v>2580</v>
      </c>
      <c r="F147" s="831"/>
      <c r="G147" s="831"/>
      <c r="H147" s="827">
        <v>0</v>
      </c>
      <c r="I147" s="831">
        <v>1</v>
      </c>
      <c r="J147" s="831">
        <v>113.16</v>
      </c>
      <c r="K147" s="827">
        <v>1</v>
      </c>
      <c r="L147" s="831">
        <v>1</v>
      </c>
      <c r="M147" s="832">
        <v>113.16</v>
      </c>
    </row>
    <row r="148" spans="1:13" ht="14.45" customHeight="1" x14ac:dyDescent="0.2">
      <c r="A148" s="821" t="s">
        <v>2884</v>
      </c>
      <c r="B148" s="822" t="s">
        <v>2587</v>
      </c>
      <c r="C148" s="822" t="s">
        <v>2588</v>
      </c>
      <c r="D148" s="822" t="s">
        <v>2589</v>
      </c>
      <c r="E148" s="822" t="s">
        <v>2590</v>
      </c>
      <c r="F148" s="831"/>
      <c r="G148" s="831"/>
      <c r="H148" s="827">
        <v>0</v>
      </c>
      <c r="I148" s="831">
        <v>2</v>
      </c>
      <c r="J148" s="831">
        <v>46.8</v>
      </c>
      <c r="K148" s="827">
        <v>1</v>
      </c>
      <c r="L148" s="831">
        <v>2</v>
      </c>
      <c r="M148" s="832">
        <v>46.8</v>
      </c>
    </row>
    <row r="149" spans="1:13" ht="14.45" customHeight="1" x14ac:dyDescent="0.2">
      <c r="A149" s="821" t="s">
        <v>2884</v>
      </c>
      <c r="B149" s="822" t="s">
        <v>2587</v>
      </c>
      <c r="C149" s="822" t="s">
        <v>2591</v>
      </c>
      <c r="D149" s="822" t="s">
        <v>2589</v>
      </c>
      <c r="E149" s="822" t="s">
        <v>2592</v>
      </c>
      <c r="F149" s="831"/>
      <c r="G149" s="831"/>
      <c r="H149" s="827">
        <v>0</v>
      </c>
      <c r="I149" s="831">
        <v>3</v>
      </c>
      <c r="J149" s="831">
        <v>35.130000000000003</v>
      </c>
      <c r="K149" s="827">
        <v>1</v>
      </c>
      <c r="L149" s="831">
        <v>3</v>
      </c>
      <c r="M149" s="832">
        <v>35.130000000000003</v>
      </c>
    </row>
    <row r="150" spans="1:13" ht="14.45" customHeight="1" x14ac:dyDescent="0.2">
      <c r="A150" s="821" t="s">
        <v>2884</v>
      </c>
      <c r="B150" s="822" t="s">
        <v>2613</v>
      </c>
      <c r="C150" s="822" t="s">
        <v>2614</v>
      </c>
      <c r="D150" s="822" t="s">
        <v>1454</v>
      </c>
      <c r="E150" s="822" t="s">
        <v>2615</v>
      </c>
      <c r="F150" s="831"/>
      <c r="G150" s="831"/>
      <c r="H150" s="827">
        <v>0</v>
      </c>
      <c r="I150" s="831">
        <v>1</v>
      </c>
      <c r="J150" s="831">
        <v>117.55</v>
      </c>
      <c r="K150" s="827">
        <v>1</v>
      </c>
      <c r="L150" s="831">
        <v>1</v>
      </c>
      <c r="M150" s="832">
        <v>117.55</v>
      </c>
    </row>
    <row r="151" spans="1:13" ht="14.45" customHeight="1" x14ac:dyDescent="0.2">
      <c r="A151" s="821" t="s">
        <v>2885</v>
      </c>
      <c r="B151" s="822" t="s">
        <v>2497</v>
      </c>
      <c r="C151" s="822" t="s">
        <v>2499</v>
      </c>
      <c r="D151" s="822" t="s">
        <v>1376</v>
      </c>
      <c r="E151" s="822" t="s">
        <v>1377</v>
      </c>
      <c r="F151" s="831"/>
      <c r="G151" s="831"/>
      <c r="H151" s="827">
        <v>0</v>
      </c>
      <c r="I151" s="831">
        <v>8</v>
      </c>
      <c r="J151" s="831">
        <v>32136.16</v>
      </c>
      <c r="K151" s="827">
        <v>1</v>
      </c>
      <c r="L151" s="831">
        <v>8</v>
      </c>
      <c r="M151" s="832">
        <v>32136.16</v>
      </c>
    </row>
    <row r="152" spans="1:13" ht="14.45" customHeight="1" x14ac:dyDescent="0.2">
      <c r="A152" s="821" t="s">
        <v>2885</v>
      </c>
      <c r="B152" s="822" t="s">
        <v>2497</v>
      </c>
      <c r="C152" s="822" t="s">
        <v>4850</v>
      </c>
      <c r="D152" s="822" t="s">
        <v>1376</v>
      </c>
      <c r="E152" s="822" t="s">
        <v>4851</v>
      </c>
      <c r="F152" s="831"/>
      <c r="G152" s="831"/>
      <c r="H152" s="827">
        <v>0</v>
      </c>
      <c r="I152" s="831">
        <v>4</v>
      </c>
      <c r="J152" s="831">
        <v>40170.199999999997</v>
      </c>
      <c r="K152" s="827">
        <v>1</v>
      </c>
      <c r="L152" s="831">
        <v>4</v>
      </c>
      <c r="M152" s="832">
        <v>40170.199999999997</v>
      </c>
    </row>
    <row r="153" spans="1:13" ht="14.45" customHeight="1" x14ac:dyDescent="0.2">
      <c r="A153" s="821" t="s">
        <v>2885</v>
      </c>
      <c r="B153" s="822" t="s">
        <v>2555</v>
      </c>
      <c r="C153" s="822" t="s">
        <v>2556</v>
      </c>
      <c r="D153" s="822" t="s">
        <v>1211</v>
      </c>
      <c r="E153" s="822" t="s">
        <v>1212</v>
      </c>
      <c r="F153" s="831"/>
      <c r="G153" s="831"/>
      <c r="H153" s="827"/>
      <c r="I153" s="831">
        <v>3</v>
      </c>
      <c r="J153" s="831">
        <v>0</v>
      </c>
      <c r="K153" s="827"/>
      <c r="L153" s="831">
        <v>3</v>
      </c>
      <c r="M153" s="832">
        <v>0</v>
      </c>
    </row>
    <row r="154" spans="1:13" ht="14.45" customHeight="1" x14ac:dyDescent="0.2">
      <c r="A154" s="821" t="s">
        <v>2885</v>
      </c>
      <c r="B154" s="822" t="s">
        <v>2314</v>
      </c>
      <c r="C154" s="822" t="s">
        <v>2315</v>
      </c>
      <c r="D154" s="822" t="s">
        <v>1304</v>
      </c>
      <c r="E154" s="822" t="s">
        <v>2316</v>
      </c>
      <c r="F154" s="831"/>
      <c r="G154" s="831"/>
      <c r="H154" s="827"/>
      <c r="I154" s="831">
        <v>2</v>
      </c>
      <c r="J154" s="831">
        <v>0</v>
      </c>
      <c r="K154" s="827"/>
      <c r="L154" s="831">
        <v>2</v>
      </c>
      <c r="M154" s="832">
        <v>0</v>
      </c>
    </row>
    <row r="155" spans="1:13" ht="14.45" customHeight="1" x14ac:dyDescent="0.2">
      <c r="A155" s="821" t="s">
        <v>2886</v>
      </c>
      <c r="B155" s="822" t="s">
        <v>2308</v>
      </c>
      <c r="C155" s="822" t="s">
        <v>2309</v>
      </c>
      <c r="D155" s="822" t="s">
        <v>2310</v>
      </c>
      <c r="E155" s="822" t="s">
        <v>2311</v>
      </c>
      <c r="F155" s="831"/>
      <c r="G155" s="831"/>
      <c r="H155" s="827">
        <v>0</v>
      </c>
      <c r="I155" s="831">
        <v>1</v>
      </c>
      <c r="J155" s="831">
        <v>453.18</v>
      </c>
      <c r="K155" s="827">
        <v>1</v>
      </c>
      <c r="L155" s="831">
        <v>1</v>
      </c>
      <c r="M155" s="832">
        <v>453.18</v>
      </c>
    </row>
    <row r="156" spans="1:13" ht="14.45" customHeight="1" x14ac:dyDescent="0.2">
      <c r="A156" s="821" t="s">
        <v>2887</v>
      </c>
      <c r="B156" s="822" t="s">
        <v>2294</v>
      </c>
      <c r="C156" s="822" t="s">
        <v>2299</v>
      </c>
      <c r="D156" s="822" t="s">
        <v>1674</v>
      </c>
      <c r="E156" s="822" t="s">
        <v>2300</v>
      </c>
      <c r="F156" s="831"/>
      <c r="G156" s="831"/>
      <c r="H156" s="827">
        <v>0</v>
      </c>
      <c r="I156" s="831">
        <v>3</v>
      </c>
      <c r="J156" s="831">
        <v>254.75</v>
      </c>
      <c r="K156" s="827">
        <v>1</v>
      </c>
      <c r="L156" s="831">
        <v>3</v>
      </c>
      <c r="M156" s="832">
        <v>254.75</v>
      </c>
    </row>
    <row r="157" spans="1:13" ht="14.45" customHeight="1" x14ac:dyDescent="0.2">
      <c r="A157" s="821" t="s">
        <v>2887</v>
      </c>
      <c r="B157" s="822" t="s">
        <v>2308</v>
      </c>
      <c r="C157" s="822" t="s">
        <v>2309</v>
      </c>
      <c r="D157" s="822" t="s">
        <v>2310</v>
      </c>
      <c r="E157" s="822" t="s">
        <v>2311</v>
      </c>
      <c r="F157" s="831"/>
      <c r="G157" s="831"/>
      <c r="H157" s="827">
        <v>0</v>
      </c>
      <c r="I157" s="831">
        <v>1</v>
      </c>
      <c r="J157" s="831">
        <v>453.18</v>
      </c>
      <c r="K157" s="827">
        <v>1</v>
      </c>
      <c r="L157" s="831">
        <v>1</v>
      </c>
      <c r="M157" s="832">
        <v>453.18</v>
      </c>
    </row>
    <row r="158" spans="1:13" ht="14.45" customHeight="1" x14ac:dyDescent="0.2">
      <c r="A158" s="821" t="s">
        <v>2887</v>
      </c>
      <c r="B158" s="822" t="s">
        <v>2308</v>
      </c>
      <c r="C158" s="822" t="s">
        <v>3941</v>
      </c>
      <c r="D158" s="822" t="s">
        <v>3942</v>
      </c>
      <c r="E158" s="822" t="s">
        <v>2311</v>
      </c>
      <c r="F158" s="831">
        <v>2</v>
      </c>
      <c r="G158" s="831">
        <v>906.36</v>
      </c>
      <c r="H158" s="827">
        <v>1</v>
      </c>
      <c r="I158" s="831"/>
      <c r="J158" s="831"/>
      <c r="K158" s="827">
        <v>0</v>
      </c>
      <c r="L158" s="831">
        <v>2</v>
      </c>
      <c r="M158" s="832">
        <v>906.36</v>
      </c>
    </row>
    <row r="159" spans="1:13" ht="14.45" customHeight="1" x14ac:dyDescent="0.2">
      <c r="A159" s="821" t="s">
        <v>2887</v>
      </c>
      <c r="B159" s="822" t="s">
        <v>2308</v>
      </c>
      <c r="C159" s="822" t="s">
        <v>4650</v>
      </c>
      <c r="D159" s="822" t="s">
        <v>4651</v>
      </c>
      <c r="E159" s="822" t="s">
        <v>4652</v>
      </c>
      <c r="F159" s="831"/>
      <c r="G159" s="831"/>
      <c r="H159" s="827">
        <v>0</v>
      </c>
      <c r="I159" s="831">
        <v>2</v>
      </c>
      <c r="J159" s="831">
        <v>141.47999999999999</v>
      </c>
      <c r="K159" s="827">
        <v>1</v>
      </c>
      <c r="L159" s="831">
        <v>2</v>
      </c>
      <c r="M159" s="832">
        <v>141.47999999999999</v>
      </c>
    </row>
    <row r="160" spans="1:13" ht="14.45" customHeight="1" x14ac:dyDescent="0.2">
      <c r="A160" s="821" t="s">
        <v>2887</v>
      </c>
      <c r="B160" s="822" t="s">
        <v>4891</v>
      </c>
      <c r="C160" s="822" t="s">
        <v>3284</v>
      </c>
      <c r="D160" s="822" t="s">
        <v>3285</v>
      </c>
      <c r="E160" s="822" t="s">
        <v>3286</v>
      </c>
      <c r="F160" s="831"/>
      <c r="G160" s="831"/>
      <c r="H160" s="827">
        <v>0</v>
      </c>
      <c r="I160" s="831">
        <v>102</v>
      </c>
      <c r="J160" s="831">
        <v>111289.13999999998</v>
      </c>
      <c r="K160" s="827">
        <v>1</v>
      </c>
      <c r="L160" s="831">
        <v>102</v>
      </c>
      <c r="M160" s="832">
        <v>111289.13999999998</v>
      </c>
    </row>
    <row r="161" spans="1:13" ht="14.45" customHeight="1" x14ac:dyDescent="0.2">
      <c r="A161" s="821" t="s">
        <v>2887</v>
      </c>
      <c r="B161" s="822" t="s">
        <v>4902</v>
      </c>
      <c r="C161" s="822" t="s">
        <v>4685</v>
      </c>
      <c r="D161" s="822" t="s">
        <v>4686</v>
      </c>
      <c r="E161" s="822" t="s">
        <v>4687</v>
      </c>
      <c r="F161" s="831">
        <v>1</v>
      </c>
      <c r="G161" s="831">
        <v>0</v>
      </c>
      <c r="H161" s="827"/>
      <c r="I161" s="831"/>
      <c r="J161" s="831"/>
      <c r="K161" s="827"/>
      <c r="L161" s="831">
        <v>1</v>
      </c>
      <c r="M161" s="832">
        <v>0</v>
      </c>
    </row>
    <row r="162" spans="1:13" ht="14.45" customHeight="1" x14ac:dyDescent="0.2">
      <c r="A162" s="821" t="s">
        <v>2887</v>
      </c>
      <c r="B162" s="822" t="s">
        <v>4902</v>
      </c>
      <c r="C162" s="822" t="s">
        <v>4688</v>
      </c>
      <c r="D162" s="822" t="s">
        <v>850</v>
      </c>
      <c r="E162" s="822" t="s">
        <v>4689</v>
      </c>
      <c r="F162" s="831"/>
      <c r="G162" s="831"/>
      <c r="H162" s="827"/>
      <c r="I162" s="831">
        <v>1</v>
      </c>
      <c r="J162" s="831">
        <v>0</v>
      </c>
      <c r="K162" s="827"/>
      <c r="L162" s="831">
        <v>1</v>
      </c>
      <c r="M162" s="832">
        <v>0</v>
      </c>
    </row>
    <row r="163" spans="1:13" ht="14.45" customHeight="1" x14ac:dyDescent="0.2">
      <c r="A163" s="821" t="s">
        <v>2887</v>
      </c>
      <c r="B163" s="822" t="s">
        <v>2317</v>
      </c>
      <c r="C163" s="822" t="s">
        <v>4627</v>
      </c>
      <c r="D163" s="822" t="s">
        <v>4628</v>
      </c>
      <c r="E163" s="822" t="s">
        <v>4629</v>
      </c>
      <c r="F163" s="831">
        <v>1</v>
      </c>
      <c r="G163" s="831">
        <v>112.33</v>
      </c>
      <c r="H163" s="827">
        <v>1</v>
      </c>
      <c r="I163" s="831"/>
      <c r="J163" s="831"/>
      <c r="K163" s="827">
        <v>0</v>
      </c>
      <c r="L163" s="831">
        <v>1</v>
      </c>
      <c r="M163" s="832">
        <v>112.33</v>
      </c>
    </row>
    <row r="164" spans="1:13" ht="14.45" customHeight="1" x14ac:dyDescent="0.2">
      <c r="A164" s="821" t="s">
        <v>2887</v>
      </c>
      <c r="B164" s="822" t="s">
        <v>2330</v>
      </c>
      <c r="C164" s="822" t="s">
        <v>2333</v>
      </c>
      <c r="D164" s="822" t="s">
        <v>931</v>
      </c>
      <c r="E164" s="822" t="s">
        <v>2334</v>
      </c>
      <c r="F164" s="831"/>
      <c r="G164" s="831"/>
      <c r="H164" s="827">
        <v>0</v>
      </c>
      <c r="I164" s="831">
        <v>3</v>
      </c>
      <c r="J164" s="831">
        <v>4156.8599999999997</v>
      </c>
      <c r="K164" s="827">
        <v>1</v>
      </c>
      <c r="L164" s="831">
        <v>3</v>
      </c>
      <c r="M164" s="832">
        <v>4156.8599999999997</v>
      </c>
    </row>
    <row r="165" spans="1:13" ht="14.45" customHeight="1" x14ac:dyDescent="0.2">
      <c r="A165" s="821" t="s">
        <v>2887</v>
      </c>
      <c r="B165" s="822" t="s">
        <v>2330</v>
      </c>
      <c r="C165" s="822" t="s">
        <v>2652</v>
      </c>
      <c r="D165" s="822" t="s">
        <v>931</v>
      </c>
      <c r="E165" s="822" t="s">
        <v>2653</v>
      </c>
      <c r="F165" s="831"/>
      <c r="G165" s="831"/>
      <c r="H165" s="827">
        <v>0</v>
      </c>
      <c r="I165" s="831">
        <v>3</v>
      </c>
      <c r="J165" s="831">
        <v>6928.08</v>
      </c>
      <c r="K165" s="827">
        <v>1</v>
      </c>
      <c r="L165" s="831">
        <v>3</v>
      </c>
      <c r="M165" s="832">
        <v>6928.08</v>
      </c>
    </row>
    <row r="166" spans="1:13" ht="14.45" customHeight="1" x14ac:dyDescent="0.2">
      <c r="A166" s="821" t="s">
        <v>2887</v>
      </c>
      <c r="B166" s="822" t="s">
        <v>2330</v>
      </c>
      <c r="C166" s="822" t="s">
        <v>3713</v>
      </c>
      <c r="D166" s="822" t="s">
        <v>929</v>
      </c>
      <c r="E166" s="822" t="s">
        <v>3714</v>
      </c>
      <c r="F166" s="831"/>
      <c r="G166" s="831"/>
      <c r="H166" s="827">
        <v>0</v>
      </c>
      <c r="I166" s="831">
        <v>3</v>
      </c>
      <c r="J166" s="831">
        <v>1104.48</v>
      </c>
      <c r="K166" s="827">
        <v>1</v>
      </c>
      <c r="L166" s="831">
        <v>3</v>
      </c>
      <c r="M166" s="832">
        <v>1104.48</v>
      </c>
    </row>
    <row r="167" spans="1:13" ht="14.45" customHeight="1" x14ac:dyDescent="0.2">
      <c r="A167" s="821" t="s">
        <v>2887</v>
      </c>
      <c r="B167" s="822" t="s">
        <v>2330</v>
      </c>
      <c r="C167" s="822" t="s">
        <v>2654</v>
      </c>
      <c r="D167" s="822" t="s">
        <v>929</v>
      </c>
      <c r="E167" s="822" t="s">
        <v>2655</v>
      </c>
      <c r="F167" s="831"/>
      <c r="G167" s="831"/>
      <c r="H167" s="827">
        <v>0</v>
      </c>
      <c r="I167" s="831">
        <v>1</v>
      </c>
      <c r="J167" s="831">
        <v>736.33</v>
      </c>
      <c r="K167" s="827">
        <v>1</v>
      </c>
      <c r="L167" s="831">
        <v>1</v>
      </c>
      <c r="M167" s="832">
        <v>736.33</v>
      </c>
    </row>
    <row r="168" spans="1:13" ht="14.45" customHeight="1" x14ac:dyDescent="0.2">
      <c r="A168" s="821" t="s">
        <v>2887</v>
      </c>
      <c r="B168" s="822" t="s">
        <v>2330</v>
      </c>
      <c r="C168" s="822" t="s">
        <v>3120</v>
      </c>
      <c r="D168" s="822" t="s">
        <v>929</v>
      </c>
      <c r="E168" s="822" t="s">
        <v>3121</v>
      </c>
      <c r="F168" s="831"/>
      <c r="G168" s="831"/>
      <c r="H168" s="827">
        <v>0</v>
      </c>
      <c r="I168" s="831">
        <v>19</v>
      </c>
      <c r="J168" s="831">
        <v>9326.91</v>
      </c>
      <c r="K168" s="827">
        <v>1</v>
      </c>
      <c r="L168" s="831">
        <v>19</v>
      </c>
      <c r="M168" s="832">
        <v>9326.91</v>
      </c>
    </row>
    <row r="169" spans="1:13" ht="14.45" customHeight="1" x14ac:dyDescent="0.2">
      <c r="A169" s="821" t="s">
        <v>2887</v>
      </c>
      <c r="B169" s="822" t="s">
        <v>2330</v>
      </c>
      <c r="C169" s="822" t="s">
        <v>2335</v>
      </c>
      <c r="D169" s="822" t="s">
        <v>931</v>
      </c>
      <c r="E169" s="822" t="s">
        <v>2336</v>
      </c>
      <c r="F169" s="831"/>
      <c r="G169" s="831"/>
      <c r="H169" s="827">
        <v>0</v>
      </c>
      <c r="I169" s="831">
        <v>7</v>
      </c>
      <c r="J169" s="831">
        <v>12932.43</v>
      </c>
      <c r="K169" s="827">
        <v>1</v>
      </c>
      <c r="L169" s="831">
        <v>7</v>
      </c>
      <c r="M169" s="832">
        <v>12932.43</v>
      </c>
    </row>
    <row r="170" spans="1:13" ht="14.45" customHeight="1" x14ac:dyDescent="0.2">
      <c r="A170" s="821" t="s">
        <v>2887</v>
      </c>
      <c r="B170" s="822" t="s">
        <v>2330</v>
      </c>
      <c r="C170" s="822" t="s">
        <v>2337</v>
      </c>
      <c r="D170" s="822" t="s">
        <v>929</v>
      </c>
      <c r="E170" s="822" t="s">
        <v>2338</v>
      </c>
      <c r="F170" s="831"/>
      <c r="G170" s="831"/>
      <c r="H170" s="827">
        <v>0</v>
      </c>
      <c r="I170" s="831">
        <v>6</v>
      </c>
      <c r="J170" s="831">
        <v>5542.4400000000005</v>
      </c>
      <c r="K170" s="827">
        <v>1</v>
      </c>
      <c r="L170" s="831">
        <v>6</v>
      </c>
      <c r="M170" s="832">
        <v>5542.4400000000005</v>
      </c>
    </row>
    <row r="171" spans="1:13" ht="14.45" customHeight="1" x14ac:dyDescent="0.2">
      <c r="A171" s="821" t="s">
        <v>2887</v>
      </c>
      <c r="B171" s="822" t="s">
        <v>2352</v>
      </c>
      <c r="C171" s="822" t="s">
        <v>2353</v>
      </c>
      <c r="D171" s="822" t="s">
        <v>2354</v>
      </c>
      <c r="E171" s="822" t="s">
        <v>2355</v>
      </c>
      <c r="F171" s="831"/>
      <c r="G171" s="831"/>
      <c r="H171" s="827">
        <v>0</v>
      </c>
      <c r="I171" s="831">
        <v>1</v>
      </c>
      <c r="J171" s="831">
        <v>300.31</v>
      </c>
      <c r="K171" s="827">
        <v>1</v>
      </c>
      <c r="L171" s="831">
        <v>1</v>
      </c>
      <c r="M171" s="832">
        <v>300.31</v>
      </c>
    </row>
    <row r="172" spans="1:13" ht="14.45" customHeight="1" x14ac:dyDescent="0.2">
      <c r="A172" s="821" t="s">
        <v>2887</v>
      </c>
      <c r="B172" s="822" t="s">
        <v>2356</v>
      </c>
      <c r="C172" s="822" t="s">
        <v>2359</v>
      </c>
      <c r="D172" s="822" t="s">
        <v>936</v>
      </c>
      <c r="E172" s="822" t="s">
        <v>2360</v>
      </c>
      <c r="F172" s="831"/>
      <c r="G172" s="831"/>
      <c r="H172" s="827">
        <v>0</v>
      </c>
      <c r="I172" s="831">
        <v>6</v>
      </c>
      <c r="J172" s="831">
        <v>255.06</v>
      </c>
      <c r="K172" s="827">
        <v>1</v>
      </c>
      <c r="L172" s="831">
        <v>6</v>
      </c>
      <c r="M172" s="832">
        <v>255.06</v>
      </c>
    </row>
    <row r="173" spans="1:13" ht="14.45" customHeight="1" x14ac:dyDescent="0.2">
      <c r="A173" s="821" t="s">
        <v>2887</v>
      </c>
      <c r="B173" s="822" t="s">
        <v>2356</v>
      </c>
      <c r="C173" s="822" t="s">
        <v>2361</v>
      </c>
      <c r="D173" s="822" t="s">
        <v>936</v>
      </c>
      <c r="E173" s="822" t="s">
        <v>2362</v>
      </c>
      <c r="F173" s="831"/>
      <c r="G173" s="831"/>
      <c r="H173" s="827">
        <v>0</v>
      </c>
      <c r="I173" s="831">
        <v>1</v>
      </c>
      <c r="J173" s="831">
        <v>85.02</v>
      </c>
      <c r="K173" s="827">
        <v>1</v>
      </c>
      <c r="L173" s="831">
        <v>1</v>
      </c>
      <c r="M173" s="832">
        <v>85.02</v>
      </c>
    </row>
    <row r="174" spans="1:13" ht="14.45" customHeight="1" x14ac:dyDescent="0.2">
      <c r="A174" s="821" t="s">
        <v>2887</v>
      </c>
      <c r="B174" s="822" t="s">
        <v>2383</v>
      </c>
      <c r="C174" s="822" t="s">
        <v>4581</v>
      </c>
      <c r="D174" s="822" t="s">
        <v>2973</v>
      </c>
      <c r="E174" s="822" t="s">
        <v>4582</v>
      </c>
      <c r="F174" s="831">
        <v>1</v>
      </c>
      <c r="G174" s="831">
        <v>105.32</v>
      </c>
      <c r="H174" s="827">
        <v>1</v>
      </c>
      <c r="I174" s="831"/>
      <c r="J174" s="831"/>
      <c r="K174" s="827">
        <v>0</v>
      </c>
      <c r="L174" s="831">
        <v>1</v>
      </c>
      <c r="M174" s="832">
        <v>105.32</v>
      </c>
    </row>
    <row r="175" spans="1:13" ht="14.45" customHeight="1" x14ac:dyDescent="0.2">
      <c r="A175" s="821" t="s">
        <v>2887</v>
      </c>
      <c r="B175" s="822" t="s">
        <v>4903</v>
      </c>
      <c r="C175" s="822" t="s">
        <v>4637</v>
      </c>
      <c r="D175" s="822" t="s">
        <v>4638</v>
      </c>
      <c r="E175" s="822" t="s">
        <v>2389</v>
      </c>
      <c r="F175" s="831">
        <v>1</v>
      </c>
      <c r="G175" s="831">
        <v>105.32</v>
      </c>
      <c r="H175" s="827">
        <v>1</v>
      </c>
      <c r="I175" s="831"/>
      <c r="J175" s="831"/>
      <c r="K175" s="827">
        <v>0</v>
      </c>
      <c r="L175" s="831">
        <v>1</v>
      </c>
      <c r="M175" s="832">
        <v>105.32</v>
      </c>
    </row>
    <row r="176" spans="1:13" ht="14.45" customHeight="1" x14ac:dyDescent="0.2">
      <c r="A176" s="821" t="s">
        <v>2887</v>
      </c>
      <c r="B176" s="822" t="s">
        <v>4903</v>
      </c>
      <c r="C176" s="822" t="s">
        <v>4639</v>
      </c>
      <c r="D176" s="822" t="s">
        <v>4564</v>
      </c>
      <c r="E176" s="822" t="s">
        <v>4640</v>
      </c>
      <c r="F176" s="831"/>
      <c r="G176" s="831"/>
      <c r="H176" s="827">
        <v>0</v>
      </c>
      <c r="I176" s="831">
        <v>1</v>
      </c>
      <c r="J176" s="831">
        <v>114.65</v>
      </c>
      <c r="K176" s="827">
        <v>1</v>
      </c>
      <c r="L176" s="831">
        <v>1</v>
      </c>
      <c r="M176" s="832">
        <v>114.65</v>
      </c>
    </row>
    <row r="177" spans="1:13" ht="14.45" customHeight="1" x14ac:dyDescent="0.2">
      <c r="A177" s="821" t="s">
        <v>2887</v>
      </c>
      <c r="B177" s="822" t="s">
        <v>2386</v>
      </c>
      <c r="C177" s="822" t="s">
        <v>2387</v>
      </c>
      <c r="D177" s="822" t="s">
        <v>2388</v>
      </c>
      <c r="E177" s="822" t="s">
        <v>2389</v>
      </c>
      <c r="F177" s="831"/>
      <c r="G177" s="831"/>
      <c r="H177" s="827">
        <v>0</v>
      </c>
      <c r="I177" s="831">
        <v>1</v>
      </c>
      <c r="J177" s="831">
        <v>93.27</v>
      </c>
      <c r="K177" s="827">
        <v>1</v>
      </c>
      <c r="L177" s="831">
        <v>1</v>
      </c>
      <c r="M177" s="832">
        <v>93.27</v>
      </c>
    </row>
    <row r="178" spans="1:13" ht="14.45" customHeight="1" x14ac:dyDescent="0.2">
      <c r="A178" s="821" t="s">
        <v>2887</v>
      </c>
      <c r="B178" s="822" t="s">
        <v>2386</v>
      </c>
      <c r="C178" s="822" t="s">
        <v>4573</v>
      </c>
      <c r="D178" s="822" t="s">
        <v>4399</v>
      </c>
      <c r="E178" s="822" t="s">
        <v>3872</v>
      </c>
      <c r="F178" s="831">
        <v>2</v>
      </c>
      <c r="G178" s="831">
        <v>207.28</v>
      </c>
      <c r="H178" s="827">
        <v>1</v>
      </c>
      <c r="I178" s="831"/>
      <c r="J178" s="831"/>
      <c r="K178" s="827">
        <v>0</v>
      </c>
      <c r="L178" s="831">
        <v>2</v>
      </c>
      <c r="M178" s="832">
        <v>207.28</v>
      </c>
    </row>
    <row r="179" spans="1:13" ht="14.45" customHeight="1" x14ac:dyDescent="0.2">
      <c r="A179" s="821" t="s">
        <v>2887</v>
      </c>
      <c r="B179" s="822" t="s">
        <v>2672</v>
      </c>
      <c r="C179" s="822" t="s">
        <v>4642</v>
      </c>
      <c r="D179" s="822" t="s">
        <v>4643</v>
      </c>
      <c r="E179" s="822" t="s">
        <v>4644</v>
      </c>
      <c r="F179" s="831">
        <v>1</v>
      </c>
      <c r="G179" s="831">
        <v>101.56</v>
      </c>
      <c r="H179" s="827">
        <v>1</v>
      </c>
      <c r="I179" s="831"/>
      <c r="J179" s="831"/>
      <c r="K179" s="827">
        <v>0</v>
      </c>
      <c r="L179" s="831">
        <v>1</v>
      </c>
      <c r="M179" s="832">
        <v>101.56</v>
      </c>
    </row>
    <row r="180" spans="1:13" ht="14.45" customHeight="1" x14ac:dyDescent="0.2">
      <c r="A180" s="821" t="s">
        <v>2887</v>
      </c>
      <c r="B180" s="822" t="s">
        <v>2395</v>
      </c>
      <c r="C180" s="822" t="s">
        <v>2676</v>
      </c>
      <c r="D180" s="822" t="s">
        <v>1287</v>
      </c>
      <c r="E180" s="822" t="s">
        <v>2677</v>
      </c>
      <c r="F180" s="831"/>
      <c r="G180" s="831"/>
      <c r="H180" s="827">
        <v>0</v>
      </c>
      <c r="I180" s="831">
        <v>1</v>
      </c>
      <c r="J180" s="831">
        <v>103.4</v>
      </c>
      <c r="K180" s="827">
        <v>1</v>
      </c>
      <c r="L180" s="831">
        <v>1</v>
      </c>
      <c r="M180" s="832">
        <v>103.4</v>
      </c>
    </row>
    <row r="181" spans="1:13" ht="14.45" customHeight="1" x14ac:dyDescent="0.2">
      <c r="A181" s="821" t="s">
        <v>2887</v>
      </c>
      <c r="B181" s="822" t="s">
        <v>2398</v>
      </c>
      <c r="C181" s="822" t="s">
        <v>4659</v>
      </c>
      <c r="D181" s="822" t="s">
        <v>4660</v>
      </c>
      <c r="E181" s="822" t="s">
        <v>1712</v>
      </c>
      <c r="F181" s="831">
        <v>3</v>
      </c>
      <c r="G181" s="831">
        <v>206.79000000000002</v>
      </c>
      <c r="H181" s="827">
        <v>1</v>
      </c>
      <c r="I181" s="831"/>
      <c r="J181" s="831"/>
      <c r="K181" s="827">
        <v>0</v>
      </c>
      <c r="L181" s="831">
        <v>3</v>
      </c>
      <c r="M181" s="832">
        <v>206.79000000000002</v>
      </c>
    </row>
    <row r="182" spans="1:13" ht="14.45" customHeight="1" x14ac:dyDescent="0.2">
      <c r="A182" s="821" t="s">
        <v>2887</v>
      </c>
      <c r="B182" s="822" t="s">
        <v>2434</v>
      </c>
      <c r="C182" s="822" t="s">
        <v>4184</v>
      </c>
      <c r="D182" s="822" t="s">
        <v>891</v>
      </c>
      <c r="E182" s="822" t="s">
        <v>2707</v>
      </c>
      <c r="F182" s="831">
        <v>1</v>
      </c>
      <c r="G182" s="831">
        <v>49.08</v>
      </c>
      <c r="H182" s="827">
        <v>1</v>
      </c>
      <c r="I182" s="831"/>
      <c r="J182" s="831"/>
      <c r="K182" s="827">
        <v>0</v>
      </c>
      <c r="L182" s="831">
        <v>1</v>
      </c>
      <c r="M182" s="832">
        <v>49.08</v>
      </c>
    </row>
    <row r="183" spans="1:13" ht="14.45" customHeight="1" x14ac:dyDescent="0.2">
      <c r="A183" s="821" t="s">
        <v>2887</v>
      </c>
      <c r="B183" s="822" t="s">
        <v>2434</v>
      </c>
      <c r="C183" s="822" t="s">
        <v>2440</v>
      </c>
      <c r="D183" s="822" t="s">
        <v>2436</v>
      </c>
      <c r="E183" s="822" t="s">
        <v>2441</v>
      </c>
      <c r="F183" s="831"/>
      <c r="G183" s="831"/>
      <c r="H183" s="827">
        <v>0</v>
      </c>
      <c r="I183" s="831">
        <v>1</v>
      </c>
      <c r="J183" s="831">
        <v>49.08</v>
      </c>
      <c r="K183" s="827">
        <v>1</v>
      </c>
      <c r="L183" s="831">
        <v>1</v>
      </c>
      <c r="M183" s="832">
        <v>49.08</v>
      </c>
    </row>
    <row r="184" spans="1:13" ht="14.45" customHeight="1" x14ac:dyDescent="0.2">
      <c r="A184" s="821" t="s">
        <v>2887</v>
      </c>
      <c r="B184" s="822" t="s">
        <v>2445</v>
      </c>
      <c r="C184" s="822" t="s">
        <v>2449</v>
      </c>
      <c r="D184" s="822" t="s">
        <v>1529</v>
      </c>
      <c r="E184" s="822" t="s">
        <v>2450</v>
      </c>
      <c r="F184" s="831"/>
      <c r="G184" s="831"/>
      <c r="H184" s="827">
        <v>0</v>
      </c>
      <c r="I184" s="831">
        <v>2</v>
      </c>
      <c r="J184" s="831">
        <v>308.72000000000003</v>
      </c>
      <c r="K184" s="827">
        <v>1</v>
      </c>
      <c r="L184" s="831">
        <v>2</v>
      </c>
      <c r="M184" s="832">
        <v>308.72000000000003</v>
      </c>
    </row>
    <row r="185" spans="1:13" ht="14.45" customHeight="1" x14ac:dyDescent="0.2">
      <c r="A185" s="821" t="s">
        <v>2887</v>
      </c>
      <c r="B185" s="822" t="s">
        <v>2457</v>
      </c>
      <c r="C185" s="822" t="s">
        <v>2458</v>
      </c>
      <c r="D185" s="822" t="s">
        <v>2459</v>
      </c>
      <c r="E185" s="822" t="s">
        <v>1669</v>
      </c>
      <c r="F185" s="831"/>
      <c r="G185" s="831"/>
      <c r="H185" s="827">
        <v>0</v>
      </c>
      <c r="I185" s="831">
        <v>3</v>
      </c>
      <c r="J185" s="831">
        <v>288.12</v>
      </c>
      <c r="K185" s="827">
        <v>1</v>
      </c>
      <c r="L185" s="831">
        <v>3</v>
      </c>
      <c r="M185" s="832">
        <v>288.12</v>
      </c>
    </row>
    <row r="186" spans="1:13" ht="14.45" customHeight="1" x14ac:dyDescent="0.2">
      <c r="A186" s="821" t="s">
        <v>2887</v>
      </c>
      <c r="B186" s="822" t="s">
        <v>4904</v>
      </c>
      <c r="C186" s="822" t="s">
        <v>3290</v>
      </c>
      <c r="D186" s="822" t="s">
        <v>3291</v>
      </c>
      <c r="E186" s="822" t="s">
        <v>3292</v>
      </c>
      <c r="F186" s="831"/>
      <c r="G186" s="831"/>
      <c r="H186" s="827">
        <v>0</v>
      </c>
      <c r="I186" s="831">
        <v>1</v>
      </c>
      <c r="J186" s="831">
        <v>119.7</v>
      </c>
      <c r="K186" s="827">
        <v>1</v>
      </c>
      <c r="L186" s="831">
        <v>1</v>
      </c>
      <c r="M186" s="832">
        <v>119.7</v>
      </c>
    </row>
    <row r="187" spans="1:13" ht="14.45" customHeight="1" x14ac:dyDescent="0.2">
      <c r="A187" s="821" t="s">
        <v>2887</v>
      </c>
      <c r="B187" s="822" t="s">
        <v>4898</v>
      </c>
      <c r="C187" s="822" t="s">
        <v>3072</v>
      </c>
      <c r="D187" s="822" t="s">
        <v>3073</v>
      </c>
      <c r="E187" s="822" t="s">
        <v>3074</v>
      </c>
      <c r="F187" s="831"/>
      <c r="G187" s="831"/>
      <c r="H187" s="827">
        <v>0</v>
      </c>
      <c r="I187" s="831">
        <v>36</v>
      </c>
      <c r="J187" s="831">
        <v>59441.760000000017</v>
      </c>
      <c r="K187" s="827">
        <v>1</v>
      </c>
      <c r="L187" s="831">
        <v>36</v>
      </c>
      <c r="M187" s="832">
        <v>59441.760000000017</v>
      </c>
    </row>
    <row r="188" spans="1:13" ht="14.45" customHeight="1" x14ac:dyDescent="0.2">
      <c r="A188" s="821" t="s">
        <v>2887</v>
      </c>
      <c r="B188" s="822" t="s">
        <v>4905</v>
      </c>
      <c r="C188" s="822" t="s">
        <v>4673</v>
      </c>
      <c r="D188" s="822" t="s">
        <v>4674</v>
      </c>
      <c r="E188" s="822" t="s">
        <v>4675</v>
      </c>
      <c r="F188" s="831">
        <v>95</v>
      </c>
      <c r="G188" s="831">
        <v>32325.65</v>
      </c>
      <c r="H188" s="827">
        <v>1</v>
      </c>
      <c r="I188" s="831"/>
      <c r="J188" s="831"/>
      <c r="K188" s="827">
        <v>0</v>
      </c>
      <c r="L188" s="831">
        <v>95</v>
      </c>
      <c r="M188" s="832">
        <v>32325.65</v>
      </c>
    </row>
    <row r="189" spans="1:13" ht="14.45" customHeight="1" x14ac:dyDescent="0.2">
      <c r="A189" s="821" t="s">
        <v>2887</v>
      </c>
      <c r="B189" s="822" t="s">
        <v>4905</v>
      </c>
      <c r="C189" s="822" t="s">
        <v>4676</v>
      </c>
      <c r="D189" s="822" t="s">
        <v>4674</v>
      </c>
      <c r="E189" s="822" t="s">
        <v>4677</v>
      </c>
      <c r="F189" s="831">
        <v>6</v>
      </c>
      <c r="G189" s="831">
        <v>3062.46</v>
      </c>
      <c r="H189" s="827">
        <v>1</v>
      </c>
      <c r="I189" s="831"/>
      <c r="J189" s="831"/>
      <c r="K189" s="827">
        <v>0</v>
      </c>
      <c r="L189" s="831">
        <v>6</v>
      </c>
      <c r="M189" s="832">
        <v>3062.46</v>
      </c>
    </row>
    <row r="190" spans="1:13" ht="14.45" customHeight="1" x14ac:dyDescent="0.2">
      <c r="A190" s="821" t="s">
        <v>2887</v>
      </c>
      <c r="B190" s="822" t="s">
        <v>4894</v>
      </c>
      <c r="C190" s="822" t="s">
        <v>4664</v>
      </c>
      <c r="D190" s="822" t="s">
        <v>3169</v>
      </c>
      <c r="E190" s="822" t="s">
        <v>3278</v>
      </c>
      <c r="F190" s="831"/>
      <c r="G190" s="831"/>
      <c r="H190" s="827">
        <v>0</v>
      </c>
      <c r="I190" s="831">
        <v>1</v>
      </c>
      <c r="J190" s="831">
        <v>251.16</v>
      </c>
      <c r="K190" s="827">
        <v>1</v>
      </c>
      <c r="L190" s="831">
        <v>1</v>
      </c>
      <c r="M190" s="832">
        <v>251.16</v>
      </c>
    </row>
    <row r="191" spans="1:13" ht="14.45" customHeight="1" x14ac:dyDescent="0.2">
      <c r="A191" s="821" t="s">
        <v>2887</v>
      </c>
      <c r="B191" s="822" t="s">
        <v>4894</v>
      </c>
      <c r="C191" s="822" t="s">
        <v>3168</v>
      </c>
      <c r="D191" s="822" t="s">
        <v>3169</v>
      </c>
      <c r="E191" s="822" t="s">
        <v>3170</v>
      </c>
      <c r="F191" s="831"/>
      <c r="G191" s="831"/>
      <c r="H191" s="827">
        <v>0</v>
      </c>
      <c r="I191" s="831">
        <v>262</v>
      </c>
      <c r="J191" s="831">
        <v>131605.22000000006</v>
      </c>
      <c r="K191" s="827">
        <v>1</v>
      </c>
      <c r="L191" s="831">
        <v>262</v>
      </c>
      <c r="M191" s="832">
        <v>131605.22000000006</v>
      </c>
    </row>
    <row r="192" spans="1:13" ht="14.45" customHeight="1" x14ac:dyDescent="0.2">
      <c r="A192" s="821" t="s">
        <v>2887</v>
      </c>
      <c r="B192" s="822" t="s">
        <v>4895</v>
      </c>
      <c r="C192" s="822" t="s">
        <v>3358</v>
      </c>
      <c r="D192" s="822" t="s">
        <v>3101</v>
      </c>
      <c r="E192" s="822"/>
      <c r="F192" s="831">
        <v>12</v>
      </c>
      <c r="G192" s="831">
        <v>6604.68</v>
      </c>
      <c r="H192" s="827">
        <v>1</v>
      </c>
      <c r="I192" s="831"/>
      <c r="J192" s="831"/>
      <c r="K192" s="827">
        <v>0</v>
      </c>
      <c r="L192" s="831">
        <v>12</v>
      </c>
      <c r="M192" s="832">
        <v>6604.68</v>
      </c>
    </row>
    <row r="193" spans="1:13" ht="14.45" customHeight="1" x14ac:dyDescent="0.2">
      <c r="A193" s="821" t="s">
        <v>2887</v>
      </c>
      <c r="B193" s="822" t="s">
        <v>4895</v>
      </c>
      <c r="C193" s="822" t="s">
        <v>3103</v>
      </c>
      <c r="D193" s="822" t="s">
        <v>3104</v>
      </c>
      <c r="E193" s="822" t="s">
        <v>734</v>
      </c>
      <c r="F193" s="831"/>
      <c r="G193" s="831"/>
      <c r="H193" s="827">
        <v>0</v>
      </c>
      <c r="I193" s="831">
        <v>801</v>
      </c>
      <c r="J193" s="831">
        <v>440862.38999999966</v>
      </c>
      <c r="K193" s="827">
        <v>1</v>
      </c>
      <c r="L193" s="831">
        <v>801</v>
      </c>
      <c r="M193" s="832">
        <v>440862.38999999966</v>
      </c>
    </row>
    <row r="194" spans="1:13" ht="14.45" customHeight="1" x14ac:dyDescent="0.2">
      <c r="A194" s="821" t="s">
        <v>2887</v>
      </c>
      <c r="B194" s="822" t="s">
        <v>4895</v>
      </c>
      <c r="C194" s="822" t="s">
        <v>4625</v>
      </c>
      <c r="D194" s="822" t="s">
        <v>4626</v>
      </c>
      <c r="E194" s="822" t="s">
        <v>734</v>
      </c>
      <c r="F194" s="831">
        <v>9</v>
      </c>
      <c r="G194" s="831">
        <v>4953.51</v>
      </c>
      <c r="H194" s="827">
        <v>1</v>
      </c>
      <c r="I194" s="831"/>
      <c r="J194" s="831"/>
      <c r="K194" s="827">
        <v>0</v>
      </c>
      <c r="L194" s="831">
        <v>9</v>
      </c>
      <c r="M194" s="832">
        <v>4953.51</v>
      </c>
    </row>
    <row r="195" spans="1:13" ht="14.45" customHeight="1" x14ac:dyDescent="0.2">
      <c r="A195" s="821" t="s">
        <v>2887</v>
      </c>
      <c r="B195" s="822" t="s">
        <v>4896</v>
      </c>
      <c r="C195" s="822" t="s">
        <v>3016</v>
      </c>
      <c r="D195" s="822" t="s">
        <v>3017</v>
      </c>
      <c r="E195" s="822" t="s">
        <v>3018</v>
      </c>
      <c r="F195" s="831"/>
      <c r="G195" s="831"/>
      <c r="H195" s="827">
        <v>0</v>
      </c>
      <c r="I195" s="831">
        <v>85</v>
      </c>
      <c r="J195" s="831">
        <v>46783.150000000009</v>
      </c>
      <c r="K195" s="827">
        <v>1</v>
      </c>
      <c r="L195" s="831">
        <v>85</v>
      </c>
      <c r="M195" s="832">
        <v>46783.150000000009</v>
      </c>
    </row>
    <row r="196" spans="1:13" ht="14.45" customHeight="1" x14ac:dyDescent="0.2">
      <c r="A196" s="821" t="s">
        <v>2887</v>
      </c>
      <c r="B196" s="822" t="s">
        <v>2524</v>
      </c>
      <c r="C196" s="822" t="s">
        <v>4001</v>
      </c>
      <c r="D196" s="822" t="s">
        <v>3616</v>
      </c>
      <c r="E196" s="822" t="s">
        <v>3273</v>
      </c>
      <c r="F196" s="831">
        <v>5</v>
      </c>
      <c r="G196" s="831">
        <v>181.35000000000002</v>
      </c>
      <c r="H196" s="827">
        <v>1</v>
      </c>
      <c r="I196" s="831"/>
      <c r="J196" s="831"/>
      <c r="K196" s="827">
        <v>0</v>
      </c>
      <c r="L196" s="831">
        <v>5</v>
      </c>
      <c r="M196" s="832">
        <v>181.35000000000002</v>
      </c>
    </row>
    <row r="197" spans="1:13" ht="14.45" customHeight="1" x14ac:dyDescent="0.2">
      <c r="A197" s="821" t="s">
        <v>2887</v>
      </c>
      <c r="B197" s="822" t="s">
        <v>2524</v>
      </c>
      <c r="C197" s="822" t="s">
        <v>4572</v>
      </c>
      <c r="D197" s="822" t="s">
        <v>3616</v>
      </c>
      <c r="E197" s="822" t="s">
        <v>3273</v>
      </c>
      <c r="F197" s="831">
        <v>2</v>
      </c>
      <c r="G197" s="831">
        <v>72.540000000000006</v>
      </c>
      <c r="H197" s="827">
        <v>1</v>
      </c>
      <c r="I197" s="831"/>
      <c r="J197" s="831"/>
      <c r="K197" s="827">
        <v>0</v>
      </c>
      <c r="L197" s="831">
        <v>2</v>
      </c>
      <c r="M197" s="832">
        <v>72.540000000000006</v>
      </c>
    </row>
    <row r="198" spans="1:13" ht="14.45" customHeight="1" x14ac:dyDescent="0.2">
      <c r="A198" s="821" t="s">
        <v>2887</v>
      </c>
      <c r="B198" s="822" t="s">
        <v>2524</v>
      </c>
      <c r="C198" s="822" t="s">
        <v>2526</v>
      </c>
      <c r="D198" s="822" t="s">
        <v>656</v>
      </c>
      <c r="E198" s="822" t="s">
        <v>658</v>
      </c>
      <c r="F198" s="831"/>
      <c r="G198" s="831"/>
      <c r="H198" s="827">
        <v>0</v>
      </c>
      <c r="I198" s="831">
        <v>10</v>
      </c>
      <c r="J198" s="831">
        <v>725.5</v>
      </c>
      <c r="K198" s="827">
        <v>1</v>
      </c>
      <c r="L198" s="831">
        <v>10</v>
      </c>
      <c r="M198" s="832">
        <v>725.5</v>
      </c>
    </row>
    <row r="199" spans="1:13" ht="14.45" customHeight="1" x14ac:dyDescent="0.2">
      <c r="A199" s="821" t="s">
        <v>2887</v>
      </c>
      <c r="B199" s="822" t="s">
        <v>4899</v>
      </c>
      <c r="C199" s="822" t="s">
        <v>3090</v>
      </c>
      <c r="D199" s="822" t="s">
        <v>3091</v>
      </c>
      <c r="E199" s="822" t="s">
        <v>2703</v>
      </c>
      <c r="F199" s="831">
        <v>9</v>
      </c>
      <c r="G199" s="831">
        <v>28450.62</v>
      </c>
      <c r="H199" s="827">
        <v>1</v>
      </c>
      <c r="I199" s="831"/>
      <c r="J199" s="831"/>
      <c r="K199" s="827">
        <v>0</v>
      </c>
      <c r="L199" s="831">
        <v>9</v>
      </c>
      <c r="M199" s="832">
        <v>28450.62</v>
      </c>
    </row>
    <row r="200" spans="1:13" ht="14.45" customHeight="1" x14ac:dyDescent="0.2">
      <c r="A200" s="821" t="s">
        <v>2887</v>
      </c>
      <c r="B200" s="822" t="s">
        <v>2532</v>
      </c>
      <c r="C200" s="822" t="s">
        <v>2533</v>
      </c>
      <c r="D200" s="822" t="s">
        <v>1237</v>
      </c>
      <c r="E200" s="822" t="s">
        <v>1240</v>
      </c>
      <c r="F200" s="831"/>
      <c r="G200" s="831"/>
      <c r="H200" s="827">
        <v>0</v>
      </c>
      <c r="I200" s="831">
        <v>3</v>
      </c>
      <c r="J200" s="831">
        <v>1067.3700000000001</v>
      </c>
      <c r="K200" s="827">
        <v>1</v>
      </c>
      <c r="L200" s="831">
        <v>3</v>
      </c>
      <c r="M200" s="832">
        <v>1067.3700000000001</v>
      </c>
    </row>
    <row r="201" spans="1:13" ht="14.45" customHeight="1" x14ac:dyDescent="0.2">
      <c r="A201" s="821" t="s">
        <v>2887</v>
      </c>
      <c r="B201" s="822" t="s">
        <v>2536</v>
      </c>
      <c r="C201" s="822" t="s">
        <v>2544</v>
      </c>
      <c r="D201" s="822" t="s">
        <v>2545</v>
      </c>
      <c r="E201" s="822" t="s">
        <v>2546</v>
      </c>
      <c r="F201" s="831"/>
      <c r="G201" s="831"/>
      <c r="H201" s="827">
        <v>0</v>
      </c>
      <c r="I201" s="831">
        <v>10</v>
      </c>
      <c r="J201" s="831">
        <v>53220.799999999996</v>
      </c>
      <c r="K201" s="827">
        <v>1</v>
      </c>
      <c r="L201" s="831">
        <v>10</v>
      </c>
      <c r="M201" s="832">
        <v>53220.799999999996</v>
      </c>
    </row>
    <row r="202" spans="1:13" ht="14.45" customHeight="1" x14ac:dyDescent="0.2">
      <c r="A202" s="821" t="s">
        <v>2887</v>
      </c>
      <c r="B202" s="822" t="s">
        <v>2536</v>
      </c>
      <c r="C202" s="822" t="s">
        <v>3028</v>
      </c>
      <c r="D202" s="822" t="s">
        <v>2545</v>
      </c>
      <c r="E202" s="822" t="s">
        <v>3029</v>
      </c>
      <c r="F202" s="831"/>
      <c r="G202" s="831"/>
      <c r="H202" s="827">
        <v>0</v>
      </c>
      <c r="I202" s="831">
        <v>2</v>
      </c>
      <c r="J202" s="831">
        <v>10644.16</v>
      </c>
      <c r="K202" s="827">
        <v>1</v>
      </c>
      <c r="L202" s="831">
        <v>2</v>
      </c>
      <c r="M202" s="832">
        <v>10644.16</v>
      </c>
    </row>
    <row r="203" spans="1:13" ht="14.45" customHeight="1" x14ac:dyDescent="0.2">
      <c r="A203" s="821" t="s">
        <v>2887</v>
      </c>
      <c r="B203" s="822" t="s">
        <v>2536</v>
      </c>
      <c r="C203" s="822" t="s">
        <v>2547</v>
      </c>
      <c r="D203" s="822" t="s">
        <v>2548</v>
      </c>
      <c r="E203" s="822" t="s">
        <v>853</v>
      </c>
      <c r="F203" s="831"/>
      <c r="G203" s="831"/>
      <c r="H203" s="827">
        <v>0</v>
      </c>
      <c r="I203" s="831">
        <v>4</v>
      </c>
      <c r="J203" s="831">
        <v>5841.34</v>
      </c>
      <c r="K203" s="827">
        <v>1</v>
      </c>
      <c r="L203" s="831">
        <v>4</v>
      </c>
      <c r="M203" s="832">
        <v>5841.34</v>
      </c>
    </row>
    <row r="204" spans="1:13" ht="14.45" customHeight="1" x14ac:dyDescent="0.2">
      <c r="A204" s="821" t="s">
        <v>2887</v>
      </c>
      <c r="B204" s="822" t="s">
        <v>2536</v>
      </c>
      <c r="C204" s="822" t="s">
        <v>2549</v>
      </c>
      <c r="D204" s="822" t="s">
        <v>2548</v>
      </c>
      <c r="E204" s="822" t="s">
        <v>2550</v>
      </c>
      <c r="F204" s="831"/>
      <c r="G204" s="831"/>
      <c r="H204" s="827">
        <v>0</v>
      </c>
      <c r="I204" s="831">
        <v>1</v>
      </c>
      <c r="J204" s="831">
        <v>975.59</v>
      </c>
      <c r="K204" s="827">
        <v>1</v>
      </c>
      <c r="L204" s="831">
        <v>1</v>
      </c>
      <c r="M204" s="832">
        <v>975.59</v>
      </c>
    </row>
    <row r="205" spans="1:13" ht="14.45" customHeight="1" x14ac:dyDescent="0.2">
      <c r="A205" s="821" t="s">
        <v>2887</v>
      </c>
      <c r="B205" s="822" t="s">
        <v>2536</v>
      </c>
      <c r="C205" s="822" t="s">
        <v>2551</v>
      </c>
      <c r="D205" s="822" t="s">
        <v>2548</v>
      </c>
      <c r="E205" s="822" t="s">
        <v>2552</v>
      </c>
      <c r="F205" s="831"/>
      <c r="G205" s="831"/>
      <c r="H205" s="827">
        <v>0</v>
      </c>
      <c r="I205" s="831">
        <v>5</v>
      </c>
      <c r="J205" s="831">
        <v>2264.1999999999998</v>
      </c>
      <c r="K205" s="827">
        <v>1</v>
      </c>
      <c r="L205" s="831">
        <v>5</v>
      </c>
      <c r="M205" s="832">
        <v>2264.1999999999998</v>
      </c>
    </row>
    <row r="206" spans="1:13" ht="14.45" customHeight="1" x14ac:dyDescent="0.2">
      <c r="A206" s="821" t="s">
        <v>2887</v>
      </c>
      <c r="B206" s="822" t="s">
        <v>2536</v>
      </c>
      <c r="C206" s="822" t="s">
        <v>2540</v>
      </c>
      <c r="D206" s="822" t="s">
        <v>2538</v>
      </c>
      <c r="E206" s="822" t="s">
        <v>2541</v>
      </c>
      <c r="F206" s="831"/>
      <c r="G206" s="831"/>
      <c r="H206" s="827">
        <v>0</v>
      </c>
      <c r="I206" s="831">
        <v>7</v>
      </c>
      <c r="J206" s="831">
        <v>3393.25</v>
      </c>
      <c r="K206" s="827">
        <v>1</v>
      </c>
      <c r="L206" s="831">
        <v>7</v>
      </c>
      <c r="M206" s="832">
        <v>3393.25</v>
      </c>
    </row>
    <row r="207" spans="1:13" ht="14.45" customHeight="1" x14ac:dyDescent="0.2">
      <c r="A207" s="821" t="s">
        <v>2887</v>
      </c>
      <c r="B207" s="822" t="s">
        <v>2536</v>
      </c>
      <c r="C207" s="822" t="s">
        <v>2537</v>
      </c>
      <c r="D207" s="822" t="s">
        <v>2538</v>
      </c>
      <c r="E207" s="822" t="s">
        <v>2539</v>
      </c>
      <c r="F207" s="831"/>
      <c r="G207" s="831"/>
      <c r="H207" s="827">
        <v>0</v>
      </c>
      <c r="I207" s="831">
        <v>3</v>
      </c>
      <c r="J207" s="831">
        <v>5816.91</v>
      </c>
      <c r="K207" s="827">
        <v>1</v>
      </c>
      <c r="L207" s="831">
        <v>3</v>
      </c>
      <c r="M207" s="832">
        <v>5816.91</v>
      </c>
    </row>
    <row r="208" spans="1:13" ht="14.45" customHeight="1" x14ac:dyDescent="0.2">
      <c r="A208" s="821" t="s">
        <v>2887</v>
      </c>
      <c r="B208" s="822" t="s">
        <v>2536</v>
      </c>
      <c r="C208" s="822" t="s">
        <v>3031</v>
      </c>
      <c r="D208" s="822" t="s">
        <v>2538</v>
      </c>
      <c r="E208" s="822" t="s">
        <v>3032</v>
      </c>
      <c r="F208" s="831"/>
      <c r="G208" s="831"/>
      <c r="H208" s="827">
        <v>0</v>
      </c>
      <c r="I208" s="831">
        <v>6</v>
      </c>
      <c r="J208" s="831">
        <v>1214.94</v>
      </c>
      <c r="K208" s="827">
        <v>1</v>
      </c>
      <c r="L208" s="831">
        <v>6</v>
      </c>
      <c r="M208" s="832">
        <v>1214.94</v>
      </c>
    </row>
    <row r="209" spans="1:13" ht="14.45" customHeight="1" x14ac:dyDescent="0.2">
      <c r="A209" s="821" t="s">
        <v>2887</v>
      </c>
      <c r="B209" s="822" t="s">
        <v>2536</v>
      </c>
      <c r="C209" s="822" t="s">
        <v>2729</v>
      </c>
      <c r="D209" s="822" t="s">
        <v>2538</v>
      </c>
      <c r="E209" s="822" t="s">
        <v>2730</v>
      </c>
      <c r="F209" s="831"/>
      <c r="G209" s="831"/>
      <c r="H209" s="827">
        <v>0</v>
      </c>
      <c r="I209" s="831">
        <v>12</v>
      </c>
      <c r="J209" s="831">
        <v>17450.760000000002</v>
      </c>
      <c r="K209" s="827">
        <v>1</v>
      </c>
      <c r="L209" s="831">
        <v>12</v>
      </c>
      <c r="M209" s="832">
        <v>17450.760000000002</v>
      </c>
    </row>
    <row r="210" spans="1:13" ht="14.45" customHeight="1" x14ac:dyDescent="0.2">
      <c r="A210" s="821" t="s">
        <v>2887</v>
      </c>
      <c r="B210" s="822" t="s">
        <v>2536</v>
      </c>
      <c r="C210" s="822" t="s">
        <v>4596</v>
      </c>
      <c r="D210" s="822" t="s">
        <v>4597</v>
      </c>
      <c r="E210" s="822" t="s">
        <v>2541</v>
      </c>
      <c r="F210" s="831">
        <v>5</v>
      </c>
      <c r="G210" s="831">
        <v>1626</v>
      </c>
      <c r="H210" s="827">
        <v>1</v>
      </c>
      <c r="I210" s="831"/>
      <c r="J210" s="831"/>
      <c r="K210" s="827">
        <v>0</v>
      </c>
      <c r="L210" s="831">
        <v>5</v>
      </c>
      <c r="M210" s="832">
        <v>1626</v>
      </c>
    </row>
    <row r="211" spans="1:13" ht="14.45" customHeight="1" x14ac:dyDescent="0.2">
      <c r="A211" s="821" t="s">
        <v>2887</v>
      </c>
      <c r="B211" s="822" t="s">
        <v>2731</v>
      </c>
      <c r="C211" s="822" t="s">
        <v>2732</v>
      </c>
      <c r="D211" s="822" t="s">
        <v>2733</v>
      </c>
      <c r="E211" s="822" t="s">
        <v>2734</v>
      </c>
      <c r="F211" s="831"/>
      <c r="G211" s="831"/>
      <c r="H211" s="827">
        <v>0</v>
      </c>
      <c r="I211" s="831">
        <v>13</v>
      </c>
      <c r="J211" s="831">
        <v>8065.26</v>
      </c>
      <c r="K211" s="827">
        <v>1</v>
      </c>
      <c r="L211" s="831">
        <v>13</v>
      </c>
      <c r="M211" s="832">
        <v>8065.26</v>
      </c>
    </row>
    <row r="212" spans="1:13" ht="14.45" customHeight="1" x14ac:dyDescent="0.2">
      <c r="A212" s="821" t="s">
        <v>2887</v>
      </c>
      <c r="B212" s="822" t="s">
        <v>2731</v>
      </c>
      <c r="C212" s="822" t="s">
        <v>2735</v>
      </c>
      <c r="D212" s="822" t="s">
        <v>2733</v>
      </c>
      <c r="E212" s="822" t="s">
        <v>2736</v>
      </c>
      <c r="F212" s="831"/>
      <c r="G212" s="831"/>
      <c r="H212" s="827">
        <v>0</v>
      </c>
      <c r="I212" s="831">
        <v>9</v>
      </c>
      <c r="J212" s="831">
        <v>6829.11</v>
      </c>
      <c r="K212" s="827">
        <v>1</v>
      </c>
      <c r="L212" s="831">
        <v>9</v>
      </c>
      <c r="M212" s="832">
        <v>6829.11</v>
      </c>
    </row>
    <row r="213" spans="1:13" ht="14.45" customHeight="1" x14ac:dyDescent="0.2">
      <c r="A213" s="821" t="s">
        <v>2887</v>
      </c>
      <c r="B213" s="822" t="s">
        <v>2555</v>
      </c>
      <c r="C213" s="822" t="s">
        <v>2556</v>
      </c>
      <c r="D213" s="822" t="s">
        <v>1211</v>
      </c>
      <c r="E213" s="822" t="s">
        <v>1212</v>
      </c>
      <c r="F213" s="831"/>
      <c r="G213" s="831"/>
      <c r="H213" s="827"/>
      <c r="I213" s="831">
        <v>38</v>
      </c>
      <c r="J213" s="831">
        <v>0</v>
      </c>
      <c r="K213" s="827"/>
      <c r="L213" s="831">
        <v>38</v>
      </c>
      <c r="M213" s="832">
        <v>0</v>
      </c>
    </row>
    <row r="214" spans="1:13" ht="14.45" customHeight="1" x14ac:dyDescent="0.2">
      <c r="A214" s="821" t="s">
        <v>2887</v>
      </c>
      <c r="B214" s="822" t="s">
        <v>2577</v>
      </c>
      <c r="C214" s="822" t="s">
        <v>2578</v>
      </c>
      <c r="D214" s="822" t="s">
        <v>2579</v>
      </c>
      <c r="E214" s="822" t="s">
        <v>2580</v>
      </c>
      <c r="F214" s="831"/>
      <c r="G214" s="831"/>
      <c r="H214" s="827">
        <v>0</v>
      </c>
      <c r="I214" s="831">
        <v>8</v>
      </c>
      <c r="J214" s="831">
        <v>905.27999999999986</v>
      </c>
      <c r="K214" s="827">
        <v>1</v>
      </c>
      <c r="L214" s="831">
        <v>8</v>
      </c>
      <c r="M214" s="832">
        <v>905.27999999999986</v>
      </c>
    </row>
    <row r="215" spans="1:13" ht="14.45" customHeight="1" x14ac:dyDescent="0.2">
      <c r="A215" s="821" t="s">
        <v>2887</v>
      </c>
      <c r="B215" s="822" t="s">
        <v>2577</v>
      </c>
      <c r="C215" s="822" t="s">
        <v>2581</v>
      </c>
      <c r="D215" s="822" t="s">
        <v>2579</v>
      </c>
      <c r="E215" s="822" t="s">
        <v>2582</v>
      </c>
      <c r="F215" s="831"/>
      <c r="G215" s="831"/>
      <c r="H215" s="827">
        <v>0</v>
      </c>
      <c r="I215" s="831">
        <v>2</v>
      </c>
      <c r="J215" s="831">
        <v>339.46</v>
      </c>
      <c r="K215" s="827">
        <v>1</v>
      </c>
      <c r="L215" s="831">
        <v>2</v>
      </c>
      <c r="M215" s="832">
        <v>339.46</v>
      </c>
    </row>
    <row r="216" spans="1:13" ht="14.45" customHeight="1" x14ac:dyDescent="0.2">
      <c r="A216" s="821" t="s">
        <v>2887</v>
      </c>
      <c r="B216" s="822" t="s">
        <v>2577</v>
      </c>
      <c r="C216" s="822" t="s">
        <v>3045</v>
      </c>
      <c r="D216" s="822" t="s">
        <v>2579</v>
      </c>
      <c r="E216" s="822" t="s">
        <v>3046</v>
      </c>
      <c r="F216" s="831"/>
      <c r="G216" s="831"/>
      <c r="H216" s="827">
        <v>0</v>
      </c>
      <c r="I216" s="831">
        <v>19</v>
      </c>
      <c r="J216" s="831">
        <v>6449.93</v>
      </c>
      <c r="K216" s="827">
        <v>1</v>
      </c>
      <c r="L216" s="831">
        <v>19</v>
      </c>
      <c r="M216" s="832">
        <v>6449.93</v>
      </c>
    </row>
    <row r="217" spans="1:13" ht="14.45" customHeight="1" x14ac:dyDescent="0.2">
      <c r="A217" s="821" t="s">
        <v>2887</v>
      </c>
      <c r="B217" s="822" t="s">
        <v>2577</v>
      </c>
      <c r="C217" s="822" t="s">
        <v>4598</v>
      </c>
      <c r="D217" s="822" t="s">
        <v>4599</v>
      </c>
      <c r="E217" s="822" t="s">
        <v>3046</v>
      </c>
      <c r="F217" s="831">
        <v>2</v>
      </c>
      <c r="G217" s="831">
        <v>678.94</v>
      </c>
      <c r="H217" s="827">
        <v>1</v>
      </c>
      <c r="I217" s="831"/>
      <c r="J217" s="831"/>
      <c r="K217" s="827">
        <v>0</v>
      </c>
      <c r="L217" s="831">
        <v>2</v>
      </c>
      <c r="M217" s="832">
        <v>678.94</v>
      </c>
    </row>
    <row r="218" spans="1:13" ht="14.45" customHeight="1" x14ac:dyDescent="0.2">
      <c r="A218" s="821" t="s">
        <v>2887</v>
      </c>
      <c r="B218" s="822" t="s">
        <v>2583</v>
      </c>
      <c r="C218" s="822" t="s">
        <v>4653</v>
      </c>
      <c r="D218" s="822" t="s">
        <v>2949</v>
      </c>
      <c r="E218" s="822" t="s">
        <v>3731</v>
      </c>
      <c r="F218" s="831">
        <v>1</v>
      </c>
      <c r="G218" s="831">
        <v>169.29</v>
      </c>
      <c r="H218" s="827">
        <v>1</v>
      </c>
      <c r="I218" s="831"/>
      <c r="J218" s="831"/>
      <c r="K218" s="827">
        <v>0</v>
      </c>
      <c r="L218" s="831">
        <v>1</v>
      </c>
      <c r="M218" s="832">
        <v>169.29</v>
      </c>
    </row>
    <row r="219" spans="1:13" ht="14.45" customHeight="1" x14ac:dyDescent="0.2">
      <c r="A219" s="821" t="s">
        <v>2887</v>
      </c>
      <c r="B219" s="822" t="s">
        <v>2583</v>
      </c>
      <c r="C219" s="822" t="s">
        <v>4656</v>
      </c>
      <c r="D219" s="822" t="s">
        <v>4657</v>
      </c>
      <c r="E219" s="822" t="s">
        <v>4658</v>
      </c>
      <c r="F219" s="831">
        <v>1</v>
      </c>
      <c r="G219" s="831">
        <v>1195.75</v>
      </c>
      <c r="H219" s="827">
        <v>1</v>
      </c>
      <c r="I219" s="831"/>
      <c r="J219" s="831"/>
      <c r="K219" s="827">
        <v>0</v>
      </c>
      <c r="L219" s="831">
        <v>1</v>
      </c>
      <c r="M219" s="832">
        <v>1195.75</v>
      </c>
    </row>
    <row r="220" spans="1:13" ht="14.45" customHeight="1" x14ac:dyDescent="0.2">
      <c r="A220" s="821" t="s">
        <v>2887</v>
      </c>
      <c r="B220" s="822" t="s">
        <v>2587</v>
      </c>
      <c r="C220" s="822" t="s">
        <v>2588</v>
      </c>
      <c r="D220" s="822" t="s">
        <v>2589</v>
      </c>
      <c r="E220" s="822" t="s">
        <v>2590</v>
      </c>
      <c r="F220" s="831"/>
      <c r="G220" s="831"/>
      <c r="H220" s="827">
        <v>0</v>
      </c>
      <c r="I220" s="831">
        <v>6</v>
      </c>
      <c r="J220" s="831">
        <v>140.4</v>
      </c>
      <c r="K220" s="827">
        <v>1</v>
      </c>
      <c r="L220" s="831">
        <v>6</v>
      </c>
      <c r="M220" s="832">
        <v>140.4</v>
      </c>
    </row>
    <row r="221" spans="1:13" ht="14.45" customHeight="1" x14ac:dyDescent="0.2">
      <c r="A221" s="821" t="s">
        <v>2887</v>
      </c>
      <c r="B221" s="822" t="s">
        <v>2587</v>
      </c>
      <c r="C221" s="822" t="s">
        <v>2591</v>
      </c>
      <c r="D221" s="822" t="s">
        <v>2589</v>
      </c>
      <c r="E221" s="822" t="s">
        <v>2592</v>
      </c>
      <c r="F221" s="831"/>
      <c r="G221" s="831"/>
      <c r="H221" s="827">
        <v>0</v>
      </c>
      <c r="I221" s="831">
        <v>17</v>
      </c>
      <c r="J221" s="831">
        <v>199.07</v>
      </c>
      <c r="K221" s="827">
        <v>1</v>
      </c>
      <c r="L221" s="831">
        <v>17</v>
      </c>
      <c r="M221" s="832">
        <v>199.07</v>
      </c>
    </row>
    <row r="222" spans="1:13" ht="14.45" customHeight="1" x14ac:dyDescent="0.2">
      <c r="A222" s="821" t="s">
        <v>2887</v>
      </c>
      <c r="B222" s="822" t="s">
        <v>2593</v>
      </c>
      <c r="C222" s="822" t="s">
        <v>3211</v>
      </c>
      <c r="D222" s="822" t="s">
        <v>3212</v>
      </c>
      <c r="E222" s="822" t="s">
        <v>3213</v>
      </c>
      <c r="F222" s="831">
        <v>1</v>
      </c>
      <c r="G222" s="831">
        <v>0</v>
      </c>
      <c r="H222" s="827"/>
      <c r="I222" s="831"/>
      <c r="J222" s="831"/>
      <c r="K222" s="827"/>
      <c r="L222" s="831">
        <v>1</v>
      </c>
      <c r="M222" s="832">
        <v>0</v>
      </c>
    </row>
    <row r="223" spans="1:13" ht="14.45" customHeight="1" x14ac:dyDescent="0.2">
      <c r="A223" s="821" t="s">
        <v>2887</v>
      </c>
      <c r="B223" s="822" t="s">
        <v>2593</v>
      </c>
      <c r="C223" s="822" t="s">
        <v>3214</v>
      </c>
      <c r="D223" s="822" t="s">
        <v>3215</v>
      </c>
      <c r="E223" s="822" t="s">
        <v>2595</v>
      </c>
      <c r="F223" s="831">
        <v>1</v>
      </c>
      <c r="G223" s="831">
        <v>0</v>
      </c>
      <c r="H223" s="827"/>
      <c r="I223" s="831"/>
      <c r="J223" s="831"/>
      <c r="K223" s="827"/>
      <c r="L223" s="831">
        <v>1</v>
      </c>
      <c r="M223" s="832">
        <v>0</v>
      </c>
    </row>
    <row r="224" spans="1:13" ht="14.45" customHeight="1" x14ac:dyDescent="0.2">
      <c r="A224" s="821" t="s">
        <v>2887</v>
      </c>
      <c r="B224" s="822" t="s">
        <v>2593</v>
      </c>
      <c r="C224" s="822" t="s">
        <v>4681</v>
      </c>
      <c r="D224" s="822" t="s">
        <v>4177</v>
      </c>
      <c r="E224" s="822" t="s">
        <v>1386</v>
      </c>
      <c r="F224" s="831">
        <v>1</v>
      </c>
      <c r="G224" s="831">
        <v>0</v>
      </c>
      <c r="H224" s="827"/>
      <c r="I224" s="831"/>
      <c r="J224" s="831"/>
      <c r="K224" s="827"/>
      <c r="L224" s="831">
        <v>1</v>
      </c>
      <c r="M224" s="832">
        <v>0</v>
      </c>
    </row>
    <row r="225" spans="1:13" ht="14.45" customHeight="1" x14ac:dyDescent="0.2">
      <c r="A225" s="821" t="s">
        <v>2887</v>
      </c>
      <c r="B225" s="822" t="s">
        <v>2593</v>
      </c>
      <c r="C225" s="822" t="s">
        <v>3483</v>
      </c>
      <c r="D225" s="822" t="s">
        <v>3215</v>
      </c>
      <c r="E225" s="822" t="s">
        <v>3337</v>
      </c>
      <c r="F225" s="831">
        <v>3</v>
      </c>
      <c r="G225" s="831">
        <v>0</v>
      </c>
      <c r="H225" s="827"/>
      <c r="I225" s="831"/>
      <c r="J225" s="831"/>
      <c r="K225" s="827"/>
      <c r="L225" s="831">
        <v>3</v>
      </c>
      <c r="M225" s="832">
        <v>0</v>
      </c>
    </row>
    <row r="226" spans="1:13" ht="14.45" customHeight="1" x14ac:dyDescent="0.2">
      <c r="A226" s="821" t="s">
        <v>2887</v>
      </c>
      <c r="B226" s="822" t="s">
        <v>2593</v>
      </c>
      <c r="C226" s="822" t="s">
        <v>2596</v>
      </c>
      <c r="D226" s="822" t="s">
        <v>1460</v>
      </c>
      <c r="E226" s="822" t="s">
        <v>1386</v>
      </c>
      <c r="F226" s="831"/>
      <c r="G226" s="831"/>
      <c r="H226" s="827"/>
      <c r="I226" s="831">
        <v>14</v>
      </c>
      <c r="J226" s="831">
        <v>0</v>
      </c>
      <c r="K226" s="827"/>
      <c r="L226" s="831">
        <v>14</v>
      </c>
      <c r="M226" s="832">
        <v>0</v>
      </c>
    </row>
    <row r="227" spans="1:13" ht="14.45" customHeight="1" x14ac:dyDescent="0.2">
      <c r="A227" s="821" t="s">
        <v>2887</v>
      </c>
      <c r="B227" s="822" t="s">
        <v>2593</v>
      </c>
      <c r="C227" s="822" t="s">
        <v>2594</v>
      </c>
      <c r="D227" s="822" t="s">
        <v>1460</v>
      </c>
      <c r="E227" s="822" t="s">
        <v>2595</v>
      </c>
      <c r="F227" s="831"/>
      <c r="G227" s="831"/>
      <c r="H227" s="827"/>
      <c r="I227" s="831">
        <v>5</v>
      </c>
      <c r="J227" s="831">
        <v>0</v>
      </c>
      <c r="K227" s="827"/>
      <c r="L227" s="831">
        <v>5</v>
      </c>
      <c r="M227" s="832">
        <v>0</v>
      </c>
    </row>
    <row r="228" spans="1:13" ht="14.45" customHeight="1" x14ac:dyDescent="0.2">
      <c r="A228" s="821" t="s">
        <v>2887</v>
      </c>
      <c r="B228" s="822" t="s">
        <v>4893</v>
      </c>
      <c r="C228" s="822" t="s">
        <v>3813</v>
      </c>
      <c r="D228" s="822" t="s">
        <v>781</v>
      </c>
      <c r="E228" s="822" t="s">
        <v>782</v>
      </c>
      <c r="F228" s="831"/>
      <c r="G228" s="831"/>
      <c r="H228" s="827">
        <v>0</v>
      </c>
      <c r="I228" s="831">
        <v>3</v>
      </c>
      <c r="J228" s="831">
        <v>396</v>
      </c>
      <c r="K228" s="827">
        <v>1</v>
      </c>
      <c r="L228" s="831">
        <v>3</v>
      </c>
      <c r="M228" s="832">
        <v>396</v>
      </c>
    </row>
    <row r="229" spans="1:13" ht="14.45" customHeight="1" x14ac:dyDescent="0.2">
      <c r="A229" s="821" t="s">
        <v>2887</v>
      </c>
      <c r="B229" s="822" t="s">
        <v>4893</v>
      </c>
      <c r="C229" s="822" t="s">
        <v>3312</v>
      </c>
      <c r="D229" s="822" t="s">
        <v>781</v>
      </c>
      <c r="E229" s="822" t="s">
        <v>782</v>
      </c>
      <c r="F229" s="831"/>
      <c r="G229" s="831"/>
      <c r="H229" s="827">
        <v>0</v>
      </c>
      <c r="I229" s="831">
        <v>9</v>
      </c>
      <c r="J229" s="831">
        <v>1188</v>
      </c>
      <c r="K229" s="827">
        <v>1</v>
      </c>
      <c r="L229" s="831">
        <v>9</v>
      </c>
      <c r="M229" s="832">
        <v>1188</v>
      </c>
    </row>
    <row r="230" spans="1:13" ht="14.45" customHeight="1" x14ac:dyDescent="0.2">
      <c r="A230" s="821" t="s">
        <v>2887</v>
      </c>
      <c r="B230" s="822" t="s">
        <v>4893</v>
      </c>
      <c r="C230" s="822" t="s">
        <v>4584</v>
      </c>
      <c r="D230" s="822" t="s">
        <v>781</v>
      </c>
      <c r="E230" s="822" t="s">
        <v>1671</v>
      </c>
      <c r="F230" s="831"/>
      <c r="G230" s="831"/>
      <c r="H230" s="827">
        <v>0</v>
      </c>
      <c r="I230" s="831">
        <v>3</v>
      </c>
      <c r="J230" s="831">
        <v>792</v>
      </c>
      <c r="K230" s="827">
        <v>1</v>
      </c>
      <c r="L230" s="831">
        <v>3</v>
      </c>
      <c r="M230" s="832">
        <v>792</v>
      </c>
    </row>
    <row r="231" spans="1:13" ht="14.45" customHeight="1" x14ac:dyDescent="0.2">
      <c r="A231" s="821" t="s">
        <v>2887</v>
      </c>
      <c r="B231" s="822" t="s">
        <v>4900</v>
      </c>
      <c r="C231" s="822" t="s">
        <v>3824</v>
      </c>
      <c r="D231" s="822" t="s">
        <v>3006</v>
      </c>
      <c r="E231" s="822" t="s">
        <v>3825</v>
      </c>
      <c r="F231" s="831">
        <v>1</v>
      </c>
      <c r="G231" s="831">
        <v>246.39</v>
      </c>
      <c r="H231" s="827">
        <v>1</v>
      </c>
      <c r="I231" s="831"/>
      <c r="J231" s="831"/>
      <c r="K231" s="827">
        <v>0</v>
      </c>
      <c r="L231" s="831">
        <v>1</v>
      </c>
      <c r="M231" s="832">
        <v>246.39</v>
      </c>
    </row>
    <row r="232" spans="1:13" ht="14.45" customHeight="1" x14ac:dyDescent="0.2">
      <c r="A232" s="821" t="s">
        <v>2887</v>
      </c>
      <c r="B232" s="822" t="s">
        <v>4900</v>
      </c>
      <c r="C232" s="822" t="s">
        <v>4590</v>
      </c>
      <c r="D232" s="822" t="s">
        <v>4591</v>
      </c>
      <c r="E232" s="822" t="s">
        <v>4592</v>
      </c>
      <c r="F232" s="831">
        <v>1</v>
      </c>
      <c r="G232" s="831">
        <v>879.97</v>
      </c>
      <c r="H232" s="827">
        <v>1</v>
      </c>
      <c r="I232" s="831"/>
      <c r="J232" s="831"/>
      <c r="K232" s="827">
        <v>0</v>
      </c>
      <c r="L232" s="831">
        <v>1</v>
      </c>
      <c r="M232" s="832">
        <v>879.97</v>
      </c>
    </row>
    <row r="233" spans="1:13" ht="14.45" customHeight="1" x14ac:dyDescent="0.2">
      <c r="A233" s="821" t="s">
        <v>2887</v>
      </c>
      <c r="B233" s="822" t="s">
        <v>4900</v>
      </c>
      <c r="C233" s="822" t="s">
        <v>4593</v>
      </c>
      <c r="D233" s="822" t="s">
        <v>4594</v>
      </c>
      <c r="E233" s="822" t="s">
        <v>4595</v>
      </c>
      <c r="F233" s="831">
        <v>1</v>
      </c>
      <c r="G233" s="831">
        <v>395.98</v>
      </c>
      <c r="H233" s="827">
        <v>1</v>
      </c>
      <c r="I233" s="831"/>
      <c r="J233" s="831"/>
      <c r="K233" s="827">
        <v>0</v>
      </c>
      <c r="L233" s="831">
        <v>1</v>
      </c>
      <c r="M233" s="832">
        <v>395.98</v>
      </c>
    </row>
    <row r="234" spans="1:13" ht="14.45" customHeight="1" x14ac:dyDescent="0.2">
      <c r="A234" s="821" t="s">
        <v>2887</v>
      </c>
      <c r="B234" s="822" t="s">
        <v>2764</v>
      </c>
      <c r="C234" s="822" t="s">
        <v>4634</v>
      </c>
      <c r="D234" s="822" t="s">
        <v>4635</v>
      </c>
      <c r="E234" s="822" t="s">
        <v>4636</v>
      </c>
      <c r="F234" s="831">
        <v>1</v>
      </c>
      <c r="G234" s="831">
        <v>483.17</v>
      </c>
      <c r="H234" s="827">
        <v>1</v>
      </c>
      <c r="I234" s="831"/>
      <c r="J234" s="831"/>
      <c r="K234" s="827">
        <v>0</v>
      </c>
      <c r="L234" s="831">
        <v>1</v>
      </c>
      <c r="M234" s="832">
        <v>483.17</v>
      </c>
    </row>
    <row r="235" spans="1:13" ht="14.45" customHeight="1" x14ac:dyDescent="0.2">
      <c r="A235" s="821" t="s">
        <v>2887</v>
      </c>
      <c r="B235" s="822" t="s">
        <v>2764</v>
      </c>
      <c r="C235" s="822" t="s">
        <v>3845</v>
      </c>
      <c r="D235" s="822" t="s">
        <v>2766</v>
      </c>
      <c r="E235" s="822" t="s">
        <v>2767</v>
      </c>
      <c r="F235" s="831"/>
      <c r="G235" s="831"/>
      <c r="H235" s="827">
        <v>0</v>
      </c>
      <c r="I235" s="831">
        <v>1</v>
      </c>
      <c r="J235" s="831">
        <v>161.06</v>
      </c>
      <c r="K235" s="827">
        <v>1</v>
      </c>
      <c r="L235" s="831">
        <v>1</v>
      </c>
      <c r="M235" s="832">
        <v>161.06</v>
      </c>
    </row>
    <row r="236" spans="1:13" ht="14.45" customHeight="1" x14ac:dyDescent="0.2">
      <c r="A236" s="821" t="s">
        <v>2887</v>
      </c>
      <c r="B236" s="822" t="s">
        <v>2771</v>
      </c>
      <c r="C236" s="822" t="s">
        <v>4578</v>
      </c>
      <c r="D236" s="822" t="s">
        <v>4579</v>
      </c>
      <c r="E236" s="822" t="s">
        <v>1639</v>
      </c>
      <c r="F236" s="831">
        <v>2</v>
      </c>
      <c r="G236" s="831">
        <v>173</v>
      </c>
      <c r="H236" s="827">
        <v>1</v>
      </c>
      <c r="I236" s="831"/>
      <c r="J236" s="831"/>
      <c r="K236" s="827">
        <v>0</v>
      </c>
      <c r="L236" s="831">
        <v>2</v>
      </c>
      <c r="M236" s="832">
        <v>173</v>
      </c>
    </row>
    <row r="237" spans="1:13" ht="14.45" customHeight="1" x14ac:dyDescent="0.2">
      <c r="A237" s="821" t="s">
        <v>2887</v>
      </c>
      <c r="B237" s="822" t="s">
        <v>2605</v>
      </c>
      <c r="C237" s="822" t="s">
        <v>3163</v>
      </c>
      <c r="D237" s="822" t="s">
        <v>1435</v>
      </c>
      <c r="E237" s="822" t="s">
        <v>1436</v>
      </c>
      <c r="F237" s="831"/>
      <c r="G237" s="831"/>
      <c r="H237" s="827">
        <v>0</v>
      </c>
      <c r="I237" s="831">
        <v>1</v>
      </c>
      <c r="J237" s="831">
        <v>63.75</v>
      </c>
      <c r="K237" s="827">
        <v>1</v>
      </c>
      <c r="L237" s="831">
        <v>1</v>
      </c>
      <c r="M237" s="832">
        <v>63.75</v>
      </c>
    </row>
    <row r="238" spans="1:13" ht="14.45" customHeight="1" x14ac:dyDescent="0.2">
      <c r="A238" s="821" t="s">
        <v>2887</v>
      </c>
      <c r="B238" s="822" t="s">
        <v>2619</v>
      </c>
      <c r="C238" s="822" t="s">
        <v>2792</v>
      </c>
      <c r="D238" s="822" t="s">
        <v>1962</v>
      </c>
      <c r="E238" s="822" t="s">
        <v>1961</v>
      </c>
      <c r="F238" s="831"/>
      <c r="G238" s="831"/>
      <c r="H238" s="827">
        <v>0</v>
      </c>
      <c r="I238" s="831">
        <v>3</v>
      </c>
      <c r="J238" s="831">
        <v>382.02</v>
      </c>
      <c r="K238" s="827">
        <v>1</v>
      </c>
      <c r="L238" s="831">
        <v>3</v>
      </c>
      <c r="M238" s="832">
        <v>382.02</v>
      </c>
    </row>
    <row r="239" spans="1:13" ht="14.45" customHeight="1" x14ac:dyDescent="0.2">
      <c r="A239" s="821" t="s">
        <v>2887</v>
      </c>
      <c r="B239" s="822" t="s">
        <v>2619</v>
      </c>
      <c r="C239" s="822" t="s">
        <v>2793</v>
      </c>
      <c r="D239" s="822" t="s">
        <v>1963</v>
      </c>
      <c r="E239" s="822" t="s">
        <v>1961</v>
      </c>
      <c r="F239" s="831"/>
      <c r="G239" s="831"/>
      <c r="H239" s="827">
        <v>0</v>
      </c>
      <c r="I239" s="831">
        <v>75</v>
      </c>
      <c r="J239" s="831">
        <v>10335.15</v>
      </c>
      <c r="K239" s="827">
        <v>1</v>
      </c>
      <c r="L239" s="831">
        <v>75</v>
      </c>
      <c r="M239" s="832">
        <v>10335.15</v>
      </c>
    </row>
    <row r="240" spans="1:13" ht="14.45" customHeight="1" x14ac:dyDescent="0.2">
      <c r="A240" s="821" t="s">
        <v>2887</v>
      </c>
      <c r="B240" s="822" t="s">
        <v>2304</v>
      </c>
      <c r="C240" s="822" t="s">
        <v>3219</v>
      </c>
      <c r="D240" s="822" t="s">
        <v>1068</v>
      </c>
      <c r="E240" s="822" t="s">
        <v>3220</v>
      </c>
      <c r="F240" s="831"/>
      <c r="G240" s="831"/>
      <c r="H240" s="827">
        <v>0</v>
      </c>
      <c r="I240" s="831">
        <v>2</v>
      </c>
      <c r="J240" s="831">
        <v>828.14</v>
      </c>
      <c r="K240" s="827">
        <v>1</v>
      </c>
      <c r="L240" s="831">
        <v>2</v>
      </c>
      <c r="M240" s="832">
        <v>828.14</v>
      </c>
    </row>
    <row r="241" spans="1:13" ht="14.45" customHeight="1" x14ac:dyDescent="0.2">
      <c r="A241" s="821" t="s">
        <v>2887</v>
      </c>
      <c r="B241" s="822" t="s">
        <v>4901</v>
      </c>
      <c r="C241" s="822" t="s">
        <v>4682</v>
      </c>
      <c r="D241" s="822" t="s">
        <v>3223</v>
      </c>
      <c r="E241" s="822" t="s">
        <v>4683</v>
      </c>
      <c r="F241" s="831">
        <v>1</v>
      </c>
      <c r="G241" s="831">
        <v>150.94</v>
      </c>
      <c r="H241" s="827">
        <v>1</v>
      </c>
      <c r="I241" s="831"/>
      <c r="J241" s="831"/>
      <c r="K241" s="827">
        <v>0</v>
      </c>
      <c r="L241" s="831">
        <v>1</v>
      </c>
      <c r="M241" s="832">
        <v>150.94</v>
      </c>
    </row>
    <row r="242" spans="1:13" ht="14.45" customHeight="1" x14ac:dyDescent="0.2">
      <c r="A242" s="821" t="s">
        <v>2888</v>
      </c>
      <c r="B242" s="822" t="s">
        <v>2330</v>
      </c>
      <c r="C242" s="822" t="s">
        <v>3852</v>
      </c>
      <c r="D242" s="822" t="s">
        <v>929</v>
      </c>
      <c r="E242" s="822" t="s">
        <v>3853</v>
      </c>
      <c r="F242" s="831"/>
      <c r="G242" s="831"/>
      <c r="H242" s="827">
        <v>0</v>
      </c>
      <c r="I242" s="831">
        <v>3</v>
      </c>
      <c r="J242" s="831">
        <v>3464.04</v>
      </c>
      <c r="K242" s="827">
        <v>1</v>
      </c>
      <c r="L242" s="831">
        <v>3</v>
      </c>
      <c r="M242" s="832">
        <v>3464.04</v>
      </c>
    </row>
    <row r="243" spans="1:13" ht="14.45" customHeight="1" x14ac:dyDescent="0.2">
      <c r="A243" s="821" t="s">
        <v>2888</v>
      </c>
      <c r="B243" s="822" t="s">
        <v>2445</v>
      </c>
      <c r="C243" s="822" t="s">
        <v>2449</v>
      </c>
      <c r="D243" s="822" t="s">
        <v>1529</v>
      </c>
      <c r="E243" s="822" t="s">
        <v>2450</v>
      </c>
      <c r="F243" s="831"/>
      <c r="G243" s="831"/>
      <c r="H243" s="827">
        <v>0</v>
      </c>
      <c r="I243" s="831">
        <v>2</v>
      </c>
      <c r="J243" s="831">
        <v>308.72000000000003</v>
      </c>
      <c r="K243" s="827">
        <v>1</v>
      </c>
      <c r="L243" s="831">
        <v>2</v>
      </c>
      <c r="M243" s="832">
        <v>308.72000000000003</v>
      </c>
    </row>
    <row r="244" spans="1:13" ht="14.45" customHeight="1" x14ac:dyDescent="0.2">
      <c r="A244" s="821" t="s">
        <v>2888</v>
      </c>
      <c r="B244" s="822" t="s">
        <v>4894</v>
      </c>
      <c r="C244" s="822" t="s">
        <v>3168</v>
      </c>
      <c r="D244" s="822" t="s">
        <v>3169</v>
      </c>
      <c r="E244" s="822" t="s">
        <v>3170</v>
      </c>
      <c r="F244" s="831"/>
      <c r="G244" s="831"/>
      <c r="H244" s="827">
        <v>0</v>
      </c>
      <c r="I244" s="831">
        <v>16</v>
      </c>
      <c r="J244" s="831">
        <v>8036.96</v>
      </c>
      <c r="K244" s="827">
        <v>1</v>
      </c>
      <c r="L244" s="831">
        <v>16</v>
      </c>
      <c r="M244" s="832">
        <v>8036.96</v>
      </c>
    </row>
    <row r="245" spans="1:13" ht="14.45" customHeight="1" x14ac:dyDescent="0.2">
      <c r="A245" s="821" t="s">
        <v>2888</v>
      </c>
      <c r="B245" s="822" t="s">
        <v>4895</v>
      </c>
      <c r="C245" s="822" t="s">
        <v>3358</v>
      </c>
      <c r="D245" s="822" t="s">
        <v>3101</v>
      </c>
      <c r="E245" s="822"/>
      <c r="F245" s="831">
        <v>3</v>
      </c>
      <c r="G245" s="831">
        <v>1651.17</v>
      </c>
      <c r="H245" s="827">
        <v>1</v>
      </c>
      <c r="I245" s="831"/>
      <c r="J245" s="831"/>
      <c r="K245" s="827">
        <v>0</v>
      </c>
      <c r="L245" s="831">
        <v>3</v>
      </c>
      <c r="M245" s="832">
        <v>1651.17</v>
      </c>
    </row>
    <row r="246" spans="1:13" ht="14.45" customHeight="1" x14ac:dyDescent="0.2">
      <c r="A246" s="821" t="s">
        <v>2888</v>
      </c>
      <c r="B246" s="822" t="s">
        <v>4895</v>
      </c>
      <c r="C246" s="822" t="s">
        <v>3103</v>
      </c>
      <c r="D246" s="822" t="s">
        <v>3104</v>
      </c>
      <c r="E246" s="822" t="s">
        <v>734</v>
      </c>
      <c r="F246" s="831"/>
      <c r="G246" s="831"/>
      <c r="H246" s="827">
        <v>0</v>
      </c>
      <c r="I246" s="831">
        <v>53</v>
      </c>
      <c r="J246" s="831">
        <v>29170.670000000002</v>
      </c>
      <c r="K246" s="827">
        <v>1</v>
      </c>
      <c r="L246" s="831">
        <v>53</v>
      </c>
      <c r="M246" s="832">
        <v>29170.670000000002</v>
      </c>
    </row>
    <row r="247" spans="1:13" ht="14.45" customHeight="1" x14ac:dyDescent="0.2">
      <c r="A247" s="821" t="s">
        <v>2888</v>
      </c>
      <c r="B247" s="822" t="s">
        <v>2304</v>
      </c>
      <c r="C247" s="822" t="s">
        <v>3219</v>
      </c>
      <c r="D247" s="822" t="s">
        <v>1068</v>
      </c>
      <c r="E247" s="822" t="s">
        <v>3220</v>
      </c>
      <c r="F247" s="831"/>
      <c r="G247" s="831"/>
      <c r="H247" s="827">
        <v>0</v>
      </c>
      <c r="I247" s="831">
        <v>1</v>
      </c>
      <c r="J247" s="831">
        <v>414.07</v>
      </c>
      <c r="K247" s="827">
        <v>1</v>
      </c>
      <c r="L247" s="831">
        <v>1</v>
      </c>
      <c r="M247" s="832">
        <v>414.07</v>
      </c>
    </row>
    <row r="248" spans="1:13" ht="14.45" customHeight="1" x14ac:dyDescent="0.2">
      <c r="A248" s="821" t="s">
        <v>2889</v>
      </c>
      <c r="B248" s="822" t="s">
        <v>2294</v>
      </c>
      <c r="C248" s="822" t="s">
        <v>2299</v>
      </c>
      <c r="D248" s="822" t="s">
        <v>1674</v>
      </c>
      <c r="E248" s="822" t="s">
        <v>2300</v>
      </c>
      <c r="F248" s="831"/>
      <c r="G248" s="831"/>
      <c r="H248" s="827">
        <v>0</v>
      </c>
      <c r="I248" s="831">
        <v>1</v>
      </c>
      <c r="J248" s="831">
        <v>48.89</v>
      </c>
      <c r="K248" s="827">
        <v>1</v>
      </c>
      <c r="L248" s="831">
        <v>1</v>
      </c>
      <c r="M248" s="832">
        <v>48.89</v>
      </c>
    </row>
    <row r="249" spans="1:13" ht="14.45" customHeight="1" x14ac:dyDescent="0.2">
      <c r="A249" s="821" t="s">
        <v>2889</v>
      </c>
      <c r="B249" s="822" t="s">
        <v>2294</v>
      </c>
      <c r="C249" s="822" t="s">
        <v>2297</v>
      </c>
      <c r="D249" s="822" t="s">
        <v>1674</v>
      </c>
      <c r="E249" s="822" t="s">
        <v>2298</v>
      </c>
      <c r="F249" s="831"/>
      <c r="G249" s="831"/>
      <c r="H249" s="827">
        <v>0</v>
      </c>
      <c r="I249" s="831">
        <v>2</v>
      </c>
      <c r="J249" s="831">
        <v>42.489999999999995</v>
      </c>
      <c r="K249" s="827">
        <v>1</v>
      </c>
      <c r="L249" s="831">
        <v>2</v>
      </c>
      <c r="M249" s="832">
        <v>42.489999999999995</v>
      </c>
    </row>
    <row r="250" spans="1:13" ht="14.45" customHeight="1" x14ac:dyDescent="0.2">
      <c r="A250" s="821" t="s">
        <v>2889</v>
      </c>
      <c r="B250" s="822" t="s">
        <v>2308</v>
      </c>
      <c r="C250" s="822" t="s">
        <v>2309</v>
      </c>
      <c r="D250" s="822" t="s">
        <v>2310</v>
      </c>
      <c r="E250" s="822" t="s">
        <v>2311</v>
      </c>
      <c r="F250" s="831"/>
      <c r="G250" s="831"/>
      <c r="H250" s="827">
        <v>0</v>
      </c>
      <c r="I250" s="831">
        <v>2</v>
      </c>
      <c r="J250" s="831">
        <v>906.36</v>
      </c>
      <c r="K250" s="827">
        <v>1</v>
      </c>
      <c r="L250" s="831">
        <v>2</v>
      </c>
      <c r="M250" s="832">
        <v>906.36</v>
      </c>
    </row>
    <row r="251" spans="1:13" ht="14.45" customHeight="1" x14ac:dyDescent="0.2">
      <c r="A251" s="821" t="s">
        <v>2889</v>
      </c>
      <c r="B251" s="822" t="s">
        <v>4891</v>
      </c>
      <c r="C251" s="822" t="s">
        <v>3284</v>
      </c>
      <c r="D251" s="822" t="s">
        <v>3285</v>
      </c>
      <c r="E251" s="822" t="s">
        <v>3286</v>
      </c>
      <c r="F251" s="831"/>
      <c r="G251" s="831"/>
      <c r="H251" s="827">
        <v>0</v>
      </c>
      <c r="I251" s="831">
        <v>1</v>
      </c>
      <c r="J251" s="831">
        <v>1091.07</v>
      </c>
      <c r="K251" s="827">
        <v>1</v>
      </c>
      <c r="L251" s="831">
        <v>1</v>
      </c>
      <c r="M251" s="832">
        <v>1091.07</v>
      </c>
    </row>
    <row r="252" spans="1:13" ht="14.45" customHeight="1" x14ac:dyDescent="0.2">
      <c r="A252" s="821" t="s">
        <v>2889</v>
      </c>
      <c r="B252" s="822" t="s">
        <v>2317</v>
      </c>
      <c r="C252" s="822" t="s">
        <v>2318</v>
      </c>
      <c r="D252" s="822" t="s">
        <v>2319</v>
      </c>
      <c r="E252" s="822" t="s">
        <v>2320</v>
      </c>
      <c r="F252" s="831"/>
      <c r="G252" s="831"/>
      <c r="H252" s="827">
        <v>0</v>
      </c>
      <c r="I252" s="831">
        <v>1</v>
      </c>
      <c r="J252" s="831">
        <v>86.41</v>
      </c>
      <c r="K252" s="827">
        <v>1</v>
      </c>
      <c r="L252" s="831">
        <v>1</v>
      </c>
      <c r="M252" s="832">
        <v>86.41</v>
      </c>
    </row>
    <row r="253" spans="1:13" ht="14.45" customHeight="1" x14ac:dyDescent="0.2">
      <c r="A253" s="821" t="s">
        <v>2889</v>
      </c>
      <c r="B253" s="822" t="s">
        <v>2330</v>
      </c>
      <c r="C253" s="822" t="s">
        <v>2333</v>
      </c>
      <c r="D253" s="822" t="s">
        <v>931</v>
      </c>
      <c r="E253" s="822" t="s">
        <v>2334</v>
      </c>
      <c r="F253" s="831"/>
      <c r="G253" s="831"/>
      <c r="H253" s="827">
        <v>0</v>
      </c>
      <c r="I253" s="831">
        <v>9</v>
      </c>
      <c r="J253" s="831">
        <v>12470.579999999998</v>
      </c>
      <c r="K253" s="827">
        <v>1</v>
      </c>
      <c r="L253" s="831">
        <v>9</v>
      </c>
      <c r="M253" s="832">
        <v>12470.579999999998</v>
      </c>
    </row>
    <row r="254" spans="1:13" ht="14.45" customHeight="1" x14ac:dyDescent="0.2">
      <c r="A254" s="821" t="s">
        <v>2889</v>
      </c>
      <c r="B254" s="822" t="s">
        <v>2330</v>
      </c>
      <c r="C254" s="822" t="s">
        <v>2652</v>
      </c>
      <c r="D254" s="822" t="s">
        <v>931</v>
      </c>
      <c r="E254" s="822" t="s">
        <v>2653</v>
      </c>
      <c r="F254" s="831"/>
      <c r="G254" s="831"/>
      <c r="H254" s="827">
        <v>0</v>
      </c>
      <c r="I254" s="831">
        <v>3</v>
      </c>
      <c r="J254" s="831">
        <v>6928.08</v>
      </c>
      <c r="K254" s="827">
        <v>1</v>
      </c>
      <c r="L254" s="831">
        <v>3</v>
      </c>
      <c r="M254" s="832">
        <v>6928.08</v>
      </c>
    </row>
    <row r="255" spans="1:13" ht="14.45" customHeight="1" x14ac:dyDescent="0.2">
      <c r="A255" s="821" t="s">
        <v>2889</v>
      </c>
      <c r="B255" s="822" t="s">
        <v>2330</v>
      </c>
      <c r="C255" s="822" t="s">
        <v>2654</v>
      </c>
      <c r="D255" s="822" t="s">
        <v>929</v>
      </c>
      <c r="E255" s="822" t="s">
        <v>2655</v>
      </c>
      <c r="F255" s="831"/>
      <c r="G255" s="831"/>
      <c r="H255" s="827">
        <v>0</v>
      </c>
      <c r="I255" s="831">
        <v>3</v>
      </c>
      <c r="J255" s="831">
        <v>2208.9900000000002</v>
      </c>
      <c r="K255" s="827">
        <v>1</v>
      </c>
      <c r="L255" s="831">
        <v>3</v>
      </c>
      <c r="M255" s="832">
        <v>2208.9900000000002</v>
      </c>
    </row>
    <row r="256" spans="1:13" ht="14.45" customHeight="1" x14ac:dyDescent="0.2">
      <c r="A256" s="821" t="s">
        <v>2889</v>
      </c>
      <c r="B256" s="822" t="s">
        <v>2330</v>
      </c>
      <c r="C256" s="822" t="s">
        <v>3120</v>
      </c>
      <c r="D256" s="822" t="s">
        <v>929</v>
      </c>
      <c r="E256" s="822" t="s">
        <v>3121</v>
      </c>
      <c r="F256" s="831"/>
      <c r="G256" s="831"/>
      <c r="H256" s="827">
        <v>0</v>
      </c>
      <c r="I256" s="831">
        <v>3</v>
      </c>
      <c r="J256" s="831">
        <v>1472.67</v>
      </c>
      <c r="K256" s="827">
        <v>1</v>
      </c>
      <c r="L256" s="831">
        <v>3</v>
      </c>
      <c r="M256" s="832">
        <v>1472.67</v>
      </c>
    </row>
    <row r="257" spans="1:13" ht="14.45" customHeight="1" x14ac:dyDescent="0.2">
      <c r="A257" s="821" t="s">
        <v>2889</v>
      </c>
      <c r="B257" s="822" t="s">
        <v>2330</v>
      </c>
      <c r="C257" s="822" t="s">
        <v>2335</v>
      </c>
      <c r="D257" s="822" t="s">
        <v>931</v>
      </c>
      <c r="E257" s="822" t="s">
        <v>2336</v>
      </c>
      <c r="F257" s="831"/>
      <c r="G257" s="831"/>
      <c r="H257" s="827">
        <v>0</v>
      </c>
      <c r="I257" s="831">
        <v>5</v>
      </c>
      <c r="J257" s="831">
        <v>9237.4500000000007</v>
      </c>
      <c r="K257" s="827">
        <v>1</v>
      </c>
      <c r="L257" s="831">
        <v>5</v>
      </c>
      <c r="M257" s="832">
        <v>9237.4500000000007</v>
      </c>
    </row>
    <row r="258" spans="1:13" ht="14.45" customHeight="1" x14ac:dyDescent="0.2">
      <c r="A258" s="821" t="s">
        <v>2889</v>
      </c>
      <c r="B258" s="822" t="s">
        <v>4906</v>
      </c>
      <c r="C258" s="822" t="s">
        <v>4447</v>
      </c>
      <c r="D258" s="822" t="s">
        <v>4448</v>
      </c>
      <c r="E258" s="822" t="s">
        <v>4449</v>
      </c>
      <c r="F258" s="831"/>
      <c r="G258" s="831"/>
      <c r="H258" s="827">
        <v>0</v>
      </c>
      <c r="I258" s="831">
        <v>1</v>
      </c>
      <c r="J258" s="831">
        <v>131.32</v>
      </c>
      <c r="K258" s="827">
        <v>1</v>
      </c>
      <c r="L258" s="831">
        <v>1</v>
      </c>
      <c r="M258" s="832">
        <v>131.32</v>
      </c>
    </row>
    <row r="259" spans="1:13" ht="14.45" customHeight="1" x14ac:dyDescent="0.2">
      <c r="A259" s="821" t="s">
        <v>2889</v>
      </c>
      <c r="B259" s="822" t="s">
        <v>2356</v>
      </c>
      <c r="C259" s="822" t="s">
        <v>2359</v>
      </c>
      <c r="D259" s="822" t="s">
        <v>936</v>
      </c>
      <c r="E259" s="822" t="s">
        <v>2360</v>
      </c>
      <c r="F259" s="831"/>
      <c r="G259" s="831"/>
      <c r="H259" s="827">
        <v>0</v>
      </c>
      <c r="I259" s="831">
        <v>7</v>
      </c>
      <c r="J259" s="831">
        <v>297.57</v>
      </c>
      <c r="K259" s="827">
        <v>1</v>
      </c>
      <c r="L259" s="831">
        <v>7</v>
      </c>
      <c r="M259" s="832">
        <v>297.57</v>
      </c>
    </row>
    <row r="260" spans="1:13" ht="14.45" customHeight="1" x14ac:dyDescent="0.2">
      <c r="A260" s="821" t="s">
        <v>2889</v>
      </c>
      <c r="B260" s="822" t="s">
        <v>2372</v>
      </c>
      <c r="C260" s="822" t="s">
        <v>2377</v>
      </c>
      <c r="D260" s="822" t="s">
        <v>717</v>
      </c>
      <c r="E260" s="822" t="s">
        <v>721</v>
      </c>
      <c r="F260" s="831"/>
      <c r="G260" s="831"/>
      <c r="H260" s="827">
        <v>0</v>
      </c>
      <c r="I260" s="831">
        <v>1</v>
      </c>
      <c r="J260" s="831">
        <v>17.559999999999999</v>
      </c>
      <c r="K260" s="827">
        <v>1</v>
      </c>
      <c r="L260" s="831">
        <v>1</v>
      </c>
      <c r="M260" s="832">
        <v>17.559999999999999</v>
      </c>
    </row>
    <row r="261" spans="1:13" ht="14.45" customHeight="1" x14ac:dyDescent="0.2">
      <c r="A261" s="821" t="s">
        <v>2889</v>
      </c>
      <c r="B261" s="822" t="s">
        <v>2383</v>
      </c>
      <c r="C261" s="822" t="s">
        <v>3308</v>
      </c>
      <c r="D261" s="822" t="s">
        <v>1640</v>
      </c>
      <c r="E261" s="822" t="s">
        <v>736</v>
      </c>
      <c r="F261" s="831"/>
      <c r="G261" s="831"/>
      <c r="H261" s="827">
        <v>0</v>
      </c>
      <c r="I261" s="831">
        <v>1</v>
      </c>
      <c r="J261" s="831">
        <v>35.11</v>
      </c>
      <c r="K261" s="827">
        <v>1</v>
      </c>
      <c r="L261" s="831">
        <v>1</v>
      </c>
      <c r="M261" s="832">
        <v>35.11</v>
      </c>
    </row>
    <row r="262" spans="1:13" ht="14.45" customHeight="1" x14ac:dyDescent="0.2">
      <c r="A262" s="821" t="s">
        <v>2889</v>
      </c>
      <c r="B262" s="822" t="s">
        <v>2395</v>
      </c>
      <c r="C262" s="822" t="s">
        <v>2396</v>
      </c>
      <c r="D262" s="822" t="s">
        <v>1287</v>
      </c>
      <c r="E262" s="822" t="s">
        <v>736</v>
      </c>
      <c r="F262" s="831"/>
      <c r="G262" s="831"/>
      <c r="H262" s="827">
        <v>0</v>
      </c>
      <c r="I262" s="831">
        <v>2</v>
      </c>
      <c r="J262" s="831">
        <v>68.94</v>
      </c>
      <c r="K262" s="827">
        <v>1</v>
      </c>
      <c r="L262" s="831">
        <v>2</v>
      </c>
      <c r="M262" s="832">
        <v>68.94</v>
      </c>
    </row>
    <row r="263" spans="1:13" ht="14.45" customHeight="1" x14ac:dyDescent="0.2">
      <c r="A263" s="821" t="s">
        <v>2889</v>
      </c>
      <c r="B263" s="822" t="s">
        <v>2429</v>
      </c>
      <c r="C263" s="822" t="s">
        <v>4551</v>
      </c>
      <c r="D263" s="822" t="s">
        <v>4552</v>
      </c>
      <c r="E263" s="822" t="s">
        <v>4553</v>
      </c>
      <c r="F263" s="831"/>
      <c r="G263" s="831"/>
      <c r="H263" s="827">
        <v>0</v>
      </c>
      <c r="I263" s="831">
        <v>1</v>
      </c>
      <c r="J263" s="831">
        <v>219.18</v>
      </c>
      <c r="K263" s="827">
        <v>1</v>
      </c>
      <c r="L263" s="831">
        <v>1</v>
      </c>
      <c r="M263" s="832">
        <v>219.18</v>
      </c>
    </row>
    <row r="264" spans="1:13" ht="14.45" customHeight="1" x14ac:dyDescent="0.2">
      <c r="A264" s="821" t="s">
        <v>2889</v>
      </c>
      <c r="B264" s="822" t="s">
        <v>2434</v>
      </c>
      <c r="C264" s="822" t="s">
        <v>4184</v>
      </c>
      <c r="D264" s="822" t="s">
        <v>891</v>
      </c>
      <c r="E264" s="822" t="s">
        <v>2707</v>
      </c>
      <c r="F264" s="831">
        <v>1</v>
      </c>
      <c r="G264" s="831">
        <v>49.08</v>
      </c>
      <c r="H264" s="827">
        <v>1</v>
      </c>
      <c r="I264" s="831"/>
      <c r="J264" s="831"/>
      <c r="K264" s="827">
        <v>0</v>
      </c>
      <c r="L264" s="831">
        <v>1</v>
      </c>
      <c r="M264" s="832">
        <v>49.08</v>
      </c>
    </row>
    <row r="265" spans="1:13" ht="14.45" customHeight="1" x14ac:dyDescent="0.2">
      <c r="A265" s="821" t="s">
        <v>2889</v>
      </c>
      <c r="B265" s="822" t="s">
        <v>2434</v>
      </c>
      <c r="C265" s="822" t="s">
        <v>2706</v>
      </c>
      <c r="D265" s="822" t="s">
        <v>891</v>
      </c>
      <c r="E265" s="822" t="s">
        <v>2707</v>
      </c>
      <c r="F265" s="831"/>
      <c r="G265" s="831"/>
      <c r="H265" s="827">
        <v>0</v>
      </c>
      <c r="I265" s="831">
        <v>1</v>
      </c>
      <c r="J265" s="831">
        <v>49.08</v>
      </c>
      <c r="K265" s="827">
        <v>1</v>
      </c>
      <c r="L265" s="831">
        <v>1</v>
      </c>
      <c r="M265" s="832">
        <v>49.08</v>
      </c>
    </row>
    <row r="266" spans="1:13" ht="14.45" customHeight="1" x14ac:dyDescent="0.2">
      <c r="A266" s="821" t="s">
        <v>2889</v>
      </c>
      <c r="B266" s="822" t="s">
        <v>2445</v>
      </c>
      <c r="C266" s="822" t="s">
        <v>2449</v>
      </c>
      <c r="D266" s="822" t="s">
        <v>1529</v>
      </c>
      <c r="E266" s="822" t="s">
        <v>2450</v>
      </c>
      <c r="F266" s="831"/>
      <c r="G266" s="831"/>
      <c r="H266" s="827">
        <v>0</v>
      </c>
      <c r="I266" s="831">
        <v>1</v>
      </c>
      <c r="J266" s="831">
        <v>154.36000000000001</v>
      </c>
      <c r="K266" s="827">
        <v>1</v>
      </c>
      <c r="L266" s="831">
        <v>1</v>
      </c>
      <c r="M266" s="832">
        <v>154.36000000000001</v>
      </c>
    </row>
    <row r="267" spans="1:13" ht="14.45" customHeight="1" x14ac:dyDescent="0.2">
      <c r="A267" s="821" t="s">
        <v>2889</v>
      </c>
      <c r="B267" s="822" t="s">
        <v>2497</v>
      </c>
      <c r="C267" s="822" t="s">
        <v>3176</v>
      </c>
      <c r="D267" s="822" t="s">
        <v>1376</v>
      </c>
      <c r="E267" s="822" t="s">
        <v>3177</v>
      </c>
      <c r="F267" s="831"/>
      <c r="G267" s="831"/>
      <c r="H267" s="827">
        <v>0</v>
      </c>
      <c r="I267" s="831">
        <v>1</v>
      </c>
      <c r="J267" s="831">
        <v>5623.83</v>
      </c>
      <c r="K267" s="827">
        <v>1</v>
      </c>
      <c r="L267" s="831">
        <v>1</v>
      </c>
      <c r="M267" s="832">
        <v>5623.83</v>
      </c>
    </row>
    <row r="268" spans="1:13" ht="14.45" customHeight="1" x14ac:dyDescent="0.2">
      <c r="A268" s="821" t="s">
        <v>2889</v>
      </c>
      <c r="B268" s="822" t="s">
        <v>2497</v>
      </c>
      <c r="C268" s="822" t="s">
        <v>2499</v>
      </c>
      <c r="D268" s="822" t="s">
        <v>1376</v>
      </c>
      <c r="E268" s="822" t="s">
        <v>1377</v>
      </c>
      <c r="F268" s="831"/>
      <c r="G268" s="831"/>
      <c r="H268" s="827">
        <v>0</v>
      </c>
      <c r="I268" s="831">
        <v>2</v>
      </c>
      <c r="J268" s="831">
        <v>8034.04</v>
      </c>
      <c r="K268" s="827">
        <v>1</v>
      </c>
      <c r="L268" s="831">
        <v>2</v>
      </c>
      <c r="M268" s="832">
        <v>8034.04</v>
      </c>
    </row>
    <row r="269" spans="1:13" ht="14.45" customHeight="1" x14ac:dyDescent="0.2">
      <c r="A269" s="821" t="s">
        <v>2889</v>
      </c>
      <c r="B269" s="822" t="s">
        <v>4898</v>
      </c>
      <c r="C269" s="822" t="s">
        <v>3072</v>
      </c>
      <c r="D269" s="822" t="s">
        <v>3073</v>
      </c>
      <c r="E269" s="822" t="s">
        <v>3074</v>
      </c>
      <c r="F269" s="831"/>
      <c r="G269" s="831"/>
      <c r="H269" s="827">
        <v>0</v>
      </c>
      <c r="I269" s="831">
        <v>5</v>
      </c>
      <c r="J269" s="831">
        <v>8255.8000000000011</v>
      </c>
      <c r="K269" s="827">
        <v>1</v>
      </c>
      <c r="L269" s="831">
        <v>5</v>
      </c>
      <c r="M269" s="832">
        <v>8255.8000000000011</v>
      </c>
    </row>
    <row r="270" spans="1:13" ht="14.45" customHeight="1" x14ac:dyDescent="0.2">
      <c r="A270" s="821" t="s">
        <v>2889</v>
      </c>
      <c r="B270" s="822" t="s">
        <v>4894</v>
      </c>
      <c r="C270" s="822" t="s">
        <v>3168</v>
      </c>
      <c r="D270" s="822" t="s">
        <v>3169</v>
      </c>
      <c r="E270" s="822" t="s">
        <v>3170</v>
      </c>
      <c r="F270" s="831"/>
      <c r="G270" s="831"/>
      <c r="H270" s="827">
        <v>0</v>
      </c>
      <c r="I270" s="831">
        <v>40</v>
      </c>
      <c r="J270" s="831">
        <v>20092.400000000001</v>
      </c>
      <c r="K270" s="827">
        <v>1</v>
      </c>
      <c r="L270" s="831">
        <v>40</v>
      </c>
      <c r="M270" s="832">
        <v>20092.400000000001</v>
      </c>
    </row>
    <row r="271" spans="1:13" ht="14.45" customHeight="1" x14ac:dyDescent="0.2">
      <c r="A271" s="821" t="s">
        <v>2889</v>
      </c>
      <c r="B271" s="822" t="s">
        <v>4895</v>
      </c>
      <c r="C271" s="822" t="s">
        <v>3103</v>
      </c>
      <c r="D271" s="822" t="s">
        <v>3104</v>
      </c>
      <c r="E271" s="822" t="s">
        <v>734</v>
      </c>
      <c r="F271" s="831"/>
      <c r="G271" s="831"/>
      <c r="H271" s="827">
        <v>0</v>
      </c>
      <c r="I271" s="831">
        <v>72</v>
      </c>
      <c r="J271" s="831">
        <v>39628.080000000002</v>
      </c>
      <c r="K271" s="827">
        <v>1</v>
      </c>
      <c r="L271" s="831">
        <v>72</v>
      </c>
      <c r="M271" s="832">
        <v>39628.080000000002</v>
      </c>
    </row>
    <row r="272" spans="1:13" ht="14.45" customHeight="1" x14ac:dyDescent="0.2">
      <c r="A272" s="821" t="s">
        <v>2889</v>
      </c>
      <c r="B272" s="822" t="s">
        <v>2524</v>
      </c>
      <c r="C272" s="822" t="s">
        <v>2527</v>
      </c>
      <c r="D272" s="822" t="s">
        <v>656</v>
      </c>
      <c r="E272" s="822" t="s">
        <v>659</v>
      </c>
      <c r="F272" s="831"/>
      <c r="G272" s="831"/>
      <c r="H272" s="827">
        <v>0</v>
      </c>
      <c r="I272" s="831">
        <v>4</v>
      </c>
      <c r="J272" s="831">
        <v>261.12</v>
      </c>
      <c r="K272" s="827">
        <v>1</v>
      </c>
      <c r="L272" s="831">
        <v>4</v>
      </c>
      <c r="M272" s="832">
        <v>261.12</v>
      </c>
    </row>
    <row r="273" spans="1:13" ht="14.45" customHeight="1" x14ac:dyDescent="0.2">
      <c r="A273" s="821" t="s">
        <v>2889</v>
      </c>
      <c r="B273" s="822" t="s">
        <v>2532</v>
      </c>
      <c r="C273" s="822" t="s">
        <v>3137</v>
      </c>
      <c r="D273" s="822" t="s">
        <v>1237</v>
      </c>
      <c r="E273" s="822" t="s">
        <v>3138</v>
      </c>
      <c r="F273" s="831"/>
      <c r="G273" s="831"/>
      <c r="H273" s="827">
        <v>0</v>
      </c>
      <c r="I273" s="831">
        <v>3</v>
      </c>
      <c r="J273" s="831">
        <v>6116.79</v>
      </c>
      <c r="K273" s="827">
        <v>1</v>
      </c>
      <c r="L273" s="831">
        <v>3</v>
      </c>
      <c r="M273" s="832">
        <v>6116.79</v>
      </c>
    </row>
    <row r="274" spans="1:13" ht="14.45" customHeight="1" x14ac:dyDescent="0.2">
      <c r="A274" s="821" t="s">
        <v>2889</v>
      </c>
      <c r="B274" s="822" t="s">
        <v>2532</v>
      </c>
      <c r="C274" s="822" t="s">
        <v>2534</v>
      </c>
      <c r="D274" s="822" t="s">
        <v>1237</v>
      </c>
      <c r="E274" s="822" t="s">
        <v>1238</v>
      </c>
      <c r="F274" s="831"/>
      <c r="G274" s="831"/>
      <c r="H274" s="827">
        <v>0</v>
      </c>
      <c r="I274" s="831">
        <v>1</v>
      </c>
      <c r="J274" s="831">
        <v>552.64</v>
      </c>
      <c r="K274" s="827">
        <v>1</v>
      </c>
      <c r="L274" s="831">
        <v>1</v>
      </c>
      <c r="M274" s="832">
        <v>552.64</v>
      </c>
    </row>
    <row r="275" spans="1:13" ht="14.45" customHeight="1" x14ac:dyDescent="0.2">
      <c r="A275" s="821" t="s">
        <v>2889</v>
      </c>
      <c r="B275" s="822" t="s">
        <v>2536</v>
      </c>
      <c r="C275" s="822" t="s">
        <v>2544</v>
      </c>
      <c r="D275" s="822" t="s">
        <v>2545</v>
      </c>
      <c r="E275" s="822" t="s">
        <v>2546</v>
      </c>
      <c r="F275" s="831"/>
      <c r="G275" s="831"/>
      <c r="H275" s="827">
        <v>0</v>
      </c>
      <c r="I275" s="831">
        <v>4</v>
      </c>
      <c r="J275" s="831">
        <v>21288.32</v>
      </c>
      <c r="K275" s="827">
        <v>1</v>
      </c>
      <c r="L275" s="831">
        <v>4</v>
      </c>
      <c r="M275" s="832">
        <v>21288.32</v>
      </c>
    </row>
    <row r="276" spans="1:13" ht="14.45" customHeight="1" x14ac:dyDescent="0.2">
      <c r="A276" s="821" t="s">
        <v>2889</v>
      </c>
      <c r="B276" s="822" t="s">
        <v>2536</v>
      </c>
      <c r="C276" s="822" t="s">
        <v>2547</v>
      </c>
      <c r="D276" s="822" t="s">
        <v>2548</v>
      </c>
      <c r="E276" s="822" t="s">
        <v>853</v>
      </c>
      <c r="F276" s="831"/>
      <c r="G276" s="831"/>
      <c r="H276" s="827">
        <v>0</v>
      </c>
      <c r="I276" s="831">
        <v>4</v>
      </c>
      <c r="J276" s="831">
        <v>7755.88</v>
      </c>
      <c r="K276" s="827">
        <v>1</v>
      </c>
      <c r="L276" s="831">
        <v>4</v>
      </c>
      <c r="M276" s="832">
        <v>7755.88</v>
      </c>
    </row>
    <row r="277" spans="1:13" ht="14.45" customHeight="1" x14ac:dyDescent="0.2">
      <c r="A277" s="821" t="s">
        <v>2889</v>
      </c>
      <c r="B277" s="822" t="s">
        <v>2536</v>
      </c>
      <c r="C277" s="822" t="s">
        <v>2553</v>
      </c>
      <c r="D277" s="822" t="s">
        <v>2548</v>
      </c>
      <c r="E277" s="822" t="s">
        <v>2554</v>
      </c>
      <c r="F277" s="831"/>
      <c r="G277" s="831"/>
      <c r="H277" s="827">
        <v>0</v>
      </c>
      <c r="I277" s="831">
        <v>3</v>
      </c>
      <c r="J277" s="831">
        <v>1951.1999999999998</v>
      </c>
      <c r="K277" s="827">
        <v>1</v>
      </c>
      <c r="L277" s="831">
        <v>3</v>
      </c>
      <c r="M277" s="832">
        <v>1951.1999999999998</v>
      </c>
    </row>
    <row r="278" spans="1:13" ht="14.45" customHeight="1" x14ac:dyDescent="0.2">
      <c r="A278" s="821" t="s">
        <v>2889</v>
      </c>
      <c r="B278" s="822" t="s">
        <v>2536</v>
      </c>
      <c r="C278" s="822" t="s">
        <v>4541</v>
      </c>
      <c r="D278" s="822" t="s">
        <v>2545</v>
      </c>
      <c r="E278" s="822" t="s">
        <v>4542</v>
      </c>
      <c r="F278" s="831"/>
      <c r="G278" s="831"/>
      <c r="H278" s="827">
        <v>0</v>
      </c>
      <c r="I278" s="831">
        <v>3</v>
      </c>
      <c r="J278" s="831">
        <v>15966.24</v>
      </c>
      <c r="K278" s="827">
        <v>1</v>
      </c>
      <c r="L278" s="831">
        <v>3</v>
      </c>
      <c r="M278" s="832">
        <v>15966.24</v>
      </c>
    </row>
    <row r="279" spans="1:13" ht="14.45" customHeight="1" x14ac:dyDescent="0.2">
      <c r="A279" s="821" t="s">
        <v>2889</v>
      </c>
      <c r="B279" s="822" t="s">
        <v>2536</v>
      </c>
      <c r="C279" s="822" t="s">
        <v>2540</v>
      </c>
      <c r="D279" s="822" t="s">
        <v>2538</v>
      </c>
      <c r="E279" s="822" t="s">
        <v>2541</v>
      </c>
      <c r="F279" s="831"/>
      <c r="G279" s="831"/>
      <c r="H279" s="827">
        <v>0</v>
      </c>
      <c r="I279" s="831">
        <v>2</v>
      </c>
      <c r="J279" s="831">
        <v>969.5</v>
      </c>
      <c r="K279" s="827">
        <v>1</v>
      </c>
      <c r="L279" s="831">
        <v>2</v>
      </c>
      <c r="M279" s="832">
        <v>969.5</v>
      </c>
    </row>
    <row r="280" spans="1:13" ht="14.45" customHeight="1" x14ac:dyDescent="0.2">
      <c r="A280" s="821" t="s">
        <v>2889</v>
      </c>
      <c r="B280" s="822" t="s">
        <v>2536</v>
      </c>
      <c r="C280" s="822" t="s">
        <v>3033</v>
      </c>
      <c r="D280" s="822" t="s">
        <v>2545</v>
      </c>
      <c r="E280" s="822" t="s">
        <v>3034</v>
      </c>
      <c r="F280" s="831"/>
      <c r="G280" s="831"/>
      <c r="H280" s="827">
        <v>0</v>
      </c>
      <c r="I280" s="831">
        <v>4</v>
      </c>
      <c r="J280" s="831">
        <v>21288.32</v>
      </c>
      <c r="K280" s="827">
        <v>1</v>
      </c>
      <c r="L280" s="831">
        <v>4</v>
      </c>
      <c r="M280" s="832">
        <v>21288.32</v>
      </c>
    </row>
    <row r="281" spans="1:13" ht="14.45" customHeight="1" x14ac:dyDescent="0.2">
      <c r="A281" s="821" t="s">
        <v>2889</v>
      </c>
      <c r="B281" s="822" t="s">
        <v>2536</v>
      </c>
      <c r="C281" s="822" t="s">
        <v>2542</v>
      </c>
      <c r="D281" s="822" t="s">
        <v>2538</v>
      </c>
      <c r="E281" s="822" t="s">
        <v>2543</v>
      </c>
      <c r="F281" s="831"/>
      <c r="G281" s="831"/>
      <c r="H281" s="827">
        <v>0</v>
      </c>
      <c r="I281" s="831">
        <v>3</v>
      </c>
      <c r="J281" s="831">
        <v>2908.44</v>
      </c>
      <c r="K281" s="827">
        <v>1</v>
      </c>
      <c r="L281" s="831">
        <v>3</v>
      </c>
      <c r="M281" s="832">
        <v>2908.44</v>
      </c>
    </row>
    <row r="282" spans="1:13" ht="14.45" customHeight="1" x14ac:dyDescent="0.2">
      <c r="A282" s="821" t="s">
        <v>2889</v>
      </c>
      <c r="B282" s="822" t="s">
        <v>2536</v>
      </c>
      <c r="C282" s="822" t="s">
        <v>2537</v>
      </c>
      <c r="D282" s="822" t="s">
        <v>2538</v>
      </c>
      <c r="E282" s="822" t="s">
        <v>2539</v>
      </c>
      <c r="F282" s="831"/>
      <c r="G282" s="831"/>
      <c r="H282" s="827">
        <v>0</v>
      </c>
      <c r="I282" s="831">
        <v>3</v>
      </c>
      <c r="J282" s="831">
        <v>5816.91</v>
      </c>
      <c r="K282" s="827">
        <v>1</v>
      </c>
      <c r="L282" s="831">
        <v>3</v>
      </c>
      <c r="M282" s="832">
        <v>5816.91</v>
      </c>
    </row>
    <row r="283" spans="1:13" ht="14.45" customHeight="1" x14ac:dyDescent="0.2">
      <c r="A283" s="821" t="s">
        <v>2889</v>
      </c>
      <c r="B283" s="822" t="s">
        <v>2555</v>
      </c>
      <c r="C283" s="822" t="s">
        <v>2556</v>
      </c>
      <c r="D283" s="822" t="s">
        <v>1211</v>
      </c>
      <c r="E283" s="822" t="s">
        <v>1212</v>
      </c>
      <c r="F283" s="831"/>
      <c r="G283" s="831"/>
      <c r="H283" s="827"/>
      <c r="I283" s="831">
        <v>7</v>
      </c>
      <c r="J283" s="831">
        <v>0</v>
      </c>
      <c r="K283" s="827"/>
      <c r="L283" s="831">
        <v>7</v>
      </c>
      <c r="M283" s="832">
        <v>0</v>
      </c>
    </row>
    <row r="284" spans="1:13" ht="14.45" customHeight="1" x14ac:dyDescent="0.2">
      <c r="A284" s="821" t="s">
        <v>2889</v>
      </c>
      <c r="B284" s="822" t="s">
        <v>2577</v>
      </c>
      <c r="C284" s="822" t="s">
        <v>2578</v>
      </c>
      <c r="D284" s="822" t="s">
        <v>2579</v>
      </c>
      <c r="E284" s="822" t="s">
        <v>2580</v>
      </c>
      <c r="F284" s="831"/>
      <c r="G284" s="831"/>
      <c r="H284" s="827">
        <v>0</v>
      </c>
      <c r="I284" s="831">
        <v>2</v>
      </c>
      <c r="J284" s="831">
        <v>226.32</v>
      </c>
      <c r="K284" s="827">
        <v>1</v>
      </c>
      <c r="L284" s="831">
        <v>2</v>
      </c>
      <c r="M284" s="832">
        <v>226.32</v>
      </c>
    </row>
    <row r="285" spans="1:13" ht="14.45" customHeight="1" x14ac:dyDescent="0.2">
      <c r="A285" s="821" t="s">
        <v>2889</v>
      </c>
      <c r="B285" s="822" t="s">
        <v>2577</v>
      </c>
      <c r="C285" s="822" t="s">
        <v>2581</v>
      </c>
      <c r="D285" s="822" t="s">
        <v>2579</v>
      </c>
      <c r="E285" s="822" t="s">
        <v>2582</v>
      </c>
      <c r="F285" s="831"/>
      <c r="G285" s="831"/>
      <c r="H285" s="827">
        <v>0</v>
      </c>
      <c r="I285" s="831">
        <v>6</v>
      </c>
      <c r="J285" s="831">
        <v>1018.3799999999999</v>
      </c>
      <c r="K285" s="827">
        <v>1</v>
      </c>
      <c r="L285" s="831">
        <v>6</v>
      </c>
      <c r="M285" s="832">
        <v>1018.3799999999999</v>
      </c>
    </row>
    <row r="286" spans="1:13" ht="14.45" customHeight="1" x14ac:dyDescent="0.2">
      <c r="A286" s="821" t="s">
        <v>2889</v>
      </c>
      <c r="B286" s="822" t="s">
        <v>2583</v>
      </c>
      <c r="C286" s="822" t="s">
        <v>3160</v>
      </c>
      <c r="D286" s="822" t="s">
        <v>1281</v>
      </c>
      <c r="E286" s="822" t="s">
        <v>3161</v>
      </c>
      <c r="F286" s="831"/>
      <c r="G286" s="831"/>
      <c r="H286" s="827">
        <v>0</v>
      </c>
      <c r="I286" s="831">
        <v>1</v>
      </c>
      <c r="J286" s="831">
        <v>2573.2199999999998</v>
      </c>
      <c r="K286" s="827">
        <v>1</v>
      </c>
      <c r="L286" s="831">
        <v>1</v>
      </c>
      <c r="M286" s="832">
        <v>2573.2199999999998</v>
      </c>
    </row>
    <row r="287" spans="1:13" ht="14.45" customHeight="1" x14ac:dyDescent="0.2">
      <c r="A287" s="821" t="s">
        <v>2889</v>
      </c>
      <c r="B287" s="822" t="s">
        <v>2587</v>
      </c>
      <c r="C287" s="822" t="s">
        <v>2591</v>
      </c>
      <c r="D287" s="822" t="s">
        <v>2589</v>
      </c>
      <c r="E287" s="822" t="s">
        <v>2592</v>
      </c>
      <c r="F287" s="831"/>
      <c r="G287" s="831"/>
      <c r="H287" s="827">
        <v>0</v>
      </c>
      <c r="I287" s="831">
        <v>2</v>
      </c>
      <c r="J287" s="831">
        <v>23.42</v>
      </c>
      <c r="K287" s="827">
        <v>1</v>
      </c>
      <c r="L287" s="831">
        <v>2</v>
      </c>
      <c r="M287" s="832">
        <v>23.42</v>
      </c>
    </row>
    <row r="288" spans="1:13" ht="14.45" customHeight="1" x14ac:dyDescent="0.2">
      <c r="A288" s="821" t="s">
        <v>2889</v>
      </c>
      <c r="B288" s="822" t="s">
        <v>4907</v>
      </c>
      <c r="C288" s="822" t="s">
        <v>4828</v>
      </c>
      <c r="D288" s="822" t="s">
        <v>4829</v>
      </c>
      <c r="E288" s="822" t="s">
        <v>4830</v>
      </c>
      <c r="F288" s="831">
        <v>2</v>
      </c>
      <c r="G288" s="831">
        <v>0</v>
      </c>
      <c r="H288" s="827"/>
      <c r="I288" s="831"/>
      <c r="J288" s="831"/>
      <c r="K288" s="827"/>
      <c r="L288" s="831">
        <v>2</v>
      </c>
      <c r="M288" s="832">
        <v>0</v>
      </c>
    </row>
    <row r="289" spans="1:13" ht="14.45" customHeight="1" x14ac:dyDescent="0.2">
      <c r="A289" s="821" t="s">
        <v>2889</v>
      </c>
      <c r="B289" s="822" t="s">
        <v>2593</v>
      </c>
      <c r="C289" s="822" t="s">
        <v>2596</v>
      </c>
      <c r="D289" s="822" t="s">
        <v>1460</v>
      </c>
      <c r="E289" s="822" t="s">
        <v>1386</v>
      </c>
      <c r="F289" s="831"/>
      <c r="G289" s="831"/>
      <c r="H289" s="827"/>
      <c r="I289" s="831">
        <v>1</v>
      </c>
      <c r="J289" s="831">
        <v>0</v>
      </c>
      <c r="K289" s="827"/>
      <c r="L289" s="831">
        <v>1</v>
      </c>
      <c r="M289" s="832">
        <v>0</v>
      </c>
    </row>
    <row r="290" spans="1:13" ht="14.45" customHeight="1" x14ac:dyDescent="0.2">
      <c r="A290" s="821" t="s">
        <v>2889</v>
      </c>
      <c r="B290" s="822" t="s">
        <v>2593</v>
      </c>
      <c r="C290" s="822" t="s">
        <v>2594</v>
      </c>
      <c r="D290" s="822" t="s">
        <v>1460</v>
      </c>
      <c r="E290" s="822" t="s">
        <v>2595</v>
      </c>
      <c r="F290" s="831"/>
      <c r="G290" s="831"/>
      <c r="H290" s="827"/>
      <c r="I290" s="831">
        <v>5</v>
      </c>
      <c r="J290" s="831">
        <v>0</v>
      </c>
      <c r="K290" s="827"/>
      <c r="L290" s="831">
        <v>5</v>
      </c>
      <c r="M290" s="832">
        <v>0</v>
      </c>
    </row>
    <row r="291" spans="1:13" ht="14.45" customHeight="1" x14ac:dyDescent="0.2">
      <c r="A291" s="821" t="s">
        <v>2889</v>
      </c>
      <c r="B291" s="822" t="s">
        <v>4900</v>
      </c>
      <c r="C291" s="822" t="s">
        <v>3824</v>
      </c>
      <c r="D291" s="822" t="s">
        <v>3006</v>
      </c>
      <c r="E291" s="822" t="s">
        <v>3825</v>
      </c>
      <c r="F291" s="831">
        <v>1</v>
      </c>
      <c r="G291" s="831">
        <v>246.39</v>
      </c>
      <c r="H291" s="827">
        <v>1</v>
      </c>
      <c r="I291" s="831"/>
      <c r="J291" s="831"/>
      <c r="K291" s="827">
        <v>0</v>
      </c>
      <c r="L291" s="831">
        <v>1</v>
      </c>
      <c r="M291" s="832">
        <v>246.39</v>
      </c>
    </row>
    <row r="292" spans="1:13" ht="14.45" customHeight="1" x14ac:dyDescent="0.2">
      <c r="A292" s="821" t="s">
        <v>2889</v>
      </c>
      <c r="B292" s="822" t="s">
        <v>2605</v>
      </c>
      <c r="C292" s="822" t="s">
        <v>3163</v>
      </c>
      <c r="D292" s="822" t="s">
        <v>1435</v>
      </c>
      <c r="E292" s="822" t="s">
        <v>1436</v>
      </c>
      <c r="F292" s="831"/>
      <c r="G292" s="831"/>
      <c r="H292" s="827">
        <v>0</v>
      </c>
      <c r="I292" s="831">
        <v>1</v>
      </c>
      <c r="J292" s="831">
        <v>63.75</v>
      </c>
      <c r="K292" s="827">
        <v>1</v>
      </c>
      <c r="L292" s="831">
        <v>1</v>
      </c>
      <c r="M292" s="832">
        <v>63.75</v>
      </c>
    </row>
    <row r="293" spans="1:13" ht="14.45" customHeight="1" x14ac:dyDescent="0.2">
      <c r="A293" s="821" t="s">
        <v>2889</v>
      </c>
      <c r="B293" s="822" t="s">
        <v>2613</v>
      </c>
      <c r="C293" s="822" t="s">
        <v>2614</v>
      </c>
      <c r="D293" s="822" t="s">
        <v>1454</v>
      </c>
      <c r="E293" s="822" t="s">
        <v>2615</v>
      </c>
      <c r="F293" s="831"/>
      <c r="G293" s="831"/>
      <c r="H293" s="827">
        <v>0</v>
      </c>
      <c r="I293" s="831">
        <v>2</v>
      </c>
      <c r="J293" s="831">
        <v>235.1</v>
      </c>
      <c r="K293" s="827">
        <v>1</v>
      </c>
      <c r="L293" s="831">
        <v>2</v>
      </c>
      <c r="M293" s="832">
        <v>235.1</v>
      </c>
    </row>
    <row r="294" spans="1:13" ht="14.45" customHeight="1" x14ac:dyDescent="0.2">
      <c r="A294" s="821" t="s">
        <v>2889</v>
      </c>
      <c r="B294" s="822" t="s">
        <v>2613</v>
      </c>
      <c r="C294" s="822" t="s">
        <v>2616</v>
      </c>
      <c r="D294" s="822" t="s">
        <v>1454</v>
      </c>
      <c r="E294" s="822" t="s">
        <v>780</v>
      </c>
      <c r="F294" s="831"/>
      <c r="G294" s="831"/>
      <c r="H294" s="827">
        <v>0</v>
      </c>
      <c r="I294" s="831">
        <v>1</v>
      </c>
      <c r="J294" s="831">
        <v>58.77</v>
      </c>
      <c r="K294" s="827">
        <v>1</v>
      </c>
      <c r="L294" s="831">
        <v>1</v>
      </c>
      <c r="M294" s="832">
        <v>58.77</v>
      </c>
    </row>
    <row r="295" spans="1:13" ht="14.45" customHeight="1" x14ac:dyDescent="0.2">
      <c r="A295" s="821" t="s">
        <v>2890</v>
      </c>
      <c r="B295" s="822" t="s">
        <v>4908</v>
      </c>
      <c r="C295" s="822" t="s">
        <v>4159</v>
      </c>
      <c r="D295" s="822" t="s">
        <v>4160</v>
      </c>
      <c r="E295" s="822" t="s">
        <v>3742</v>
      </c>
      <c r="F295" s="831"/>
      <c r="G295" s="831"/>
      <c r="H295" s="827">
        <v>0</v>
      </c>
      <c r="I295" s="831">
        <v>2</v>
      </c>
      <c r="J295" s="831">
        <v>83.26</v>
      </c>
      <c r="K295" s="827">
        <v>1</v>
      </c>
      <c r="L295" s="831">
        <v>2</v>
      </c>
      <c r="M295" s="832">
        <v>83.26</v>
      </c>
    </row>
    <row r="296" spans="1:13" ht="14.45" customHeight="1" x14ac:dyDescent="0.2">
      <c r="A296" s="821" t="s">
        <v>2890</v>
      </c>
      <c r="B296" s="822" t="s">
        <v>4891</v>
      </c>
      <c r="C296" s="822" t="s">
        <v>3284</v>
      </c>
      <c r="D296" s="822" t="s">
        <v>3285</v>
      </c>
      <c r="E296" s="822" t="s">
        <v>3286</v>
      </c>
      <c r="F296" s="831"/>
      <c r="G296" s="831"/>
      <c r="H296" s="827">
        <v>0</v>
      </c>
      <c r="I296" s="831">
        <v>6</v>
      </c>
      <c r="J296" s="831">
        <v>6546.4199999999992</v>
      </c>
      <c r="K296" s="827">
        <v>1</v>
      </c>
      <c r="L296" s="831">
        <v>6</v>
      </c>
      <c r="M296" s="832">
        <v>6546.4199999999992</v>
      </c>
    </row>
    <row r="297" spans="1:13" ht="14.45" customHeight="1" x14ac:dyDescent="0.2">
      <c r="A297" s="821" t="s">
        <v>2890</v>
      </c>
      <c r="B297" s="822" t="s">
        <v>2330</v>
      </c>
      <c r="C297" s="822" t="s">
        <v>3120</v>
      </c>
      <c r="D297" s="822" t="s">
        <v>929</v>
      </c>
      <c r="E297" s="822" t="s">
        <v>3121</v>
      </c>
      <c r="F297" s="831"/>
      <c r="G297" s="831"/>
      <c r="H297" s="827">
        <v>0</v>
      </c>
      <c r="I297" s="831">
        <v>1</v>
      </c>
      <c r="J297" s="831">
        <v>490.89</v>
      </c>
      <c r="K297" s="827">
        <v>1</v>
      </c>
      <c r="L297" s="831">
        <v>1</v>
      </c>
      <c r="M297" s="832">
        <v>490.89</v>
      </c>
    </row>
    <row r="298" spans="1:13" ht="14.45" customHeight="1" x14ac:dyDescent="0.2">
      <c r="A298" s="821" t="s">
        <v>2890</v>
      </c>
      <c r="B298" s="822" t="s">
        <v>2330</v>
      </c>
      <c r="C298" s="822" t="s">
        <v>2335</v>
      </c>
      <c r="D298" s="822" t="s">
        <v>931</v>
      </c>
      <c r="E298" s="822" t="s">
        <v>2336</v>
      </c>
      <c r="F298" s="831"/>
      <c r="G298" s="831"/>
      <c r="H298" s="827">
        <v>0</v>
      </c>
      <c r="I298" s="831">
        <v>1</v>
      </c>
      <c r="J298" s="831">
        <v>1847.49</v>
      </c>
      <c r="K298" s="827">
        <v>1</v>
      </c>
      <c r="L298" s="831">
        <v>1</v>
      </c>
      <c r="M298" s="832">
        <v>1847.49</v>
      </c>
    </row>
    <row r="299" spans="1:13" ht="14.45" customHeight="1" x14ac:dyDescent="0.2">
      <c r="A299" s="821" t="s">
        <v>2890</v>
      </c>
      <c r="B299" s="822" t="s">
        <v>2356</v>
      </c>
      <c r="C299" s="822" t="s">
        <v>2359</v>
      </c>
      <c r="D299" s="822" t="s">
        <v>936</v>
      </c>
      <c r="E299" s="822" t="s">
        <v>2360</v>
      </c>
      <c r="F299" s="831"/>
      <c r="G299" s="831"/>
      <c r="H299" s="827">
        <v>0</v>
      </c>
      <c r="I299" s="831">
        <v>2</v>
      </c>
      <c r="J299" s="831">
        <v>85.02</v>
      </c>
      <c r="K299" s="827">
        <v>1</v>
      </c>
      <c r="L299" s="831">
        <v>2</v>
      </c>
      <c r="M299" s="832">
        <v>85.02</v>
      </c>
    </row>
    <row r="300" spans="1:13" ht="14.45" customHeight="1" x14ac:dyDescent="0.2">
      <c r="A300" s="821" t="s">
        <v>2890</v>
      </c>
      <c r="B300" s="822" t="s">
        <v>2356</v>
      </c>
      <c r="C300" s="822" t="s">
        <v>2361</v>
      </c>
      <c r="D300" s="822" t="s">
        <v>936</v>
      </c>
      <c r="E300" s="822" t="s">
        <v>2362</v>
      </c>
      <c r="F300" s="831"/>
      <c r="G300" s="831"/>
      <c r="H300" s="827">
        <v>0</v>
      </c>
      <c r="I300" s="831">
        <v>1</v>
      </c>
      <c r="J300" s="831">
        <v>85.02</v>
      </c>
      <c r="K300" s="827">
        <v>1</v>
      </c>
      <c r="L300" s="831">
        <v>1</v>
      </c>
      <c r="M300" s="832">
        <v>85.02</v>
      </c>
    </row>
    <row r="301" spans="1:13" ht="14.45" customHeight="1" x14ac:dyDescent="0.2">
      <c r="A301" s="821" t="s">
        <v>2890</v>
      </c>
      <c r="B301" s="822" t="s">
        <v>2372</v>
      </c>
      <c r="C301" s="822" t="s">
        <v>4148</v>
      </c>
      <c r="D301" s="822" t="s">
        <v>717</v>
      </c>
      <c r="E301" s="822" t="s">
        <v>718</v>
      </c>
      <c r="F301" s="831">
        <v>1</v>
      </c>
      <c r="G301" s="831">
        <v>38.04</v>
      </c>
      <c r="H301" s="827">
        <v>1</v>
      </c>
      <c r="I301" s="831"/>
      <c r="J301" s="831"/>
      <c r="K301" s="827">
        <v>0</v>
      </c>
      <c r="L301" s="831">
        <v>1</v>
      </c>
      <c r="M301" s="832">
        <v>38.04</v>
      </c>
    </row>
    <row r="302" spans="1:13" ht="14.45" customHeight="1" x14ac:dyDescent="0.2">
      <c r="A302" s="821" t="s">
        <v>2890</v>
      </c>
      <c r="B302" s="822" t="s">
        <v>2379</v>
      </c>
      <c r="C302" s="822" t="s">
        <v>3517</v>
      </c>
      <c r="D302" s="822" t="s">
        <v>2381</v>
      </c>
      <c r="E302" s="822" t="s">
        <v>3518</v>
      </c>
      <c r="F302" s="831"/>
      <c r="G302" s="831"/>
      <c r="H302" s="827">
        <v>0</v>
      </c>
      <c r="I302" s="831">
        <v>1</v>
      </c>
      <c r="J302" s="831">
        <v>229.38</v>
      </c>
      <c r="K302" s="827">
        <v>1</v>
      </c>
      <c r="L302" s="831">
        <v>1</v>
      </c>
      <c r="M302" s="832">
        <v>229.38</v>
      </c>
    </row>
    <row r="303" spans="1:13" ht="14.45" customHeight="1" x14ac:dyDescent="0.2">
      <c r="A303" s="821" t="s">
        <v>2890</v>
      </c>
      <c r="B303" s="822" t="s">
        <v>2386</v>
      </c>
      <c r="C303" s="822" t="s">
        <v>2387</v>
      </c>
      <c r="D303" s="822" t="s">
        <v>2388</v>
      </c>
      <c r="E303" s="822" t="s">
        <v>2389</v>
      </c>
      <c r="F303" s="831"/>
      <c r="G303" s="831"/>
      <c r="H303" s="827">
        <v>0</v>
      </c>
      <c r="I303" s="831">
        <v>2</v>
      </c>
      <c r="J303" s="831">
        <v>186.54</v>
      </c>
      <c r="K303" s="827">
        <v>1</v>
      </c>
      <c r="L303" s="831">
        <v>2</v>
      </c>
      <c r="M303" s="832">
        <v>186.54</v>
      </c>
    </row>
    <row r="304" spans="1:13" ht="14.45" customHeight="1" x14ac:dyDescent="0.2">
      <c r="A304" s="821" t="s">
        <v>2890</v>
      </c>
      <c r="B304" s="822" t="s">
        <v>2395</v>
      </c>
      <c r="C304" s="822" t="s">
        <v>2396</v>
      </c>
      <c r="D304" s="822" t="s">
        <v>1287</v>
      </c>
      <c r="E304" s="822" t="s">
        <v>736</v>
      </c>
      <c r="F304" s="831"/>
      <c r="G304" s="831"/>
      <c r="H304" s="827">
        <v>0</v>
      </c>
      <c r="I304" s="831">
        <v>2</v>
      </c>
      <c r="J304" s="831">
        <v>68.94</v>
      </c>
      <c r="K304" s="827">
        <v>1</v>
      </c>
      <c r="L304" s="831">
        <v>2</v>
      </c>
      <c r="M304" s="832">
        <v>68.94</v>
      </c>
    </row>
    <row r="305" spans="1:13" ht="14.45" customHeight="1" x14ac:dyDescent="0.2">
      <c r="A305" s="821" t="s">
        <v>2890</v>
      </c>
      <c r="B305" s="822" t="s">
        <v>2395</v>
      </c>
      <c r="C305" s="822" t="s">
        <v>2676</v>
      </c>
      <c r="D305" s="822" t="s">
        <v>1287</v>
      </c>
      <c r="E305" s="822" t="s">
        <v>2677</v>
      </c>
      <c r="F305" s="831"/>
      <c r="G305" s="831"/>
      <c r="H305" s="827">
        <v>0</v>
      </c>
      <c r="I305" s="831">
        <v>2</v>
      </c>
      <c r="J305" s="831">
        <v>206.8</v>
      </c>
      <c r="K305" s="827">
        <v>1</v>
      </c>
      <c r="L305" s="831">
        <v>2</v>
      </c>
      <c r="M305" s="832">
        <v>206.8</v>
      </c>
    </row>
    <row r="306" spans="1:13" ht="14.45" customHeight="1" x14ac:dyDescent="0.2">
      <c r="A306" s="821" t="s">
        <v>2890</v>
      </c>
      <c r="B306" s="822" t="s">
        <v>4909</v>
      </c>
      <c r="C306" s="822" t="s">
        <v>4164</v>
      </c>
      <c r="D306" s="822" t="s">
        <v>4165</v>
      </c>
      <c r="E306" s="822" t="s">
        <v>4166</v>
      </c>
      <c r="F306" s="831"/>
      <c r="G306" s="831"/>
      <c r="H306" s="827">
        <v>0</v>
      </c>
      <c r="I306" s="831">
        <v>1</v>
      </c>
      <c r="J306" s="831">
        <v>91.9</v>
      </c>
      <c r="K306" s="827">
        <v>1</v>
      </c>
      <c r="L306" s="831">
        <v>1</v>
      </c>
      <c r="M306" s="832">
        <v>91.9</v>
      </c>
    </row>
    <row r="307" spans="1:13" ht="14.45" customHeight="1" x14ac:dyDescent="0.2">
      <c r="A307" s="821" t="s">
        <v>2890</v>
      </c>
      <c r="B307" s="822" t="s">
        <v>2434</v>
      </c>
      <c r="C307" s="822" t="s">
        <v>2442</v>
      </c>
      <c r="D307" s="822" t="s">
        <v>2436</v>
      </c>
      <c r="E307" s="822" t="s">
        <v>2443</v>
      </c>
      <c r="F307" s="831"/>
      <c r="G307" s="831"/>
      <c r="H307" s="827">
        <v>0</v>
      </c>
      <c r="I307" s="831">
        <v>2</v>
      </c>
      <c r="J307" s="831">
        <v>168.36</v>
      </c>
      <c r="K307" s="827">
        <v>1</v>
      </c>
      <c r="L307" s="831">
        <v>2</v>
      </c>
      <c r="M307" s="832">
        <v>168.36</v>
      </c>
    </row>
    <row r="308" spans="1:13" ht="14.45" customHeight="1" x14ac:dyDescent="0.2">
      <c r="A308" s="821" t="s">
        <v>2890</v>
      </c>
      <c r="B308" s="822" t="s">
        <v>2434</v>
      </c>
      <c r="C308" s="822" t="s">
        <v>3760</v>
      </c>
      <c r="D308" s="822" t="s">
        <v>891</v>
      </c>
      <c r="E308" s="822" t="s">
        <v>3761</v>
      </c>
      <c r="F308" s="831">
        <v>1</v>
      </c>
      <c r="G308" s="831">
        <v>63.14</v>
      </c>
      <c r="H308" s="827">
        <v>1</v>
      </c>
      <c r="I308" s="831"/>
      <c r="J308" s="831"/>
      <c r="K308" s="827">
        <v>0</v>
      </c>
      <c r="L308" s="831">
        <v>1</v>
      </c>
      <c r="M308" s="832">
        <v>63.14</v>
      </c>
    </row>
    <row r="309" spans="1:13" ht="14.45" customHeight="1" x14ac:dyDescent="0.2">
      <c r="A309" s="821" t="s">
        <v>2890</v>
      </c>
      <c r="B309" s="822" t="s">
        <v>2434</v>
      </c>
      <c r="C309" s="822" t="s">
        <v>4184</v>
      </c>
      <c r="D309" s="822" t="s">
        <v>891</v>
      </c>
      <c r="E309" s="822" t="s">
        <v>2707</v>
      </c>
      <c r="F309" s="831">
        <v>3</v>
      </c>
      <c r="G309" s="831">
        <v>147.24</v>
      </c>
      <c r="H309" s="827">
        <v>1</v>
      </c>
      <c r="I309" s="831"/>
      <c r="J309" s="831"/>
      <c r="K309" s="827">
        <v>0</v>
      </c>
      <c r="L309" s="831">
        <v>3</v>
      </c>
      <c r="M309" s="832">
        <v>147.24</v>
      </c>
    </row>
    <row r="310" spans="1:13" ht="14.45" customHeight="1" x14ac:dyDescent="0.2">
      <c r="A310" s="821" t="s">
        <v>2890</v>
      </c>
      <c r="B310" s="822" t="s">
        <v>2445</v>
      </c>
      <c r="C310" s="822" t="s">
        <v>2449</v>
      </c>
      <c r="D310" s="822" t="s">
        <v>1529</v>
      </c>
      <c r="E310" s="822" t="s">
        <v>2450</v>
      </c>
      <c r="F310" s="831"/>
      <c r="G310" s="831"/>
      <c r="H310" s="827">
        <v>0</v>
      </c>
      <c r="I310" s="831">
        <v>2</v>
      </c>
      <c r="J310" s="831">
        <v>308.72000000000003</v>
      </c>
      <c r="K310" s="827">
        <v>1</v>
      </c>
      <c r="L310" s="831">
        <v>2</v>
      </c>
      <c r="M310" s="832">
        <v>308.72000000000003</v>
      </c>
    </row>
    <row r="311" spans="1:13" ht="14.45" customHeight="1" x14ac:dyDescent="0.2">
      <c r="A311" s="821" t="s">
        <v>2890</v>
      </c>
      <c r="B311" s="822" t="s">
        <v>2445</v>
      </c>
      <c r="C311" s="822" t="s">
        <v>4180</v>
      </c>
      <c r="D311" s="822" t="s">
        <v>1527</v>
      </c>
      <c r="E311" s="822" t="s">
        <v>4181</v>
      </c>
      <c r="F311" s="831"/>
      <c r="G311" s="831"/>
      <c r="H311" s="827">
        <v>0</v>
      </c>
      <c r="I311" s="831">
        <v>1</v>
      </c>
      <c r="J311" s="831">
        <v>80.28</v>
      </c>
      <c r="K311" s="827">
        <v>1</v>
      </c>
      <c r="L311" s="831">
        <v>1</v>
      </c>
      <c r="M311" s="832">
        <v>80.28</v>
      </c>
    </row>
    <row r="312" spans="1:13" ht="14.45" customHeight="1" x14ac:dyDescent="0.2">
      <c r="A312" s="821" t="s">
        <v>2890</v>
      </c>
      <c r="B312" s="822" t="s">
        <v>4898</v>
      </c>
      <c r="C312" s="822" t="s">
        <v>3072</v>
      </c>
      <c r="D312" s="822" t="s">
        <v>3073</v>
      </c>
      <c r="E312" s="822" t="s">
        <v>3074</v>
      </c>
      <c r="F312" s="831"/>
      <c r="G312" s="831"/>
      <c r="H312" s="827">
        <v>0</v>
      </c>
      <c r="I312" s="831">
        <v>13</v>
      </c>
      <c r="J312" s="831">
        <v>21465.08</v>
      </c>
      <c r="K312" s="827">
        <v>1</v>
      </c>
      <c r="L312" s="831">
        <v>13</v>
      </c>
      <c r="M312" s="832">
        <v>21465.08</v>
      </c>
    </row>
    <row r="313" spans="1:13" ht="14.45" customHeight="1" x14ac:dyDescent="0.2">
      <c r="A313" s="821" t="s">
        <v>2890</v>
      </c>
      <c r="B313" s="822" t="s">
        <v>4894</v>
      </c>
      <c r="C313" s="822" t="s">
        <v>3168</v>
      </c>
      <c r="D313" s="822" t="s">
        <v>3169</v>
      </c>
      <c r="E313" s="822" t="s">
        <v>3170</v>
      </c>
      <c r="F313" s="831"/>
      <c r="G313" s="831"/>
      <c r="H313" s="827">
        <v>0</v>
      </c>
      <c r="I313" s="831">
        <v>39</v>
      </c>
      <c r="J313" s="831">
        <v>19590.090000000004</v>
      </c>
      <c r="K313" s="827">
        <v>1</v>
      </c>
      <c r="L313" s="831">
        <v>39</v>
      </c>
      <c r="M313" s="832">
        <v>19590.090000000004</v>
      </c>
    </row>
    <row r="314" spans="1:13" ht="14.45" customHeight="1" x14ac:dyDescent="0.2">
      <c r="A314" s="821" t="s">
        <v>2890</v>
      </c>
      <c r="B314" s="822" t="s">
        <v>4910</v>
      </c>
      <c r="C314" s="822" t="s">
        <v>3513</v>
      </c>
      <c r="D314" s="822" t="s">
        <v>3514</v>
      </c>
      <c r="E314" s="822" t="s">
        <v>3280</v>
      </c>
      <c r="F314" s="831">
        <v>3</v>
      </c>
      <c r="G314" s="831">
        <v>1541.1000000000001</v>
      </c>
      <c r="H314" s="827">
        <v>1</v>
      </c>
      <c r="I314" s="831"/>
      <c r="J314" s="831"/>
      <c r="K314" s="827">
        <v>0</v>
      </c>
      <c r="L314" s="831">
        <v>3</v>
      </c>
      <c r="M314" s="832">
        <v>1541.1000000000001</v>
      </c>
    </row>
    <row r="315" spans="1:13" ht="14.45" customHeight="1" x14ac:dyDescent="0.2">
      <c r="A315" s="821" t="s">
        <v>2890</v>
      </c>
      <c r="B315" s="822" t="s">
        <v>4895</v>
      </c>
      <c r="C315" s="822" t="s">
        <v>3358</v>
      </c>
      <c r="D315" s="822" t="s">
        <v>3101</v>
      </c>
      <c r="E315" s="822"/>
      <c r="F315" s="831">
        <v>6</v>
      </c>
      <c r="G315" s="831">
        <v>3302.34</v>
      </c>
      <c r="H315" s="827">
        <v>1</v>
      </c>
      <c r="I315" s="831"/>
      <c r="J315" s="831"/>
      <c r="K315" s="827">
        <v>0</v>
      </c>
      <c r="L315" s="831">
        <v>6</v>
      </c>
      <c r="M315" s="832">
        <v>3302.34</v>
      </c>
    </row>
    <row r="316" spans="1:13" ht="14.45" customHeight="1" x14ac:dyDescent="0.2">
      <c r="A316" s="821" t="s">
        <v>2890</v>
      </c>
      <c r="B316" s="822" t="s">
        <v>4895</v>
      </c>
      <c r="C316" s="822" t="s">
        <v>3103</v>
      </c>
      <c r="D316" s="822" t="s">
        <v>3104</v>
      </c>
      <c r="E316" s="822" t="s">
        <v>734</v>
      </c>
      <c r="F316" s="831"/>
      <c r="G316" s="831"/>
      <c r="H316" s="827">
        <v>0</v>
      </c>
      <c r="I316" s="831">
        <v>338</v>
      </c>
      <c r="J316" s="831">
        <v>186031.81999999992</v>
      </c>
      <c r="K316" s="827">
        <v>1</v>
      </c>
      <c r="L316" s="831">
        <v>338</v>
      </c>
      <c r="M316" s="832">
        <v>186031.81999999992</v>
      </c>
    </row>
    <row r="317" spans="1:13" ht="14.45" customHeight="1" x14ac:dyDescent="0.2">
      <c r="A317" s="821" t="s">
        <v>2890</v>
      </c>
      <c r="B317" s="822" t="s">
        <v>4896</v>
      </c>
      <c r="C317" s="822" t="s">
        <v>3016</v>
      </c>
      <c r="D317" s="822" t="s">
        <v>3017</v>
      </c>
      <c r="E317" s="822" t="s">
        <v>3018</v>
      </c>
      <c r="F317" s="831"/>
      <c r="G317" s="831"/>
      <c r="H317" s="827">
        <v>0</v>
      </c>
      <c r="I317" s="831">
        <v>3</v>
      </c>
      <c r="J317" s="831">
        <v>1651.17</v>
      </c>
      <c r="K317" s="827">
        <v>1</v>
      </c>
      <c r="L317" s="831">
        <v>3</v>
      </c>
      <c r="M317" s="832">
        <v>1651.17</v>
      </c>
    </row>
    <row r="318" spans="1:13" ht="14.45" customHeight="1" x14ac:dyDescent="0.2">
      <c r="A318" s="821" t="s">
        <v>2890</v>
      </c>
      <c r="B318" s="822" t="s">
        <v>2524</v>
      </c>
      <c r="C318" s="822" t="s">
        <v>2526</v>
      </c>
      <c r="D318" s="822" t="s">
        <v>656</v>
      </c>
      <c r="E318" s="822" t="s">
        <v>658</v>
      </c>
      <c r="F318" s="831"/>
      <c r="G318" s="831"/>
      <c r="H318" s="827">
        <v>0</v>
      </c>
      <c r="I318" s="831">
        <v>1</v>
      </c>
      <c r="J318" s="831">
        <v>72.55</v>
      </c>
      <c r="K318" s="827">
        <v>1</v>
      </c>
      <c r="L318" s="831">
        <v>1</v>
      </c>
      <c r="M318" s="832">
        <v>72.55</v>
      </c>
    </row>
    <row r="319" spans="1:13" ht="14.45" customHeight="1" x14ac:dyDescent="0.2">
      <c r="A319" s="821" t="s">
        <v>2890</v>
      </c>
      <c r="B319" s="822" t="s">
        <v>4899</v>
      </c>
      <c r="C319" s="822" t="s">
        <v>3090</v>
      </c>
      <c r="D319" s="822" t="s">
        <v>3091</v>
      </c>
      <c r="E319" s="822" t="s">
        <v>2703</v>
      </c>
      <c r="F319" s="831">
        <v>8</v>
      </c>
      <c r="G319" s="831">
        <v>25289.439999999995</v>
      </c>
      <c r="H319" s="827">
        <v>1</v>
      </c>
      <c r="I319" s="831"/>
      <c r="J319" s="831"/>
      <c r="K319" s="827">
        <v>0</v>
      </c>
      <c r="L319" s="831">
        <v>8</v>
      </c>
      <c r="M319" s="832">
        <v>25289.439999999995</v>
      </c>
    </row>
    <row r="320" spans="1:13" ht="14.45" customHeight="1" x14ac:dyDescent="0.2">
      <c r="A320" s="821" t="s">
        <v>2890</v>
      </c>
      <c r="B320" s="822" t="s">
        <v>2536</v>
      </c>
      <c r="C320" s="822" t="s">
        <v>3344</v>
      </c>
      <c r="D320" s="822" t="s">
        <v>3027</v>
      </c>
      <c r="E320" s="822" t="s">
        <v>2539</v>
      </c>
      <c r="F320" s="831"/>
      <c r="G320" s="831"/>
      <c r="H320" s="827">
        <v>0</v>
      </c>
      <c r="I320" s="831">
        <v>1</v>
      </c>
      <c r="J320" s="831">
        <v>1300.79</v>
      </c>
      <c r="K320" s="827">
        <v>1</v>
      </c>
      <c r="L320" s="831">
        <v>1</v>
      </c>
      <c r="M320" s="832">
        <v>1300.79</v>
      </c>
    </row>
    <row r="321" spans="1:13" ht="14.45" customHeight="1" x14ac:dyDescent="0.2">
      <c r="A321" s="821" t="s">
        <v>2890</v>
      </c>
      <c r="B321" s="822" t="s">
        <v>2536</v>
      </c>
      <c r="C321" s="822" t="s">
        <v>2544</v>
      </c>
      <c r="D321" s="822" t="s">
        <v>2545</v>
      </c>
      <c r="E321" s="822" t="s">
        <v>2546</v>
      </c>
      <c r="F321" s="831"/>
      <c r="G321" s="831"/>
      <c r="H321" s="827">
        <v>0</v>
      </c>
      <c r="I321" s="831">
        <v>1</v>
      </c>
      <c r="J321" s="831">
        <v>5322.08</v>
      </c>
      <c r="K321" s="827">
        <v>1</v>
      </c>
      <c r="L321" s="831">
        <v>1</v>
      </c>
      <c r="M321" s="832">
        <v>5322.08</v>
      </c>
    </row>
    <row r="322" spans="1:13" ht="14.45" customHeight="1" x14ac:dyDescent="0.2">
      <c r="A322" s="821" t="s">
        <v>2890</v>
      </c>
      <c r="B322" s="822" t="s">
        <v>2536</v>
      </c>
      <c r="C322" s="822" t="s">
        <v>2547</v>
      </c>
      <c r="D322" s="822" t="s">
        <v>2548</v>
      </c>
      <c r="E322" s="822" t="s">
        <v>853</v>
      </c>
      <c r="F322" s="831"/>
      <c r="G322" s="831"/>
      <c r="H322" s="827">
        <v>0</v>
      </c>
      <c r="I322" s="831">
        <v>22</v>
      </c>
      <c r="J322" s="831">
        <v>39466.44</v>
      </c>
      <c r="K322" s="827">
        <v>1</v>
      </c>
      <c r="L322" s="831">
        <v>22</v>
      </c>
      <c r="M322" s="832">
        <v>39466.44</v>
      </c>
    </row>
    <row r="323" spans="1:13" ht="14.45" customHeight="1" x14ac:dyDescent="0.2">
      <c r="A323" s="821" t="s">
        <v>2890</v>
      </c>
      <c r="B323" s="822" t="s">
        <v>2536</v>
      </c>
      <c r="C323" s="822" t="s">
        <v>2551</v>
      </c>
      <c r="D323" s="822" t="s">
        <v>2548</v>
      </c>
      <c r="E323" s="822" t="s">
        <v>2552</v>
      </c>
      <c r="F323" s="831"/>
      <c r="G323" s="831"/>
      <c r="H323" s="827">
        <v>0</v>
      </c>
      <c r="I323" s="831">
        <v>5</v>
      </c>
      <c r="J323" s="831">
        <v>1626</v>
      </c>
      <c r="K323" s="827">
        <v>1</v>
      </c>
      <c r="L323" s="831">
        <v>5</v>
      </c>
      <c r="M323" s="832">
        <v>1626</v>
      </c>
    </row>
    <row r="324" spans="1:13" ht="14.45" customHeight="1" x14ac:dyDescent="0.2">
      <c r="A324" s="821" t="s">
        <v>2890</v>
      </c>
      <c r="B324" s="822" t="s">
        <v>2536</v>
      </c>
      <c r="C324" s="822" t="s">
        <v>2540</v>
      </c>
      <c r="D324" s="822" t="s">
        <v>2538</v>
      </c>
      <c r="E324" s="822" t="s">
        <v>2541</v>
      </c>
      <c r="F324" s="831"/>
      <c r="G324" s="831"/>
      <c r="H324" s="827">
        <v>0</v>
      </c>
      <c r="I324" s="831">
        <v>10</v>
      </c>
      <c r="J324" s="831">
        <v>4847.5</v>
      </c>
      <c r="K324" s="827">
        <v>1</v>
      </c>
      <c r="L324" s="831">
        <v>10</v>
      </c>
      <c r="M324" s="832">
        <v>4847.5</v>
      </c>
    </row>
    <row r="325" spans="1:13" ht="14.45" customHeight="1" x14ac:dyDescent="0.2">
      <c r="A325" s="821" t="s">
        <v>2890</v>
      </c>
      <c r="B325" s="822" t="s">
        <v>2536</v>
      </c>
      <c r="C325" s="822" t="s">
        <v>3033</v>
      </c>
      <c r="D325" s="822" t="s">
        <v>2545</v>
      </c>
      <c r="E325" s="822" t="s">
        <v>3034</v>
      </c>
      <c r="F325" s="831"/>
      <c r="G325" s="831"/>
      <c r="H325" s="827">
        <v>0</v>
      </c>
      <c r="I325" s="831">
        <v>2</v>
      </c>
      <c r="J325" s="831">
        <v>10644.16</v>
      </c>
      <c r="K325" s="827">
        <v>1</v>
      </c>
      <c r="L325" s="831">
        <v>2</v>
      </c>
      <c r="M325" s="832">
        <v>10644.16</v>
      </c>
    </row>
    <row r="326" spans="1:13" ht="14.45" customHeight="1" x14ac:dyDescent="0.2">
      <c r="A326" s="821" t="s">
        <v>2890</v>
      </c>
      <c r="B326" s="822" t="s">
        <v>2555</v>
      </c>
      <c r="C326" s="822" t="s">
        <v>2556</v>
      </c>
      <c r="D326" s="822" t="s">
        <v>1211</v>
      </c>
      <c r="E326" s="822" t="s">
        <v>1212</v>
      </c>
      <c r="F326" s="831"/>
      <c r="G326" s="831"/>
      <c r="H326" s="827"/>
      <c r="I326" s="831">
        <v>2</v>
      </c>
      <c r="J326" s="831">
        <v>0</v>
      </c>
      <c r="K326" s="827"/>
      <c r="L326" s="831">
        <v>2</v>
      </c>
      <c r="M326" s="832">
        <v>0</v>
      </c>
    </row>
    <row r="327" spans="1:13" ht="14.45" customHeight="1" x14ac:dyDescent="0.2">
      <c r="A327" s="821" t="s">
        <v>2890</v>
      </c>
      <c r="B327" s="822" t="s">
        <v>2577</v>
      </c>
      <c r="C327" s="822" t="s">
        <v>4132</v>
      </c>
      <c r="D327" s="822" t="s">
        <v>2579</v>
      </c>
      <c r="E327" s="822" t="s">
        <v>4133</v>
      </c>
      <c r="F327" s="831"/>
      <c r="G327" s="831"/>
      <c r="H327" s="827">
        <v>0</v>
      </c>
      <c r="I327" s="831">
        <v>14</v>
      </c>
      <c r="J327" s="831">
        <v>4752.58</v>
      </c>
      <c r="K327" s="827">
        <v>1</v>
      </c>
      <c r="L327" s="831">
        <v>14</v>
      </c>
      <c r="M327" s="832">
        <v>4752.58</v>
      </c>
    </row>
    <row r="328" spans="1:13" ht="14.45" customHeight="1" x14ac:dyDescent="0.2">
      <c r="A328" s="821" t="s">
        <v>2890</v>
      </c>
      <c r="B328" s="822" t="s">
        <v>2577</v>
      </c>
      <c r="C328" s="822" t="s">
        <v>2578</v>
      </c>
      <c r="D328" s="822" t="s">
        <v>2579</v>
      </c>
      <c r="E328" s="822" t="s">
        <v>2580</v>
      </c>
      <c r="F328" s="831"/>
      <c r="G328" s="831"/>
      <c r="H328" s="827">
        <v>0</v>
      </c>
      <c r="I328" s="831">
        <v>7</v>
      </c>
      <c r="J328" s="831">
        <v>792.11999999999989</v>
      </c>
      <c r="K328" s="827">
        <v>1</v>
      </c>
      <c r="L328" s="831">
        <v>7</v>
      </c>
      <c r="M328" s="832">
        <v>792.11999999999989</v>
      </c>
    </row>
    <row r="329" spans="1:13" ht="14.45" customHeight="1" x14ac:dyDescent="0.2">
      <c r="A329" s="821" t="s">
        <v>2890</v>
      </c>
      <c r="B329" s="822" t="s">
        <v>2577</v>
      </c>
      <c r="C329" s="822" t="s">
        <v>2581</v>
      </c>
      <c r="D329" s="822" t="s">
        <v>2579</v>
      </c>
      <c r="E329" s="822" t="s">
        <v>2582</v>
      </c>
      <c r="F329" s="831"/>
      <c r="G329" s="831"/>
      <c r="H329" s="827">
        <v>0</v>
      </c>
      <c r="I329" s="831">
        <v>1</v>
      </c>
      <c r="J329" s="831">
        <v>169.73</v>
      </c>
      <c r="K329" s="827">
        <v>1</v>
      </c>
      <c r="L329" s="831">
        <v>1</v>
      </c>
      <c r="M329" s="832">
        <v>169.73</v>
      </c>
    </row>
    <row r="330" spans="1:13" ht="14.45" customHeight="1" x14ac:dyDescent="0.2">
      <c r="A330" s="821" t="s">
        <v>2890</v>
      </c>
      <c r="B330" s="822" t="s">
        <v>2577</v>
      </c>
      <c r="C330" s="822" t="s">
        <v>3045</v>
      </c>
      <c r="D330" s="822" t="s">
        <v>2579</v>
      </c>
      <c r="E330" s="822" t="s">
        <v>3046</v>
      </c>
      <c r="F330" s="831"/>
      <c r="G330" s="831"/>
      <c r="H330" s="827">
        <v>0</v>
      </c>
      <c r="I330" s="831">
        <v>18</v>
      </c>
      <c r="J330" s="831">
        <v>6110.4600000000009</v>
      </c>
      <c r="K330" s="827">
        <v>1</v>
      </c>
      <c r="L330" s="831">
        <v>18</v>
      </c>
      <c r="M330" s="832">
        <v>6110.4600000000009</v>
      </c>
    </row>
    <row r="331" spans="1:13" ht="14.45" customHeight="1" x14ac:dyDescent="0.2">
      <c r="A331" s="821" t="s">
        <v>2890</v>
      </c>
      <c r="B331" s="822" t="s">
        <v>2587</v>
      </c>
      <c r="C331" s="822" t="s">
        <v>2588</v>
      </c>
      <c r="D331" s="822" t="s">
        <v>2589</v>
      </c>
      <c r="E331" s="822" t="s">
        <v>2590</v>
      </c>
      <c r="F331" s="831"/>
      <c r="G331" s="831"/>
      <c r="H331" s="827">
        <v>0</v>
      </c>
      <c r="I331" s="831">
        <v>4</v>
      </c>
      <c r="J331" s="831">
        <v>93.6</v>
      </c>
      <c r="K331" s="827">
        <v>1</v>
      </c>
      <c r="L331" s="831">
        <v>4</v>
      </c>
      <c r="M331" s="832">
        <v>93.6</v>
      </c>
    </row>
    <row r="332" spans="1:13" ht="14.45" customHeight="1" x14ac:dyDescent="0.2">
      <c r="A332" s="821" t="s">
        <v>2890</v>
      </c>
      <c r="B332" s="822" t="s">
        <v>2587</v>
      </c>
      <c r="C332" s="822" t="s">
        <v>2591</v>
      </c>
      <c r="D332" s="822" t="s">
        <v>2589</v>
      </c>
      <c r="E332" s="822" t="s">
        <v>2592</v>
      </c>
      <c r="F332" s="831"/>
      <c r="G332" s="831"/>
      <c r="H332" s="827">
        <v>0</v>
      </c>
      <c r="I332" s="831">
        <v>2</v>
      </c>
      <c r="J332" s="831">
        <v>23.42</v>
      </c>
      <c r="K332" s="827">
        <v>1</v>
      </c>
      <c r="L332" s="831">
        <v>2</v>
      </c>
      <c r="M332" s="832">
        <v>23.42</v>
      </c>
    </row>
    <row r="333" spans="1:13" ht="14.45" customHeight="1" x14ac:dyDescent="0.2">
      <c r="A333" s="821" t="s">
        <v>2890</v>
      </c>
      <c r="B333" s="822" t="s">
        <v>2593</v>
      </c>
      <c r="C333" s="822" t="s">
        <v>4175</v>
      </c>
      <c r="D333" s="822" t="s">
        <v>3482</v>
      </c>
      <c r="E333" s="822" t="s">
        <v>3213</v>
      </c>
      <c r="F333" s="831">
        <v>1</v>
      </c>
      <c r="G333" s="831">
        <v>0</v>
      </c>
      <c r="H333" s="827"/>
      <c r="I333" s="831"/>
      <c r="J333" s="831"/>
      <c r="K333" s="827"/>
      <c r="L333" s="831">
        <v>1</v>
      </c>
      <c r="M333" s="832">
        <v>0</v>
      </c>
    </row>
    <row r="334" spans="1:13" ht="14.45" customHeight="1" x14ac:dyDescent="0.2">
      <c r="A334" s="821" t="s">
        <v>2890</v>
      </c>
      <c r="B334" s="822" t="s">
        <v>2593</v>
      </c>
      <c r="C334" s="822" t="s">
        <v>2596</v>
      </c>
      <c r="D334" s="822" t="s">
        <v>1460</v>
      </c>
      <c r="E334" s="822" t="s">
        <v>1386</v>
      </c>
      <c r="F334" s="831"/>
      <c r="G334" s="831"/>
      <c r="H334" s="827"/>
      <c r="I334" s="831">
        <v>18</v>
      </c>
      <c r="J334" s="831">
        <v>0</v>
      </c>
      <c r="K334" s="827"/>
      <c r="L334" s="831">
        <v>18</v>
      </c>
      <c r="M334" s="832">
        <v>0</v>
      </c>
    </row>
    <row r="335" spans="1:13" ht="14.45" customHeight="1" x14ac:dyDescent="0.2">
      <c r="A335" s="821" t="s">
        <v>2890</v>
      </c>
      <c r="B335" s="822" t="s">
        <v>2593</v>
      </c>
      <c r="C335" s="822" t="s">
        <v>2594</v>
      </c>
      <c r="D335" s="822" t="s">
        <v>1460</v>
      </c>
      <c r="E335" s="822" t="s">
        <v>2595</v>
      </c>
      <c r="F335" s="831"/>
      <c r="G335" s="831"/>
      <c r="H335" s="827"/>
      <c r="I335" s="831">
        <v>1</v>
      </c>
      <c r="J335" s="831">
        <v>0</v>
      </c>
      <c r="K335" s="827"/>
      <c r="L335" s="831">
        <v>1</v>
      </c>
      <c r="M335" s="832">
        <v>0</v>
      </c>
    </row>
    <row r="336" spans="1:13" ht="14.45" customHeight="1" x14ac:dyDescent="0.2">
      <c r="A336" s="821" t="s">
        <v>2890</v>
      </c>
      <c r="B336" s="822" t="s">
        <v>2593</v>
      </c>
      <c r="C336" s="822" t="s">
        <v>4176</v>
      </c>
      <c r="D336" s="822" t="s">
        <v>4177</v>
      </c>
      <c r="E336" s="822" t="s">
        <v>3213</v>
      </c>
      <c r="F336" s="831">
        <v>1</v>
      </c>
      <c r="G336" s="831">
        <v>0</v>
      </c>
      <c r="H336" s="827"/>
      <c r="I336" s="831"/>
      <c r="J336" s="831"/>
      <c r="K336" s="827"/>
      <c r="L336" s="831">
        <v>1</v>
      </c>
      <c r="M336" s="832">
        <v>0</v>
      </c>
    </row>
    <row r="337" spans="1:13" ht="14.45" customHeight="1" x14ac:dyDescent="0.2">
      <c r="A337" s="821" t="s">
        <v>2890</v>
      </c>
      <c r="B337" s="822" t="s">
        <v>4900</v>
      </c>
      <c r="C337" s="822" t="s">
        <v>3824</v>
      </c>
      <c r="D337" s="822" t="s">
        <v>3006</v>
      </c>
      <c r="E337" s="822" t="s">
        <v>3825</v>
      </c>
      <c r="F337" s="831">
        <v>1</v>
      </c>
      <c r="G337" s="831">
        <v>246.39</v>
      </c>
      <c r="H337" s="827">
        <v>1</v>
      </c>
      <c r="I337" s="831"/>
      <c r="J337" s="831"/>
      <c r="K337" s="827">
        <v>0</v>
      </c>
      <c r="L337" s="831">
        <v>1</v>
      </c>
      <c r="M337" s="832">
        <v>246.39</v>
      </c>
    </row>
    <row r="338" spans="1:13" ht="14.45" customHeight="1" x14ac:dyDescent="0.2">
      <c r="A338" s="821" t="s">
        <v>2890</v>
      </c>
      <c r="B338" s="822" t="s">
        <v>2601</v>
      </c>
      <c r="C338" s="822" t="s">
        <v>2602</v>
      </c>
      <c r="D338" s="822" t="s">
        <v>2603</v>
      </c>
      <c r="E338" s="822" t="s">
        <v>2604</v>
      </c>
      <c r="F338" s="831"/>
      <c r="G338" s="831"/>
      <c r="H338" s="827">
        <v>0</v>
      </c>
      <c r="I338" s="831">
        <v>1</v>
      </c>
      <c r="J338" s="831">
        <v>141.25</v>
      </c>
      <c r="K338" s="827">
        <v>1</v>
      </c>
      <c r="L338" s="831">
        <v>1</v>
      </c>
      <c r="M338" s="832">
        <v>141.25</v>
      </c>
    </row>
    <row r="339" spans="1:13" ht="14.45" customHeight="1" x14ac:dyDescent="0.2">
      <c r="A339" s="821" t="s">
        <v>2890</v>
      </c>
      <c r="B339" s="822" t="s">
        <v>4911</v>
      </c>
      <c r="C339" s="822" t="s">
        <v>4119</v>
      </c>
      <c r="D339" s="822" t="s">
        <v>3527</v>
      </c>
      <c r="E339" s="822" t="s">
        <v>4120</v>
      </c>
      <c r="F339" s="831"/>
      <c r="G339" s="831"/>
      <c r="H339" s="827">
        <v>0</v>
      </c>
      <c r="I339" s="831">
        <v>1</v>
      </c>
      <c r="J339" s="831">
        <v>176.32</v>
      </c>
      <c r="K339" s="827">
        <v>1</v>
      </c>
      <c r="L339" s="831">
        <v>1</v>
      </c>
      <c r="M339" s="832">
        <v>176.32</v>
      </c>
    </row>
    <row r="340" spans="1:13" ht="14.45" customHeight="1" x14ac:dyDescent="0.2">
      <c r="A340" s="821" t="s">
        <v>2890</v>
      </c>
      <c r="B340" s="822" t="s">
        <v>2314</v>
      </c>
      <c r="C340" s="822" t="s">
        <v>2315</v>
      </c>
      <c r="D340" s="822" t="s">
        <v>1304</v>
      </c>
      <c r="E340" s="822" t="s">
        <v>2316</v>
      </c>
      <c r="F340" s="831"/>
      <c r="G340" s="831"/>
      <c r="H340" s="827"/>
      <c r="I340" s="831">
        <v>1</v>
      </c>
      <c r="J340" s="831">
        <v>0</v>
      </c>
      <c r="K340" s="827"/>
      <c r="L340" s="831">
        <v>1</v>
      </c>
      <c r="M340" s="832">
        <v>0</v>
      </c>
    </row>
    <row r="341" spans="1:13" ht="14.45" customHeight="1" x14ac:dyDescent="0.2">
      <c r="A341" s="821" t="s">
        <v>2891</v>
      </c>
      <c r="B341" s="822" t="s">
        <v>2294</v>
      </c>
      <c r="C341" s="822" t="s">
        <v>2297</v>
      </c>
      <c r="D341" s="822" t="s">
        <v>1674</v>
      </c>
      <c r="E341" s="822" t="s">
        <v>2298</v>
      </c>
      <c r="F341" s="831"/>
      <c r="G341" s="831"/>
      <c r="H341" s="827">
        <v>0</v>
      </c>
      <c r="I341" s="831">
        <v>1</v>
      </c>
      <c r="J341" s="831">
        <v>13.68</v>
      </c>
      <c r="K341" s="827">
        <v>1</v>
      </c>
      <c r="L341" s="831">
        <v>1</v>
      </c>
      <c r="M341" s="832">
        <v>13.68</v>
      </c>
    </row>
    <row r="342" spans="1:13" ht="14.45" customHeight="1" x14ac:dyDescent="0.2">
      <c r="A342" s="821" t="s">
        <v>2891</v>
      </c>
      <c r="B342" s="822" t="s">
        <v>2308</v>
      </c>
      <c r="C342" s="822" t="s">
        <v>2309</v>
      </c>
      <c r="D342" s="822" t="s">
        <v>2310</v>
      </c>
      <c r="E342" s="822" t="s">
        <v>2311</v>
      </c>
      <c r="F342" s="831"/>
      <c r="G342" s="831"/>
      <c r="H342" s="827">
        <v>0</v>
      </c>
      <c r="I342" s="831">
        <v>3</v>
      </c>
      <c r="J342" s="831">
        <v>1359.54</v>
      </c>
      <c r="K342" s="827">
        <v>1</v>
      </c>
      <c r="L342" s="831">
        <v>3</v>
      </c>
      <c r="M342" s="832">
        <v>1359.54</v>
      </c>
    </row>
    <row r="343" spans="1:13" ht="14.45" customHeight="1" x14ac:dyDescent="0.2">
      <c r="A343" s="821" t="s">
        <v>2891</v>
      </c>
      <c r="B343" s="822" t="s">
        <v>2330</v>
      </c>
      <c r="C343" s="822" t="s">
        <v>2333</v>
      </c>
      <c r="D343" s="822" t="s">
        <v>931</v>
      </c>
      <c r="E343" s="822" t="s">
        <v>2334</v>
      </c>
      <c r="F343" s="831"/>
      <c r="G343" s="831"/>
      <c r="H343" s="827">
        <v>0</v>
      </c>
      <c r="I343" s="831">
        <v>1</v>
      </c>
      <c r="J343" s="831">
        <v>1385.62</v>
      </c>
      <c r="K343" s="827">
        <v>1</v>
      </c>
      <c r="L343" s="831">
        <v>1</v>
      </c>
      <c r="M343" s="832">
        <v>1385.62</v>
      </c>
    </row>
    <row r="344" spans="1:13" ht="14.45" customHeight="1" x14ac:dyDescent="0.2">
      <c r="A344" s="821" t="s">
        <v>2891</v>
      </c>
      <c r="B344" s="822" t="s">
        <v>2395</v>
      </c>
      <c r="C344" s="822" t="s">
        <v>2676</v>
      </c>
      <c r="D344" s="822" t="s">
        <v>1287</v>
      </c>
      <c r="E344" s="822" t="s">
        <v>2677</v>
      </c>
      <c r="F344" s="831"/>
      <c r="G344" s="831"/>
      <c r="H344" s="827">
        <v>0</v>
      </c>
      <c r="I344" s="831">
        <v>2</v>
      </c>
      <c r="J344" s="831">
        <v>206.8</v>
      </c>
      <c r="K344" s="827">
        <v>1</v>
      </c>
      <c r="L344" s="831">
        <v>2</v>
      </c>
      <c r="M344" s="832">
        <v>206.8</v>
      </c>
    </row>
    <row r="345" spans="1:13" ht="14.45" customHeight="1" x14ac:dyDescent="0.2">
      <c r="A345" s="821" t="s">
        <v>2891</v>
      </c>
      <c r="B345" s="822" t="s">
        <v>2445</v>
      </c>
      <c r="C345" s="822" t="s">
        <v>2449</v>
      </c>
      <c r="D345" s="822" t="s">
        <v>1529</v>
      </c>
      <c r="E345" s="822" t="s">
        <v>2450</v>
      </c>
      <c r="F345" s="831"/>
      <c r="G345" s="831"/>
      <c r="H345" s="827">
        <v>0</v>
      </c>
      <c r="I345" s="831">
        <v>4</v>
      </c>
      <c r="J345" s="831">
        <v>617.44000000000005</v>
      </c>
      <c r="K345" s="827">
        <v>1</v>
      </c>
      <c r="L345" s="831">
        <v>4</v>
      </c>
      <c r="M345" s="832">
        <v>617.44000000000005</v>
      </c>
    </row>
    <row r="346" spans="1:13" ht="14.45" customHeight="1" x14ac:dyDescent="0.2">
      <c r="A346" s="821" t="s">
        <v>2891</v>
      </c>
      <c r="B346" s="822" t="s">
        <v>2497</v>
      </c>
      <c r="C346" s="822" t="s">
        <v>3176</v>
      </c>
      <c r="D346" s="822" t="s">
        <v>1376</v>
      </c>
      <c r="E346" s="822" t="s">
        <v>3177</v>
      </c>
      <c r="F346" s="831"/>
      <c r="G346" s="831"/>
      <c r="H346" s="827">
        <v>0</v>
      </c>
      <c r="I346" s="831">
        <v>1</v>
      </c>
      <c r="J346" s="831">
        <v>5623.83</v>
      </c>
      <c r="K346" s="827">
        <v>1</v>
      </c>
      <c r="L346" s="831">
        <v>1</v>
      </c>
      <c r="M346" s="832">
        <v>5623.83</v>
      </c>
    </row>
    <row r="347" spans="1:13" ht="14.45" customHeight="1" x14ac:dyDescent="0.2">
      <c r="A347" s="821" t="s">
        <v>2891</v>
      </c>
      <c r="B347" s="822" t="s">
        <v>2497</v>
      </c>
      <c r="C347" s="822" t="s">
        <v>2499</v>
      </c>
      <c r="D347" s="822" t="s">
        <v>1376</v>
      </c>
      <c r="E347" s="822" t="s">
        <v>1377</v>
      </c>
      <c r="F347" s="831"/>
      <c r="G347" s="831"/>
      <c r="H347" s="827">
        <v>0</v>
      </c>
      <c r="I347" s="831">
        <v>16</v>
      </c>
      <c r="J347" s="831">
        <v>64272.32</v>
      </c>
      <c r="K347" s="827">
        <v>1</v>
      </c>
      <c r="L347" s="831">
        <v>16</v>
      </c>
      <c r="M347" s="832">
        <v>64272.32</v>
      </c>
    </row>
    <row r="348" spans="1:13" ht="14.45" customHeight="1" x14ac:dyDescent="0.2">
      <c r="A348" s="821" t="s">
        <v>2891</v>
      </c>
      <c r="B348" s="822" t="s">
        <v>4894</v>
      </c>
      <c r="C348" s="822" t="s">
        <v>3168</v>
      </c>
      <c r="D348" s="822" t="s">
        <v>3169</v>
      </c>
      <c r="E348" s="822" t="s">
        <v>3170</v>
      </c>
      <c r="F348" s="831"/>
      <c r="G348" s="831"/>
      <c r="H348" s="827">
        <v>0</v>
      </c>
      <c r="I348" s="831">
        <v>11</v>
      </c>
      <c r="J348" s="831">
        <v>5525.41</v>
      </c>
      <c r="K348" s="827">
        <v>1</v>
      </c>
      <c r="L348" s="831">
        <v>11</v>
      </c>
      <c r="M348" s="832">
        <v>5525.41</v>
      </c>
    </row>
    <row r="349" spans="1:13" ht="14.45" customHeight="1" x14ac:dyDescent="0.2">
      <c r="A349" s="821" t="s">
        <v>2891</v>
      </c>
      <c r="B349" s="822" t="s">
        <v>4912</v>
      </c>
      <c r="C349" s="822" t="s">
        <v>3303</v>
      </c>
      <c r="D349" s="822" t="s">
        <v>3304</v>
      </c>
      <c r="E349" s="822" t="s">
        <v>2761</v>
      </c>
      <c r="F349" s="831"/>
      <c r="G349" s="831"/>
      <c r="H349" s="827">
        <v>0</v>
      </c>
      <c r="I349" s="831">
        <v>3</v>
      </c>
      <c r="J349" s="831">
        <v>620.64</v>
      </c>
      <c r="K349" s="827">
        <v>1</v>
      </c>
      <c r="L349" s="831">
        <v>3</v>
      </c>
      <c r="M349" s="832">
        <v>620.64</v>
      </c>
    </row>
    <row r="350" spans="1:13" ht="14.45" customHeight="1" x14ac:dyDescent="0.2">
      <c r="A350" s="821" t="s">
        <v>2891</v>
      </c>
      <c r="B350" s="822" t="s">
        <v>4895</v>
      </c>
      <c r="C350" s="822" t="s">
        <v>3103</v>
      </c>
      <c r="D350" s="822" t="s">
        <v>3104</v>
      </c>
      <c r="E350" s="822" t="s">
        <v>734</v>
      </c>
      <c r="F350" s="831"/>
      <c r="G350" s="831"/>
      <c r="H350" s="827">
        <v>0</v>
      </c>
      <c r="I350" s="831">
        <v>11</v>
      </c>
      <c r="J350" s="831">
        <v>6054.29</v>
      </c>
      <c r="K350" s="827">
        <v>1</v>
      </c>
      <c r="L350" s="831">
        <v>11</v>
      </c>
      <c r="M350" s="832">
        <v>6054.29</v>
      </c>
    </row>
    <row r="351" spans="1:13" ht="14.45" customHeight="1" x14ac:dyDescent="0.2">
      <c r="A351" s="821" t="s">
        <v>2891</v>
      </c>
      <c r="B351" s="822" t="s">
        <v>2524</v>
      </c>
      <c r="C351" s="822" t="s">
        <v>2525</v>
      </c>
      <c r="D351" s="822" t="s">
        <v>656</v>
      </c>
      <c r="E351" s="822" t="s">
        <v>657</v>
      </c>
      <c r="F351" s="831"/>
      <c r="G351" s="831"/>
      <c r="H351" s="827">
        <v>0</v>
      </c>
      <c r="I351" s="831">
        <v>1</v>
      </c>
      <c r="J351" s="831">
        <v>21.76</v>
      </c>
      <c r="K351" s="827">
        <v>1</v>
      </c>
      <c r="L351" s="831">
        <v>1</v>
      </c>
      <c r="M351" s="832">
        <v>21.76</v>
      </c>
    </row>
    <row r="352" spans="1:13" ht="14.45" customHeight="1" x14ac:dyDescent="0.2">
      <c r="A352" s="821" t="s">
        <v>2891</v>
      </c>
      <c r="B352" s="822" t="s">
        <v>2555</v>
      </c>
      <c r="C352" s="822" t="s">
        <v>2556</v>
      </c>
      <c r="D352" s="822" t="s">
        <v>1211</v>
      </c>
      <c r="E352" s="822" t="s">
        <v>1212</v>
      </c>
      <c r="F352" s="831"/>
      <c r="G352" s="831"/>
      <c r="H352" s="827"/>
      <c r="I352" s="831">
        <v>1</v>
      </c>
      <c r="J352" s="831">
        <v>0</v>
      </c>
      <c r="K352" s="827"/>
      <c r="L352" s="831">
        <v>1</v>
      </c>
      <c r="M352" s="832">
        <v>0</v>
      </c>
    </row>
    <row r="353" spans="1:13" ht="14.45" customHeight="1" x14ac:dyDescent="0.2">
      <c r="A353" s="821" t="s">
        <v>2891</v>
      </c>
      <c r="B353" s="822" t="s">
        <v>2587</v>
      </c>
      <c r="C353" s="822" t="s">
        <v>2591</v>
      </c>
      <c r="D353" s="822" t="s">
        <v>2589</v>
      </c>
      <c r="E353" s="822" t="s">
        <v>2592</v>
      </c>
      <c r="F353" s="831"/>
      <c r="G353" s="831"/>
      <c r="H353" s="827">
        <v>0</v>
      </c>
      <c r="I353" s="831">
        <v>4</v>
      </c>
      <c r="J353" s="831">
        <v>46.84</v>
      </c>
      <c r="K353" s="827">
        <v>1</v>
      </c>
      <c r="L353" s="831">
        <v>4</v>
      </c>
      <c r="M353" s="832">
        <v>46.84</v>
      </c>
    </row>
    <row r="354" spans="1:13" ht="14.45" customHeight="1" x14ac:dyDescent="0.2">
      <c r="A354" s="821" t="s">
        <v>2891</v>
      </c>
      <c r="B354" s="822" t="s">
        <v>2593</v>
      </c>
      <c r="C354" s="822" t="s">
        <v>2596</v>
      </c>
      <c r="D354" s="822" t="s">
        <v>1460</v>
      </c>
      <c r="E354" s="822" t="s">
        <v>1386</v>
      </c>
      <c r="F354" s="831"/>
      <c r="G354" s="831"/>
      <c r="H354" s="827"/>
      <c r="I354" s="831">
        <v>4</v>
      </c>
      <c r="J354" s="831">
        <v>0</v>
      </c>
      <c r="K354" s="827"/>
      <c r="L354" s="831">
        <v>4</v>
      </c>
      <c r="M354" s="832">
        <v>0</v>
      </c>
    </row>
    <row r="355" spans="1:13" ht="14.45" customHeight="1" x14ac:dyDescent="0.2">
      <c r="A355" s="821" t="s">
        <v>2891</v>
      </c>
      <c r="B355" s="822" t="s">
        <v>2593</v>
      </c>
      <c r="C355" s="822" t="s">
        <v>2594</v>
      </c>
      <c r="D355" s="822" t="s">
        <v>1460</v>
      </c>
      <c r="E355" s="822" t="s">
        <v>2595</v>
      </c>
      <c r="F355" s="831"/>
      <c r="G355" s="831"/>
      <c r="H355" s="827"/>
      <c r="I355" s="831">
        <v>2</v>
      </c>
      <c r="J355" s="831">
        <v>0</v>
      </c>
      <c r="K355" s="827"/>
      <c r="L355" s="831">
        <v>2</v>
      </c>
      <c r="M355" s="832">
        <v>0</v>
      </c>
    </row>
    <row r="356" spans="1:13" ht="14.45" customHeight="1" x14ac:dyDescent="0.2">
      <c r="A356" s="821" t="s">
        <v>2891</v>
      </c>
      <c r="B356" s="822" t="s">
        <v>4893</v>
      </c>
      <c r="C356" s="822" t="s">
        <v>4584</v>
      </c>
      <c r="D356" s="822" t="s">
        <v>781</v>
      </c>
      <c r="E356" s="822" t="s">
        <v>1671</v>
      </c>
      <c r="F356" s="831"/>
      <c r="G356" s="831"/>
      <c r="H356" s="827">
        <v>0</v>
      </c>
      <c r="I356" s="831">
        <v>2</v>
      </c>
      <c r="J356" s="831">
        <v>528</v>
      </c>
      <c r="K356" s="827">
        <v>1</v>
      </c>
      <c r="L356" s="831">
        <v>2</v>
      </c>
      <c r="M356" s="832">
        <v>528</v>
      </c>
    </row>
    <row r="357" spans="1:13" ht="14.45" customHeight="1" x14ac:dyDescent="0.2">
      <c r="A357" s="821" t="s">
        <v>2891</v>
      </c>
      <c r="B357" s="822" t="s">
        <v>4913</v>
      </c>
      <c r="C357" s="822" t="s">
        <v>4781</v>
      </c>
      <c r="D357" s="822" t="s">
        <v>4251</v>
      </c>
      <c r="E357" s="822" t="s">
        <v>4592</v>
      </c>
      <c r="F357" s="831"/>
      <c r="G357" s="831"/>
      <c r="H357" s="827">
        <v>0</v>
      </c>
      <c r="I357" s="831">
        <v>1</v>
      </c>
      <c r="J357" s="831">
        <v>439.98</v>
      </c>
      <c r="K357" s="827">
        <v>1</v>
      </c>
      <c r="L357" s="831">
        <v>1</v>
      </c>
      <c r="M357" s="832">
        <v>439.98</v>
      </c>
    </row>
    <row r="358" spans="1:13" ht="14.45" customHeight="1" x14ac:dyDescent="0.2">
      <c r="A358" s="821" t="s">
        <v>2891</v>
      </c>
      <c r="B358" s="822" t="s">
        <v>2597</v>
      </c>
      <c r="C358" s="822" t="s">
        <v>2760</v>
      </c>
      <c r="D358" s="822" t="s">
        <v>2758</v>
      </c>
      <c r="E358" s="822" t="s">
        <v>2761</v>
      </c>
      <c r="F358" s="831"/>
      <c r="G358" s="831"/>
      <c r="H358" s="827">
        <v>0</v>
      </c>
      <c r="I358" s="831">
        <v>1</v>
      </c>
      <c r="J358" s="831">
        <v>122.96</v>
      </c>
      <c r="K358" s="827">
        <v>1</v>
      </c>
      <c r="L358" s="831">
        <v>1</v>
      </c>
      <c r="M358" s="832">
        <v>122.96</v>
      </c>
    </row>
    <row r="359" spans="1:13" ht="14.45" customHeight="1" x14ac:dyDescent="0.2">
      <c r="A359" s="821" t="s">
        <v>2891</v>
      </c>
      <c r="B359" s="822" t="s">
        <v>2776</v>
      </c>
      <c r="C359" s="822" t="s">
        <v>2777</v>
      </c>
      <c r="D359" s="822" t="s">
        <v>2778</v>
      </c>
      <c r="E359" s="822" t="s">
        <v>2779</v>
      </c>
      <c r="F359" s="831"/>
      <c r="G359" s="831"/>
      <c r="H359" s="827">
        <v>0</v>
      </c>
      <c r="I359" s="831">
        <v>1</v>
      </c>
      <c r="J359" s="831">
        <v>687</v>
      </c>
      <c r="K359" s="827">
        <v>1</v>
      </c>
      <c r="L359" s="831">
        <v>1</v>
      </c>
      <c r="M359" s="832">
        <v>687</v>
      </c>
    </row>
    <row r="360" spans="1:13" ht="14.45" customHeight="1" x14ac:dyDescent="0.2">
      <c r="A360" s="821" t="s">
        <v>2892</v>
      </c>
      <c r="B360" s="822" t="s">
        <v>2294</v>
      </c>
      <c r="C360" s="822" t="s">
        <v>2299</v>
      </c>
      <c r="D360" s="822" t="s">
        <v>1674</v>
      </c>
      <c r="E360" s="822" t="s">
        <v>2300</v>
      </c>
      <c r="F360" s="831"/>
      <c r="G360" s="831"/>
      <c r="H360" s="827">
        <v>0</v>
      </c>
      <c r="I360" s="831">
        <v>1</v>
      </c>
      <c r="J360" s="831">
        <v>102.93</v>
      </c>
      <c r="K360" s="827">
        <v>1</v>
      </c>
      <c r="L360" s="831">
        <v>1</v>
      </c>
      <c r="M360" s="832">
        <v>102.93</v>
      </c>
    </row>
    <row r="361" spans="1:13" ht="14.45" customHeight="1" x14ac:dyDescent="0.2">
      <c r="A361" s="821" t="s">
        <v>2892</v>
      </c>
      <c r="B361" s="822" t="s">
        <v>2330</v>
      </c>
      <c r="C361" s="822" t="s">
        <v>2337</v>
      </c>
      <c r="D361" s="822" t="s">
        <v>929</v>
      </c>
      <c r="E361" s="822" t="s">
        <v>2338</v>
      </c>
      <c r="F361" s="831"/>
      <c r="G361" s="831"/>
      <c r="H361" s="827">
        <v>0</v>
      </c>
      <c r="I361" s="831">
        <v>1</v>
      </c>
      <c r="J361" s="831">
        <v>923.74</v>
      </c>
      <c r="K361" s="827">
        <v>1</v>
      </c>
      <c r="L361" s="831">
        <v>1</v>
      </c>
      <c r="M361" s="832">
        <v>923.74</v>
      </c>
    </row>
    <row r="362" spans="1:13" ht="14.45" customHeight="1" x14ac:dyDescent="0.2">
      <c r="A362" s="821" t="s">
        <v>2892</v>
      </c>
      <c r="B362" s="822" t="s">
        <v>2415</v>
      </c>
      <c r="C362" s="822" t="s">
        <v>4565</v>
      </c>
      <c r="D362" s="822" t="s">
        <v>2417</v>
      </c>
      <c r="E362" s="822" t="s">
        <v>780</v>
      </c>
      <c r="F362" s="831">
        <v>1</v>
      </c>
      <c r="G362" s="831">
        <v>46.6</v>
      </c>
      <c r="H362" s="827">
        <v>1</v>
      </c>
      <c r="I362" s="831"/>
      <c r="J362" s="831"/>
      <c r="K362" s="827">
        <v>0</v>
      </c>
      <c r="L362" s="831">
        <v>1</v>
      </c>
      <c r="M362" s="832">
        <v>46.6</v>
      </c>
    </row>
    <row r="363" spans="1:13" ht="14.45" customHeight="1" x14ac:dyDescent="0.2">
      <c r="A363" s="821" t="s">
        <v>2892</v>
      </c>
      <c r="B363" s="822" t="s">
        <v>2487</v>
      </c>
      <c r="C363" s="822" t="s">
        <v>2493</v>
      </c>
      <c r="D363" s="822" t="s">
        <v>1608</v>
      </c>
      <c r="E363" s="822" t="s">
        <v>2494</v>
      </c>
      <c r="F363" s="831"/>
      <c r="G363" s="831"/>
      <c r="H363" s="827">
        <v>0</v>
      </c>
      <c r="I363" s="831">
        <v>1</v>
      </c>
      <c r="J363" s="831">
        <v>3231.81</v>
      </c>
      <c r="K363" s="827">
        <v>1</v>
      </c>
      <c r="L363" s="831">
        <v>1</v>
      </c>
      <c r="M363" s="832">
        <v>3231.81</v>
      </c>
    </row>
    <row r="364" spans="1:13" ht="14.45" customHeight="1" x14ac:dyDescent="0.2">
      <c r="A364" s="821" t="s">
        <v>2892</v>
      </c>
      <c r="B364" s="822" t="s">
        <v>2524</v>
      </c>
      <c r="C364" s="822" t="s">
        <v>2525</v>
      </c>
      <c r="D364" s="822" t="s">
        <v>656</v>
      </c>
      <c r="E364" s="822" t="s">
        <v>657</v>
      </c>
      <c r="F364" s="831"/>
      <c r="G364" s="831"/>
      <c r="H364" s="827">
        <v>0</v>
      </c>
      <c r="I364" s="831">
        <v>1</v>
      </c>
      <c r="J364" s="831">
        <v>21.76</v>
      </c>
      <c r="K364" s="827">
        <v>1</v>
      </c>
      <c r="L364" s="831">
        <v>1</v>
      </c>
      <c r="M364" s="832">
        <v>21.76</v>
      </c>
    </row>
    <row r="365" spans="1:13" ht="14.45" customHeight="1" x14ac:dyDescent="0.2">
      <c r="A365" s="821" t="s">
        <v>2892</v>
      </c>
      <c r="B365" s="822" t="s">
        <v>2536</v>
      </c>
      <c r="C365" s="822" t="s">
        <v>2544</v>
      </c>
      <c r="D365" s="822" t="s">
        <v>2545</v>
      </c>
      <c r="E365" s="822" t="s">
        <v>2546</v>
      </c>
      <c r="F365" s="831"/>
      <c r="G365" s="831"/>
      <c r="H365" s="827">
        <v>0</v>
      </c>
      <c r="I365" s="831">
        <v>1</v>
      </c>
      <c r="J365" s="831">
        <v>5322.08</v>
      </c>
      <c r="K365" s="827">
        <v>1</v>
      </c>
      <c r="L365" s="831">
        <v>1</v>
      </c>
      <c r="M365" s="832">
        <v>5322.08</v>
      </c>
    </row>
    <row r="366" spans="1:13" ht="14.45" customHeight="1" x14ac:dyDescent="0.2">
      <c r="A366" s="821" t="s">
        <v>2892</v>
      </c>
      <c r="B366" s="822" t="s">
        <v>2577</v>
      </c>
      <c r="C366" s="822" t="s">
        <v>2578</v>
      </c>
      <c r="D366" s="822" t="s">
        <v>2579</v>
      </c>
      <c r="E366" s="822" t="s">
        <v>2580</v>
      </c>
      <c r="F366" s="831"/>
      <c r="G366" s="831"/>
      <c r="H366" s="827">
        <v>0</v>
      </c>
      <c r="I366" s="831">
        <v>1</v>
      </c>
      <c r="J366" s="831">
        <v>113.16</v>
      </c>
      <c r="K366" s="827">
        <v>1</v>
      </c>
      <c r="L366" s="831">
        <v>1</v>
      </c>
      <c r="M366" s="832">
        <v>113.16</v>
      </c>
    </row>
    <row r="367" spans="1:13" ht="14.45" customHeight="1" x14ac:dyDescent="0.2">
      <c r="A367" s="821" t="s">
        <v>2893</v>
      </c>
      <c r="B367" s="822" t="s">
        <v>2294</v>
      </c>
      <c r="C367" s="822" t="s">
        <v>3443</v>
      </c>
      <c r="D367" s="822" t="s">
        <v>3444</v>
      </c>
      <c r="E367" s="822" t="s">
        <v>3445</v>
      </c>
      <c r="F367" s="831">
        <v>2</v>
      </c>
      <c r="G367" s="831">
        <v>345.82</v>
      </c>
      <c r="H367" s="827">
        <v>1</v>
      </c>
      <c r="I367" s="831"/>
      <c r="J367" s="831"/>
      <c r="K367" s="827">
        <v>0</v>
      </c>
      <c r="L367" s="831">
        <v>2</v>
      </c>
      <c r="M367" s="832">
        <v>345.82</v>
      </c>
    </row>
    <row r="368" spans="1:13" ht="14.45" customHeight="1" x14ac:dyDescent="0.2">
      <c r="A368" s="821" t="s">
        <v>2893</v>
      </c>
      <c r="B368" s="822" t="s">
        <v>2294</v>
      </c>
      <c r="C368" s="822" t="s">
        <v>3446</v>
      </c>
      <c r="D368" s="822" t="s">
        <v>3444</v>
      </c>
      <c r="E368" s="822" t="s">
        <v>3447</v>
      </c>
      <c r="F368" s="831">
        <v>2</v>
      </c>
      <c r="G368" s="831">
        <v>201.72</v>
      </c>
      <c r="H368" s="827">
        <v>1</v>
      </c>
      <c r="I368" s="831"/>
      <c r="J368" s="831"/>
      <c r="K368" s="827">
        <v>0</v>
      </c>
      <c r="L368" s="831">
        <v>2</v>
      </c>
      <c r="M368" s="832">
        <v>201.72</v>
      </c>
    </row>
    <row r="369" spans="1:13" ht="14.45" customHeight="1" x14ac:dyDescent="0.2">
      <c r="A369" s="821" t="s">
        <v>2893</v>
      </c>
      <c r="B369" s="822" t="s">
        <v>2294</v>
      </c>
      <c r="C369" s="822" t="s">
        <v>2299</v>
      </c>
      <c r="D369" s="822" t="s">
        <v>1674</v>
      </c>
      <c r="E369" s="822" t="s">
        <v>2300</v>
      </c>
      <c r="F369" s="831"/>
      <c r="G369" s="831"/>
      <c r="H369" s="827">
        <v>0</v>
      </c>
      <c r="I369" s="831">
        <v>13</v>
      </c>
      <c r="J369" s="831">
        <v>1121.93</v>
      </c>
      <c r="K369" s="827">
        <v>1</v>
      </c>
      <c r="L369" s="831">
        <v>13</v>
      </c>
      <c r="M369" s="832">
        <v>1121.93</v>
      </c>
    </row>
    <row r="370" spans="1:13" ht="14.45" customHeight="1" x14ac:dyDescent="0.2">
      <c r="A370" s="821" t="s">
        <v>2893</v>
      </c>
      <c r="B370" s="822" t="s">
        <v>2301</v>
      </c>
      <c r="C370" s="822" t="s">
        <v>2302</v>
      </c>
      <c r="D370" s="822" t="s">
        <v>1768</v>
      </c>
      <c r="E370" s="822" t="s">
        <v>2303</v>
      </c>
      <c r="F370" s="831"/>
      <c r="G370" s="831"/>
      <c r="H370" s="827">
        <v>0</v>
      </c>
      <c r="I370" s="831">
        <v>6</v>
      </c>
      <c r="J370" s="831">
        <v>127.47</v>
      </c>
      <c r="K370" s="827">
        <v>1</v>
      </c>
      <c r="L370" s="831">
        <v>6</v>
      </c>
      <c r="M370" s="832">
        <v>127.47</v>
      </c>
    </row>
    <row r="371" spans="1:13" ht="14.45" customHeight="1" x14ac:dyDescent="0.2">
      <c r="A371" s="821" t="s">
        <v>2893</v>
      </c>
      <c r="B371" s="822" t="s">
        <v>2301</v>
      </c>
      <c r="C371" s="822" t="s">
        <v>3380</v>
      </c>
      <c r="D371" s="822" t="s">
        <v>1768</v>
      </c>
      <c r="E371" s="822" t="s">
        <v>3381</v>
      </c>
      <c r="F371" s="831"/>
      <c r="G371" s="831"/>
      <c r="H371" s="827">
        <v>0</v>
      </c>
      <c r="I371" s="831">
        <v>1</v>
      </c>
      <c r="J371" s="831">
        <v>115.27</v>
      </c>
      <c r="K371" s="827">
        <v>1</v>
      </c>
      <c r="L371" s="831">
        <v>1</v>
      </c>
      <c r="M371" s="832">
        <v>115.27</v>
      </c>
    </row>
    <row r="372" spans="1:13" ht="14.45" customHeight="1" x14ac:dyDescent="0.2">
      <c r="A372" s="821" t="s">
        <v>2893</v>
      </c>
      <c r="B372" s="822" t="s">
        <v>4891</v>
      </c>
      <c r="C372" s="822" t="s">
        <v>3284</v>
      </c>
      <c r="D372" s="822" t="s">
        <v>3285</v>
      </c>
      <c r="E372" s="822" t="s">
        <v>3286</v>
      </c>
      <c r="F372" s="831"/>
      <c r="G372" s="831"/>
      <c r="H372" s="827">
        <v>0</v>
      </c>
      <c r="I372" s="831">
        <v>3</v>
      </c>
      <c r="J372" s="831">
        <v>3273.21</v>
      </c>
      <c r="K372" s="827">
        <v>1</v>
      </c>
      <c r="L372" s="831">
        <v>3</v>
      </c>
      <c r="M372" s="832">
        <v>3273.21</v>
      </c>
    </row>
    <row r="373" spans="1:13" ht="14.45" customHeight="1" x14ac:dyDescent="0.2">
      <c r="A373" s="821" t="s">
        <v>2893</v>
      </c>
      <c r="B373" s="822" t="s">
        <v>2317</v>
      </c>
      <c r="C373" s="822" t="s">
        <v>3405</v>
      </c>
      <c r="D373" s="822" t="s">
        <v>3406</v>
      </c>
      <c r="E373" s="822" t="s">
        <v>2999</v>
      </c>
      <c r="F373" s="831">
        <v>1</v>
      </c>
      <c r="G373" s="831">
        <v>43.21</v>
      </c>
      <c r="H373" s="827">
        <v>1</v>
      </c>
      <c r="I373" s="831"/>
      <c r="J373" s="831"/>
      <c r="K373" s="827">
        <v>0</v>
      </c>
      <c r="L373" s="831">
        <v>1</v>
      </c>
      <c r="M373" s="832">
        <v>43.21</v>
      </c>
    </row>
    <row r="374" spans="1:13" ht="14.45" customHeight="1" x14ac:dyDescent="0.2">
      <c r="A374" s="821" t="s">
        <v>2893</v>
      </c>
      <c r="B374" s="822" t="s">
        <v>2330</v>
      </c>
      <c r="C374" s="822" t="s">
        <v>2333</v>
      </c>
      <c r="D374" s="822" t="s">
        <v>931</v>
      </c>
      <c r="E374" s="822" t="s">
        <v>2334</v>
      </c>
      <c r="F374" s="831"/>
      <c r="G374" s="831"/>
      <c r="H374" s="827">
        <v>0</v>
      </c>
      <c r="I374" s="831">
        <v>7</v>
      </c>
      <c r="J374" s="831">
        <v>9699.34</v>
      </c>
      <c r="K374" s="827">
        <v>1</v>
      </c>
      <c r="L374" s="831">
        <v>7</v>
      </c>
      <c r="M374" s="832">
        <v>9699.34</v>
      </c>
    </row>
    <row r="375" spans="1:13" ht="14.45" customHeight="1" x14ac:dyDescent="0.2">
      <c r="A375" s="821" t="s">
        <v>2893</v>
      </c>
      <c r="B375" s="822" t="s">
        <v>2330</v>
      </c>
      <c r="C375" s="822" t="s">
        <v>2652</v>
      </c>
      <c r="D375" s="822" t="s">
        <v>931</v>
      </c>
      <c r="E375" s="822" t="s">
        <v>2653</v>
      </c>
      <c r="F375" s="831"/>
      <c r="G375" s="831"/>
      <c r="H375" s="827">
        <v>0</v>
      </c>
      <c r="I375" s="831">
        <v>3</v>
      </c>
      <c r="J375" s="831">
        <v>6928.08</v>
      </c>
      <c r="K375" s="827">
        <v>1</v>
      </c>
      <c r="L375" s="831">
        <v>3</v>
      </c>
      <c r="M375" s="832">
        <v>6928.08</v>
      </c>
    </row>
    <row r="376" spans="1:13" ht="14.45" customHeight="1" x14ac:dyDescent="0.2">
      <c r="A376" s="821" t="s">
        <v>2893</v>
      </c>
      <c r="B376" s="822" t="s">
        <v>2330</v>
      </c>
      <c r="C376" s="822" t="s">
        <v>2654</v>
      </c>
      <c r="D376" s="822" t="s">
        <v>929</v>
      </c>
      <c r="E376" s="822" t="s">
        <v>2655</v>
      </c>
      <c r="F376" s="831"/>
      <c r="G376" s="831"/>
      <c r="H376" s="827">
        <v>0</v>
      </c>
      <c r="I376" s="831">
        <v>8</v>
      </c>
      <c r="J376" s="831">
        <v>5890.6400000000012</v>
      </c>
      <c r="K376" s="827">
        <v>1</v>
      </c>
      <c r="L376" s="831">
        <v>8</v>
      </c>
      <c r="M376" s="832">
        <v>5890.6400000000012</v>
      </c>
    </row>
    <row r="377" spans="1:13" ht="14.45" customHeight="1" x14ac:dyDescent="0.2">
      <c r="A377" s="821" t="s">
        <v>2893</v>
      </c>
      <c r="B377" s="822" t="s">
        <v>2330</v>
      </c>
      <c r="C377" s="822" t="s">
        <v>3120</v>
      </c>
      <c r="D377" s="822" t="s">
        <v>929</v>
      </c>
      <c r="E377" s="822" t="s">
        <v>3121</v>
      </c>
      <c r="F377" s="831"/>
      <c r="G377" s="831"/>
      <c r="H377" s="827">
        <v>0</v>
      </c>
      <c r="I377" s="831">
        <v>4</v>
      </c>
      <c r="J377" s="831">
        <v>1963.56</v>
      </c>
      <c r="K377" s="827">
        <v>1</v>
      </c>
      <c r="L377" s="831">
        <v>4</v>
      </c>
      <c r="M377" s="832">
        <v>1963.56</v>
      </c>
    </row>
    <row r="378" spans="1:13" ht="14.45" customHeight="1" x14ac:dyDescent="0.2">
      <c r="A378" s="821" t="s">
        <v>2893</v>
      </c>
      <c r="B378" s="822" t="s">
        <v>2330</v>
      </c>
      <c r="C378" s="822" t="s">
        <v>2335</v>
      </c>
      <c r="D378" s="822" t="s">
        <v>931</v>
      </c>
      <c r="E378" s="822" t="s">
        <v>2336</v>
      </c>
      <c r="F378" s="831"/>
      <c r="G378" s="831"/>
      <c r="H378" s="827">
        <v>0</v>
      </c>
      <c r="I378" s="831">
        <v>10</v>
      </c>
      <c r="J378" s="831">
        <v>18474.900000000001</v>
      </c>
      <c r="K378" s="827">
        <v>1</v>
      </c>
      <c r="L378" s="831">
        <v>10</v>
      </c>
      <c r="M378" s="832">
        <v>18474.900000000001</v>
      </c>
    </row>
    <row r="379" spans="1:13" ht="14.45" customHeight="1" x14ac:dyDescent="0.2">
      <c r="A379" s="821" t="s">
        <v>2893</v>
      </c>
      <c r="B379" s="822" t="s">
        <v>2330</v>
      </c>
      <c r="C379" s="822" t="s">
        <v>3413</v>
      </c>
      <c r="D379" s="822" t="s">
        <v>931</v>
      </c>
      <c r="E379" s="822" t="s">
        <v>3414</v>
      </c>
      <c r="F379" s="831"/>
      <c r="G379" s="831"/>
      <c r="H379" s="827">
        <v>0</v>
      </c>
      <c r="I379" s="831">
        <v>1</v>
      </c>
      <c r="J379" s="831">
        <v>277.12</v>
      </c>
      <c r="K379" s="827">
        <v>1</v>
      </c>
      <c r="L379" s="831">
        <v>1</v>
      </c>
      <c r="M379" s="832">
        <v>277.12</v>
      </c>
    </row>
    <row r="380" spans="1:13" ht="14.45" customHeight="1" x14ac:dyDescent="0.2">
      <c r="A380" s="821" t="s">
        <v>2893</v>
      </c>
      <c r="B380" s="822" t="s">
        <v>2330</v>
      </c>
      <c r="C380" s="822" t="s">
        <v>2337</v>
      </c>
      <c r="D380" s="822" t="s">
        <v>929</v>
      </c>
      <c r="E380" s="822" t="s">
        <v>2338</v>
      </c>
      <c r="F380" s="831"/>
      <c r="G380" s="831"/>
      <c r="H380" s="827">
        <v>0</v>
      </c>
      <c r="I380" s="831">
        <v>16</v>
      </c>
      <c r="J380" s="831">
        <v>14779.84</v>
      </c>
      <c r="K380" s="827">
        <v>1</v>
      </c>
      <c r="L380" s="831">
        <v>16</v>
      </c>
      <c r="M380" s="832">
        <v>14779.84</v>
      </c>
    </row>
    <row r="381" spans="1:13" ht="14.45" customHeight="1" x14ac:dyDescent="0.2">
      <c r="A381" s="821" t="s">
        <v>2893</v>
      </c>
      <c r="B381" s="822" t="s">
        <v>2356</v>
      </c>
      <c r="C381" s="822" t="s">
        <v>2359</v>
      </c>
      <c r="D381" s="822" t="s">
        <v>936</v>
      </c>
      <c r="E381" s="822" t="s">
        <v>2360</v>
      </c>
      <c r="F381" s="831"/>
      <c r="G381" s="831"/>
      <c r="H381" s="827">
        <v>0</v>
      </c>
      <c r="I381" s="831">
        <v>3</v>
      </c>
      <c r="J381" s="831">
        <v>127.53</v>
      </c>
      <c r="K381" s="827">
        <v>1</v>
      </c>
      <c r="L381" s="831">
        <v>3</v>
      </c>
      <c r="M381" s="832">
        <v>127.53</v>
      </c>
    </row>
    <row r="382" spans="1:13" ht="14.45" customHeight="1" x14ac:dyDescent="0.2">
      <c r="A382" s="821" t="s">
        <v>2893</v>
      </c>
      <c r="B382" s="822" t="s">
        <v>2356</v>
      </c>
      <c r="C382" s="822" t="s">
        <v>3352</v>
      </c>
      <c r="D382" s="822" t="s">
        <v>3353</v>
      </c>
      <c r="E382" s="822" t="s">
        <v>2360</v>
      </c>
      <c r="F382" s="831">
        <v>3</v>
      </c>
      <c r="G382" s="831">
        <v>127.53</v>
      </c>
      <c r="H382" s="827">
        <v>1</v>
      </c>
      <c r="I382" s="831"/>
      <c r="J382" s="831"/>
      <c r="K382" s="827">
        <v>0</v>
      </c>
      <c r="L382" s="831">
        <v>3</v>
      </c>
      <c r="M382" s="832">
        <v>127.53</v>
      </c>
    </row>
    <row r="383" spans="1:13" ht="14.45" customHeight="1" x14ac:dyDescent="0.2">
      <c r="A383" s="821" t="s">
        <v>2893</v>
      </c>
      <c r="B383" s="822" t="s">
        <v>2363</v>
      </c>
      <c r="C383" s="822" t="s">
        <v>3440</v>
      </c>
      <c r="D383" s="822" t="s">
        <v>3441</v>
      </c>
      <c r="E383" s="822" t="s">
        <v>3442</v>
      </c>
      <c r="F383" s="831">
        <v>1</v>
      </c>
      <c r="G383" s="831">
        <v>0</v>
      </c>
      <c r="H383" s="827"/>
      <c r="I383" s="831"/>
      <c r="J383" s="831"/>
      <c r="K383" s="827"/>
      <c r="L383" s="831">
        <v>1</v>
      </c>
      <c r="M383" s="832">
        <v>0</v>
      </c>
    </row>
    <row r="384" spans="1:13" ht="14.45" customHeight="1" x14ac:dyDescent="0.2">
      <c r="A384" s="821" t="s">
        <v>2893</v>
      </c>
      <c r="B384" s="822" t="s">
        <v>2372</v>
      </c>
      <c r="C384" s="822" t="s">
        <v>3411</v>
      </c>
      <c r="D384" s="822" t="s">
        <v>717</v>
      </c>
      <c r="E384" s="822" t="s">
        <v>719</v>
      </c>
      <c r="F384" s="831"/>
      <c r="G384" s="831"/>
      <c r="H384" s="827">
        <v>0</v>
      </c>
      <c r="I384" s="831">
        <v>2</v>
      </c>
      <c r="J384" s="831">
        <v>21.3</v>
      </c>
      <c r="K384" s="827">
        <v>1</v>
      </c>
      <c r="L384" s="831">
        <v>2</v>
      </c>
      <c r="M384" s="832">
        <v>21.3</v>
      </c>
    </row>
    <row r="385" spans="1:13" ht="14.45" customHeight="1" x14ac:dyDescent="0.2">
      <c r="A385" s="821" t="s">
        <v>2893</v>
      </c>
      <c r="B385" s="822" t="s">
        <v>2383</v>
      </c>
      <c r="C385" s="822" t="s">
        <v>3307</v>
      </c>
      <c r="D385" s="822" t="s">
        <v>2973</v>
      </c>
      <c r="E385" s="822" t="s">
        <v>780</v>
      </c>
      <c r="F385" s="831">
        <v>1</v>
      </c>
      <c r="G385" s="831">
        <v>70.23</v>
      </c>
      <c r="H385" s="827">
        <v>1</v>
      </c>
      <c r="I385" s="831"/>
      <c r="J385" s="831"/>
      <c r="K385" s="827">
        <v>0</v>
      </c>
      <c r="L385" s="831">
        <v>1</v>
      </c>
      <c r="M385" s="832">
        <v>70.23</v>
      </c>
    </row>
    <row r="386" spans="1:13" ht="14.45" customHeight="1" x14ac:dyDescent="0.2">
      <c r="A386" s="821" t="s">
        <v>2893</v>
      </c>
      <c r="B386" s="822" t="s">
        <v>2383</v>
      </c>
      <c r="C386" s="822" t="s">
        <v>3308</v>
      </c>
      <c r="D386" s="822" t="s">
        <v>1640</v>
      </c>
      <c r="E386" s="822" t="s">
        <v>736</v>
      </c>
      <c r="F386" s="831"/>
      <c r="G386" s="831"/>
      <c r="H386" s="827">
        <v>0</v>
      </c>
      <c r="I386" s="831">
        <v>2</v>
      </c>
      <c r="J386" s="831">
        <v>70.22</v>
      </c>
      <c r="K386" s="827">
        <v>1</v>
      </c>
      <c r="L386" s="831">
        <v>2</v>
      </c>
      <c r="M386" s="832">
        <v>70.22</v>
      </c>
    </row>
    <row r="387" spans="1:13" ht="14.45" customHeight="1" x14ac:dyDescent="0.2">
      <c r="A387" s="821" t="s">
        <v>2893</v>
      </c>
      <c r="B387" s="822" t="s">
        <v>2386</v>
      </c>
      <c r="C387" s="822" t="s">
        <v>3276</v>
      </c>
      <c r="D387" s="822" t="s">
        <v>3277</v>
      </c>
      <c r="E387" s="822" t="s">
        <v>3278</v>
      </c>
      <c r="F387" s="831">
        <v>1</v>
      </c>
      <c r="G387" s="831">
        <v>207.27</v>
      </c>
      <c r="H387" s="827">
        <v>1</v>
      </c>
      <c r="I387" s="831"/>
      <c r="J387" s="831"/>
      <c r="K387" s="827">
        <v>0</v>
      </c>
      <c r="L387" s="831">
        <v>1</v>
      </c>
      <c r="M387" s="832">
        <v>207.27</v>
      </c>
    </row>
    <row r="388" spans="1:13" ht="14.45" customHeight="1" x14ac:dyDescent="0.2">
      <c r="A388" s="821" t="s">
        <v>2893</v>
      </c>
      <c r="B388" s="822" t="s">
        <v>2395</v>
      </c>
      <c r="C388" s="822" t="s">
        <v>2396</v>
      </c>
      <c r="D388" s="822" t="s">
        <v>1287</v>
      </c>
      <c r="E388" s="822" t="s">
        <v>736</v>
      </c>
      <c r="F388" s="831"/>
      <c r="G388" s="831"/>
      <c r="H388" s="827">
        <v>0</v>
      </c>
      <c r="I388" s="831">
        <v>5</v>
      </c>
      <c r="J388" s="831">
        <v>172.35</v>
      </c>
      <c r="K388" s="827">
        <v>1</v>
      </c>
      <c r="L388" s="831">
        <v>5</v>
      </c>
      <c r="M388" s="832">
        <v>172.35</v>
      </c>
    </row>
    <row r="389" spans="1:13" ht="14.45" customHeight="1" x14ac:dyDescent="0.2">
      <c r="A389" s="821" t="s">
        <v>2893</v>
      </c>
      <c r="B389" s="822" t="s">
        <v>2415</v>
      </c>
      <c r="C389" s="822" t="s">
        <v>3287</v>
      </c>
      <c r="D389" s="822" t="s">
        <v>3288</v>
      </c>
      <c r="E389" s="822" t="s">
        <v>780</v>
      </c>
      <c r="F389" s="831">
        <v>1</v>
      </c>
      <c r="G389" s="831">
        <v>46.6</v>
      </c>
      <c r="H389" s="827">
        <v>1</v>
      </c>
      <c r="I389" s="831"/>
      <c r="J389" s="831"/>
      <c r="K389" s="827">
        <v>0</v>
      </c>
      <c r="L389" s="831">
        <v>1</v>
      </c>
      <c r="M389" s="832">
        <v>46.6</v>
      </c>
    </row>
    <row r="390" spans="1:13" ht="14.45" customHeight="1" x14ac:dyDescent="0.2">
      <c r="A390" s="821" t="s">
        <v>2893</v>
      </c>
      <c r="B390" s="822" t="s">
        <v>2434</v>
      </c>
      <c r="C390" s="822" t="s">
        <v>3498</v>
      </c>
      <c r="D390" s="822" t="s">
        <v>891</v>
      </c>
      <c r="E390" s="822" t="s">
        <v>3499</v>
      </c>
      <c r="F390" s="831">
        <v>1</v>
      </c>
      <c r="G390" s="831">
        <v>115.33</v>
      </c>
      <c r="H390" s="827">
        <v>1</v>
      </c>
      <c r="I390" s="831"/>
      <c r="J390" s="831"/>
      <c r="K390" s="827">
        <v>0</v>
      </c>
      <c r="L390" s="831">
        <v>1</v>
      </c>
      <c r="M390" s="832">
        <v>115.33</v>
      </c>
    </row>
    <row r="391" spans="1:13" ht="14.45" customHeight="1" x14ac:dyDescent="0.2">
      <c r="A391" s="821" t="s">
        <v>2893</v>
      </c>
      <c r="B391" s="822" t="s">
        <v>2434</v>
      </c>
      <c r="C391" s="822" t="s">
        <v>3500</v>
      </c>
      <c r="D391" s="822" t="s">
        <v>2436</v>
      </c>
      <c r="E391" s="822" t="s">
        <v>3501</v>
      </c>
      <c r="F391" s="831"/>
      <c r="G391" s="831"/>
      <c r="H391" s="827">
        <v>0</v>
      </c>
      <c r="I391" s="831">
        <v>1</v>
      </c>
      <c r="J391" s="831">
        <v>126.27</v>
      </c>
      <c r="K391" s="827">
        <v>1</v>
      </c>
      <c r="L391" s="831">
        <v>1</v>
      </c>
      <c r="M391" s="832">
        <v>126.27</v>
      </c>
    </row>
    <row r="392" spans="1:13" ht="14.45" customHeight="1" x14ac:dyDescent="0.2">
      <c r="A392" s="821" t="s">
        <v>2893</v>
      </c>
      <c r="B392" s="822" t="s">
        <v>4904</v>
      </c>
      <c r="C392" s="822" t="s">
        <v>3290</v>
      </c>
      <c r="D392" s="822" t="s">
        <v>3291</v>
      </c>
      <c r="E392" s="822" t="s">
        <v>3292</v>
      </c>
      <c r="F392" s="831"/>
      <c r="G392" s="831"/>
      <c r="H392" s="827">
        <v>0</v>
      </c>
      <c r="I392" s="831">
        <v>1</v>
      </c>
      <c r="J392" s="831">
        <v>119.7</v>
      </c>
      <c r="K392" s="827">
        <v>1</v>
      </c>
      <c r="L392" s="831">
        <v>1</v>
      </c>
      <c r="M392" s="832">
        <v>119.7</v>
      </c>
    </row>
    <row r="393" spans="1:13" ht="14.45" customHeight="1" x14ac:dyDescent="0.2">
      <c r="A393" s="821" t="s">
        <v>2893</v>
      </c>
      <c r="B393" s="822" t="s">
        <v>4898</v>
      </c>
      <c r="C393" s="822" t="s">
        <v>3072</v>
      </c>
      <c r="D393" s="822" t="s">
        <v>3073</v>
      </c>
      <c r="E393" s="822" t="s">
        <v>3074</v>
      </c>
      <c r="F393" s="831"/>
      <c r="G393" s="831"/>
      <c r="H393" s="827">
        <v>0</v>
      </c>
      <c r="I393" s="831">
        <v>8</v>
      </c>
      <c r="J393" s="831">
        <v>13209.28</v>
      </c>
      <c r="K393" s="827">
        <v>1</v>
      </c>
      <c r="L393" s="831">
        <v>8</v>
      </c>
      <c r="M393" s="832">
        <v>13209.28</v>
      </c>
    </row>
    <row r="394" spans="1:13" ht="14.45" customHeight="1" x14ac:dyDescent="0.2">
      <c r="A394" s="821" t="s">
        <v>2893</v>
      </c>
      <c r="B394" s="822" t="s">
        <v>4894</v>
      </c>
      <c r="C394" s="822" t="s">
        <v>3168</v>
      </c>
      <c r="D394" s="822" t="s">
        <v>3169</v>
      </c>
      <c r="E394" s="822" t="s">
        <v>3170</v>
      </c>
      <c r="F394" s="831"/>
      <c r="G394" s="831"/>
      <c r="H394" s="827">
        <v>0</v>
      </c>
      <c r="I394" s="831">
        <v>61</v>
      </c>
      <c r="J394" s="831">
        <v>30640.910000000011</v>
      </c>
      <c r="K394" s="827">
        <v>1</v>
      </c>
      <c r="L394" s="831">
        <v>61</v>
      </c>
      <c r="M394" s="832">
        <v>30640.910000000011</v>
      </c>
    </row>
    <row r="395" spans="1:13" ht="14.45" customHeight="1" x14ac:dyDescent="0.2">
      <c r="A395" s="821" t="s">
        <v>2893</v>
      </c>
      <c r="B395" s="822" t="s">
        <v>4912</v>
      </c>
      <c r="C395" s="822" t="s">
        <v>3303</v>
      </c>
      <c r="D395" s="822" t="s">
        <v>3304</v>
      </c>
      <c r="E395" s="822" t="s">
        <v>2761</v>
      </c>
      <c r="F395" s="831"/>
      <c r="G395" s="831"/>
      <c r="H395" s="827">
        <v>0</v>
      </c>
      <c r="I395" s="831">
        <v>3</v>
      </c>
      <c r="J395" s="831">
        <v>620.64</v>
      </c>
      <c r="K395" s="827">
        <v>1</v>
      </c>
      <c r="L395" s="831">
        <v>3</v>
      </c>
      <c r="M395" s="832">
        <v>620.64</v>
      </c>
    </row>
    <row r="396" spans="1:13" ht="14.45" customHeight="1" x14ac:dyDescent="0.2">
      <c r="A396" s="821" t="s">
        <v>2893</v>
      </c>
      <c r="B396" s="822" t="s">
        <v>4912</v>
      </c>
      <c r="C396" s="822" t="s">
        <v>3305</v>
      </c>
      <c r="D396" s="822" t="s">
        <v>3304</v>
      </c>
      <c r="E396" s="822" t="s">
        <v>3306</v>
      </c>
      <c r="F396" s="831"/>
      <c r="G396" s="831"/>
      <c r="H396" s="827">
        <v>0</v>
      </c>
      <c r="I396" s="831">
        <v>6</v>
      </c>
      <c r="J396" s="831">
        <v>6546.5399999999991</v>
      </c>
      <c r="K396" s="827">
        <v>1</v>
      </c>
      <c r="L396" s="831">
        <v>6</v>
      </c>
      <c r="M396" s="832">
        <v>6546.5399999999991</v>
      </c>
    </row>
    <row r="397" spans="1:13" ht="14.45" customHeight="1" x14ac:dyDescent="0.2">
      <c r="A397" s="821" t="s">
        <v>2893</v>
      </c>
      <c r="B397" s="822" t="s">
        <v>4910</v>
      </c>
      <c r="C397" s="822" t="s">
        <v>3279</v>
      </c>
      <c r="D397" s="822" t="s">
        <v>2964</v>
      </c>
      <c r="E397" s="822" t="s">
        <v>3280</v>
      </c>
      <c r="F397" s="831"/>
      <c r="G397" s="831"/>
      <c r="H397" s="827">
        <v>0</v>
      </c>
      <c r="I397" s="831">
        <v>3</v>
      </c>
      <c r="J397" s="831">
        <v>1541.1000000000001</v>
      </c>
      <c r="K397" s="827">
        <v>1</v>
      </c>
      <c r="L397" s="831">
        <v>3</v>
      </c>
      <c r="M397" s="832">
        <v>1541.1000000000001</v>
      </c>
    </row>
    <row r="398" spans="1:13" ht="14.45" customHeight="1" x14ac:dyDescent="0.2">
      <c r="A398" s="821" t="s">
        <v>2893</v>
      </c>
      <c r="B398" s="822" t="s">
        <v>4895</v>
      </c>
      <c r="C398" s="822" t="s">
        <v>3358</v>
      </c>
      <c r="D398" s="822" t="s">
        <v>3101</v>
      </c>
      <c r="E398" s="822"/>
      <c r="F398" s="831">
        <v>34</v>
      </c>
      <c r="G398" s="831">
        <v>18713.260000000002</v>
      </c>
      <c r="H398" s="827">
        <v>1</v>
      </c>
      <c r="I398" s="831"/>
      <c r="J398" s="831"/>
      <c r="K398" s="827">
        <v>0</v>
      </c>
      <c r="L398" s="831">
        <v>34</v>
      </c>
      <c r="M398" s="832">
        <v>18713.260000000002</v>
      </c>
    </row>
    <row r="399" spans="1:13" ht="14.45" customHeight="1" x14ac:dyDescent="0.2">
      <c r="A399" s="821" t="s">
        <v>2893</v>
      </c>
      <c r="B399" s="822" t="s">
        <v>4895</v>
      </c>
      <c r="C399" s="822" t="s">
        <v>3103</v>
      </c>
      <c r="D399" s="822" t="s">
        <v>3104</v>
      </c>
      <c r="E399" s="822" t="s">
        <v>734</v>
      </c>
      <c r="F399" s="831"/>
      <c r="G399" s="831"/>
      <c r="H399" s="827">
        <v>0</v>
      </c>
      <c r="I399" s="831">
        <v>325</v>
      </c>
      <c r="J399" s="831">
        <v>178876.74999999991</v>
      </c>
      <c r="K399" s="827">
        <v>1</v>
      </c>
      <c r="L399" s="831">
        <v>325</v>
      </c>
      <c r="M399" s="832">
        <v>178876.74999999991</v>
      </c>
    </row>
    <row r="400" spans="1:13" ht="14.45" customHeight="1" x14ac:dyDescent="0.2">
      <c r="A400" s="821" t="s">
        <v>2893</v>
      </c>
      <c r="B400" s="822" t="s">
        <v>4896</v>
      </c>
      <c r="C400" s="822" t="s">
        <v>3016</v>
      </c>
      <c r="D400" s="822" t="s">
        <v>3017</v>
      </c>
      <c r="E400" s="822" t="s">
        <v>3018</v>
      </c>
      <c r="F400" s="831"/>
      <c r="G400" s="831"/>
      <c r="H400" s="827">
        <v>0</v>
      </c>
      <c r="I400" s="831">
        <v>12</v>
      </c>
      <c r="J400" s="831">
        <v>6604.68</v>
      </c>
      <c r="K400" s="827">
        <v>1</v>
      </c>
      <c r="L400" s="831">
        <v>12</v>
      </c>
      <c r="M400" s="832">
        <v>6604.68</v>
      </c>
    </row>
    <row r="401" spans="1:13" ht="14.45" customHeight="1" x14ac:dyDescent="0.2">
      <c r="A401" s="821" t="s">
        <v>2893</v>
      </c>
      <c r="B401" s="822" t="s">
        <v>4896</v>
      </c>
      <c r="C401" s="822" t="s">
        <v>3339</v>
      </c>
      <c r="D401" s="822" t="s">
        <v>3020</v>
      </c>
      <c r="E401" s="822" t="s">
        <v>3018</v>
      </c>
      <c r="F401" s="831">
        <v>5</v>
      </c>
      <c r="G401" s="831">
        <v>2751.95</v>
      </c>
      <c r="H401" s="827">
        <v>1</v>
      </c>
      <c r="I401" s="831"/>
      <c r="J401" s="831"/>
      <c r="K401" s="827">
        <v>0</v>
      </c>
      <c r="L401" s="831">
        <v>5</v>
      </c>
      <c r="M401" s="832">
        <v>2751.95</v>
      </c>
    </row>
    <row r="402" spans="1:13" ht="14.45" customHeight="1" x14ac:dyDescent="0.2">
      <c r="A402" s="821" t="s">
        <v>2893</v>
      </c>
      <c r="B402" s="822" t="s">
        <v>4914</v>
      </c>
      <c r="C402" s="822" t="s">
        <v>3402</v>
      </c>
      <c r="D402" s="822" t="s">
        <v>3403</v>
      </c>
      <c r="E402" s="822" t="s">
        <v>3404</v>
      </c>
      <c r="F402" s="831">
        <v>2</v>
      </c>
      <c r="G402" s="831">
        <v>140.96</v>
      </c>
      <c r="H402" s="827">
        <v>1</v>
      </c>
      <c r="I402" s="831"/>
      <c r="J402" s="831"/>
      <c r="K402" s="827">
        <v>0</v>
      </c>
      <c r="L402" s="831">
        <v>2</v>
      </c>
      <c r="M402" s="832">
        <v>140.96</v>
      </c>
    </row>
    <row r="403" spans="1:13" ht="14.45" customHeight="1" x14ac:dyDescent="0.2">
      <c r="A403" s="821" t="s">
        <v>2893</v>
      </c>
      <c r="B403" s="822" t="s">
        <v>2524</v>
      </c>
      <c r="C403" s="822" t="s">
        <v>3271</v>
      </c>
      <c r="D403" s="822" t="s">
        <v>3272</v>
      </c>
      <c r="E403" s="822" t="s">
        <v>3273</v>
      </c>
      <c r="F403" s="831">
        <v>1</v>
      </c>
      <c r="G403" s="831">
        <v>36.270000000000003</v>
      </c>
      <c r="H403" s="827">
        <v>1</v>
      </c>
      <c r="I403" s="831"/>
      <c r="J403" s="831"/>
      <c r="K403" s="827">
        <v>0</v>
      </c>
      <c r="L403" s="831">
        <v>1</v>
      </c>
      <c r="M403" s="832">
        <v>36.270000000000003</v>
      </c>
    </row>
    <row r="404" spans="1:13" ht="14.45" customHeight="1" x14ac:dyDescent="0.2">
      <c r="A404" s="821" t="s">
        <v>2893</v>
      </c>
      <c r="B404" s="822" t="s">
        <v>4899</v>
      </c>
      <c r="C404" s="822" t="s">
        <v>3090</v>
      </c>
      <c r="D404" s="822" t="s">
        <v>3091</v>
      </c>
      <c r="E404" s="822" t="s">
        <v>2703</v>
      </c>
      <c r="F404" s="831">
        <v>3</v>
      </c>
      <c r="G404" s="831">
        <v>9483.5399999999991</v>
      </c>
      <c r="H404" s="827">
        <v>1</v>
      </c>
      <c r="I404" s="831"/>
      <c r="J404" s="831"/>
      <c r="K404" s="827">
        <v>0</v>
      </c>
      <c r="L404" s="831">
        <v>3</v>
      </c>
      <c r="M404" s="832">
        <v>9483.5399999999991</v>
      </c>
    </row>
    <row r="405" spans="1:13" ht="14.45" customHeight="1" x14ac:dyDescent="0.2">
      <c r="A405" s="821" t="s">
        <v>2893</v>
      </c>
      <c r="B405" s="822" t="s">
        <v>2532</v>
      </c>
      <c r="C405" s="822" t="s">
        <v>3137</v>
      </c>
      <c r="D405" s="822" t="s">
        <v>1237</v>
      </c>
      <c r="E405" s="822" t="s">
        <v>3138</v>
      </c>
      <c r="F405" s="831"/>
      <c r="G405" s="831"/>
      <c r="H405" s="827">
        <v>0</v>
      </c>
      <c r="I405" s="831">
        <v>18</v>
      </c>
      <c r="J405" s="831">
        <v>36700.74</v>
      </c>
      <c r="K405" s="827">
        <v>1</v>
      </c>
      <c r="L405" s="831">
        <v>18</v>
      </c>
      <c r="M405" s="832">
        <v>36700.74</v>
      </c>
    </row>
    <row r="406" spans="1:13" ht="14.45" customHeight="1" x14ac:dyDescent="0.2">
      <c r="A406" s="821" t="s">
        <v>2893</v>
      </c>
      <c r="B406" s="822" t="s">
        <v>2532</v>
      </c>
      <c r="C406" s="822" t="s">
        <v>2533</v>
      </c>
      <c r="D406" s="822" t="s">
        <v>1237</v>
      </c>
      <c r="E406" s="822" t="s">
        <v>1240</v>
      </c>
      <c r="F406" s="831"/>
      <c r="G406" s="831"/>
      <c r="H406" s="827">
        <v>0</v>
      </c>
      <c r="I406" s="831">
        <v>13</v>
      </c>
      <c r="J406" s="831">
        <v>4625.2700000000004</v>
      </c>
      <c r="K406" s="827">
        <v>1</v>
      </c>
      <c r="L406" s="831">
        <v>13</v>
      </c>
      <c r="M406" s="832">
        <v>4625.2700000000004</v>
      </c>
    </row>
    <row r="407" spans="1:13" ht="14.45" customHeight="1" x14ac:dyDescent="0.2">
      <c r="A407" s="821" t="s">
        <v>2893</v>
      </c>
      <c r="B407" s="822" t="s">
        <v>2532</v>
      </c>
      <c r="C407" s="822" t="s">
        <v>2534</v>
      </c>
      <c r="D407" s="822" t="s">
        <v>1237</v>
      </c>
      <c r="E407" s="822" t="s">
        <v>1238</v>
      </c>
      <c r="F407" s="831"/>
      <c r="G407" s="831"/>
      <c r="H407" s="827">
        <v>0</v>
      </c>
      <c r="I407" s="831">
        <v>9</v>
      </c>
      <c r="J407" s="831">
        <v>4973.7599999999993</v>
      </c>
      <c r="K407" s="827">
        <v>1</v>
      </c>
      <c r="L407" s="831">
        <v>9</v>
      </c>
      <c r="M407" s="832">
        <v>4973.7599999999993</v>
      </c>
    </row>
    <row r="408" spans="1:13" ht="14.45" customHeight="1" x14ac:dyDescent="0.2">
      <c r="A408" s="821" t="s">
        <v>2893</v>
      </c>
      <c r="B408" s="822" t="s">
        <v>2532</v>
      </c>
      <c r="C408" s="822" t="s">
        <v>2535</v>
      </c>
      <c r="D408" s="822" t="s">
        <v>1237</v>
      </c>
      <c r="E408" s="822" t="s">
        <v>1239</v>
      </c>
      <c r="F408" s="831"/>
      <c r="G408" s="831"/>
      <c r="H408" s="827">
        <v>0</v>
      </c>
      <c r="I408" s="831">
        <v>23</v>
      </c>
      <c r="J408" s="831">
        <v>23447.580000000005</v>
      </c>
      <c r="K408" s="827">
        <v>1</v>
      </c>
      <c r="L408" s="831">
        <v>23</v>
      </c>
      <c r="M408" s="832">
        <v>23447.580000000005</v>
      </c>
    </row>
    <row r="409" spans="1:13" ht="14.45" customHeight="1" x14ac:dyDescent="0.2">
      <c r="A409" s="821" t="s">
        <v>2893</v>
      </c>
      <c r="B409" s="822" t="s">
        <v>2536</v>
      </c>
      <c r="C409" s="822" t="s">
        <v>3344</v>
      </c>
      <c r="D409" s="822" t="s">
        <v>3027</v>
      </c>
      <c r="E409" s="822" t="s">
        <v>2539</v>
      </c>
      <c r="F409" s="831"/>
      <c r="G409" s="831"/>
      <c r="H409" s="827">
        <v>0</v>
      </c>
      <c r="I409" s="831">
        <v>3</v>
      </c>
      <c r="J409" s="831">
        <v>5816.91</v>
      </c>
      <c r="K409" s="827">
        <v>1</v>
      </c>
      <c r="L409" s="831">
        <v>3</v>
      </c>
      <c r="M409" s="832">
        <v>5816.91</v>
      </c>
    </row>
    <row r="410" spans="1:13" ht="14.45" customHeight="1" x14ac:dyDescent="0.2">
      <c r="A410" s="821" t="s">
        <v>2893</v>
      </c>
      <c r="B410" s="822" t="s">
        <v>2536</v>
      </c>
      <c r="C410" s="822" t="s">
        <v>3028</v>
      </c>
      <c r="D410" s="822" t="s">
        <v>2545</v>
      </c>
      <c r="E410" s="822" t="s">
        <v>3029</v>
      </c>
      <c r="F410" s="831"/>
      <c r="G410" s="831"/>
      <c r="H410" s="827">
        <v>0</v>
      </c>
      <c r="I410" s="831">
        <v>11</v>
      </c>
      <c r="J410" s="831">
        <v>58542.880000000005</v>
      </c>
      <c r="K410" s="827">
        <v>1</v>
      </c>
      <c r="L410" s="831">
        <v>11</v>
      </c>
      <c r="M410" s="832">
        <v>58542.880000000005</v>
      </c>
    </row>
    <row r="411" spans="1:13" ht="14.45" customHeight="1" x14ac:dyDescent="0.2">
      <c r="A411" s="821" t="s">
        <v>2893</v>
      </c>
      <c r="B411" s="822" t="s">
        <v>2536</v>
      </c>
      <c r="C411" s="822" t="s">
        <v>2551</v>
      </c>
      <c r="D411" s="822" t="s">
        <v>2548</v>
      </c>
      <c r="E411" s="822" t="s">
        <v>2552</v>
      </c>
      <c r="F411" s="831"/>
      <c r="G411" s="831"/>
      <c r="H411" s="827">
        <v>0</v>
      </c>
      <c r="I411" s="831">
        <v>19</v>
      </c>
      <c r="J411" s="831">
        <v>9210.25</v>
      </c>
      <c r="K411" s="827">
        <v>1</v>
      </c>
      <c r="L411" s="831">
        <v>19</v>
      </c>
      <c r="M411" s="832">
        <v>9210.25</v>
      </c>
    </row>
    <row r="412" spans="1:13" ht="14.45" customHeight="1" x14ac:dyDescent="0.2">
      <c r="A412" s="821" t="s">
        <v>2893</v>
      </c>
      <c r="B412" s="822" t="s">
        <v>2536</v>
      </c>
      <c r="C412" s="822" t="s">
        <v>2553</v>
      </c>
      <c r="D412" s="822" t="s">
        <v>2548</v>
      </c>
      <c r="E412" s="822" t="s">
        <v>2554</v>
      </c>
      <c r="F412" s="831"/>
      <c r="G412" s="831"/>
      <c r="H412" s="827">
        <v>0</v>
      </c>
      <c r="I412" s="831">
        <v>3</v>
      </c>
      <c r="J412" s="831">
        <v>1951.1999999999998</v>
      </c>
      <c r="K412" s="827">
        <v>1</v>
      </c>
      <c r="L412" s="831">
        <v>3</v>
      </c>
      <c r="M412" s="832">
        <v>1951.1999999999998</v>
      </c>
    </row>
    <row r="413" spans="1:13" ht="14.45" customHeight="1" x14ac:dyDescent="0.2">
      <c r="A413" s="821" t="s">
        <v>2893</v>
      </c>
      <c r="B413" s="822" t="s">
        <v>2536</v>
      </c>
      <c r="C413" s="822" t="s">
        <v>3030</v>
      </c>
      <c r="D413" s="822" t="s">
        <v>3027</v>
      </c>
      <c r="E413" s="822" t="s">
        <v>2541</v>
      </c>
      <c r="F413" s="831"/>
      <c r="G413" s="831"/>
      <c r="H413" s="827">
        <v>0</v>
      </c>
      <c r="I413" s="831">
        <v>4</v>
      </c>
      <c r="J413" s="831">
        <v>1939</v>
      </c>
      <c r="K413" s="827">
        <v>1</v>
      </c>
      <c r="L413" s="831">
        <v>4</v>
      </c>
      <c r="M413" s="832">
        <v>1939</v>
      </c>
    </row>
    <row r="414" spans="1:13" ht="14.45" customHeight="1" x14ac:dyDescent="0.2">
      <c r="A414" s="821" t="s">
        <v>2893</v>
      </c>
      <c r="B414" s="822" t="s">
        <v>2536</v>
      </c>
      <c r="C414" s="822" t="s">
        <v>2540</v>
      </c>
      <c r="D414" s="822" t="s">
        <v>2538</v>
      </c>
      <c r="E414" s="822" t="s">
        <v>2541</v>
      </c>
      <c r="F414" s="831"/>
      <c r="G414" s="831"/>
      <c r="H414" s="827">
        <v>0</v>
      </c>
      <c r="I414" s="831">
        <v>36</v>
      </c>
      <c r="J414" s="831">
        <v>14738.65</v>
      </c>
      <c r="K414" s="827">
        <v>1</v>
      </c>
      <c r="L414" s="831">
        <v>36</v>
      </c>
      <c r="M414" s="832">
        <v>14738.65</v>
      </c>
    </row>
    <row r="415" spans="1:13" ht="14.45" customHeight="1" x14ac:dyDescent="0.2">
      <c r="A415" s="821" t="s">
        <v>2893</v>
      </c>
      <c r="B415" s="822" t="s">
        <v>2536</v>
      </c>
      <c r="C415" s="822" t="s">
        <v>3033</v>
      </c>
      <c r="D415" s="822" t="s">
        <v>2545</v>
      </c>
      <c r="E415" s="822" t="s">
        <v>3034</v>
      </c>
      <c r="F415" s="831"/>
      <c r="G415" s="831"/>
      <c r="H415" s="827">
        <v>0</v>
      </c>
      <c r="I415" s="831">
        <v>10</v>
      </c>
      <c r="J415" s="831">
        <v>53220.800000000003</v>
      </c>
      <c r="K415" s="827">
        <v>1</v>
      </c>
      <c r="L415" s="831">
        <v>10</v>
      </c>
      <c r="M415" s="832">
        <v>53220.800000000003</v>
      </c>
    </row>
    <row r="416" spans="1:13" ht="14.45" customHeight="1" x14ac:dyDescent="0.2">
      <c r="A416" s="821" t="s">
        <v>2893</v>
      </c>
      <c r="B416" s="822" t="s">
        <v>2536</v>
      </c>
      <c r="C416" s="822" t="s">
        <v>2542</v>
      </c>
      <c r="D416" s="822" t="s">
        <v>2538</v>
      </c>
      <c r="E416" s="822" t="s">
        <v>2543</v>
      </c>
      <c r="F416" s="831"/>
      <c r="G416" s="831"/>
      <c r="H416" s="827">
        <v>0</v>
      </c>
      <c r="I416" s="831">
        <v>20</v>
      </c>
      <c r="J416" s="831">
        <v>18432.36</v>
      </c>
      <c r="K416" s="827">
        <v>1</v>
      </c>
      <c r="L416" s="831">
        <v>20</v>
      </c>
      <c r="M416" s="832">
        <v>18432.36</v>
      </c>
    </row>
    <row r="417" spans="1:13" ht="14.45" customHeight="1" x14ac:dyDescent="0.2">
      <c r="A417" s="821" t="s">
        <v>2893</v>
      </c>
      <c r="B417" s="822" t="s">
        <v>2536</v>
      </c>
      <c r="C417" s="822" t="s">
        <v>2537</v>
      </c>
      <c r="D417" s="822" t="s">
        <v>2538</v>
      </c>
      <c r="E417" s="822" t="s">
        <v>2539</v>
      </c>
      <c r="F417" s="831"/>
      <c r="G417" s="831"/>
      <c r="H417" s="827">
        <v>0</v>
      </c>
      <c r="I417" s="831">
        <v>21</v>
      </c>
      <c r="J417" s="831">
        <v>39442.01</v>
      </c>
      <c r="K417" s="827">
        <v>1</v>
      </c>
      <c r="L417" s="831">
        <v>21</v>
      </c>
      <c r="M417" s="832">
        <v>39442.01</v>
      </c>
    </row>
    <row r="418" spans="1:13" ht="14.45" customHeight="1" x14ac:dyDescent="0.2">
      <c r="A418" s="821" t="s">
        <v>2893</v>
      </c>
      <c r="B418" s="822" t="s">
        <v>2536</v>
      </c>
      <c r="C418" s="822" t="s">
        <v>3031</v>
      </c>
      <c r="D418" s="822" t="s">
        <v>2538</v>
      </c>
      <c r="E418" s="822" t="s">
        <v>3032</v>
      </c>
      <c r="F418" s="831"/>
      <c r="G418" s="831"/>
      <c r="H418" s="827">
        <v>0</v>
      </c>
      <c r="I418" s="831">
        <v>21</v>
      </c>
      <c r="J418" s="831">
        <v>4850.49</v>
      </c>
      <c r="K418" s="827">
        <v>1</v>
      </c>
      <c r="L418" s="831">
        <v>21</v>
      </c>
      <c r="M418" s="832">
        <v>4850.49</v>
      </c>
    </row>
    <row r="419" spans="1:13" ht="14.45" customHeight="1" x14ac:dyDescent="0.2">
      <c r="A419" s="821" t="s">
        <v>2893</v>
      </c>
      <c r="B419" s="822" t="s">
        <v>2536</v>
      </c>
      <c r="C419" s="822" t="s">
        <v>2729</v>
      </c>
      <c r="D419" s="822" t="s">
        <v>2538</v>
      </c>
      <c r="E419" s="822" t="s">
        <v>2730</v>
      </c>
      <c r="F419" s="831"/>
      <c r="G419" s="831"/>
      <c r="H419" s="827">
        <v>0</v>
      </c>
      <c r="I419" s="831">
        <v>2</v>
      </c>
      <c r="J419" s="831">
        <v>2908.46</v>
      </c>
      <c r="K419" s="827">
        <v>1</v>
      </c>
      <c r="L419" s="831">
        <v>2</v>
      </c>
      <c r="M419" s="832">
        <v>2908.46</v>
      </c>
    </row>
    <row r="420" spans="1:13" ht="14.45" customHeight="1" x14ac:dyDescent="0.2">
      <c r="A420" s="821" t="s">
        <v>2893</v>
      </c>
      <c r="B420" s="822" t="s">
        <v>2555</v>
      </c>
      <c r="C420" s="822" t="s">
        <v>2556</v>
      </c>
      <c r="D420" s="822" t="s">
        <v>1211</v>
      </c>
      <c r="E420" s="822" t="s">
        <v>1212</v>
      </c>
      <c r="F420" s="831"/>
      <c r="G420" s="831"/>
      <c r="H420" s="827"/>
      <c r="I420" s="831">
        <v>27</v>
      </c>
      <c r="J420" s="831">
        <v>0</v>
      </c>
      <c r="K420" s="827"/>
      <c r="L420" s="831">
        <v>27</v>
      </c>
      <c r="M420" s="832">
        <v>0</v>
      </c>
    </row>
    <row r="421" spans="1:13" ht="14.45" customHeight="1" x14ac:dyDescent="0.2">
      <c r="A421" s="821" t="s">
        <v>2893</v>
      </c>
      <c r="B421" s="822" t="s">
        <v>2555</v>
      </c>
      <c r="C421" s="822" t="s">
        <v>3463</v>
      </c>
      <c r="D421" s="822" t="s">
        <v>3464</v>
      </c>
      <c r="E421" s="822" t="s">
        <v>1253</v>
      </c>
      <c r="F421" s="831">
        <v>1</v>
      </c>
      <c r="G421" s="831">
        <v>0</v>
      </c>
      <c r="H421" s="827"/>
      <c r="I421" s="831"/>
      <c r="J421" s="831"/>
      <c r="K421" s="827"/>
      <c r="L421" s="831">
        <v>1</v>
      </c>
      <c r="M421" s="832">
        <v>0</v>
      </c>
    </row>
    <row r="422" spans="1:13" ht="14.45" customHeight="1" x14ac:dyDescent="0.2">
      <c r="A422" s="821" t="s">
        <v>2893</v>
      </c>
      <c r="B422" s="822" t="s">
        <v>2577</v>
      </c>
      <c r="C422" s="822" t="s">
        <v>2581</v>
      </c>
      <c r="D422" s="822" t="s">
        <v>2579</v>
      </c>
      <c r="E422" s="822" t="s">
        <v>2582</v>
      </c>
      <c r="F422" s="831"/>
      <c r="G422" s="831"/>
      <c r="H422" s="827">
        <v>0</v>
      </c>
      <c r="I422" s="831">
        <v>1</v>
      </c>
      <c r="J422" s="831">
        <v>169.73</v>
      </c>
      <c r="K422" s="827">
        <v>1</v>
      </c>
      <c r="L422" s="831">
        <v>1</v>
      </c>
      <c r="M422" s="832">
        <v>169.73</v>
      </c>
    </row>
    <row r="423" spans="1:13" ht="14.45" customHeight="1" x14ac:dyDescent="0.2">
      <c r="A423" s="821" t="s">
        <v>2893</v>
      </c>
      <c r="B423" s="822" t="s">
        <v>2577</v>
      </c>
      <c r="C423" s="822" t="s">
        <v>3045</v>
      </c>
      <c r="D423" s="822" t="s">
        <v>2579</v>
      </c>
      <c r="E423" s="822" t="s">
        <v>3046</v>
      </c>
      <c r="F423" s="831"/>
      <c r="G423" s="831"/>
      <c r="H423" s="827">
        <v>0</v>
      </c>
      <c r="I423" s="831">
        <v>21</v>
      </c>
      <c r="J423" s="831">
        <v>7128.8700000000008</v>
      </c>
      <c r="K423" s="827">
        <v>1</v>
      </c>
      <c r="L423" s="831">
        <v>21</v>
      </c>
      <c r="M423" s="832">
        <v>7128.8700000000008</v>
      </c>
    </row>
    <row r="424" spans="1:13" ht="14.45" customHeight="1" x14ac:dyDescent="0.2">
      <c r="A424" s="821" t="s">
        <v>2893</v>
      </c>
      <c r="B424" s="822" t="s">
        <v>2583</v>
      </c>
      <c r="C424" s="822" t="s">
        <v>3160</v>
      </c>
      <c r="D424" s="822" t="s">
        <v>1281</v>
      </c>
      <c r="E424" s="822" t="s">
        <v>3161</v>
      </c>
      <c r="F424" s="831"/>
      <c r="G424" s="831"/>
      <c r="H424" s="827">
        <v>0</v>
      </c>
      <c r="I424" s="831">
        <v>4</v>
      </c>
      <c r="J424" s="831">
        <v>10292.879999999999</v>
      </c>
      <c r="K424" s="827">
        <v>1</v>
      </c>
      <c r="L424" s="831">
        <v>4</v>
      </c>
      <c r="M424" s="832">
        <v>10292.879999999999</v>
      </c>
    </row>
    <row r="425" spans="1:13" ht="14.45" customHeight="1" x14ac:dyDescent="0.2">
      <c r="A425" s="821" t="s">
        <v>2893</v>
      </c>
      <c r="B425" s="822" t="s">
        <v>2587</v>
      </c>
      <c r="C425" s="822" t="s">
        <v>2588</v>
      </c>
      <c r="D425" s="822" t="s">
        <v>2589</v>
      </c>
      <c r="E425" s="822" t="s">
        <v>2590</v>
      </c>
      <c r="F425" s="831"/>
      <c r="G425" s="831"/>
      <c r="H425" s="827">
        <v>0</v>
      </c>
      <c r="I425" s="831">
        <v>3</v>
      </c>
      <c r="J425" s="831">
        <v>70.199999999999989</v>
      </c>
      <c r="K425" s="827">
        <v>1</v>
      </c>
      <c r="L425" s="831">
        <v>3</v>
      </c>
      <c r="M425" s="832">
        <v>70.199999999999989</v>
      </c>
    </row>
    <row r="426" spans="1:13" ht="14.45" customHeight="1" x14ac:dyDescent="0.2">
      <c r="A426" s="821" t="s">
        <v>2893</v>
      </c>
      <c r="B426" s="822" t="s">
        <v>2587</v>
      </c>
      <c r="C426" s="822" t="s">
        <v>3274</v>
      </c>
      <c r="D426" s="822" t="s">
        <v>3275</v>
      </c>
      <c r="E426" s="822" t="s">
        <v>2592</v>
      </c>
      <c r="F426" s="831">
        <v>1</v>
      </c>
      <c r="G426" s="831">
        <v>11.71</v>
      </c>
      <c r="H426" s="827">
        <v>1</v>
      </c>
      <c r="I426" s="831"/>
      <c r="J426" s="831"/>
      <c r="K426" s="827">
        <v>0</v>
      </c>
      <c r="L426" s="831">
        <v>1</v>
      </c>
      <c r="M426" s="832">
        <v>11.71</v>
      </c>
    </row>
    <row r="427" spans="1:13" ht="14.45" customHeight="1" x14ac:dyDescent="0.2">
      <c r="A427" s="821" t="s">
        <v>2893</v>
      </c>
      <c r="B427" s="822" t="s">
        <v>2587</v>
      </c>
      <c r="C427" s="822" t="s">
        <v>2591</v>
      </c>
      <c r="D427" s="822" t="s">
        <v>2589</v>
      </c>
      <c r="E427" s="822" t="s">
        <v>2592</v>
      </c>
      <c r="F427" s="831"/>
      <c r="G427" s="831"/>
      <c r="H427" s="827">
        <v>0</v>
      </c>
      <c r="I427" s="831">
        <v>14</v>
      </c>
      <c r="J427" s="831">
        <v>163.94</v>
      </c>
      <c r="K427" s="827">
        <v>1</v>
      </c>
      <c r="L427" s="831">
        <v>14</v>
      </c>
      <c r="M427" s="832">
        <v>163.94</v>
      </c>
    </row>
    <row r="428" spans="1:13" ht="14.45" customHeight="1" x14ac:dyDescent="0.2">
      <c r="A428" s="821" t="s">
        <v>2893</v>
      </c>
      <c r="B428" s="822" t="s">
        <v>2593</v>
      </c>
      <c r="C428" s="822" t="s">
        <v>3481</v>
      </c>
      <c r="D428" s="822" t="s">
        <v>3482</v>
      </c>
      <c r="E428" s="822" t="s">
        <v>2595</v>
      </c>
      <c r="F428" s="831">
        <v>5</v>
      </c>
      <c r="G428" s="831">
        <v>0</v>
      </c>
      <c r="H428" s="827"/>
      <c r="I428" s="831"/>
      <c r="J428" s="831"/>
      <c r="K428" s="827"/>
      <c r="L428" s="831">
        <v>5</v>
      </c>
      <c r="M428" s="832">
        <v>0</v>
      </c>
    </row>
    <row r="429" spans="1:13" ht="14.45" customHeight="1" x14ac:dyDescent="0.2">
      <c r="A429" s="821" t="s">
        <v>2893</v>
      </c>
      <c r="B429" s="822" t="s">
        <v>2593</v>
      </c>
      <c r="C429" s="822" t="s">
        <v>3483</v>
      </c>
      <c r="D429" s="822" t="s">
        <v>3215</v>
      </c>
      <c r="E429" s="822" t="s">
        <v>3337</v>
      </c>
      <c r="F429" s="831">
        <v>2</v>
      </c>
      <c r="G429" s="831">
        <v>0</v>
      </c>
      <c r="H429" s="827"/>
      <c r="I429" s="831"/>
      <c r="J429" s="831"/>
      <c r="K429" s="827"/>
      <c r="L429" s="831">
        <v>2</v>
      </c>
      <c r="M429" s="832">
        <v>0</v>
      </c>
    </row>
    <row r="430" spans="1:13" ht="14.45" customHeight="1" x14ac:dyDescent="0.2">
      <c r="A430" s="821" t="s">
        <v>2893</v>
      </c>
      <c r="B430" s="822" t="s">
        <v>2593</v>
      </c>
      <c r="C430" s="822" t="s">
        <v>2596</v>
      </c>
      <c r="D430" s="822" t="s">
        <v>1460</v>
      </c>
      <c r="E430" s="822" t="s">
        <v>1386</v>
      </c>
      <c r="F430" s="831"/>
      <c r="G430" s="831"/>
      <c r="H430" s="827"/>
      <c r="I430" s="831">
        <v>3</v>
      </c>
      <c r="J430" s="831">
        <v>0</v>
      </c>
      <c r="K430" s="827"/>
      <c r="L430" s="831">
        <v>3</v>
      </c>
      <c r="M430" s="832">
        <v>0</v>
      </c>
    </row>
    <row r="431" spans="1:13" ht="14.45" customHeight="1" x14ac:dyDescent="0.2">
      <c r="A431" s="821" t="s">
        <v>2893</v>
      </c>
      <c r="B431" s="822" t="s">
        <v>2593</v>
      </c>
      <c r="C431" s="822" t="s">
        <v>2594</v>
      </c>
      <c r="D431" s="822" t="s">
        <v>1460</v>
      </c>
      <c r="E431" s="822" t="s">
        <v>2595</v>
      </c>
      <c r="F431" s="831"/>
      <c r="G431" s="831"/>
      <c r="H431" s="827"/>
      <c r="I431" s="831">
        <v>22</v>
      </c>
      <c r="J431" s="831">
        <v>0</v>
      </c>
      <c r="K431" s="827"/>
      <c r="L431" s="831">
        <v>22</v>
      </c>
      <c r="M431" s="832">
        <v>0</v>
      </c>
    </row>
    <row r="432" spans="1:13" ht="14.45" customHeight="1" x14ac:dyDescent="0.2">
      <c r="A432" s="821" t="s">
        <v>2893</v>
      </c>
      <c r="B432" s="822" t="s">
        <v>4893</v>
      </c>
      <c r="C432" s="822" t="s">
        <v>3312</v>
      </c>
      <c r="D432" s="822" t="s">
        <v>781</v>
      </c>
      <c r="E432" s="822" t="s">
        <v>782</v>
      </c>
      <c r="F432" s="831"/>
      <c r="G432" s="831"/>
      <c r="H432" s="827">
        <v>0</v>
      </c>
      <c r="I432" s="831">
        <v>1</v>
      </c>
      <c r="J432" s="831">
        <v>132</v>
      </c>
      <c r="K432" s="827">
        <v>1</v>
      </c>
      <c r="L432" s="831">
        <v>1</v>
      </c>
      <c r="M432" s="832">
        <v>132</v>
      </c>
    </row>
    <row r="433" spans="1:13" ht="14.45" customHeight="1" x14ac:dyDescent="0.2">
      <c r="A433" s="821" t="s">
        <v>2893</v>
      </c>
      <c r="B433" s="822" t="s">
        <v>4900</v>
      </c>
      <c r="C433" s="822" t="s">
        <v>3336</v>
      </c>
      <c r="D433" s="822" t="s">
        <v>3006</v>
      </c>
      <c r="E433" s="822" t="s">
        <v>3337</v>
      </c>
      <c r="F433" s="831">
        <v>2</v>
      </c>
      <c r="G433" s="831">
        <v>246.4</v>
      </c>
      <c r="H433" s="827">
        <v>1</v>
      </c>
      <c r="I433" s="831"/>
      <c r="J433" s="831"/>
      <c r="K433" s="827">
        <v>0</v>
      </c>
      <c r="L433" s="831">
        <v>2</v>
      </c>
      <c r="M433" s="832">
        <v>246.4</v>
      </c>
    </row>
    <row r="434" spans="1:13" ht="14.45" customHeight="1" x14ac:dyDescent="0.2">
      <c r="A434" s="821" t="s">
        <v>2893</v>
      </c>
      <c r="B434" s="822" t="s">
        <v>4900</v>
      </c>
      <c r="C434" s="822" t="s">
        <v>3338</v>
      </c>
      <c r="D434" s="822" t="s">
        <v>3006</v>
      </c>
      <c r="E434" s="822" t="s">
        <v>2382</v>
      </c>
      <c r="F434" s="831">
        <v>1</v>
      </c>
      <c r="G434" s="831">
        <v>246.39</v>
      </c>
      <c r="H434" s="827">
        <v>1</v>
      </c>
      <c r="I434" s="831"/>
      <c r="J434" s="831"/>
      <c r="K434" s="827">
        <v>0</v>
      </c>
      <c r="L434" s="831">
        <v>1</v>
      </c>
      <c r="M434" s="832">
        <v>246.39</v>
      </c>
    </row>
    <row r="435" spans="1:13" ht="14.45" customHeight="1" x14ac:dyDescent="0.2">
      <c r="A435" s="821" t="s">
        <v>2893</v>
      </c>
      <c r="B435" s="822" t="s">
        <v>4915</v>
      </c>
      <c r="C435" s="822" t="s">
        <v>3479</v>
      </c>
      <c r="D435" s="822" t="s">
        <v>3477</v>
      </c>
      <c r="E435" s="822" t="s">
        <v>3480</v>
      </c>
      <c r="F435" s="831"/>
      <c r="G435" s="831"/>
      <c r="H435" s="827">
        <v>0</v>
      </c>
      <c r="I435" s="831">
        <v>4</v>
      </c>
      <c r="J435" s="831">
        <v>322.12</v>
      </c>
      <c r="K435" s="827">
        <v>1</v>
      </c>
      <c r="L435" s="831">
        <v>4</v>
      </c>
      <c r="M435" s="832">
        <v>322.12</v>
      </c>
    </row>
    <row r="436" spans="1:13" ht="14.45" customHeight="1" x14ac:dyDescent="0.2">
      <c r="A436" s="821" t="s">
        <v>2893</v>
      </c>
      <c r="B436" s="822" t="s">
        <v>4915</v>
      </c>
      <c r="C436" s="822" t="s">
        <v>3476</v>
      </c>
      <c r="D436" s="822" t="s">
        <v>3477</v>
      </c>
      <c r="E436" s="822" t="s">
        <v>3478</v>
      </c>
      <c r="F436" s="831"/>
      <c r="G436" s="831"/>
      <c r="H436" s="827">
        <v>0</v>
      </c>
      <c r="I436" s="831">
        <v>1</v>
      </c>
      <c r="J436" s="831">
        <v>400.17</v>
      </c>
      <c r="K436" s="827">
        <v>1</v>
      </c>
      <c r="L436" s="831">
        <v>1</v>
      </c>
      <c r="M436" s="832">
        <v>400.17</v>
      </c>
    </row>
    <row r="437" spans="1:13" ht="14.45" customHeight="1" x14ac:dyDescent="0.2">
      <c r="A437" s="821" t="s">
        <v>2893</v>
      </c>
      <c r="B437" s="822" t="s">
        <v>2771</v>
      </c>
      <c r="C437" s="822" t="s">
        <v>3294</v>
      </c>
      <c r="D437" s="822" t="s">
        <v>722</v>
      </c>
      <c r="E437" s="822" t="s">
        <v>723</v>
      </c>
      <c r="F437" s="831"/>
      <c r="G437" s="831"/>
      <c r="H437" s="827">
        <v>0</v>
      </c>
      <c r="I437" s="831">
        <v>2</v>
      </c>
      <c r="J437" s="831">
        <v>259.5</v>
      </c>
      <c r="K437" s="827">
        <v>1</v>
      </c>
      <c r="L437" s="831">
        <v>2</v>
      </c>
      <c r="M437" s="832">
        <v>259.5</v>
      </c>
    </row>
    <row r="438" spans="1:13" ht="14.45" customHeight="1" x14ac:dyDescent="0.2">
      <c r="A438" s="821" t="s">
        <v>2893</v>
      </c>
      <c r="B438" s="822" t="s">
        <v>2601</v>
      </c>
      <c r="C438" s="822" t="s">
        <v>2602</v>
      </c>
      <c r="D438" s="822" t="s">
        <v>2603</v>
      </c>
      <c r="E438" s="822" t="s">
        <v>2604</v>
      </c>
      <c r="F438" s="831"/>
      <c r="G438" s="831"/>
      <c r="H438" s="827">
        <v>0</v>
      </c>
      <c r="I438" s="831">
        <v>1</v>
      </c>
      <c r="J438" s="831">
        <v>141.25</v>
      </c>
      <c r="K438" s="827">
        <v>1</v>
      </c>
      <c r="L438" s="831">
        <v>1</v>
      </c>
      <c r="M438" s="832">
        <v>141.25</v>
      </c>
    </row>
    <row r="439" spans="1:13" ht="14.45" customHeight="1" x14ac:dyDescent="0.2">
      <c r="A439" s="821" t="s">
        <v>2893</v>
      </c>
      <c r="B439" s="822" t="s">
        <v>2605</v>
      </c>
      <c r="C439" s="822" t="s">
        <v>3163</v>
      </c>
      <c r="D439" s="822" t="s">
        <v>1435</v>
      </c>
      <c r="E439" s="822" t="s">
        <v>1436</v>
      </c>
      <c r="F439" s="831"/>
      <c r="G439" s="831"/>
      <c r="H439" s="827">
        <v>0</v>
      </c>
      <c r="I439" s="831">
        <v>1</v>
      </c>
      <c r="J439" s="831">
        <v>63.75</v>
      </c>
      <c r="K439" s="827">
        <v>1</v>
      </c>
      <c r="L439" s="831">
        <v>1</v>
      </c>
      <c r="M439" s="832">
        <v>63.75</v>
      </c>
    </row>
    <row r="440" spans="1:13" ht="14.45" customHeight="1" x14ac:dyDescent="0.2">
      <c r="A440" s="821" t="s">
        <v>2893</v>
      </c>
      <c r="B440" s="822" t="s">
        <v>2605</v>
      </c>
      <c r="C440" s="822" t="s">
        <v>3462</v>
      </c>
      <c r="D440" s="822" t="s">
        <v>1433</v>
      </c>
      <c r="E440" s="822" t="s">
        <v>1434</v>
      </c>
      <c r="F440" s="831">
        <v>1</v>
      </c>
      <c r="G440" s="831">
        <v>25.5</v>
      </c>
      <c r="H440" s="827">
        <v>1</v>
      </c>
      <c r="I440" s="831"/>
      <c r="J440" s="831"/>
      <c r="K440" s="827">
        <v>0</v>
      </c>
      <c r="L440" s="831">
        <v>1</v>
      </c>
      <c r="M440" s="832">
        <v>25.5</v>
      </c>
    </row>
    <row r="441" spans="1:13" ht="14.45" customHeight="1" x14ac:dyDescent="0.2">
      <c r="A441" s="821" t="s">
        <v>2893</v>
      </c>
      <c r="B441" s="822" t="s">
        <v>2619</v>
      </c>
      <c r="C441" s="822" t="s">
        <v>2794</v>
      </c>
      <c r="D441" s="822" t="s">
        <v>2795</v>
      </c>
      <c r="E441" s="822" t="s">
        <v>1959</v>
      </c>
      <c r="F441" s="831"/>
      <c r="G441" s="831"/>
      <c r="H441" s="827">
        <v>0</v>
      </c>
      <c r="I441" s="831">
        <v>10</v>
      </c>
      <c r="J441" s="831">
        <v>2339.6</v>
      </c>
      <c r="K441" s="827">
        <v>1</v>
      </c>
      <c r="L441" s="831">
        <v>10</v>
      </c>
      <c r="M441" s="832">
        <v>2339.6</v>
      </c>
    </row>
    <row r="442" spans="1:13" ht="14.45" customHeight="1" x14ac:dyDescent="0.2">
      <c r="A442" s="821" t="s">
        <v>2893</v>
      </c>
      <c r="B442" s="822" t="s">
        <v>2304</v>
      </c>
      <c r="C442" s="822" t="s">
        <v>3219</v>
      </c>
      <c r="D442" s="822" t="s">
        <v>1068</v>
      </c>
      <c r="E442" s="822" t="s">
        <v>3220</v>
      </c>
      <c r="F442" s="831"/>
      <c r="G442" s="831"/>
      <c r="H442" s="827">
        <v>0</v>
      </c>
      <c r="I442" s="831">
        <v>2</v>
      </c>
      <c r="J442" s="831">
        <v>828.14</v>
      </c>
      <c r="K442" s="827">
        <v>1</v>
      </c>
      <c r="L442" s="831">
        <v>2</v>
      </c>
      <c r="M442" s="832">
        <v>828.14</v>
      </c>
    </row>
    <row r="443" spans="1:13" ht="14.45" customHeight="1" x14ac:dyDescent="0.2">
      <c r="A443" s="821" t="s">
        <v>2894</v>
      </c>
      <c r="B443" s="822" t="s">
        <v>2294</v>
      </c>
      <c r="C443" s="822" t="s">
        <v>2299</v>
      </c>
      <c r="D443" s="822" t="s">
        <v>1674</v>
      </c>
      <c r="E443" s="822" t="s">
        <v>2300</v>
      </c>
      <c r="F443" s="831"/>
      <c r="G443" s="831"/>
      <c r="H443" s="827">
        <v>0</v>
      </c>
      <c r="I443" s="831">
        <v>1</v>
      </c>
      <c r="J443" s="831">
        <v>102.93</v>
      </c>
      <c r="K443" s="827">
        <v>1</v>
      </c>
      <c r="L443" s="831">
        <v>1</v>
      </c>
      <c r="M443" s="832">
        <v>102.93</v>
      </c>
    </row>
    <row r="444" spans="1:13" ht="14.45" customHeight="1" x14ac:dyDescent="0.2">
      <c r="A444" s="821" t="s">
        <v>2894</v>
      </c>
      <c r="B444" s="822" t="s">
        <v>2294</v>
      </c>
      <c r="C444" s="822" t="s">
        <v>2297</v>
      </c>
      <c r="D444" s="822" t="s">
        <v>1674</v>
      </c>
      <c r="E444" s="822" t="s">
        <v>2298</v>
      </c>
      <c r="F444" s="831"/>
      <c r="G444" s="831"/>
      <c r="H444" s="827">
        <v>0</v>
      </c>
      <c r="I444" s="831">
        <v>1</v>
      </c>
      <c r="J444" s="831">
        <v>28.81</v>
      </c>
      <c r="K444" s="827">
        <v>1</v>
      </c>
      <c r="L444" s="831">
        <v>1</v>
      </c>
      <c r="M444" s="832">
        <v>28.81</v>
      </c>
    </row>
    <row r="445" spans="1:13" ht="14.45" customHeight="1" x14ac:dyDescent="0.2">
      <c r="A445" s="821" t="s">
        <v>2894</v>
      </c>
      <c r="B445" s="822" t="s">
        <v>2317</v>
      </c>
      <c r="C445" s="822" t="s">
        <v>2318</v>
      </c>
      <c r="D445" s="822" t="s">
        <v>2319</v>
      </c>
      <c r="E445" s="822" t="s">
        <v>2320</v>
      </c>
      <c r="F445" s="831"/>
      <c r="G445" s="831"/>
      <c r="H445" s="827">
        <v>0</v>
      </c>
      <c r="I445" s="831">
        <v>1</v>
      </c>
      <c r="J445" s="831">
        <v>86.41</v>
      </c>
      <c r="K445" s="827">
        <v>1</v>
      </c>
      <c r="L445" s="831">
        <v>1</v>
      </c>
      <c r="M445" s="832">
        <v>86.41</v>
      </c>
    </row>
    <row r="446" spans="1:13" ht="14.45" customHeight="1" x14ac:dyDescent="0.2">
      <c r="A446" s="821" t="s">
        <v>2894</v>
      </c>
      <c r="B446" s="822" t="s">
        <v>2317</v>
      </c>
      <c r="C446" s="822" t="s">
        <v>2323</v>
      </c>
      <c r="D446" s="822" t="s">
        <v>2319</v>
      </c>
      <c r="E446" s="822" t="s">
        <v>2324</v>
      </c>
      <c r="F446" s="831"/>
      <c r="G446" s="831"/>
      <c r="H446" s="827">
        <v>0</v>
      </c>
      <c r="I446" s="831">
        <v>1</v>
      </c>
      <c r="J446" s="831">
        <v>73.45</v>
      </c>
      <c r="K446" s="827">
        <v>1</v>
      </c>
      <c r="L446" s="831">
        <v>1</v>
      </c>
      <c r="M446" s="832">
        <v>73.45</v>
      </c>
    </row>
    <row r="447" spans="1:13" ht="14.45" customHeight="1" x14ac:dyDescent="0.2">
      <c r="A447" s="821" t="s">
        <v>2894</v>
      </c>
      <c r="B447" s="822" t="s">
        <v>2330</v>
      </c>
      <c r="C447" s="822" t="s">
        <v>2333</v>
      </c>
      <c r="D447" s="822" t="s">
        <v>931</v>
      </c>
      <c r="E447" s="822" t="s">
        <v>2334</v>
      </c>
      <c r="F447" s="831"/>
      <c r="G447" s="831"/>
      <c r="H447" s="827">
        <v>0</v>
      </c>
      <c r="I447" s="831">
        <v>3</v>
      </c>
      <c r="J447" s="831">
        <v>4156.8599999999997</v>
      </c>
      <c r="K447" s="827">
        <v>1</v>
      </c>
      <c r="L447" s="831">
        <v>3</v>
      </c>
      <c r="M447" s="832">
        <v>4156.8599999999997</v>
      </c>
    </row>
    <row r="448" spans="1:13" ht="14.45" customHeight="1" x14ac:dyDescent="0.2">
      <c r="A448" s="821" t="s">
        <v>2894</v>
      </c>
      <c r="B448" s="822" t="s">
        <v>2330</v>
      </c>
      <c r="C448" s="822" t="s">
        <v>2652</v>
      </c>
      <c r="D448" s="822" t="s">
        <v>931</v>
      </c>
      <c r="E448" s="822" t="s">
        <v>2653</v>
      </c>
      <c r="F448" s="831"/>
      <c r="G448" s="831"/>
      <c r="H448" s="827">
        <v>0</v>
      </c>
      <c r="I448" s="831">
        <v>7</v>
      </c>
      <c r="J448" s="831">
        <v>16165.52</v>
      </c>
      <c r="K448" s="827">
        <v>1</v>
      </c>
      <c r="L448" s="831">
        <v>7</v>
      </c>
      <c r="M448" s="832">
        <v>16165.52</v>
      </c>
    </row>
    <row r="449" spans="1:13" ht="14.45" customHeight="1" x14ac:dyDescent="0.2">
      <c r="A449" s="821" t="s">
        <v>2894</v>
      </c>
      <c r="B449" s="822" t="s">
        <v>2330</v>
      </c>
      <c r="C449" s="822" t="s">
        <v>3713</v>
      </c>
      <c r="D449" s="822" t="s">
        <v>929</v>
      </c>
      <c r="E449" s="822" t="s">
        <v>3714</v>
      </c>
      <c r="F449" s="831"/>
      <c r="G449" s="831"/>
      <c r="H449" s="827">
        <v>0</v>
      </c>
      <c r="I449" s="831">
        <v>3</v>
      </c>
      <c r="J449" s="831">
        <v>1104.48</v>
      </c>
      <c r="K449" s="827">
        <v>1</v>
      </c>
      <c r="L449" s="831">
        <v>3</v>
      </c>
      <c r="M449" s="832">
        <v>1104.48</v>
      </c>
    </row>
    <row r="450" spans="1:13" ht="14.45" customHeight="1" x14ac:dyDescent="0.2">
      <c r="A450" s="821" t="s">
        <v>2894</v>
      </c>
      <c r="B450" s="822" t="s">
        <v>2330</v>
      </c>
      <c r="C450" s="822" t="s">
        <v>2654</v>
      </c>
      <c r="D450" s="822" t="s">
        <v>929</v>
      </c>
      <c r="E450" s="822" t="s">
        <v>2655</v>
      </c>
      <c r="F450" s="831"/>
      <c r="G450" s="831"/>
      <c r="H450" s="827">
        <v>0</v>
      </c>
      <c r="I450" s="831">
        <v>5</v>
      </c>
      <c r="J450" s="831">
        <v>3681.6500000000005</v>
      </c>
      <c r="K450" s="827">
        <v>1</v>
      </c>
      <c r="L450" s="831">
        <v>5</v>
      </c>
      <c r="M450" s="832">
        <v>3681.6500000000005</v>
      </c>
    </row>
    <row r="451" spans="1:13" ht="14.45" customHeight="1" x14ac:dyDescent="0.2">
      <c r="A451" s="821" t="s">
        <v>2894</v>
      </c>
      <c r="B451" s="822" t="s">
        <v>2330</v>
      </c>
      <c r="C451" s="822" t="s">
        <v>3120</v>
      </c>
      <c r="D451" s="822" t="s">
        <v>929</v>
      </c>
      <c r="E451" s="822" t="s">
        <v>3121</v>
      </c>
      <c r="F451" s="831"/>
      <c r="G451" s="831"/>
      <c r="H451" s="827">
        <v>0</v>
      </c>
      <c r="I451" s="831">
        <v>2</v>
      </c>
      <c r="J451" s="831">
        <v>981.78</v>
      </c>
      <c r="K451" s="827">
        <v>1</v>
      </c>
      <c r="L451" s="831">
        <v>2</v>
      </c>
      <c r="M451" s="832">
        <v>981.78</v>
      </c>
    </row>
    <row r="452" spans="1:13" ht="14.45" customHeight="1" x14ac:dyDescent="0.2">
      <c r="A452" s="821" t="s">
        <v>2894</v>
      </c>
      <c r="B452" s="822" t="s">
        <v>2330</v>
      </c>
      <c r="C452" s="822" t="s">
        <v>2335</v>
      </c>
      <c r="D452" s="822" t="s">
        <v>931</v>
      </c>
      <c r="E452" s="822" t="s">
        <v>2336</v>
      </c>
      <c r="F452" s="831"/>
      <c r="G452" s="831"/>
      <c r="H452" s="827">
        <v>0</v>
      </c>
      <c r="I452" s="831">
        <v>2</v>
      </c>
      <c r="J452" s="831">
        <v>3694.98</v>
      </c>
      <c r="K452" s="827">
        <v>1</v>
      </c>
      <c r="L452" s="831">
        <v>2</v>
      </c>
      <c r="M452" s="832">
        <v>3694.98</v>
      </c>
    </row>
    <row r="453" spans="1:13" ht="14.45" customHeight="1" x14ac:dyDescent="0.2">
      <c r="A453" s="821" t="s">
        <v>2894</v>
      </c>
      <c r="B453" s="822" t="s">
        <v>2330</v>
      </c>
      <c r="C453" s="822" t="s">
        <v>3852</v>
      </c>
      <c r="D453" s="822" t="s">
        <v>929</v>
      </c>
      <c r="E453" s="822" t="s">
        <v>3853</v>
      </c>
      <c r="F453" s="831"/>
      <c r="G453" s="831"/>
      <c r="H453" s="827">
        <v>0</v>
      </c>
      <c r="I453" s="831">
        <v>2</v>
      </c>
      <c r="J453" s="831">
        <v>2309.36</v>
      </c>
      <c r="K453" s="827">
        <v>1</v>
      </c>
      <c r="L453" s="831">
        <v>2</v>
      </c>
      <c r="M453" s="832">
        <v>2309.36</v>
      </c>
    </row>
    <row r="454" spans="1:13" ht="14.45" customHeight="1" x14ac:dyDescent="0.2">
      <c r="A454" s="821" t="s">
        <v>2894</v>
      </c>
      <c r="B454" s="822" t="s">
        <v>2330</v>
      </c>
      <c r="C454" s="822" t="s">
        <v>2650</v>
      </c>
      <c r="D454" s="822" t="s">
        <v>931</v>
      </c>
      <c r="E454" s="822" t="s">
        <v>2651</v>
      </c>
      <c r="F454" s="831"/>
      <c r="G454" s="831"/>
      <c r="H454" s="827">
        <v>0</v>
      </c>
      <c r="I454" s="831">
        <v>3</v>
      </c>
      <c r="J454" s="831">
        <v>1108.5</v>
      </c>
      <c r="K454" s="827">
        <v>1</v>
      </c>
      <c r="L454" s="831">
        <v>3</v>
      </c>
      <c r="M454" s="832">
        <v>1108.5</v>
      </c>
    </row>
    <row r="455" spans="1:13" ht="14.45" customHeight="1" x14ac:dyDescent="0.2">
      <c r="A455" s="821" t="s">
        <v>2894</v>
      </c>
      <c r="B455" s="822" t="s">
        <v>2330</v>
      </c>
      <c r="C455" s="822" t="s">
        <v>2337</v>
      </c>
      <c r="D455" s="822" t="s">
        <v>929</v>
      </c>
      <c r="E455" s="822" t="s">
        <v>2338</v>
      </c>
      <c r="F455" s="831"/>
      <c r="G455" s="831"/>
      <c r="H455" s="827">
        <v>0</v>
      </c>
      <c r="I455" s="831">
        <v>4</v>
      </c>
      <c r="J455" s="831">
        <v>3694.96</v>
      </c>
      <c r="K455" s="827">
        <v>1</v>
      </c>
      <c r="L455" s="831">
        <v>4</v>
      </c>
      <c r="M455" s="832">
        <v>3694.96</v>
      </c>
    </row>
    <row r="456" spans="1:13" ht="14.45" customHeight="1" x14ac:dyDescent="0.2">
      <c r="A456" s="821" t="s">
        <v>2894</v>
      </c>
      <c r="B456" s="822" t="s">
        <v>2356</v>
      </c>
      <c r="C456" s="822" t="s">
        <v>2359</v>
      </c>
      <c r="D456" s="822" t="s">
        <v>936</v>
      </c>
      <c r="E456" s="822" t="s">
        <v>2360</v>
      </c>
      <c r="F456" s="831"/>
      <c r="G456" s="831"/>
      <c r="H456" s="827">
        <v>0</v>
      </c>
      <c r="I456" s="831">
        <v>6</v>
      </c>
      <c r="J456" s="831">
        <v>255.05999999999997</v>
      </c>
      <c r="K456" s="827">
        <v>1</v>
      </c>
      <c r="L456" s="831">
        <v>6</v>
      </c>
      <c r="M456" s="832">
        <v>255.05999999999997</v>
      </c>
    </row>
    <row r="457" spans="1:13" ht="14.45" customHeight="1" x14ac:dyDescent="0.2">
      <c r="A457" s="821" t="s">
        <v>2894</v>
      </c>
      <c r="B457" s="822" t="s">
        <v>2356</v>
      </c>
      <c r="C457" s="822" t="s">
        <v>2361</v>
      </c>
      <c r="D457" s="822" t="s">
        <v>936</v>
      </c>
      <c r="E457" s="822" t="s">
        <v>2362</v>
      </c>
      <c r="F457" s="831"/>
      <c r="G457" s="831"/>
      <c r="H457" s="827">
        <v>0</v>
      </c>
      <c r="I457" s="831">
        <v>3</v>
      </c>
      <c r="J457" s="831">
        <v>255.06</v>
      </c>
      <c r="K457" s="827">
        <v>1</v>
      </c>
      <c r="L457" s="831">
        <v>3</v>
      </c>
      <c r="M457" s="832">
        <v>255.06</v>
      </c>
    </row>
    <row r="458" spans="1:13" ht="14.45" customHeight="1" x14ac:dyDescent="0.2">
      <c r="A458" s="821" t="s">
        <v>2894</v>
      </c>
      <c r="B458" s="822" t="s">
        <v>4916</v>
      </c>
      <c r="C458" s="822" t="s">
        <v>4739</v>
      </c>
      <c r="D458" s="822" t="s">
        <v>4740</v>
      </c>
      <c r="E458" s="822" t="s">
        <v>3273</v>
      </c>
      <c r="F458" s="831"/>
      <c r="G458" s="831"/>
      <c r="H458" s="827">
        <v>0</v>
      </c>
      <c r="I458" s="831">
        <v>1</v>
      </c>
      <c r="J458" s="831">
        <v>109.95</v>
      </c>
      <c r="K458" s="827">
        <v>1</v>
      </c>
      <c r="L458" s="831">
        <v>1</v>
      </c>
      <c r="M458" s="832">
        <v>109.95</v>
      </c>
    </row>
    <row r="459" spans="1:13" ht="14.45" customHeight="1" x14ac:dyDescent="0.2">
      <c r="A459" s="821" t="s">
        <v>2894</v>
      </c>
      <c r="B459" s="822" t="s">
        <v>2386</v>
      </c>
      <c r="C459" s="822" t="s">
        <v>2392</v>
      </c>
      <c r="D459" s="822" t="s">
        <v>2388</v>
      </c>
      <c r="E459" s="822" t="s">
        <v>2393</v>
      </c>
      <c r="F459" s="831"/>
      <c r="G459" s="831"/>
      <c r="H459" s="827">
        <v>0</v>
      </c>
      <c r="I459" s="831">
        <v>3</v>
      </c>
      <c r="J459" s="831">
        <v>93.27</v>
      </c>
      <c r="K459" s="827">
        <v>1</v>
      </c>
      <c r="L459" s="831">
        <v>3</v>
      </c>
      <c r="M459" s="832">
        <v>93.27</v>
      </c>
    </row>
    <row r="460" spans="1:13" ht="14.45" customHeight="1" x14ac:dyDescent="0.2">
      <c r="A460" s="821" t="s">
        <v>2894</v>
      </c>
      <c r="B460" s="822" t="s">
        <v>2395</v>
      </c>
      <c r="C460" s="822" t="s">
        <v>2396</v>
      </c>
      <c r="D460" s="822" t="s">
        <v>1287</v>
      </c>
      <c r="E460" s="822" t="s">
        <v>736</v>
      </c>
      <c r="F460" s="831"/>
      <c r="G460" s="831"/>
      <c r="H460" s="827">
        <v>0</v>
      </c>
      <c r="I460" s="831">
        <v>3</v>
      </c>
      <c r="J460" s="831">
        <v>103.41</v>
      </c>
      <c r="K460" s="827">
        <v>1</v>
      </c>
      <c r="L460" s="831">
        <v>3</v>
      </c>
      <c r="M460" s="832">
        <v>103.41</v>
      </c>
    </row>
    <row r="461" spans="1:13" ht="14.45" customHeight="1" x14ac:dyDescent="0.2">
      <c r="A461" s="821" t="s">
        <v>2894</v>
      </c>
      <c r="B461" s="822" t="s">
        <v>2415</v>
      </c>
      <c r="C461" s="822" t="s">
        <v>4190</v>
      </c>
      <c r="D461" s="822" t="s">
        <v>2420</v>
      </c>
      <c r="E461" s="822" t="s">
        <v>4191</v>
      </c>
      <c r="F461" s="831"/>
      <c r="G461" s="831"/>
      <c r="H461" s="827">
        <v>0</v>
      </c>
      <c r="I461" s="831">
        <v>1</v>
      </c>
      <c r="J461" s="831">
        <v>279.52999999999997</v>
      </c>
      <c r="K461" s="827">
        <v>1</v>
      </c>
      <c r="L461" s="831">
        <v>1</v>
      </c>
      <c r="M461" s="832">
        <v>279.52999999999997</v>
      </c>
    </row>
    <row r="462" spans="1:13" ht="14.45" customHeight="1" x14ac:dyDescent="0.2">
      <c r="A462" s="821" t="s">
        <v>2894</v>
      </c>
      <c r="B462" s="822" t="s">
        <v>2434</v>
      </c>
      <c r="C462" s="822" t="s">
        <v>4184</v>
      </c>
      <c r="D462" s="822" t="s">
        <v>891</v>
      </c>
      <c r="E462" s="822" t="s">
        <v>2707</v>
      </c>
      <c r="F462" s="831">
        <v>1</v>
      </c>
      <c r="G462" s="831">
        <v>49.08</v>
      </c>
      <c r="H462" s="827">
        <v>1</v>
      </c>
      <c r="I462" s="831"/>
      <c r="J462" s="831"/>
      <c r="K462" s="827">
        <v>0</v>
      </c>
      <c r="L462" s="831">
        <v>1</v>
      </c>
      <c r="M462" s="832">
        <v>49.08</v>
      </c>
    </row>
    <row r="463" spans="1:13" ht="14.45" customHeight="1" x14ac:dyDescent="0.2">
      <c r="A463" s="821" t="s">
        <v>2894</v>
      </c>
      <c r="B463" s="822" t="s">
        <v>2445</v>
      </c>
      <c r="C463" s="822" t="s">
        <v>2449</v>
      </c>
      <c r="D463" s="822" t="s">
        <v>1529</v>
      </c>
      <c r="E463" s="822" t="s">
        <v>2450</v>
      </c>
      <c r="F463" s="831"/>
      <c r="G463" s="831"/>
      <c r="H463" s="827">
        <v>0</v>
      </c>
      <c r="I463" s="831">
        <v>1</v>
      </c>
      <c r="J463" s="831">
        <v>154.36000000000001</v>
      </c>
      <c r="K463" s="827">
        <v>1</v>
      </c>
      <c r="L463" s="831">
        <v>1</v>
      </c>
      <c r="M463" s="832">
        <v>154.36000000000001</v>
      </c>
    </row>
    <row r="464" spans="1:13" ht="14.45" customHeight="1" x14ac:dyDescent="0.2">
      <c r="A464" s="821" t="s">
        <v>2894</v>
      </c>
      <c r="B464" s="822" t="s">
        <v>2487</v>
      </c>
      <c r="C464" s="822" t="s">
        <v>2493</v>
      </c>
      <c r="D464" s="822" t="s">
        <v>1608</v>
      </c>
      <c r="E464" s="822" t="s">
        <v>2494</v>
      </c>
      <c r="F464" s="831"/>
      <c r="G464" s="831"/>
      <c r="H464" s="827">
        <v>0</v>
      </c>
      <c r="I464" s="831">
        <v>4</v>
      </c>
      <c r="J464" s="831">
        <v>3385.88</v>
      </c>
      <c r="K464" s="827">
        <v>1</v>
      </c>
      <c r="L464" s="831">
        <v>4</v>
      </c>
      <c r="M464" s="832">
        <v>3385.88</v>
      </c>
    </row>
    <row r="465" spans="1:13" ht="14.45" customHeight="1" x14ac:dyDescent="0.2">
      <c r="A465" s="821" t="s">
        <v>2894</v>
      </c>
      <c r="B465" s="822" t="s">
        <v>2497</v>
      </c>
      <c r="C465" s="822" t="s">
        <v>2499</v>
      </c>
      <c r="D465" s="822" t="s">
        <v>1376</v>
      </c>
      <c r="E465" s="822" t="s">
        <v>1377</v>
      </c>
      <c r="F465" s="831"/>
      <c r="G465" s="831"/>
      <c r="H465" s="827">
        <v>0</v>
      </c>
      <c r="I465" s="831">
        <v>7</v>
      </c>
      <c r="J465" s="831">
        <v>28119.14</v>
      </c>
      <c r="K465" s="827">
        <v>1</v>
      </c>
      <c r="L465" s="831">
        <v>7</v>
      </c>
      <c r="M465" s="832">
        <v>28119.14</v>
      </c>
    </row>
    <row r="466" spans="1:13" ht="14.45" customHeight="1" x14ac:dyDescent="0.2">
      <c r="A466" s="821" t="s">
        <v>2894</v>
      </c>
      <c r="B466" s="822" t="s">
        <v>4898</v>
      </c>
      <c r="C466" s="822" t="s">
        <v>3072</v>
      </c>
      <c r="D466" s="822" t="s">
        <v>3073</v>
      </c>
      <c r="E466" s="822" t="s">
        <v>3074</v>
      </c>
      <c r="F466" s="831"/>
      <c r="G466" s="831"/>
      <c r="H466" s="827">
        <v>0</v>
      </c>
      <c r="I466" s="831">
        <v>1</v>
      </c>
      <c r="J466" s="831">
        <v>1651.16</v>
      </c>
      <c r="K466" s="827">
        <v>1</v>
      </c>
      <c r="L466" s="831">
        <v>1</v>
      </c>
      <c r="M466" s="832">
        <v>1651.16</v>
      </c>
    </row>
    <row r="467" spans="1:13" ht="14.45" customHeight="1" x14ac:dyDescent="0.2">
      <c r="A467" s="821" t="s">
        <v>2894</v>
      </c>
      <c r="B467" s="822" t="s">
        <v>4895</v>
      </c>
      <c r="C467" s="822" t="s">
        <v>3103</v>
      </c>
      <c r="D467" s="822" t="s">
        <v>3104</v>
      </c>
      <c r="E467" s="822" t="s">
        <v>734</v>
      </c>
      <c r="F467" s="831"/>
      <c r="G467" s="831"/>
      <c r="H467" s="827">
        <v>0</v>
      </c>
      <c r="I467" s="831">
        <v>2</v>
      </c>
      <c r="J467" s="831">
        <v>1100.78</v>
      </c>
      <c r="K467" s="827">
        <v>1</v>
      </c>
      <c r="L467" s="831">
        <v>2</v>
      </c>
      <c r="M467" s="832">
        <v>1100.78</v>
      </c>
    </row>
    <row r="468" spans="1:13" ht="14.45" customHeight="1" x14ac:dyDescent="0.2">
      <c r="A468" s="821" t="s">
        <v>2894</v>
      </c>
      <c r="B468" s="822" t="s">
        <v>2524</v>
      </c>
      <c r="C468" s="822" t="s">
        <v>2526</v>
      </c>
      <c r="D468" s="822" t="s">
        <v>656</v>
      </c>
      <c r="E468" s="822" t="s">
        <v>658</v>
      </c>
      <c r="F468" s="831"/>
      <c r="G468" s="831"/>
      <c r="H468" s="827">
        <v>0</v>
      </c>
      <c r="I468" s="831">
        <v>1</v>
      </c>
      <c r="J468" s="831">
        <v>72.55</v>
      </c>
      <c r="K468" s="827">
        <v>1</v>
      </c>
      <c r="L468" s="831">
        <v>1</v>
      </c>
      <c r="M468" s="832">
        <v>72.55</v>
      </c>
    </row>
    <row r="469" spans="1:13" ht="14.45" customHeight="1" x14ac:dyDescent="0.2">
      <c r="A469" s="821" t="s">
        <v>2894</v>
      </c>
      <c r="B469" s="822" t="s">
        <v>2524</v>
      </c>
      <c r="C469" s="822" t="s">
        <v>2527</v>
      </c>
      <c r="D469" s="822" t="s">
        <v>656</v>
      </c>
      <c r="E469" s="822" t="s">
        <v>659</v>
      </c>
      <c r="F469" s="831"/>
      <c r="G469" s="831"/>
      <c r="H469" s="827">
        <v>0</v>
      </c>
      <c r="I469" s="831">
        <v>4</v>
      </c>
      <c r="J469" s="831">
        <v>261.12</v>
      </c>
      <c r="K469" s="827">
        <v>1</v>
      </c>
      <c r="L469" s="831">
        <v>4</v>
      </c>
      <c r="M469" s="832">
        <v>261.12</v>
      </c>
    </row>
    <row r="470" spans="1:13" ht="14.45" customHeight="1" x14ac:dyDescent="0.2">
      <c r="A470" s="821" t="s">
        <v>2894</v>
      </c>
      <c r="B470" s="822" t="s">
        <v>2524</v>
      </c>
      <c r="C470" s="822" t="s">
        <v>2525</v>
      </c>
      <c r="D470" s="822" t="s">
        <v>656</v>
      </c>
      <c r="E470" s="822" t="s">
        <v>657</v>
      </c>
      <c r="F470" s="831"/>
      <c r="G470" s="831"/>
      <c r="H470" s="827">
        <v>0</v>
      </c>
      <c r="I470" s="831">
        <v>2</v>
      </c>
      <c r="J470" s="831">
        <v>43.52</v>
      </c>
      <c r="K470" s="827">
        <v>1</v>
      </c>
      <c r="L470" s="831">
        <v>2</v>
      </c>
      <c r="M470" s="832">
        <v>43.52</v>
      </c>
    </row>
    <row r="471" spans="1:13" ht="14.45" customHeight="1" x14ac:dyDescent="0.2">
      <c r="A471" s="821" t="s">
        <v>2894</v>
      </c>
      <c r="B471" s="822" t="s">
        <v>2536</v>
      </c>
      <c r="C471" s="822" t="s">
        <v>2544</v>
      </c>
      <c r="D471" s="822" t="s">
        <v>2545</v>
      </c>
      <c r="E471" s="822" t="s">
        <v>2546</v>
      </c>
      <c r="F471" s="831"/>
      <c r="G471" s="831"/>
      <c r="H471" s="827">
        <v>0</v>
      </c>
      <c r="I471" s="831">
        <v>4</v>
      </c>
      <c r="J471" s="831">
        <v>21288.32</v>
      </c>
      <c r="K471" s="827">
        <v>1</v>
      </c>
      <c r="L471" s="831">
        <v>4</v>
      </c>
      <c r="M471" s="832">
        <v>21288.32</v>
      </c>
    </row>
    <row r="472" spans="1:13" ht="14.45" customHeight="1" x14ac:dyDescent="0.2">
      <c r="A472" s="821" t="s">
        <v>2894</v>
      </c>
      <c r="B472" s="822" t="s">
        <v>2536</v>
      </c>
      <c r="C472" s="822" t="s">
        <v>2540</v>
      </c>
      <c r="D472" s="822" t="s">
        <v>2538</v>
      </c>
      <c r="E472" s="822" t="s">
        <v>2541</v>
      </c>
      <c r="F472" s="831"/>
      <c r="G472" s="831"/>
      <c r="H472" s="827">
        <v>0</v>
      </c>
      <c r="I472" s="831">
        <v>7</v>
      </c>
      <c r="J472" s="831">
        <v>2755.05</v>
      </c>
      <c r="K472" s="827">
        <v>1</v>
      </c>
      <c r="L472" s="831">
        <v>7</v>
      </c>
      <c r="M472" s="832">
        <v>2755.05</v>
      </c>
    </row>
    <row r="473" spans="1:13" ht="14.45" customHeight="1" x14ac:dyDescent="0.2">
      <c r="A473" s="821" t="s">
        <v>2894</v>
      </c>
      <c r="B473" s="822" t="s">
        <v>2536</v>
      </c>
      <c r="C473" s="822" t="s">
        <v>2537</v>
      </c>
      <c r="D473" s="822" t="s">
        <v>2538</v>
      </c>
      <c r="E473" s="822" t="s">
        <v>2539</v>
      </c>
      <c r="F473" s="831"/>
      <c r="G473" s="831"/>
      <c r="H473" s="827">
        <v>0</v>
      </c>
      <c r="I473" s="831">
        <v>2</v>
      </c>
      <c r="J473" s="831">
        <v>3877.94</v>
      </c>
      <c r="K473" s="827">
        <v>1</v>
      </c>
      <c r="L473" s="831">
        <v>2</v>
      </c>
      <c r="M473" s="832">
        <v>3877.94</v>
      </c>
    </row>
    <row r="474" spans="1:13" ht="14.45" customHeight="1" x14ac:dyDescent="0.2">
      <c r="A474" s="821" t="s">
        <v>2894</v>
      </c>
      <c r="B474" s="822" t="s">
        <v>2536</v>
      </c>
      <c r="C474" s="822" t="s">
        <v>2729</v>
      </c>
      <c r="D474" s="822" t="s">
        <v>2538</v>
      </c>
      <c r="E474" s="822" t="s">
        <v>2730</v>
      </c>
      <c r="F474" s="831"/>
      <c r="G474" s="831"/>
      <c r="H474" s="827">
        <v>0</v>
      </c>
      <c r="I474" s="831">
        <v>1</v>
      </c>
      <c r="J474" s="831">
        <v>1454.23</v>
      </c>
      <c r="K474" s="827">
        <v>1</v>
      </c>
      <c r="L474" s="831">
        <v>1</v>
      </c>
      <c r="M474" s="832">
        <v>1454.23</v>
      </c>
    </row>
    <row r="475" spans="1:13" ht="14.45" customHeight="1" x14ac:dyDescent="0.2">
      <c r="A475" s="821" t="s">
        <v>2894</v>
      </c>
      <c r="B475" s="822" t="s">
        <v>2555</v>
      </c>
      <c r="C475" s="822" t="s">
        <v>2556</v>
      </c>
      <c r="D475" s="822" t="s">
        <v>1211</v>
      </c>
      <c r="E475" s="822" t="s">
        <v>1212</v>
      </c>
      <c r="F475" s="831"/>
      <c r="G475" s="831"/>
      <c r="H475" s="827"/>
      <c r="I475" s="831">
        <v>11</v>
      </c>
      <c r="J475" s="831">
        <v>0</v>
      </c>
      <c r="K475" s="827"/>
      <c r="L475" s="831">
        <v>11</v>
      </c>
      <c r="M475" s="832">
        <v>0</v>
      </c>
    </row>
    <row r="476" spans="1:13" ht="14.45" customHeight="1" x14ac:dyDescent="0.2">
      <c r="A476" s="821" t="s">
        <v>2894</v>
      </c>
      <c r="B476" s="822" t="s">
        <v>2577</v>
      </c>
      <c r="C476" s="822" t="s">
        <v>2578</v>
      </c>
      <c r="D476" s="822" t="s">
        <v>2579</v>
      </c>
      <c r="E476" s="822" t="s">
        <v>2580</v>
      </c>
      <c r="F476" s="831"/>
      <c r="G476" s="831"/>
      <c r="H476" s="827">
        <v>0</v>
      </c>
      <c r="I476" s="831">
        <v>1</v>
      </c>
      <c r="J476" s="831">
        <v>113.16</v>
      </c>
      <c r="K476" s="827">
        <v>1</v>
      </c>
      <c r="L476" s="831">
        <v>1</v>
      </c>
      <c r="M476" s="832">
        <v>113.16</v>
      </c>
    </row>
    <row r="477" spans="1:13" ht="14.45" customHeight="1" x14ac:dyDescent="0.2">
      <c r="A477" s="821" t="s">
        <v>2894</v>
      </c>
      <c r="B477" s="822" t="s">
        <v>2577</v>
      </c>
      <c r="C477" s="822" t="s">
        <v>3045</v>
      </c>
      <c r="D477" s="822" t="s">
        <v>2579</v>
      </c>
      <c r="E477" s="822" t="s">
        <v>3046</v>
      </c>
      <c r="F477" s="831"/>
      <c r="G477" s="831"/>
      <c r="H477" s="827">
        <v>0</v>
      </c>
      <c r="I477" s="831">
        <v>6</v>
      </c>
      <c r="J477" s="831">
        <v>2036.8200000000002</v>
      </c>
      <c r="K477" s="827">
        <v>1</v>
      </c>
      <c r="L477" s="831">
        <v>6</v>
      </c>
      <c r="M477" s="832">
        <v>2036.8200000000002</v>
      </c>
    </row>
    <row r="478" spans="1:13" ht="14.45" customHeight="1" x14ac:dyDescent="0.2">
      <c r="A478" s="821" t="s">
        <v>2894</v>
      </c>
      <c r="B478" s="822" t="s">
        <v>2577</v>
      </c>
      <c r="C478" s="822" t="s">
        <v>4745</v>
      </c>
      <c r="D478" s="822" t="s">
        <v>3048</v>
      </c>
      <c r="E478" s="822" t="s">
        <v>4746</v>
      </c>
      <c r="F478" s="831"/>
      <c r="G478" s="831"/>
      <c r="H478" s="827">
        <v>0</v>
      </c>
      <c r="I478" s="831">
        <v>2</v>
      </c>
      <c r="J478" s="831">
        <v>966.8</v>
      </c>
      <c r="K478" s="827">
        <v>1</v>
      </c>
      <c r="L478" s="831">
        <v>2</v>
      </c>
      <c r="M478" s="832">
        <v>966.8</v>
      </c>
    </row>
    <row r="479" spans="1:13" ht="14.45" customHeight="1" x14ac:dyDescent="0.2">
      <c r="A479" s="821" t="s">
        <v>2894</v>
      </c>
      <c r="B479" s="822" t="s">
        <v>2583</v>
      </c>
      <c r="C479" s="822" t="s">
        <v>3160</v>
      </c>
      <c r="D479" s="822" t="s">
        <v>1281</v>
      </c>
      <c r="E479" s="822" t="s">
        <v>3161</v>
      </c>
      <c r="F479" s="831"/>
      <c r="G479" s="831"/>
      <c r="H479" s="827">
        <v>0</v>
      </c>
      <c r="I479" s="831">
        <v>1</v>
      </c>
      <c r="J479" s="831">
        <v>2573.2199999999998</v>
      </c>
      <c r="K479" s="827">
        <v>1</v>
      </c>
      <c r="L479" s="831">
        <v>1</v>
      </c>
      <c r="M479" s="832">
        <v>2573.2199999999998</v>
      </c>
    </row>
    <row r="480" spans="1:13" ht="14.45" customHeight="1" x14ac:dyDescent="0.2">
      <c r="A480" s="821" t="s">
        <v>2894</v>
      </c>
      <c r="B480" s="822" t="s">
        <v>2587</v>
      </c>
      <c r="C480" s="822" t="s">
        <v>2588</v>
      </c>
      <c r="D480" s="822" t="s">
        <v>2589</v>
      </c>
      <c r="E480" s="822" t="s">
        <v>2590</v>
      </c>
      <c r="F480" s="831"/>
      <c r="G480" s="831"/>
      <c r="H480" s="827">
        <v>0</v>
      </c>
      <c r="I480" s="831">
        <v>2</v>
      </c>
      <c r="J480" s="831">
        <v>46.8</v>
      </c>
      <c r="K480" s="827">
        <v>1</v>
      </c>
      <c r="L480" s="831">
        <v>2</v>
      </c>
      <c r="M480" s="832">
        <v>46.8</v>
      </c>
    </row>
    <row r="481" spans="1:13" ht="14.45" customHeight="1" x14ac:dyDescent="0.2">
      <c r="A481" s="821" t="s">
        <v>2894</v>
      </c>
      <c r="B481" s="822" t="s">
        <v>2587</v>
      </c>
      <c r="C481" s="822" t="s">
        <v>2591</v>
      </c>
      <c r="D481" s="822" t="s">
        <v>2589</v>
      </c>
      <c r="E481" s="822" t="s">
        <v>2592</v>
      </c>
      <c r="F481" s="831"/>
      <c r="G481" s="831"/>
      <c r="H481" s="827">
        <v>0</v>
      </c>
      <c r="I481" s="831">
        <v>2</v>
      </c>
      <c r="J481" s="831">
        <v>23.42</v>
      </c>
      <c r="K481" s="827">
        <v>1</v>
      </c>
      <c r="L481" s="831">
        <v>2</v>
      </c>
      <c r="M481" s="832">
        <v>23.42</v>
      </c>
    </row>
    <row r="482" spans="1:13" ht="14.45" customHeight="1" x14ac:dyDescent="0.2">
      <c r="A482" s="821" t="s">
        <v>2894</v>
      </c>
      <c r="B482" s="822" t="s">
        <v>2593</v>
      </c>
      <c r="C482" s="822" t="s">
        <v>2596</v>
      </c>
      <c r="D482" s="822" t="s">
        <v>1460</v>
      </c>
      <c r="E482" s="822" t="s">
        <v>1386</v>
      </c>
      <c r="F482" s="831"/>
      <c r="G482" s="831"/>
      <c r="H482" s="827"/>
      <c r="I482" s="831">
        <v>1</v>
      </c>
      <c r="J482" s="831">
        <v>0</v>
      </c>
      <c r="K482" s="827"/>
      <c r="L482" s="831">
        <v>1</v>
      </c>
      <c r="M482" s="832">
        <v>0</v>
      </c>
    </row>
    <row r="483" spans="1:13" ht="14.45" customHeight="1" x14ac:dyDescent="0.2">
      <c r="A483" s="821" t="s">
        <v>2894</v>
      </c>
      <c r="B483" s="822" t="s">
        <v>2593</v>
      </c>
      <c r="C483" s="822" t="s">
        <v>2594</v>
      </c>
      <c r="D483" s="822" t="s">
        <v>1460</v>
      </c>
      <c r="E483" s="822" t="s">
        <v>2595</v>
      </c>
      <c r="F483" s="831"/>
      <c r="G483" s="831"/>
      <c r="H483" s="827"/>
      <c r="I483" s="831">
        <v>1</v>
      </c>
      <c r="J483" s="831">
        <v>0</v>
      </c>
      <c r="K483" s="827"/>
      <c r="L483" s="831">
        <v>1</v>
      </c>
      <c r="M483" s="832">
        <v>0</v>
      </c>
    </row>
    <row r="484" spans="1:13" ht="14.45" customHeight="1" x14ac:dyDescent="0.2">
      <c r="A484" s="821" t="s">
        <v>2894</v>
      </c>
      <c r="B484" s="822" t="s">
        <v>2764</v>
      </c>
      <c r="C484" s="822" t="s">
        <v>3845</v>
      </c>
      <c r="D484" s="822" t="s">
        <v>2766</v>
      </c>
      <c r="E484" s="822" t="s">
        <v>2767</v>
      </c>
      <c r="F484" s="831"/>
      <c r="G484" s="831"/>
      <c r="H484" s="827">
        <v>0</v>
      </c>
      <c r="I484" s="831">
        <v>1</v>
      </c>
      <c r="J484" s="831">
        <v>161.06</v>
      </c>
      <c r="K484" s="827">
        <v>1</v>
      </c>
      <c r="L484" s="831">
        <v>1</v>
      </c>
      <c r="M484" s="832">
        <v>161.06</v>
      </c>
    </row>
    <row r="485" spans="1:13" ht="14.45" customHeight="1" x14ac:dyDescent="0.2">
      <c r="A485" s="821" t="s">
        <v>2894</v>
      </c>
      <c r="B485" s="822" t="s">
        <v>2613</v>
      </c>
      <c r="C485" s="822" t="s">
        <v>2614</v>
      </c>
      <c r="D485" s="822" t="s">
        <v>1454</v>
      </c>
      <c r="E485" s="822" t="s">
        <v>2615</v>
      </c>
      <c r="F485" s="831"/>
      <c r="G485" s="831"/>
      <c r="H485" s="827">
        <v>0</v>
      </c>
      <c r="I485" s="831">
        <v>2</v>
      </c>
      <c r="J485" s="831">
        <v>235.1</v>
      </c>
      <c r="K485" s="827">
        <v>1</v>
      </c>
      <c r="L485" s="831">
        <v>2</v>
      </c>
      <c r="M485" s="832">
        <v>235.1</v>
      </c>
    </row>
    <row r="486" spans="1:13" ht="14.45" customHeight="1" x14ac:dyDescent="0.2">
      <c r="A486" s="821" t="s">
        <v>2894</v>
      </c>
      <c r="B486" s="822" t="s">
        <v>2619</v>
      </c>
      <c r="C486" s="822" t="s">
        <v>3252</v>
      </c>
      <c r="D486" s="822" t="s">
        <v>1514</v>
      </c>
      <c r="E486" s="822" t="s">
        <v>3253</v>
      </c>
      <c r="F486" s="831"/>
      <c r="G486" s="831"/>
      <c r="H486" s="827">
        <v>0</v>
      </c>
      <c r="I486" s="831">
        <v>2</v>
      </c>
      <c r="J486" s="831">
        <v>2902.08</v>
      </c>
      <c r="K486" s="827">
        <v>1</v>
      </c>
      <c r="L486" s="831">
        <v>2</v>
      </c>
      <c r="M486" s="832">
        <v>2902.08</v>
      </c>
    </row>
    <row r="487" spans="1:13" ht="14.45" customHeight="1" x14ac:dyDescent="0.2">
      <c r="A487" s="821" t="s">
        <v>2895</v>
      </c>
      <c r="B487" s="822" t="s">
        <v>2330</v>
      </c>
      <c r="C487" s="822" t="s">
        <v>2333</v>
      </c>
      <c r="D487" s="822" t="s">
        <v>931</v>
      </c>
      <c r="E487" s="822" t="s">
        <v>2334</v>
      </c>
      <c r="F487" s="831"/>
      <c r="G487" s="831"/>
      <c r="H487" s="827">
        <v>0</v>
      </c>
      <c r="I487" s="831">
        <v>4</v>
      </c>
      <c r="J487" s="831">
        <v>5542.48</v>
      </c>
      <c r="K487" s="827">
        <v>1</v>
      </c>
      <c r="L487" s="831">
        <v>4</v>
      </c>
      <c r="M487" s="832">
        <v>5542.48</v>
      </c>
    </row>
    <row r="488" spans="1:13" ht="14.45" customHeight="1" x14ac:dyDescent="0.2">
      <c r="A488" s="821" t="s">
        <v>2895</v>
      </c>
      <c r="B488" s="822" t="s">
        <v>2330</v>
      </c>
      <c r="C488" s="822" t="s">
        <v>2654</v>
      </c>
      <c r="D488" s="822" t="s">
        <v>929</v>
      </c>
      <c r="E488" s="822" t="s">
        <v>2655</v>
      </c>
      <c r="F488" s="831"/>
      <c r="G488" s="831"/>
      <c r="H488" s="827">
        <v>0</v>
      </c>
      <c r="I488" s="831">
        <v>1</v>
      </c>
      <c r="J488" s="831">
        <v>736.33</v>
      </c>
      <c r="K488" s="827">
        <v>1</v>
      </c>
      <c r="L488" s="831">
        <v>1</v>
      </c>
      <c r="M488" s="832">
        <v>736.33</v>
      </c>
    </row>
    <row r="489" spans="1:13" ht="14.45" customHeight="1" x14ac:dyDescent="0.2">
      <c r="A489" s="821" t="s">
        <v>2895</v>
      </c>
      <c r="B489" s="822" t="s">
        <v>2330</v>
      </c>
      <c r="C489" s="822" t="s">
        <v>2335</v>
      </c>
      <c r="D489" s="822" t="s">
        <v>931</v>
      </c>
      <c r="E489" s="822" t="s">
        <v>2336</v>
      </c>
      <c r="F489" s="831"/>
      <c r="G489" s="831"/>
      <c r="H489" s="827">
        <v>0</v>
      </c>
      <c r="I489" s="831">
        <v>24</v>
      </c>
      <c r="J489" s="831">
        <v>44339.76</v>
      </c>
      <c r="K489" s="827">
        <v>1</v>
      </c>
      <c r="L489" s="831">
        <v>24</v>
      </c>
      <c r="M489" s="832">
        <v>44339.76</v>
      </c>
    </row>
    <row r="490" spans="1:13" ht="14.45" customHeight="1" x14ac:dyDescent="0.2">
      <c r="A490" s="821" t="s">
        <v>2895</v>
      </c>
      <c r="B490" s="822" t="s">
        <v>2339</v>
      </c>
      <c r="C490" s="822" t="s">
        <v>4457</v>
      </c>
      <c r="D490" s="822" t="s">
        <v>4458</v>
      </c>
      <c r="E490" s="822" t="s">
        <v>4409</v>
      </c>
      <c r="F490" s="831">
        <v>3</v>
      </c>
      <c r="G490" s="831">
        <v>300.33</v>
      </c>
      <c r="H490" s="827">
        <v>1</v>
      </c>
      <c r="I490" s="831"/>
      <c r="J490" s="831"/>
      <c r="K490" s="827">
        <v>0</v>
      </c>
      <c r="L490" s="831">
        <v>3</v>
      </c>
      <c r="M490" s="832">
        <v>300.33</v>
      </c>
    </row>
    <row r="491" spans="1:13" ht="14.45" customHeight="1" x14ac:dyDescent="0.2">
      <c r="A491" s="821" t="s">
        <v>2895</v>
      </c>
      <c r="B491" s="822" t="s">
        <v>2395</v>
      </c>
      <c r="C491" s="822" t="s">
        <v>2396</v>
      </c>
      <c r="D491" s="822" t="s">
        <v>1287</v>
      </c>
      <c r="E491" s="822" t="s">
        <v>736</v>
      </c>
      <c r="F491" s="831"/>
      <c r="G491" s="831"/>
      <c r="H491" s="827">
        <v>0</v>
      </c>
      <c r="I491" s="831">
        <v>2</v>
      </c>
      <c r="J491" s="831">
        <v>68.94</v>
      </c>
      <c r="K491" s="827">
        <v>1</v>
      </c>
      <c r="L491" s="831">
        <v>2</v>
      </c>
      <c r="M491" s="832">
        <v>68.94</v>
      </c>
    </row>
    <row r="492" spans="1:13" ht="14.45" customHeight="1" x14ac:dyDescent="0.2">
      <c r="A492" s="821" t="s">
        <v>2895</v>
      </c>
      <c r="B492" s="822" t="s">
        <v>2398</v>
      </c>
      <c r="C492" s="822" t="s">
        <v>2678</v>
      </c>
      <c r="D492" s="822" t="s">
        <v>2400</v>
      </c>
      <c r="E492" s="822" t="s">
        <v>2679</v>
      </c>
      <c r="F492" s="831"/>
      <c r="G492" s="831"/>
      <c r="H492" s="827">
        <v>0</v>
      </c>
      <c r="I492" s="831">
        <v>7</v>
      </c>
      <c r="J492" s="831">
        <v>80.360000000000014</v>
      </c>
      <c r="K492" s="827">
        <v>1</v>
      </c>
      <c r="L492" s="831">
        <v>7</v>
      </c>
      <c r="M492" s="832">
        <v>80.360000000000014</v>
      </c>
    </row>
    <row r="493" spans="1:13" ht="14.45" customHeight="1" x14ac:dyDescent="0.2">
      <c r="A493" s="821" t="s">
        <v>2895</v>
      </c>
      <c r="B493" s="822" t="s">
        <v>2698</v>
      </c>
      <c r="C493" s="822" t="s">
        <v>4460</v>
      </c>
      <c r="D493" s="822" t="s">
        <v>4461</v>
      </c>
      <c r="E493" s="822" t="s">
        <v>4462</v>
      </c>
      <c r="F493" s="831">
        <v>1</v>
      </c>
      <c r="G493" s="831">
        <v>110.74</v>
      </c>
      <c r="H493" s="827">
        <v>1</v>
      </c>
      <c r="I493" s="831"/>
      <c r="J493" s="831"/>
      <c r="K493" s="827">
        <v>0</v>
      </c>
      <c r="L493" s="831">
        <v>1</v>
      </c>
      <c r="M493" s="832">
        <v>110.74</v>
      </c>
    </row>
    <row r="494" spans="1:13" ht="14.45" customHeight="1" x14ac:dyDescent="0.2">
      <c r="A494" s="821" t="s">
        <v>2895</v>
      </c>
      <c r="B494" s="822" t="s">
        <v>4909</v>
      </c>
      <c r="C494" s="822" t="s">
        <v>4465</v>
      </c>
      <c r="D494" s="822" t="s">
        <v>4466</v>
      </c>
      <c r="E494" s="822" t="s">
        <v>3213</v>
      </c>
      <c r="F494" s="831">
        <v>1</v>
      </c>
      <c r="G494" s="831">
        <v>45.95</v>
      </c>
      <c r="H494" s="827">
        <v>1</v>
      </c>
      <c r="I494" s="831"/>
      <c r="J494" s="831"/>
      <c r="K494" s="827">
        <v>0</v>
      </c>
      <c r="L494" s="831">
        <v>1</v>
      </c>
      <c r="M494" s="832">
        <v>45.95</v>
      </c>
    </row>
    <row r="495" spans="1:13" ht="14.45" customHeight="1" x14ac:dyDescent="0.2">
      <c r="A495" s="821" t="s">
        <v>2895</v>
      </c>
      <c r="B495" s="822" t="s">
        <v>2445</v>
      </c>
      <c r="C495" s="822" t="s">
        <v>2449</v>
      </c>
      <c r="D495" s="822" t="s">
        <v>1529</v>
      </c>
      <c r="E495" s="822" t="s">
        <v>2450</v>
      </c>
      <c r="F495" s="831"/>
      <c r="G495" s="831"/>
      <c r="H495" s="827">
        <v>0</v>
      </c>
      <c r="I495" s="831">
        <v>2</v>
      </c>
      <c r="J495" s="831">
        <v>308.72000000000003</v>
      </c>
      <c r="K495" s="827">
        <v>1</v>
      </c>
      <c r="L495" s="831">
        <v>2</v>
      </c>
      <c r="M495" s="832">
        <v>308.72000000000003</v>
      </c>
    </row>
    <row r="496" spans="1:13" ht="14.45" customHeight="1" x14ac:dyDescent="0.2">
      <c r="A496" s="821" t="s">
        <v>2895</v>
      </c>
      <c r="B496" s="822" t="s">
        <v>2457</v>
      </c>
      <c r="C496" s="822" t="s">
        <v>4455</v>
      </c>
      <c r="D496" s="822" t="s">
        <v>4195</v>
      </c>
      <c r="E496" s="822" t="s">
        <v>3079</v>
      </c>
      <c r="F496" s="831">
        <v>1</v>
      </c>
      <c r="G496" s="831">
        <v>134.44999999999999</v>
      </c>
      <c r="H496" s="827">
        <v>1</v>
      </c>
      <c r="I496" s="831"/>
      <c r="J496" s="831"/>
      <c r="K496" s="827">
        <v>0</v>
      </c>
      <c r="L496" s="831">
        <v>1</v>
      </c>
      <c r="M496" s="832">
        <v>134.44999999999999</v>
      </c>
    </row>
    <row r="497" spans="1:13" ht="14.45" customHeight="1" x14ac:dyDescent="0.2">
      <c r="A497" s="821" t="s">
        <v>2895</v>
      </c>
      <c r="B497" s="822" t="s">
        <v>4898</v>
      </c>
      <c r="C497" s="822" t="s">
        <v>3072</v>
      </c>
      <c r="D497" s="822" t="s">
        <v>3073</v>
      </c>
      <c r="E497" s="822" t="s">
        <v>3074</v>
      </c>
      <c r="F497" s="831"/>
      <c r="G497" s="831"/>
      <c r="H497" s="827">
        <v>0</v>
      </c>
      <c r="I497" s="831">
        <v>5</v>
      </c>
      <c r="J497" s="831">
        <v>8255.8000000000011</v>
      </c>
      <c r="K497" s="827">
        <v>1</v>
      </c>
      <c r="L497" s="831">
        <v>5</v>
      </c>
      <c r="M497" s="832">
        <v>8255.8000000000011</v>
      </c>
    </row>
    <row r="498" spans="1:13" ht="14.45" customHeight="1" x14ac:dyDescent="0.2">
      <c r="A498" s="821" t="s">
        <v>2895</v>
      </c>
      <c r="B498" s="822" t="s">
        <v>4894</v>
      </c>
      <c r="C498" s="822" t="s">
        <v>3168</v>
      </c>
      <c r="D498" s="822" t="s">
        <v>3169</v>
      </c>
      <c r="E498" s="822" t="s">
        <v>3170</v>
      </c>
      <c r="F498" s="831"/>
      <c r="G498" s="831"/>
      <c r="H498" s="827">
        <v>0</v>
      </c>
      <c r="I498" s="831">
        <v>16</v>
      </c>
      <c r="J498" s="831">
        <v>8036.96</v>
      </c>
      <c r="K498" s="827">
        <v>1</v>
      </c>
      <c r="L498" s="831">
        <v>16</v>
      </c>
      <c r="M498" s="832">
        <v>8036.96</v>
      </c>
    </row>
    <row r="499" spans="1:13" ht="14.45" customHeight="1" x14ac:dyDescent="0.2">
      <c r="A499" s="821" t="s">
        <v>2895</v>
      </c>
      <c r="B499" s="822" t="s">
        <v>4910</v>
      </c>
      <c r="C499" s="822" t="s">
        <v>3513</v>
      </c>
      <c r="D499" s="822" t="s">
        <v>3514</v>
      </c>
      <c r="E499" s="822" t="s">
        <v>3280</v>
      </c>
      <c r="F499" s="831">
        <v>6</v>
      </c>
      <c r="G499" s="831">
        <v>3082.2000000000003</v>
      </c>
      <c r="H499" s="827">
        <v>1</v>
      </c>
      <c r="I499" s="831"/>
      <c r="J499" s="831"/>
      <c r="K499" s="827">
        <v>0</v>
      </c>
      <c r="L499" s="831">
        <v>6</v>
      </c>
      <c r="M499" s="832">
        <v>3082.2000000000003</v>
      </c>
    </row>
    <row r="500" spans="1:13" ht="14.45" customHeight="1" x14ac:dyDescent="0.2">
      <c r="A500" s="821" t="s">
        <v>2895</v>
      </c>
      <c r="B500" s="822" t="s">
        <v>4895</v>
      </c>
      <c r="C500" s="822" t="s">
        <v>3100</v>
      </c>
      <c r="D500" s="822" t="s">
        <v>3101</v>
      </c>
      <c r="E500" s="822" t="s">
        <v>3102</v>
      </c>
      <c r="F500" s="831">
        <v>9</v>
      </c>
      <c r="G500" s="831">
        <v>4953.51</v>
      </c>
      <c r="H500" s="827">
        <v>1</v>
      </c>
      <c r="I500" s="831"/>
      <c r="J500" s="831"/>
      <c r="K500" s="827">
        <v>0</v>
      </c>
      <c r="L500" s="831">
        <v>9</v>
      </c>
      <c r="M500" s="832">
        <v>4953.51</v>
      </c>
    </row>
    <row r="501" spans="1:13" ht="14.45" customHeight="1" x14ac:dyDescent="0.2">
      <c r="A501" s="821" t="s">
        <v>2895</v>
      </c>
      <c r="B501" s="822" t="s">
        <v>4895</v>
      </c>
      <c r="C501" s="822" t="s">
        <v>3103</v>
      </c>
      <c r="D501" s="822" t="s">
        <v>3104</v>
      </c>
      <c r="E501" s="822" t="s">
        <v>734</v>
      </c>
      <c r="F501" s="831"/>
      <c r="G501" s="831"/>
      <c r="H501" s="827">
        <v>0</v>
      </c>
      <c r="I501" s="831">
        <v>101</v>
      </c>
      <c r="J501" s="831">
        <v>55589.390000000007</v>
      </c>
      <c r="K501" s="827">
        <v>1</v>
      </c>
      <c r="L501" s="831">
        <v>101</v>
      </c>
      <c r="M501" s="832">
        <v>55589.390000000007</v>
      </c>
    </row>
    <row r="502" spans="1:13" ht="14.45" customHeight="1" x14ac:dyDescent="0.2">
      <c r="A502" s="821" t="s">
        <v>2895</v>
      </c>
      <c r="B502" s="822" t="s">
        <v>2524</v>
      </c>
      <c r="C502" s="822" t="s">
        <v>4001</v>
      </c>
      <c r="D502" s="822" t="s">
        <v>3616</v>
      </c>
      <c r="E502" s="822" t="s">
        <v>3273</v>
      </c>
      <c r="F502" s="831">
        <v>2</v>
      </c>
      <c r="G502" s="831">
        <v>72.540000000000006</v>
      </c>
      <c r="H502" s="827">
        <v>1</v>
      </c>
      <c r="I502" s="831"/>
      <c r="J502" s="831"/>
      <c r="K502" s="827">
        <v>0</v>
      </c>
      <c r="L502" s="831">
        <v>2</v>
      </c>
      <c r="M502" s="832">
        <v>72.540000000000006</v>
      </c>
    </row>
    <row r="503" spans="1:13" ht="14.45" customHeight="1" x14ac:dyDescent="0.2">
      <c r="A503" s="821" t="s">
        <v>2895</v>
      </c>
      <c r="B503" s="822" t="s">
        <v>2524</v>
      </c>
      <c r="C503" s="822" t="s">
        <v>2525</v>
      </c>
      <c r="D503" s="822" t="s">
        <v>656</v>
      </c>
      <c r="E503" s="822" t="s">
        <v>657</v>
      </c>
      <c r="F503" s="831"/>
      <c r="G503" s="831"/>
      <c r="H503" s="827">
        <v>0</v>
      </c>
      <c r="I503" s="831">
        <v>3</v>
      </c>
      <c r="J503" s="831">
        <v>65.28</v>
      </c>
      <c r="K503" s="827">
        <v>1</v>
      </c>
      <c r="L503" s="831">
        <v>3</v>
      </c>
      <c r="M503" s="832">
        <v>65.28</v>
      </c>
    </row>
    <row r="504" spans="1:13" ht="14.45" customHeight="1" x14ac:dyDescent="0.2">
      <c r="A504" s="821" t="s">
        <v>2895</v>
      </c>
      <c r="B504" s="822" t="s">
        <v>2555</v>
      </c>
      <c r="C504" s="822" t="s">
        <v>2556</v>
      </c>
      <c r="D504" s="822" t="s">
        <v>1211</v>
      </c>
      <c r="E504" s="822" t="s">
        <v>1212</v>
      </c>
      <c r="F504" s="831"/>
      <c r="G504" s="831"/>
      <c r="H504" s="827"/>
      <c r="I504" s="831">
        <v>12</v>
      </c>
      <c r="J504" s="831">
        <v>0</v>
      </c>
      <c r="K504" s="827"/>
      <c r="L504" s="831">
        <v>12</v>
      </c>
      <c r="M504" s="832">
        <v>0</v>
      </c>
    </row>
    <row r="505" spans="1:13" ht="14.45" customHeight="1" x14ac:dyDescent="0.2">
      <c r="A505" s="821" t="s">
        <v>2895</v>
      </c>
      <c r="B505" s="822" t="s">
        <v>2577</v>
      </c>
      <c r="C505" s="822" t="s">
        <v>3045</v>
      </c>
      <c r="D505" s="822" t="s">
        <v>2579</v>
      </c>
      <c r="E505" s="822" t="s">
        <v>3046</v>
      </c>
      <c r="F505" s="831"/>
      <c r="G505" s="831"/>
      <c r="H505" s="827">
        <v>0</v>
      </c>
      <c r="I505" s="831">
        <v>13</v>
      </c>
      <c r="J505" s="831">
        <v>4413.1100000000006</v>
      </c>
      <c r="K505" s="827">
        <v>1</v>
      </c>
      <c r="L505" s="831">
        <v>13</v>
      </c>
      <c r="M505" s="832">
        <v>4413.1100000000006</v>
      </c>
    </row>
    <row r="506" spans="1:13" ht="14.45" customHeight="1" x14ac:dyDescent="0.2">
      <c r="A506" s="821" t="s">
        <v>2895</v>
      </c>
      <c r="B506" s="822" t="s">
        <v>2613</v>
      </c>
      <c r="C506" s="822" t="s">
        <v>2616</v>
      </c>
      <c r="D506" s="822" t="s">
        <v>1454</v>
      </c>
      <c r="E506" s="822" t="s">
        <v>780</v>
      </c>
      <c r="F506" s="831"/>
      <c r="G506" s="831"/>
      <c r="H506" s="827">
        <v>0</v>
      </c>
      <c r="I506" s="831">
        <v>3</v>
      </c>
      <c r="J506" s="831">
        <v>176.31</v>
      </c>
      <c r="K506" s="827">
        <v>1</v>
      </c>
      <c r="L506" s="831">
        <v>3</v>
      </c>
      <c r="M506" s="832">
        <v>176.31</v>
      </c>
    </row>
    <row r="507" spans="1:13" ht="14.45" customHeight="1" x14ac:dyDescent="0.2">
      <c r="A507" s="821" t="s">
        <v>2895</v>
      </c>
      <c r="B507" s="822" t="s">
        <v>2613</v>
      </c>
      <c r="C507" s="822" t="s">
        <v>2617</v>
      </c>
      <c r="D507" s="822" t="s">
        <v>1454</v>
      </c>
      <c r="E507" s="822" t="s">
        <v>2618</v>
      </c>
      <c r="F507" s="831"/>
      <c r="G507" s="831"/>
      <c r="H507" s="827">
        <v>0</v>
      </c>
      <c r="I507" s="831">
        <v>1</v>
      </c>
      <c r="J507" s="831">
        <v>176.32</v>
      </c>
      <c r="K507" s="827">
        <v>1</v>
      </c>
      <c r="L507" s="831">
        <v>1</v>
      </c>
      <c r="M507" s="832">
        <v>176.32</v>
      </c>
    </row>
    <row r="508" spans="1:13" ht="14.45" customHeight="1" x14ac:dyDescent="0.2">
      <c r="A508" s="821" t="s">
        <v>2895</v>
      </c>
      <c r="B508" s="822" t="s">
        <v>2656</v>
      </c>
      <c r="C508" s="822" t="s">
        <v>4469</v>
      </c>
      <c r="D508" s="822" t="s">
        <v>2658</v>
      </c>
      <c r="E508" s="822" t="s">
        <v>4470</v>
      </c>
      <c r="F508" s="831"/>
      <c r="G508" s="831"/>
      <c r="H508" s="827">
        <v>0</v>
      </c>
      <c r="I508" s="831">
        <v>3</v>
      </c>
      <c r="J508" s="831">
        <v>4634.97</v>
      </c>
      <c r="K508" s="827">
        <v>1</v>
      </c>
      <c r="L508" s="831">
        <v>3</v>
      </c>
      <c r="M508" s="832">
        <v>4634.97</v>
      </c>
    </row>
    <row r="509" spans="1:13" ht="14.45" customHeight="1" x14ac:dyDescent="0.2">
      <c r="A509" s="821" t="s">
        <v>2895</v>
      </c>
      <c r="B509" s="822" t="s">
        <v>2656</v>
      </c>
      <c r="C509" s="822" t="s">
        <v>4471</v>
      </c>
      <c r="D509" s="822" t="s">
        <v>2658</v>
      </c>
      <c r="E509" s="822" t="s">
        <v>4472</v>
      </c>
      <c r="F509" s="831"/>
      <c r="G509" s="831"/>
      <c r="H509" s="827">
        <v>0</v>
      </c>
      <c r="I509" s="831">
        <v>3</v>
      </c>
      <c r="J509" s="831">
        <v>4634.97</v>
      </c>
      <c r="K509" s="827">
        <v>1</v>
      </c>
      <c r="L509" s="831">
        <v>3</v>
      </c>
      <c r="M509" s="832">
        <v>4634.97</v>
      </c>
    </row>
    <row r="510" spans="1:13" ht="14.45" customHeight="1" x14ac:dyDescent="0.2">
      <c r="A510" s="821" t="s">
        <v>2896</v>
      </c>
      <c r="B510" s="822" t="s">
        <v>2664</v>
      </c>
      <c r="C510" s="822" t="s">
        <v>4806</v>
      </c>
      <c r="D510" s="822" t="s">
        <v>2666</v>
      </c>
      <c r="E510" s="822" t="s">
        <v>4807</v>
      </c>
      <c r="F510" s="831"/>
      <c r="G510" s="831"/>
      <c r="H510" s="827">
        <v>0</v>
      </c>
      <c r="I510" s="831">
        <v>1</v>
      </c>
      <c r="J510" s="831">
        <v>234.32</v>
      </c>
      <c r="K510" s="827">
        <v>1</v>
      </c>
      <c r="L510" s="831">
        <v>1</v>
      </c>
      <c r="M510" s="832">
        <v>234.32</v>
      </c>
    </row>
    <row r="511" spans="1:13" ht="14.45" customHeight="1" x14ac:dyDescent="0.2">
      <c r="A511" s="821" t="s">
        <v>2896</v>
      </c>
      <c r="B511" s="822" t="s">
        <v>2356</v>
      </c>
      <c r="C511" s="822" t="s">
        <v>2359</v>
      </c>
      <c r="D511" s="822" t="s">
        <v>936</v>
      </c>
      <c r="E511" s="822" t="s">
        <v>2360</v>
      </c>
      <c r="F511" s="831"/>
      <c r="G511" s="831"/>
      <c r="H511" s="827">
        <v>0</v>
      </c>
      <c r="I511" s="831">
        <v>1</v>
      </c>
      <c r="J511" s="831">
        <v>42.51</v>
      </c>
      <c r="K511" s="827">
        <v>1</v>
      </c>
      <c r="L511" s="831">
        <v>1</v>
      </c>
      <c r="M511" s="832">
        <v>42.51</v>
      </c>
    </row>
    <row r="512" spans="1:13" ht="14.45" customHeight="1" x14ac:dyDescent="0.2">
      <c r="A512" s="821" t="s">
        <v>2896</v>
      </c>
      <c r="B512" s="822" t="s">
        <v>4916</v>
      </c>
      <c r="C512" s="822" t="s">
        <v>4794</v>
      </c>
      <c r="D512" s="822" t="s">
        <v>4740</v>
      </c>
      <c r="E512" s="822" t="s">
        <v>658</v>
      </c>
      <c r="F512" s="831"/>
      <c r="G512" s="831"/>
      <c r="H512" s="827">
        <v>0</v>
      </c>
      <c r="I512" s="831">
        <v>1</v>
      </c>
      <c r="J512" s="831">
        <v>219.9</v>
      </c>
      <c r="K512" s="827">
        <v>1</v>
      </c>
      <c r="L512" s="831">
        <v>1</v>
      </c>
      <c r="M512" s="832">
        <v>219.9</v>
      </c>
    </row>
    <row r="513" spans="1:13" ht="14.45" customHeight="1" x14ac:dyDescent="0.2">
      <c r="A513" s="821" t="s">
        <v>2896</v>
      </c>
      <c r="B513" s="822" t="s">
        <v>2395</v>
      </c>
      <c r="C513" s="822" t="s">
        <v>2676</v>
      </c>
      <c r="D513" s="822" t="s">
        <v>1287</v>
      </c>
      <c r="E513" s="822" t="s">
        <v>2677</v>
      </c>
      <c r="F513" s="831"/>
      <c r="G513" s="831"/>
      <c r="H513" s="827">
        <v>0</v>
      </c>
      <c r="I513" s="831">
        <v>1</v>
      </c>
      <c r="J513" s="831">
        <v>103.4</v>
      </c>
      <c r="K513" s="827">
        <v>1</v>
      </c>
      <c r="L513" s="831">
        <v>1</v>
      </c>
      <c r="M513" s="832">
        <v>103.4</v>
      </c>
    </row>
    <row r="514" spans="1:13" ht="14.45" customHeight="1" x14ac:dyDescent="0.2">
      <c r="A514" s="821" t="s">
        <v>2896</v>
      </c>
      <c r="B514" s="822" t="s">
        <v>2413</v>
      </c>
      <c r="C514" s="822" t="s">
        <v>4811</v>
      </c>
      <c r="D514" s="822" t="s">
        <v>4812</v>
      </c>
      <c r="E514" s="822" t="s">
        <v>4813</v>
      </c>
      <c r="F514" s="831">
        <v>5</v>
      </c>
      <c r="G514" s="831">
        <v>404.7</v>
      </c>
      <c r="H514" s="827">
        <v>1</v>
      </c>
      <c r="I514" s="831"/>
      <c r="J514" s="831"/>
      <c r="K514" s="827">
        <v>0</v>
      </c>
      <c r="L514" s="831">
        <v>5</v>
      </c>
      <c r="M514" s="832">
        <v>404.7</v>
      </c>
    </row>
    <row r="515" spans="1:13" ht="14.45" customHeight="1" x14ac:dyDescent="0.2">
      <c r="A515" s="821" t="s">
        <v>2896</v>
      </c>
      <c r="B515" s="822" t="s">
        <v>4904</v>
      </c>
      <c r="C515" s="822" t="s">
        <v>3290</v>
      </c>
      <c r="D515" s="822" t="s">
        <v>3291</v>
      </c>
      <c r="E515" s="822" t="s">
        <v>3292</v>
      </c>
      <c r="F515" s="831"/>
      <c r="G515" s="831"/>
      <c r="H515" s="827">
        <v>0</v>
      </c>
      <c r="I515" s="831">
        <v>3</v>
      </c>
      <c r="J515" s="831">
        <v>359.1</v>
      </c>
      <c r="K515" s="827">
        <v>1</v>
      </c>
      <c r="L515" s="831">
        <v>3</v>
      </c>
      <c r="M515" s="832">
        <v>359.1</v>
      </c>
    </row>
    <row r="516" spans="1:13" ht="14.45" customHeight="1" x14ac:dyDescent="0.2">
      <c r="A516" s="821" t="s">
        <v>2896</v>
      </c>
      <c r="B516" s="822" t="s">
        <v>2497</v>
      </c>
      <c r="C516" s="822" t="s">
        <v>3176</v>
      </c>
      <c r="D516" s="822" t="s">
        <v>1376</v>
      </c>
      <c r="E516" s="822" t="s">
        <v>3177</v>
      </c>
      <c r="F516" s="831"/>
      <c r="G516" s="831"/>
      <c r="H516" s="827">
        <v>0</v>
      </c>
      <c r="I516" s="831">
        <v>45</v>
      </c>
      <c r="J516" s="831">
        <v>253072.35</v>
      </c>
      <c r="K516" s="827">
        <v>1</v>
      </c>
      <c r="L516" s="831">
        <v>45</v>
      </c>
      <c r="M516" s="832">
        <v>253072.35</v>
      </c>
    </row>
    <row r="517" spans="1:13" ht="14.45" customHeight="1" x14ac:dyDescent="0.2">
      <c r="A517" s="821" t="s">
        <v>2896</v>
      </c>
      <c r="B517" s="822" t="s">
        <v>2497</v>
      </c>
      <c r="C517" s="822" t="s">
        <v>2498</v>
      </c>
      <c r="D517" s="822" t="s">
        <v>1376</v>
      </c>
      <c r="E517" s="822" t="s">
        <v>1378</v>
      </c>
      <c r="F517" s="831"/>
      <c r="G517" s="831"/>
      <c r="H517" s="827">
        <v>0</v>
      </c>
      <c r="I517" s="831">
        <v>22</v>
      </c>
      <c r="J517" s="831">
        <v>17674.8</v>
      </c>
      <c r="K517" s="827">
        <v>1</v>
      </c>
      <c r="L517" s="831">
        <v>22</v>
      </c>
      <c r="M517" s="832">
        <v>17674.8</v>
      </c>
    </row>
    <row r="518" spans="1:13" ht="14.45" customHeight="1" x14ac:dyDescent="0.2">
      <c r="A518" s="821" t="s">
        <v>2896</v>
      </c>
      <c r="B518" s="822" t="s">
        <v>2497</v>
      </c>
      <c r="C518" s="822" t="s">
        <v>2499</v>
      </c>
      <c r="D518" s="822" t="s">
        <v>1376</v>
      </c>
      <c r="E518" s="822" t="s">
        <v>1377</v>
      </c>
      <c r="F518" s="831"/>
      <c r="G518" s="831"/>
      <c r="H518" s="827">
        <v>0</v>
      </c>
      <c r="I518" s="831">
        <v>27</v>
      </c>
      <c r="J518" s="831">
        <v>108459.53999999998</v>
      </c>
      <c r="K518" s="827">
        <v>1</v>
      </c>
      <c r="L518" s="831">
        <v>27</v>
      </c>
      <c r="M518" s="832">
        <v>108459.53999999998</v>
      </c>
    </row>
    <row r="519" spans="1:13" ht="14.45" customHeight="1" x14ac:dyDescent="0.2">
      <c r="A519" s="821" t="s">
        <v>2896</v>
      </c>
      <c r="B519" s="822" t="s">
        <v>4894</v>
      </c>
      <c r="C519" s="822" t="s">
        <v>3168</v>
      </c>
      <c r="D519" s="822" t="s">
        <v>3169</v>
      </c>
      <c r="E519" s="822" t="s">
        <v>3170</v>
      </c>
      <c r="F519" s="831"/>
      <c r="G519" s="831"/>
      <c r="H519" s="827">
        <v>0</v>
      </c>
      <c r="I519" s="831">
        <v>6</v>
      </c>
      <c r="J519" s="831">
        <v>3013.86</v>
      </c>
      <c r="K519" s="827">
        <v>1</v>
      </c>
      <c r="L519" s="831">
        <v>6</v>
      </c>
      <c r="M519" s="832">
        <v>3013.86</v>
      </c>
    </row>
    <row r="520" spans="1:13" ht="14.45" customHeight="1" x14ac:dyDescent="0.2">
      <c r="A520" s="821" t="s">
        <v>2896</v>
      </c>
      <c r="B520" s="822" t="s">
        <v>4912</v>
      </c>
      <c r="C520" s="822" t="s">
        <v>3305</v>
      </c>
      <c r="D520" s="822" t="s">
        <v>3304</v>
      </c>
      <c r="E520" s="822" t="s">
        <v>3306</v>
      </c>
      <c r="F520" s="831"/>
      <c r="G520" s="831"/>
      <c r="H520" s="827">
        <v>0</v>
      </c>
      <c r="I520" s="831">
        <v>3</v>
      </c>
      <c r="J520" s="831">
        <v>3273.2699999999995</v>
      </c>
      <c r="K520" s="827">
        <v>1</v>
      </c>
      <c r="L520" s="831">
        <v>3</v>
      </c>
      <c r="M520" s="832">
        <v>3273.2699999999995</v>
      </c>
    </row>
    <row r="521" spans="1:13" ht="14.45" customHeight="1" x14ac:dyDescent="0.2">
      <c r="A521" s="821" t="s">
        <v>2896</v>
      </c>
      <c r="B521" s="822" t="s">
        <v>4895</v>
      </c>
      <c r="C521" s="822" t="s">
        <v>3103</v>
      </c>
      <c r="D521" s="822" t="s">
        <v>3104</v>
      </c>
      <c r="E521" s="822" t="s">
        <v>734</v>
      </c>
      <c r="F521" s="831"/>
      <c r="G521" s="831"/>
      <c r="H521" s="827">
        <v>0</v>
      </c>
      <c r="I521" s="831">
        <v>9</v>
      </c>
      <c r="J521" s="831">
        <v>4953.51</v>
      </c>
      <c r="K521" s="827">
        <v>1</v>
      </c>
      <c r="L521" s="831">
        <v>9</v>
      </c>
      <c r="M521" s="832">
        <v>4953.51</v>
      </c>
    </row>
    <row r="522" spans="1:13" ht="14.45" customHeight="1" x14ac:dyDescent="0.2">
      <c r="A522" s="821" t="s">
        <v>2896</v>
      </c>
      <c r="B522" s="822" t="s">
        <v>4914</v>
      </c>
      <c r="C522" s="822" t="s">
        <v>4803</v>
      </c>
      <c r="D522" s="822" t="s">
        <v>4804</v>
      </c>
      <c r="E522" s="822" t="s">
        <v>4805</v>
      </c>
      <c r="F522" s="831"/>
      <c r="G522" s="831"/>
      <c r="H522" s="827">
        <v>0</v>
      </c>
      <c r="I522" s="831">
        <v>1</v>
      </c>
      <c r="J522" s="831">
        <v>140.96</v>
      </c>
      <c r="K522" s="827">
        <v>1</v>
      </c>
      <c r="L522" s="831">
        <v>1</v>
      </c>
      <c r="M522" s="832">
        <v>140.96</v>
      </c>
    </row>
    <row r="523" spans="1:13" ht="14.45" customHeight="1" x14ac:dyDescent="0.2">
      <c r="A523" s="821" t="s">
        <v>2896</v>
      </c>
      <c r="B523" s="822" t="s">
        <v>2536</v>
      </c>
      <c r="C523" s="822" t="s">
        <v>2540</v>
      </c>
      <c r="D523" s="822" t="s">
        <v>2538</v>
      </c>
      <c r="E523" s="822" t="s">
        <v>2541</v>
      </c>
      <c r="F523" s="831"/>
      <c r="G523" s="831"/>
      <c r="H523" s="827">
        <v>0</v>
      </c>
      <c r="I523" s="831">
        <v>2</v>
      </c>
      <c r="J523" s="831">
        <v>969.5</v>
      </c>
      <c r="K523" s="827">
        <v>1</v>
      </c>
      <c r="L523" s="831">
        <v>2</v>
      </c>
      <c r="M523" s="832">
        <v>969.5</v>
      </c>
    </row>
    <row r="524" spans="1:13" ht="14.45" customHeight="1" x14ac:dyDescent="0.2">
      <c r="A524" s="821" t="s">
        <v>2896</v>
      </c>
      <c r="B524" s="822" t="s">
        <v>2555</v>
      </c>
      <c r="C524" s="822" t="s">
        <v>2556</v>
      </c>
      <c r="D524" s="822" t="s">
        <v>1211</v>
      </c>
      <c r="E524" s="822" t="s">
        <v>1212</v>
      </c>
      <c r="F524" s="831"/>
      <c r="G524" s="831"/>
      <c r="H524" s="827"/>
      <c r="I524" s="831">
        <v>2</v>
      </c>
      <c r="J524" s="831">
        <v>0</v>
      </c>
      <c r="K524" s="827"/>
      <c r="L524" s="831">
        <v>2</v>
      </c>
      <c r="M524" s="832">
        <v>0</v>
      </c>
    </row>
    <row r="525" spans="1:13" ht="14.45" customHeight="1" x14ac:dyDescent="0.2">
      <c r="A525" s="821" t="s">
        <v>2896</v>
      </c>
      <c r="B525" s="822" t="s">
        <v>2587</v>
      </c>
      <c r="C525" s="822" t="s">
        <v>2588</v>
      </c>
      <c r="D525" s="822" t="s">
        <v>2589</v>
      </c>
      <c r="E525" s="822" t="s">
        <v>2590</v>
      </c>
      <c r="F525" s="831"/>
      <c r="G525" s="831"/>
      <c r="H525" s="827">
        <v>0</v>
      </c>
      <c r="I525" s="831">
        <v>2</v>
      </c>
      <c r="J525" s="831">
        <v>46.8</v>
      </c>
      <c r="K525" s="827">
        <v>1</v>
      </c>
      <c r="L525" s="831">
        <v>2</v>
      </c>
      <c r="M525" s="832">
        <v>46.8</v>
      </c>
    </row>
    <row r="526" spans="1:13" ht="14.45" customHeight="1" x14ac:dyDescent="0.2">
      <c r="A526" s="821" t="s">
        <v>2896</v>
      </c>
      <c r="B526" s="822" t="s">
        <v>2587</v>
      </c>
      <c r="C526" s="822" t="s">
        <v>2591</v>
      </c>
      <c r="D526" s="822" t="s">
        <v>2589</v>
      </c>
      <c r="E526" s="822" t="s">
        <v>2592</v>
      </c>
      <c r="F526" s="831"/>
      <c r="G526" s="831"/>
      <c r="H526" s="827">
        <v>0</v>
      </c>
      <c r="I526" s="831">
        <v>6</v>
      </c>
      <c r="J526" s="831">
        <v>70.260000000000005</v>
      </c>
      <c r="K526" s="827">
        <v>1</v>
      </c>
      <c r="L526" s="831">
        <v>6</v>
      </c>
      <c r="M526" s="832">
        <v>70.260000000000005</v>
      </c>
    </row>
    <row r="527" spans="1:13" ht="14.45" customHeight="1" x14ac:dyDescent="0.2">
      <c r="A527" s="821" t="s">
        <v>2896</v>
      </c>
      <c r="B527" s="822" t="s">
        <v>2593</v>
      </c>
      <c r="C527" s="822" t="s">
        <v>2594</v>
      </c>
      <c r="D527" s="822" t="s">
        <v>1460</v>
      </c>
      <c r="E527" s="822" t="s">
        <v>2595</v>
      </c>
      <c r="F527" s="831"/>
      <c r="G527" s="831"/>
      <c r="H527" s="827"/>
      <c r="I527" s="831">
        <v>2</v>
      </c>
      <c r="J527" s="831">
        <v>0</v>
      </c>
      <c r="K527" s="827"/>
      <c r="L527" s="831">
        <v>2</v>
      </c>
      <c r="M527" s="832">
        <v>0</v>
      </c>
    </row>
    <row r="528" spans="1:13" ht="14.45" customHeight="1" x14ac:dyDescent="0.2">
      <c r="A528" s="821" t="s">
        <v>2897</v>
      </c>
      <c r="B528" s="822" t="s">
        <v>2294</v>
      </c>
      <c r="C528" s="822" t="s">
        <v>2299</v>
      </c>
      <c r="D528" s="822" t="s">
        <v>1674</v>
      </c>
      <c r="E528" s="822" t="s">
        <v>2300</v>
      </c>
      <c r="F528" s="831"/>
      <c r="G528" s="831"/>
      <c r="H528" s="827">
        <v>0</v>
      </c>
      <c r="I528" s="831">
        <v>1</v>
      </c>
      <c r="J528" s="831">
        <v>102.93</v>
      </c>
      <c r="K528" s="827">
        <v>1</v>
      </c>
      <c r="L528" s="831">
        <v>1</v>
      </c>
      <c r="M528" s="832">
        <v>102.93</v>
      </c>
    </row>
    <row r="529" spans="1:13" ht="14.45" customHeight="1" x14ac:dyDescent="0.2">
      <c r="A529" s="821" t="s">
        <v>2897</v>
      </c>
      <c r="B529" s="822" t="s">
        <v>2294</v>
      </c>
      <c r="C529" s="822" t="s">
        <v>2297</v>
      </c>
      <c r="D529" s="822" t="s">
        <v>1674</v>
      </c>
      <c r="E529" s="822" t="s">
        <v>2298</v>
      </c>
      <c r="F529" s="831"/>
      <c r="G529" s="831"/>
      <c r="H529" s="827">
        <v>0</v>
      </c>
      <c r="I529" s="831">
        <v>2</v>
      </c>
      <c r="J529" s="831">
        <v>57.62</v>
      </c>
      <c r="K529" s="827">
        <v>1</v>
      </c>
      <c r="L529" s="831">
        <v>2</v>
      </c>
      <c r="M529" s="832">
        <v>57.62</v>
      </c>
    </row>
    <row r="530" spans="1:13" ht="14.45" customHeight="1" x14ac:dyDescent="0.2">
      <c r="A530" s="821" t="s">
        <v>2897</v>
      </c>
      <c r="B530" s="822" t="s">
        <v>4891</v>
      </c>
      <c r="C530" s="822" t="s">
        <v>3284</v>
      </c>
      <c r="D530" s="822" t="s">
        <v>3285</v>
      </c>
      <c r="E530" s="822" t="s">
        <v>3286</v>
      </c>
      <c r="F530" s="831"/>
      <c r="G530" s="831"/>
      <c r="H530" s="827">
        <v>0</v>
      </c>
      <c r="I530" s="831">
        <v>3</v>
      </c>
      <c r="J530" s="831">
        <v>3273.21</v>
      </c>
      <c r="K530" s="827">
        <v>1</v>
      </c>
      <c r="L530" s="831">
        <v>3</v>
      </c>
      <c r="M530" s="832">
        <v>3273.21</v>
      </c>
    </row>
    <row r="531" spans="1:13" ht="14.45" customHeight="1" x14ac:dyDescent="0.2">
      <c r="A531" s="821" t="s">
        <v>2897</v>
      </c>
      <c r="B531" s="822" t="s">
        <v>2356</v>
      </c>
      <c r="C531" s="822" t="s">
        <v>2361</v>
      </c>
      <c r="D531" s="822" t="s">
        <v>936</v>
      </c>
      <c r="E531" s="822" t="s">
        <v>2362</v>
      </c>
      <c r="F531" s="831"/>
      <c r="G531" s="831"/>
      <c r="H531" s="827">
        <v>0</v>
      </c>
      <c r="I531" s="831">
        <v>4</v>
      </c>
      <c r="J531" s="831">
        <v>340.08</v>
      </c>
      <c r="K531" s="827">
        <v>1</v>
      </c>
      <c r="L531" s="831">
        <v>4</v>
      </c>
      <c r="M531" s="832">
        <v>340.08</v>
      </c>
    </row>
    <row r="532" spans="1:13" ht="14.45" customHeight="1" x14ac:dyDescent="0.2">
      <c r="A532" s="821" t="s">
        <v>2897</v>
      </c>
      <c r="B532" s="822" t="s">
        <v>2379</v>
      </c>
      <c r="C532" s="822" t="s">
        <v>3517</v>
      </c>
      <c r="D532" s="822" t="s">
        <v>2381</v>
      </c>
      <c r="E532" s="822" t="s">
        <v>3518</v>
      </c>
      <c r="F532" s="831"/>
      <c r="G532" s="831"/>
      <c r="H532" s="827">
        <v>0</v>
      </c>
      <c r="I532" s="831">
        <v>2</v>
      </c>
      <c r="J532" s="831">
        <v>458.76</v>
      </c>
      <c r="K532" s="827">
        <v>1</v>
      </c>
      <c r="L532" s="831">
        <v>2</v>
      </c>
      <c r="M532" s="832">
        <v>458.76</v>
      </c>
    </row>
    <row r="533" spans="1:13" ht="14.45" customHeight="1" x14ac:dyDescent="0.2">
      <c r="A533" s="821" t="s">
        <v>2897</v>
      </c>
      <c r="B533" s="822" t="s">
        <v>2386</v>
      </c>
      <c r="C533" s="822" t="s">
        <v>2392</v>
      </c>
      <c r="D533" s="822" t="s">
        <v>2388</v>
      </c>
      <c r="E533" s="822" t="s">
        <v>2393</v>
      </c>
      <c r="F533" s="831"/>
      <c r="G533" s="831"/>
      <c r="H533" s="827">
        <v>0</v>
      </c>
      <c r="I533" s="831">
        <v>1</v>
      </c>
      <c r="J533" s="831">
        <v>31.09</v>
      </c>
      <c r="K533" s="827">
        <v>1</v>
      </c>
      <c r="L533" s="831">
        <v>1</v>
      </c>
      <c r="M533" s="832">
        <v>31.09</v>
      </c>
    </row>
    <row r="534" spans="1:13" ht="14.45" customHeight="1" x14ac:dyDescent="0.2">
      <c r="A534" s="821" t="s">
        <v>2897</v>
      </c>
      <c r="B534" s="822" t="s">
        <v>2395</v>
      </c>
      <c r="C534" s="822" t="s">
        <v>2676</v>
      </c>
      <c r="D534" s="822" t="s">
        <v>1287</v>
      </c>
      <c r="E534" s="822" t="s">
        <v>2677</v>
      </c>
      <c r="F534" s="831"/>
      <c r="G534" s="831"/>
      <c r="H534" s="827">
        <v>0</v>
      </c>
      <c r="I534" s="831">
        <v>1</v>
      </c>
      <c r="J534" s="831">
        <v>103.4</v>
      </c>
      <c r="K534" s="827">
        <v>1</v>
      </c>
      <c r="L534" s="831">
        <v>1</v>
      </c>
      <c r="M534" s="832">
        <v>103.4</v>
      </c>
    </row>
    <row r="535" spans="1:13" ht="14.45" customHeight="1" x14ac:dyDescent="0.2">
      <c r="A535" s="821" t="s">
        <v>2897</v>
      </c>
      <c r="B535" s="822" t="s">
        <v>2398</v>
      </c>
      <c r="C535" s="822" t="s">
        <v>3565</v>
      </c>
      <c r="D535" s="822" t="s">
        <v>2400</v>
      </c>
      <c r="E535" s="822" t="s">
        <v>3566</v>
      </c>
      <c r="F535" s="831"/>
      <c r="G535" s="831"/>
      <c r="H535" s="827">
        <v>0</v>
      </c>
      <c r="I535" s="831">
        <v>2</v>
      </c>
      <c r="J535" s="831">
        <v>229.76</v>
      </c>
      <c r="K535" s="827">
        <v>1</v>
      </c>
      <c r="L535" s="831">
        <v>2</v>
      </c>
      <c r="M535" s="832">
        <v>229.76</v>
      </c>
    </row>
    <row r="536" spans="1:13" ht="14.45" customHeight="1" x14ac:dyDescent="0.2">
      <c r="A536" s="821" t="s">
        <v>2897</v>
      </c>
      <c r="B536" s="822" t="s">
        <v>2415</v>
      </c>
      <c r="C536" s="822" t="s">
        <v>3515</v>
      </c>
      <c r="D536" s="822" t="s">
        <v>2417</v>
      </c>
      <c r="E536" s="822" t="s">
        <v>3213</v>
      </c>
      <c r="F536" s="831">
        <v>1</v>
      </c>
      <c r="G536" s="831">
        <v>155.30000000000001</v>
      </c>
      <c r="H536" s="827">
        <v>1</v>
      </c>
      <c r="I536" s="831"/>
      <c r="J536" s="831"/>
      <c r="K536" s="827">
        <v>0</v>
      </c>
      <c r="L536" s="831">
        <v>1</v>
      </c>
      <c r="M536" s="832">
        <v>155.30000000000001</v>
      </c>
    </row>
    <row r="537" spans="1:13" ht="14.45" customHeight="1" x14ac:dyDescent="0.2">
      <c r="A537" s="821" t="s">
        <v>2897</v>
      </c>
      <c r="B537" s="822" t="s">
        <v>4898</v>
      </c>
      <c r="C537" s="822" t="s">
        <v>3072</v>
      </c>
      <c r="D537" s="822" t="s">
        <v>3073</v>
      </c>
      <c r="E537" s="822" t="s">
        <v>3074</v>
      </c>
      <c r="F537" s="831"/>
      <c r="G537" s="831"/>
      <c r="H537" s="827">
        <v>0</v>
      </c>
      <c r="I537" s="831">
        <v>19</v>
      </c>
      <c r="J537" s="831">
        <v>31372.04</v>
      </c>
      <c r="K537" s="827">
        <v>1</v>
      </c>
      <c r="L537" s="831">
        <v>19</v>
      </c>
      <c r="M537" s="832">
        <v>31372.04</v>
      </c>
    </row>
    <row r="538" spans="1:13" ht="14.45" customHeight="1" x14ac:dyDescent="0.2">
      <c r="A538" s="821" t="s">
        <v>2897</v>
      </c>
      <c r="B538" s="822" t="s">
        <v>4898</v>
      </c>
      <c r="C538" s="822" t="s">
        <v>3075</v>
      </c>
      <c r="D538" s="822" t="s">
        <v>3073</v>
      </c>
      <c r="E538" s="822" t="s">
        <v>3076</v>
      </c>
      <c r="F538" s="831"/>
      <c r="G538" s="831"/>
      <c r="H538" s="827">
        <v>0</v>
      </c>
      <c r="I538" s="831">
        <v>4</v>
      </c>
      <c r="J538" s="831">
        <v>990.68</v>
      </c>
      <c r="K538" s="827">
        <v>1</v>
      </c>
      <c r="L538" s="831">
        <v>4</v>
      </c>
      <c r="M538" s="832">
        <v>990.68</v>
      </c>
    </row>
    <row r="539" spans="1:13" ht="14.45" customHeight="1" x14ac:dyDescent="0.2">
      <c r="A539" s="821" t="s">
        <v>2897</v>
      </c>
      <c r="B539" s="822" t="s">
        <v>4894</v>
      </c>
      <c r="C539" s="822" t="s">
        <v>3168</v>
      </c>
      <c r="D539" s="822" t="s">
        <v>3169</v>
      </c>
      <c r="E539" s="822" t="s">
        <v>3170</v>
      </c>
      <c r="F539" s="831"/>
      <c r="G539" s="831"/>
      <c r="H539" s="827">
        <v>0</v>
      </c>
      <c r="I539" s="831">
        <v>110</v>
      </c>
      <c r="J539" s="831">
        <v>55254.1</v>
      </c>
      <c r="K539" s="827">
        <v>1</v>
      </c>
      <c r="L539" s="831">
        <v>110</v>
      </c>
      <c r="M539" s="832">
        <v>55254.1</v>
      </c>
    </row>
    <row r="540" spans="1:13" ht="14.45" customHeight="1" x14ac:dyDescent="0.2">
      <c r="A540" s="821" t="s">
        <v>2897</v>
      </c>
      <c r="B540" s="822" t="s">
        <v>4910</v>
      </c>
      <c r="C540" s="822" t="s">
        <v>3513</v>
      </c>
      <c r="D540" s="822" t="s">
        <v>3514</v>
      </c>
      <c r="E540" s="822" t="s">
        <v>3280</v>
      </c>
      <c r="F540" s="831">
        <v>3</v>
      </c>
      <c r="G540" s="831">
        <v>1541.1000000000001</v>
      </c>
      <c r="H540" s="827">
        <v>1</v>
      </c>
      <c r="I540" s="831"/>
      <c r="J540" s="831"/>
      <c r="K540" s="827">
        <v>0</v>
      </c>
      <c r="L540" s="831">
        <v>3</v>
      </c>
      <c r="M540" s="832">
        <v>1541.1000000000001</v>
      </c>
    </row>
    <row r="541" spans="1:13" ht="14.45" customHeight="1" x14ac:dyDescent="0.2">
      <c r="A541" s="821" t="s">
        <v>2897</v>
      </c>
      <c r="B541" s="822" t="s">
        <v>4895</v>
      </c>
      <c r="C541" s="822" t="s">
        <v>3100</v>
      </c>
      <c r="D541" s="822" t="s">
        <v>3101</v>
      </c>
      <c r="E541" s="822" t="s">
        <v>3102</v>
      </c>
      <c r="F541" s="831">
        <v>6</v>
      </c>
      <c r="G541" s="831">
        <v>3302.34</v>
      </c>
      <c r="H541" s="827">
        <v>1</v>
      </c>
      <c r="I541" s="831"/>
      <c r="J541" s="831"/>
      <c r="K541" s="827">
        <v>0</v>
      </c>
      <c r="L541" s="831">
        <v>6</v>
      </c>
      <c r="M541" s="832">
        <v>3302.34</v>
      </c>
    </row>
    <row r="542" spans="1:13" ht="14.45" customHeight="1" x14ac:dyDescent="0.2">
      <c r="A542" s="821" t="s">
        <v>2897</v>
      </c>
      <c r="B542" s="822" t="s">
        <v>4895</v>
      </c>
      <c r="C542" s="822" t="s">
        <v>3358</v>
      </c>
      <c r="D542" s="822" t="s">
        <v>3101</v>
      </c>
      <c r="E542" s="822"/>
      <c r="F542" s="831">
        <v>6</v>
      </c>
      <c r="G542" s="831">
        <v>3302.34</v>
      </c>
      <c r="H542" s="827">
        <v>1</v>
      </c>
      <c r="I542" s="831"/>
      <c r="J542" s="831"/>
      <c r="K542" s="827">
        <v>0</v>
      </c>
      <c r="L542" s="831">
        <v>6</v>
      </c>
      <c r="M542" s="832">
        <v>3302.34</v>
      </c>
    </row>
    <row r="543" spans="1:13" ht="14.45" customHeight="1" x14ac:dyDescent="0.2">
      <c r="A543" s="821" t="s">
        <v>2897</v>
      </c>
      <c r="B543" s="822" t="s">
        <v>4895</v>
      </c>
      <c r="C543" s="822" t="s">
        <v>3103</v>
      </c>
      <c r="D543" s="822" t="s">
        <v>3104</v>
      </c>
      <c r="E543" s="822" t="s">
        <v>734</v>
      </c>
      <c r="F543" s="831"/>
      <c r="G543" s="831"/>
      <c r="H543" s="827">
        <v>0</v>
      </c>
      <c r="I543" s="831">
        <v>628</v>
      </c>
      <c r="J543" s="831">
        <v>345644.91999999981</v>
      </c>
      <c r="K543" s="827">
        <v>1</v>
      </c>
      <c r="L543" s="831">
        <v>628</v>
      </c>
      <c r="M543" s="832">
        <v>345644.91999999981</v>
      </c>
    </row>
    <row r="544" spans="1:13" ht="14.45" customHeight="1" x14ac:dyDescent="0.2">
      <c r="A544" s="821" t="s">
        <v>2897</v>
      </c>
      <c r="B544" s="822" t="s">
        <v>4896</v>
      </c>
      <c r="C544" s="822" t="s">
        <v>3016</v>
      </c>
      <c r="D544" s="822" t="s">
        <v>3017</v>
      </c>
      <c r="E544" s="822" t="s">
        <v>3018</v>
      </c>
      <c r="F544" s="831"/>
      <c r="G544" s="831"/>
      <c r="H544" s="827">
        <v>0</v>
      </c>
      <c r="I544" s="831">
        <v>31</v>
      </c>
      <c r="J544" s="831">
        <v>17062.09</v>
      </c>
      <c r="K544" s="827">
        <v>1</v>
      </c>
      <c r="L544" s="831">
        <v>31</v>
      </c>
      <c r="M544" s="832">
        <v>17062.09</v>
      </c>
    </row>
    <row r="545" spans="1:13" ht="14.45" customHeight="1" x14ac:dyDescent="0.2">
      <c r="A545" s="821" t="s">
        <v>2897</v>
      </c>
      <c r="B545" s="822" t="s">
        <v>2524</v>
      </c>
      <c r="C545" s="822" t="s">
        <v>2526</v>
      </c>
      <c r="D545" s="822" t="s">
        <v>656</v>
      </c>
      <c r="E545" s="822" t="s">
        <v>658</v>
      </c>
      <c r="F545" s="831"/>
      <c r="G545" s="831"/>
      <c r="H545" s="827">
        <v>0</v>
      </c>
      <c r="I545" s="831">
        <v>2</v>
      </c>
      <c r="J545" s="831">
        <v>145.1</v>
      </c>
      <c r="K545" s="827">
        <v>1</v>
      </c>
      <c r="L545" s="831">
        <v>2</v>
      </c>
      <c r="M545" s="832">
        <v>145.1</v>
      </c>
    </row>
    <row r="546" spans="1:13" ht="14.45" customHeight="1" x14ac:dyDescent="0.2">
      <c r="A546" s="821" t="s">
        <v>2897</v>
      </c>
      <c r="B546" s="822" t="s">
        <v>2524</v>
      </c>
      <c r="C546" s="822" t="s">
        <v>2525</v>
      </c>
      <c r="D546" s="822" t="s">
        <v>656</v>
      </c>
      <c r="E546" s="822" t="s">
        <v>657</v>
      </c>
      <c r="F546" s="831"/>
      <c r="G546" s="831"/>
      <c r="H546" s="827">
        <v>0</v>
      </c>
      <c r="I546" s="831">
        <v>2</v>
      </c>
      <c r="J546" s="831">
        <v>43.52</v>
      </c>
      <c r="K546" s="827">
        <v>1</v>
      </c>
      <c r="L546" s="831">
        <v>2</v>
      </c>
      <c r="M546" s="832">
        <v>43.52</v>
      </c>
    </row>
    <row r="547" spans="1:13" ht="14.45" customHeight="1" x14ac:dyDescent="0.2">
      <c r="A547" s="821" t="s">
        <v>2897</v>
      </c>
      <c r="B547" s="822" t="s">
        <v>2532</v>
      </c>
      <c r="C547" s="822" t="s">
        <v>3137</v>
      </c>
      <c r="D547" s="822" t="s">
        <v>1237</v>
      </c>
      <c r="E547" s="822" t="s">
        <v>3138</v>
      </c>
      <c r="F547" s="831"/>
      <c r="G547" s="831"/>
      <c r="H547" s="827">
        <v>0</v>
      </c>
      <c r="I547" s="831">
        <v>3</v>
      </c>
      <c r="J547" s="831">
        <v>6116.79</v>
      </c>
      <c r="K547" s="827">
        <v>1</v>
      </c>
      <c r="L547" s="831">
        <v>3</v>
      </c>
      <c r="M547" s="832">
        <v>6116.79</v>
      </c>
    </row>
    <row r="548" spans="1:13" ht="14.45" customHeight="1" x14ac:dyDescent="0.2">
      <c r="A548" s="821" t="s">
        <v>2897</v>
      </c>
      <c r="B548" s="822" t="s">
        <v>2536</v>
      </c>
      <c r="C548" s="822" t="s">
        <v>2540</v>
      </c>
      <c r="D548" s="822" t="s">
        <v>2538</v>
      </c>
      <c r="E548" s="822" t="s">
        <v>2541</v>
      </c>
      <c r="F548" s="831"/>
      <c r="G548" s="831"/>
      <c r="H548" s="827">
        <v>0</v>
      </c>
      <c r="I548" s="831">
        <v>16</v>
      </c>
      <c r="J548" s="831">
        <v>7756</v>
      </c>
      <c r="K548" s="827">
        <v>1</v>
      </c>
      <c r="L548" s="831">
        <v>16</v>
      </c>
      <c r="M548" s="832">
        <v>7756</v>
      </c>
    </row>
    <row r="549" spans="1:13" ht="14.45" customHeight="1" x14ac:dyDescent="0.2">
      <c r="A549" s="821" t="s">
        <v>2897</v>
      </c>
      <c r="B549" s="822" t="s">
        <v>2536</v>
      </c>
      <c r="C549" s="822" t="s">
        <v>3031</v>
      </c>
      <c r="D549" s="822" t="s">
        <v>2538</v>
      </c>
      <c r="E549" s="822" t="s">
        <v>3032</v>
      </c>
      <c r="F549" s="831"/>
      <c r="G549" s="831"/>
      <c r="H549" s="827">
        <v>0</v>
      </c>
      <c r="I549" s="831">
        <v>5</v>
      </c>
      <c r="J549" s="831">
        <v>1211.8499999999999</v>
      </c>
      <c r="K549" s="827">
        <v>1</v>
      </c>
      <c r="L549" s="831">
        <v>5</v>
      </c>
      <c r="M549" s="832">
        <v>1211.8499999999999</v>
      </c>
    </row>
    <row r="550" spans="1:13" ht="14.45" customHeight="1" x14ac:dyDescent="0.2">
      <c r="A550" s="821" t="s">
        <v>2897</v>
      </c>
      <c r="B550" s="822" t="s">
        <v>2555</v>
      </c>
      <c r="C550" s="822" t="s">
        <v>2556</v>
      </c>
      <c r="D550" s="822" t="s">
        <v>1211</v>
      </c>
      <c r="E550" s="822" t="s">
        <v>1212</v>
      </c>
      <c r="F550" s="831"/>
      <c r="G550" s="831"/>
      <c r="H550" s="827"/>
      <c r="I550" s="831">
        <v>2</v>
      </c>
      <c r="J550" s="831">
        <v>0</v>
      </c>
      <c r="K550" s="827"/>
      <c r="L550" s="831">
        <v>2</v>
      </c>
      <c r="M550" s="832">
        <v>0</v>
      </c>
    </row>
    <row r="551" spans="1:13" ht="14.45" customHeight="1" x14ac:dyDescent="0.2">
      <c r="A551" s="821" t="s">
        <v>2897</v>
      </c>
      <c r="B551" s="822" t="s">
        <v>2577</v>
      </c>
      <c r="C551" s="822" t="s">
        <v>3045</v>
      </c>
      <c r="D551" s="822" t="s">
        <v>2579</v>
      </c>
      <c r="E551" s="822" t="s">
        <v>3046</v>
      </c>
      <c r="F551" s="831"/>
      <c r="G551" s="831"/>
      <c r="H551" s="827">
        <v>0</v>
      </c>
      <c r="I551" s="831">
        <v>3</v>
      </c>
      <c r="J551" s="831">
        <v>1018.4100000000001</v>
      </c>
      <c r="K551" s="827">
        <v>1</v>
      </c>
      <c r="L551" s="831">
        <v>3</v>
      </c>
      <c r="M551" s="832">
        <v>1018.4100000000001</v>
      </c>
    </row>
    <row r="552" spans="1:13" ht="14.45" customHeight="1" x14ac:dyDescent="0.2">
      <c r="A552" s="821" t="s">
        <v>2897</v>
      </c>
      <c r="B552" s="822" t="s">
        <v>2751</v>
      </c>
      <c r="C552" s="822" t="s">
        <v>2752</v>
      </c>
      <c r="D552" s="822" t="s">
        <v>2753</v>
      </c>
      <c r="E552" s="822" t="s">
        <v>2754</v>
      </c>
      <c r="F552" s="831"/>
      <c r="G552" s="831"/>
      <c r="H552" s="827">
        <v>0</v>
      </c>
      <c r="I552" s="831">
        <v>3</v>
      </c>
      <c r="J552" s="831">
        <v>217.74</v>
      </c>
      <c r="K552" s="827">
        <v>1</v>
      </c>
      <c r="L552" s="831">
        <v>3</v>
      </c>
      <c r="M552" s="832">
        <v>217.74</v>
      </c>
    </row>
    <row r="553" spans="1:13" ht="14.45" customHeight="1" x14ac:dyDescent="0.2">
      <c r="A553" s="821" t="s">
        <v>2897</v>
      </c>
      <c r="B553" s="822" t="s">
        <v>2587</v>
      </c>
      <c r="C553" s="822" t="s">
        <v>2588</v>
      </c>
      <c r="D553" s="822" t="s">
        <v>2589</v>
      </c>
      <c r="E553" s="822" t="s">
        <v>2590</v>
      </c>
      <c r="F553" s="831"/>
      <c r="G553" s="831"/>
      <c r="H553" s="827">
        <v>0</v>
      </c>
      <c r="I553" s="831">
        <v>3</v>
      </c>
      <c r="J553" s="831">
        <v>70.199999999999989</v>
      </c>
      <c r="K553" s="827">
        <v>1</v>
      </c>
      <c r="L553" s="831">
        <v>3</v>
      </c>
      <c r="M553" s="832">
        <v>70.199999999999989</v>
      </c>
    </row>
    <row r="554" spans="1:13" ht="14.45" customHeight="1" x14ac:dyDescent="0.2">
      <c r="A554" s="821" t="s">
        <v>2897</v>
      </c>
      <c r="B554" s="822" t="s">
        <v>2593</v>
      </c>
      <c r="C554" s="822" t="s">
        <v>3214</v>
      </c>
      <c r="D554" s="822" t="s">
        <v>3215</v>
      </c>
      <c r="E554" s="822" t="s">
        <v>2595</v>
      </c>
      <c r="F554" s="831">
        <v>1</v>
      </c>
      <c r="G554" s="831">
        <v>0</v>
      </c>
      <c r="H554" s="827"/>
      <c r="I554" s="831"/>
      <c r="J554" s="831"/>
      <c r="K554" s="827"/>
      <c r="L554" s="831">
        <v>1</v>
      </c>
      <c r="M554" s="832">
        <v>0</v>
      </c>
    </row>
    <row r="555" spans="1:13" ht="14.45" customHeight="1" x14ac:dyDescent="0.2">
      <c r="A555" s="821" t="s">
        <v>2897</v>
      </c>
      <c r="B555" s="822" t="s">
        <v>2593</v>
      </c>
      <c r="C555" s="822" t="s">
        <v>2596</v>
      </c>
      <c r="D555" s="822" t="s">
        <v>1460</v>
      </c>
      <c r="E555" s="822" t="s">
        <v>1386</v>
      </c>
      <c r="F555" s="831"/>
      <c r="G555" s="831"/>
      <c r="H555" s="827"/>
      <c r="I555" s="831">
        <v>11</v>
      </c>
      <c r="J555" s="831">
        <v>0</v>
      </c>
      <c r="K555" s="827"/>
      <c r="L555" s="831">
        <v>11</v>
      </c>
      <c r="M555" s="832">
        <v>0</v>
      </c>
    </row>
    <row r="556" spans="1:13" ht="14.45" customHeight="1" x14ac:dyDescent="0.2">
      <c r="A556" s="821" t="s">
        <v>2897</v>
      </c>
      <c r="B556" s="822" t="s">
        <v>2593</v>
      </c>
      <c r="C556" s="822" t="s">
        <v>2594</v>
      </c>
      <c r="D556" s="822" t="s">
        <v>1460</v>
      </c>
      <c r="E556" s="822" t="s">
        <v>2595</v>
      </c>
      <c r="F556" s="831"/>
      <c r="G556" s="831"/>
      <c r="H556" s="827"/>
      <c r="I556" s="831">
        <v>5</v>
      </c>
      <c r="J556" s="831">
        <v>0</v>
      </c>
      <c r="K556" s="827"/>
      <c r="L556" s="831">
        <v>5</v>
      </c>
      <c r="M556" s="832">
        <v>0</v>
      </c>
    </row>
    <row r="557" spans="1:13" ht="14.45" customHeight="1" x14ac:dyDescent="0.2">
      <c r="A557" s="821" t="s">
        <v>2897</v>
      </c>
      <c r="B557" s="822" t="s">
        <v>2768</v>
      </c>
      <c r="C557" s="822" t="s">
        <v>3588</v>
      </c>
      <c r="D557" s="822" t="s">
        <v>3589</v>
      </c>
      <c r="E557" s="822" t="s">
        <v>2391</v>
      </c>
      <c r="F557" s="831"/>
      <c r="G557" s="831"/>
      <c r="H557" s="827"/>
      <c r="I557" s="831">
        <v>10</v>
      </c>
      <c r="J557" s="831">
        <v>0</v>
      </c>
      <c r="K557" s="827"/>
      <c r="L557" s="831">
        <v>10</v>
      </c>
      <c r="M557" s="832">
        <v>0</v>
      </c>
    </row>
    <row r="558" spans="1:13" ht="14.45" customHeight="1" x14ac:dyDescent="0.2">
      <c r="A558" s="821" t="s">
        <v>2897</v>
      </c>
      <c r="B558" s="822" t="s">
        <v>4911</v>
      </c>
      <c r="C558" s="822" t="s">
        <v>3526</v>
      </c>
      <c r="D558" s="822" t="s">
        <v>3527</v>
      </c>
      <c r="E558" s="822" t="s">
        <v>3387</v>
      </c>
      <c r="F558" s="831"/>
      <c r="G558" s="831"/>
      <c r="H558" s="827">
        <v>0</v>
      </c>
      <c r="I558" s="831">
        <v>3</v>
      </c>
      <c r="J558" s="831">
        <v>176.31</v>
      </c>
      <c r="K558" s="827">
        <v>1</v>
      </c>
      <c r="L558" s="831">
        <v>3</v>
      </c>
      <c r="M558" s="832">
        <v>176.31</v>
      </c>
    </row>
    <row r="559" spans="1:13" ht="14.45" customHeight="1" x14ac:dyDescent="0.2">
      <c r="A559" s="821" t="s">
        <v>2898</v>
      </c>
      <c r="B559" s="822" t="s">
        <v>2294</v>
      </c>
      <c r="C559" s="822" t="s">
        <v>2299</v>
      </c>
      <c r="D559" s="822" t="s">
        <v>1674</v>
      </c>
      <c r="E559" s="822" t="s">
        <v>2300</v>
      </c>
      <c r="F559" s="831"/>
      <c r="G559" s="831"/>
      <c r="H559" s="827">
        <v>0</v>
      </c>
      <c r="I559" s="831">
        <v>2</v>
      </c>
      <c r="J559" s="831">
        <v>205.86</v>
      </c>
      <c r="K559" s="827">
        <v>1</v>
      </c>
      <c r="L559" s="831">
        <v>2</v>
      </c>
      <c r="M559" s="832">
        <v>205.86</v>
      </c>
    </row>
    <row r="560" spans="1:13" ht="14.45" customHeight="1" x14ac:dyDescent="0.2">
      <c r="A560" s="821" t="s">
        <v>2898</v>
      </c>
      <c r="B560" s="822" t="s">
        <v>2294</v>
      </c>
      <c r="C560" s="822" t="s">
        <v>2297</v>
      </c>
      <c r="D560" s="822" t="s">
        <v>1674</v>
      </c>
      <c r="E560" s="822" t="s">
        <v>2298</v>
      </c>
      <c r="F560" s="831"/>
      <c r="G560" s="831"/>
      <c r="H560" s="827">
        <v>0</v>
      </c>
      <c r="I560" s="831">
        <v>3</v>
      </c>
      <c r="J560" s="831">
        <v>86.429999999999993</v>
      </c>
      <c r="K560" s="827">
        <v>1</v>
      </c>
      <c r="L560" s="831">
        <v>3</v>
      </c>
      <c r="M560" s="832">
        <v>86.429999999999993</v>
      </c>
    </row>
    <row r="561" spans="1:13" ht="14.45" customHeight="1" x14ac:dyDescent="0.2">
      <c r="A561" s="821" t="s">
        <v>2898</v>
      </c>
      <c r="B561" s="822" t="s">
        <v>2317</v>
      </c>
      <c r="C561" s="822" t="s">
        <v>2321</v>
      </c>
      <c r="D561" s="822" t="s">
        <v>2319</v>
      </c>
      <c r="E561" s="822" t="s">
        <v>2322</v>
      </c>
      <c r="F561" s="831"/>
      <c r="G561" s="831"/>
      <c r="H561" s="827">
        <v>0</v>
      </c>
      <c r="I561" s="831">
        <v>1</v>
      </c>
      <c r="J561" s="831">
        <v>43.21</v>
      </c>
      <c r="K561" s="827">
        <v>1</v>
      </c>
      <c r="L561" s="831">
        <v>1</v>
      </c>
      <c r="M561" s="832">
        <v>43.21</v>
      </c>
    </row>
    <row r="562" spans="1:13" ht="14.45" customHeight="1" x14ac:dyDescent="0.2">
      <c r="A562" s="821" t="s">
        <v>2898</v>
      </c>
      <c r="B562" s="822" t="s">
        <v>2330</v>
      </c>
      <c r="C562" s="822" t="s">
        <v>2333</v>
      </c>
      <c r="D562" s="822" t="s">
        <v>931</v>
      </c>
      <c r="E562" s="822" t="s">
        <v>2334</v>
      </c>
      <c r="F562" s="831"/>
      <c r="G562" s="831"/>
      <c r="H562" s="827">
        <v>0</v>
      </c>
      <c r="I562" s="831">
        <v>7</v>
      </c>
      <c r="J562" s="831">
        <v>9699.34</v>
      </c>
      <c r="K562" s="827">
        <v>1</v>
      </c>
      <c r="L562" s="831">
        <v>7</v>
      </c>
      <c r="M562" s="832">
        <v>9699.34</v>
      </c>
    </row>
    <row r="563" spans="1:13" ht="14.45" customHeight="1" x14ac:dyDescent="0.2">
      <c r="A563" s="821" t="s">
        <v>2898</v>
      </c>
      <c r="B563" s="822" t="s">
        <v>2330</v>
      </c>
      <c r="C563" s="822" t="s">
        <v>2652</v>
      </c>
      <c r="D563" s="822" t="s">
        <v>931</v>
      </c>
      <c r="E563" s="822" t="s">
        <v>2653</v>
      </c>
      <c r="F563" s="831"/>
      <c r="G563" s="831"/>
      <c r="H563" s="827">
        <v>0</v>
      </c>
      <c r="I563" s="831">
        <v>4</v>
      </c>
      <c r="J563" s="831">
        <v>9237.44</v>
      </c>
      <c r="K563" s="827">
        <v>1</v>
      </c>
      <c r="L563" s="831">
        <v>4</v>
      </c>
      <c r="M563" s="832">
        <v>9237.44</v>
      </c>
    </row>
    <row r="564" spans="1:13" ht="14.45" customHeight="1" x14ac:dyDescent="0.2">
      <c r="A564" s="821" t="s">
        <v>2898</v>
      </c>
      <c r="B564" s="822" t="s">
        <v>2330</v>
      </c>
      <c r="C564" s="822" t="s">
        <v>2654</v>
      </c>
      <c r="D564" s="822" t="s">
        <v>929</v>
      </c>
      <c r="E564" s="822" t="s">
        <v>2655</v>
      </c>
      <c r="F564" s="831"/>
      <c r="G564" s="831"/>
      <c r="H564" s="827">
        <v>0</v>
      </c>
      <c r="I564" s="831">
        <v>6</v>
      </c>
      <c r="J564" s="831">
        <v>4417.9800000000005</v>
      </c>
      <c r="K564" s="827">
        <v>1</v>
      </c>
      <c r="L564" s="831">
        <v>6</v>
      </c>
      <c r="M564" s="832">
        <v>4417.9800000000005</v>
      </c>
    </row>
    <row r="565" spans="1:13" ht="14.45" customHeight="1" x14ac:dyDescent="0.2">
      <c r="A565" s="821" t="s">
        <v>2898</v>
      </c>
      <c r="B565" s="822" t="s">
        <v>2330</v>
      </c>
      <c r="C565" s="822" t="s">
        <v>3120</v>
      </c>
      <c r="D565" s="822" t="s">
        <v>929</v>
      </c>
      <c r="E565" s="822" t="s">
        <v>3121</v>
      </c>
      <c r="F565" s="831"/>
      <c r="G565" s="831"/>
      <c r="H565" s="827">
        <v>0</v>
      </c>
      <c r="I565" s="831">
        <v>9</v>
      </c>
      <c r="J565" s="831">
        <v>4418.01</v>
      </c>
      <c r="K565" s="827">
        <v>1</v>
      </c>
      <c r="L565" s="831">
        <v>9</v>
      </c>
      <c r="M565" s="832">
        <v>4418.01</v>
      </c>
    </row>
    <row r="566" spans="1:13" ht="14.45" customHeight="1" x14ac:dyDescent="0.2">
      <c r="A566" s="821" t="s">
        <v>2898</v>
      </c>
      <c r="B566" s="822" t="s">
        <v>2330</v>
      </c>
      <c r="C566" s="822" t="s">
        <v>2335</v>
      </c>
      <c r="D566" s="822" t="s">
        <v>931</v>
      </c>
      <c r="E566" s="822" t="s">
        <v>2336</v>
      </c>
      <c r="F566" s="831"/>
      <c r="G566" s="831"/>
      <c r="H566" s="827">
        <v>0</v>
      </c>
      <c r="I566" s="831">
        <v>10</v>
      </c>
      <c r="J566" s="831">
        <v>18474.900000000001</v>
      </c>
      <c r="K566" s="827">
        <v>1</v>
      </c>
      <c r="L566" s="831">
        <v>10</v>
      </c>
      <c r="M566" s="832">
        <v>18474.900000000001</v>
      </c>
    </row>
    <row r="567" spans="1:13" ht="14.45" customHeight="1" x14ac:dyDescent="0.2">
      <c r="A567" s="821" t="s">
        <v>2898</v>
      </c>
      <c r="B567" s="822" t="s">
        <v>2330</v>
      </c>
      <c r="C567" s="822" t="s">
        <v>2337</v>
      </c>
      <c r="D567" s="822" t="s">
        <v>929</v>
      </c>
      <c r="E567" s="822" t="s">
        <v>2338</v>
      </c>
      <c r="F567" s="831"/>
      <c r="G567" s="831"/>
      <c r="H567" s="827">
        <v>0</v>
      </c>
      <c r="I567" s="831">
        <v>5</v>
      </c>
      <c r="J567" s="831">
        <v>4618.7</v>
      </c>
      <c r="K567" s="827">
        <v>1</v>
      </c>
      <c r="L567" s="831">
        <v>5</v>
      </c>
      <c r="M567" s="832">
        <v>4618.7</v>
      </c>
    </row>
    <row r="568" spans="1:13" ht="14.45" customHeight="1" x14ac:dyDescent="0.2">
      <c r="A568" s="821" t="s">
        <v>2898</v>
      </c>
      <c r="B568" s="822" t="s">
        <v>2356</v>
      </c>
      <c r="C568" s="822" t="s">
        <v>2359</v>
      </c>
      <c r="D568" s="822" t="s">
        <v>936</v>
      </c>
      <c r="E568" s="822" t="s">
        <v>2360</v>
      </c>
      <c r="F568" s="831"/>
      <c r="G568" s="831"/>
      <c r="H568" s="827">
        <v>0</v>
      </c>
      <c r="I568" s="831">
        <v>7</v>
      </c>
      <c r="J568" s="831">
        <v>297.57</v>
      </c>
      <c r="K568" s="827">
        <v>1</v>
      </c>
      <c r="L568" s="831">
        <v>7</v>
      </c>
      <c r="M568" s="832">
        <v>297.57</v>
      </c>
    </row>
    <row r="569" spans="1:13" ht="14.45" customHeight="1" x14ac:dyDescent="0.2">
      <c r="A569" s="821" t="s">
        <v>2898</v>
      </c>
      <c r="B569" s="822" t="s">
        <v>2356</v>
      </c>
      <c r="C569" s="822" t="s">
        <v>2361</v>
      </c>
      <c r="D569" s="822" t="s">
        <v>936</v>
      </c>
      <c r="E569" s="822" t="s">
        <v>2362</v>
      </c>
      <c r="F569" s="831"/>
      <c r="G569" s="831"/>
      <c r="H569" s="827">
        <v>0</v>
      </c>
      <c r="I569" s="831">
        <v>1</v>
      </c>
      <c r="J569" s="831">
        <v>85.02</v>
      </c>
      <c r="K569" s="827">
        <v>1</v>
      </c>
      <c r="L569" s="831">
        <v>1</v>
      </c>
      <c r="M569" s="832">
        <v>85.02</v>
      </c>
    </row>
    <row r="570" spans="1:13" ht="14.45" customHeight="1" x14ac:dyDescent="0.2">
      <c r="A570" s="821" t="s">
        <v>2898</v>
      </c>
      <c r="B570" s="822" t="s">
        <v>2386</v>
      </c>
      <c r="C570" s="822" t="s">
        <v>2392</v>
      </c>
      <c r="D570" s="822" t="s">
        <v>2388</v>
      </c>
      <c r="E570" s="822" t="s">
        <v>2393</v>
      </c>
      <c r="F570" s="831"/>
      <c r="G570" s="831"/>
      <c r="H570" s="827">
        <v>0</v>
      </c>
      <c r="I570" s="831">
        <v>1</v>
      </c>
      <c r="J570" s="831">
        <v>31.09</v>
      </c>
      <c r="K570" s="827">
        <v>1</v>
      </c>
      <c r="L570" s="831">
        <v>1</v>
      </c>
      <c r="M570" s="832">
        <v>31.09</v>
      </c>
    </row>
    <row r="571" spans="1:13" ht="14.45" customHeight="1" x14ac:dyDescent="0.2">
      <c r="A571" s="821" t="s">
        <v>2898</v>
      </c>
      <c r="B571" s="822" t="s">
        <v>2434</v>
      </c>
      <c r="C571" s="822" t="s">
        <v>3760</v>
      </c>
      <c r="D571" s="822" t="s">
        <v>891</v>
      </c>
      <c r="E571" s="822" t="s">
        <v>3761</v>
      </c>
      <c r="F571" s="831">
        <v>1</v>
      </c>
      <c r="G571" s="831">
        <v>63.14</v>
      </c>
      <c r="H571" s="827">
        <v>1</v>
      </c>
      <c r="I571" s="831"/>
      <c r="J571" s="831"/>
      <c r="K571" s="827">
        <v>0</v>
      </c>
      <c r="L571" s="831">
        <v>1</v>
      </c>
      <c r="M571" s="832">
        <v>63.14</v>
      </c>
    </row>
    <row r="572" spans="1:13" ht="14.45" customHeight="1" x14ac:dyDescent="0.2">
      <c r="A572" s="821" t="s">
        <v>2898</v>
      </c>
      <c r="B572" s="822" t="s">
        <v>2434</v>
      </c>
      <c r="C572" s="822" t="s">
        <v>4184</v>
      </c>
      <c r="D572" s="822" t="s">
        <v>891</v>
      </c>
      <c r="E572" s="822" t="s">
        <v>2707</v>
      </c>
      <c r="F572" s="831">
        <v>1</v>
      </c>
      <c r="G572" s="831">
        <v>49.08</v>
      </c>
      <c r="H572" s="827">
        <v>1</v>
      </c>
      <c r="I572" s="831"/>
      <c r="J572" s="831"/>
      <c r="K572" s="827">
        <v>0</v>
      </c>
      <c r="L572" s="831">
        <v>1</v>
      </c>
      <c r="M572" s="832">
        <v>49.08</v>
      </c>
    </row>
    <row r="573" spans="1:13" ht="14.45" customHeight="1" x14ac:dyDescent="0.2">
      <c r="A573" s="821" t="s">
        <v>2898</v>
      </c>
      <c r="B573" s="822" t="s">
        <v>2434</v>
      </c>
      <c r="C573" s="822" t="s">
        <v>2440</v>
      </c>
      <c r="D573" s="822" t="s">
        <v>2436</v>
      </c>
      <c r="E573" s="822" t="s">
        <v>2441</v>
      </c>
      <c r="F573" s="831"/>
      <c r="G573" s="831"/>
      <c r="H573" s="827">
        <v>0</v>
      </c>
      <c r="I573" s="831">
        <v>4</v>
      </c>
      <c r="J573" s="831">
        <v>196.32</v>
      </c>
      <c r="K573" s="827">
        <v>1</v>
      </c>
      <c r="L573" s="831">
        <v>4</v>
      </c>
      <c r="M573" s="832">
        <v>196.32</v>
      </c>
    </row>
    <row r="574" spans="1:13" ht="14.45" customHeight="1" x14ac:dyDescent="0.2">
      <c r="A574" s="821" t="s">
        <v>2898</v>
      </c>
      <c r="B574" s="822" t="s">
        <v>2434</v>
      </c>
      <c r="C574" s="822" t="s">
        <v>2704</v>
      </c>
      <c r="D574" s="822" t="s">
        <v>891</v>
      </c>
      <c r="E574" s="822" t="s">
        <v>1710</v>
      </c>
      <c r="F574" s="831"/>
      <c r="G574" s="831"/>
      <c r="H574" s="827">
        <v>0</v>
      </c>
      <c r="I574" s="831">
        <v>1</v>
      </c>
      <c r="J574" s="831">
        <v>74.08</v>
      </c>
      <c r="K574" s="827">
        <v>1</v>
      </c>
      <c r="L574" s="831">
        <v>1</v>
      </c>
      <c r="M574" s="832">
        <v>74.08</v>
      </c>
    </row>
    <row r="575" spans="1:13" ht="14.45" customHeight="1" x14ac:dyDescent="0.2">
      <c r="A575" s="821" t="s">
        <v>2898</v>
      </c>
      <c r="B575" s="822" t="s">
        <v>2445</v>
      </c>
      <c r="C575" s="822" t="s">
        <v>2449</v>
      </c>
      <c r="D575" s="822" t="s">
        <v>1529</v>
      </c>
      <c r="E575" s="822" t="s">
        <v>2450</v>
      </c>
      <c r="F575" s="831"/>
      <c r="G575" s="831"/>
      <c r="H575" s="827">
        <v>0</v>
      </c>
      <c r="I575" s="831">
        <v>7</v>
      </c>
      <c r="J575" s="831">
        <v>1080.52</v>
      </c>
      <c r="K575" s="827">
        <v>1</v>
      </c>
      <c r="L575" s="831">
        <v>7</v>
      </c>
      <c r="M575" s="832">
        <v>1080.52</v>
      </c>
    </row>
    <row r="576" spans="1:13" ht="14.45" customHeight="1" x14ac:dyDescent="0.2">
      <c r="A576" s="821" t="s">
        <v>2898</v>
      </c>
      <c r="B576" s="822" t="s">
        <v>2487</v>
      </c>
      <c r="C576" s="822" t="s">
        <v>2493</v>
      </c>
      <c r="D576" s="822" t="s">
        <v>1608</v>
      </c>
      <c r="E576" s="822" t="s">
        <v>2494</v>
      </c>
      <c r="F576" s="831"/>
      <c r="G576" s="831"/>
      <c r="H576" s="827">
        <v>0</v>
      </c>
      <c r="I576" s="831">
        <v>3</v>
      </c>
      <c r="J576" s="831">
        <v>7310.09</v>
      </c>
      <c r="K576" s="827">
        <v>1</v>
      </c>
      <c r="L576" s="831">
        <v>3</v>
      </c>
      <c r="M576" s="832">
        <v>7310.09</v>
      </c>
    </row>
    <row r="577" spans="1:13" ht="14.45" customHeight="1" x14ac:dyDescent="0.2">
      <c r="A577" s="821" t="s">
        <v>2898</v>
      </c>
      <c r="B577" s="822" t="s">
        <v>4898</v>
      </c>
      <c r="C577" s="822" t="s">
        <v>3072</v>
      </c>
      <c r="D577" s="822" t="s">
        <v>3073</v>
      </c>
      <c r="E577" s="822" t="s">
        <v>3074</v>
      </c>
      <c r="F577" s="831"/>
      <c r="G577" s="831"/>
      <c r="H577" s="827">
        <v>0</v>
      </c>
      <c r="I577" s="831">
        <v>4</v>
      </c>
      <c r="J577" s="831">
        <v>6604.64</v>
      </c>
      <c r="K577" s="827">
        <v>1</v>
      </c>
      <c r="L577" s="831">
        <v>4</v>
      </c>
      <c r="M577" s="832">
        <v>6604.64</v>
      </c>
    </row>
    <row r="578" spans="1:13" ht="14.45" customHeight="1" x14ac:dyDescent="0.2">
      <c r="A578" s="821" t="s">
        <v>2898</v>
      </c>
      <c r="B578" s="822" t="s">
        <v>4895</v>
      </c>
      <c r="C578" s="822" t="s">
        <v>3103</v>
      </c>
      <c r="D578" s="822" t="s">
        <v>3104</v>
      </c>
      <c r="E578" s="822" t="s">
        <v>734</v>
      </c>
      <c r="F578" s="831"/>
      <c r="G578" s="831"/>
      <c r="H578" s="827">
        <v>0</v>
      </c>
      <c r="I578" s="831">
        <v>11</v>
      </c>
      <c r="J578" s="831">
        <v>6054.29</v>
      </c>
      <c r="K578" s="827">
        <v>1</v>
      </c>
      <c r="L578" s="831">
        <v>11</v>
      </c>
      <c r="M578" s="832">
        <v>6054.29</v>
      </c>
    </row>
    <row r="579" spans="1:13" ht="14.45" customHeight="1" x14ac:dyDescent="0.2">
      <c r="A579" s="821" t="s">
        <v>2898</v>
      </c>
      <c r="B579" s="822" t="s">
        <v>2524</v>
      </c>
      <c r="C579" s="822" t="s">
        <v>2526</v>
      </c>
      <c r="D579" s="822" t="s">
        <v>656</v>
      </c>
      <c r="E579" s="822" t="s">
        <v>658</v>
      </c>
      <c r="F579" s="831"/>
      <c r="G579" s="831"/>
      <c r="H579" s="827">
        <v>0</v>
      </c>
      <c r="I579" s="831">
        <v>2</v>
      </c>
      <c r="J579" s="831">
        <v>145.1</v>
      </c>
      <c r="K579" s="827">
        <v>1</v>
      </c>
      <c r="L579" s="831">
        <v>2</v>
      </c>
      <c r="M579" s="832">
        <v>145.1</v>
      </c>
    </row>
    <row r="580" spans="1:13" ht="14.45" customHeight="1" x14ac:dyDescent="0.2">
      <c r="A580" s="821" t="s">
        <v>2898</v>
      </c>
      <c r="B580" s="822" t="s">
        <v>2524</v>
      </c>
      <c r="C580" s="822" t="s">
        <v>2527</v>
      </c>
      <c r="D580" s="822" t="s">
        <v>656</v>
      </c>
      <c r="E580" s="822" t="s">
        <v>659</v>
      </c>
      <c r="F580" s="831"/>
      <c r="G580" s="831"/>
      <c r="H580" s="827">
        <v>0</v>
      </c>
      <c r="I580" s="831">
        <v>4</v>
      </c>
      <c r="J580" s="831">
        <v>261.12</v>
      </c>
      <c r="K580" s="827">
        <v>1</v>
      </c>
      <c r="L580" s="831">
        <v>4</v>
      </c>
      <c r="M580" s="832">
        <v>261.12</v>
      </c>
    </row>
    <row r="581" spans="1:13" ht="14.45" customHeight="1" x14ac:dyDescent="0.2">
      <c r="A581" s="821" t="s">
        <v>2898</v>
      </c>
      <c r="B581" s="822" t="s">
        <v>2524</v>
      </c>
      <c r="C581" s="822" t="s">
        <v>2525</v>
      </c>
      <c r="D581" s="822" t="s">
        <v>656</v>
      </c>
      <c r="E581" s="822" t="s">
        <v>657</v>
      </c>
      <c r="F581" s="831"/>
      <c r="G581" s="831"/>
      <c r="H581" s="827">
        <v>0</v>
      </c>
      <c r="I581" s="831">
        <v>2</v>
      </c>
      <c r="J581" s="831">
        <v>43.52</v>
      </c>
      <c r="K581" s="827">
        <v>1</v>
      </c>
      <c r="L581" s="831">
        <v>2</v>
      </c>
      <c r="M581" s="832">
        <v>43.52</v>
      </c>
    </row>
    <row r="582" spans="1:13" ht="14.45" customHeight="1" x14ac:dyDescent="0.2">
      <c r="A582" s="821" t="s">
        <v>2898</v>
      </c>
      <c r="B582" s="822" t="s">
        <v>2532</v>
      </c>
      <c r="C582" s="822" t="s">
        <v>2535</v>
      </c>
      <c r="D582" s="822" t="s">
        <v>1237</v>
      </c>
      <c r="E582" s="822" t="s">
        <v>1239</v>
      </c>
      <c r="F582" s="831"/>
      <c r="G582" s="831"/>
      <c r="H582" s="827">
        <v>0</v>
      </c>
      <c r="I582" s="831">
        <v>2</v>
      </c>
      <c r="J582" s="831">
        <v>2038.92</v>
      </c>
      <c r="K582" s="827">
        <v>1</v>
      </c>
      <c r="L582" s="831">
        <v>2</v>
      </c>
      <c r="M582" s="832">
        <v>2038.92</v>
      </c>
    </row>
    <row r="583" spans="1:13" ht="14.45" customHeight="1" x14ac:dyDescent="0.2">
      <c r="A583" s="821" t="s">
        <v>2898</v>
      </c>
      <c r="B583" s="822" t="s">
        <v>2536</v>
      </c>
      <c r="C583" s="822" t="s">
        <v>2544</v>
      </c>
      <c r="D583" s="822" t="s">
        <v>2545</v>
      </c>
      <c r="E583" s="822" t="s">
        <v>2546</v>
      </c>
      <c r="F583" s="831"/>
      <c r="G583" s="831"/>
      <c r="H583" s="827">
        <v>0</v>
      </c>
      <c r="I583" s="831">
        <v>2</v>
      </c>
      <c r="J583" s="831">
        <v>10644.16</v>
      </c>
      <c r="K583" s="827">
        <v>1</v>
      </c>
      <c r="L583" s="831">
        <v>2</v>
      </c>
      <c r="M583" s="832">
        <v>10644.16</v>
      </c>
    </row>
    <row r="584" spans="1:13" ht="14.45" customHeight="1" x14ac:dyDescent="0.2">
      <c r="A584" s="821" t="s">
        <v>2898</v>
      </c>
      <c r="B584" s="822" t="s">
        <v>2536</v>
      </c>
      <c r="C584" s="822" t="s">
        <v>2547</v>
      </c>
      <c r="D584" s="822" t="s">
        <v>2548</v>
      </c>
      <c r="E584" s="822" t="s">
        <v>853</v>
      </c>
      <c r="F584" s="831"/>
      <c r="G584" s="831"/>
      <c r="H584" s="827">
        <v>0</v>
      </c>
      <c r="I584" s="831">
        <v>4</v>
      </c>
      <c r="J584" s="831">
        <v>7755.88</v>
      </c>
      <c r="K584" s="827">
        <v>1</v>
      </c>
      <c r="L584" s="831">
        <v>4</v>
      </c>
      <c r="M584" s="832">
        <v>7755.88</v>
      </c>
    </row>
    <row r="585" spans="1:13" ht="14.45" customHeight="1" x14ac:dyDescent="0.2">
      <c r="A585" s="821" t="s">
        <v>2898</v>
      </c>
      <c r="B585" s="822" t="s">
        <v>2536</v>
      </c>
      <c r="C585" s="822" t="s">
        <v>2549</v>
      </c>
      <c r="D585" s="822" t="s">
        <v>2548</v>
      </c>
      <c r="E585" s="822" t="s">
        <v>2550</v>
      </c>
      <c r="F585" s="831"/>
      <c r="G585" s="831"/>
      <c r="H585" s="827">
        <v>0</v>
      </c>
      <c r="I585" s="831">
        <v>8</v>
      </c>
      <c r="J585" s="831">
        <v>9719.2800000000007</v>
      </c>
      <c r="K585" s="827">
        <v>1</v>
      </c>
      <c r="L585" s="831">
        <v>8</v>
      </c>
      <c r="M585" s="832">
        <v>9719.2800000000007</v>
      </c>
    </row>
    <row r="586" spans="1:13" ht="14.45" customHeight="1" x14ac:dyDescent="0.2">
      <c r="A586" s="821" t="s">
        <v>2898</v>
      </c>
      <c r="B586" s="822" t="s">
        <v>2536</v>
      </c>
      <c r="C586" s="822" t="s">
        <v>2551</v>
      </c>
      <c r="D586" s="822" t="s">
        <v>2548</v>
      </c>
      <c r="E586" s="822" t="s">
        <v>2552</v>
      </c>
      <c r="F586" s="831"/>
      <c r="G586" s="831"/>
      <c r="H586" s="827">
        <v>0</v>
      </c>
      <c r="I586" s="831">
        <v>10</v>
      </c>
      <c r="J586" s="831">
        <v>4847.5</v>
      </c>
      <c r="K586" s="827">
        <v>1</v>
      </c>
      <c r="L586" s="831">
        <v>10</v>
      </c>
      <c r="M586" s="832">
        <v>4847.5</v>
      </c>
    </row>
    <row r="587" spans="1:13" ht="14.45" customHeight="1" x14ac:dyDescent="0.2">
      <c r="A587" s="821" t="s">
        <v>2898</v>
      </c>
      <c r="B587" s="822" t="s">
        <v>2536</v>
      </c>
      <c r="C587" s="822" t="s">
        <v>2553</v>
      </c>
      <c r="D587" s="822" t="s">
        <v>2548</v>
      </c>
      <c r="E587" s="822" t="s">
        <v>2554</v>
      </c>
      <c r="F587" s="831"/>
      <c r="G587" s="831"/>
      <c r="H587" s="827">
        <v>0</v>
      </c>
      <c r="I587" s="831">
        <v>16</v>
      </c>
      <c r="J587" s="831">
        <v>14554.44</v>
      </c>
      <c r="K587" s="827">
        <v>1</v>
      </c>
      <c r="L587" s="831">
        <v>16</v>
      </c>
      <c r="M587" s="832">
        <v>14554.44</v>
      </c>
    </row>
    <row r="588" spans="1:13" ht="14.45" customHeight="1" x14ac:dyDescent="0.2">
      <c r="A588" s="821" t="s">
        <v>2898</v>
      </c>
      <c r="B588" s="822" t="s">
        <v>2536</v>
      </c>
      <c r="C588" s="822" t="s">
        <v>2540</v>
      </c>
      <c r="D588" s="822" t="s">
        <v>2538</v>
      </c>
      <c r="E588" s="822" t="s">
        <v>2541</v>
      </c>
      <c r="F588" s="831"/>
      <c r="G588" s="831"/>
      <c r="H588" s="827">
        <v>0</v>
      </c>
      <c r="I588" s="831">
        <v>7</v>
      </c>
      <c r="J588" s="831">
        <v>3393.25</v>
      </c>
      <c r="K588" s="827">
        <v>1</v>
      </c>
      <c r="L588" s="831">
        <v>7</v>
      </c>
      <c r="M588" s="832">
        <v>3393.25</v>
      </c>
    </row>
    <row r="589" spans="1:13" ht="14.45" customHeight="1" x14ac:dyDescent="0.2">
      <c r="A589" s="821" t="s">
        <v>2898</v>
      </c>
      <c r="B589" s="822" t="s">
        <v>2536</v>
      </c>
      <c r="C589" s="822" t="s">
        <v>2542</v>
      </c>
      <c r="D589" s="822" t="s">
        <v>2538</v>
      </c>
      <c r="E589" s="822" t="s">
        <v>2543</v>
      </c>
      <c r="F589" s="831"/>
      <c r="G589" s="831"/>
      <c r="H589" s="827">
        <v>0</v>
      </c>
      <c r="I589" s="831">
        <v>4</v>
      </c>
      <c r="J589" s="831">
        <v>3877.92</v>
      </c>
      <c r="K589" s="827">
        <v>1</v>
      </c>
      <c r="L589" s="831">
        <v>4</v>
      </c>
      <c r="M589" s="832">
        <v>3877.92</v>
      </c>
    </row>
    <row r="590" spans="1:13" ht="14.45" customHeight="1" x14ac:dyDescent="0.2">
      <c r="A590" s="821" t="s">
        <v>2898</v>
      </c>
      <c r="B590" s="822" t="s">
        <v>2536</v>
      </c>
      <c r="C590" s="822" t="s">
        <v>2537</v>
      </c>
      <c r="D590" s="822" t="s">
        <v>2538</v>
      </c>
      <c r="E590" s="822" t="s">
        <v>2539</v>
      </c>
      <c r="F590" s="831"/>
      <c r="G590" s="831"/>
      <c r="H590" s="827">
        <v>0</v>
      </c>
      <c r="I590" s="831">
        <v>3</v>
      </c>
      <c r="J590" s="831">
        <v>5816.91</v>
      </c>
      <c r="K590" s="827">
        <v>1</v>
      </c>
      <c r="L590" s="831">
        <v>3</v>
      </c>
      <c r="M590" s="832">
        <v>5816.91</v>
      </c>
    </row>
    <row r="591" spans="1:13" ht="14.45" customHeight="1" x14ac:dyDescent="0.2">
      <c r="A591" s="821" t="s">
        <v>2898</v>
      </c>
      <c r="B591" s="822" t="s">
        <v>2555</v>
      </c>
      <c r="C591" s="822" t="s">
        <v>2556</v>
      </c>
      <c r="D591" s="822" t="s">
        <v>1211</v>
      </c>
      <c r="E591" s="822" t="s">
        <v>1212</v>
      </c>
      <c r="F591" s="831"/>
      <c r="G591" s="831"/>
      <c r="H591" s="827"/>
      <c r="I591" s="831">
        <v>22</v>
      </c>
      <c r="J591" s="831">
        <v>0</v>
      </c>
      <c r="K591" s="827"/>
      <c r="L591" s="831">
        <v>22</v>
      </c>
      <c r="M591" s="832">
        <v>0</v>
      </c>
    </row>
    <row r="592" spans="1:13" ht="14.45" customHeight="1" x14ac:dyDescent="0.2">
      <c r="A592" s="821" t="s">
        <v>2898</v>
      </c>
      <c r="B592" s="822" t="s">
        <v>2577</v>
      </c>
      <c r="C592" s="822" t="s">
        <v>2581</v>
      </c>
      <c r="D592" s="822" t="s">
        <v>2579</v>
      </c>
      <c r="E592" s="822" t="s">
        <v>2582</v>
      </c>
      <c r="F592" s="831"/>
      <c r="G592" s="831"/>
      <c r="H592" s="827">
        <v>0</v>
      </c>
      <c r="I592" s="831">
        <v>4</v>
      </c>
      <c r="J592" s="831">
        <v>678.92</v>
      </c>
      <c r="K592" s="827">
        <v>1</v>
      </c>
      <c r="L592" s="831">
        <v>4</v>
      </c>
      <c r="M592" s="832">
        <v>678.92</v>
      </c>
    </row>
    <row r="593" spans="1:13" ht="14.45" customHeight="1" x14ac:dyDescent="0.2">
      <c r="A593" s="821" t="s">
        <v>2898</v>
      </c>
      <c r="B593" s="822" t="s">
        <v>2577</v>
      </c>
      <c r="C593" s="822" t="s">
        <v>3045</v>
      </c>
      <c r="D593" s="822" t="s">
        <v>2579</v>
      </c>
      <c r="E593" s="822" t="s">
        <v>3046</v>
      </c>
      <c r="F593" s="831"/>
      <c r="G593" s="831"/>
      <c r="H593" s="827">
        <v>0</v>
      </c>
      <c r="I593" s="831">
        <v>3</v>
      </c>
      <c r="J593" s="831">
        <v>1018.4100000000001</v>
      </c>
      <c r="K593" s="827">
        <v>1</v>
      </c>
      <c r="L593" s="831">
        <v>3</v>
      </c>
      <c r="M593" s="832">
        <v>1018.4100000000001</v>
      </c>
    </row>
    <row r="594" spans="1:13" ht="14.45" customHeight="1" x14ac:dyDescent="0.2">
      <c r="A594" s="821" t="s">
        <v>2898</v>
      </c>
      <c r="B594" s="822" t="s">
        <v>2740</v>
      </c>
      <c r="C594" s="822" t="s">
        <v>3840</v>
      </c>
      <c r="D594" s="822" t="s">
        <v>2742</v>
      </c>
      <c r="E594" s="822" t="s">
        <v>3841</v>
      </c>
      <c r="F594" s="831"/>
      <c r="G594" s="831"/>
      <c r="H594" s="827">
        <v>0</v>
      </c>
      <c r="I594" s="831">
        <v>1</v>
      </c>
      <c r="J594" s="831">
        <v>227.56</v>
      </c>
      <c r="K594" s="827">
        <v>1</v>
      </c>
      <c r="L594" s="831">
        <v>1</v>
      </c>
      <c r="M594" s="832">
        <v>227.56</v>
      </c>
    </row>
    <row r="595" spans="1:13" ht="14.45" customHeight="1" x14ac:dyDescent="0.2">
      <c r="A595" s="821" t="s">
        <v>2898</v>
      </c>
      <c r="B595" s="822" t="s">
        <v>2583</v>
      </c>
      <c r="C595" s="822" t="s">
        <v>2585</v>
      </c>
      <c r="D595" s="822" t="s">
        <v>1281</v>
      </c>
      <c r="E595" s="822" t="s">
        <v>2586</v>
      </c>
      <c r="F595" s="831"/>
      <c r="G595" s="831"/>
      <c r="H595" s="827">
        <v>0</v>
      </c>
      <c r="I595" s="831">
        <v>1</v>
      </c>
      <c r="J595" s="831">
        <v>677.17</v>
      </c>
      <c r="K595" s="827">
        <v>1</v>
      </c>
      <c r="L595" s="831">
        <v>1</v>
      </c>
      <c r="M595" s="832">
        <v>677.17</v>
      </c>
    </row>
    <row r="596" spans="1:13" ht="14.45" customHeight="1" x14ac:dyDescent="0.2">
      <c r="A596" s="821" t="s">
        <v>2898</v>
      </c>
      <c r="B596" s="822" t="s">
        <v>2593</v>
      </c>
      <c r="C596" s="822" t="s">
        <v>2596</v>
      </c>
      <c r="D596" s="822" t="s">
        <v>1460</v>
      </c>
      <c r="E596" s="822" t="s">
        <v>1386</v>
      </c>
      <c r="F596" s="831"/>
      <c r="G596" s="831"/>
      <c r="H596" s="827"/>
      <c r="I596" s="831">
        <v>2</v>
      </c>
      <c r="J596" s="831">
        <v>0</v>
      </c>
      <c r="K596" s="827"/>
      <c r="L596" s="831">
        <v>2</v>
      </c>
      <c r="M596" s="832">
        <v>0</v>
      </c>
    </row>
    <row r="597" spans="1:13" ht="14.45" customHeight="1" x14ac:dyDescent="0.2">
      <c r="A597" s="821" t="s">
        <v>2898</v>
      </c>
      <c r="B597" s="822" t="s">
        <v>4900</v>
      </c>
      <c r="C597" s="822" t="s">
        <v>3336</v>
      </c>
      <c r="D597" s="822" t="s">
        <v>3006</v>
      </c>
      <c r="E597" s="822" t="s">
        <v>3337</v>
      </c>
      <c r="F597" s="831">
        <v>1</v>
      </c>
      <c r="G597" s="831">
        <v>123.2</v>
      </c>
      <c r="H597" s="827">
        <v>1</v>
      </c>
      <c r="I597" s="831"/>
      <c r="J597" s="831"/>
      <c r="K597" s="827">
        <v>0</v>
      </c>
      <c r="L597" s="831">
        <v>1</v>
      </c>
      <c r="M597" s="832">
        <v>123.2</v>
      </c>
    </row>
    <row r="598" spans="1:13" ht="14.45" customHeight="1" x14ac:dyDescent="0.2">
      <c r="A598" s="821" t="s">
        <v>2898</v>
      </c>
      <c r="B598" s="822" t="s">
        <v>4900</v>
      </c>
      <c r="C598" s="822" t="s">
        <v>3824</v>
      </c>
      <c r="D598" s="822" t="s">
        <v>3006</v>
      </c>
      <c r="E598" s="822" t="s">
        <v>3825</v>
      </c>
      <c r="F598" s="831">
        <v>1</v>
      </c>
      <c r="G598" s="831">
        <v>246.39</v>
      </c>
      <c r="H598" s="827">
        <v>1</v>
      </c>
      <c r="I598" s="831"/>
      <c r="J598" s="831"/>
      <c r="K598" s="827">
        <v>0</v>
      </c>
      <c r="L598" s="831">
        <v>1</v>
      </c>
      <c r="M598" s="832">
        <v>246.39</v>
      </c>
    </row>
    <row r="599" spans="1:13" ht="14.45" customHeight="1" x14ac:dyDescent="0.2">
      <c r="A599" s="821" t="s">
        <v>2898</v>
      </c>
      <c r="B599" s="822" t="s">
        <v>2613</v>
      </c>
      <c r="C599" s="822" t="s">
        <v>2616</v>
      </c>
      <c r="D599" s="822" t="s">
        <v>1454</v>
      </c>
      <c r="E599" s="822" t="s">
        <v>780</v>
      </c>
      <c r="F599" s="831"/>
      <c r="G599" s="831"/>
      <c r="H599" s="827">
        <v>0</v>
      </c>
      <c r="I599" s="831">
        <v>1</v>
      </c>
      <c r="J599" s="831">
        <v>58.77</v>
      </c>
      <c r="K599" s="827">
        <v>1</v>
      </c>
      <c r="L599" s="831">
        <v>1</v>
      </c>
      <c r="M599" s="832">
        <v>58.77</v>
      </c>
    </row>
    <row r="600" spans="1:13" ht="14.45" customHeight="1" x14ac:dyDescent="0.2">
      <c r="A600" s="821" t="s">
        <v>2898</v>
      </c>
      <c r="B600" s="822" t="s">
        <v>2619</v>
      </c>
      <c r="C600" s="822" t="s">
        <v>4735</v>
      </c>
      <c r="D600" s="822" t="s">
        <v>1509</v>
      </c>
      <c r="E600" s="822" t="s">
        <v>1493</v>
      </c>
      <c r="F600" s="831"/>
      <c r="G600" s="831"/>
      <c r="H600" s="827">
        <v>0</v>
      </c>
      <c r="I600" s="831">
        <v>3</v>
      </c>
      <c r="J600" s="831">
        <v>467.90999999999997</v>
      </c>
      <c r="K600" s="827">
        <v>1</v>
      </c>
      <c r="L600" s="831">
        <v>3</v>
      </c>
      <c r="M600" s="832">
        <v>467.90999999999997</v>
      </c>
    </row>
    <row r="601" spans="1:13" ht="14.45" customHeight="1" x14ac:dyDescent="0.2">
      <c r="A601" s="821" t="s">
        <v>2898</v>
      </c>
      <c r="B601" s="822" t="s">
        <v>2619</v>
      </c>
      <c r="C601" s="822" t="s">
        <v>2636</v>
      </c>
      <c r="D601" s="822" t="s">
        <v>1508</v>
      </c>
      <c r="E601" s="822" t="s">
        <v>1493</v>
      </c>
      <c r="F601" s="831"/>
      <c r="G601" s="831"/>
      <c r="H601" s="827">
        <v>0</v>
      </c>
      <c r="I601" s="831">
        <v>5</v>
      </c>
      <c r="J601" s="831">
        <v>779.84999999999991</v>
      </c>
      <c r="K601" s="827">
        <v>1</v>
      </c>
      <c r="L601" s="831">
        <v>5</v>
      </c>
      <c r="M601" s="832">
        <v>779.84999999999991</v>
      </c>
    </row>
    <row r="602" spans="1:13" ht="14.45" customHeight="1" x14ac:dyDescent="0.2">
      <c r="A602" s="821" t="s">
        <v>2898</v>
      </c>
      <c r="B602" s="822" t="s">
        <v>2619</v>
      </c>
      <c r="C602" s="822" t="s">
        <v>4736</v>
      </c>
      <c r="D602" s="822" t="s">
        <v>4737</v>
      </c>
      <c r="E602" s="822" t="s">
        <v>1961</v>
      </c>
      <c r="F602" s="831"/>
      <c r="G602" s="831"/>
      <c r="H602" s="827">
        <v>0</v>
      </c>
      <c r="I602" s="831">
        <v>2</v>
      </c>
      <c r="J602" s="831">
        <v>369.64</v>
      </c>
      <c r="K602" s="827">
        <v>1</v>
      </c>
      <c r="L602" s="831">
        <v>2</v>
      </c>
      <c r="M602" s="832">
        <v>369.64</v>
      </c>
    </row>
    <row r="603" spans="1:13" ht="14.45" customHeight="1" x14ac:dyDescent="0.2">
      <c r="A603" s="821" t="s">
        <v>2899</v>
      </c>
      <c r="B603" s="822" t="s">
        <v>2294</v>
      </c>
      <c r="C603" s="822" t="s">
        <v>2299</v>
      </c>
      <c r="D603" s="822" t="s">
        <v>1674</v>
      </c>
      <c r="E603" s="822" t="s">
        <v>2300</v>
      </c>
      <c r="F603" s="831"/>
      <c r="G603" s="831"/>
      <c r="H603" s="827">
        <v>0</v>
      </c>
      <c r="I603" s="831">
        <v>1</v>
      </c>
      <c r="J603" s="831">
        <v>48.89</v>
      </c>
      <c r="K603" s="827">
        <v>1</v>
      </c>
      <c r="L603" s="831">
        <v>1</v>
      </c>
      <c r="M603" s="832">
        <v>48.89</v>
      </c>
    </row>
    <row r="604" spans="1:13" ht="14.45" customHeight="1" x14ac:dyDescent="0.2">
      <c r="A604" s="821" t="s">
        <v>2899</v>
      </c>
      <c r="B604" s="822" t="s">
        <v>2308</v>
      </c>
      <c r="C604" s="822" t="s">
        <v>2309</v>
      </c>
      <c r="D604" s="822" t="s">
        <v>2310</v>
      </c>
      <c r="E604" s="822" t="s">
        <v>2311</v>
      </c>
      <c r="F604" s="831"/>
      <c r="G604" s="831"/>
      <c r="H604" s="827">
        <v>0</v>
      </c>
      <c r="I604" s="831">
        <v>1</v>
      </c>
      <c r="J604" s="831">
        <v>453.18</v>
      </c>
      <c r="K604" s="827">
        <v>1</v>
      </c>
      <c r="L604" s="831">
        <v>1</v>
      </c>
      <c r="M604" s="832">
        <v>453.18</v>
      </c>
    </row>
    <row r="605" spans="1:13" ht="14.45" customHeight="1" x14ac:dyDescent="0.2">
      <c r="A605" s="821" t="s">
        <v>2899</v>
      </c>
      <c r="B605" s="822" t="s">
        <v>4891</v>
      </c>
      <c r="C605" s="822" t="s">
        <v>3284</v>
      </c>
      <c r="D605" s="822" t="s">
        <v>3285</v>
      </c>
      <c r="E605" s="822" t="s">
        <v>3286</v>
      </c>
      <c r="F605" s="831"/>
      <c r="G605" s="831"/>
      <c r="H605" s="827">
        <v>0</v>
      </c>
      <c r="I605" s="831">
        <v>1</v>
      </c>
      <c r="J605" s="831">
        <v>1091.07</v>
      </c>
      <c r="K605" s="827">
        <v>1</v>
      </c>
      <c r="L605" s="831">
        <v>1</v>
      </c>
      <c r="M605" s="832">
        <v>1091.07</v>
      </c>
    </row>
    <row r="606" spans="1:13" ht="14.45" customHeight="1" x14ac:dyDescent="0.2">
      <c r="A606" s="821" t="s">
        <v>2899</v>
      </c>
      <c r="B606" s="822" t="s">
        <v>4891</v>
      </c>
      <c r="C606" s="822" t="s">
        <v>3619</v>
      </c>
      <c r="D606" s="822" t="s">
        <v>3620</v>
      </c>
      <c r="E606" s="822" t="s">
        <v>3621</v>
      </c>
      <c r="F606" s="831">
        <v>1</v>
      </c>
      <c r="G606" s="831">
        <v>1091.07</v>
      </c>
      <c r="H606" s="827">
        <v>1</v>
      </c>
      <c r="I606" s="831"/>
      <c r="J606" s="831"/>
      <c r="K606" s="827">
        <v>0</v>
      </c>
      <c r="L606" s="831">
        <v>1</v>
      </c>
      <c r="M606" s="832">
        <v>1091.07</v>
      </c>
    </row>
    <row r="607" spans="1:13" ht="14.45" customHeight="1" x14ac:dyDescent="0.2">
      <c r="A607" s="821" t="s">
        <v>2899</v>
      </c>
      <c r="B607" s="822" t="s">
        <v>2330</v>
      </c>
      <c r="C607" s="822" t="s">
        <v>2333</v>
      </c>
      <c r="D607" s="822" t="s">
        <v>931</v>
      </c>
      <c r="E607" s="822" t="s">
        <v>2334</v>
      </c>
      <c r="F607" s="831"/>
      <c r="G607" s="831"/>
      <c r="H607" s="827">
        <v>0</v>
      </c>
      <c r="I607" s="831">
        <v>20</v>
      </c>
      <c r="J607" s="831">
        <v>27712.399999999998</v>
      </c>
      <c r="K607" s="827">
        <v>1</v>
      </c>
      <c r="L607" s="831">
        <v>20</v>
      </c>
      <c r="M607" s="832">
        <v>27712.399999999998</v>
      </c>
    </row>
    <row r="608" spans="1:13" ht="14.45" customHeight="1" x14ac:dyDescent="0.2">
      <c r="A608" s="821" t="s">
        <v>2899</v>
      </c>
      <c r="B608" s="822" t="s">
        <v>2330</v>
      </c>
      <c r="C608" s="822" t="s">
        <v>2652</v>
      </c>
      <c r="D608" s="822" t="s">
        <v>931</v>
      </c>
      <c r="E608" s="822" t="s">
        <v>2653</v>
      </c>
      <c r="F608" s="831"/>
      <c r="G608" s="831"/>
      <c r="H608" s="827">
        <v>0</v>
      </c>
      <c r="I608" s="831">
        <v>6</v>
      </c>
      <c r="J608" s="831">
        <v>13856.16</v>
      </c>
      <c r="K608" s="827">
        <v>1</v>
      </c>
      <c r="L608" s="831">
        <v>6</v>
      </c>
      <c r="M608" s="832">
        <v>13856.16</v>
      </c>
    </row>
    <row r="609" spans="1:13" ht="14.45" customHeight="1" x14ac:dyDescent="0.2">
      <c r="A609" s="821" t="s">
        <v>2899</v>
      </c>
      <c r="B609" s="822" t="s">
        <v>2330</v>
      </c>
      <c r="C609" s="822" t="s">
        <v>3713</v>
      </c>
      <c r="D609" s="822" t="s">
        <v>929</v>
      </c>
      <c r="E609" s="822" t="s">
        <v>3714</v>
      </c>
      <c r="F609" s="831"/>
      <c r="G609" s="831"/>
      <c r="H609" s="827">
        <v>0</v>
      </c>
      <c r="I609" s="831">
        <v>6</v>
      </c>
      <c r="J609" s="831">
        <v>2208.96</v>
      </c>
      <c r="K609" s="827">
        <v>1</v>
      </c>
      <c r="L609" s="831">
        <v>6</v>
      </c>
      <c r="M609" s="832">
        <v>2208.96</v>
      </c>
    </row>
    <row r="610" spans="1:13" ht="14.45" customHeight="1" x14ac:dyDescent="0.2">
      <c r="A610" s="821" t="s">
        <v>2899</v>
      </c>
      <c r="B610" s="822" t="s">
        <v>2330</v>
      </c>
      <c r="C610" s="822" t="s">
        <v>2654</v>
      </c>
      <c r="D610" s="822" t="s">
        <v>929</v>
      </c>
      <c r="E610" s="822" t="s">
        <v>2655</v>
      </c>
      <c r="F610" s="831"/>
      <c r="G610" s="831"/>
      <c r="H610" s="827">
        <v>0</v>
      </c>
      <c r="I610" s="831">
        <v>4</v>
      </c>
      <c r="J610" s="831">
        <v>2945.32</v>
      </c>
      <c r="K610" s="827">
        <v>1</v>
      </c>
      <c r="L610" s="831">
        <v>4</v>
      </c>
      <c r="M610" s="832">
        <v>2945.32</v>
      </c>
    </row>
    <row r="611" spans="1:13" ht="14.45" customHeight="1" x14ac:dyDescent="0.2">
      <c r="A611" s="821" t="s">
        <v>2899</v>
      </c>
      <c r="B611" s="822" t="s">
        <v>2330</v>
      </c>
      <c r="C611" s="822" t="s">
        <v>3120</v>
      </c>
      <c r="D611" s="822" t="s">
        <v>929</v>
      </c>
      <c r="E611" s="822" t="s">
        <v>3121</v>
      </c>
      <c r="F611" s="831"/>
      <c r="G611" s="831"/>
      <c r="H611" s="827">
        <v>0</v>
      </c>
      <c r="I611" s="831">
        <v>20</v>
      </c>
      <c r="J611" s="831">
        <v>9817.7999999999993</v>
      </c>
      <c r="K611" s="827">
        <v>1</v>
      </c>
      <c r="L611" s="831">
        <v>20</v>
      </c>
      <c r="M611" s="832">
        <v>9817.7999999999993</v>
      </c>
    </row>
    <row r="612" spans="1:13" ht="14.45" customHeight="1" x14ac:dyDescent="0.2">
      <c r="A612" s="821" t="s">
        <v>2899</v>
      </c>
      <c r="B612" s="822" t="s">
        <v>2330</v>
      </c>
      <c r="C612" s="822" t="s">
        <v>2335</v>
      </c>
      <c r="D612" s="822" t="s">
        <v>931</v>
      </c>
      <c r="E612" s="822" t="s">
        <v>2336</v>
      </c>
      <c r="F612" s="831"/>
      <c r="G612" s="831"/>
      <c r="H612" s="827">
        <v>0</v>
      </c>
      <c r="I612" s="831">
        <v>73</v>
      </c>
      <c r="J612" s="831">
        <v>134866.76999999999</v>
      </c>
      <c r="K612" s="827">
        <v>1</v>
      </c>
      <c r="L612" s="831">
        <v>73</v>
      </c>
      <c r="M612" s="832">
        <v>134866.76999999999</v>
      </c>
    </row>
    <row r="613" spans="1:13" ht="14.45" customHeight="1" x14ac:dyDescent="0.2">
      <c r="A613" s="821" t="s">
        <v>2899</v>
      </c>
      <c r="B613" s="822" t="s">
        <v>2330</v>
      </c>
      <c r="C613" s="822" t="s">
        <v>2337</v>
      </c>
      <c r="D613" s="822" t="s">
        <v>929</v>
      </c>
      <c r="E613" s="822" t="s">
        <v>2338</v>
      </c>
      <c r="F613" s="831"/>
      <c r="G613" s="831"/>
      <c r="H613" s="827">
        <v>0</v>
      </c>
      <c r="I613" s="831">
        <v>3</v>
      </c>
      <c r="J613" s="831">
        <v>2771.2200000000003</v>
      </c>
      <c r="K613" s="827">
        <v>1</v>
      </c>
      <c r="L613" s="831">
        <v>3</v>
      </c>
      <c r="M613" s="832">
        <v>2771.2200000000003</v>
      </c>
    </row>
    <row r="614" spans="1:13" ht="14.45" customHeight="1" x14ac:dyDescent="0.2">
      <c r="A614" s="821" t="s">
        <v>2899</v>
      </c>
      <c r="B614" s="822" t="s">
        <v>2356</v>
      </c>
      <c r="C614" s="822" t="s">
        <v>2359</v>
      </c>
      <c r="D614" s="822" t="s">
        <v>936</v>
      </c>
      <c r="E614" s="822" t="s">
        <v>2360</v>
      </c>
      <c r="F614" s="831"/>
      <c r="G614" s="831"/>
      <c r="H614" s="827">
        <v>0</v>
      </c>
      <c r="I614" s="831">
        <v>10</v>
      </c>
      <c r="J614" s="831">
        <v>425.1</v>
      </c>
      <c r="K614" s="827">
        <v>1</v>
      </c>
      <c r="L614" s="831">
        <v>10</v>
      </c>
      <c r="M614" s="832">
        <v>425.1</v>
      </c>
    </row>
    <row r="615" spans="1:13" ht="14.45" customHeight="1" x14ac:dyDescent="0.2">
      <c r="A615" s="821" t="s">
        <v>2899</v>
      </c>
      <c r="B615" s="822" t="s">
        <v>2386</v>
      </c>
      <c r="C615" s="822" t="s">
        <v>2387</v>
      </c>
      <c r="D615" s="822" t="s">
        <v>2388</v>
      </c>
      <c r="E615" s="822" t="s">
        <v>2389</v>
      </c>
      <c r="F615" s="831"/>
      <c r="G615" s="831"/>
      <c r="H615" s="827">
        <v>0</v>
      </c>
      <c r="I615" s="831">
        <v>1</v>
      </c>
      <c r="J615" s="831">
        <v>93.27</v>
      </c>
      <c r="K615" s="827">
        <v>1</v>
      </c>
      <c r="L615" s="831">
        <v>1</v>
      </c>
      <c r="M615" s="832">
        <v>93.27</v>
      </c>
    </row>
    <row r="616" spans="1:13" ht="14.45" customHeight="1" x14ac:dyDescent="0.2">
      <c r="A616" s="821" t="s">
        <v>2899</v>
      </c>
      <c r="B616" s="822" t="s">
        <v>2386</v>
      </c>
      <c r="C616" s="822" t="s">
        <v>2392</v>
      </c>
      <c r="D616" s="822" t="s">
        <v>2388</v>
      </c>
      <c r="E616" s="822" t="s">
        <v>2393</v>
      </c>
      <c r="F616" s="831"/>
      <c r="G616" s="831"/>
      <c r="H616" s="827">
        <v>0</v>
      </c>
      <c r="I616" s="831">
        <v>12</v>
      </c>
      <c r="J616" s="831">
        <v>373.08</v>
      </c>
      <c r="K616" s="827">
        <v>1</v>
      </c>
      <c r="L616" s="831">
        <v>12</v>
      </c>
      <c r="M616" s="832">
        <v>373.08</v>
      </c>
    </row>
    <row r="617" spans="1:13" ht="14.45" customHeight="1" x14ac:dyDescent="0.2">
      <c r="A617" s="821" t="s">
        <v>2899</v>
      </c>
      <c r="B617" s="822" t="s">
        <v>2395</v>
      </c>
      <c r="C617" s="822" t="s">
        <v>2396</v>
      </c>
      <c r="D617" s="822" t="s">
        <v>1287</v>
      </c>
      <c r="E617" s="822" t="s">
        <v>736</v>
      </c>
      <c r="F617" s="831"/>
      <c r="G617" s="831"/>
      <c r="H617" s="827">
        <v>0</v>
      </c>
      <c r="I617" s="831">
        <v>1</v>
      </c>
      <c r="J617" s="831">
        <v>34.47</v>
      </c>
      <c r="K617" s="827">
        <v>1</v>
      </c>
      <c r="L617" s="831">
        <v>1</v>
      </c>
      <c r="M617" s="832">
        <v>34.47</v>
      </c>
    </row>
    <row r="618" spans="1:13" ht="14.45" customHeight="1" x14ac:dyDescent="0.2">
      <c r="A618" s="821" t="s">
        <v>2899</v>
      </c>
      <c r="B618" s="822" t="s">
        <v>2684</v>
      </c>
      <c r="C618" s="822" t="s">
        <v>3720</v>
      </c>
      <c r="D618" s="822" t="s">
        <v>2686</v>
      </c>
      <c r="E618" s="822" t="s">
        <v>3721</v>
      </c>
      <c r="F618" s="831"/>
      <c r="G618" s="831"/>
      <c r="H618" s="827">
        <v>0</v>
      </c>
      <c r="I618" s="831">
        <v>1</v>
      </c>
      <c r="J618" s="831">
        <v>614.48</v>
      </c>
      <c r="K618" s="827">
        <v>1</v>
      </c>
      <c r="L618" s="831">
        <v>1</v>
      </c>
      <c r="M618" s="832">
        <v>614.48</v>
      </c>
    </row>
    <row r="619" spans="1:13" ht="14.45" customHeight="1" x14ac:dyDescent="0.2">
      <c r="A619" s="821" t="s">
        <v>2899</v>
      </c>
      <c r="B619" s="822" t="s">
        <v>2684</v>
      </c>
      <c r="C619" s="822" t="s">
        <v>3722</v>
      </c>
      <c r="D619" s="822" t="s">
        <v>2686</v>
      </c>
      <c r="E619" s="822" t="s">
        <v>3723</v>
      </c>
      <c r="F619" s="831"/>
      <c r="G619" s="831"/>
      <c r="H619" s="827">
        <v>0</v>
      </c>
      <c r="I619" s="831">
        <v>1</v>
      </c>
      <c r="J619" s="831">
        <v>742.17</v>
      </c>
      <c r="K619" s="827">
        <v>1</v>
      </c>
      <c r="L619" s="831">
        <v>1</v>
      </c>
      <c r="M619" s="832">
        <v>742.17</v>
      </c>
    </row>
    <row r="620" spans="1:13" ht="14.45" customHeight="1" x14ac:dyDescent="0.2">
      <c r="A620" s="821" t="s">
        <v>2899</v>
      </c>
      <c r="B620" s="822" t="s">
        <v>2434</v>
      </c>
      <c r="C620" s="822" t="s">
        <v>2442</v>
      </c>
      <c r="D620" s="822" t="s">
        <v>2436</v>
      </c>
      <c r="E620" s="822" t="s">
        <v>2443</v>
      </c>
      <c r="F620" s="831"/>
      <c r="G620" s="831"/>
      <c r="H620" s="827">
        <v>0</v>
      </c>
      <c r="I620" s="831">
        <v>1</v>
      </c>
      <c r="J620" s="831">
        <v>84.18</v>
      </c>
      <c r="K620" s="827">
        <v>1</v>
      </c>
      <c r="L620" s="831">
        <v>1</v>
      </c>
      <c r="M620" s="832">
        <v>84.18</v>
      </c>
    </row>
    <row r="621" spans="1:13" ht="14.45" customHeight="1" x14ac:dyDescent="0.2">
      <c r="A621" s="821" t="s">
        <v>2899</v>
      </c>
      <c r="B621" s="822" t="s">
        <v>2434</v>
      </c>
      <c r="C621" s="822" t="s">
        <v>3760</v>
      </c>
      <c r="D621" s="822" t="s">
        <v>891</v>
      </c>
      <c r="E621" s="822" t="s">
        <v>3761</v>
      </c>
      <c r="F621" s="831">
        <v>2</v>
      </c>
      <c r="G621" s="831">
        <v>126.28</v>
      </c>
      <c r="H621" s="827">
        <v>1</v>
      </c>
      <c r="I621" s="831"/>
      <c r="J621" s="831"/>
      <c r="K621" s="827">
        <v>0</v>
      </c>
      <c r="L621" s="831">
        <v>2</v>
      </c>
      <c r="M621" s="832">
        <v>126.28</v>
      </c>
    </row>
    <row r="622" spans="1:13" ht="14.45" customHeight="1" x14ac:dyDescent="0.2">
      <c r="A622" s="821" t="s">
        <v>2899</v>
      </c>
      <c r="B622" s="822" t="s">
        <v>2434</v>
      </c>
      <c r="C622" s="822" t="s">
        <v>2438</v>
      </c>
      <c r="D622" s="822" t="s">
        <v>2436</v>
      </c>
      <c r="E622" s="822" t="s">
        <v>2439</v>
      </c>
      <c r="F622" s="831"/>
      <c r="G622" s="831"/>
      <c r="H622" s="827">
        <v>0</v>
      </c>
      <c r="I622" s="831">
        <v>1</v>
      </c>
      <c r="J622" s="831">
        <v>63.14</v>
      </c>
      <c r="K622" s="827">
        <v>1</v>
      </c>
      <c r="L622" s="831">
        <v>1</v>
      </c>
      <c r="M622" s="832">
        <v>63.14</v>
      </c>
    </row>
    <row r="623" spans="1:13" ht="14.45" customHeight="1" x14ac:dyDescent="0.2">
      <c r="A623" s="821" t="s">
        <v>2899</v>
      </c>
      <c r="B623" s="822" t="s">
        <v>2434</v>
      </c>
      <c r="C623" s="822" t="s">
        <v>2440</v>
      </c>
      <c r="D623" s="822" t="s">
        <v>2436</v>
      </c>
      <c r="E623" s="822" t="s">
        <v>2441</v>
      </c>
      <c r="F623" s="831"/>
      <c r="G623" s="831"/>
      <c r="H623" s="827">
        <v>0</v>
      </c>
      <c r="I623" s="831">
        <v>1</v>
      </c>
      <c r="J623" s="831">
        <v>49.08</v>
      </c>
      <c r="K623" s="827">
        <v>1</v>
      </c>
      <c r="L623" s="831">
        <v>1</v>
      </c>
      <c r="M623" s="832">
        <v>49.08</v>
      </c>
    </row>
    <row r="624" spans="1:13" ht="14.45" customHeight="1" x14ac:dyDescent="0.2">
      <c r="A624" s="821" t="s">
        <v>2899</v>
      </c>
      <c r="B624" s="822" t="s">
        <v>2445</v>
      </c>
      <c r="C624" s="822" t="s">
        <v>2449</v>
      </c>
      <c r="D624" s="822" t="s">
        <v>1529</v>
      </c>
      <c r="E624" s="822" t="s">
        <v>2450</v>
      </c>
      <c r="F624" s="831"/>
      <c r="G624" s="831"/>
      <c r="H624" s="827">
        <v>0</v>
      </c>
      <c r="I624" s="831">
        <v>22</v>
      </c>
      <c r="J624" s="831">
        <v>3395.92</v>
      </c>
      <c r="K624" s="827">
        <v>1</v>
      </c>
      <c r="L624" s="831">
        <v>22</v>
      </c>
      <c r="M624" s="832">
        <v>3395.92</v>
      </c>
    </row>
    <row r="625" spans="1:13" ht="14.45" customHeight="1" x14ac:dyDescent="0.2">
      <c r="A625" s="821" t="s">
        <v>2899</v>
      </c>
      <c r="B625" s="822" t="s">
        <v>2497</v>
      </c>
      <c r="C625" s="822" t="s">
        <v>2499</v>
      </c>
      <c r="D625" s="822" t="s">
        <v>1376</v>
      </c>
      <c r="E625" s="822" t="s">
        <v>1377</v>
      </c>
      <c r="F625" s="831"/>
      <c r="G625" s="831"/>
      <c r="H625" s="827">
        <v>0</v>
      </c>
      <c r="I625" s="831">
        <v>4</v>
      </c>
      <c r="J625" s="831">
        <v>16068.08</v>
      </c>
      <c r="K625" s="827">
        <v>1</v>
      </c>
      <c r="L625" s="831">
        <v>4</v>
      </c>
      <c r="M625" s="832">
        <v>16068.08</v>
      </c>
    </row>
    <row r="626" spans="1:13" ht="14.45" customHeight="1" x14ac:dyDescent="0.2">
      <c r="A626" s="821" t="s">
        <v>2899</v>
      </c>
      <c r="B626" s="822" t="s">
        <v>4898</v>
      </c>
      <c r="C626" s="822" t="s">
        <v>3072</v>
      </c>
      <c r="D626" s="822" t="s">
        <v>3073</v>
      </c>
      <c r="E626" s="822" t="s">
        <v>3074</v>
      </c>
      <c r="F626" s="831"/>
      <c r="G626" s="831"/>
      <c r="H626" s="827">
        <v>0</v>
      </c>
      <c r="I626" s="831">
        <v>86</v>
      </c>
      <c r="J626" s="831">
        <v>141999.76</v>
      </c>
      <c r="K626" s="827">
        <v>1</v>
      </c>
      <c r="L626" s="831">
        <v>86</v>
      </c>
      <c r="M626" s="832">
        <v>141999.76</v>
      </c>
    </row>
    <row r="627" spans="1:13" ht="14.45" customHeight="1" x14ac:dyDescent="0.2">
      <c r="A627" s="821" t="s">
        <v>2899</v>
      </c>
      <c r="B627" s="822" t="s">
        <v>4894</v>
      </c>
      <c r="C627" s="822" t="s">
        <v>3168</v>
      </c>
      <c r="D627" s="822" t="s">
        <v>3169</v>
      </c>
      <c r="E627" s="822" t="s">
        <v>3170</v>
      </c>
      <c r="F627" s="831"/>
      <c r="G627" s="831"/>
      <c r="H627" s="827">
        <v>0</v>
      </c>
      <c r="I627" s="831">
        <v>14</v>
      </c>
      <c r="J627" s="831">
        <v>7032.34</v>
      </c>
      <c r="K627" s="827">
        <v>1</v>
      </c>
      <c r="L627" s="831">
        <v>14</v>
      </c>
      <c r="M627" s="832">
        <v>7032.34</v>
      </c>
    </row>
    <row r="628" spans="1:13" ht="14.45" customHeight="1" x14ac:dyDescent="0.2">
      <c r="A628" s="821" t="s">
        <v>2899</v>
      </c>
      <c r="B628" s="822" t="s">
        <v>4910</v>
      </c>
      <c r="C628" s="822" t="s">
        <v>3513</v>
      </c>
      <c r="D628" s="822" t="s">
        <v>3514</v>
      </c>
      <c r="E628" s="822" t="s">
        <v>3280</v>
      </c>
      <c r="F628" s="831">
        <v>6</v>
      </c>
      <c r="G628" s="831">
        <v>3082.2000000000003</v>
      </c>
      <c r="H628" s="827">
        <v>1</v>
      </c>
      <c r="I628" s="831"/>
      <c r="J628" s="831"/>
      <c r="K628" s="827">
        <v>0</v>
      </c>
      <c r="L628" s="831">
        <v>6</v>
      </c>
      <c r="M628" s="832">
        <v>3082.2000000000003</v>
      </c>
    </row>
    <row r="629" spans="1:13" ht="14.45" customHeight="1" x14ac:dyDescent="0.2">
      <c r="A629" s="821" t="s">
        <v>2899</v>
      </c>
      <c r="B629" s="822" t="s">
        <v>4895</v>
      </c>
      <c r="C629" s="822" t="s">
        <v>3100</v>
      </c>
      <c r="D629" s="822" t="s">
        <v>3101</v>
      </c>
      <c r="E629" s="822" t="s">
        <v>3102</v>
      </c>
      <c r="F629" s="831">
        <v>9</v>
      </c>
      <c r="G629" s="831">
        <v>4953.51</v>
      </c>
      <c r="H629" s="827">
        <v>1</v>
      </c>
      <c r="I629" s="831"/>
      <c r="J629" s="831"/>
      <c r="K629" s="827">
        <v>0</v>
      </c>
      <c r="L629" s="831">
        <v>9</v>
      </c>
      <c r="M629" s="832">
        <v>4953.51</v>
      </c>
    </row>
    <row r="630" spans="1:13" ht="14.45" customHeight="1" x14ac:dyDescent="0.2">
      <c r="A630" s="821" t="s">
        <v>2899</v>
      </c>
      <c r="B630" s="822" t="s">
        <v>4895</v>
      </c>
      <c r="C630" s="822" t="s">
        <v>3103</v>
      </c>
      <c r="D630" s="822" t="s">
        <v>3104</v>
      </c>
      <c r="E630" s="822" t="s">
        <v>734</v>
      </c>
      <c r="F630" s="831"/>
      <c r="G630" s="831"/>
      <c r="H630" s="827">
        <v>0</v>
      </c>
      <c r="I630" s="831">
        <v>108</v>
      </c>
      <c r="J630" s="831">
        <v>59442.119999999995</v>
      </c>
      <c r="K630" s="827">
        <v>1</v>
      </c>
      <c r="L630" s="831">
        <v>108</v>
      </c>
      <c r="M630" s="832">
        <v>59442.119999999995</v>
      </c>
    </row>
    <row r="631" spans="1:13" ht="14.45" customHeight="1" x14ac:dyDescent="0.2">
      <c r="A631" s="821" t="s">
        <v>2899</v>
      </c>
      <c r="B631" s="822" t="s">
        <v>4896</v>
      </c>
      <c r="C631" s="822" t="s">
        <v>3016</v>
      </c>
      <c r="D631" s="822" t="s">
        <v>3017</v>
      </c>
      <c r="E631" s="822" t="s">
        <v>3018</v>
      </c>
      <c r="F631" s="831"/>
      <c r="G631" s="831"/>
      <c r="H631" s="827">
        <v>0</v>
      </c>
      <c r="I631" s="831">
        <v>1</v>
      </c>
      <c r="J631" s="831">
        <v>550.39</v>
      </c>
      <c r="K631" s="827">
        <v>1</v>
      </c>
      <c r="L631" s="831">
        <v>1</v>
      </c>
      <c r="M631" s="832">
        <v>550.39</v>
      </c>
    </row>
    <row r="632" spans="1:13" ht="14.45" customHeight="1" x14ac:dyDescent="0.2">
      <c r="A632" s="821" t="s">
        <v>2899</v>
      </c>
      <c r="B632" s="822" t="s">
        <v>2524</v>
      </c>
      <c r="C632" s="822" t="s">
        <v>3615</v>
      </c>
      <c r="D632" s="822" t="s">
        <v>3616</v>
      </c>
      <c r="E632" s="822" t="s">
        <v>659</v>
      </c>
      <c r="F632" s="831">
        <v>1</v>
      </c>
      <c r="G632" s="831">
        <v>65.28</v>
      </c>
      <c r="H632" s="827">
        <v>1</v>
      </c>
      <c r="I632" s="831"/>
      <c r="J632" s="831"/>
      <c r="K632" s="827">
        <v>0</v>
      </c>
      <c r="L632" s="831">
        <v>1</v>
      </c>
      <c r="M632" s="832">
        <v>65.28</v>
      </c>
    </row>
    <row r="633" spans="1:13" ht="14.45" customHeight="1" x14ac:dyDescent="0.2">
      <c r="A633" s="821" t="s">
        <v>2899</v>
      </c>
      <c r="B633" s="822" t="s">
        <v>2524</v>
      </c>
      <c r="C633" s="822" t="s">
        <v>3614</v>
      </c>
      <c r="D633" s="822" t="s">
        <v>3272</v>
      </c>
      <c r="E633" s="822" t="s">
        <v>658</v>
      </c>
      <c r="F633" s="831">
        <v>1</v>
      </c>
      <c r="G633" s="831">
        <v>72.55</v>
      </c>
      <c r="H633" s="827">
        <v>1</v>
      </c>
      <c r="I633" s="831"/>
      <c r="J633" s="831"/>
      <c r="K633" s="827">
        <v>0</v>
      </c>
      <c r="L633" s="831">
        <v>1</v>
      </c>
      <c r="M633" s="832">
        <v>72.55</v>
      </c>
    </row>
    <row r="634" spans="1:13" ht="14.45" customHeight="1" x14ac:dyDescent="0.2">
      <c r="A634" s="821" t="s">
        <v>2899</v>
      </c>
      <c r="B634" s="822" t="s">
        <v>2524</v>
      </c>
      <c r="C634" s="822" t="s">
        <v>2526</v>
      </c>
      <c r="D634" s="822" t="s">
        <v>656</v>
      </c>
      <c r="E634" s="822" t="s">
        <v>658</v>
      </c>
      <c r="F634" s="831"/>
      <c r="G634" s="831"/>
      <c r="H634" s="827">
        <v>0</v>
      </c>
      <c r="I634" s="831">
        <v>12</v>
      </c>
      <c r="J634" s="831">
        <v>870.59999999999991</v>
      </c>
      <c r="K634" s="827">
        <v>1</v>
      </c>
      <c r="L634" s="831">
        <v>12</v>
      </c>
      <c r="M634" s="832">
        <v>870.59999999999991</v>
      </c>
    </row>
    <row r="635" spans="1:13" ht="14.45" customHeight="1" x14ac:dyDescent="0.2">
      <c r="A635" s="821" t="s">
        <v>2899</v>
      </c>
      <c r="B635" s="822" t="s">
        <v>2524</v>
      </c>
      <c r="C635" s="822" t="s">
        <v>2527</v>
      </c>
      <c r="D635" s="822" t="s">
        <v>656</v>
      </c>
      <c r="E635" s="822" t="s">
        <v>659</v>
      </c>
      <c r="F635" s="831"/>
      <c r="G635" s="831"/>
      <c r="H635" s="827">
        <v>0</v>
      </c>
      <c r="I635" s="831">
        <v>7</v>
      </c>
      <c r="J635" s="831">
        <v>456.96000000000004</v>
      </c>
      <c r="K635" s="827">
        <v>1</v>
      </c>
      <c r="L635" s="831">
        <v>7</v>
      </c>
      <c r="M635" s="832">
        <v>456.96000000000004</v>
      </c>
    </row>
    <row r="636" spans="1:13" ht="14.45" customHeight="1" x14ac:dyDescent="0.2">
      <c r="A636" s="821" t="s">
        <v>2899</v>
      </c>
      <c r="B636" s="822" t="s">
        <v>2524</v>
      </c>
      <c r="C636" s="822" t="s">
        <v>2525</v>
      </c>
      <c r="D636" s="822" t="s">
        <v>656</v>
      </c>
      <c r="E636" s="822" t="s">
        <v>657</v>
      </c>
      <c r="F636" s="831"/>
      <c r="G636" s="831"/>
      <c r="H636" s="827">
        <v>0</v>
      </c>
      <c r="I636" s="831">
        <v>12</v>
      </c>
      <c r="J636" s="831">
        <v>261.12</v>
      </c>
      <c r="K636" s="827">
        <v>1</v>
      </c>
      <c r="L636" s="831">
        <v>12</v>
      </c>
      <c r="M636" s="832">
        <v>261.12</v>
      </c>
    </row>
    <row r="637" spans="1:13" ht="14.45" customHeight="1" x14ac:dyDescent="0.2">
      <c r="A637" s="821" t="s">
        <v>2899</v>
      </c>
      <c r="B637" s="822" t="s">
        <v>2524</v>
      </c>
      <c r="C637" s="822" t="s">
        <v>3617</v>
      </c>
      <c r="D637" s="822" t="s">
        <v>3618</v>
      </c>
      <c r="E637" s="822" t="s">
        <v>659</v>
      </c>
      <c r="F637" s="831">
        <v>1</v>
      </c>
      <c r="G637" s="831">
        <v>65.28</v>
      </c>
      <c r="H637" s="827">
        <v>1</v>
      </c>
      <c r="I637" s="831"/>
      <c r="J637" s="831"/>
      <c r="K637" s="827">
        <v>0</v>
      </c>
      <c r="L637" s="831">
        <v>1</v>
      </c>
      <c r="M637" s="832">
        <v>65.28</v>
      </c>
    </row>
    <row r="638" spans="1:13" ht="14.45" customHeight="1" x14ac:dyDescent="0.2">
      <c r="A638" s="821" t="s">
        <v>2899</v>
      </c>
      <c r="B638" s="822" t="s">
        <v>2555</v>
      </c>
      <c r="C638" s="822" t="s">
        <v>2556</v>
      </c>
      <c r="D638" s="822" t="s">
        <v>1211</v>
      </c>
      <c r="E638" s="822" t="s">
        <v>1212</v>
      </c>
      <c r="F638" s="831"/>
      <c r="G638" s="831"/>
      <c r="H638" s="827"/>
      <c r="I638" s="831">
        <v>40</v>
      </c>
      <c r="J638" s="831">
        <v>0</v>
      </c>
      <c r="K638" s="827"/>
      <c r="L638" s="831">
        <v>40</v>
      </c>
      <c r="M638" s="832">
        <v>0</v>
      </c>
    </row>
    <row r="639" spans="1:13" ht="14.45" customHeight="1" x14ac:dyDescent="0.2">
      <c r="A639" s="821" t="s">
        <v>2899</v>
      </c>
      <c r="B639" s="822" t="s">
        <v>2555</v>
      </c>
      <c r="C639" s="822" t="s">
        <v>3463</v>
      </c>
      <c r="D639" s="822" t="s">
        <v>3464</v>
      </c>
      <c r="E639" s="822" t="s">
        <v>1253</v>
      </c>
      <c r="F639" s="831">
        <v>5</v>
      </c>
      <c r="G639" s="831">
        <v>0</v>
      </c>
      <c r="H639" s="827"/>
      <c r="I639" s="831"/>
      <c r="J639" s="831"/>
      <c r="K639" s="827"/>
      <c r="L639" s="831">
        <v>5</v>
      </c>
      <c r="M639" s="832">
        <v>0</v>
      </c>
    </row>
    <row r="640" spans="1:13" ht="14.45" customHeight="1" x14ac:dyDescent="0.2">
      <c r="A640" s="821" t="s">
        <v>2899</v>
      </c>
      <c r="B640" s="822" t="s">
        <v>2555</v>
      </c>
      <c r="C640" s="822" t="s">
        <v>3735</v>
      </c>
      <c r="D640" s="822" t="s">
        <v>3464</v>
      </c>
      <c r="E640" s="822" t="s">
        <v>3736</v>
      </c>
      <c r="F640" s="831">
        <v>2</v>
      </c>
      <c r="G640" s="831">
        <v>0</v>
      </c>
      <c r="H640" s="827"/>
      <c r="I640" s="831"/>
      <c r="J640" s="831"/>
      <c r="K640" s="827"/>
      <c r="L640" s="831">
        <v>2</v>
      </c>
      <c r="M640" s="832">
        <v>0</v>
      </c>
    </row>
    <row r="641" spans="1:13" ht="14.45" customHeight="1" x14ac:dyDescent="0.2">
      <c r="A641" s="821" t="s">
        <v>2899</v>
      </c>
      <c r="B641" s="822" t="s">
        <v>2577</v>
      </c>
      <c r="C641" s="822" t="s">
        <v>2581</v>
      </c>
      <c r="D641" s="822" t="s">
        <v>2579</v>
      </c>
      <c r="E641" s="822" t="s">
        <v>2582</v>
      </c>
      <c r="F641" s="831"/>
      <c r="G641" s="831"/>
      <c r="H641" s="827">
        <v>0</v>
      </c>
      <c r="I641" s="831">
        <v>6</v>
      </c>
      <c r="J641" s="831">
        <v>1018.3799999999999</v>
      </c>
      <c r="K641" s="827">
        <v>1</v>
      </c>
      <c r="L641" s="831">
        <v>6</v>
      </c>
      <c r="M641" s="832">
        <v>1018.3799999999999</v>
      </c>
    </row>
    <row r="642" spans="1:13" ht="14.45" customHeight="1" x14ac:dyDescent="0.2">
      <c r="A642" s="821" t="s">
        <v>2899</v>
      </c>
      <c r="B642" s="822" t="s">
        <v>2583</v>
      </c>
      <c r="C642" s="822" t="s">
        <v>2584</v>
      </c>
      <c r="D642" s="822" t="s">
        <v>1281</v>
      </c>
      <c r="E642" s="822" t="s">
        <v>1282</v>
      </c>
      <c r="F642" s="831"/>
      <c r="G642" s="831"/>
      <c r="H642" s="827">
        <v>0</v>
      </c>
      <c r="I642" s="831">
        <v>2</v>
      </c>
      <c r="J642" s="831">
        <v>2573.2399999999998</v>
      </c>
      <c r="K642" s="827">
        <v>1</v>
      </c>
      <c r="L642" s="831">
        <v>2</v>
      </c>
      <c r="M642" s="832">
        <v>2573.2399999999998</v>
      </c>
    </row>
    <row r="643" spans="1:13" ht="14.45" customHeight="1" x14ac:dyDescent="0.2">
      <c r="A643" s="821" t="s">
        <v>2899</v>
      </c>
      <c r="B643" s="822" t="s">
        <v>2583</v>
      </c>
      <c r="C643" s="822" t="s">
        <v>3729</v>
      </c>
      <c r="D643" s="822" t="s">
        <v>3730</v>
      </c>
      <c r="E643" s="822" t="s">
        <v>3731</v>
      </c>
      <c r="F643" s="831">
        <v>1</v>
      </c>
      <c r="G643" s="831">
        <v>1286.19</v>
      </c>
      <c r="H643" s="827">
        <v>1</v>
      </c>
      <c r="I643" s="831"/>
      <c r="J643" s="831"/>
      <c r="K643" s="827">
        <v>0</v>
      </c>
      <c r="L643" s="831">
        <v>1</v>
      </c>
      <c r="M643" s="832">
        <v>1286.19</v>
      </c>
    </row>
    <row r="644" spans="1:13" ht="14.45" customHeight="1" x14ac:dyDescent="0.2">
      <c r="A644" s="821" t="s">
        <v>2899</v>
      </c>
      <c r="B644" s="822" t="s">
        <v>2587</v>
      </c>
      <c r="C644" s="822" t="s">
        <v>2588</v>
      </c>
      <c r="D644" s="822" t="s">
        <v>2589</v>
      </c>
      <c r="E644" s="822" t="s">
        <v>2590</v>
      </c>
      <c r="F644" s="831"/>
      <c r="G644" s="831"/>
      <c r="H644" s="827">
        <v>0</v>
      </c>
      <c r="I644" s="831">
        <v>2</v>
      </c>
      <c r="J644" s="831">
        <v>46.8</v>
      </c>
      <c r="K644" s="827">
        <v>1</v>
      </c>
      <c r="L644" s="831">
        <v>2</v>
      </c>
      <c r="M644" s="832">
        <v>46.8</v>
      </c>
    </row>
    <row r="645" spans="1:13" ht="14.45" customHeight="1" x14ac:dyDescent="0.2">
      <c r="A645" s="821" t="s">
        <v>2899</v>
      </c>
      <c r="B645" s="822" t="s">
        <v>2593</v>
      </c>
      <c r="C645" s="822" t="s">
        <v>2596</v>
      </c>
      <c r="D645" s="822" t="s">
        <v>1460</v>
      </c>
      <c r="E645" s="822" t="s">
        <v>1386</v>
      </c>
      <c r="F645" s="831"/>
      <c r="G645" s="831"/>
      <c r="H645" s="827"/>
      <c r="I645" s="831">
        <v>13</v>
      </c>
      <c r="J645" s="831">
        <v>0</v>
      </c>
      <c r="K645" s="827"/>
      <c r="L645" s="831">
        <v>13</v>
      </c>
      <c r="M645" s="832">
        <v>0</v>
      </c>
    </row>
    <row r="646" spans="1:13" ht="14.45" customHeight="1" x14ac:dyDescent="0.2">
      <c r="A646" s="821" t="s">
        <v>2899</v>
      </c>
      <c r="B646" s="822" t="s">
        <v>2593</v>
      </c>
      <c r="C646" s="822" t="s">
        <v>2594</v>
      </c>
      <c r="D646" s="822" t="s">
        <v>1460</v>
      </c>
      <c r="E646" s="822" t="s">
        <v>2595</v>
      </c>
      <c r="F646" s="831"/>
      <c r="G646" s="831"/>
      <c r="H646" s="827"/>
      <c r="I646" s="831">
        <v>7</v>
      </c>
      <c r="J646" s="831">
        <v>0</v>
      </c>
      <c r="K646" s="827"/>
      <c r="L646" s="831">
        <v>7</v>
      </c>
      <c r="M646" s="832">
        <v>0</v>
      </c>
    </row>
    <row r="647" spans="1:13" ht="14.45" customHeight="1" x14ac:dyDescent="0.2">
      <c r="A647" s="821" t="s">
        <v>2899</v>
      </c>
      <c r="B647" s="822" t="s">
        <v>2613</v>
      </c>
      <c r="C647" s="822" t="s">
        <v>2614</v>
      </c>
      <c r="D647" s="822" t="s">
        <v>1454</v>
      </c>
      <c r="E647" s="822" t="s">
        <v>2615</v>
      </c>
      <c r="F647" s="831"/>
      <c r="G647" s="831"/>
      <c r="H647" s="827">
        <v>0</v>
      </c>
      <c r="I647" s="831">
        <v>19</v>
      </c>
      <c r="J647" s="831">
        <v>2233.4499999999998</v>
      </c>
      <c r="K647" s="827">
        <v>1</v>
      </c>
      <c r="L647" s="831">
        <v>19</v>
      </c>
      <c r="M647" s="832">
        <v>2233.4499999999998</v>
      </c>
    </row>
    <row r="648" spans="1:13" ht="14.45" customHeight="1" x14ac:dyDescent="0.2">
      <c r="A648" s="821" t="s">
        <v>2899</v>
      </c>
      <c r="B648" s="822" t="s">
        <v>2613</v>
      </c>
      <c r="C648" s="822" t="s">
        <v>2616</v>
      </c>
      <c r="D648" s="822" t="s">
        <v>1454</v>
      </c>
      <c r="E648" s="822" t="s">
        <v>780</v>
      </c>
      <c r="F648" s="831"/>
      <c r="G648" s="831"/>
      <c r="H648" s="827">
        <v>0</v>
      </c>
      <c r="I648" s="831">
        <v>2</v>
      </c>
      <c r="J648" s="831">
        <v>117.54</v>
      </c>
      <c r="K648" s="827">
        <v>1</v>
      </c>
      <c r="L648" s="831">
        <v>2</v>
      </c>
      <c r="M648" s="832">
        <v>117.54</v>
      </c>
    </row>
    <row r="649" spans="1:13" ht="14.45" customHeight="1" x14ac:dyDescent="0.2">
      <c r="A649" s="821" t="s">
        <v>2899</v>
      </c>
      <c r="B649" s="822" t="s">
        <v>4911</v>
      </c>
      <c r="C649" s="822" t="s">
        <v>3636</v>
      </c>
      <c r="D649" s="822" t="s">
        <v>3637</v>
      </c>
      <c r="E649" s="822" t="s">
        <v>3638</v>
      </c>
      <c r="F649" s="831">
        <v>1</v>
      </c>
      <c r="G649" s="831">
        <v>97.96</v>
      </c>
      <c r="H649" s="827">
        <v>1</v>
      </c>
      <c r="I649" s="831"/>
      <c r="J649" s="831"/>
      <c r="K649" s="827">
        <v>0</v>
      </c>
      <c r="L649" s="831">
        <v>1</v>
      </c>
      <c r="M649" s="832">
        <v>97.96</v>
      </c>
    </row>
    <row r="650" spans="1:13" ht="14.45" customHeight="1" x14ac:dyDescent="0.2">
      <c r="A650" s="821" t="s">
        <v>2899</v>
      </c>
      <c r="B650" s="822" t="s">
        <v>2619</v>
      </c>
      <c r="C650" s="822" t="s">
        <v>3764</v>
      </c>
      <c r="D650" s="822" t="s">
        <v>1958</v>
      </c>
      <c r="E650" s="822" t="s">
        <v>1959</v>
      </c>
      <c r="F650" s="831"/>
      <c r="G650" s="831"/>
      <c r="H650" s="827">
        <v>0</v>
      </c>
      <c r="I650" s="831">
        <v>3</v>
      </c>
      <c r="J650" s="831">
        <v>701.88</v>
      </c>
      <c r="K650" s="827">
        <v>1</v>
      </c>
      <c r="L650" s="831">
        <v>3</v>
      </c>
      <c r="M650" s="832">
        <v>701.88</v>
      </c>
    </row>
    <row r="651" spans="1:13" ht="14.45" customHeight="1" x14ac:dyDescent="0.2">
      <c r="A651" s="821" t="s">
        <v>2899</v>
      </c>
      <c r="B651" s="822" t="s">
        <v>2619</v>
      </c>
      <c r="C651" s="822" t="s">
        <v>2788</v>
      </c>
      <c r="D651" s="822" t="s">
        <v>1967</v>
      </c>
      <c r="E651" s="822" t="s">
        <v>1961</v>
      </c>
      <c r="F651" s="831"/>
      <c r="G651" s="831"/>
      <c r="H651" s="827">
        <v>0</v>
      </c>
      <c r="I651" s="831">
        <v>2</v>
      </c>
      <c r="J651" s="831">
        <v>311.94</v>
      </c>
      <c r="K651" s="827">
        <v>1</v>
      </c>
      <c r="L651" s="831">
        <v>2</v>
      </c>
      <c r="M651" s="832">
        <v>311.94</v>
      </c>
    </row>
    <row r="652" spans="1:13" ht="14.45" customHeight="1" x14ac:dyDescent="0.2">
      <c r="A652" s="821" t="s">
        <v>2899</v>
      </c>
      <c r="B652" s="822" t="s">
        <v>2619</v>
      </c>
      <c r="C652" s="822" t="s">
        <v>2794</v>
      </c>
      <c r="D652" s="822" t="s">
        <v>2795</v>
      </c>
      <c r="E652" s="822" t="s">
        <v>1959</v>
      </c>
      <c r="F652" s="831"/>
      <c r="G652" s="831"/>
      <c r="H652" s="827">
        <v>0</v>
      </c>
      <c r="I652" s="831">
        <v>91</v>
      </c>
      <c r="J652" s="831">
        <v>21290.359999999997</v>
      </c>
      <c r="K652" s="827">
        <v>1</v>
      </c>
      <c r="L652" s="831">
        <v>91</v>
      </c>
      <c r="M652" s="832">
        <v>21290.359999999997</v>
      </c>
    </row>
    <row r="653" spans="1:13" ht="14.45" customHeight="1" x14ac:dyDescent="0.2">
      <c r="A653" s="821" t="s">
        <v>2899</v>
      </c>
      <c r="B653" s="822" t="s">
        <v>2619</v>
      </c>
      <c r="C653" s="822" t="s">
        <v>2639</v>
      </c>
      <c r="D653" s="822" t="s">
        <v>1504</v>
      </c>
      <c r="E653" s="822" t="s">
        <v>1493</v>
      </c>
      <c r="F653" s="831"/>
      <c r="G653" s="831"/>
      <c r="H653" s="827">
        <v>0</v>
      </c>
      <c r="I653" s="831">
        <v>5</v>
      </c>
      <c r="J653" s="831">
        <v>1194.4499999999998</v>
      </c>
      <c r="K653" s="827">
        <v>1</v>
      </c>
      <c r="L653" s="831">
        <v>5</v>
      </c>
      <c r="M653" s="832">
        <v>1194.4499999999998</v>
      </c>
    </row>
    <row r="654" spans="1:13" ht="14.45" customHeight="1" x14ac:dyDescent="0.2">
      <c r="A654" s="821" t="s">
        <v>2899</v>
      </c>
      <c r="B654" s="822" t="s">
        <v>2619</v>
      </c>
      <c r="C654" s="822" t="s">
        <v>2638</v>
      </c>
      <c r="D654" s="822" t="s">
        <v>1505</v>
      </c>
      <c r="E654" s="822" t="s">
        <v>1493</v>
      </c>
      <c r="F654" s="831"/>
      <c r="G654" s="831"/>
      <c r="H654" s="827">
        <v>0</v>
      </c>
      <c r="I654" s="831">
        <v>5</v>
      </c>
      <c r="J654" s="831">
        <v>1194.4499999999998</v>
      </c>
      <c r="K654" s="827">
        <v>1</v>
      </c>
      <c r="L654" s="831">
        <v>5</v>
      </c>
      <c r="M654" s="832">
        <v>1194.4499999999998</v>
      </c>
    </row>
    <row r="655" spans="1:13" ht="14.45" customHeight="1" x14ac:dyDescent="0.2">
      <c r="A655" s="821" t="s">
        <v>2899</v>
      </c>
      <c r="B655" s="822" t="s">
        <v>2804</v>
      </c>
      <c r="C655" s="822" t="s">
        <v>2805</v>
      </c>
      <c r="D655" s="822" t="s">
        <v>2806</v>
      </c>
      <c r="E655" s="822" t="s">
        <v>2807</v>
      </c>
      <c r="F655" s="831"/>
      <c r="G655" s="831"/>
      <c r="H655" s="827">
        <v>0</v>
      </c>
      <c r="I655" s="831">
        <v>5</v>
      </c>
      <c r="J655" s="831">
        <v>171686.9</v>
      </c>
      <c r="K655" s="827">
        <v>1</v>
      </c>
      <c r="L655" s="831">
        <v>5</v>
      </c>
      <c r="M655" s="832">
        <v>171686.9</v>
      </c>
    </row>
    <row r="656" spans="1:13" ht="14.45" customHeight="1" x14ac:dyDescent="0.2">
      <c r="A656" s="821" t="s">
        <v>2900</v>
      </c>
      <c r="B656" s="822" t="s">
        <v>4900</v>
      </c>
      <c r="C656" s="822" t="s">
        <v>3336</v>
      </c>
      <c r="D656" s="822" t="s">
        <v>3006</v>
      </c>
      <c r="E656" s="822" t="s">
        <v>3337</v>
      </c>
      <c r="F656" s="831">
        <v>1</v>
      </c>
      <c r="G656" s="831">
        <v>123.2</v>
      </c>
      <c r="H656" s="827">
        <v>1</v>
      </c>
      <c r="I656" s="831"/>
      <c r="J656" s="831"/>
      <c r="K656" s="827">
        <v>0</v>
      </c>
      <c r="L656" s="831">
        <v>1</v>
      </c>
      <c r="M656" s="832">
        <v>123.2</v>
      </c>
    </row>
    <row r="657" spans="1:13" ht="14.45" customHeight="1" x14ac:dyDescent="0.2">
      <c r="A657" s="821" t="s">
        <v>2901</v>
      </c>
      <c r="B657" s="822" t="s">
        <v>2294</v>
      </c>
      <c r="C657" s="822" t="s">
        <v>2299</v>
      </c>
      <c r="D657" s="822" t="s">
        <v>1674</v>
      </c>
      <c r="E657" s="822" t="s">
        <v>2300</v>
      </c>
      <c r="F657" s="831"/>
      <c r="G657" s="831"/>
      <c r="H657" s="827">
        <v>0</v>
      </c>
      <c r="I657" s="831">
        <v>1</v>
      </c>
      <c r="J657" s="831">
        <v>48.89</v>
      </c>
      <c r="K657" s="827">
        <v>1</v>
      </c>
      <c r="L657" s="831">
        <v>1</v>
      </c>
      <c r="M657" s="832">
        <v>48.89</v>
      </c>
    </row>
    <row r="658" spans="1:13" ht="14.45" customHeight="1" x14ac:dyDescent="0.2">
      <c r="A658" s="821" t="s">
        <v>2901</v>
      </c>
      <c r="B658" s="822" t="s">
        <v>2308</v>
      </c>
      <c r="C658" s="822" t="s">
        <v>2309</v>
      </c>
      <c r="D658" s="822" t="s">
        <v>2310</v>
      </c>
      <c r="E658" s="822" t="s">
        <v>2311</v>
      </c>
      <c r="F658" s="831"/>
      <c r="G658" s="831"/>
      <c r="H658" s="827">
        <v>0</v>
      </c>
      <c r="I658" s="831">
        <v>109</v>
      </c>
      <c r="J658" s="831">
        <v>49396.619999999995</v>
      </c>
      <c r="K658" s="827">
        <v>1</v>
      </c>
      <c r="L658" s="831">
        <v>109</v>
      </c>
      <c r="M658" s="832">
        <v>49396.619999999995</v>
      </c>
    </row>
    <row r="659" spans="1:13" ht="14.45" customHeight="1" x14ac:dyDescent="0.2">
      <c r="A659" s="821" t="s">
        <v>2901</v>
      </c>
      <c r="B659" s="822" t="s">
        <v>4891</v>
      </c>
      <c r="C659" s="822" t="s">
        <v>3284</v>
      </c>
      <c r="D659" s="822" t="s">
        <v>3285</v>
      </c>
      <c r="E659" s="822" t="s">
        <v>3286</v>
      </c>
      <c r="F659" s="831"/>
      <c r="G659" s="831"/>
      <c r="H659" s="827">
        <v>0</v>
      </c>
      <c r="I659" s="831">
        <v>111</v>
      </c>
      <c r="J659" s="831">
        <v>121108.76999999999</v>
      </c>
      <c r="K659" s="827">
        <v>1</v>
      </c>
      <c r="L659" s="831">
        <v>111</v>
      </c>
      <c r="M659" s="832">
        <v>121108.76999999999</v>
      </c>
    </row>
    <row r="660" spans="1:13" ht="14.45" customHeight="1" x14ac:dyDescent="0.2">
      <c r="A660" s="821" t="s">
        <v>2901</v>
      </c>
      <c r="B660" s="822" t="s">
        <v>4917</v>
      </c>
      <c r="C660" s="822" t="s">
        <v>3870</v>
      </c>
      <c r="D660" s="822" t="s">
        <v>3871</v>
      </c>
      <c r="E660" s="822" t="s">
        <v>3872</v>
      </c>
      <c r="F660" s="831"/>
      <c r="G660" s="831"/>
      <c r="H660" s="827">
        <v>0</v>
      </c>
      <c r="I660" s="831">
        <v>1</v>
      </c>
      <c r="J660" s="831">
        <v>184.74</v>
      </c>
      <c r="K660" s="827">
        <v>1</v>
      </c>
      <c r="L660" s="831">
        <v>1</v>
      </c>
      <c r="M660" s="832">
        <v>184.74</v>
      </c>
    </row>
    <row r="661" spans="1:13" ht="14.45" customHeight="1" x14ac:dyDescent="0.2">
      <c r="A661" s="821" t="s">
        <v>2901</v>
      </c>
      <c r="B661" s="822" t="s">
        <v>2330</v>
      </c>
      <c r="C661" s="822" t="s">
        <v>2333</v>
      </c>
      <c r="D661" s="822" t="s">
        <v>931</v>
      </c>
      <c r="E661" s="822" t="s">
        <v>2334</v>
      </c>
      <c r="F661" s="831"/>
      <c r="G661" s="831"/>
      <c r="H661" s="827">
        <v>0</v>
      </c>
      <c r="I661" s="831">
        <v>8</v>
      </c>
      <c r="J661" s="831">
        <v>11084.96</v>
      </c>
      <c r="K661" s="827">
        <v>1</v>
      </c>
      <c r="L661" s="831">
        <v>8</v>
      </c>
      <c r="M661" s="832">
        <v>11084.96</v>
      </c>
    </row>
    <row r="662" spans="1:13" ht="14.45" customHeight="1" x14ac:dyDescent="0.2">
      <c r="A662" s="821" t="s">
        <v>2901</v>
      </c>
      <c r="B662" s="822" t="s">
        <v>2330</v>
      </c>
      <c r="C662" s="822" t="s">
        <v>3713</v>
      </c>
      <c r="D662" s="822" t="s">
        <v>929</v>
      </c>
      <c r="E662" s="822" t="s">
        <v>3714</v>
      </c>
      <c r="F662" s="831"/>
      <c r="G662" s="831"/>
      <c r="H662" s="827">
        <v>0</v>
      </c>
      <c r="I662" s="831">
        <v>16</v>
      </c>
      <c r="J662" s="831">
        <v>5890.56</v>
      </c>
      <c r="K662" s="827">
        <v>1</v>
      </c>
      <c r="L662" s="831">
        <v>16</v>
      </c>
      <c r="M662" s="832">
        <v>5890.56</v>
      </c>
    </row>
    <row r="663" spans="1:13" ht="14.45" customHeight="1" x14ac:dyDescent="0.2">
      <c r="A663" s="821" t="s">
        <v>2901</v>
      </c>
      <c r="B663" s="822" t="s">
        <v>2330</v>
      </c>
      <c r="C663" s="822" t="s">
        <v>2654</v>
      </c>
      <c r="D663" s="822" t="s">
        <v>929</v>
      </c>
      <c r="E663" s="822" t="s">
        <v>2655</v>
      </c>
      <c r="F663" s="831"/>
      <c r="G663" s="831"/>
      <c r="H663" s="827">
        <v>0</v>
      </c>
      <c r="I663" s="831">
        <v>28</v>
      </c>
      <c r="J663" s="831">
        <v>20617.240000000002</v>
      </c>
      <c r="K663" s="827">
        <v>1</v>
      </c>
      <c r="L663" s="831">
        <v>28</v>
      </c>
      <c r="M663" s="832">
        <v>20617.240000000002</v>
      </c>
    </row>
    <row r="664" spans="1:13" ht="14.45" customHeight="1" x14ac:dyDescent="0.2">
      <c r="A664" s="821" t="s">
        <v>2901</v>
      </c>
      <c r="B664" s="822" t="s">
        <v>2330</v>
      </c>
      <c r="C664" s="822" t="s">
        <v>3120</v>
      </c>
      <c r="D664" s="822" t="s">
        <v>929</v>
      </c>
      <c r="E664" s="822" t="s">
        <v>3121</v>
      </c>
      <c r="F664" s="831"/>
      <c r="G664" s="831"/>
      <c r="H664" s="827">
        <v>0</v>
      </c>
      <c r="I664" s="831">
        <v>6</v>
      </c>
      <c r="J664" s="831">
        <v>2945.34</v>
      </c>
      <c r="K664" s="827">
        <v>1</v>
      </c>
      <c r="L664" s="831">
        <v>6</v>
      </c>
      <c r="M664" s="832">
        <v>2945.34</v>
      </c>
    </row>
    <row r="665" spans="1:13" ht="14.45" customHeight="1" x14ac:dyDescent="0.2">
      <c r="A665" s="821" t="s">
        <v>2901</v>
      </c>
      <c r="B665" s="822" t="s">
        <v>2330</v>
      </c>
      <c r="C665" s="822" t="s">
        <v>2335</v>
      </c>
      <c r="D665" s="822" t="s">
        <v>931</v>
      </c>
      <c r="E665" s="822" t="s">
        <v>2336</v>
      </c>
      <c r="F665" s="831"/>
      <c r="G665" s="831"/>
      <c r="H665" s="827">
        <v>0</v>
      </c>
      <c r="I665" s="831">
        <v>5</v>
      </c>
      <c r="J665" s="831">
        <v>9237.4500000000007</v>
      </c>
      <c r="K665" s="827">
        <v>1</v>
      </c>
      <c r="L665" s="831">
        <v>5</v>
      </c>
      <c r="M665" s="832">
        <v>9237.4500000000007</v>
      </c>
    </row>
    <row r="666" spans="1:13" ht="14.45" customHeight="1" x14ac:dyDescent="0.2">
      <c r="A666" s="821" t="s">
        <v>2901</v>
      </c>
      <c r="B666" s="822" t="s">
        <v>2330</v>
      </c>
      <c r="C666" s="822" t="s">
        <v>3852</v>
      </c>
      <c r="D666" s="822" t="s">
        <v>929</v>
      </c>
      <c r="E666" s="822" t="s">
        <v>3853</v>
      </c>
      <c r="F666" s="831"/>
      <c r="G666" s="831"/>
      <c r="H666" s="827">
        <v>0</v>
      </c>
      <c r="I666" s="831">
        <v>11</v>
      </c>
      <c r="J666" s="831">
        <v>12701.48</v>
      </c>
      <c r="K666" s="827">
        <v>1</v>
      </c>
      <c r="L666" s="831">
        <v>11</v>
      </c>
      <c r="M666" s="832">
        <v>12701.48</v>
      </c>
    </row>
    <row r="667" spans="1:13" ht="14.45" customHeight="1" x14ac:dyDescent="0.2">
      <c r="A667" s="821" t="s">
        <v>2901</v>
      </c>
      <c r="B667" s="822" t="s">
        <v>2330</v>
      </c>
      <c r="C667" s="822" t="s">
        <v>2337</v>
      </c>
      <c r="D667" s="822" t="s">
        <v>929</v>
      </c>
      <c r="E667" s="822" t="s">
        <v>2338</v>
      </c>
      <c r="F667" s="831"/>
      <c r="G667" s="831"/>
      <c r="H667" s="827">
        <v>0</v>
      </c>
      <c r="I667" s="831">
        <v>6</v>
      </c>
      <c r="J667" s="831">
        <v>5542.4400000000005</v>
      </c>
      <c r="K667" s="827">
        <v>1</v>
      </c>
      <c r="L667" s="831">
        <v>6</v>
      </c>
      <c r="M667" s="832">
        <v>5542.4400000000005</v>
      </c>
    </row>
    <row r="668" spans="1:13" ht="14.45" customHeight="1" x14ac:dyDescent="0.2">
      <c r="A668" s="821" t="s">
        <v>2901</v>
      </c>
      <c r="B668" s="822" t="s">
        <v>2356</v>
      </c>
      <c r="C668" s="822" t="s">
        <v>2359</v>
      </c>
      <c r="D668" s="822" t="s">
        <v>936</v>
      </c>
      <c r="E668" s="822" t="s">
        <v>2360</v>
      </c>
      <c r="F668" s="831"/>
      <c r="G668" s="831"/>
      <c r="H668" s="827">
        <v>0</v>
      </c>
      <c r="I668" s="831">
        <v>2</v>
      </c>
      <c r="J668" s="831">
        <v>85.02</v>
      </c>
      <c r="K668" s="827">
        <v>1</v>
      </c>
      <c r="L668" s="831">
        <v>2</v>
      </c>
      <c r="M668" s="832">
        <v>85.02</v>
      </c>
    </row>
    <row r="669" spans="1:13" ht="14.45" customHeight="1" x14ac:dyDescent="0.2">
      <c r="A669" s="821" t="s">
        <v>2901</v>
      </c>
      <c r="B669" s="822" t="s">
        <v>2363</v>
      </c>
      <c r="C669" s="822" t="s">
        <v>2366</v>
      </c>
      <c r="D669" s="822" t="s">
        <v>990</v>
      </c>
      <c r="E669" s="822" t="s">
        <v>2367</v>
      </c>
      <c r="F669" s="831"/>
      <c r="G669" s="831"/>
      <c r="H669" s="827"/>
      <c r="I669" s="831">
        <v>1</v>
      </c>
      <c r="J669" s="831">
        <v>0</v>
      </c>
      <c r="K669" s="827"/>
      <c r="L669" s="831">
        <v>1</v>
      </c>
      <c r="M669" s="832">
        <v>0</v>
      </c>
    </row>
    <row r="670" spans="1:13" ht="14.45" customHeight="1" x14ac:dyDescent="0.2">
      <c r="A670" s="821" t="s">
        <v>2901</v>
      </c>
      <c r="B670" s="822" t="s">
        <v>2379</v>
      </c>
      <c r="C670" s="822" t="s">
        <v>3517</v>
      </c>
      <c r="D670" s="822" t="s">
        <v>2381</v>
      </c>
      <c r="E670" s="822" t="s">
        <v>3518</v>
      </c>
      <c r="F670" s="831"/>
      <c r="G670" s="831"/>
      <c r="H670" s="827">
        <v>0</v>
      </c>
      <c r="I670" s="831">
        <v>1</v>
      </c>
      <c r="J670" s="831">
        <v>229.38</v>
      </c>
      <c r="K670" s="827">
        <v>1</v>
      </c>
      <c r="L670" s="831">
        <v>1</v>
      </c>
      <c r="M670" s="832">
        <v>229.38</v>
      </c>
    </row>
    <row r="671" spans="1:13" ht="14.45" customHeight="1" x14ac:dyDescent="0.2">
      <c r="A671" s="821" t="s">
        <v>2901</v>
      </c>
      <c r="B671" s="822" t="s">
        <v>2434</v>
      </c>
      <c r="C671" s="822" t="s">
        <v>2442</v>
      </c>
      <c r="D671" s="822" t="s">
        <v>2436</v>
      </c>
      <c r="E671" s="822" t="s">
        <v>2443</v>
      </c>
      <c r="F671" s="831"/>
      <c r="G671" s="831"/>
      <c r="H671" s="827">
        <v>0</v>
      </c>
      <c r="I671" s="831">
        <v>3</v>
      </c>
      <c r="J671" s="831">
        <v>252.54000000000002</v>
      </c>
      <c r="K671" s="827">
        <v>1</v>
      </c>
      <c r="L671" s="831">
        <v>3</v>
      </c>
      <c r="M671" s="832">
        <v>252.54000000000002</v>
      </c>
    </row>
    <row r="672" spans="1:13" ht="14.45" customHeight="1" x14ac:dyDescent="0.2">
      <c r="A672" s="821" t="s">
        <v>2901</v>
      </c>
      <c r="B672" s="822" t="s">
        <v>2434</v>
      </c>
      <c r="C672" s="822" t="s">
        <v>3240</v>
      </c>
      <c r="D672" s="822" t="s">
        <v>891</v>
      </c>
      <c r="E672" s="822" t="s">
        <v>892</v>
      </c>
      <c r="F672" s="831">
        <v>1</v>
      </c>
      <c r="G672" s="831">
        <v>84.18</v>
      </c>
      <c r="H672" s="827">
        <v>1</v>
      </c>
      <c r="I672" s="831"/>
      <c r="J672" s="831"/>
      <c r="K672" s="827">
        <v>0</v>
      </c>
      <c r="L672" s="831">
        <v>1</v>
      </c>
      <c r="M672" s="832">
        <v>84.18</v>
      </c>
    </row>
    <row r="673" spans="1:13" ht="14.45" customHeight="1" x14ac:dyDescent="0.2">
      <c r="A673" s="821" t="s">
        <v>2901</v>
      </c>
      <c r="B673" s="822" t="s">
        <v>2434</v>
      </c>
      <c r="C673" s="822" t="s">
        <v>2440</v>
      </c>
      <c r="D673" s="822" t="s">
        <v>2436</v>
      </c>
      <c r="E673" s="822" t="s">
        <v>2441</v>
      </c>
      <c r="F673" s="831"/>
      <c r="G673" s="831"/>
      <c r="H673" s="827">
        <v>0</v>
      </c>
      <c r="I673" s="831">
        <v>1</v>
      </c>
      <c r="J673" s="831">
        <v>49.08</v>
      </c>
      <c r="K673" s="827">
        <v>1</v>
      </c>
      <c r="L673" s="831">
        <v>1</v>
      </c>
      <c r="M673" s="832">
        <v>49.08</v>
      </c>
    </row>
    <row r="674" spans="1:13" ht="14.45" customHeight="1" x14ac:dyDescent="0.2">
      <c r="A674" s="821" t="s">
        <v>2901</v>
      </c>
      <c r="B674" s="822" t="s">
        <v>2434</v>
      </c>
      <c r="C674" s="822" t="s">
        <v>2444</v>
      </c>
      <c r="D674" s="822" t="s">
        <v>891</v>
      </c>
      <c r="E674" s="822" t="s">
        <v>892</v>
      </c>
      <c r="F674" s="831"/>
      <c r="G674" s="831"/>
      <c r="H674" s="827">
        <v>0</v>
      </c>
      <c r="I674" s="831">
        <v>1</v>
      </c>
      <c r="J674" s="831">
        <v>84.18</v>
      </c>
      <c r="K674" s="827">
        <v>1</v>
      </c>
      <c r="L674" s="831">
        <v>1</v>
      </c>
      <c r="M674" s="832">
        <v>84.18</v>
      </c>
    </row>
    <row r="675" spans="1:13" ht="14.45" customHeight="1" x14ac:dyDescent="0.2">
      <c r="A675" s="821" t="s">
        <v>2901</v>
      </c>
      <c r="B675" s="822" t="s">
        <v>2487</v>
      </c>
      <c r="C675" s="822" t="s">
        <v>2493</v>
      </c>
      <c r="D675" s="822" t="s">
        <v>1608</v>
      </c>
      <c r="E675" s="822" t="s">
        <v>2494</v>
      </c>
      <c r="F675" s="831"/>
      <c r="G675" s="831"/>
      <c r="H675" s="827">
        <v>0</v>
      </c>
      <c r="I675" s="831">
        <v>1</v>
      </c>
      <c r="J675" s="831">
        <v>846.47</v>
      </c>
      <c r="K675" s="827">
        <v>1</v>
      </c>
      <c r="L675" s="831">
        <v>1</v>
      </c>
      <c r="M675" s="832">
        <v>846.47</v>
      </c>
    </row>
    <row r="676" spans="1:13" ht="14.45" customHeight="1" x14ac:dyDescent="0.2">
      <c r="A676" s="821" t="s">
        <v>2901</v>
      </c>
      <c r="B676" s="822" t="s">
        <v>4898</v>
      </c>
      <c r="C676" s="822" t="s">
        <v>3072</v>
      </c>
      <c r="D676" s="822" t="s">
        <v>3073</v>
      </c>
      <c r="E676" s="822" t="s">
        <v>3074</v>
      </c>
      <c r="F676" s="831"/>
      <c r="G676" s="831"/>
      <c r="H676" s="827">
        <v>0</v>
      </c>
      <c r="I676" s="831">
        <v>27</v>
      </c>
      <c r="J676" s="831">
        <v>44581.320000000007</v>
      </c>
      <c r="K676" s="827">
        <v>1</v>
      </c>
      <c r="L676" s="831">
        <v>27</v>
      </c>
      <c r="M676" s="832">
        <v>44581.320000000007</v>
      </c>
    </row>
    <row r="677" spans="1:13" ht="14.45" customHeight="1" x14ac:dyDescent="0.2">
      <c r="A677" s="821" t="s">
        <v>2901</v>
      </c>
      <c r="B677" s="822" t="s">
        <v>4898</v>
      </c>
      <c r="C677" s="822" t="s">
        <v>3075</v>
      </c>
      <c r="D677" s="822" t="s">
        <v>3073</v>
      </c>
      <c r="E677" s="822" t="s">
        <v>3076</v>
      </c>
      <c r="F677" s="831"/>
      <c r="G677" s="831"/>
      <c r="H677" s="827">
        <v>0</v>
      </c>
      <c r="I677" s="831">
        <v>2</v>
      </c>
      <c r="J677" s="831">
        <v>495.34</v>
      </c>
      <c r="K677" s="827">
        <v>1</v>
      </c>
      <c r="L677" s="831">
        <v>2</v>
      </c>
      <c r="M677" s="832">
        <v>495.34</v>
      </c>
    </row>
    <row r="678" spans="1:13" ht="14.45" customHeight="1" x14ac:dyDescent="0.2">
      <c r="A678" s="821" t="s">
        <v>2901</v>
      </c>
      <c r="B678" s="822" t="s">
        <v>4894</v>
      </c>
      <c r="C678" s="822" t="s">
        <v>3168</v>
      </c>
      <c r="D678" s="822" t="s">
        <v>3169</v>
      </c>
      <c r="E678" s="822" t="s">
        <v>3170</v>
      </c>
      <c r="F678" s="831"/>
      <c r="G678" s="831"/>
      <c r="H678" s="827">
        <v>0</v>
      </c>
      <c r="I678" s="831">
        <v>49</v>
      </c>
      <c r="J678" s="831">
        <v>24613.190000000006</v>
      </c>
      <c r="K678" s="827">
        <v>1</v>
      </c>
      <c r="L678" s="831">
        <v>49</v>
      </c>
      <c r="M678" s="832">
        <v>24613.190000000006</v>
      </c>
    </row>
    <row r="679" spans="1:13" ht="14.45" customHeight="1" x14ac:dyDescent="0.2">
      <c r="A679" s="821" t="s">
        <v>2901</v>
      </c>
      <c r="B679" s="822" t="s">
        <v>4895</v>
      </c>
      <c r="C679" s="822" t="s">
        <v>3100</v>
      </c>
      <c r="D679" s="822" t="s">
        <v>3101</v>
      </c>
      <c r="E679" s="822" t="s">
        <v>3102</v>
      </c>
      <c r="F679" s="831">
        <v>6</v>
      </c>
      <c r="G679" s="831">
        <v>3302.34</v>
      </c>
      <c r="H679" s="827">
        <v>1</v>
      </c>
      <c r="I679" s="831"/>
      <c r="J679" s="831"/>
      <c r="K679" s="827">
        <v>0</v>
      </c>
      <c r="L679" s="831">
        <v>6</v>
      </c>
      <c r="M679" s="832">
        <v>3302.34</v>
      </c>
    </row>
    <row r="680" spans="1:13" ht="14.45" customHeight="1" x14ac:dyDescent="0.2">
      <c r="A680" s="821" t="s">
        <v>2901</v>
      </c>
      <c r="B680" s="822" t="s">
        <v>4895</v>
      </c>
      <c r="C680" s="822" t="s">
        <v>3358</v>
      </c>
      <c r="D680" s="822" t="s">
        <v>3101</v>
      </c>
      <c r="E680" s="822"/>
      <c r="F680" s="831">
        <v>9</v>
      </c>
      <c r="G680" s="831">
        <v>4953.51</v>
      </c>
      <c r="H680" s="827">
        <v>1</v>
      </c>
      <c r="I680" s="831"/>
      <c r="J680" s="831"/>
      <c r="K680" s="827">
        <v>0</v>
      </c>
      <c r="L680" s="831">
        <v>9</v>
      </c>
      <c r="M680" s="832">
        <v>4953.51</v>
      </c>
    </row>
    <row r="681" spans="1:13" ht="14.45" customHeight="1" x14ac:dyDescent="0.2">
      <c r="A681" s="821" t="s">
        <v>2901</v>
      </c>
      <c r="B681" s="822" t="s">
        <v>4895</v>
      </c>
      <c r="C681" s="822" t="s">
        <v>3103</v>
      </c>
      <c r="D681" s="822" t="s">
        <v>3104</v>
      </c>
      <c r="E681" s="822" t="s">
        <v>734</v>
      </c>
      <c r="F681" s="831"/>
      <c r="G681" s="831"/>
      <c r="H681" s="827">
        <v>0</v>
      </c>
      <c r="I681" s="831">
        <v>216</v>
      </c>
      <c r="J681" s="831">
        <v>118884.23999999999</v>
      </c>
      <c r="K681" s="827">
        <v>1</v>
      </c>
      <c r="L681" s="831">
        <v>216</v>
      </c>
      <c r="M681" s="832">
        <v>118884.23999999999</v>
      </c>
    </row>
    <row r="682" spans="1:13" ht="14.45" customHeight="1" x14ac:dyDescent="0.2">
      <c r="A682" s="821" t="s">
        <v>2901</v>
      </c>
      <c r="B682" s="822" t="s">
        <v>4896</v>
      </c>
      <c r="C682" s="822" t="s">
        <v>3016</v>
      </c>
      <c r="D682" s="822" t="s">
        <v>3017</v>
      </c>
      <c r="E682" s="822" t="s">
        <v>3018</v>
      </c>
      <c r="F682" s="831"/>
      <c r="G682" s="831"/>
      <c r="H682" s="827">
        <v>0</v>
      </c>
      <c r="I682" s="831">
        <v>6</v>
      </c>
      <c r="J682" s="831">
        <v>3302.34</v>
      </c>
      <c r="K682" s="827">
        <v>1</v>
      </c>
      <c r="L682" s="831">
        <v>6</v>
      </c>
      <c r="M682" s="832">
        <v>3302.34</v>
      </c>
    </row>
    <row r="683" spans="1:13" ht="14.45" customHeight="1" x14ac:dyDescent="0.2">
      <c r="A683" s="821" t="s">
        <v>2901</v>
      </c>
      <c r="B683" s="822" t="s">
        <v>2524</v>
      </c>
      <c r="C683" s="822" t="s">
        <v>2527</v>
      </c>
      <c r="D683" s="822" t="s">
        <v>656</v>
      </c>
      <c r="E683" s="822" t="s">
        <v>659</v>
      </c>
      <c r="F683" s="831"/>
      <c r="G683" s="831"/>
      <c r="H683" s="827">
        <v>0</v>
      </c>
      <c r="I683" s="831">
        <v>9</v>
      </c>
      <c r="J683" s="831">
        <v>587.52</v>
      </c>
      <c r="K683" s="827">
        <v>1</v>
      </c>
      <c r="L683" s="831">
        <v>9</v>
      </c>
      <c r="M683" s="832">
        <v>587.52</v>
      </c>
    </row>
    <row r="684" spans="1:13" ht="14.45" customHeight="1" x14ac:dyDescent="0.2">
      <c r="A684" s="821" t="s">
        <v>2901</v>
      </c>
      <c r="B684" s="822" t="s">
        <v>2532</v>
      </c>
      <c r="C684" s="822" t="s">
        <v>2534</v>
      </c>
      <c r="D684" s="822" t="s">
        <v>1237</v>
      </c>
      <c r="E684" s="822" t="s">
        <v>1238</v>
      </c>
      <c r="F684" s="831"/>
      <c r="G684" s="831"/>
      <c r="H684" s="827">
        <v>0</v>
      </c>
      <c r="I684" s="831">
        <v>5</v>
      </c>
      <c r="J684" s="831">
        <v>2763.2</v>
      </c>
      <c r="K684" s="827">
        <v>1</v>
      </c>
      <c r="L684" s="831">
        <v>5</v>
      </c>
      <c r="M684" s="832">
        <v>2763.2</v>
      </c>
    </row>
    <row r="685" spans="1:13" ht="14.45" customHeight="1" x14ac:dyDescent="0.2">
      <c r="A685" s="821" t="s">
        <v>2901</v>
      </c>
      <c r="B685" s="822" t="s">
        <v>2532</v>
      </c>
      <c r="C685" s="822" t="s">
        <v>2535</v>
      </c>
      <c r="D685" s="822" t="s">
        <v>1237</v>
      </c>
      <c r="E685" s="822" t="s">
        <v>1239</v>
      </c>
      <c r="F685" s="831"/>
      <c r="G685" s="831"/>
      <c r="H685" s="827">
        <v>0</v>
      </c>
      <c r="I685" s="831">
        <v>8</v>
      </c>
      <c r="J685" s="831">
        <v>8155.68</v>
      </c>
      <c r="K685" s="827">
        <v>1</v>
      </c>
      <c r="L685" s="831">
        <v>8</v>
      </c>
      <c r="M685" s="832">
        <v>8155.68</v>
      </c>
    </row>
    <row r="686" spans="1:13" ht="14.45" customHeight="1" x14ac:dyDescent="0.2">
      <c r="A686" s="821" t="s">
        <v>2901</v>
      </c>
      <c r="B686" s="822" t="s">
        <v>2536</v>
      </c>
      <c r="C686" s="822" t="s">
        <v>3028</v>
      </c>
      <c r="D686" s="822" t="s">
        <v>2545</v>
      </c>
      <c r="E686" s="822" t="s">
        <v>3029</v>
      </c>
      <c r="F686" s="831"/>
      <c r="G686" s="831"/>
      <c r="H686" s="827">
        <v>0</v>
      </c>
      <c r="I686" s="831">
        <v>7</v>
      </c>
      <c r="J686" s="831">
        <v>37254.559999999998</v>
      </c>
      <c r="K686" s="827">
        <v>1</v>
      </c>
      <c r="L686" s="831">
        <v>7</v>
      </c>
      <c r="M686" s="832">
        <v>37254.559999999998</v>
      </c>
    </row>
    <row r="687" spans="1:13" ht="14.45" customHeight="1" x14ac:dyDescent="0.2">
      <c r="A687" s="821" t="s">
        <v>2901</v>
      </c>
      <c r="B687" s="822" t="s">
        <v>2536</v>
      </c>
      <c r="C687" s="822" t="s">
        <v>2547</v>
      </c>
      <c r="D687" s="822" t="s">
        <v>2548</v>
      </c>
      <c r="E687" s="822" t="s">
        <v>853</v>
      </c>
      <c r="F687" s="831"/>
      <c r="G687" s="831"/>
      <c r="H687" s="827">
        <v>0</v>
      </c>
      <c r="I687" s="831">
        <v>4</v>
      </c>
      <c r="J687" s="831">
        <v>7755.88</v>
      </c>
      <c r="K687" s="827">
        <v>1</v>
      </c>
      <c r="L687" s="831">
        <v>4</v>
      </c>
      <c r="M687" s="832">
        <v>7755.88</v>
      </c>
    </row>
    <row r="688" spans="1:13" ht="14.45" customHeight="1" x14ac:dyDescent="0.2">
      <c r="A688" s="821" t="s">
        <v>2901</v>
      </c>
      <c r="B688" s="822" t="s">
        <v>2536</v>
      </c>
      <c r="C688" s="822" t="s">
        <v>2551</v>
      </c>
      <c r="D688" s="822" t="s">
        <v>2548</v>
      </c>
      <c r="E688" s="822" t="s">
        <v>2552</v>
      </c>
      <c r="F688" s="831"/>
      <c r="G688" s="831"/>
      <c r="H688" s="827">
        <v>0</v>
      </c>
      <c r="I688" s="831">
        <v>4</v>
      </c>
      <c r="J688" s="831">
        <v>1300.8</v>
      </c>
      <c r="K688" s="827">
        <v>1</v>
      </c>
      <c r="L688" s="831">
        <v>4</v>
      </c>
      <c r="M688" s="832">
        <v>1300.8</v>
      </c>
    </row>
    <row r="689" spans="1:13" ht="14.45" customHeight="1" x14ac:dyDescent="0.2">
      <c r="A689" s="821" t="s">
        <v>2901</v>
      </c>
      <c r="B689" s="822" t="s">
        <v>2536</v>
      </c>
      <c r="C689" s="822" t="s">
        <v>2540</v>
      </c>
      <c r="D689" s="822" t="s">
        <v>2538</v>
      </c>
      <c r="E689" s="822" t="s">
        <v>2541</v>
      </c>
      <c r="F689" s="831"/>
      <c r="G689" s="831"/>
      <c r="H689" s="827">
        <v>0</v>
      </c>
      <c r="I689" s="831">
        <v>23</v>
      </c>
      <c r="J689" s="831">
        <v>10511.05</v>
      </c>
      <c r="K689" s="827">
        <v>1</v>
      </c>
      <c r="L689" s="831">
        <v>23</v>
      </c>
      <c r="M689" s="832">
        <v>10511.05</v>
      </c>
    </row>
    <row r="690" spans="1:13" ht="14.45" customHeight="1" x14ac:dyDescent="0.2">
      <c r="A690" s="821" t="s">
        <v>2901</v>
      </c>
      <c r="B690" s="822" t="s">
        <v>2536</v>
      </c>
      <c r="C690" s="822" t="s">
        <v>2542</v>
      </c>
      <c r="D690" s="822" t="s">
        <v>2538</v>
      </c>
      <c r="E690" s="822" t="s">
        <v>2543</v>
      </c>
      <c r="F690" s="831"/>
      <c r="G690" s="831"/>
      <c r="H690" s="827">
        <v>0</v>
      </c>
      <c r="I690" s="831">
        <v>8</v>
      </c>
      <c r="J690" s="831">
        <v>7755.84</v>
      </c>
      <c r="K690" s="827">
        <v>1</v>
      </c>
      <c r="L690" s="831">
        <v>8</v>
      </c>
      <c r="M690" s="832">
        <v>7755.84</v>
      </c>
    </row>
    <row r="691" spans="1:13" ht="14.45" customHeight="1" x14ac:dyDescent="0.2">
      <c r="A691" s="821" t="s">
        <v>2901</v>
      </c>
      <c r="B691" s="822" t="s">
        <v>2555</v>
      </c>
      <c r="C691" s="822" t="s">
        <v>2556</v>
      </c>
      <c r="D691" s="822" t="s">
        <v>1211</v>
      </c>
      <c r="E691" s="822" t="s">
        <v>1212</v>
      </c>
      <c r="F691" s="831"/>
      <c r="G691" s="831"/>
      <c r="H691" s="827"/>
      <c r="I691" s="831">
        <v>4</v>
      </c>
      <c r="J691" s="831">
        <v>0</v>
      </c>
      <c r="K691" s="827"/>
      <c r="L691" s="831">
        <v>4</v>
      </c>
      <c r="M691" s="832">
        <v>0</v>
      </c>
    </row>
    <row r="692" spans="1:13" ht="14.45" customHeight="1" x14ac:dyDescent="0.2">
      <c r="A692" s="821" t="s">
        <v>2901</v>
      </c>
      <c r="B692" s="822" t="s">
        <v>2577</v>
      </c>
      <c r="C692" s="822" t="s">
        <v>3045</v>
      </c>
      <c r="D692" s="822" t="s">
        <v>2579</v>
      </c>
      <c r="E692" s="822" t="s">
        <v>3046</v>
      </c>
      <c r="F692" s="831"/>
      <c r="G692" s="831"/>
      <c r="H692" s="827">
        <v>0</v>
      </c>
      <c r="I692" s="831">
        <v>33</v>
      </c>
      <c r="J692" s="831">
        <v>11202.510000000002</v>
      </c>
      <c r="K692" s="827">
        <v>1</v>
      </c>
      <c r="L692" s="831">
        <v>33</v>
      </c>
      <c r="M692" s="832">
        <v>11202.510000000002</v>
      </c>
    </row>
    <row r="693" spans="1:13" ht="14.45" customHeight="1" x14ac:dyDescent="0.2">
      <c r="A693" s="821" t="s">
        <v>2901</v>
      </c>
      <c r="B693" s="822" t="s">
        <v>2577</v>
      </c>
      <c r="C693" s="822" t="s">
        <v>3827</v>
      </c>
      <c r="D693" s="822" t="s">
        <v>2579</v>
      </c>
      <c r="E693" s="822" t="s">
        <v>3828</v>
      </c>
      <c r="F693" s="831"/>
      <c r="G693" s="831"/>
      <c r="H693" s="827">
        <v>0</v>
      </c>
      <c r="I693" s="831">
        <v>5</v>
      </c>
      <c r="J693" s="831">
        <v>1131.55</v>
      </c>
      <c r="K693" s="827">
        <v>1</v>
      </c>
      <c r="L693" s="831">
        <v>5</v>
      </c>
      <c r="M693" s="832">
        <v>1131.55</v>
      </c>
    </row>
    <row r="694" spans="1:13" ht="14.45" customHeight="1" x14ac:dyDescent="0.2">
      <c r="A694" s="821" t="s">
        <v>2901</v>
      </c>
      <c r="B694" s="822" t="s">
        <v>2740</v>
      </c>
      <c r="C694" s="822" t="s">
        <v>3840</v>
      </c>
      <c r="D694" s="822" t="s">
        <v>2742</v>
      </c>
      <c r="E694" s="822" t="s">
        <v>3841</v>
      </c>
      <c r="F694" s="831"/>
      <c r="G694" s="831"/>
      <c r="H694" s="827">
        <v>0</v>
      </c>
      <c r="I694" s="831">
        <v>2</v>
      </c>
      <c r="J694" s="831">
        <v>455.12</v>
      </c>
      <c r="K694" s="827">
        <v>1</v>
      </c>
      <c r="L694" s="831">
        <v>2</v>
      </c>
      <c r="M694" s="832">
        <v>455.12</v>
      </c>
    </row>
    <row r="695" spans="1:13" ht="14.45" customHeight="1" x14ac:dyDescent="0.2">
      <c r="A695" s="821" t="s">
        <v>2901</v>
      </c>
      <c r="B695" s="822" t="s">
        <v>2593</v>
      </c>
      <c r="C695" s="822" t="s">
        <v>2596</v>
      </c>
      <c r="D695" s="822" t="s">
        <v>1460</v>
      </c>
      <c r="E695" s="822" t="s">
        <v>1386</v>
      </c>
      <c r="F695" s="831"/>
      <c r="G695" s="831"/>
      <c r="H695" s="827"/>
      <c r="I695" s="831">
        <v>8</v>
      </c>
      <c r="J695" s="831">
        <v>0</v>
      </c>
      <c r="K695" s="827"/>
      <c r="L695" s="831">
        <v>8</v>
      </c>
      <c r="M695" s="832">
        <v>0</v>
      </c>
    </row>
    <row r="696" spans="1:13" ht="14.45" customHeight="1" x14ac:dyDescent="0.2">
      <c r="A696" s="821" t="s">
        <v>2901</v>
      </c>
      <c r="B696" s="822" t="s">
        <v>4893</v>
      </c>
      <c r="C696" s="822" t="s">
        <v>3813</v>
      </c>
      <c r="D696" s="822" t="s">
        <v>781</v>
      </c>
      <c r="E696" s="822" t="s">
        <v>782</v>
      </c>
      <c r="F696" s="831"/>
      <c r="G696" s="831"/>
      <c r="H696" s="827">
        <v>0</v>
      </c>
      <c r="I696" s="831">
        <v>3</v>
      </c>
      <c r="J696" s="831">
        <v>396</v>
      </c>
      <c r="K696" s="827">
        <v>1</v>
      </c>
      <c r="L696" s="831">
        <v>3</v>
      </c>
      <c r="M696" s="832">
        <v>396</v>
      </c>
    </row>
    <row r="697" spans="1:13" ht="14.45" customHeight="1" x14ac:dyDescent="0.2">
      <c r="A697" s="821" t="s">
        <v>2901</v>
      </c>
      <c r="B697" s="822" t="s">
        <v>4893</v>
      </c>
      <c r="C697" s="822" t="s">
        <v>3814</v>
      </c>
      <c r="D697" s="822" t="s">
        <v>781</v>
      </c>
      <c r="E697" s="822" t="s">
        <v>1671</v>
      </c>
      <c r="F697" s="831"/>
      <c r="G697" s="831"/>
      <c r="H697" s="827">
        <v>0</v>
      </c>
      <c r="I697" s="831">
        <v>3</v>
      </c>
      <c r="J697" s="831">
        <v>792</v>
      </c>
      <c r="K697" s="827">
        <v>1</v>
      </c>
      <c r="L697" s="831">
        <v>3</v>
      </c>
      <c r="M697" s="832">
        <v>792</v>
      </c>
    </row>
    <row r="698" spans="1:13" ht="14.45" customHeight="1" x14ac:dyDescent="0.2">
      <c r="A698" s="821" t="s">
        <v>2901</v>
      </c>
      <c r="B698" s="822" t="s">
        <v>2597</v>
      </c>
      <c r="C698" s="822" t="s">
        <v>2760</v>
      </c>
      <c r="D698" s="822" t="s">
        <v>2758</v>
      </c>
      <c r="E698" s="822" t="s">
        <v>2761</v>
      </c>
      <c r="F698" s="831"/>
      <c r="G698" s="831"/>
      <c r="H698" s="827">
        <v>0</v>
      </c>
      <c r="I698" s="831">
        <v>3</v>
      </c>
      <c r="J698" s="831">
        <v>368.88</v>
      </c>
      <c r="K698" s="827">
        <v>1</v>
      </c>
      <c r="L698" s="831">
        <v>3</v>
      </c>
      <c r="M698" s="832">
        <v>368.88</v>
      </c>
    </row>
    <row r="699" spans="1:13" ht="14.45" customHeight="1" x14ac:dyDescent="0.2">
      <c r="A699" s="821" t="s">
        <v>2901</v>
      </c>
      <c r="B699" s="822" t="s">
        <v>4900</v>
      </c>
      <c r="C699" s="822" t="s">
        <v>3336</v>
      </c>
      <c r="D699" s="822" t="s">
        <v>3006</v>
      </c>
      <c r="E699" s="822" t="s">
        <v>3337</v>
      </c>
      <c r="F699" s="831">
        <v>3</v>
      </c>
      <c r="G699" s="831">
        <v>369.6</v>
      </c>
      <c r="H699" s="827">
        <v>1</v>
      </c>
      <c r="I699" s="831"/>
      <c r="J699" s="831"/>
      <c r="K699" s="827">
        <v>0</v>
      </c>
      <c r="L699" s="831">
        <v>3</v>
      </c>
      <c r="M699" s="832">
        <v>369.6</v>
      </c>
    </row>
    <row r="700" spans="1:13" ht="14.45" customHeight="1" x14ac:dyDescent="0.2">
      <c r="A700" s="821" t="s">
        <v>2901</v>
      </c>
      <c r="B700" s="822" t="s">
        <v>4900</v>
      </c>
      <c r="C700" s="822" t="s">
        <v>3824</v>
      </c>
      <c r="D700" s="822" t="s">
        <v>3006</v>
      </c>
      <c r="E700" s="822" t="s">
        <v>3825</v>
      </c>
      <c r="F700" s="831">
        <v>1</v>
      </c>
      <c r="G700" s="831">
        <v>246.39</v>
      </c>
      <c r="H700" s="827">
        <v>1</v>
      </c>
      <c r="I700" s="831"/>
      <c r="J700" s="831"/>
      <c r="K700" s="827">
        <v>0</v>
      </c>
      <c r="L700" s="831">
        <v>1</v>
      </c>
      <c r="M700" s="832">
        <v>246.39</v>
      </c>
    </row>
    <row r="701" spans="1:13" ht="14.45" customHeight="1" x14ac:dyDescent="0.2">
      <c r="A701" s="821" t="s">
        <v>2901</v>
      </c>
      <c r="B701" s="822" t="s">
        <v>2764</v>
      </c>
      <c r="C701" s="822" t="s">
        <v>3845</v>
      </c>
      <c r="D701" s="822" t="s">
        <v>2766</v>
      </c>
      <c r="E701" s="822" t="s">
        <v>2767</v>
      </c>
      <c r="F701" s="831"/>
      <c r="G701" s="831"/>
      <c r="H701" s="827">
        <v>0</v>
      </c>
      <c r="I701" s="831">
        <v>3</v>
      </c>
      <c r="J701" s="831">
        <v>483.18</v>
      </c>
      <c r="K701" s="827">
        <v>1</v>
      </c>
      <c r="L701" s="831">
        <v>3</v>
      </c>
      <c r="M701" s="832">
        <v>483.18</v>
      </c>
    </row>
    <row r="702" spans="1:13" ht="14.45" customHeight="1" x14ac:dyDescent="0.2">
      <c r="A702" s="821" t="s">
        <v>2901</v>
      </c>
      <c r="B702" s="822" t="s">
        <v>2304</v>
      </c>
      <c r="C702" s="822" t="s">
        <v>3219</v>
      </c>
      <c r="D702" s="822" t="s">
        <v>1068</v>
      </c>
      <c r="E702" s="822" t="s">
        <v>3220</v>
      </c>
      <c r="F702" s="831"/>
      <c r="G702" s="831"/>
      <c r="H702" s="827">
        <v>0</v>
      </c>
      <c r="I702" s="831">
        <v>1</v>
      </c>
      <c r="J702" s="831">
        <v>414.07</v>
      </c>
      <c r="K702" s="827">
        <v>1</v>
      </c>
      <c r="L702" s="831">
        <v>1</v>
      </c>
      <c r="M702" s="832">
        <v>414.07</v>
      </c>
    </row>
    <row r="703" spans="1:13" ht="14.45" customHeight="1" x14ac:dyDescent="0.2">
      <c r="A703" s="821" t="s">
        <v>2902</v>
      </c>
      <c r="B703" s="822" t="s">
        <v>2294</v>
      </c>
      <c r="C703" s="822" t="s">
        <v>2297</v>
      </c>
      <c r="D703" s="822" t="s">
        <v>1674</v>
      </c>
      <c r="E703" s="822" t="s">
        <v>2298</v>
      </c>
      <c r="F703" s="831"/>
      <c r="G703" s="831"/>
      <c r="H703" s="827">
        <v>0</v>
      </c>
      <c r="I703" s="831">
        <v>1</v>
      </c>
      <c r="J703" s="831">
        <v>28.81</v>
      </c>
      <c r="K703" s="827">
        <v>1</v>
      </c>
      <c r="L703" s="831">
        <v>1</v>
      </c>
      <c r="M703" s="832">
        <v>28.81</v>
      </c>
    </row>
    <row r="704" spans="1:13" ht="14.45" customHeight="1" x14ac:dyDescent="0.2">
      <c r="A704" s="821" t="s">
        <v>2902</v>
      </c>
      <c r="B704" s="822" t="s">
        <v>2330</v>
      </c>
      <c r="C704" s="822" t="s">
        <v>2333</v>
      </c>
      <c r="D704" s="822" t="s">
        <v>931</v>
      </c>
      <c r="E704" s="822" t="s">
        <v>2334</v>
      </c>
      <c r="F704" s="831"/>
      <c r="G704" s="831"/>
      <c r="H704" s="827">
        <v>0</v>
      </c>
      <c r="I704" s="831">
        <v>2</v>
      </c>
      <c r="J704" s="831">
        <v>2771.24</v>
      </c>
      <c r="K704" s="827">
        <v>1</v>
      </c>
      <c r="L704" s="831">
        <v>2</v>
      </c>
      <c r="M704" s="832">
        <v>2771.24</v>
      </c>
    </row>
    <row r="705" spans="1:13" ht="14.45" customHeight="1" x14ac:dyDescent="0.2">
      <c r="A705" s="821" t="s">
        <v>2902</v>
      </c>
      <c r="B705" s="822" t="s">
        <v>2330</v>
      </c>
      <c r="C705" s="822" t="s">
        <v>2654</v>
      </c>
      <c r="D705" s="822" t="s">
        <v>929</v>
      </c>
      <c r="E705" s="822" t="s">
        <v>2655</v>
      </c>
      <c r="F705" s="831"/>
      <c r="G705" s="831"/>
      <c r="H705" s="827">
        <v>0</v>
      </c>
      <c r="I705" s="831">
        <v>4</v>
      </c>
      <c r="J705" s="831">
        <v>2945.32</v>
      </c>
      <c r="K705" s="827">
        <v>1</v>
      </c>
      <c r="L705" s="831">
        <v>4</v>
      </c>
      <c r="M705" s="832">
        <v>2945.32</v>
      </c>
    </row>
    <row r="706" spans="1:13" ht="14.45" customHeight="1" x14ac:dyDescent="0.2">
      <c r="A706" s="821" t="s">
        <v>2902</v>
      </c>
      <c r="B706" s="822" t="s">
        <v>2330</v>
      </c>
      <c r="C706" s="822" t="s">
        <v>2335</v>
      </c>
      <c r="D706" s="822" t="s">
        <v>931</v>
      </c>
      <c r="E706" s="822" t="s">
        <v>2336</v>
      </c>
      <c r="F706" s="831"/>
      <c r="G706" s="831"/>
      <c r="H706" s="827">
        <v>0</v>
      </c>
      <c r="I706" s="831">
        <v>3</v>
      </c>
      <c r="J706" s="831">
        <v>5542.47</v>
      </c>
      <c r="K706" s="827">
        <v>1</v>
      </c>
      <c r="L706" s="831">
        <v>3</v>
      </c>
      <c r="M706" s="832">
        <v>5542.47</v>
      </c>
    </row>
    <row r="707" spans="1:13" ht="14.45" customHeight="1" x14ac:dyDescent="0.2">
      <c r="A707" s="821" t="s">
        <v>2902</v>
      </c>
      <c r="B707" s="822" t="s">
        <v>2356</v>
      </c>
      <c r="C707" s="822" t="s">
        <v>2359</v>
      </c>
      <c r="D707" s="822" t="s">
        <v>936</v>
      </c>
      <c r="E707" s="822" t="s">
        <v>2360</v>
      </c>
      <c r="F707" s="831"/>
      <c r="G707" s="831"/>
      <c r="H707" s="827">
        <v>0</v>
      </c>
      <c r="I707" s="831">
        <v>1</v>
      </c>
      <c r="J707" s="831">
        <v>42.51</v>
      </c>
      <c r="K707" s="827">
        <v>1</v>
      </c>
      <c r="L707" s="831">
        <v>1</v>
      </c>
      <c r="M707" s="832">
        <v>42.51</v>
      </c>
    </row>
    <row r="708" spans="1:13" ht="14.45" customHeight="1" x14ac:dyDescent="0.2">
      <c r="A708" s="821" t="s">
        <v>2902</v>
      </c>
      <c r="B708" s="822" t="s">
        <v>2356</v>
      </c>
      <c r="C708" s="822" t="s">
        <v>3352</v>
      </c>
      <c r="D708" s="822" t="s">
        <v>3353</v>
      </c>
      <c r="E708" s="822" t="s">
        <v>2360</v>
      </c>
      <c r="F708" s="831">
        <v>3</v>
      </c>
      <c r="G708" s="831">
        <v>127.53</v>
      </c>
      <c r="H708" s="827">
        <v>1</v>
      </c>
      <c r="I708" s="831"/>
      <c r="J708" s="831"/>
      <c r="K708" s="827">
        <v>0</v>
      </c>
      <c r="L708" s="831">
        <v>3</v>
      </c>
      <c r="M708" s="832">
        <v>127.53</v>
      </c>
    </row>
    <row r="709" spans="1:13" ht="14.45" customHeight="1" x14ac:dyDescent="0.2">
      <c r="A709" s="821" t="s">
        <v>2902</v>
      </c>
      <c r="B709" s="822" t="s">
        <v>2445</v>
      </c>
      <c r="C709" s="822" t="s">
        <v>2449</v>
      </c>
      <c r="D709" s="822" t="s">
        <v>1529</v>
      </c>
      <c r="E709" s="822" t="s">
        <v>2450</v>
      </c>
      <c r="F709" s="831"/>
      <c r="G709" s="831"/>
      <c r="H709" s="827">
        <v>0</v>
      </c>
      <c r="I709" s="831">
        <v>1</v>
      </c>
      <c r="J709" s="831">
        <v>154.36000000000001</v>
      </c>
      <c r="K709" s="827">
        <v>1</v>
      </c>
      <c r="L709" s="831">
        <v>1</v>
      </c>
      <c r="M709" s="832">
        <v>154.36000000000001</v>
      </c>
    </row>
    <row r="710" spans="1:13" ht="14.45" customHeight="1" x14ac:dyDescent="0.2">
      <c r="A710" s="821" t="s">
        <v>2902</v>
      </c>
      <c r="B710" s="822" t="s">
        <v>2445</v>
      </c>
      <c r="C710" s="822" t="s">
        <v>2451</v>
      </c>
      <c r="D710" s="822" t="s">
        <v>2452</v>
      </c>
      <c r="E710" s="822" t="s">
        <v>2453</v>
      </c>
      <c r="F710" s="831"/>
      <c r="G710" s="831"/>
      <c r="H710" s="827">
        <v>0</v>
      </c>
      <c r="I710" s="831">
        <v>1</v>
      </c>
      <c r="J710" s="831">
        <v>149.52000000000001</v>
      </c>
      <c r="K710" s="827">
        <v>1</v>
      </c>
      <c r="L710" s="831">
        <v>1</v>
      </c>
      <c r="M710" s="832">
        <v>149.52000000000001</v>
      </c>
    </row>
    <row r="711" spans="1:13" ht="14.45" customHeight="1" x14ac:dyDescent="0.2">
      <c r="A711" s="821" t="s">
        <v>2902</v>
      </c>
      <c r="B711" s="822" t="s">
        <v>4895</v>
      </c>
      <c r="C711" s="822" t="s">
        <v>3103</v>
      </c>
      <c r="D711" s="822" t="s">
        <v>3104</v>
      </c>
      <c r="E711" s="822" t="s">
        <v>734</v>
      </c>
      <c r="F711" s="831"/>
      <c r="G711" s="831"/>
      <c r="H711" s="827">
        <v>0</v>
      </c>
      <c r="I711" s="831">
        <v>1</v>
      </c>
      <c r="J711" s="831">
        <v>550.39</v>
      </c>
      <c r="K711" s="827">
        <v>1</v>
      </c>
      <c r="L711" s="831">
        <v>1</v>
      </c>
      <c r="M711" s="832">
        <v>550.39</v>
      </c>
    </row>
    <row r="712" spans="1:13" ht="14.45" customHeight="1" x14ac:dyDescent="0.2">
      <c r="A712" s="821" t="s">
        <v>2902</v>
      </c>
      <c r="B712" s="822" t="s">
        <v>2524</v>
      </c>
      <c r="C712" s="822" t="s">
        <v>2525</v>
      </c>
      <c r="D712" s="822" t="s">
        <v>656</v>
      </c>
      <c r="E712" s="822" t="s">
        <v>657</v>
      </c>
      <c r="F712" s="831"/>
      <c r="G712" s="831"/>
      <c r="H712" s="827">
        <v>0</v>
      </c>
      <c r="I712" s="831">
        <v>2</v>
      </c>
      <c r="J712" s="831">
        <v>43.52</v>
      </c>
      <c r="K712" s="827">
        <v>1</v>
      </c>
      <c r="L712" s="831">
        <v>2</v>
      </c>
      <c r="M712" s="832">
        <v>43.52</v>
      </c>
    </row>
    <row r="713" spans="1:13" ht="14.45" customHeight="1" x14ac:dyDescent="0.2">
      <c r="A713" s="821" t="s">
        <v>2902</v>
      </c>
      <c r="B713" s="822" t="s">
        <v>2532</v>
      </c>
      <c r="C713" s="822" t="s">
        <v>2534</v>
      </c>
      <c r="D713" s="822" t="s">
        <v>1237</v>
      </c>
      <c r="E713" s="822" t="s">
        <v>1238</v>
      </c>
      <c r="F713" s="831"/>
      <c r="G713" s="831"/>
      <c r="H713" s="827">
        <v>0</v>
      </c>
      <c r="I713" s="831">
        <v>1</v>
      </c>
      <c r="J713" s="831">
        <v>552.64</v>
      </c>
      <c r="K713" s="827">
        <v>1</v>
      </c>
      <c r="L713" s="831">
        <v>1</v>
      </c>
      <c r="M713" s="832">
        <v>552.64</v>
      </c>
    </row>
    <row r="714" spans="1:13" ht="14.45" customHeight="1" x14ac:dyDescent="0.2">
      <c r="A714" s="821" t="s">
        <v>2902</v>
      </c>
      <c r="B714" s="822" t="s">
        <v>2536</v>
      </c>
      <c r="C714" s="822" t="s">
        <v>3028</v>
      </c>
      <c r="D714" s="822" t="s">
        <v>2545</v>
      </c>
      <c r="E714" s="822" t="s">
        <v>3029</v>
      </c>
      <c r="F714" s="831"/>
      <c r="G714" s="831"/>
      <c r="H714" s="827">
        <v>0</v>
      </c>
      <c r="I714" s="831">
        <v>1</v>
      </c>
      <c r="J714" s="831">
        <v>5322.08</v>
      </c>
      <c r="K714" s="827">
        <v>1</v>
      </c>
      <c r="L714" s="831">
        <v>1</v>
      </c>
      <c r="M714" s="832">
        <v>5322.08</v>
      </c>
    </row>
    <row r="715" spans="1:13" ht="14.45" customHeight="1" x14ac:dyDescent="0.2">
      <c r="A715" s="821" t="s">
        <v>2902</v>
      </c>
      <c r="B715" s="822" t="s">
        <v>2536</v>
      </c>
      <c r="C715" s="822" t="s">
        <v>2547</v>
      </c>
      <c r="D715" s="822" t="s">
        <v>2548</v>
      </c>
      <c r="E715" s="822" t="s">
        <v>853</v>
      </c>
      <c r="F715" s="831"/>
      <c r="G715" s="831"/>
      <c r="H715" s="827">
        <v>0</v>
      </c>
      <c r="I715" s="831">
        <v>2</v>
      </c>
      <c r="J715" s="831">
        <v>3877.94</v>
      </c>
      <c r="K715" s="827">
        <v>1</v>
      </c>
      <c r="L715" s="831">
        <v>2</v>
      </c>
      <c r="M715" s="832">
        <v>3877.94</v>
      </c>
    </row>
    <row r="716" spans="1:13" ht="14.45" customHeight="1" x14ac:dyDescent="0.2">
      <c r="A716" s="821" t="s">
        <v>2902</v>
      </c>
      <c r="B716" s="822" t="s">
        <v>2536</v>
      </c>
      <c r="C716" s="822" t="s">
        <v>2551</v>
      </c>
      <c r="D716" s="822" t="s">
        <v>2548</v>
      </c>
      <c r="E716" s="822" t="s">
        <v>2552</v>
      </c>
      <c r="F716" s="831"/>
      <c r="G716" s="831"/>
      <c r="H716" s="827">
        <v>0</v>
      </c>
      <c r="I716" s="831">
        <v>2</v>
      </c>
      <c r="J716" s="831">
        <v>650.4</v>
      </c>
      <c r="K716" s="827">
        <v>1</v>
      </c>
      <c r="L716" s="831">
        <v>2</v>
      </c>
      <c r="M716" s="832">
        <v>650.4</v>
      </c>
    </row>
    <row r="717" spans="1:13" ht="14.45" customHeight="1" x14ac:dyDescent="0.2">
      <c r="A717" s="821" t="s">
        <v>2902</v>
      </c>
      <c r="B717" s="822" t="s">
        <v>2536</v>
      </c>
      <c r="C717" s="822" t="s">
        <v>2553</v>
      </c>
      <c r="D717" s="822" t="s">
        <v>2548</v>
      </c>
      <c r="E717" s="822" t="s">
        <v>2554</v>
      </c>
      <c r="F717" s="831"/>
      <c r="G717" s="831"/>
      <c r="H717" s="827">
        <v>0</v>
      </c>
      <c r="I717" s="831">
        <v>1</v>
      </c>
      <c r="J717" s="831">
        <v>969.48</v>
      </c>
      <c r="K717" s="827">
        <v>1</v>
      </c>
      <c r="L717" s="831">
        <v>1</v>
      </c>
      <c r="M717" s="832">
        <v>969.48</v>
      </c>
    </row>
    <row r="718" spans="1:13" ht="14.45" customHeight="1" x14ac:dyDescent="0.2">
      <c r="A718" s="821" t="s">
        <v>2902</v>
      </c>
      <c r="B718" s="822" t="s">
        <v>2536</v>
      </c>
      <c r="C718" s="822" t="s">
        <v>2540</v>
      </c>
      <c r="D718" s="822" t="s">
        <v>2538</v>
      </c>
      <c r="E718" s="822" t="s">
        <v>2541</v>
      </c>
      <c r="F718" s="831"/>
      <c r="G718" s="831"/>
      <c r="H718" s="827">
        <v>0</v>
      </c>
      <c r="I718" s="831">
        <v>2</v>
      </c>
      <c r="J718" s="831">
        <v>969.5</v>
      </c>
      <c r="K718" s="827">
        <v>1</v>
      </c>
      <c r="L718" s="831">
        <v>2</v>
      </c>
      <c r="M718" s="832">
        <v>969.5</v>
      </c>
    </row>
    <row r="719" spans="1:13" ht="14.45" customHeight="1" x14ac:dyDescent="0.2">
      <c r="A719" s="821" t="s">
        <v>2902</v>
      </c>
      <c r="B719" s="822" t="s">
        <v>2536</v>
      </c>
      <c r="C719" s="822" t="s">
        <v>3033</v>
      </c>
      <c r="D719" s="822" t="s">
        <v>2545</v>
      </c>
      <c r="E719" s="822" t="s">
        <v>3034</v>
      </c>
      <c r="F719" s="831"/>
      <c r="G719" s="831"/>
      <c r="H719" s="827">
        <v>0</v>
      </c>
      <c r="I719" s="831">
        <v>1</v>
      </c>
      <c r="J719" s="831">
        <v>5322.08</v>
      </c>
      <c r="K719" s="827">
        <v>1</v>
      </c>
      <c r="L719" s="831">
        <v>1</v>
      </c>
      <c r="M719" s="832">
        <v>5322.08</v>
      </c>
    </row>
    <row r="720" spans="1:13" ht="14.45" customHeight="1" x14ac:dyDescent="0.2">
      <c r="A720" s="821" t="s">
        <v>2902</v>
      </c>
      <c r="B720" s="822" t="s">
        <v>2536</v>
      </c>
      <c r="C720" s="822" t="s">
        <v>2542</v>
      </c>
      <c r="D720" s="822" t="s">
        <v>2538</v>
      </c>
      <c r="E720" s="822" t="s">
        <v>2543</v>
      </c>
      <c r="F720" s="831"/>
      <c r="G720" s="831"/>
      <c r="H720" s="827">
        <v>0</v>
      </c>
      <c r="I720" s="831">
        <v>1</v>
      </c>
      <c r="J720" s="831">
        <v>969.48</v>
      </c>
      <c r="K720" s="827">
        <v>1</v>
      </c>
      <c r="L720" s="831">
        <v>1</v>
      </c>
      <c r="M720" s="832">
        <v>969.48</v>
      </c>
    </row>
    <row r="721" spans="1:13" ht="14.45" customHeight="1" x14ac:dyDescent="0.2">
      <c r="A721" s="821" t="s">
        <v>2902</v>
      </c>
      <c r="B721" s="822" t="s">
        <v>2536</v>
      </c>
      <c r="C721" s="822" t="s">
        <v>2729</v>
      </c>
      <c r="D721" s="822" t="s">
        <v>2538</v>
      </c>
      <c r="E721" s="822" t="s">
        <v>2730</v>
      </c>
      <c r="F721" s="831"/>
      <c r="G721" s="831"/>
      <c r="H721" s="827">
        <v>0</v>
      </c>
      <c r="I721" s="831">
        <v>3</v>
      </c>
      <c r="J721" s="831">
        <v>4362.6900000000005</v>
      </c>
      <c r="K721" s="827">
        <v>1</v>
      </c>
      <c r="L721" s="831">
        <v>3</v>
      </c>
      <c r="M721" s="832">
        <v>4362.6900000000005</v>
      </c>
    </row>
    <row r="722" spans="1:13" ht="14.45" customHeight="1" x14ac:dyDescent="0.2">
      <c r="A722" s="821" t="s">
        <v>2902</v>
      </c>
      <c r="B722" s="822" t="s">
        <v>2555</v>
      </c>
      <c r="C722" s="822" t="s">
        <v>2556</v>
      </c>
      <c r="D722" s="822" t="s">
        <v>1211</v>
      </c>
      <c r="E722" s="822" t="s">
        <v>1212</v>
      </c>
      <c r="F722" s="831"/>
      <c r="G722" s="831"/>
      <c r="H722" s="827"/>
      <c r="I722" s="831">
        <v>3</v>
      </c>
      <c r="J722" s="831">
        <v>0</v>
      </c>
      <c r="K722" s="827"/>
      <c r="L722" s="831">
        <v>3</v>
      </c>
      <c r="M722" s="832">
        <v>0</v>
      </c>
    </row>
    <row r="723" spans="1:13" ht="14.45" customHeight="1" x14ac:dyDescent="0.2">
      <c r="A723" s="821" t="s">
        <v>2902</v>
      </c>
      <c r="B723" s="822" t="s">
        <v>2587</v>
      </c>
      <c r="C723" s="822" t="s">
        <v>2591</v>
      </c>
      <c r="D723" s="822" t="s">
        <v>2589</v>
      </c>
      <c r="E723" s="822" t="s">
        <v>2592</v>
      </c>
      <c r="F723" s="831"/>
      <c r="G723" s="831"/>
      <c r="H723" s="827">
        <v>0</v>
      </c>
      <c r="I723" s="831">
        <v>1</v>
      </c>
      <c r="J723" s="831">
        <v>11.71</v>
      </c>
      <c r="K723" s="827">
        <v>1</v>
      </c>
      <c r="L723" s="831">
        <v>1</v>
      </c>
      <c r="M723" s="832">
        <v>11.71</v>
      </c>
    </row>
    <row r="724" spans="1:13" ht="14.45" customHeight="1" x14ac:dyDescent="0.2">
      <c r="A724" s="821" t="s">
        <v>2902</v>
      </c>
      <c r="B724" s="822" t="s">
        <v>2593</v>
      </c>
      <c r="C724" s="822" t="s">
        <v>2594</v>
      </c>
      <c r="D724" s="822" t="s">
        <v>1460</v>
      </c>
      <c r="E724" s="822" t="s">
        <v>2595</v>
      </c>
      <c r="F724" s="831"/>
      <c r="G724" s="831"/>
      <c r="H724" s="827"/>
      <c r="I724" s="831">
        <v>2</v>
      </c>
      <c r="J724" s="831">
        <v>0</v>
      </c>
      <c r="K724" s="827"/>
      <c r="L724" s="831">
        <v>2</v>
      </c>
      <c r="M724" s="832">
        <v>0</v>
      </c>
    </row>
    <row r="725" spans="1:13" ht="14.45" customHeight="1" x14ac:dyDescent="0.2">
      <c r="A725" s="821" t="s">
        <v>2902</v>
      </c>
      <c r="B725" s="822" t="s">
        <v>2597</v>
      </c>
      <c r="C725" s="822" t="s">
        <v>2760</v>
      </c>
      <c r="D725" s="822" t="s">
        <v>2758</v>
      </c>
      <c r="E725" s="822" t="s">
        <v>2761</v>
      </c>
      <c r="F725" s="831"/>
      <c r="G725" s="831"/>
      <c r="H725" s="827">
        <v>0</v>
      </c>
      <c r="I725" s="831">
        <v>1</v>
      </c>
      <c r="J725" s="831">
        <v>122.96</v>
      </c>
      <c r="K725" s="827">
        <v>1</v>
      </c>
      <c r="L725" s="831">
        <v>1</v>
      </c>
      <c r="M725" s="832">
        <v>122.96</v>
      </c>
    </row>
    <row r="726" spans="1:13" ht="14.45" customHeight="1" x14ac:dyDescent="0.2">
      <c r="A726" s="821" t="s">
        <v>2902</v>
      </c>
      <c r="B726" s="822" t="s">
        <v>4900</v>
      </c>
      <c r="C726" s="822" t="s">
        <v>3336</v>
      </c>
      <c r="D726" s="822" t="s">
        <v>3006</v>
      </c>
      <c r="E726" s="822" t="s">
        <v>3337</v>
      </c>
      <c r="F726" s="831">
        <v>1</v>
      </c>
      <c r="G726" s="831">
        <v>123.2</v>
      </c>
      <c r="H726" s="827">
        <v>1</v>
      </c>
      <c r="I726" s="831"/>
      <c r="J726" s="831"/>
      <c r="K726" s="827">
        <v>0</v>
      </c>
      <c r="L726" s="831">
        <v>1</v>
      </c>
      <c r="M726" s="832">
        <v>123.2</v>
      </c>
    </row>
    <row r="727" spans="1:13" ht="14.45" customHeight="1" x14ac:dyDescent="0.2">
      <c r="A727" s="821" t="s">
        <v>2903</v>
      </c>
      <c r="B727" s="822" t="s">
        <v>2330</v>
      </c>
      <c r="C727" s="822" t="s">
        <v>3120</v>
      </c>
      <c r="D727" s="822" t="s">
        <v>929</v>
      </c>
      <c r="E727" s="822" t="s">
        <v>3121</v>
      </c>
      <c r="F727" s="831"/>
      <c r="G727" s="831"/>
      <c r="H727" s="827">
        <v>0</v>
      </c>
      <c r="I727" s="831">
        <v>3</v>
      </c>
      <c r="J727" s="831">
        <v>1472.67</v>
      </c>
      <c r="K727" s="827">
        <v>1</v>
      </c>
      <c r="L727" s="831">
        <v>3</v>
      </c>
      <c r="M727" s="832">
        <v>1472.67</v>
      </c>
    </row>
    <row r="728" spans="1:13" ht="14.45" customHeight="1" x14ac:dyDescent="0.2">
      <c r="A728" s="821" t="s">
        <v>2903</v>
      </c>
      <c r="B728" s="822" t="s">
        <v>2356</v>
      </c>
      <c r="C728" s="822" t="s">
        <v>2359</v>
      </c>
      <c r="D728" s="822" t="s">
        <v>936</v>
      </c>
      <c r="E728" s="822" t="s">
        <v>2360</v>
      </c>
      <c r="F728" s="831"/>
      <c r="G728" s="831"/>
      <c r="H728" s="827">
        <v>0</v>
      </c>
      <c r="I728" s="831">
        <v>2</v>
      </c>
      <c r="J728" s="831">
        <v>85.02</v>
      </c>
      <c r="K728" s="827">
        <v>1</v>
      </c>
      <c r="L728" s="831">
        <v>2</v>
      </c>
      <c r="M728" s="832">
        <v>85.02</v>
      </c>
    </row>
    <row r="729" spans="1:13" ht="14.45" customHeight="1" x14ac:dyDescent="0.2">
      <c r="A729" s="821" t="s">
        <v>2903</v>
      </c>
      <c r="B729" s="822" t="s">
        <v>2457</v>
      </c>
      <c r="C729" s="822" t="s">
        <v>2458</v>
      </c>
      <c r="D729" s="822" t="s">
        <v>2459</v>
      </c>
      <c r="E729" s="822" t="s">
        <v>1669</v>
      </c>
      <c r="F729" s="831"/>
      <c r="G729" s="831"/>
      <c r="H729" s="827">
        <v>0</v>
      </c>
      <c r="I729" s="831">
        <v>1</v>
      </c>
      <c r="J729" s="831">
        <v>96.04</v>
      </c>
      <c r="K729" s="827">
        <v>1</v>
      </c>
      <c r="L729" s="831">
        <v>1</v>
      </c>
      <c r="M729" s="832">
        <v>96.04</v>
      </c>
    </row>
    <row r="730" spans="1:13" ht="14.45" customHeight="1" x14ac:dyDescent="0.2">
      <c r="A730" s="821" t="s">
        <v>2903</v>
      </c>
      <c r="B730" s="822" t="s">
        <v>2524</v>
      </c>
      <c r="C730" s="822" t="s">
        <v>2527</v>
      </c>
      <c r="D730" s="822" t="s">
        <v>656</v>
      </c>
      <c r="E730" s="822" t="s">
        <v>659</v>
      </c>
      <c r="F730" s="831"/>
      <c r="G730" s="831"/>
      <c r="H730" s="827">
        <v>0</v>
      </c>
      <c r="I730" s="831">
        <v>5</v>
      </c>
      <c r="J730" s="831">
        <v>326.39999999999998</v>
      </c>
      <c r="K730" s="827">
        <v>1</v>
      </c>
      <c r="L730" s="831">
        <v>5</v>
      </c>
      <c r="M730" s="832">
        <v>326.39999999999998</v>
      </c>
    </row>
    <row r="731" spans="1:13" ht="14.45" customHeight="1" x14ac:dyDescent="0.2">
      <c r="A731" s="821" t="s">
        <v>2903</v>
      </c>
      <c r="B731" s="822" t="s">
        <v>2555</v>
      </c>
      <c r="C731" s="822" t="s">
        <v>2556</v>
      </c>
      <c r="D731" s="822" t="s">
        <v>1211</v>
      </c>
      <c r="E731" s="822" t="s">
        <v>1212</v>
      </c>
      <c r="F731" s="831"/>
      <c r="G731" s="831"/>
      <c r="H731" s="827"/>
      <c r="I731" s="831">
        <v>1</v>
      </c>
      <c r="J731" s="831">
        <v>0</v>
      </c>
      <c r="K731" s="827"/>
      <c r="L731" s="831">
        <v>1</v>
      </c>
      <c r="M731" s="832">
        <v>0</v>
      </c>
    </row>
    <row r="732" spans="1:13" ht="14.45" customHeight="1" x14ac:dyDescent="0.2">
      <c r="A732" s="821" t="s">
        <v>2903</v>
      </c>
      <c r="B732" s="822" t="s">
        <v>2593</v>
      </c>
      <c r="C732" s="822" t="s">
        <v>2596</v>
      </c>
      <c r="D732" s="822" t="s">
        <v>1460</v>
      </c>
      <c r="E732" s="822" t="s">
        <v>1386</v>
      </c>
      <c r="F732" s="831"/>
      <c r="G732" s="831"/>
      <c r="H732" s="827"/>
      <c r="I732" s="831">
        <v>1</v>
      </c>
      <c r="J732" s="831">
        <v>0</v>
      </c>
      <c r="K732" s="827"/>
      <c r="L732" s="831">
        <v>1</v>
      </c>
      <c r="M732" s="832">
        <v>0</v>
      </c>
    </row>
    <row r="733" spans="1:13" ht="14.45" customHeight="1" x14ac:dyDescent="0.2">
      <c r="A733" s="821" t="s">
        <v>2903</v>
      </c>
      <c r="B733" s="822" t="s">
        <v>2593</v>
      </c>
      <c r="C733" s="822" t="s">
        <v>2594</v>
      </c>
      <c r="D733" s="822" t="s">
        <v>1460</v>
      </c>
      <c r="E733" s="822" t="s">
        <v>2595</v>
      </c>
      <c r="F733" s="831"/>
      <c r="G733" s="831"/>
      <c r="H733" s="827"/>
      <c r="I733" s="831">
        <v>2</v>
      </c>
      <c r="J733" s="831">
        <v>0</v>
      </c>
      <c r="K733" s="827"/>
      <c r="L733" s="831">
        <v>2</v>
      </c>
      <c r="M733" s="832">
        <v>0</v>
      </c>
    </row>
    <row r="734" spans="1:13" ht="14.45" customHeight="1" x14ac:dyDescent="0.2">
      <c r="A734" s="821" t="s">
        <v>2903</v>
      </c>
      <c r="B734" s="822" t="s">
        <v>4893</v>
      </c>
      <c r="C734" s="822" t="s">
        <v>4006</v>
      </c>
      <c r="D734" s="822" t="s">
        <v>779</v>
      </c>
      <c r="E734" s="822" t="s">
        <v>780</v>
      </c>
      <c r="F734" s="831"/>
      <c r="G734" s="831"/>
      <c r="H734" s="827">
        <v>0</v>
      </c>
      <c r="I734" s="831">
        <v>1</v>
      </c>
      <c r="J734" s="831">
        <v>65.989999999999995</v>
      </c>
      <c r="K734" s="827">
        <v>1</v>
      </c>
      <c r="L734" s="831">
        <v>1</v>
      </c>
      <c r="M734" s="832">
        <v>65.989999999999995</v>
      </c>
    </row>
    <row r="735" spans="1:13" ht="14.45" customHeight="1" x14ac:dyDescent="0.2">
      <c r="A735" s="821" t="s">
        <v>2904</v>
      </c>
      <c r="B735" s="822" t="s">
        <v>2294</v>
      </c>
      <c r="C735" s="822" t="s">
        <v>2299</v>
      </c>
      <c r="D735" s="822" t="s">
        <v>1674</v>
      </c>
      <c r="E735" s="822" t="s">
        <v>2300</v>
      </c>
      <c r="F735" s="831"/>
      <c r="G735" s="831"/>
      <c r="H735" s="827">
        <v>0</v>
      </c>
      <c r="I735" s="831">
        <v>7</v>
      </c>
      <c r="J735" s="831">
        <v>504.35</v>
      </c>
      <c r="K735" s="827">
        <v>1</v>
      </c>
      <c r="L735" s="831">
        <v>7</v>
      </c>
      <c r="M735" s="832">
        <v>504.35</v>
      </c>
    </row>
    <row r="736" spans="1:13" ht="14.45" customHeight="1" x14ac:dyDescent="0.2">
      <c r="A736" s="821" t="s">
        <v>2904</v>
      </c>
      <c r="B736" s="822" t="s">
        <v>2308</v>
      </c>
      <c r="C736" s="822" t="s">
        <v>2309</v>
      </c>
      <c r="D736" s="822" t="s">
        <v>2310</v>
      </c>
      <c r="E736" s="822" t="s">
        <v>2311</v>
      </c>
      <c r="F736" s="831"/>
      <c r="G736" s="831"/>
      <c r="H736" s="827">
        <v>0</v>
      </c>
      <c r="I736" s="831">
        <v>12</v>
      </c>
      <c r="J736" s="831">
        <v>5438.16</v>
      </c>
      <c r="K736" s="827">
        <v>1</v>
      </c>
      <c r="L736" s="831">
        <v>12</v>
      </c>
      <c r="M736" s="832">
        <v>5438.16</v>
      </c>
    </row>
    <row r="737" spans="1:13" ht="14.45" customHeight="1" x14ac:dyDescent="0.2">
      <c r="A737" s="821" t="s">
        <v>2904</v>
      </c>
      <c r="B737" s="822" t="s">
        <v>2308</v>
      </c>
      <c r="C737" s="822" t="s">
        <v>3941</v>
      </c>
      <c r="D737" s="822" t="s">
        <v>3942</v>
      </c>
      <c r="E737" s="822" t="s">
        <v>2311</v>
      </c>
      <c r="F737" s="831">
        <v>1</v>
      </c>
      <c r="G737" s="831">
        <v>453.18</v>
      </c>
      <c r="H737" s="827">
        <v>1</v>
      </c>
      <c r="I737" s="831"/>
      <c r="J737" s="831"/>
      <c r="K737" s="827">
        <v>0</v>
      </c>
      <c r="L737" s="831">
        <v>1</v>
      </c>
      <c r="M737" s="832">
        <v>453.18</v>
      </c>
    </row>
    <row r="738" spans="1:13" ht="14.45" customHeight="1" x14ac:dyDescent="0.2">
      <c r="A738" s="821" t="s">
        <v>2904</v>
      </c>
      <c r="B738" s="822" t="s">
        <v>2330</v>
      </c>
      <c r="C738" s="822" t="s">
        <v>2333</v>
      </c>
      <c r="D738" s="822" t="s">
        <v>931</v>
      </c>
      <c r="E738" s="822" t="s">
        <v>2334</v>
      </c>
      <c r="F738" s="831"/>
      <c r="G738" s="831"/>
      <c r="H738" s="827">
        <v>0</v>
      </c>
      <c r="I738" s="831">
        <v>12</v>
      </c>
      <c r="J738" s="831">
        <v>16627.439999999999</v>
      </c>
      <c r="K738" s="827">
        <v>1</v>
      </c>
      <c r="L738" s="831">
        <v>12</v>
      </c>
      <c r="M738" s="832">
        <v>16627.439999999999</v>
      </c>
    </row>
    <row r="739" spans="1:13" ht="14.45" customHeight="1" x14ac:dyDescent="0.2">
      <c r="A739" s="821" t="s">
        <v>2904</v>
      </c>
      <c r="B739" s="822" t="s">
        <v>2330</v>
      </c>
      <c r="C739" s="822" t="s">
        <v>2652</v>
      </c>
      <c r="D739" s="822" t="s">
        <v>931</v>
      </c>
      <c r="E739" s="822" t="s">
        <v>2653</v>
      </c>
      <c r="F739" s="831"/>
      <c r="G739" s="831"/>
      <c r="H739" s="827">
        <v>0</v>
      </c>
      <c r="I739" s="831">
        <v>8</v>
      </c>
      <c r="J739" s="831">
        <v>18474.879999999997</v>
      </c>
      <c r="K739" s="827">
        <v>1</v>
      </c>
      <c r="L739" s="831">
        <v>8</v>
      </c>
      <c r="M739" s="832">
        <v>18474.879999999997</v>
      </c>
    </row>
    <row r="740" spans="1:13" ht="14.45" customHeight="1" x14ac:dyDescent="0.2">
      <c r="A740" s="821" t="s">
        <v>2904</v>
      </c>
      <c r="B740" s="822" t="s">
        <v>2330</v>
      </c>
      <c r="C740" s="822" t="s">
        <v>3713</v>
      </c>
      <c r="D740" s="822" t="s">
        <v>929</v>
      </c>
      <c r="E740" s="822" t="s">
        <v>3714</v>
      </c>
      <c r="F740" s="831"/>
      <c r="G740" s="831"/>
      <c r="H740" s="827">
        <v>0</v>
      </c>
      <c r="I740" s="831">
        <v>2</v>
      </c>
      <c r="J740" s="831">
        <v>736.32</v>
      </c>
      <c r="K740" s="827">
        <v>1</v>
      </c>
      <c r="L740" s="831">
        <v>2</v>
      </c>
      <c r="M740" s="832">
        <v>736.32</v>
      </c>
    </row>
    <row r="741" spans="1:13" ht="14.45" customHeight="1" x14ac:dyDescent="0.2">
      <c r="A741" s="821" t="s">
        <v>2904</v>
      </c>
      <c r="B741" s="822" t="s">
        <v>2330</v>
      </c>
      <c r="C741" s="822" t="s">
        <v>2654</v>
      </c>
      <c r="D741" s="822" t="s">
        <v>929</v>
      </c>
      <c r="E741" s="822" t="s">
        <v>2655</v>
      </c>
      <c r="F741" s="831"/>
      <c r="G741" s="831"/>
      <c r="H741" s="827">
        <v>0</v>
      </c>
      <c r="I741" s="831">
        <v>3</v>
      </c>
      <c r="J741" s="831">
        <v>2208.9900000000002</v>
      </c>
      <c r="K741" s="827">
        <v>1</v>
      </c>
      <c r="L741" s="831">
        <v>3</v>
      </c>
      <c r="M741" s="832">
        <v>2208.9900000000002</v>
      </c>
    </row>
    <row r="742" spans="1:13" ht="14.45" customHeight="1" x14ac:dyDescent="0.2">
      <c r="A742" s="821" t="s">
        <v>2904</v>
      </c>
      <c r="B742" s="822" t="s">
        <v>2330</v>
      </c>
      <c r="C742" s="822" t="s">
        <v>3852</v>
      </c>
      <c r="D742" s="822" t="s">
        <v>929</v>
      </c>
      <c r="E742" s="822" t="s">
        <v>3853</v>
      </c>
      <c r="F742" s="831"/>
      <c r="G742" s="831"/>
      <c r="H742" s="827">
        <v>0</v>
      </c>
      <c r="I742" s="831">
        <v>3</v>
      </c>
      <c r="J742" s="831">
        <v>3464.04</v>
      </c>
      <c r="K742" s="827">
        <v>1</v>
      </c>
      <c r="L742" s="831">
        <v>3</v>
      </c>
      <c r="M742" s="832">
        <v>3464.04</v>
      </c>
    </row>
    <row r="743" spans="1:13" ht="14.45" customHeight="1" x14ac:dyDescent="0.2">
      <c r="A743" s="821" t="s">
        <v>2904</v>
      </c>
      <c r="B743" s="822" t="s">
        <v>2330</v>
      </c>
      <c r="C743" s="822" t="s">
        <v>2337</v>
      </c>
      <c r="D743" s="822" t="s">
        <v>929</v>
      </c>
      <c r="E743" s="822" t="s">
        <v>2338</v>
      </c>
      <c r="F743" s="831"/>
      <c r="G743" s="831"/>
      <c r="H743" s="827">
        <v>0</v>
      </c>
      <c r="I743" s="831">
        <v>5</v>
      </c>
      <c r="J743" s="831">
        <v>4618.7</v>
      </c>
      <c r="K743" s="827">
        <v>1</v>
      </c>
      <c r="L743" s="831">
        <v>5</v>
      </c>
      <c r="M743" s="832">
        <v>4618.7</v>
      </c>
    </row>
    <row r="744" spans="1:13" ht="14.45" customHeight="1" x14ac:dyDescent="0.2">
      <c r="A744" s="821" t="s">
        <v>2904</v>
      </c>
      <c r="B744" s="822" t="s">
        <v>2356</v>
      </c>
      <c r="C744" s="822" t="s">
        <v>2359</v>
      </c>
      <c r="D744" s="822" t="s">
        <v>936</v>
      </c>
      <c r="E744" s="822" t="s">
        <v>2360</v>
      </c>
      <c r="F744" s="831"/>
      <c r="G744" s="831"/>
      <c r="H744" s="827">
        <v>0</v>
      </c>
      <c r="I744" s="831">
        <v>3</v>
      </c>
      <c r="J744" s="831">
        <v>127.53</v>
      </c>
      <c r="K744" s="827">
        <v>1</v>
      </c>
      <c r="L744" s="831">
        <v>3</v>
      </c>
      <c r="M744" s="832">
        <v>127.53</v>
      </c>
    </row>
    <row r="745" spans="1:13" ht="14.45" customHeight="1" x14ac:dyDescent="0.2">
      <c r="A745" s="821" t="s">
        <v>2904</v>
      </c>
      <c r="B745" s="822" t="s">
        <v>2408</v>
      </c>
      <c r="C745" s="822" t="s">
        <v>3959</v>
      </c>
      <c r="D745" s="822" t="s">
        <v>3960</v>
      </c>
      <c r="E745" s="822" t="s">
        <v>3961</v>
      </c>
      <c r="F745" s="831">
        <v>1</v>
      </c>
      <c r="G745" s="831">
        <v>221.48</v>
      </c>
      <c r="H745" s="827">
        <v>1</v>
      </c>
      <c r="I745" s="831"/>
      <c r="J745" s="831"/>
      <c r="K745" s="827">
        <v>0</v>
      </c>
      <c r="L745" s="831">
        <v>1</v>
      </c>
      <c r="M745" s="832">
        <v>221.48</v>
      </c>
    </row>
    <row r="746" spans="1:13" ht="14.45" customHeight="1" x14ac:dyDescent="0.2">
      <c r="A746" s="821" t="s">
        <v>2904</v>
      </c>
      <c r="B746" s="822" t="s">
        <v>2445</v>
      </c>
      <c r="C746" s="822" t="s">
        <v>2449</v>
      </c>
      <c r="D746" s="822" t="s">
        <v>1529</v>
      </c>
      <c r="E746" s="822" t="s">
        <v>2450</v>
      </c>
      <c r="F746" s="831"/>
      <c r="G746" s="831"/>
      <c r="H746" s="827">
        <v>0</v>
      </c>
      <c r="I746" s="831">
        <v>8</v>
      </c>
      <c r="J746" s="831">
        <v>1234.8800000000001</v>
      </c>
      <c r="K746" s="827">
        <v>1</v>
      </c>
      <c r="L746" s="831">
        <v>8</v>
      </c>
      <c r="M746" s="832">
        <v>1234.8800000000001</v>
      </c>
    </row>
    <row r="747" spans="1:13" ht="14.45" customHeight="1" x14ac:dyDescent="0.2">
      <c r="A747" s="821" t="s">
        <v>2904</v>
      </c>
      <c r="B747" s="822" t="s">
        <v>4898</v>
      </c>
      <c r="C747" s="822" t="s">
        <v>3072</v>
      </c>
      <c r="D747" s="822" t="s">
        <v>3073</v>
      </c>
      <c r="E747" s="822" t="s">
        <v>3074</v>
      </c>
      <c r="F747" s="831"/>
      <c r="G747" s="831"/>
      <c r="H747" s="827">
        <v>0</v>
      </c>
      <c r="I747" s="831">
        <v>25</v>
      </c>
      <c r="J747" s="831">
        <v>41279</v>
      </c>
      <c r="K747" s="827">
        <v>1</v>
      </c>
      <c r="L747" s="831">
        <v>25</v>
      </c>
      <c r="M747" s="832">
        <v>41279</v>
      </c>
    </row>
    <row r="748" spans="1:13" ht="14.45" customHeight="1" x14ac:dyDescent="0.2">
      <c r="A748" s="821" t="s">
        <v>2904</v>
      </c>
      <c r="B748" s="822" t="s">
        <v>4894</v>
      </c>
      <c r="C748" s="822" t="s">
        <v>3168</v>
      </c>
      <c r="D748" s="822" t="s">
        <v>3169</v>
      </c>
      <c r="E748" s="822" t="s">
        <v>3170</v>
      </c>
      <c r="F748" s="831"/>
      <c r="G748" s="831"/>
      <c r="H748" s="827">
        <v>0</v>
      </c>
      <c r="I748" s="831">
        <v>6</v>
      </c>
      <c r="J748" s="831">
        <v>3013.86</v>
      </c>
      <c r="K748" s="827">
        <v>1</v>
      </c>
      <c r="L748" s="831">
        <v>6</v>
      </c>
      <c r="M748" s="832">
        <v>3013.86</v>
      </c>
    </row>
    <row r="749" spans="1:13" ht="14.45" customHeight="1" x14ac:dyDescent="0.2">
      <c r="A749" s="821" t="s">
        <v>2904</v>
      </c>
      <c r="B749" s="822" t="s">
        <v>4895</v>
      </c>
      <c r="C749" s="822" t="s">
        <v>3103</v>
      </c>
      <c r="D749" s="822" t="s">
        <v>3104</v>
      </c>
      <c r="E749" s="822" t="s">
        <v>734</v>
      </c>
      <c r="F749" s="831"/>
      <c r="G749" s="831"/>
      <c r="H749" s="827">
        <v>0</v>
      </c>
      <c r="I749" s="831">
        <v>22</v>
      </c>
      <c r="J749" s="831">
        <v>12108.58</v>
      </c>
      <c r="K749" s="827">
        <v>1</v>
      </c>
      <c r="L749" s="831">
        <v>22</v>
      </c>
      <c r="M749" s="832">
        <v>12108.58</v>
      </c>
    </row>
    <row r="750" spans="1:13" ht="14.45" customHeight="1" x14ac:dyDescent="0.2">
      <c r="A750" s="821" t="s">
        <v>2904</v>
      </c>
      <c r="B750" s="822" t="s">
        <v>4896</v>
      </c>
      <c r="C750" s="822" t="s">
        <v>3016</v>
      </c>
      <c r="D750" s="822" t="s">
        <v>3017</v>
      </c>
      <c r="E750" s="822" t="s">
        <v>3018</v>
      </c>
      <c r="F750" s="831"/>
      <c r="G750" s="831"/>
      <c r="H750" s="827">
        <v>0</v>
      </c>
      <c r="I750" s="831">
        <v>3</v>
      </c>
      <c r="J750" s="831">
        <v>1651.17</v>
      </c>
      <c r="K750" s="827">
        <v>1</v>
      </c>
      <c r="L750" s="831">
        <v>3</v>
      </c>
      <c r="M750" s="832">
        <v>1651.17</v>
      </c>
    </row>
    <row r="751" spans="1:13" ht="14.45" customHeight="1" x14ac:dyDescent="0.2">
      <c r="A751" s="821" t="s">
        <v>2904</v>
      </c>
      <c r="B751" s="822" t="s">
        <v>2524</v>
      </c>
      <c r="C751" s="822" t="s">
        <v>2526</v>
      </c>
      <c r="D751" s="822" t="s">
        <v>656</v>
      </c>
      <c r="E751" s="822" t="s">
        <v>658</v>
      </c>
      <c r="F751" s="831"/>
      <c r="G751" s="831"/>
      <c r="H751" s="827">
        <v>0</v>
      </c>
      <c r="I751" s="831">
        <v>1</v>
      </c>
      <c r="J751" s="831">
        <v>72.55</v>
      </c>
      <c r="K751" s="827">
        <v>1</v>
      </c>
      <c r="L751" s="831">
        <v>1</v>
      </c>
      <c r="M751" s="832">
        <v>72.55</v>
      </c>
    </row>
    <row r="752" spans="1:13" ht="14.45" customHeight="1" x14ac:dyDescent="0.2">
      <c r="A752" s="821" t="s">
        <v>2904</v>
      </c>
      <c r="B752" s="822" t="s">
        <v>2524</v>
      </c>
      <c r="C752" s="822" t="s">
        <v>2527</v>
      </c>
      <c r="D752" s="822" t="s">
        <v>656</v>
      </c>
      <c r="E752" s="822" t="s">
        <v>659</v>
      </c>
      <c r="F752" s="831"/>
      <c r="G752" s="831"/>
      <c r="H752" s="827">
        <v>0</v>
      </c>
      <c r="I752" s="831">
        <v>4</v>
      </c>
      <c r="J752" s="831">
        <v>261.12</v>
      </c>
      <c r="K752" s="827">
        <v>1</v>
      </c>
      <c r="L752" s="831">
        <v>4</v>
      </c>
      <c r="M752" s="832">
        <v>261.12</v>
      </c>
    </row>
    <row r="753" spans="1:13" ht="14.45" customHeight="1" x14ac:dyDescent="0.2">
      <c r="A753" s="821" t="s">
        <v>2904</v>
      </c>
      <c r="B753" s="822" t="s">
        <v>2532</v>
      </c>
      <c r="C753" s="822" t="s">
        <v>2533</v>
      </c>
      <c r="D753" s="822" t="s">
        <v>1237</v>
      </c>
      <c r="E753" s="822" t="s">
        <v>1240</v>
      </c>
      <c r="F753" s="831"/>
      <c r="G753" s="831"/>
      <c r="H753" s="827">
        <v>0</v>
      </c>
      <c r="I753" s="831">
        <v>1</v>
      </c>
      <c r="J753" s="831">
        <v>355.79</v>
      </c>
      <c r="K753" s="827">
        <v>1</v>
      </c>
      <c r="L753" s="831">
        <v>1</v>
      </c>
      <c r="M753" s="832">
        <v>355.79</v>
      </c>
    </row>
    <row r="754" spans="1:13" ht="14.45" customHeight="1" x14ac:dyDescent="0.2">
      <c r="A754" s="821" t="s">
        <v>2904</v>
      </c>
      <c r="B754" s="822" t="s">
        <v>2536</v>
      </c>
      <c r="C754" s="822" t="s">
        <v>3928</v>
      </c>
      <c r="D754" s="822" t="s">
        <v>3027</v>
      </c>
      <c r="E754" s="822" t="s">
        <v>2730</v>
      </c>
      <c r="F754" s="831"/>
      <c r="G754" s="831"/>
      <c r="H754" s="827">
        <v>0</v>
      </c>
      <c r="I754" s="831">
        <v>1</v>
      </c>
      <c r="J754" s="831">
        <v>1454.23</v>
      </c>
      <c r="K754" s="827">
        <v>1</v>
      </c>
      <c r="L754" s="831">
        <v>1</v>
      </c>
      <c r="M754" s="832">
        <v>1454.23</v>
      </c>
    </row>
    <row r="755" spans="1:13" ht="14.45" customHeight="1" x14ac:dyDescent="0.2">
      <c r="A755" s="821" t="s">
        <v>2904</v>
      </c>
      <c r="B755" s="822" t="s">
        <v>2536</v>
      </c>
      <c r="C755" s="822" t="s">
        <v>3028</v>
      </c>
      <c r="D755" s="822" t="s">
        <v>2545</v>
      </c>
      <c r="E755" s="822" t="s">
        <v>3029</v>
      </c>
      <c r="F755" s="831"/>
      <c r="G755" s="831"/>
      <c r="H755" s="827">
        <v>0</v>
      </c>
      <c r="I755" s="831">
        <v>1</v>
      </c>
      <c r="J755" s="831">
        <v>5322.08</v>
      </c>
      <c r="K755" s="827">
        <v>1</v>
      </c>
      <c r="L755" s="831">
        <v>1</v>
      </c>
      <c r="M755" s="832">
        <v>5322.08</v>
      </c>
    </row>
    <row r="756" spans="1:13" ht="14.45" customHeight="1" x14ac:dyDescent="0.2">
      <c r="A756" s="821" t="s">
        <v>2904</v>
      </c>
      <c r="B756" s="822" t="s">
        <v>2536</v>
      </c>
      <c r="C756" s="822" t="s">
        <v>2551</v>
      </c>
      <c r="D756" s="822" t="s">
        <v>2548</v>
      </c>
      <c r="E756" s="822" t="s">
        <v>2552</v>
      </c>
      <c r="F756" s="831"/>
      <c r="G756" s="831"/>
      <c r="H756" s="827">
        <v>0</v>
      </c>
      <c r="I756" s="831">
        <v>1</v>
      </c>
      <c r="J756" s="831">
        <v>484.75</v>
      </c>
      <c r="K756" s="827">
        <v>1</v>
      </c>
      <c r="L756" s="831">
        <v>1</v>
      </c>
      <c r="M756" s="832">
        <v>484.75</v>
      </c>
    </row>
    <row r="757" spans="1:13" ht="14.45" customHeight="1" x14ac:dyDescent="0.2">
      <c r="A757" s="821" t="s">
        <v>2904</v>
      </c>
      <c r="B757" s="822" t="s">
        <v>2536</v>
      </c>
      <c r="C757" s="822" t="s">
        <v>2540</v>
      </c>
      <c r="D757" s="822" t="s">
        <v>2538</v>
      </c>
      <c r="E757" s="822" t="s">
        <v>2541</v>
      </c>
      <c r="F757" s="831"/>
      <c r="G757" s="831"/>
      <c r="H757" s="827">
        <v>0</v>
      </c>
      <c r="I757" s="831">
        <v>2</v>
      </c>
      <c r="J757" s="831">
        <v>969.5</v>
      </c>
      <c r="K757" s="827">
        <v>1</v>
      </c>
      <c r="L757" s="831">
        <v>2</v>
      </c>
      <c r="M757" s="832">
        <v>969.5</v>
      </c>
    </row>
    <row r="758" spans="1:13" ht="14.45" customHeight="1" x14ac:dyDescent="0.2">
      <c r="A758" s="821" t="s">
        <v>2904</v>
      </c>
      <c r="B758" s="822" t="s">
        <v>2536</v>
      </c>
      <c r="C758" s="822" t="s">
        <v>3031</v>
      </c>
      <c r="D758" s="822" t="s">
        <v>2538</v>
      </c>
      <c r="E758" s="822" t="s">
        <v>3032</v>
      </c>
      <c r="F758" s="831"/>
      <c r="G758" s="831"/>
      <c r="H758" s="827">
        <v>0</v>
      </c>
      <c r="I758" s="831">
        <v>3</v>
      </c>
      <c r="J758" s="831">
        <v>727.11</v>
      </c>
      <c r="K758" s="827">
        <v>1</v>
      </c>
      <c r="L758" s="831">
        <v>3</v>
      </c>
      <c r="M758" s="832">
        <v>727.11</v>
      </c>
    </row>
    <row r="759" spans="1:13" ht="14.45" customHeight="1" x14ac:dyDescent="0.2">
      <c r="A759" s="821" t="s">
        <v>2904</v>
      </c>
      <c r="B759" s="822" t="s">
        <v>2555</v>
      </c>
      <c r="C759" s="822" t="s">
        <v>2556</v>
      </c>
      <c r="D759" s="822" t="s">
        <v>1211</v>
      </c>
      <c r="E759" s="822" t="s">
        <v>1212</v>
      </c>
      <c r="F759" s="831"/>
      <c r="G759" s="831"/>
      <c r="H759" s="827"/>
      <c r="I759" s="831">
        <v>7</v>
      </c>
      <c r="J759" s="831">
        <v>0</v>
      </c>
      <c r="K759" s="827"/>
      <c r="L759" s="831">
        <v>7</v>
      </c>
      <c r="M759" s="832">
        <v>0</v>
      </c>
    </row>
    <row r="760" spans="1:13" ht="14.45" customHeight="1" x14ac:dyDescent="0.2">
      <c r="A760" s="821" t="s">
        <v>2904</v>
      </c>
      <c r="B760" s="822" t="s">
        <v>2577</v>
      </c>
      <c r="C760" s="822" t="s">
        <v>2578</v>
      </c>
      <c r="D760" s="822" t="s">
        <v>2579</v>
      </c>
      <c r="E760" s="822" t="s">
        <v>2580</v>
      </c>
      <c r="F760" s="831"/>
      <c r="G760" s="831"/>
      <c r="H760" s="827">
        <v>0</v>
      </c>
      <c r="I760" s="831">
        <v>6</v>
      </c>
      <c r="J760" s="831">
        <v>678.96</v>
      </c>
      <c r="K760" s="827">
        <v>1</v>
      </c>
      <c r="L760" s="831">
        <v>6</v>
      </c>
      <c r="M760" s="832">
        <v>678.96</v>
      </c>
    </row>
    <row r="761" spans="1:13" ht="14.45" customHeight="1" x14ac:dyDescent="0.2">
      <c r="A761" s="821" t="s">
        <v>2904</v>
      </c>
      <c r="B761" s="822" t="s">
        <v>2577</v>
      </c>
      <c r="C761" s="822" t="s">
        <v>3045</v>
      </c>
      <c r="D761" s="822" t="s">
        <v>2579</v>
      </c>
      <c r="E761" s="822" t="s">
        <v>3046</v>
      </c>
      <c r="F761" s="831"/>
      <c r="G761" s="831"/>
      <c r="H761" s="827">
        <v>0</v>
      </c>
      <c r="I761" s="831">
        <v>1</v>
      </c>
      <c r="J761" s="831">
        <v>339.47</v>
      </c>
      <c r="K761" s="827">
        <v>1</v>
      </c>
      <c r="L761" s="831">
        <v>1</v>
      </c>
      <c r="M761" s="832">
        <v>339.47</v>
      </c>
    </row>
    <row r="762" spans="1:13" ht="14.45" customHeight="1" x14ac:dyDescent="0.2">
      <c r="A762" s="821" t="s">
        <v>2904</v>
      </c>
      <c r="B762" s="822" t="s">
        <v>2587</v>
      </c>
      <c r="C762" s="822" t="s">
        <v>2588</v>
      </c>
      <c r="D762" s="822" t="s">
        <v>2589</v>
      </c>
      <c r="E762" s="822" t="s">
        <v>2590</v>
      </c>
      <c r="F762" s="831"/>
      <c r="G762" s="831"/>
      <c r="H762" s="827">
        <v>0</v>
      </c>
      <c r="I762" s="831">
        <v>4</v>
      </c>
      <c r="J762" s="831">
        <v>93.6</v>
      </c>
      <c r="K762" s="827">
        <v>1</v>
      </c>
      <c r="L762" s="831">
        <v>4</v>
      </c>
      <c r="M762" s="832">
        <v>93.6</v>
      </c>
    </row>
    <row r="763" spans="1:13" ht="14.45" customHeight="1" x14ac:dyDescent="0.2">
      <c r="A763" s="821" t="s">
        <v>2904</v>
      </c>
      <c r="B763" s="822" t="s">
        <v>2593</v>
      </c>
      <c r="C763" s="822" t="s">
        <v>2596</v>
      </c>
      <c r="D763" s="822" t="s">
        <v>1460</v>
      </c>
      <c r="E763" s="822" t="s">
        <v>1386</v>
      </c>
      <c r="F763" s="831"/>
      <c r="G763" s="831"/>
      <c r="H763" s="827"/>
      <c r="I763" s="831">
        <v>5</v>
      </c>
      <c r="J763" s="831">
        <v>0</v>
      </c>
      <c r="K763" s="827"/>
      <c r="L763" s="831">
        <v>5</v>
      </c>
      <c r="M763" s="832">
        <v>0</v>
      </c>
    </row>
    <row r="764" spans="1:13" ht="14.45" customHeight="1" x14ac:dyDescent="0.2">
      <c r="A764" s="821" t="s">
        <v>2904</v>
      </c>
      <c r="B764" s="822" t="s">
        <v>2593</v>
      </c>
      <c r="C764" s="822" t="s">
        <v>2594</v>
      </c>
      <c r="D764" s="822" t="s">
        <v>1460</v>
      </c>
      <c r="E764" s="822" t="s">
        <v>2595</v>
      </c>
      <c r="F764" s="831"/>
      <c r="G764" s="831"/>
      <c r="H764" s="827"/>
      <c r="I764" s="831">
        <v>1</v>
      </c>
      <c r="J764" s="831">
        <v>0</v>
      </c>
      <c r="K764" s="827"/>
      <c r="L764" s="831">
        <v>1</v>
      </c>
      <c r="M764" s="832">
        <v>0</v>
      </c>
    </row>
    <row r="765" spans="1:13" ht="14.45" customHeight="1" x14ac:dyDescent="0.2">
      <c r="A765" s="821" t="s">
        <v>2904</v>
      </c>
      <c r="B765" s="822" t="s">
        <v>2771</v>
      </c>
      <c r="C765" s="822" t="s">
        <v>3906</v>
      </c>
      <c r="D765" s="822" t="s">
        <v>3907</v>
      </c>
      <c r="E765" s="822" t="s">
        <v>3908</v>
      </c>
      <c r="F765" s="831">
        <v>1</v>
      </c>
      <c r="G765" s="831">
        <v>155.69999999999999</v>
      </c>
      <c r="H765" s="827">
        <v>1</v>
      </c>
      <c r="I765" s="831"/>
      <c r="J765" s="831"/>
      <c r="K765" s="827">
        <v>0</v>
      </c>
      <c r="L765" s="831">
        <v>1</v>
      </c>
      <c r="M765" s="832">
        <v>155.69999999999999</v>
      </c>
    </row>
    <row r="766" spans="1:13" ht="14.45" customHeight="1" x14ac:dyDescent="0.2">
      <c r="A766" s="821" t="s">
        <v>2904</v>
      </c>
      <c r="B766" s="822" t="s">
        <v>2613</v>
      </c>
      <c r="C766" s="822" t="s">
        <v>2614</v>
      </c>
      <c r="D766" s="822" t="s">
        <v>1454</v>
      </c>
      <c r="E766" s="822" t="s">
        <v>2615</v>
      </c>
      <c r="F766" s="831"/>
      <c r="G766" s="831"/>
      <c r="H766" s="827">
        <v>0</v>
      </c>
      <c r="I766" s="831">
        <v>4</v>
      </c>
      <c r="J766" s="831">
        <v>470.2</v>
      </c>
      <c r="K766" s="827">
        <v>1</v>
      </c>
      <c r="L766" s="831">
        <v>4</v>
      </c>
      <c r="M766" s="832">
        <v>470.2</v>
      </c>
    </row>
    <row r="767" spans="1:13" ht="14.45" customHeight="1" x14ac:dyDescent="0.2">
      <c r="A767" s="821" t="s">
        <v>2904</v>
      </c>
      <c r="B767" s="822" t="s">
        <v>2619</v>
      </c>
      <c r="C767" s="822" t="s">
        <v>2794</v>
      </c>
      <c r="D767" s="822" t="s">
        <v>2795</v>
      </c>
      <c r="E767" s="822" t="s">
        <v>1959</v>
      </c>
      <c r="F767" s="831"/>
      <c r="G767" s="831"/>
      <c r="H767" s="827">
        <v>0</v>
      </c>
      <c r="I767" s="831">
        <v>19</v>
      </c>
      <c r="J767" s="831">
        <v>4445.24</v>
      </c>
      <c r="K767" s="827">
        <v>1</v>
      </c>
      <c r="L767" s="831">
        <v>19</v>
      </c>
      <c r="M767" s="832">
        <v>4445.24</v>
      </c>
    </row>
    <row r="768" spans="1:13" ht="14.45" customHeight="1" x14ac:dyDescent="0.2">
      <c r="A768" s="821" t="s">
        <v>2905</v>
      </c>
      <c r="B768" s="822" t="s">
        <v>2330</v>
      </c>
      <c r="C768" s="822" t="s">
        <v>2333</v>
      </c>
      <c r="D768" s="822" t="s">
        <v>931</v>
      </c>
      <c r="E768" s="822" t="s">
        <v>2334</v>
      </c>
      <c r="F768" s="831"/>
      <c r="G768" s="831"/>
      <c r="H768" s="827">
        <v>0</v>
      </c>
      <c r="I768" s="831">
        <v>2</v>
      </c>
      <c r="J768" s="831">
        <v>2771.24</v>
      </c>
      <c r="K768" s="827">
        <v>1</v>
      </c>
      <c r="L768" s="831">
        <v>2</v>
      </c>
      <c r="M768" s="832">
        <v>2771.24</v>
      </c>
    </row>
    <row r="769" spans="1:13" ht="14.45" customHeight="1" x14ac:dyDescent="0.2">
      <c r="A769" s="821" t="s">
        <v>2905</v>
      </c>
      <c r="B769" s="822" t="s">
        <v>2536</v>
      </c>
      <c r="C769" s="822" t="s">
        <v>2551</v>
      </c>
      <c r="D769" s="822" t="s">
        <v>2548</v>
      </c>
      <c r="E769" s="822" t="s">
        <v>2552</v>
      </c>
      <c r="F769" s="831"/>
      <c r="G769" s="831"/>
      <c r="H769" s="827">
        <v>0</v>
      </c>
      <c r="I769" s="831">
        <v>1</v>
      </c>
      <c r="J769" s="831">
        <v>325.2</v>
      </c>
      <c r="K769" s="827">
        <v>1</v>
      </c>
      <c r="L769" s="831">
        <v>1</v>
      </c>
      <c r="M769" s="832">
        <v>325.2</v>
      </c>
    </row>
    <row r="770" spans="1:13" ht="14.45" customHeight="1" x14ac:dyDescent="0.2">
      <c r="A770" s="821" t="s">
        <v>2905</v>
      </c>
      <c r="B770" s="822" t="s">
        <v>2577</v>
      </c>
      <c r="C770" s="822" t="s">
        <v>2581</v>
      </c>
      <c r="D770" s="822" t="s">
        <v>2579</v>
      </c>
      <c r="E770" s="822" t="s">
        <v>2582</v>
      </c>
      <c r="F770" s="831"/>
      <c r="G770" s="831"/>
      <c r="H770" s="827">
        <v>0</v>
      </c>
      <c r="I770" s="831">
        <v>2</v>
      </c>
      <c r="J770" s="831">
        <v>339.46</v>
      </c>
      <c r="K770" s="827">
        <v>1</v>
      </c>
      <c r="L770" s="831">
        <v>2</v>
      </c>
      <c r="M770" s="832">
        <v>339.46</v>
      </c>
    </row>
    <row r="771" spans="1:13" ht="14.45" customHeight="1" x14ac:dyDescent="0.2">
      <c r="A771" s="821" t="s">
        <v>2906</v>
      </c>
      <c r="B771" s="822" t="s">
        <v>2308</v>
      </c>
      <c r="C771" s="822" t="s">
        <v>2309</v>
      </c>
      <c r="D771" s="822" t="s">
        <v>2310</v>
      </c>
      <c r="E771" s="822" t="s">
        <v>2311</v>
      </c>
      <c r="F771" s="831"/>
      <c r="G771" s="831"/>
      <c r="H771" s="827">
        <v>0</v>
      </c>
      <c r="I771" s="831">
        <v>12</v>
      </c>
      <c r="J771" s="831">
        <v>5438.16</v>
      </c>
      <c r="K771" s="827">
        <v>1</v>
      </c>
      <c r="L771" s="831">
        <v>12</v>
      </c>
      <c r="M771" s="832">
        <v>5438.16</v>
      </c>
    </row>
    <row r="772" spans="1:13" ht="14.45" customHeight="1" x14ac:dyDescent="0.2">
      <c r="A772" s="821" t="s">
        <v>2906</v>
      </c>
      <c r="B772" s="822" t="s">
        <v>2445</v>
      </c>
      <c r="C772" s="822" t="s">
        <v>2449</v>
      </c>
      <c r="D772" s="822" t="s">
        <v>1529</v>
      </c>
      <c r="E772" s="822" t="s">
        <v>2450</v>
      </c>
      <c r="F772" s="831"/>
      <c r="G772" s="831"/>
      <c r="H772" s="827">
        <v>0</v>
      </c>
      <c r="I772" s="831">
        <v>1</v>
      </c>
      <c r="J772" s="831">
        <v>154.36000000000001</v>
      </c>
      <c r="K772" s="827">
        <v>1</v>
      </c>
      <c r="L772" s="831">
        <v>1</v>
      </c>
      <c r="M772" s="832">
        <v>154.36000000000001</v>
      </c>
    </row>
    <row r="773" spans="1:13" ht="14.45" customHeight="1" x14ac:dyDescent="0.2">
      <c r="A773" s="821" t="s">
        <v>2906</v>
      </c>
      <c r="B773" s="822" t="s">
        <v>4904</v>
      </c>
      <c r="C773" s="822" t="s">
        <v>3290</v>
      </c>
      <c r="D773" s="822" t="s">
        <v>3291</v>
      </c>
      <c r="E773" s="822" t="s">
        <v>3292</v>
      </c>
      <c r="F773" s="831"/>
      <c r="G773" s="831"/>
      <c r="H773" s="827">
        <v>0</v>
      </c>
      <c r="I773" s="831">
        <v>2</v>
      </c>
      <c r="J773" s="831">
        <v>239.4</v>
      </c>
      <c r="K773" s="827">
        <v>1</v>
      </c>
      <c r="L773" s="831">
        <v>2</v>
      </c>
      <c r="M773" s="832">
        <v>239.4</v>
      </c>
    </row>
    <row r="774" spans="1:13" ht="14.45" customHeight="1" x14ac:dyDescent="0.2">
      <c r="A774" s="821" t="s">
        <v>2906</v>
      </c>
      <c r="B774" s="822" t="s">
        <v>2497</v>
      </c>
      <c r="C774" s="822" t="s">
        <v>3176</v>
      </c>
      <c r="D774" s="822" t="s">
        <v>1376</v>
      </c>
      <c r="E774" s="822" t="s">
        <v>3177</v>
      </c>
      <c r="F774" s="831"/>
      <c r="G774" s="831"/>
      <c r="H774" s="827">
        <v>0</v>
      </c>
      <c r="I774" s="831">
        <v>10</v>
      </c>
      <c r="J774" s="831">
        <v>56238.3</v>
      </c>
      <c r="K774" s="827">
        <v>1</v>
      </c>
      <c r="L774" s="831">
        <v>10</v>
      </c>
      <c r="M774" s="832">
        <v>56238.3</v>
      </c>
    </row>
    <row r="775" spans="1:13" ht="14.45" customHeight="1" x14ac:dyDescent="0.2">
      <c r="A775" s="821" t="s">
        <v>2906</v>
      </c>
      <c r="B775" s="822" t="s">
        <v>2497</v>
      </c>
      <c r="C775" s="822" t="s">
        <v>2499</v>
      </c>
      <c r="D775" s="822" t="s">
        <v>1376</v>
      </c>
      <c r="E775" s="822" t="s">
        <v>1377</v>
      </c>
      <c r="F775" s="831"/>
      <c r="G775" s="831"/>
      <c r="H775" s="827">
        <v>0</v>
      </c>
      <c r="I775" s="831">
        <v>6</v>
      </c>
      <c r="J775" s="831">
        <v>24102.12</v>
      </c>
      <c r="K775" s="827">
        <v>1</v>
      </c>
      <c r="L775" s="831">
        <v>6</v>
      </c>
      <c r="M775" s="832">
        <v>24102.12</v>
      </c>
    </row>
    <row r="776" spans="1:13" ht="14.45" customHeight="1" x14ac:dyDescent="0.2">
      <c r="A776" s="821" t="s">
        <v>2906</v>
      </c>
      <c r="B776" s="822" t="s">
        <v>4898</v>
      </c>
      <c r="C776" s="822" t="s">
        <v>3072</v>
      </c>
      <c r="D776" s="822" t="s">
        <v>3073</v>
      </c>
      <c r="E776" s="822" t="s">
        <v>3074</v>
      </c>
      <c r="F776" s="831"/>
      <c r="G776" s="831"/>
      <c r="H776" s="827">
        <v>0</v>
      </c>
      <c r="I776" s="831">
        <v>8</v>
      </c>
      <c r="J776" s="831">
        <v>13209.280000000002</v>
      </c>
      <c r="K776" s="827">
        <v>1</v>
      </c>
      <c r="L776" s="831">
        <v>8</v>
      </c>
      <c r="M776" s="832">
        <v>13209.280000000002</v>
      </c>
    </row>
    <row r="777" spans="1:13" ht="14.45" customHeight="1" x14ac:dyDescent="0.2">
      <c r="A777" s="821" t="s">
        <v>2906</v>
      </c>
      <c r="B777" s="822" t="s">
        <v>4898</v>
      </c>
      <c r="C777" s="822" t="s">
        <v>3075</v>
      </c>
      <c r="D777" s="822" t="s">
        <v>3073</v>
      </c>
      <c r="E777" s="822" t="s">
        <v>3076</v>
      </c>
      <c r="F777" s="831"/>
      <c r="G777" s="831"/>
      <c r="H777" s="827">
        <v>0</v>
      </c>
      <c r="I777" s="831">
        <v>6</v>
      </c>
      <c r="J777" s="831">
        <v>1486.02</v>
      </c>
      <c r="K777" s="827">
        <v>1</v>
      </c>
      <c r="L777" s="831">
        <v>6</v>
      </c>
      <c r="M777" s="832">
        <v>1486.02</v>
      </c>
    </row>
    <row r="778" spans="1:13" ht="14.45" customHeight="1" x14ac:dyDescent="0.2">
      <c r="A778" s="821" t="s">
        <v>2906</v>
      </c>
      <c r="B778" s="822" t="s">
        <v>4894</v>
      </c>
      <c r="C778" s="822" t="s">
        <v>3168</v>
      </c>
      <c r="D778" s="822" t="s">
        <v>3169</v>
      </c>
      <c r="E778" s="822" t="s">
        <v>3170</v>
      </c>
      <c r="F778" s="831"/>
      <c r="G778" s="831"/>
      <c r="H778" s="827">
        <v>0</v>
      </c>
      <c r="I778" s="831">
        <v>7</v>
      </c>
      <c r="J778" s="831">
        <v>3516.17</v>
      </c>
      <c r="K778" s="827">
        <v>1</v>
      </c>
      <c r="L778" s="831">
        <v>7</v>
      </c>
      <c r="M778" s="832">
        <v>3516.17</v>
      </c>
    </row>
    <row r="779" spans="1:13" ht="14.45" customHeight="1" x14ac:dyDescent="0.2">
      <c r="A779" s="821" t="s">
        <v>2906</v>
      </c>
      <c r="B779" s="822" t="s">
        <v>4912</v>
      </c>
      <c r="C779" s="822" t="s">
        <v>3303</v>
      </c>
      <c r="D779" s="822" t="s">
        <v>3304</v>
      </c>
      <c r="E779" s="822" t="s">
        <v>2761</v>
      </c>
      <c r="F779" s="831"/>
      <c r="G779" s="831"/>
      <c r="H779" s="827">
        <v>0</v>
      </c>
      <c r="I779" s="831">
        <v>12</v>
      </c>
      <c r="J779" s="831">
        <v>2482.56</v>
      </c>
      <c r="K779" s="827">
        <v>1</v>
      </c>
      <c r="L779" s="831">
        <v>12</v>
      </c>
      <c r="M779" s="832">
        <v>2482.56</v>
      </c>
    </row>
    <row r="780" spans="1:13" ht="14.45" customHeight="1" x14ac:dyDescent="0.2">
      <c r="A780" s="821" t="s">
        <v>2906</v>
      </c>
      <c r="B780" s="822" t="s">
        <v>4895</v>
      </c>
      <c r="C780" s="822" t="s">
        <v>3103</v>
      </c>
      <c r="D780" s="822" t="s">
        <v>3104</v>
      </c>
      <c r="E780" s="822" t="s">
        <v>734</v>
      </c>
      <c r="F780" s="831"/>
      <c r="G780" s="831"/>
      <c r="H780" s="827">
        <v>0</v>
      </c>
      <c r="I780" s="831">
        <v>9</v>
      </c>
      <c r="J780" s="831">
        <v>4953.51</v>
      </c>
      <c r="K780" s="827">
        <v>1</v>
      </c>
      <c r="L780" s="831">
        <v>9</v>
      </c>
      <c r="M780" s="832">
        <v>4953.51</v>
      </c>
    </row>
    <row r="781" spans="1:13" ht="14.45" customHeight="1" x14ac:dyDescent="0.2">
      <c r="A781" s="821" t="s">
        <v>2906</v>
      </c>
      <c r="B781" s="822" t="s">
        <v>4899</v>
      </c>
      <c r="C781" s="822" t="s">
        <v>3090</v>
      </c>
      <c r="D781" s="822" t="s">
        <v>3091</v>
      </c>
      <c r="E781" s="822" t="s">
        <v>2703</v>
      </c>
      <c r="F781" s="831">
        <v>3</v>
      </c>
      <c r="G781" s="831">
        <v>9483.5399999999991</v>
      </c>
      <c r="H781" s="827">
        <v>1</v>
      </c>
      <c r="I781" s="831"/>
      <c r="J781" s="831"/>
      <c r="K781" s="827">
        <v>0</v>
      </c>
      <c r="L781" s="831">
        <v>3</v>
      </c>
      <c r="M781" s="832">
        <v>9483.5399999999991</v>
      </c>
    </row>
    <row r="782" spans="1:13" ht="14.45" customHeight="1" x14ac:dyDescent="0.2">
      <c r="A782" s="821" t="s">
        <v>2906</v>
      </c>
      <c r="B782" s="822" t="s">
        <v>2536</v>
      </c>
      <c r="C782" s="822" t="s">
        <v>2540</v>
      </c>
      <c r="D782" s="822" t="s">
        <v>2538</v>
      </c>
      <c r="E782" s="822" t="s">
        <v>2541</v>
      </c>
      <c r="F782" s="831"/>
      <c r="G782" s="831"/>
      <c r="H782" s="827">
        <v>0</v>
      </c>
      <c r="I782" s="831">
        <v>3</v>
      </c>
      <c r="J782" s="831">
        <v>1454.25</v>
      </c>
      <c r="K782" s="827">
        <v>1</v>
      </c>
      <c r="L782" s="831">
        <v>3</v>
      </c>
      <c r="M782" s="832">
        <v>1454.25</v>
      </c>
    </row>
    <row r="783" spans="1:13" ht="14.45" customHeight="1" x14ac:dyDescent="0.2">
      <c r="A783" s="821" t="s">
        <v>2906</v>
      </c>
      <c r="B783" s="822" t="s">
        <v>2555</v>
      </c>
      <c r="C783" s="822" t="s">
        <v>2556</v>
      </c>
      <c r="D783" s="822" t="s">
        <v>1211</v>
      </c>
      <c r="E783" s="822" t="s">
        <v>1212</v>
      </c>
      <c r="F783" s="831"/>
      <c r="G783" s="831"/>
      <c r="H783" s="827"/>
      <c r="I783" s="831">
        <v>3</v>
      </c>
      <c r="J783" s="831">
        <v>0</v>
      </c>
      <c r="K783" s="827"/>
      <c r="L783" s="831">
        <v>3</v>
      </c>
      <c r="M783" s="832">
        <v>0</v>
      </c>
    </row>
    <row r="784" spans="1:13" ht="14.45" customHeight="1" x14ac:dyDescent="0.2">
      <c r="A784" s="821" t="s">
        <v>2906</v>
      </c>
      <c r="B784" s="822" t="s">
        <v>2577</v>
      </c>
      <c r="C784" s="822" t="s">
        <v>2578</v>
      </c>
      <c r="D784" s="822" t="s">
        <v>2579</v>
      </c>
      <c r="E784" s="822" t="s">
        <v>2580</v>
      </c>
      <c r="F784" s="831"/>
      <c r="G784" s="831"/>
      <c r="H784" s="827">
        <v>0</v>
      </c>
      <c r="I784" s="831">
        <v>2</v>
      </c>
      <c r="J784" s="831">
        <v>226.32</v>
      </c>
      <c r="K784" s="827">
        <v>1</v>
      </c>
      <c r="L784" s="831">
        <v>2</v>
      </c>
      <c r="M784" s="832">
        <v>226.32</v>
      </c>
    </row>
    <row r="785" spans="1:13" ht="14.45" customHeight="1" x14ac:dyDescent="0.2">
      <c r="A785" s="821" t="s">
        <v>2906</v>
      </c>
      <c r="B785" s="822" t="s">
        <v>2587</v>
      </c>
      <c r="C785" s="822" t="s">
        <v>2591</v>
      </c>
      <c r="D785" s="822" t="s">
        <v>2589</v>
      </c>
      <c r="E785" s="822" t="s">
        <v>2592</v>
      </c>
      <c r="F785" s="831"/>
      <c r="G785" s="831"/>
      <c r="H785" s="827">
        <v>0</v>
      </c>
      <c r="I785" s="831">
        <v>1</v>
      </c>
      <c r="J785" s="831">
        <v>11.71</v>
      </c>
      <c r="K785" s="827">
        <v>1</v>
      </c>
      <c r="L785" s="831">
        <v>1</v>
      </c>
      <c r="M785" s="832">
        <v>11.71</v>
      </c>
    </row>
    <row r="786" spans="1:13" ht="14.45" customHeight="1" x14ac:dyDescent="0.2">
      <c r="A786" s="821" t="s">
        <v>2906</v>
      </c>
      <c r="B786" s="822" t="s">
        <v>2593</v>
      </c>
      <c r="C786" s="822" t="s">
        <v>2596</v>
      </c>
      <c r="D786" s="822" t="s">
        <v>1460</v>
      </c>
      <c r="E786" s="822" t="s">
        <v>1386</v>
      </c>
      <c r="F786" s="831"/>
      <c r="G786" s="831"/>
      <c r="H786" s="827"/>
      <c r="I786" s="831">
        <v>2</v>
      </c>
      <c r="J786" s="831">
        <v>0</v>
      </c>
      <c r="K786" s="827"/>
      <c r="L786" s="831">
        <v>2</v>
      </c>
      <c r="M786" s="832">
        <v>0</v>
      </c>
    </row>
    <row r="787" spans="1:13" ht="14.45" customHeight="1" x14ac:dyDescent="0.2">
      <c r="A787" s="821" t="s">
        <v>2906</v>
      </c>
      <c r="B787" s="822" t="s">
        <v>2593</v>
      </c>
      <c r="C787" s="822" t="s">
        <v>2594</v>
      </c>
      <c r="D787" s="822" t="s">
        <v>1460</v>
      </c>
      <c r="E787" s="822" t="s">
        <v>2595</v>
      </c>
      <c r="F787" s="831"/>
      <c r="G787" s="831"/>
      <c r="H787" s="827"/>
      <c r="I787" s="831">
        <v>1</v>
      </c>
      <c r="J787" s="831">
        <v>0</v>
      </c>
      <c r="K787" s="827"/>
      <c r="L787" s="831">
        <v>1</v>
      </c>
      <c r="M787" s="832">
        <v>0</v>
      </c>
    </row>
    <row r="788" spans="1:13" ht="14.45" customHeight="1" x14ac:dyDescent="0.2">
      <c r="A788" s="821" t="s">
        <v>2906</v>
      </c>
      <c r="B788" s="822" t="s">
        <v>4893</v>
      </c>
      <c r="C788" s="822" t="s">
        <v>3312</v>
      </c>
      <c r="D788" s="822" t="s">
        <v>781</v>
      </c>
      <c r="E788" s="822" t="s">
        <v>782</v>
      </c>
      <c r="F788" s="831"/>
      <c r="G788" s="831"/>
      <c r="H788" s="827">
        <v>0</v>
      </c>
      <c r="I788" s="831">
        <v>2</v>
      </c>
      <c r="J788" s="831">
        <v>264</v>
      </c>
      <c r="K788" s="827">
        <v>1</v>
      </c>
      <c r="L788" s="831">
        <v>2</v>
      </c>
      <c r="M788" s="832">
        <v>264</v>
      </c>
    </row>
    <row r="789" spans="1:13" ht="14.45" customHeight="1" x14ac:dyDescent="0.2">
      <c r="A789" s="821" t="s">
        <v>2906</v>
      </c>
      <c r="B789" s="822" t="s">
        <v>2613</v>
      </c>
      <c r="C789" s="822" t="s">
        <v>2616</v>
      </c>
      <c r="D789" s="822" t="s">
        <v>1454</v>
      </c>
      <c r="E789" s="822" t="s">
        <v>780</v>
      </c>
      <c r="F789" s="831"/>
      <c r="G789" s="831"/>
      <c r="H789" s="827">
        <v>0</v>
      </c>
      <c r="I789" s="831">
        <v>1</v>
      </c>
      <c r="J789" s="831">
        <v>58.77</v>
      </c>
      <c r="K789" s="827">
        <v>1</v>
      </c>
      <c r="L789" s="831">
        <v>1</v>
      </c>
      <c r="M789" s="832">
        <v>58.77</v>
      </c>
    </row>
    <row r="790" spans="1:13" ht="14.45" customHeight="1" x14ac:dyDescent="0.2">
      <c r="A790" s="821" t="s">
        <v>2907</v>
      </c>
      <c r="B790" s="822" t="s">
        <v>2294</v>
      </c>
      <c r="C790" s="822" t="s">
        <v>2299</v>
      </c>
      <c r="D790" s="822" t="s">
        <v>1674</v>
      </c>
      <c r="E790" s="822" t="s">
        <v>2300</v>
      </c>
      <c r="F790" s="831"/>
      <c r="G790" s="831"/>
      <c r="H790" s="827">
        <v>0</v>
      </c>
      <c r="I790" s="831">
        <v>3</v>
      </c>
      <c r="J790" s="831">
        <v>254.75</v>
      </c>
      <c r="K790" s="827">
        <v>1</v>
      </c>
      <c r="L790" s="831">
        <v>3</v>
      </c>
      <c r="M790" s="832">
        <v>254.75</v>
      </c>
    </row>
    <row r="791" spans="1:13" ht="14.45" customHeight="1" x14ac:dyDescent="0.2">
      <c r="A791" s="821" t="s">
        <v>2907</v>
      </c>
      <c r="B791" s="822" t="s">
        <v>2308</v>
      </c>
      <c r="C791" s="822" t="s">
        <v>2309</v>
      </c>
      <c r="D791" s="822" t="s">
        <v>2310</v>
      </c>
      <c r="E791" s="822" t="s">
        <v>2311</v>
      </c>
      <c r="F791" s="831"/>
      <c r="G791" s="831"/>
      <c r="H791" s="827">
        <v>0</v>
      </c>
      <c r="I791" s="831">
        <v>1</v>
      </c>
      <c r="J791" s="831">
        <v>453.18</v>
      </c>
      <c r="K791" s="827">
        <v>1</v>
      </c>
      <c r="L791" s="831">
        <v>1</v>
      </c>
      <c r="M791" s="832">
        <v>453.18</v>
      </c>
    </row>
    <row r="792" spans="1:13" ht="14.45" customHeight="1" x14ac:dyDescent="0.2">
      <c r="A792" s="821" t="s">
        <v>2907</v>
      </c>
      <c r="B792" s="822" t="s">
        <v>4891</v>
      </c>
      <c r="C792" s="822" t="s">
        <v>3284</v>
      </c>
      <c r="D792" s="822" t="s">
        <v>3285</v>
      </c>
      <c r="E792" s="822" t="s">
        <v>3286</v>
      </c>
      <c r="F792" s="831"/>
      <c r="G792" s="831"/>
      <c r="H792" s="827">
        <v>0</v>
      </c>
      <c r="I792" s="831">
        <v>2</v>
      </c>
      <c r="J792" s="831">
        <v>2182.14</v>
      </c>
      <c r="K792" s="827">
        <v>1</v>
      </c>
      <c r="L792" s="831">
        <v>2</v>
      </c>
      <c r="M792" s="832">
        <v>2182.14</v>
      </c>
    </row>
    <row r="793" spans="1:13" ht="14.45" customHeight="1" x14ac:dyDescent="0.2">
      <c r="A793" s="821" t="s">
        <v>2907</v>
      </c>
      <c r="B793" s="822" t="s">
        <v>2317</v>
      </c>
      <c r="C793" s="822" t="s">
        <v>2318</v>
      </c>
      <c r="D793" s="822" t="s">
        <v>2319</v>
      </c>
      <c r="E793" s="822" t="s">
        <v>2320</v>
      </c>
      <c r="F793" s="831"/>
      <c r="G793" s="831"/>
      <c r="H793" s="827">
        <v>0</v>
      </c>
      <c r="I793" s="831">
        <v>1</v>
      </c>
      <c r="J793" s="831">
        <v>86.41</v>
      </c>
      <c r="K793" s="827">
        <v>1</v>
      </c>
      <c r="L793" s="831">
        <v>1</v>
      </c>
      <c r="M793" s="832">
        <v>86.41</v>
      </c>
    </row>
    <row r="794" spans="1:13" ht="14.45" customHeight="1" x14ac:dyDescent="0.2">
      <c r="A794" s="821" t="s">
        <v>2907</v>
      </c>
      <c r="B794" s="822" t="s">
        <v>2317</v>
      </c>
      <c r="C794" s="822" t="s">
        <v>2321</v>
      </c>
      <c r="D794" s="822" t="s">
        <v>2319</v>
      </c>
      <c r="E794" s="822" t="s">
        <v>2322</v>
      </c>
      <c r="F794" s="831"/>
      <c r="G794" s="831"/>
      <c r="H794" s="827">
        <v>0</v>
      </c>
      <c r="I794" s="831">
        <v>1</v>
      </c>
      <c r="J794" s="831">
        <v>43.21</v>
      </c>
      <c r="K794" s="827">
        <v>1</v>
      </c>
      <c r="L794" s="831">
        <v>1</v>
      </c>
      <c r="M794" s="832">
        <v>43.21</v>
      </c>
    </row>
    <row r="795" spans="1:13" ht="14.45" customHeight="1" x14ac:dyDescent="0.2">
      <c r="A795" s="821" t="s">
        <v>2907</v>
      </c>
      <c r="B795" s="822" t="s">
        <v>2325</v>
      </c>
      <c r="C795" s="822" t="s">
        <v>4414</v>
      </c>
      <c r="D795" s="822" t="s">
        <v>4415</v>
      </c>
      <c r="E795" s="822" t="s">
        <v>2328</v>
      </c>
      <c r="F795" s="831">
        <v>1</v>
      </c>
      <c r="G795" s="831">
        <v>20.83</v>
      </c>
      <c r="H795" s="827">
        <v>1</v>
      </c>
      <c r="I795" s="831"/>
      <c r="J795" s="831"/>
      <c r="K795" s="827">
        <v>0</v>
      </c>
      <c r="L795" s="831">
        <v>1</v>
      </c>
      <c r="M795" s="832">
        <v>20.83</v>
      </c>
    </row>
    <row r="796" spans="1:13" ht="14.45" customHeight="1" x14ac:dyDescent="0.2">
      <c r="A796" s="821" t="s">
        <v>2907</v>
      </c>
      <c r="B796" s="822" t="s">
        <v>2330</v>
      </c>
      <c r="C796" s="822" t="s">
        <v>2333</v>
      </c>
      <c r="D796" s="822" t="s">
        <v>931</v>
      </c>
      <c r="E796" s="822" t="s">
        <v>2334</v>
      </c>
      <c r="F796" s="831"/>
      <c r="G796" s="831"/>
      <c r="H796" s="827">
        <v>0</v>
      </c>
      <c r="I796" s="831">
        <v>6</v>
      </c>
      <c r="J796" s="831">
        <v>8313.7199999999993</v>
      </c>
      <c r="K796" s="827">
        <v>1</v>
      </c>
      <c r="L796" s="831">
        <v>6</v>
      </c>
      <c r="M796" s="832">
        <v>8313.7199999999993</v>
      </c>
    </row>
    <row r="797" spans="1:13" ht="14.45" customHeight="1" x14ac:dyDescent="0.2">
      <c r="A797" s="821" t="s">
        <v>2907</v>
      </c>
      <c r="B797" s="822" t="s">
        <v>2330</v>
      </c>
      <c r="C797" s="822" t="s">
        <v>2652</v>
      </c>
      <c r="D797" s="822" t="s">
        <v>931</v>
      </c>
      <c r="E797" s="822" t="s">
        <v>2653</v>
      </c>
      <c r="F797" s="831"/>
      <c r="G797" s="831"/>
      <c r="H797" s="827">
        <v>0</v>
      </c>
      <c r="I797" s="831">
        <v>9</v>
      </c>
      <c r="J797" s="831">
        <v>20784.239999999998</v>
      </c>
      <c r="K797" s="827">
        <v>1</v>
      </c>
      <c r="L797" s="831">
        <v>9</v>
      </c>
      <c r="M797" s="832">
        <v>20784.239999999998</v>
      </c>
    </row>
    <row r="798" spans="1:13" ht="14.45" customHeight="1" x14ac:dyDescent="0.2">
      <c r="A798" s="821" t="s">
        <v>2907</v>
      </c>
      <c r="B798" s="822" t="s">
        <v>2330</v>
      </c>
      <c r="C798" s="822" t="s">
        <v>3713</v>
      </c>
      <c r="D798" s="822" t="s">
        <v>929</v>
      </c>
      <c r="E798" s="822" t="s">
        <v>3714</v>
      </c>
      <c r="F798" s="831"/>
      <c r="G798" s="831"/>
      <c r="H798" s="827">
        <v>0</v>
      </c>
      <c r="I798" s="831">
        <v>3</v>
      </c>
      <c r="J798" s="831">
        <v>1104.48</v>
      </c>
      <c r="K798" s="827">
        <v>1</v>
      </c>
      <c r="L798" s="831">
        <v>3</v>
      </c>
      <c r="M798" s="832">
        <v>1104.48</v>
      </c>
    </row>
    <row r="799" spans="1:13" ht="14.45" customHeight="1" x14ac:dyDescent="0.2">
      <c r="A799" s="821" t="s">
        <v>2907</v>
      </c>
      <c r="B799" s="822" t="s">
        <v>2330</v>
      </c>
      <c r="C799" s="822" t="s">
        <v>2654</v>
      </c>
      <c r="D799" s="822" t="s">
        <v>929</v>
      </c>
      <c r="E799" s="822" t="s">
        <v>2655</v>
      </c>
      <c r="F799" s="831"/>
      <c r="G799" s="831"/>
      <c r="H799" s="827">
        <v>0</v>
      </c>
      <c r="I799" s="831">
        <v>6</v>
      </c>
      <c r="J799" s="831">
        <v>4417.9800000000005</v>
      </c>
      <c r="K799" s="827">
        <v>1</v>
      </c>
      <c r="L799" s="831">
        <v>6</v>
      </c>
      <c r="M799" s="832">
        <v>4417.9800000000005</v>
      </c>
    </row>
    <row r="800" spans="1:13" ht="14.45" customHeight="1" x14ac:dyDescent="0.2">
      <c r="A800" s="821" t="s">
        <v>2907</v>
      </c>
      <c r="B800" s="822" t="s">
        <v>2330</v>
      </c>
      <c r="C800" s="822" t="s">
        <v>3120</v>
      </c>
      <c r="D800" s="822" t="s">
        <v>929</v>
      </c>
      <c r="E800" s="822" t="s">
        <v>3121</v>
      </c>
      <c r="F800" s="831"/>
      <c r="G800" s="831"/>
      <c r="H800" s="827">
        <v>0</v>
      </c>
      <c r="I800" s="831">
        <v>10</v>
      </c>
      <c r="J800" s="831">
        <v>4908.8999999999996</v>
      </c>
      <c r="K800" s="827">
        <v>1</v>
      </c>
      <c r="L800" s="831">
        <v>10</v>
      </c>
      <c r="M800" s="832">
        <v>4908.8999999999996</v>
      </c>
    </row>
    <row r="801" spans="1:13" ht="14.45" customHeight="1" x14ac:dyDescent="0.2">
      <c r="A801" s="821" t="s">
        <v>2907</v>
      </c>
      <c r="B801" s="822" t="s">
        <v>2330</v>
      </c>
      <c r="C801" s="822" t="s">
        <v>2335</v>
      </c>
      <c r="D801" s="822" t="s">
        <v>931</v>
      </c>
      <c r="E801" s="822" t="s">
        <v>2336</v>
      </c>
      <c r="F801" s="831"/>
      <c r="G801" s="831"/>
      <c r="H801" s="827">
        <v>0</v>
      </c>
      <c r="I801" s="831">
        <v>4</v>
      </c>
      <c r="J801" s="831">
        <v>7389.96</v>
      </c>
      <c r="K801" s="827">
        <v>1</v>
      </c>
      <c r="L801" s="831">
        <v>4</v>
      </c>
      <c r="M801" s="832">
        <v>7389.96</v>
      </c>
    </row>
    <row r="802" spans="1:13" ht="14.45" customHeight="1" x14ac:dyDescent="0.2">
      <c r="A802" s="821" t="s">
        <v>2907</v>
      </c>
      <c r="B802" s="822" t="s">
        <v>2330</v>
      </c>
      <c r="C802" s="822" t="s">
        <v>2337</v>
      </c>
      <c r="D802" s="822" t="s">
        <v>929</v>
      </c>
      <c r="E802" s="822" t="s">
        <v>2338</v>
      </c>
      <c r="F802" s="831"/>
      <c r="G802" s="831"/>
      <c r="H802" s="827">
        <v>0</v>
      </c>
      <c r="I802" s="831">
        <v>14</v>
      </c>
      <c r="J802" s="831">
        <v>12932.36</v>
      </c>
      <c r="K802" s="827">
        <v>1</v>
      </c>
      <c r="L802" s="831">
        <v>14</v>
      </c>
      <c r="M802" s="832">
        <v>12932.36</v>
      </c>
    </row>
    <row r="803" spans="1:13" ht="14.45" customHeight="1" x14ac:dyDescent="0.2">
      <c r="A803" s="821" t="s">
        <v>2907</v>
      </c>
      <c r="B803" s="822" t="s">
        <v>2662</v>
      </c>
      <c r="C803" s="822" t="s">
        <v>4444</v>
      </c>
      <c r="D803" s="822" t="s">
        <v>1870</v>
      </c>
      <c r="E803" s="822" t="s">
        <v>1871</v>
      </c>
      <c r="F803" s="831"/>
      <c r="G803" s="831"/>
      <c r="H803" s="827">
        <v>0</v>
      </c>
      <c r="I803" s="831">
        <v>1</v>
      </c>
      <c r="J803" s="831">
        <v>160.1</v>
      </c>
      <c r="K803" s="827">
        <v>1</v>
      </c>
      <c r="L803" s="831">
        <v>1</v>
      </c>
      <c r="M803" s="832">
        <v>160.1</v>
      </c>
    </row>
    <row r="804" spans="1:13" ht="14.45" customHeight="1" x14ac:dyDescent="0.2">
      <c r="A804" s="821" t="s">
        <v>2907</v>
      </c>
      <c r="B804" s="822" t="s">
        <v>4906</v>
      </c>
      <c r="C804" s="822" t="s">
        <v>4447</v>
      </c>
      <c r="D804" s="822" t="s">
        <v>4448</v>
      </c>
      <c r="E804" s="822" t="s">
        <v>4449</v>
      </c>
      <c r="F804" s="831"/>
      <c r="G804" s="831"/>
      <c r="H804" s="827">
        <v>0</v>
      </c>
      <c r="I804" s="831">
        <v>1</v>
      </c>
      <c r="J804" s="831">
        <v>131.32</v>
      </c>
      <c r="K804" s="827">
        <v>1</v>
      </c>
      <c r="L804" s="831">
        <v>1</v>
      </c>
      <c r="M804" s="832">
        <v>131.32</v>
      </c>
    </row>
    <row r="805" spans="1:13" ht="14.45" customHeight="1" x14ac:dyDescent="0.2">
      <c r="A805" s="821" t="s">
        <v>2907</v>
      </c>
      <c r="B805" s="822" t="s">
        <v>2356</v>
      </c>
      <c r="C805" s="822" t="s">
        <v>2359</v>
      </c>
      <c r="D805" s="822" t="s">
        <v>936</v>
      </c>
      <c r="E805" s="822" t="s">
        <v>2360</v>
      </c>
      <c r="F805" s="831"/>
      <c r="G805" s="831"/>
      <c r="H805" s="827">
        <v>0</v>
      </c>
      <c r="I805" s="831">
        <v>4</v>
      </c>
      <c r="J805" s="831">
        <v>170.04</v>
      </c>
      <c r="K805" s="827">
        <v>1</v>
      </c>
      <c r="L805" s="831">
        <v>4</v>
      </c>
      <c r="M805" s="832">
        <v>170.04</v>
      </c>
    </row>
    <row r="806" spans="1:13" ht="14.45" customHeight="1" x14ac:dyDescent="0.2">
      <c r="A806" s="821" t="s">
        <v>2907</v>
      </c>
      <c r="B806" s="822" t="s">
        <v>2356</v>
      </c>
      <c r="C806" s="822" t="s">
        <v>2361</v>
      </c>
      <c r="D806" s="822" t="s">
        <v>936</v>
      </c>
      <c r="E806" s="822" t="s">
        <v>2362</v>
      </c>
      <c r="F806" s="831"/>
      <c r="G806" s="831"/>
      <c r="H806" s="827">
        <v>0</v>
      </c>
      <c r="I806" s="831">
        <v>3</v>
      </c>
      <c r="J806" s="831">
        <v>255.06</v>
      </c>
      <c r="K806" s="827">
        <v>1</v>
      </c>
      <c r="L806" s="831">
        <v>3</v>
      </c>
      <c r="M806" s="832">
        <v>255.06</v>
      </c>
    </row>
    <row r="807" spans="1:13" ht="14.45" customHeight="1" x14ac:dyDescent="0.2">
      <c r="A807" s="821" t="s">
        <v>2907</v>
      </c>
      <c r="B807" s="822" t="s">
        <v>2363</v>
      </c>
      <c r="C807" s="822" t="s">
        <v>2364</v>
      </c>
      <c r="D807" s="822" t="s">
        <v>987</v>
      </c>
      <c r="E807" s="822" t="s">
        <v>2365</v>
      </c>
      <c r="F807" s="831"/>
      <c r="G807" s="831"/>
      <c r="H807" s="827"/>
      <c r="I807" s="831">
        <v>1</v>
      </c>
      <c r="J807" s="831">
        <v>0</v>
      </c>
      <c r="K807" s="827"/>
      <c r="L807" s="831">
        <v>1</v>
      </c>
      <c r="M807" s="832">
        <v>0</v>
      </c>
    </row>
    <row r="808" spans="1:13" ht="14.45" customHeight="1" x14ac:dyDescent="0.2">
      <c r="A808" s="821" t="s">
        <v>2907</v>
      </c>
      <c r="B808" s="822" t="s">
        <v>2372</v>
      </c>
      <c r="C808" s="822" t="s">
        <v>4437</v>
      </c>
      <c r="D808" s="822" t="s">
        <v>717</v>
      </c>
      <c r="E808" s="822" t="s">
        <v>4438</v>
      </c>
      <c r="F808" s="831">
        <v>1</v>
      </c>
      <c r="G808" s="831">
        <v>35.11</v>
      </c>
      <c r="H808" s="827">
        <v>1</v>
      </c>
      <c r="I808" s="831"/>
      <c r="J808" s="831"/>
      <c r="K808" s="827">
        <v>0</v>
      </c>
      <c r="L808" s="831">
        <v>1</v>
      </c>
      <c r="M808" s="832">
        <v>35.11</v>
      </c>
    </row>
    <row r="809" spans="1:13" ht="14.45" customHeight="1" x14ac:dyDescent="0.2">
      <c r="A809" s="821" t="s">
        <v>2907</v>
      </c>
      <c r="B809" s="822" t="s">
        <v>2372</v>
      </c>
      <c r="C809" s="822" t="s">
        <v>2377</v>
      </c>
      <c r="D809" s="822" t="s">
        <v>717</v>
      </c>
      <c r="E809" s="822" t="s">
        <v>721</v>
      </c>
      <c r="F809" s="831"/>
      <c r="G809" s="831"/>
      <c r="H809" s="827">
        <v>0</v>
      </c>
      <c r="I809" s="831">
        <v>1</v>
      </c>
      <c r="J809" s="831">
        <v>17.559999999999999</v>
      </c>
      <c r="K809" s="827">
        <v>1</v>
      </c>
      <c r="L809" s="831">
        <v>1</v>
      </c>
      <c r="M809" s="832">
        <v>17.559999999999999</v>
      </c>
    </row>
    <row r="810" spans="1:13" ht="14.45" customHeight="1" x14ac:dyDescent="0.2">
      <c r="A810" s="821" t="s">
        <v>2907</v>
      </c>
      <c r="B810" s="822" t="s">
        <v>2383</v>
      </c>
      <c r="C810" s="822" t="s">
        <v>4401</v>
      </c>
      <c r="D810" s="822" t="s">
        <v>1640</v>
      </c>
      <c r="E810" s="822" t="s">
        <v>780</v>
      </c>
      <c r="F810" s="831"/>
      <c r="G810" s="831"/>
      <c r="H810" s="827">
        <v>0</v>
      </c>
      <c r="I810" s="831">
        <v>1</v>
      </c>
      <c r="J810" s="831">
        <v>70.23</v>
      </c>
      <c r="K810" s="827">
        <v>1</v>
      </c>
      <c r="L810" s="831">
        <v>1</v>
      </c>
      <c r="M810" s="832">
        <v>70.23</v>
      </c>
    </row>
    <row r="811" spans="1:13" ht="14.45" customHeight="1" x14ac:dyDescent="0.2">
      <c r="A811" s="821" t="s">
        <v>2907</v>
      </c>
      <c r="B811" s="822" t="s">
        <v>2386</v>
      </c>
      <c r="C811" s="822" t="s">
        <v>2387</v>
      </c>
      <c r="D811" s="822" t="s">
        <v>2388</v>
      </c>
      <c r="E811" s="822" t="s">
        <v>2389</v>
      </c>
      <c r="F811" s="831"/>
      <c r="G811" s="831"/>
      <c r="H811" s="827">
        <v>0</v>
      </c>
      <c r="I811" s="831">
        <v>1</v>
      </c>
      <c r="J811" s="831">
        <v>93.27</v>
      </c>
      <c r="K811" s="827">
        <v>1</v>
      </c>
      <c r="L811" s="831">
        <v>1</v>
      </c>
      <c r="M811" s="832">
        <v>93.27</v>
      </c>
    </row>
    <row r="812" spans="1:13" ht="14.45" customHeight="1" x14ac:dyDescent="0.2">
      <c r="A812" s="821" t="s">
        <v>2907</v>
      </c>
      <c r="B812" s="822" t="s">
        <v>2386</v>
      </c>
      <c r="C812" s="822" t="s">
        <v>2392</v>
      </c>
      <c r="D812" s="822" t="s">
        <v>2388</v>
      </c>
      <c r="E812" s="822" t="s">
        <v>2393</v>
      </c>
      <c r="F812" s="831"/>
      <c r="G812" s="831"/>
      <c r="H812" s="827">
        <v>0</v>
      </c>
      <c r="I812" s="831">
        <v>1</v>
      </c>
      <c r="J812" s="831">
        <v>31.09</v>
      </c>
      <c r="K812" s="827">
        <v>1</v>
      </c>
      <c r="L812" s="831">
        <v>1</v>
      </c>
      <c r="M812" s="832">
        <v>31.09</v>
      </c>
    </row>
    <row r="813" spans="1:13" ht="14.45" customHeight="1" x14ac:dyDescent="0.2">
      <c r="A813" s="821" t="s">
        <v>2907</v>
      </c>
      <c r="B813" s="822" t="s">
        <v>2386</v>
      </c>
      <c r="C813" s="822" t="s">
        <v>4398</v>
      </c>
      <c r="D813" s="822" t="s">
        <v>4399</v>
      </c>
      <c r="E813" s="822" t="s">
        <v>4400</v>
      </c>
      <c r="F813" s="831">
        <v>1</v>
      </c>
      <c r="G813" s="831">
        <v>31.09</v>
      </c>
      <c r="H813" s="827">
        <v>1</v>
      </c>
      <c r="I813" s="831"/>
      <c r="J813" s="831"/>
      <c r="K813" s="827">
        <v>0</v>
      </c>
      <c r="L813" s="831">
        <v>1</v>
      </c>
      <c r="M813" s="832">
        <v>31.09</v>
      </c>
    </row>
    <row r="814" spans="1:13" ht="14.45" customHeight="1" x14ac:dyDescent="0.2">
      <c r="A814" s="821" t="s">
        <v>2907</v>
      </c>
      <c r="B814" s="822" t="s">
        <v>2395</v>
      </c>
      <c r="C814" s="822" t="s">
        <v>2676</v>
      </c>
      <c r="D814" s="822" t="s">
        <v>1287</v>
      </c>
      <c r="E814" s="822" t="s">
        <v>2677</v>
      </c>
      <c r="F814" s="831"/>
      <c r="G814" s="831"/>
      <c r="H814" s="827">
        <v>0</v>
      </c>
      <c r="I814" s="831">
        <v>1</v>
      </c>
      <c r="J814" s="831">
        <v>103.4</v>
      </c>
      <c r="K814" s="827">
        <v>1</v>
      </c>
      <c r="L814" s="831">
        <v>1</v>
      </c>
      <c r="M814" s="832">
        <v>103.4</v>
      </c>
    </row>
    <row r="815" spans="1:13" ht="14.45" customHeight="1" x14ac:dyDescent="0.2">
      <c r="A815" s="821" t="s">
        <v>2907</v>
      </c>
      <c r="B815" s="822" t="s">
        <v>2395</v>
      </c>
      <c r="C815" s="822" t="s">
        <v>4442</v>
      </c>
      <c r="D815" s="822" t="s">
        <v>3451</v>
      </c>
      <c r="E815" s="822" t="s">
        <v>2939</v>
      </c>
      <c r="F815" s="831">
        <v>1</v>
      </c>
      <c r="G815" s="831">
        <v>34.47</v>
      </c>
      <c r="H815" s="827">
        <v>1</v>
      </c>
      <c r="I815" s="831"/>
      <c r="J815" s="831"/>
      <c r="K815" s="827">
        <v>0</v>
      </c>
      <c r="L815" s="831">
        <v>1</v>
      </c>
      <c r="M815" s="832">
        <v>34.47</v>
      </c>
    </row>
    <row r="816" spans="1:13" ht="14.45" customHeight="1" x14ac:dyDescent="0.2">
      <c r="A816" s="821" t="s">
        <v>2907</v>
      </c>
      <c r="B816" s="822" t="s">
        <v>2680</v>
      </c>
      <c r="C816" s="822" t="s">
        <v>2681</v>
      </c>
      <c r="D816" s="822" t="s">
        <v>2682</v>
      </c>
      <c r="E816" s="822" t="s">
        <v>2683</v>
      </c>
      <c r="F816" s="831"/>
      <c r="G816" s="831"/>
      <c r="H816" s="827">
        <v>0</v>
      </c>
      <c r="I816" s="831">
        <v>2</v>
      </c>
      <c r="J816" s="831">
        <v>64.319999999999993</v>
      </c>
      <c r="K816" s="827">
        <v>1</v>
      </c>
      <c r="L816" s="831">
        <v>2</v>
      </c>
      <c r="M816" s="832">
        <v>64.319999999999993</v>
      </c>
    </row>
    <row r="817" spans="1:13" ht="14.45" customHeight="1" x14ac:dyDescent="0.2">
      <c r="A817" s="821" t="s">
        <v>2907</v>
      </c>
      <c r="B817" s="822" t="s">
        <v>2684</v>
      </c>
      <c r="C817" s="822" t="s">
        <v>2692</v>
      </c>
      <c r="D817" s="822" t="s">
        <v>2693</v>
      </c>
      <c r="E817" s="822" t="s">
        <v>2694</v>
      </c>
      <c r="F817" s="831"/>
      <c r="G817" s="831"/>
      <c r="H817" s="827">
        <v>0</v>
      </c>
      <c r="I817" s="831">
        <v>1</v>
      </c>
      <c r="J817" s="831">
        <v>78.790000000000006</v>
      </c>
      <c r="K817" s="827">
        <v>1</v>
      </c>
      <c r="L817" s="831">
        <v>1</v>
      </c>
      <c r="M817" s="832">
        <v>78.790000000000006</v>
      </c>
    </row>
    <row r="818" spans="1:13" ht="14.45" customHeight="1" x14ac:dyDescent="0.2">
      <c r="A818" s="821" t="s">
        <v>2907</v>
      </c>
      <c r="B818" s="822" t="s">
        <v>2415</v>
      </c>
      <c r="C818" s="822" t="s">
        <v>2419</v>
      </c>
      <c r="D818" s="822" t="s">
        <v>2420</v>
      </c>
      <c r="E818" s="822" t="s">
        <v>2421</v>
      </c>
      <c r="F818" s="831"/>
      <c r="G818" s="831"/>
      <c r="H818" s="827">
        <v>0</v>
      </c>
      <c r="I818" s="831">
        <v>1</v>
      </c>
      <c r="J818" s="831">
        <v>93.18</v>
      </c>
      <c r="K818" s="827">
        <v>1</v>
      </c>
      <c r="L818" s="831">
        <v>1</v>
      </c>
      <c r="M818" s="832">
        <v>93.18</v>
      </c>
    </row>
    <row r="819" spans="1:13" ht="14.45" customHeight="1" x14ac:dyDescent="0.2">
      <c r="A819" s="821" t="s">
        <v>2907</v>
      </c>
      <c r="B819" s="822" t="s">
        <v>2434</v>
      </c>
      <c r="C819" s="822" t="s">
        <v>3760</v>
      </c>
      <c r="D819" s="822" t="s">
        <v>891</v>
      </c>
      <c r="E819" s="822" t="s">
        <v>3761</v>
      </c>
      <c r="F819" s="831">
        <v>3</v>
      </c>
      <c r="G819" s="831">
        <v>189.42000000000002</v>
      </c>
      <c r="H819" s="827">
        <v>1</v>
      </c>
      <c r="I819" s="831"/>
      <c r="J819" s="831"/>
      <c r="K819" s="827">
        <v>0</v>
      </c>
      <c r="L819" s="831">
        <v>3</v>
      </c>
      <c r="M819" s="832">
        <v>189.42000000000002</v>
      </c>
    </row>
    <row r="820" spans="1:13" ht="14.45" customHeight="1" x14ac:dyDescent="0.2">
      <c r="A820" s="821" t="s">
        <v>2907</v>
      </c>
      <c r="B820" s="822" t="s">
        <v>2434</v>
      </c>
      <c r="C820" s="822" t="s">
        <v>2438</v>
      </c>
      <c r="D820" s="822" t="s">
        <v>2436</v>
      </c>
      <c r="E820" s="822" t="s">
        <v>2439</v>
      </c>
      <c r="F820" s="831"/>
      <c r="G820" s="831"/>
      <c r="H820" s="827">
        <v>0</v>
      </c>
      <c r="I820" s="831">
        <v>1</v>
      </c>
      <c r="J820" s="831">
        <v>63.14</v>
      </c>
      <c r="K820" s="827">
        <v>1</v>
      </c>
      <c r="L820" s="831">
        <v>1</v>
      </c>
      <c r="M820" s="832">
        <v>63.14</v>
      </c>
    </row>
    <row r="821" spans="1:13" ht="14.45" customHeight="1" x14ac:dyDescent="0.2">
      <c r="A821" s="821" t="s">
        <v>2907</v>
      </c>
      <c r="B821" s="822" t="s">
        <v>2434</v>
      </c>
      <c r="C821" s="822" t="s">
        <v>2440</v>
      </c>
      <c r="D821" s="822" t="s">
        <v>2436</v>
      </c>
      <c r="E821" s="822" t="s">
        <v>2441</v>
      </c>
      <c r="F821" s="831"/>
      <c r="G821" s="831"/>
      <c r="H821" s="827">
        <v>0</v>
      </c>
      <c r="I821" s="831">
        <v>1</v>
      </c>
      <c r="J821" s="831">
        <v>49.08</v>
      </c>
      <c r="K821" s="827">
        <v>1</v>
      </c>
      <c r="L821" s="831">
        <v>1</v>
      </c>
      <c r="M821" s="832">
        <v>49.08</v>
      </c>
    </row>
    <row r="822" spans="1:13" ht="14.45" customHeight="1" x14ac:dyDescent="0.2">
      <c r="A822" s="821" t="s">
        <v>2907</v>
      </c>
      <c r="B822" s="822" t="s">
        <v>2445</v>
      </c>
      <c r="C822" s="822" t="s">
        <v>2449</v>
      </c>
      <c r="D822" s="822" t="s">
        <v>1529</v>
      </c>
      <c r="E822" s="822" t="s">
        <v>2450</v>
      </c>
      <c r="F822" s="831"/>
      <c r="G822" s="831"/>
      <c r="H822" s="827">
        <v>0</v>
      </c>
      <c r="I822" s="831">
        <v>5</v>
      </c>
      <c r="J822" s="831">
        <v>771.80000000000007</v>
      </c>
      <c r="K822" s="827">
        <v>1</v>
      </c>
      <c r="L822" s="831">
        <v>5</v>
      </c>
      <c r="M822" s="832">
        <v>771.80000000000007</v>
      </c>
    </row>
    <row r="823" spans="1:13" ht="14.45" customHeight="1" x14ac:dyDescent="0.2">
      <c r="A823" s="821" t="s">
        <v>2907</v>
      </c>
      <c r="B823" s="822" t="s">
        <v>2487</v>
      </c>
      <c r="C823" s="822" t="s">
        <v>2493</v>
      </c>
      <c r="D823" s="822" t="s">
        <v>1608</v>
      </c>
      <c r="E823" s="822" t="s">
        <v>2494</v>
      </c>
      <c r="F823" s="831"/>
      <c r="G823" s="831"/>
      <c r="H823" s="827">
        <v>0</v>
      </c>
      <c r="I823" s="831">
        <v>2</v>
      </c>
      <c r="J823" s="831">
        <v>1692.94</v>
      </c>
      <c r="K823" s="827">
        <v>1</v>
      </c>
      <c r="L823" s="831">
        <v>2</v>
      </c>
      <c r="M823" s="832">
        <v>1692.94</v>
      </c>
    </row>
    <row r="824" spans="1:13" ht="14.45" customHeight="1" x14ac:dyDescent="0.2">
      <c r="A824" s="821" t="s">
        <v>2907</v>
      </c>
      <c r="B824" s="822" t="s">
        <v>4898</v>
      </c>
      <c r="C824" s="822" t="s">
        <v>3072</v>
      </c>
      <c r="D824" s="822" t="s">
        <v>3073</v>
      </c>
      <c r="E824" s="822" t="s">
        <v>3074</v>
      </c>
      <c r="F824" s="831"/>
      <c r="G824" s="831"/>
      <c r="H824" s="827">
        <v>0</v>
      </c>
      <c r="I824" s="831">
        <v>4</v>
      </c>
      <c r="J824" s="831">
        <v>6604.64</v>
      </c>
      <c r="K824" s="827">
        <v>1</v>
      </c>
      <c r="L824" s="831">
        <v>4</v>
      </c>
      <c r="M824" s="832">
        <v>6604.64</v>
      </c>
    </row>
    <row r="825" spans="1:13" ht="14.45" customHeight="1" x14ac:dyDescent="0.2">
      <c r="A825" s="821" t="s">
        <v>2907</v>
      </c>
      <c r="B825" s="822" t="s">
        <v>4894</v>
      </c>
      <c r="C825" s="822" t="s">
        <v>3168</v>
      </c>
      <c r="D825" s="822" t="s">
        <v>3169</v>
      </c>
      <c r="E825" s="822" t="s">
        <v>3170</v>
      </c>
      <c r="F825" s="831"/>
      <c r="G825" s="831"/>
      <c r="H825" s="827">
        <v>0</v>
      </c>
      <c r="I825" s="831">
        <v>13</v>
      </c>
      <c r="J825" s="831">
        <v>6530.0300000000007</v>
      </c>
      <c r="K825" s="827">
        <v>1</v>
      </c>
      <c r="L825" s="831">
        <v>13</v>
      </c>
      <c r="M825" s="832">
        <v>6530.0300000000007</v>
      </c>
    </row>
    <row r="826" spans="1:13" ht="14.45" customHeight="1" x14ac:dyDescent="0.2">
      <c r="A826" s="821" t="s">
        <v>2907</v>
      </c>
      <c r="B826" s="822" t="s">
        <v>4912</v>
      </c>
      <c r="C826" s="822" t="s">
        <v>3303</v>
      </c>
      <c r="D826" s="822" t="s">
        <v>3304</v>
      </c>
      <c r="E826" s="822" t="s">
        <v>2761</v>
      </c>
      <c r="F826" s="831"/>
      <c r="G826" s="831"/>
      <c r="H826" s="827">
        <v>0</v>
      </c>
      <c r="I826" s="831">
        <v>1</v>
      </c>
      <c r="J826" s="831">
        <v>206.88</v>
      </c>
      <c r="K826" s="827">
        <v>1</v>
      </c>
      <c r="L826" s="831">
        <v>1</v>
      </c>
      <c r="M826" s="832">
        <v>206.88</v>
      </c>
    </row>
    <row r="827" spans="1:13" ht="14.45" customHeight="1" x14ac:dyDescent="0.2">
      <c r="A827" s="821" t="s">
        <v>2907</v>
      </c>
      <c r="B827" s="822" t="s">
        <v>4895</v>
      </c>
      <c r="C827" s="822" t="s">
        <v>3103</v>
      </c>
      <c r="D827" s="822" t="s">
        <v>3104</v>
      </c>
      <c r="E827" s="822" t="s">
        <v>734</v>
      </c>
      <c r="F827" s="831"/>
      <c r="G827" s="831"/>
      <c r="H827" s="827">
        <v>0</v>
      </c>
      <c r="I827" s="831">
        <v>46</v>
      </c>
      <c r="J827" s="831">
        <v>25317.940000000002</v>
      </c>
      <c r="K827" s="827">
        <v>1</v>
      </c>
      <c r="L827" s="831">
        <v>46</v>
      </c>
      <c r="M827" s="832">
        <v>25317.940000000002</v>
      </c>
    </row>
    <row r="828" spans="1:13" ht="14.45" customHeight="1" x14ac:dyDescent="0.2">
      <c r="A828" s="821" t="s">
        <v>2907</v>
      </c>
      <c r="B828" s="822" t="s">
        <v>2524</v>
      </c>
      <c r="C828" s="822" t="s">
        <v>2526</v>
      </c>
      <c r="D828" s="822" t="s">
        <v>656</v>
      </c>
      <c r="E828" s="822" t="s">
        <v>658</v>
      </c>
      <c r="F828" s="831"/>
      <c r="G828" s="831"/>
      <c r="H828" s="827">
        <v>0</v>
      </c>
      <c r="I828" s="831">
        <v>2</v>
      </c>
      <c r="J828" s="831">
        <v>145.1</v>
      </c>
      <c r="K828" s="827">
        <v>1</v>
      </c>
      <c r="L828" s="831">
        <v>2</v>
      </c>
      <c r="M828" s="832">
        <v>145.1</v>
      </c>
    </row>
    <row r="829" spans="1:13" ht="14.45" customHeight="1" x14ac:dyDescent="0.2">
      <c r="A829" s="821" t="s">
        <v>2907</v>
      </c>
      <c r="B829" s="822" t="s">
        <v>2524</v>
      </c>
      <c r="C829" s="822" t="s">
        <v>2525</v>
      </c>
      <c r="D829" s="822" t="s">
        <v>656</v>
      </c>
      <c r="E829" s="822" t="s">
        <v>657</v>
      </c>
      <c r="F829" s="831"/>
      <c r="G829" s="831"/>
      <c r="H829" s="827">
        <v>0</v>
      </c>
      <c r="I829" s="831">
        <v>2</v>
      </c>
      <c r="J829" s="831">
        <v>43.52</v>
      </c>
      <c r="K829" s="827">
        <v>1</v>
      </c>
      <c r="L829" s="831">
        <v>2</v>
      </c>
      <c r="M829" s="832">
        <v>43.52</v>
      </c>
    </row>
    <row r="830" spans="1:13" ht="14.45" customHeight="1" x14ac:dyDescent="0.2">
      <c r="A830" s="821" t="s">
        <v>2907</v>
      </c>
      <c r="B830" s="822" t="s">
        <v>4899</v>
      </c>
      <c r="C830" s="822" t="s">
        <v>4435</v>
      </c>
      <c r="D830" s="822" t="s">
        <v>4436</v>
      </c>
      <c r="E830" s="822" t="s">
        <v>2761</v>
      </c>
      <c r="F830" s="831"/>
      <c r="G830" s="831"/>
      <c r="H830" s="827">
        <v>0</v>
      </c>
      <c r="I830" s="831">
        <v>3</v>
      </c>
      <c r="J830" s="831">
        <v>8851.2899999999991</v>
      </c>
      <c r="K830" s="827">
        <v>1</v>
      </c>
      <c r="L830" s="831">
        <v>3</v>
      </c>
      <c r="M830" s="832">
        <v>8851.2899999999991</v>
      </c>
    </row>
    <row r="831" spans="1:13" ht="14.45" customHeight="1" x14ac:dyDescent="0.2">
      <c r="A831" s="821" t="s">
        <v>2907</v>
      </c>
      <c r="B831" s="822" t="s">
        <v>2532</v>
      </c>
      <c r="C831" s="822" t="s">
        <v>2534</v>
      </c>
      <c r="D831" s="822" t="s">
        <v>1237</v>
      </c>
      <c r="E831" s="822" t="s">
        <v>1238</v>
      </c>
      <c r="F831" s="831"/>
      <c r="G831" s="831"/>
      <c r="H831" s="827">
        <v>0</v>
      </c>
      <c r="I831" s="831">
        <v>4</v>
      </c>
      <c r="J831" s="831">
        <v>2210.56</v>
      </c>
      <c r="K831" s="827">
        <v>1</v>
      </c>
      <c r="L831" s="831">
        <v>4</v>
      </c>
      <c r="M831" s="832">
        <v>2210.56</v>
      </c>
    </row>
    <row r="832" spans="1:13" ht="14.45" customHeight="1" x14ac:dyDescent="0.2">
      <c r="A832" s="821" t="s">
        <v>2907</v>
      </c>
      <c r="B832" s="822" t="s">
        <v>2532</v>
      </c>
      <c r="C832" s="822" t="s">
        <v>2535</v>
      </c>
      <c r="D832" s="822" t="s">
        <v>1237</v>
      </c>
      <c r="E832" s="822" t="s">
        <v>1239</v>
      </c>
      <c r="F832" s="831"/>
      <c r="G832" s="831"/>
      <c r="H832" s="827">
        <v>0</v>
      </c>
      <c r="I832" s="831">
        <v>2</v>
      </c>
      <c r="J832" s="831">
        <v>2038.92</v>
      </c>
      <c r="K832" s="827">
        <v>1</v>
      </c>
      <c r="L832" s="831">
        <v>2</v>
      </c>
      <c r="M832" s="832">
        <v>2038.92</v>
      </c>
    </row>
    <row r="833" spans="1:13" ht="14.45" customHeight="1" x14ac:dyDescent="0.2">
      <c r="A833" s="821" t="s">
        <v>2907</v>
      </c>
      <c r="B833" s="822" t="s">
        <v>2536</v>
      </c>
      <c r="C833" s="822" t="s">
        <v>3024</v>
      </c>
      <c r="D833" s="822" t="s">
        <v>2548</v>
      </c>
      <c r="E833" s="822" t="s">
        <v>3025</v>
      </c>
      <c r="F833" s="831"/>
      <c r="G833" s="831"/>
      <c r="H833" s="827">
        <v>0</v>
      </c>
      <c r="I833" s="831">
        <v>4</v>
      </c>
      <c r="J833" s="831">
        <v>930.72</v>
      </c>
      <c r="K833" s="827">
        <v>1</v>
      </c>
      <c r="L833" s="831">
        <v>4</v>
      </c>
      <c r="M833" s="832">
        <v>930.72</v>
      </c>
    </row>
    <row r="834" spans="1:13" ht="14.45" customHeight="1" x14ac:dyDescent="0.2">
      <c r="A834" s="821" t="s">
        <v>2907</v>
      </c>
      <c r="B834" s="822" t="s">
        <v>2536</v>
      </c>
      <c r="C834" s="822" t="s">
        <v>2544</v>
      </c>
      <c r="D834" s="822" t="s">
        <v>2545</v>
      </c>
      <c r="E834" s="822" t="s">
        <v>2546</v>
      </c>
      <c r="F834" s="831"/>
      <c r="G834" s="831"/>
      <c r="H834" s="827">
        <v>0</v>
      </c>
      <c r="I834" s="831">
        <v>18</v>
      </c>
      <c r="J834" s="831">
        <v>95797.440000000002</v>
      </c>
      <c r="K834" s="827">
        <v>1</v>
      </c>
      <c r="L834" s="831">
        <v>18</v>
      </c>
      <c r="M834" s="832">
        <v>95797.440000000002</v>
      </c>
    </row>
    <row r="835" spans="1:13" ht="14.45" customHeight="1" x14ac:dyDescent="0.2">
      <c r="A835" s="821" t="s">
        <v>2907</v>
      </c>
      <c r="B835" s="822" t="s">
        <v>2536</v>
      </c>
      <c r="C835" s="822" t="s">
        <v>3028</v>
      </c>
      <c r="D835" s="822" t="s">
        <v>2545</v>
      </c>
      <c r="E835" s="822" t="s">
        <v>3029</v>
      </c>
      <c r="F835" s="831"/>
      <c r="G835" s="831"/>
      <c r="H835" s="827">
        <v>0</v>
      </c>
      <c r="I835" s="831">
        <v>5</v>
      </c>
      <c r="J835" s="831">
        <v>26610.400000000001</v>
      </c>
      <c r="K835" s="827">
        <v>1</v>
      </c>
      <c r="L835" s="831">
        <v>5</v>
      </c>
      <c r="M835" s="832">
        <v>26610.400000000001</v>
      </c>
    </row>
    <row r="836" spans="1:13" ht="14.45" customHeight="1" x14ac:dyDescent="0.2">
      <c r="A836" s="821" t="s">
        <v>2907</v>
      </c>
      <c r="B836" s="822" t="s">
        <v>2536</v>
      </c>
      <c r="C836" s="822" t="s">
        <v>2547</v>
      </c>
      <c r="D836" s="822" t="s">
        <v>2548</v>
      </c>
      <c r="E836" s="822" t="s">
        <v>853</v>
      </c>
      <c r="F836" s="831"/>
      <c r="G836" s="831"/>
      <c r="H836" s="827">
        <v>0</v>
      </c>
      <c r="I836" s="831">
        <v>3</v>
      </c>
      <c r="J836" s="831">
        <v>5816.91</v>
      </c>
      <c r="K836" s="827">
        <v>1</v>
      </c>
      <c r="L836" s="831">
        <v>3</v>
      </c>
      <c r="M836" s="832">
        <v>5816.91</v>
      </c>
    </row>
    <row r="837" spans="1:13" ht="14.45" customHeight="1" x14ac:dyDescent="0.2">
      <c r="A837" s="821" t="s">
        <v>2907</v>
      </c>
      <c r="B837" s="822" t="s">
        <v>2536</v>
      </c>
      <c r="C837" s="822" t="s">
        <v>2549</v>
      </c>
      <c r="D837" s="822" t="s">
        <v>2548</v>
      </c>
      <c r="E837" s="822" t="s">
        <v>2550</v>
      </c>
      <c r="F837" s="831"/>
      <c r="G837" s="831"/>
      <c r="H837" s="827">
        <v>0</v>
      </c>
      <c r="I837" s="831">
        <v>3</v>
      </c>
      <c r="J837" s="831">
        <v>2926.77</v>
      </c>
      <c r="K837" s="827">
        <v>1</v>
      </c>
      <c r="L837" s="831">
        <v>3</v>
      </c>
      <c r="M837" s="832">
        <v>2926.77</v>
      </c>
    </row>
    <row r="838" spans="1:13" ht="14.45" customHeight="1" x14ac:dyDescent="0.2">
      <c r="A838" s="821" t="s">
        <v>2907</v>
      </c>
      <c r="B838" s="822" t="s">
        <v>2536</v>
      </c>
      <c r="C838" s="822" t="s">
        <v>2551</v>
      </c>
      <c r="D838" s="822" t="s">
        <v>2548</v>
      </c>
      <c r="E838" s="822" t="s">
        <v>2552</v>
      </c>
      <c r="F838" s="831"/>
      <c r="G838" s="831"/>
      <c r="H838" s="827">
        <v>0</v>
      </c>
      <c r="I838" s="831">
        <v>13</v>
      </c>
      <c r="J838" s="831">
        <v>5982.65</v>
      </c>
      <c r="K838" s="827">
        <v>1</v>
      </c>
      <c r="L838" s="831">
        <v>13</v>
      </c>
      <c r="M838" s="832">
        <v>5982.65</v>
      </c>
    </row>
    <row r="839" spans="1:13" ht="14.45" customHeight="1" x14ac:dyDescent="0.2">
      <c r="A839" s="821" t="s">
        <v>2907</v>
      </c>
      <c r="B839" s="822" t="s">
        <v>2536</v>
      </c>
      <c r="C839" s="822" t="s">
        <v>2553</v>
      </c>
      <c r="D839" s="822" t="s">
        <v>2548</v>
      </c>
      <c r="E839" s="822" t="s">
        <v>2554</v>
      </c>
      <c r="F839" s="831"/>
      <c r="G839" s="831"/>
      <c r="H839" s="827">
        <v>0</v>
      </c>
      <c r="I839" s="831">
        <v>3</v>
      </c>
      <c r="J839" s="831">
        <v>2908.44</v>
      </c>
      <c r="K839" s="827">
        <v>1</v>
      </c>
      <c r="L839" s="831">
        <v>3</v>
      </c>
      <c r="M839" s="832">
        <v>2908.44</v>
      </c>
    </row>
    <row r="840" spans="1:13" ht="14.45" customHeight="1" x14ac:dyDescent="0.2">
      <c r="A840" s="821" t="s">
        <v>2907</v>
      </c>
      <c r="B840" s="822" t="s">
        <v>2536</v>
      </c>
      <c r="C840" s="822" t="s">
        <v>2540</v>
      </c>
      <c r="D840" s="822" t="s">
        <v>2538</v>
      </c>
      <c r="E840" s="822" t="s">
        <v>2541</v>
      </c>
      <c r="F840" s="831"/>
      <c r="G840" s="831"/>
      <c r="H840" s="827">
        <v>0</v>
      </c>
      <c r="I840" s="831">
        <v>14</v>
      </c>
      <c r="J840" s="831">
        <v>5829.2</v>
      </c>
      <c r="K840" s="827">
        <v>1</v>
      </c>
      <c r="L840" s="831">
        <v>14</v>
      </c>
      <c r="M840" s="832">
        <v>5829.2</v>
      </c>
    </row>
    <row r="841" spans="1:13" ht="14.45" customHeight="1" x14ac:dyDescent="0.2">
      <c r="A841" s="821" t="s">
        <v>2907</v>
      </c>
      <c r="B841" s="822" t="s">
        <v>2536</v>
      </c>
      <c r="C841" s="822" t="s">
        <v>2542</v>
      </c>
      <c r="D841" s="822" t="s">
        <v>2538</v>
      </c>
      <c r="E841" s="822" t="s">
        <v>2543</v>
      </c>
      <c r="F841" s="831"/>
      <c r="G841" s="831"/>
      <c r="H841" s="827">
        <v>0</v>
      </c>
      <c r="I841" s="831">
        <v>2</v>
      </c>
      <c r="J841" s="831">
        <v>1938.96</v>
      </c>
      <c r="K841" s="827">
        <v>1</v>
      </c>
      <c r="L841" s="831">
        <v>2</v>
      </c>
      <c r="M841" s="832">
        <v>1938.96</v>
      </c>
    </row>
    <row r="842" spans="1:13" ht="14.45" customHeight="1" x14ac:dyDescent="0.2">
      <c r="A842" s="821" t="s">
        <v>2907</v>
      </c>
      <c r="B842" s="822" t="s">
        <v>2536</v>
      </c>
      <c r="C842" s="822" t="s">
        <v>2537</v>
      </c>
      <c r="D842" s="822" t="s">
        <v>2538</v>
      </c>
      <c r="E842" s="822" t="s">
        <v>2539</v>
      </c>
      <c r="F842" s="831"/>
      <c r="G842" s="831"/>
      <c r="H842" s="827">
        <v>0</v>
      </c>
      <c r="I842" s="831">
        <v>8</v>
      </c>
      <c r="J842" s="831">
        <v>15511.76</v>
      </c>
      <c r="K842" s="827">
        <v>1</v>
      </c>
      <c r="L842" s="831">
        <v>8</v>
      </c>
      <c r="M842" s="832">
        <v>15511.76</v>
      </c>
    </row>
    <row r="843" spans="1:13" ht="14.45" customHeight="1" x14ac:dyDescent="0.2">
      <c r="A843" s="821" t="s">
        <v>2907</v>
      </c>
      <c r="B843" s="822" t="s">
        <v>2536</v>
      </c>
      <c r="C843" s="822" t="s">
        <v>3031</v>
      </c>
      <c r="D843" s="822" t="s">
        <v>2538</v>
      </c>
      <c r="E843" s="822" t="s">
        <v>3032</v>
      </c>
      <c r="F843" s="831"/>
      <c r="G843" s="831"/>
      <c r="H843" s="827">
        <v>0</v>
      </c>
      <c r="I843" s="831">
        <v>3</v>
      </c>
      <c r="J843" s="831">
        <v>487.83000000000004</v>
      </c>
      <c r="K843" s="827">
        <v>1</v>
      </c>
      <c r="L843" s="831">
        <v>3</v>
      </c>
      <c r="M843" s="832">
        <v>487.83000000000004</v>
      </c>
    </row>
    <row r="844" spans="1:13" ht="14.45" customHeight="1" x14ac:dyDescent="0.2">
      <c r="A844" s="821" t="s">
        <v>2907</v>
      </c>
      <c r="B844" s="822" t="s">
        <v>2536</v>
      </c>
      <c r="C844" s="822" t="s">
        <v>2729</v>
      </c>
      <c r="D844" s="822" t="s">
        <v>2538</v>
      </c>
      <c r="E844" s="822" t="s">
        <v>2730</v>
      </c>
      <c r="F844" s="831"/>
      <c r="G844" s="831"/>
      <c r="H844" s="827">
        <v>0</v>
      </c>
      <c r="I844" s="831">
        <v>2</v>
      </c>
      <c r="J844" s="831">
        <v>2908.46</v>
      </c>
      <c r="K844" s="827">
        <v>1</v>
      </c>
      <c r="L844" s="831">
        <v>2</v>
      </c>
      <c r="M844" s="832">
        <v>2908.46</v>
      </c>
    </row>
    <row r="845" spans="1:13" ht="14.45" customHeight="1" x14ac:dyDescent="0.2">
      <c r="A845" s="821" t="s">
        <v>2907</v>
      </c>
      <c r="B845" s="822" t="s">
        <v>2731</v>
      </c>
      <c r="C845" s="822" t="s">
        <v>2732</v>
      </c>
      <c r="D845" s="822" t="s">
        <v>2733</v>
      </c>
      <c r="E845" s="822" t="s">
        <v>2734</v>
      </c>
      <c r="F845" s="831"/>
      <c r="G845" s="831"/>
      <c r="H845" s="827">
        <v>0</v>
      </c>
      <c r="I845" s="831">
        <v>2</v>
      </c>
      <c r="J845" s="831">
        <v>1508.08</v>
      </c>
      <c r="K845" s="827">
        <v>1</v>
      </c>
      <c r="L845" s="831">
        <v>2</v>
      </c>
      <c r="M845" s="832">
        <v>1508.08</v>
      </c>
    </row>
    <row r="846" spans="1:13" ht="14.45" customHeight="1" x14ac:dyDescent="0.2">
      <c r="A846" s="821" t="s">
        <v>2907</v>
      </c>
      <c r="B846" s="822" t="s">
        <v>2731</v>
      </c>
      <c r="C846" s="822" t="s">
        <v>2735</v>
      </c>
      <c r="D846" s="822" t="s">
        <v>2733</v>
      </c>
      <c r="E846" s="822" t="s">
        <v>2736</v>
      </c>
      <c r="F846" s="831"/>
      <c r="G846" s="831"/>
      <c r="H846" s="827">
        <v>0</v>
      </c>
      <c r="I846" s="831">
        <v>1</v>
      </c>
      <c r="J846" s="831">
        <v>758.79</v>
      </c>
      <c r="K846" s="827">
        <v>1</v>
      </c>
      <c r="L846" s="831">
        <v>1</v>
      </c>
      <c r="M846" s="832">
        <v>758.79</v>
      </c>
    </row>
    <row r="847" spans="1:13" ht="14.45" customHeight="1" x14ac:dyDescent="0.2">
      <c r="A847" s="821" t="s">
        <v>2907</v>
      </c>
      <c r="B847" s="822" t="s">
        <v>2555</v>
      </c>
      <c r="C847" s="822" t="s">
        <v>2556</v>
      </c>
      <c r="D847" s="822" t="s">
        <v>1211</v>
      </c>
      <c r="E847" s="822" t="s">
        <v>1212</v>
      </c>
      <c r="F847" s="831"/>
      <c r="G847" s="831"/>
      <c r="H847" s="827"/>
      <c r="I847" s="831">
        <v>41</v>
      </c>
      <c r="J847" s="831">
        <v>0</v>
      </c>
      <c r="K847" s="827"/>
      <c r="L847" s="831">
        <v>41</v>
      </c>
      <c r="M847" s="832">
        <v>0</v>
      </c>
    </row>
    <row r="848" spans="1:13" ht="14.45" customHeight="1" x14ac:dyDescent="0.2">
      <c r="A848" s="821" t="s">
        <v>2907</v>
      </c>
      <c r="B848" s="822" t="s">
        <v>2577</v>
      </c>
      <c r="C848" s="822" t="s">
        <v>2578</v>
      </c>
      <c r="D848" s="822" t="s">
        <v>2579</v>
      </c>
      <c r="E848" s="822" t="s">
        <v>2580</v>
      </c>
      <c r="F848" s="831"/>
      <c r="G848" s="831"/>
      <c r="H848" s="827">
        <v>0</v>
      </c>
      <c r="I848" s="831">
        <v>4</v>
      </c>
      <c r="J848" s="831">
        <v>452.64</v>
      </c>
      <c r="K848" s="827">
        <v>1</v>
      </c>
      <c r="L848" s="831">
        <v>4</v>
      </c>
      <c r="M848" s="832">
        <v>452.64</v>
      </c>
    </row>
    <row r="849" spans="1:13" ht="14.45" customHeight="1" x14ac:dyDescent="0.2">
      <c r="A849" s="821" t="s">
        <v>2907</v>
      </c>
      <c r="B849" s="822" t="s">
        <v>2577</v>
      </c>
      <c r="C849" s="822" t="s">
        <v>3045</v>
      </c>
      <c r="D849" s="822" t="s">
        <v>2579</v>
      </c>
      <c r="E849" s="822" t="s">
        <v>3046</v>
      </c>
      <c r="F849" s="831"/>
      <c r="G849" s="831"/>
      <c r="H849" s="827">
        <v>0</v>
      </c>
      <c r="I849" s="831">
        <v>2</v>
      </c>
      <c r="J849" s="831">
        <v>678.94</v>
      </c>
      <c r="K849" s="827">
        <v>1</v>
      </c>
      <c r="L849" s="831">
        <v>2</v>
      </c>
      <c r="M849" s="832">
        <v>678.94</v>
      </c>
    </row>
    <row r="850" spans="1:13" ht="14.45" customHeight="1" x14ac:dyDescent="0.2">
      <c r="A850" s="821" t="s">
        <v>2907</v>
      </c>
      <c r="B850" s="822" t="s">
        <v>2587</v>
      </c>
      <c r="C850" s="822" t="s">
        <v>2588</v>
      </c>
      <c r="D850" s="822" t="s">
        <v>2589</v>
      </c>
      <c r="E850" s="822" t="s">
        <v>2590</v>
      </c>
      <c r="F850" s="831"/>
      <c r="G850" s="831"/>
      <c r="H850" s="827">
        <v>0</v>
      </c>
      <c r="I850" s="831">
        <v>1</v>
      </c>
      <c r="J850" s="831">
        <v>23.4</v>
      </c>
      <c r="K850" s="827">
        <v>1</v>
      </c>
      <c r="L850" s="831">
        <v>1</v>
      </c>
      <c r="M850" s="832">
        <v>23.4</v>
      </c>
    </row>
    <row r="851" spans="1:13" ht="14.45" customHeight="1" x14ac:dyDescent="0.2">
      <c r="A851" s="821" t="s">
        <v>2907</v>
      </c>
      <c r="B851" s="822" t="s">
        <v>2587</v>
      </c>
      <c r="C851" s="822" t="s">
        <v>2591</v>
      </c>
      <c r="D851" s="822" t="s">
        <v>2589</v>
      </c>
      <c r="E851" s="822" t="s">
        <v>2592</v>
      </c>
      <c r="F851" s="831"/>
      <c r="G851" s="831"/>
      <c r="H851" s="827">
        <v>0</v>
      </c>
      <c r="I851" s="831">
        <v>2</v>
      </c>
      <c r="J851" s="831">
        <v>23.42</v>
      </c>
      <c r="K851" s="827">
        <v>1</v>
      </c>
      <c r="L851" s="831">
        <v>2</v>
      </c>
      <c r="M851" s="832">
        <v>23.42</v>
      </c>
    </row>
    <row r="852" spans="1:13" ht="14.45" customHeight="1" x14ac:dyDescent="0.2">
      <c r="A852" s="821" t="s">
        <v>2907</v>
      </c>
      <c r="B852" s="822" t="s">
        <v>2593</v>
      </c>
      <c r="C852" s="822" t="s">
        <v>2596</v>
      </c>
      <c r="D852" s="822" t="s">
        <v>1460</v>
      </c>
      <c r="E852" s="822" t="s">
        <v>1386</v>
      </c>
      <c r="F852" s="831"/>
      <c r="G852" s="831"/>
      <c r="H852" s="827"/>
      <c r="I852" s="831">
        <v>1</v>
      </c>
      <c r="J852" s="831">
        <v>0</v>
      </c>
      <c r="K852" s="827"/>
      <c r="L852" s="831">
        <v>1</v>
      </c>
      <c r="M852" s="832">
        <v>0</v>
      </c>
    </row>
    <row r="853" spans="1:13" ht="14.45" customHeight="1" x14ac:dyDescent="0.2">
      <c r="A853" s="821" t="s">
        <v>2907</v>
      </c>
      <c r="B853" s="822" t="s">
        <v>2593</v>
      </c>
      <c r="C853" s="822" t="s">
        <v>2594</v>
      </c>
      <c r="D853" s="822" t="s">
        <v>1460</v>
      </c>
      <c r="E853" s="822" t="s">
        <v>2595</v>
      </c>
      <c r="F853" s="831"/>
      <c r="G853" s="831"/>
      <c r="H853" s="827"/>
      <c r="I853" s="831">
        <v>2</v>
      </c>
      <c r="J853" s="831">
        <v>0</v>
      </c>
      <c r="K853" s="827"/>
      <c r="L853" s="831">
        <v>2</v>
      </c>
      <c r="M853" s="832">
        <v>0</v>
      </c>
    </row>
    <row r="854" spans="1:13" ht="14.45" customHeight="1" x14ac:dyDescent="0.2">
      <c r="A854" s="821" t="s">
        <v>2907</v>
      </c>
      <c r="B854" s="822" t="s">
        <v>4893</v>
      </c>
      <c r="C854" s="822" t="s">
        <v>3312</v>
      </c>
      <c r="D854" s="822" t="s">
        <v>781</v>
      </c>
      <c r="E854" s="822" t="s">
        <v>782</v>
      </c>
      <c r="F854" s="831"/>
      <c r="G854" s="831"/>
      <c r="H854" s="827">
        <v>0</v>
      </c>
      <c r="I854" s="831">
        <v>3</v>
      </c>
      <c r="J854" s="831">
        <v>396</v>
      </c>
      <c r="K854" s="827">
        <v>1</v>
      </c>
      <c r="L854" s="831">
        <v>3</v>
      </c>
      <c r="M854" s="832">
        <v>396</v>
      </c>
    </row>
    <row r="855" spans="1:13" ht="14.45" customHeight="1" x14ac:dyDescent="0.2">
      <c r="A855" s="821" t="s">
        <v>2907</v>
      </c>
      <c r="B855" s="822" t="s">
        <v>4900</v>
      </c>
      <c r="C855" s="822" t="s">
        <v>3338</v>
      </c>
      <c r="D855" s="822" t="s">
        <v>3006</v>
      </c>
      <c r="E855" s="822" t="s">
        <v>2382</v>
      </c>
      <c r="F855" s="831">
        <v>1</v>
      </c>
      <c r="G855" s="831">
        <v>246.39</v>
      </c>
      <c r="H855" s="827">
        <v>1</v>
      </c>
      <c r="I855" s="831"/>
      <c r="J855" s="831"/>
      <c r="K855" s="827">
        <v>0</v>
      </c>
      <c r="L855" s="831">
        <v>1</v>
      </c>
      <c r="M855" s="832">
        <v>246.39</v>
      </c>
    </row>
    <row r="856" spans="1:13" ht="14.45" customHeight="1" x14ac:dyDescent="0.2">
      <c r="A856" s="821" t="s">
        <v>2907</v>
      </c>
      <c r="B856" s="822" t="s">
        <v>2764</v>
      </c>
      <c r="C856" s="822" t="s">
        <v>3845</v>
      </c>
      <c r="D856" s="822" t="s">
        <v>2766</v>
      </c>
      <c r="E856" s="822" t="s">
        <v>2767</v>
      </c>
      <c r="F856" s="831"/>
      <c r="G856" s="831"/>
      <c r="H856" s="827">
        <v>0</v>
      </c>
      <c r="I856" s="831">
        <v>5</v>
      </c>
      <c r="J856" s="831">
        <v>805.3</v>
      </c>
      <c r="K856" s="827">
        <v>1</v>
      </c>
      <c r="L856" s="831">
        <v>5</v>
      </c>
      <c r="M856" s="832">
        <v>805.3</v>
      </c>
    </row>
    <row r="857" spans="1:13" ht="14.45" customHeight="1" x14ac:dyDescent="0.2">
      <c r="A857" s="821" t="s">
        <v>2907</v>
      </c>
      <c r="B857" s="822" t="s">
        <v>2613</v>
      </c>
      <c r="C857" s="822" t="s">
        <v>2614</v>
      </c>
      <c r="D857" s="822" t="s">
        <v>1454</v>
      </c>
      <c r="E857" s="822" t="s">
        <v>2615</v>
      </c>
      <c r="F857" s="831"/>
      <c r="G857" s="831"/>
      <c r="H857" s="827">
        <v>0</v>
      </c>
      <c r="I857" s="831">
        <v>1</v>
      </c>
      <c r="J857" s="831">
        <v>117.55</v>
      </c>
      <c r="K857" s="827">
        <v>1</v>
      </c>
      <c r="L857" s="831">
        <v>1</v>
      </c>
      <c r="M857" s="832">
        <v>117.55</v>
      </c>
    </row>
    <row r="858" spans="1:13" ht="14.45" customHeight="1" x14ac:dyDescent="0.2">
      <c r="A858" s="821" t="s">
        <v>2907</v>
      </c>
      <c r="B858" s="822" t="s">
        <v>2613</v>
      </c>
      <c r="C858" s="822" t="s">
        <v>4406</v>
      </c>
      <c r="D858" s="822" t="s">
        <v>1454</v>
      </c>
      <c r="E858" s="822" t="s">
        <v>4407</v>
      </c>
      <c r="F858" s="831"/>
      <c r="G858" s="831"/>
      <c r="H858" s="827"/>
      <c r="I858" s="831">
        <v>1</v>
      </c>
      <c r="J858" s="831">
        <v>0</v>
      </c>
      <c r="K858" s="827"/>
      <c r="L858" s="831">
        <v>1</v>
      </c>
      <c r="M858" s="832">
        <v>0</v>
      </c>
    </row>
    <row r="859" spans="1:13" ht="14.45" customHeight="1" x14ac:dyDescent="0.2">
      <c r="A859" s="821" t="s">
        <v>2907</v>
      </c>
      <c r="B859" s="822" t="s">
        <v>2613</v>
      </c>
      <c r="C859" s="822" t="s">
        <v>2616</v>
      </c>
      <c r="D859" s="822" t="s">
        <v>1454</v>
      </c>
      <c r="E859" s="822" t="s">
        <v>780</v>
      </c>
      <c r="F859" s="831"/>
      <c r="G859" s="831"/>
      <c r="H859" s="827">
        <v>0</v>
      </c>
      <c r="I859" s="831">
        <v>1</v>
      </c>
      <c r="J859" s="831">
        <v>58.77</v>
      </c>
      <c r="K859" s="827">
        <v>1</v>
      </c>
      <c r="L859" s="831">
        <v>1</v>
      </c>
      <c r="M859" s="832">
        <v>58.77</v>
      </c>
    </row>
    <row r="860" spans="1:13" ht="14.45" customHeight="1" x14ac:dyDescent="0.2">
      <c r="A860" s="821" t="s">
        <v>2907</v>
      </c>
      <c r="B860" s="822" t="s">
        <v>2619</v>
      </c>
      <c r="C860" s="822" t="s">
        <v>2632</v>
      </c>
      <c r="D860" s="822" t="s">
        <v>2633</v>
      </c>
      <c r="E860" s="822" t="s">
        <v>2629</v>
      </c>
      <c r="F860" s="831"/>
      <c r="G860" s="831"/>
      <c r="H860" s="827">
        <v>0</v>
      </c>
      <c r="I860" s="831">
        <v>1</v>
      </c>
      <c r="J860" s="831">
        <v>84.89</v>
      </c>
      <c r="K860" s="827">
        <v>1</v>
      </c>
      <c r="L860" s="831">
        <v>1</v>
      </c>
      <c r="M860" s="832">
        <v>84.89</v>
      </c>
    </row>
    <row r="861" spans="1:13" ht="14.45" customHeight="1" x14ac:dyDescent="0.2">
      <c r="A861" s="821" t="s">
        <v>2907</v>
      </c>
      <c r="B861" s="822" t="s">
        <v>2619</v>
      </c>
      <c r="C861" s="822" t="s">
        <v>2628</v>
      </c>
      <c r="D861" s="822" t="s">
        <v>1498</v>
      </c>
      <c r="E861" s="822" t="s">
        <v>2629</v>
      </c>
      <c r="F861" s="831"/>
      <c r="G861" s="831"/>
      <c r="H861" s="827">
        <v>0</v>
      </c>
      <c r="I861" s="831">
        <v>2</v>
      </c>
      <c r="J861" s="831">
        <v>169.78</v>
      </c>
      <c r="K861" s="827">
        <v>1</v>
      </c>
      <c r="L861" s="831">
        <v>2</v>
      </c>
      <c r="M861" s="832">
        <v>169.78</v>
      </c>
    </row>
    <row r="862" spans="1:13" ht="14.45" customHeight="1" x14ac:dyDescent="0.2">
      <c r="A862" s="821" t="s">
        <v>2907</v>
      </c>
      <c r="B862" s="822" t="s">
        <v>2619</v>
      </c>
      <c r="C862" s="822" t="s">
        <v>2630</v>
      </c>
      <c r="D862" s="822" t="s">
        <v>1503</v>
      </c>
      <c r="E862" s="822" t="s">
        <v>2629</v>
      </c>
      <c r="F862" s="831"/>
      <c r="G862" s="831"/>
      <c r="H862" s="827">
        <v>0</v>
      </c>
      <c r="I862" s="831">
        <v>1</v>
      </c>
      <c r="J862" s="831">
        <v>84.89</v>
      </c>
      <c r="K862" s="827">
        <v>1</v>
      </c>
      <c r="L862" s="831">
        <v>1</v>
      </c>
      <c r="M862" s="832">
        <v>84.89</v>
      </c>
    </row>
    <row r="863" spans="1:13" ht="14.45" customHeight="1" x14ac:dyDescent="0.2">
      <c r="A863" s="821" t="s">
        <v>2907</v>
      </c>
      <c r="B863" s="822" t="s">
        <v>2619</v>
      </c>
      <c r="C863" s="822" t="s">
        <v>2638</v>
      </c>
      <c r="D863" s="822" t="s">
        <v>1505</v>
      </c>
      <c r="E863" s="822" t="s">
        <v>1493</v>
      </c>
      <c r="F863" s="831"/>
      <c r="G863" s="831"/>
      <c r="H863" s="827">
        <v>0</v>
      </c>
      <c r="I863" s="831">
        <v>1</v>
      </c>
      <c r="J863" s="831">
        <v>238.89</v>
      </c>
      <c r="K863" s="827">
        <v>1</v>
      </c>
      <c r="L863" s="831">
        <v>1</v>
      </c>
      <c r="M863" s="832">
        <v>238.89</v>
      </c>
    </row>
    <row r="864" spans="1:13" ht="14.45" customHeight="1" x14ac:dyDescent="0.2">
      <c r="A864" s="821" t="s">
        <v>2908</v>
      </c>
      <c r="B864" s="822" t="s">
        <v>2294</v>
      </c>
      <c r="C864" s="822" t="s">
        <v>2299</v>
      </c>
      <c r="D864" s="822" t="s">
        <v>1674</v>
      </c>
      <c r="E864" s="822" t="s">
        <v>2300</v>
      </c>
      <c r="F864" s="831"/>
      <c r="G864" s="831"/>
      <c r="H864" s="827">
        <v>0</v>
      </c>
      <c r="I864" s="831">
        <v>17</v>
      </c>
      <c r="J864" s="831">
        <v>1533.65</v>
      </c>
      <c r="K864" s="827">
        <v>1</v>
      </c>
      <c r="L864" s="831">
        <v>17</v>
      </c>
      <c r="M864" s="832">
        <v>1533.65</v>
      </c>
    </row>
    <row r="865" spans="1:13" ht="14.45" customHeight="1" x14ac:dyDescent="0.2">
      <c r="A865" s="821" t="s">
        <v>2908</v>
      </c>
      <c r="B865" s="822" t="s">
        <v>2294</v>
      </c>
      <c r="C865" s="822" t="s">
        <v>2297</v>
      </c>
      <c r="D865" s="822" t="s">
        <v>1674</v>
      </c>
      <c r="E865" s="822" t="s">
        <v>2298</v>
      </c>
      <c r="F865" s="831"/>
      <c r="G865" s="831"/>
      <c r="H865" s="827">
        <v>0</v>
      </c>
      <c r="I865" s="831">
        <v>2</v>
      </c>
      <c r="J865" s="831">
        <v>57.62</v>
      </c>
      <c r="K865" s="827">
        <v>1</v>
      </c>
      <c r="L865" s="831">
        <v>2</v>
      </c>
      <c r="M865" s="832">
        <v>57.62</v>
      </c>
    </row>
    <row r="866" spans="1:13" ht="14.45" customHeight="1" x14ac:dyDescent="0.2">
      <c r="A866" s="821" t="s">
        <v>2908</v>
      </c>
      <c r="B866" s="822" t="s">
        <v>2301</v>
      </c>
      <c r="C866" s="822" t="s">
        <v>3380</v>
      </c>
      <c r="D866" s="822" t="s">
        <v>1768</v>
      </c>
      <c r="E866" s="822" t="s">
        <v>3381</v>
      </c>
      <c r="F866" s="831"/>
      <c r="G866" s="831"/>
      <c r="H866" s="827">
        <v>0</v>
      </c>
      <c r="I866" s="831">
        <v>2</v>
      </c>
      <c r="J866" s="831">
        <v>230.54</v>
      </c>
      <c r="K866" s="827">
        <v>1</v>
      </c>
      <c r="L866" s="831">
        <v>2</v>
      </c>
      <c r="M866" s="832">
        <v>230.54</v>
      </c>
    </row>
    <row r="867" spans="1:13" ht="14.45" customHeight="1" x14ac:dyDescent="0.2">
      <c r="A867" s="821" t="s">
        <v>2908</v>
      </c>
      <c r="B867" s="822" t="s">
        <v>2308</v>
      </c>
      <c r="C867" s="822" t="s">
        <v>2309</v>
      </c>
      <c r="D867" s="822" t="s">
        <v>2310</v>
      </c>
      <c r="E867" s="822" t="s">
        <v>2311</v>
      </c>
      <c r="F867" s="831"/>
      <c r="G867" s="831"/>
      <c r="H867" s="827">
        <v>0</v>
      </c>
      <c r="I867" s="831">
        <v>6</v>
      </c>
      <c r="J867" s="831">
        <v>2719.08</v>
      </c>
      <c r="K867" s="827">
        <v>1</v>
      </c>
      <c r="L867" s="831">
        <v>6</v>
      </c>
      <c r="M867" s="832">
        <v>2719.08</v>
      </c>
    </row>
    <row r="868" spans="1:13" ht="14.45" customHeight="1" x14ac:dyDescent="0.2">
      <c r="A868" s="821" t="s">
        <v>2908</v>
      </c>
      <c r="B868" s="822" t="s">
        <v>2317</v>
      </c>
      <c r="C868" s="822" t="s">
        <v>2323</v>
      </c>
      <c r="D868" s="822" t="s">
        <v>2319</v>
      </c>
      <c r="E868" s="822" t="s">
        <v>2324</v>
      </c>
      <c r="F868" s="831"/>
      <c r="G868" s="831"/>
      <c r="H868" s="827">
        <v>0</v>
      </c>
      <c r="I868" s="831">
        <v>2</v>
      </c>
      <c r="J868" s="831">
        <v>146.9</v>
      </c>
      <c r="K868" s="827">
        <v>1</v>
      </c>
      <c r="L868" s="831">
        <v>2</v>
      </c>
      <c r="M868" s="832">
        <v>146.9</v>
      </c>
    </row>
    <row r="869" spans="1:13" ht="14.45" customHeight="1" x14ac:dyDescent="0.2">
      <c r="A869" s="821" t="s">
        <v>2908</v>
      </c>
      <c r="B869" s="822" t="s">
        <v>2330</v>
      </c>
      <c r="C869" s="822" t="s">
        <v>2333</v>
      </c>
      <c r="D869" s="822" t="s">
        <v>931</v>
      </c>
      <c r="E869" s="822" t="s">
        <v>2334</v>
      </c>
      <c r="F869" s="831"/>
      <c r="G869" s="831"/>
      <c r="H869" s="827">
        <v>0</v>
      </c>
      <c r="I869" s="831">
        <v>20</v>
      </c>
      <c r="J869" s="831">
        <v>27712.399999999998</v>
      </c>
      <c r="K869" s="827">
        <v>1</v>
      </c>
      <c r="L869" s="831">
        <v>20</v>
      </c>
      <c r="M869" s="832">
        <v>27712.399999999998</v>
      </c>
    </row>
    <row r="870" spans="1:13" ht="14.45" customHeight="1" x14ac:dyDescent="0.2">
      <c r="A870" s="821" t="s">
        <v>2908</v>
      </c>
      <c r="B870" s="822" t="s">
        <v>2330</v>
      </c>
      <c r="C870" s="822" t="s">
        <v>2652</v>
      </c>
      <c r="D870" s="822" t="s">
        <v>931</v>
      </c>
      <c r="E870" s="822" t="s">
        <v>2653</v>
      </c>
      <c r="F870" s="831"/>
      <c r="G870" s="831"/>
      <c r="H870" s="827">
        <v>0</v>
      </c>
      <c r="I870" s="831">
        <v>6</v>
      </c>
      <c r="J870" s="831">
        <v>13856.16</v>
      </c>
      <c r="K870" s="827">
        <v>1</v>
      </c>
      <c r="L870" s="831">
        <v>6</v>
      </c>
      <c r="M870" s="832">
        <v>13856.16</v>
      </c>
    </row>
    <row r="871" spans="1:13" ht="14.45" customHeight="1" x14ac:dyDescent="0.2">
      <c r="A871" s="821" t="s">
        <v>2908</v>
      </c>
      <c r="B871" s="822" t="s">
        <v>2330</v>
      </c>
      <c r="C871" s="822" t="s">
        <v>2654</v>
      </c>
      <c r="D871" s="822" t="s">
        <v>929</v>
      </c>
      <c r="E871" s="822" t="s">
        <v>2655</v>
      </c>
      <c r="F871" s="831"/>
      <c r="G871" s="831"/>
      <c r="H871" s="827">
        <v>0</v>
      </c>
      <c r="I871" s="831">
        <v>4</v>
      </c>
      <c r="J871" s="831">
        <v>2945.32</v>
      </c>
      <c r="K871" s="827">
        <v>1</v>
      </c>
      <c r="L871" s="831">
        <v>4</v>
      </c>
      <c r="M871" s="832">
        <v>2945.32</v>
      </c>
    </row>
    <row r="872" spans="1:13" ht="14.45" customHeight="1" x14ac:dyDescent="0.2">
      <c r="A872" s="821" t="s">
        <v>2908</v>
      </c>
      <c r="B872" s="822" t="s">
        <v>2330</v>
      </c>
      <c r="C872" s="822" t="s">
        <v>3120</v>
      </c>
      <c r="D872" s="822" t="s">
        <v>929</v>
      </c>
      <c r="E872" s="822" t="s">
        <v>3121</v>
      </c>
      <c r="F872" s="831"/>
      <c r="G872" s="831"/>
      <c r="H872" s="827">
        <v>0</v>
      </c>
      <c r="I872" s="831">
        <v>13</v>
      </c>
      <c r="J872" s="831">
        <v>6381.57</v>
      </c>
      <c r="K872" s="827">
        <v>1</v>
      </c>
      <c r="L872" s="831">
        <v>13</v>
      </c>
      <c r="M872" s="832">
        <v>6381.57</v>
      </c>
    </row>
    <row r="873" spans="1:13" ht="14.45" customHeight="1" x14ac:dyDescent="0.2">
      <c r="A873" s="821" t="s">
        <v>2908</v>
      </c>
      <c r="B873" s="822" t="s">
        <v>2330</v>
      </c>
      <c r="C873" s="822" t="s">
        <v>2335</v>
      </c>
      <c r="D873" s="822" t="s">
        <v>931</v>
      </c>
      <c r="E873" s="822" t="s">
        <v>2336</v>
      </c>
      <c r="F873" s="831"/>
      <c r="G873" s="831"/>
      <c r="H873" s="827">
        <v>0</v>
      </c>
      <c r="I873" s="831">
        <v>39</v>
      </c>
      <c r="J873" s="831">
        <v>72052.11</v>
      </c>
      <c r="K873" s="827">
        <v>1</v>
      </c>
      <c r="L873" s="831">
        <v>39</v>
      </c>
      <c r="M873" s="832">
        <v>72052.11</v>
      </c>
    </row>
    <row r="874" spans="1:13" ht="14.45" customHeight="1" x14ac:dyDescent="0.2">
      <c r="A874" s="821" t="s">
        <v>2908</v>
      </c>
      <c r="B874" s="822" t="s">
        <v>2330</v>
      </c>
      <c r="C874" s="822" t="s">
        <v>2337</v>
      </c>
      <c r="D874" s="822" t="s">
        <v>929</v>
      </c>
      <c r="E874" s="822" t="s">
        <v>2338</v>
      </c>
      <c r="F874" s="831"/>
      <c r="G874" s="831"/>
      <c r="H874" s="827">
        <v>0</v>
      </c>
      <c r="I874" s="831">
        <v>20</v>
      </c>
      <c r="J874" s="831">
        <v>18474.800000000003</v>
      </c>
      <c r="K874" s="827">
        <v>1</v>
      </c>
      <c r="L874" s="831">
        <v>20</v>
      </c>
      <c r="M874" s="832">
        <v>18474.800000000003</v>
      </c>
    </row>
    <row r="875" spans="1:13" ht="14.45" customHeight="1" x14ac:dyDescent="0.2">
      <c r="A875" s="821" t="s">
        <v>2908</v>
      </c>
      <c r="B875" s="822" t="s">
        <v>2356</v>
      </c>
      <c r="C875" s="822" t="s">
        <v>2359</v>
      </c>
      <c r="D875" s="822" t="s">
        <v>936</v>
      </c>
      <c r="E875" s="822" t="s">
        <v>2360</v>
      </c>
      <c r="F875" s="831"/>
      <c r="G875" s="831"/>
      <c r="H875" s="827">
        <v>0</v>
      </c>
      <c r="I875" s="831">
        <v>5</v>
      </c>
      <c r="J875" s="831">
        <v>212.54999999999998</v>
      </c>
      <c r="K875" s="827">
        <v>1</v>
      </c>
      <c r="L875" s="831">
        <v>5</v>
      </c>
      <c r="M875" s="832">
        <v>212.54999999999998</v>
      </c>
    </row>
    <row r="876" spans="1:13" ht="14.45" customHeight="1" x14ac:dyDescent="0.2">
      <c r="A876" s="821" t="s">
        <v>2908</v>
      </c>
      <c r="B876" s="822" t="s">
        <v>2356</v>
      </c>
      <c r="C876" s="822" t="s">
        <v>2361</v>
      </c>
      <c r="D876" s="822" t="s">
        <v>936</v>
      </c>
      <c r="E876" s="822" t="s">
        <v>2362</v>
      </c>
      <c r="F876" s="831"/>
      <c r="G876" s="831"/>
      <c r="H876" s="827">
        <v>0</v>
      </c>
      <c r="I876" s="831">
        <v>4</v>
      </c>
      <c r="J876" s="831">
        <v>340.08</v>
      </c>
      <c r="K876" s="827">
        <v>1</v>
      </c>
      <c r="L876" s="831">
        <v>4</v>
      </c>
      <c r="M876" s="832">
        <v>340.08</v>
      </c>
    </row>
    <row r="877" spans="1:13" ht="14.45" customHeight="1" x14ac:dyDescent="0.2">
      <c r="A877" s="821" t="s">
        <v>2908</v>
      </c>
      <c r="B877" s="822" t="s">
        <v>2372</v>
      </c>
      <c r="C877" s="822" t="s">
        <v>4240</v>
      </c>
      <c r="D877" s="822" t="s">
        <v>717</v>
      </c>
      <c r="E877" s="822" t="s">
        <v>4241</v>
      </c>
      <c r="F877" s="831">
        <v>1</v>
      </c>
      <c r="G877" s="831">
        <v>117.03</v>
      </c>
      <c r="H877" s="827">
        <v>1</v>
      </c>
      <c r="I877" s="831"/>
      <c r="J877" s="831"/>
      <c r="K877" s="827">
        <v>0</v>
      </c>
      <c r="L877" s="831">
        <v>1</v>
      </c>
      <c r="M877" s="832">
        <v>117.03</v>
      </c>
    </row>
    <row r="878" spans="1:13" ht="14.45" customHeight="1" x14ac:dyDescent="0.2">
      <c r="A878" s="821" t="s">
        <v>2908</v>
      </c>
      <c r="B878" s="822" t="s">
        <v>2372</v>
      </c>
      <c r="C878" s="822" t="s">
        <v>4242</v>
      </c>
      <c r="D878" s="822" t="s">
        <v>717</v>
      </c>
      <c r="E878" s="822" t="s">
        <v>716</v>
      </c>
      <c r="F878" s="831">
        <v>1</v>
      </c>
      <c r="G878" s="831">
        <v>234.07</v>
      </c>
      <c r="H878" s="827">
        <v>1</v>
      </c>
      <c r="I878" s="831"/>
      <c r="J878" s="831"/>
      <c r="K878" s="827">
        <v>0</v>
      </c>
      <c r="L878" s="831">
        <v>1</v>
      </c>
      <c r="M878" s="832">
        <v>234.07</v>
      </c>
    </row>
    <row r="879" spans="1:13" ht="14.45" customHeight="1" x14ac:dyDescent="0.2">
      <c r="A879" s="821" t="s">
        <v>2908</v>
      </c>
      <c r="B879" s="822" t="s">
        <v>2386</v>
      </c>
      <c r="C879" s="822" t="s">
        <v>2387</v>
      </c>
      <c r="D879" s="822" t="s">
        <v>2388</v>
      </c>
      <c r="E879" s="822" t="s">
        <v>2389</v>
      </c>
      <c r="F879" s="831"/>
      <c r="G879" s="831"/>
      <c r="H879" s="827">
        <v>0</v>
      </c>
      <c r="I879" s="831">
        <v>6</v>
      </c>
      <c r="J879" s="831">
        <v>559.62</v>
      </c>
      <c r="K879" s="827">
        <v>1</v>
      </c>
      <c r="L879" s="831">
        <v>6</v>
      </c>
      <c r="M879" s="832">
        <v>559.62</v>
      </c>
    </row>
    <row r="880" spans="1:13" ht="14.45" customHeight="1" x14ac:dyDescent="0.2">
      <c r="A880" s="821" t="s">
        <v>2908</v>
      </c>
      <c r="B880" s="822" t="s">
        <v>4918</v>
      </c>
      <c r="C880" s="822" t="s">
        <v>4229</v>
      </c>
      <c r="D880" s="822" t="s">
        <v>4227</v>
      </c>
      <c r="E880" s="822" t="s">
        <v>4230</v>
      </c>
      <c r="F880" s="831"/>
      <c r="G880" s="831"/>
      <c r="H880" s="827">
        <v>0</v>
      </c>
      <c r="I880" s="831">
        <v>2</v>
      </c>
      <c r="J880" s="831">
        <v>207.28</v>
      </c>
      <c r="K880" s="827">
        <v>1</v>
      </c>
      <c r="L880" s="831">
        <v>2</v>
      </c>
      <c r="M880" s="832">
        <v>207.28</v>
      </c>
    </row>
    <row r="881" spans="1:13" ht="14.45" customHeight="1" x14ac:dyDescent="0.2">
      <c r="A881" s="821" t="s">
        <v>2908</v>
      </c>
      <c r="B881" s="822" t="s">
        <v>4918</v>
      </c>
      <c r="C881" s="822" t="s">
        <v>4226</v>
      </c>
      <c r="D881" s="822" t="s">
        <v>4227</v>
      </c>
      <c r="E881" s="822" t="s">
        <v>4228</v>
      </c>
      <c r="F881" s="831"/>
      <c r="G881" s="831"/>
      <c r="H881" s="827">
        <v>0</v>
      </c>
      <c r="I881" s="831">
        <v>1</v>
      </c>
      <c r="J881" s="831">
        <v>31.09</v>
      </c>
      <c r="K881" s="827">
        <v>1</v>
      </c>
      <c r="L881" s="831">
        <v>1</v>
      </c>
      <c r="M881" s="832">
        <v>31.09</v>
      </c>
    </row>
    <row r="882" spans="1:13" ht="14.45" customHeight="1" x14ac:dyDescent="0.2">
      <c r="A882" s="821" t="s">
        <v>2908</v>
      </c>
      <c r="B882" s="822" t="s">
        <v>2395</v>
      </c>
      <c r="C882" s="822" t="s">
        <v>2676</v>
      </c>
      <c r="D882" s="822" t="s">
        <v>1287</v>
      </c>
      <c r="E882" s="822" t="s">
        <v>2677</v>
      </c>
      <c r="F882" s="831"/>
      <c r="G882" s="831"/>
      <c r="H882" s="827">
        <v>0</v>
      </c>
      <c r="I882" s="831">
        <v>1</v>
      </c>
      <c r="J882" s="831">
        <v>103.4</v>
      </c>
      <c r="K882" s="827">
        <v>1</v>
      </c>
      <c r="L882" s="831">
        <v>1</v>
      </c>
      <c r="M882" s="832">
        <v>103.4</v>
      </c>
    </row>
    <row r="883" spans="1:13" ht="14.45" customHeight="1" x14ac:dyDescent="0.2">
      <c r="A883" s="821" t="s">
        <v>2908</v>
      </c>
      <c r="B883" s="822" t="s">
        <v>2395</v>
      </c>
      <c r="C883" s="822" t="s">
        <v>4256</v>
      </c>
      <c r="D883" s="822" t="s">
        <v>1289</v>
      </c>
      <c r="E883" s="822" t="s">
        <v>4257</v>
      </c>
      <c r="F883" s="831"/>
      <c r="G883" s="831"/>
      <c r="H883" s="827">
        <v>0</v>
      </c>
      <c r="I883" s="831">
        <v>2</v>
      </c>
      <c r="J883" s="831">
        <v>413.56</v>
      </c>
      <c r="K883" s="827">
        <v>1</v>
      </c>
      <c r="L883" s="831">
        <v>2</v>
      </c>
      <c r="M883" s="832">
        <v>413.56</v>
      </c>
    </row>
    <row r="884" spans="1:13" ht="14.45" customHeight="1" x14ac:dyDescent="0.2">
      <c r="A884" s="821" t="s">
        <v>2908</v>
      </c>
      <c r="B884" s="822" t="s">
        <v>2684</v>
      </c>
      <c r="C884" s="822" t="s">
        <v>2690</v>
      </c>
      <c r="D884" s="822" t="s">
        <v>2686</v>
      </c>
      <c r="E884" s="822" t="s">
        <v>2691</v>
      </c>
      <c r="F884" s="831"/>
      <c r="G884" s="831"/>
      <c r="H884" s="827">
        <v>0</v>
      </c>
      <c r="I884" s="831">
        <v>1</v>
      </c>
      <c r="J884" s="831">
        <v>234.91</v>
      </c>
      <c r="K884" s="827">
        <v>1</v>
      </c>
      <c r="L884" s="831">
        <v>1</v>
      </c>
      <c r="M884" s="832">
        <v>234.91</v>
      </c>
    </row>
    <row r="885" spans="1:13" ht="14.45" customHeight="1" x14ac:dyDescent="0.2">
      <c r="A885" s="821" t="s">
        <v>2908</v>
      </c>
      <c r="B885" s="822" t="s">
        <v>2410</v>
      </c>
      <c r="C885" s="822" t="s">
        <v>2411</v>
      </c>
      <c r="D885" s="822" t="s">
        <v>1130</v>
      </c>
      <c r="E885" s="822" t="s">
        <v>2412</v>
      </c>
      <c r="F885" s="831"/>
      <c r="G885" s="831"/>
      <c r="H885" s="827">
        <v>0</v>
      </c>
      <c r="I885" s="831">
        <v>1</v>
      </c>
      <c r="J885" s="831">
        <v>25.94</v>
      </c>
      <c r="K885" s="827">
        <v>1</v>
      </c>
      <c r="L885" s="831">
        <v>1</v>
      </c>
      <c r="M885" s="832">
        <v>25.94</v>
      </c>
    </row>
    <row r="886" spans="1:13" ht="14.45" customHeight="1" x14ac:dyDescent="0.2">
      <c r="A886" s="821" t="s">
        <v>2908</v>
      </c>
      <c r="B886" s="822" t="s">
        <v>2413</v>
      </c>
      <c r="C886" s="822" t="s">
        <v>4273</v>
      </c>
      <c r="D886" s="822" t="s">
        <v>4274</v>
      </c>
      <c r="E886" s="822" t="s">
        <v>4275</v>
      </c>
      <c r="F886" s="831"/>
      <c r="G886" s="831"/>
      <c r="H886" s="827">
        <v>0</v>
      </c>
      <c r="I886" s="831">
        <v>2</v>
      </c>
      <c r="J886" s="831">
        <v>691.38</v>
      </c>
      <c r="K886" s="827">
        <v>1</v>
      </c>
      <c r="L886" s="831">
        <v>2</v>
      </c>
      <c r="M886" s="832">
        <v>691.38</v>
      </c>
    </row>
    <row r="887" spans="1:13" ht="14.45" customHeight="1" x14ac:dyDescent="0.2">
      <c r="A887" s="821" t="s">
        <v>2908</v>
      </c>
      <c r="B887" s="822" t="s">
        <v>2415</v>
      </c>
      <c r="C887" s="822" t="s">
        <v>4190</v>
      </c>
      <c r="D887" s="822" t="s">
        <v>2420</v>
      </c>
      <c r="E887" s="822" t="s">
        <v>4191</v>
      </c>
      <c r="F887" s="831"/>
      <c r="G887" s="831"/>
      <c r="H887" s="827">
        <v>0</v>
      </c>
      <c r="I887" s="831">
        <v>1</v>
      </c>
      <c r="J887" s="831">
        <v>279.52999999999997</v>
      </c>
      <c r="K887" s="827">
        <v>1</v>
      </c>
      <c r="L887" s="831">
        <v>1</v>
      </c>
      <c r="M887" s="832">
        <v>279.52999999999997</v>
      </c>
    </row>
    <row r="888" spans="1:13" ht="14.45" customHeight="1" x14ac:dyDescent="0.2">
      <c r="A888" s="821" t="s">
        <v>2908</v>
      </c>
      <c r="B888" s="822" t="s">
        <v>4892</v>
      </c>
      <c r="C888" s="822" t="s">
        <v>4214</v>
      </c>
      <c r="D888" s="822" t="s">
        <v>1114</v>
      </c>
      <c r="E888" s="822" t="s">
        <v>1772</v>
      </c>
      <c r="F888" s="831"/>
      <c r="G888" s="831"/>
      <c r="H888" s="827">
        <v>0</v>
      </c>
      <c r="I888" s="831">
        <v>1</v>
      </c>
      <c r="J888" s="831">
        <v>419.2</v>
      </c>
      <c r="K888" s="827">
        <v>1</v>
      </c>
      <c r="L888" s="831">
        <v>1</v>
      </c>
      <c r="M888" s="832">
        <v>419.2</v>
      </c>
    </row>
    <row r="889" spans="1:13" ht="14.45" customHeight="1" x14ac:dyDescent="0.2">
      <c r="A889" s="821" t="s">
        <v>2908</v>
      </c>
      <c r="B889" s="822" t="s">
        <v>2424</v>
      </c>
      <c r="C889" s="822" t="s">
        <v>2427</v>
      </c>
      <c r="D889" s="822" t="s">
        <v>916</v>
      </c>
      <c r="E889" s="822" t="s">
        <v>2428</v>
      </c>
      <c r="F889" s="831"/>
      <c r="G889" s="831"/>
      <c r="H889" s="827">
        <v>0</v>
      </c>
      <c r="I889" s="831">
        <v>2</v>
      </c>
      <c r="J889" s="831">
        <v>600.62</v>
      </c>
      <c r="K889" s="827">
        <v>1</v>
      </c>
      <c r="L889" s="831">
        <v>2</v>
      </c>
      <c r="M889" s="832">
        <v>600.62</v>
      </c>
    </row>
    <row r="890" spans="1:13" ht="14.45" customHeight="1" x14ac:dyDescent="0.2">
      <c r="A890" s="821" t="s">
        <v>2908</v>
      </c>
      <c r="B890" s="822" t="s">
        <v>2434</v>
      </c>
      <c r="C890" s="822" t="s">
        <v>4294</v>
      </c>
      <c r="D890" s="822" t="s">
        <v>891</v>
      </c>
      <c r="E890" s="822" t="s">
        <v>1710</v>
      </c>
      <c r="F890" s="831">
        <v>1</v>
      </c>
      <c r="G890" s="831">
        <v>74.08</v>
      </c>
      <c r="H890" s="827">
        <v>1</v>
      </c>
      <c r="I890" s="831"/>
      <c r="J890" s="831"/>
      <c r="K890" s="827">
        <v>0</v>
      </c>
      <c r="L890" s="831">
        <v>1</v>
      </c>
      <c r="M890" s="832">
        <v>74.08</v>
      </c>
    </row>
    <row r="891" spans="1:13" ht="14.45" customHeight="1" x14ac:dyDescent="0.2">
      <c r="A891" s="821" t="s">
        <v>2908</v>
      </c>
      <c r="B891" s="822" t="s">
        <v>2434</v>
      </c>
      <c r="C891" s="822" t="s">
        <v>2442</v>
      </c>
      <c r="D891" s="822" t="s">
        <v>2436</v>
      </c>
      <c r="E891" s="822" t="s">
        <v>2443</v>
      </c>
      <c r="F891" s="831"/>
      <c r="G891" s="831"/>
      <c r="H891" s="827">
        <v>0</v>
      </c>
      <c r="I891" s="831">
        <v>1</v>
      </c>
      <c r="J891" s="831">
        <v>84.18</v>
      </c>
      <c r="K891" s="827">
        <v>1</v>
      </c>
      <c r="L891" s="831">
        <v>1</v>
      </c>
      <c r="M891" s="832">
        <v>84.18</v>
      </c>
    </row>
    <row r="892" spans="1:13" ht="14.45" customHeight="1" x14ac:dyDescent="0.2">
      <c r="A892" s="821" t="s">
        <v>2908</v>
      </c>
      <c r="B892" s="822" t="s">
        <v>2434</v>
      </c>
      <c r="C892" s="822" t="s">
        <v>3760</v>
      </c>
      <c r="D892" s="822" t="s">
        <v>891</v>
      </c>
      <c r="E892" s="822" t="s">
        <v>3761</v>
      </c>
      <c r="F892" s="831">
        <v>1</v>
      </c>
      <c r="G892" s="831">
        <v>63.14</v>
      </c>
      <c r="H892" s="827">
        <v>1</v>
      </c>
      <c r="I892" s="831"/>
      <c r="J892" s="831"/>
      <c r="K892" s="827">
        <v>0</v>
      </c>
      <c r="L892" s="831">
        <v>1</v>
      </c>
      <c r="M892" s="832">
        <v>63.14</v>
      </c>
    </row>
    <row r="893" spans="1:13" ht="14.45" customHeight="1" x14ac:dyDescent="0.2">
      <c r="A893" s="821" t="s">
        <v>2908</v>
      </c>
      <c r="B893" s="822" t="s">
        <v>2434</v>
      </c>
      <c r="C893" s="822" t="s">
        <v>4295</v>
      </c>
      <c r="D893" s="822" t="s">
        <v>891</v>
      </c>
      <c r="E893" s="822" t="s">
        <v>4296</v>
      </c>
      <c r="F893" s="831">
        <v>1</v>
      </c>
      <c r="G893" s="831">
        <v>105.23</v>
      </c>
      <c r="H893" s="827">
        <v>1</v>
      </c>
      <c r="I893" s="831"/>
      <c r="J893" s="831"/>
      <c r="K893" s="827">
        <v>0</v>
      </c>
      <c r="L893" s="831">
        <v>1</v>
      </c>
      <c r="M893" s="832">
        <v>105.23</v>
      </c>
    </row>
    <row r="894" spans="1:13" ht="14.45" customHeight="1" x14ac:dyDescent="0.2">
      <c r="A894" s="821" t="s">
        <v>2908</v>
      </c>
      <c r="B894" s="822" t="s">
        <v>2434</v>
      </c>
      <c r="C894" s="822" t="s">
        <v>4184</v>
      </c>
      <c r="D894" s="822" t="s">
        <v>891</v>
      </c>
      <c r="E894" s="822" t="s">
        <v>2707</v>
      </c>
      <c r="F894" s="831">
        <v>6</v>
      </c>
      <c r="G894" s="831">
        <v>294.48</v>
      </c>
      <c r="H894" s="827">
        <v>1</v>
      </c>
      <c r="I894" s="831"/>
      <c r="J894" s="831"/>
      <c r="K894" s="827">
        <v>0</v>
      </c>
      <c r="L894" s="831">
        <v>6</v>
      </c>
      <c r="M894" s="832">
        <v>294.48</v>
      </c>
    </row>
    <row r="895" spans="1:13" ht="14.45" customHeight="1" x14ac:dyDescent="0.2">
      <c r="A895" s="821" t="s">
        <v>2908</v>
      </c>
      <c r="B895" s="822" t="s">
        <v>2434</v>
      </c>
      <c r="C895" s="822" t="s">
        <v>4297</v>
      </c>
      <c r="D895" s="822" t="s">
        <v>891</v>
      </c>
      <c r="E895" s="822" t="s">
        <v>4298</v>
      </c>
      <c r="F895" s="831">
        <v>2</v>
      </c>
      <c r="G895" s="831">
        <v>252.54</v>
      </c>
      <c r="H895" s="827">
        <v>1</v>
      </c>
      <c r="I895" s="831"/>
      <c r="J895" s="831"/>
      <c r="K895" s="827">
        <v>0</v>
      </c>
      <c r="L895" s="831">
        <v>2</v>
      </c>
      <c r="M895" s="832">
        <v>252.54</v>
      </c>
    </row>
    <row r="896" spans="1:13" ht="14.45" customHeight="1" x14ac:dyDescent="0.2">
      <c r="A896" s="821" t="s">
        <v>2908</v>
      </c>
      <c r="B896" s="822" t="s">
        <v>2434</v>
      </c>
      <c r="C896" s="822" t="s">
        <v>3500</v>
      </c>
      <c r="D896" s="822" t="s">
        <v>2436</v>
      </c>
      <c r="E896" s="822" t="s">
        <v>3501</v>
      </c>
      <c r="F896" s="831"/>
      <c r="G896" s="831"/>
      <c r="H896" s="827">
        <v>0</v>
      </c>
      <c r="I896" s="831">
        <v>3</v>
      </c>
      <c r="J896" s="831">
        <v>378.81</v>
      </c>
      <c r="K896" s="827">
        <v>1</v>
      </c>
      <c r="L896" s="831">
        <v>3</v>
      </c>
      <c r="M896" s="832">
        <v>378.81</v>
      </c>
    </row>
    <row r="897" spans="1:13" ht="14.45" customHeight="1" x14ac:dyDescent="0.2">
      <c r="A897" s="821" t="s">
        <v>2908</v>
      </c>
      <c r="B897" s="822" t="s">
        <v>2434</v>
      </c>
      <c r="C897" s="822" t="s">
        <v>2438</v>
      </c>
      <c r="D897" s="822" t="s">
        <v>2436</v>
      </c>
      <c r="E897" s="822" t="s">
        <v>2439</v>
      </c>
      <c r="F897" s="831"/>
      <c r="G897" s="831"/>
      <c r="H897" s="827">
        <v>0</v>
      </c>
      <c r="I897" s="831">
        <v>1</v>
      </c>
      <c r="J897" s="831">
        <v>63.14</v>
      </c>
      <c r="K897" s="827">
        <v>1</v>
      </c>
      <c r="L897" s="831">
        <v>1</v>
      </c>
      <c r="M897" s="832">
        <v>63.14</v>
      </c>
    </row>
    <row r="898" spans="1:13" ht="14.45" customHeight="1" x14ac:dyDescent="0.2">
      <c r="A898" s="821" t="s">
        <v>2908</v>
      </c>
      <c r="B898" s="822" t="s">
        <v>2434</v>
      </c>
      <c r="C898" s="822" t="s">
        <v>2440</v>
      </c>
      <c r="D898" s="822" t="s">
        <v>2436</v>
      </c>
      <c r="E898" s="822" t="s">
        <v>2441</v>
      </c>
      <c r="F898" s="831"/>
      <c r="G898" s="831"/>
      <c r="H898" s="827">
        <v>0</v>
      </c>
      <c r="I898" s="831">
        <v>4</v>
      </c>
      <c r="J898" s="831">
        <v>196.32</v>
      </c>
      <c r="K898" s="827">
        <v>1</v>
      </c>
      <c r="L898" s="831">
        <v>4</v>
      </c>
      <c r="M898" s="832">
        <v>196.32</v>
      </c>
    </row>
    <row r="899" spans="1:13" ht="14.45" customHeight="1" x14ac:dyDescent="0.2">
      <c r="A899" s="821" t="s">
        <v>2908</v>
      </c>
      <c r="B899" s="822" t="s">
        <v>2434</v>
      </c>
      <c r="C899" s="822" t="s">
        <v>2444</v>
      </c>
      <c r="D899" s="822" t="s">
        <v>891</v>
      </c>
      <c r="E899" s="822" t="s">
        <v>892</v>
      </c>
      <c r="F899" s="831"/>
      <c r="G899" s="831"/>
      <c r="H899" s="827">
        <v>0</v>
      </c>
      <c r="I899" s="831">
        <v>1</v>
      </c>
      <c r="J899" s="831">
        <v>84.18</v>
      </c>
      <c r="K899" s="827">
        <v>1</v>
      </c>
      <c r="L899" s="831">
        <v>1</v>
      </c>
      <c r="M899" s="832">
        <v>84.18</v>
      </c>
    </row>
    <row r="900" spans="1:13" ht="14.45" customHeight="1" x14ac:dyDescent="0.2">
      <c r="A900" s="821" t="s">
        <v>2908</v>
      </c>
      <c r="B900" s="822" t="s">
        <v>2434</v>
      </c>
      <c r="C900" s="822" t="s">
        <v>4300</v>
      </c>
      <c r="D900" s="822" t="s">
        <v>891</v>
      </c>
      <c r="E900" s="822" t="s">
        <v>4298</v>
      </c>
      <c r="F900" s="831"/>
      <c r="G900" s="831"/>
      <c r="H900" s="827">
        <v>0</v>
      </c>
      <c r="I900" s="831">
        <v>2</v>
      </c>
      <c r="J900" s="831">
        <v>252.54</v>
      </c>
      <c r="K900" s="827">
        <v>1</v>
      </c>
      <c r="L900" s="831">
        <v>2</v>
      </c>
      <c r="M900" s="832">
        <v>252.54</v>
      </c>
    </row>
    <row r="901" spans="1:13" ht="14.45" customHeight="1" x14ac:dyDescent="0.2">
      <c r="A901" s="821" t="s">
        <v>2908</v>
      </c>
      <c r="B901" s="822" t="s">
        <v>2434</v>
      </c>
      <c r="C901" s="822" t="s">
        <v>4299</v>
      </c>
      <c r="D901" s="822" t="s">
        <v>891</v>
      </c>
      <c r="E901" s="822" t="s">
        <v>3761</v>
      </c>
      <c r="F901" s="831"/>
      <c r="G901" s="831"/>
      <c r="H901" s="827">
        <v>0</v>
      </c>
      <c r="I901" s="831">
        <v>2</v>
      </c>
      <c r="J901" s="831">
        <v>126.28</v>
      </c>
      <c r="K901" s="827">
        <v>1</v>
      </c>
      <c r="L901" s="831">
        <v>2</v>
      </c>
      <c r="M901" s="832">
        <v>126.28</v>
      </c>
    </row>
    <row r="902" spans="1:13" ht="14.45" customHeight="1" x14ac:dyDescent="0.2">
      <c r="A902" s="821" t="s">
        <v>2908</v>
      </c>
      <c r="B902" s="822" t="s">
        <v>2434</v>
      </c>
      <c r="C902" s="822" t="s">
        <v>2706</v>
      </c>
      <c r="D902" s="822" t="s">
        <v>891</v>
      </c>
      <c r="E902" s="822" t="s">
        <v>2707</v>
      </c>
      <c r="F902" s="831"/>
      <c r="G902" s="831"/>
      <c r="H902" s="827">
        <v>0</v>
      </c>
      <c r="I902" s="831">
        <v>1</v>
      </c>
      <c r="J902" s="831">
        <v>49.08</v>
      </c>
      <c r="K902" s="827">
        <v>1</v>
      </c>
      <c r="L902" s="831">
        <v>1</v>
      </c>
      <c r="M902" s="832">
        <v>49.08</v>
      </c>
    </row>
    <row r="903" spans="1:13" ht="14.45" customHeight="1" x14ac:dyDescent="0.2">
      <c r="A903" s="821" t="s">
        <v>2908</v>
      </c>
      <c r="B903" s="822" t="s">
        <v>2445</v>
      </c>
      <c r="C903" s="822" t="s">
        <v>2449</v>
      </c>
      <c r="D903" s="822" t="s">
        <v>1529</v>
      </c>
      <c r="E903" s="822" t="s">
        <v>2450</v>
      </c>
      <c r="F903" s="831"/>
      <c r="G903" s="831"/>
      <c r="H903" s="827">
        <v>0</v>
      </c>
      <c r="I903" s="831">
        <v>3</v>
      </c>
      <c r="J903" s="831">
        <v>463.08000000000004</v>
      </c>
      <c r="K903" s="827">
        <v>1</v>
      </c>
      <c r="L903" s="831">
        <v>3</v>
      </c>
      <c r="M903" s="832">
        <v>463.08000000000004</v>
      </c>
    </row>
    <row r="904" spans="1:13" ht="14.45" customHeight="1" x14ac:dyDescent="0.2">
      <c r="A904" s="821" t="s">
        <v>2908</v>
      </c>
      <c r="B904" s="822" t="s">
        <v>2457</v>
      </c>
      <c r="C904" s="822" t="s">
        <v>4194</v>
      </c>
      <c r="D904" s="822" t="s">
        <v>4195</v>
      </c>
      <c r="E904" s="822" t="s">
        <v>3079</v>
      </c>
      <c r="F904" s="831">
        <v>1</v>
      </c>
      <c r="G904" s="831">
        <v>134.44999999999999</v>
      </c>
      <c r="H904" s="827">
        <v>1</v>
      </c>
      <c r="I904" s="831"/>
      <c r="J904" s="831"/>
      <c r="K904" s="827">
        <v>0</v>
      </c>
      <c r="L904" s="831">
        <v>1</v>
      </c>
      <c r="M904" s="832">
        <v>134.44999999999999</v>
      </c>
    </row>
    <row r="905" spans="1:13" ht="14.45" customHeight="1" x14ac:dyDescent="0.2">
      <c r="A905" s="821" t="s">
        <v>2908</v>
      </c>
      <c r="B905" s="822" t="s">
        <v>2487</v>
      </c>
      <c r="C905" s="822" t="s">
        <v>2493</v>
      </c>
      <c r="D905" s="822" t="s">
        <v>1608</v>
      </c>
      <c r="E905" s="822" t="s">
        <v>2494</v>
      </c>
      <c r="F905" s="831"/>
      <c r="G905" s="831"/>
      <c r="H905" s="827">
        <v>0</v>
      </c>
      <c r="I905" s="831">
        <v>1</v>
      </c>
      <c r="J905" s="831">
        <v>846.47</v>
      </c>
      <c r="K905" s="827">
        <v>1</v>
      </c>
      <c r="L905" s="831">
        <v>1</v>
      </c>
      <c r="M905" s="832">
        <v>846.47</v>
      </c>
    </row>
    <row r="906" spans="1:13" ht="14.45" customHeight="1" x14ac:dyDescent="0.2">
      <c r="A906" s="821" t="s">
        <v>2908</v>
      </c>
      <c r="B906" s="822" t="s">
        <v>4898</v>
      </c>
      <c r="C906" s="822" t="s">
        <v>3072</v>
      </c>
      <c r="D906" s="822" t="s">
        <v>3073</v>
      </c>
      <c r="E906" s="822" t="s">
        <v>3074</v>
      </c>
      <c r="F906" s="831"/>
      <c r="G906" s="831"/>
      <c r="H906" s="827">
        <v>0</v>
      </c>
      <c r="I906" s="831">
        <v>2</v>
      </c>
      <c r="J906" s="831">
        <v>3302.32</v>
      </c>
      <c r="K906" s="827">
        <v>1</v>
      </c>
      <c r="L906" s="831">
        <v>2</v>
      </c>
      <c r="M906" s="832">
        <v>3302.32</v>
      </c>
    </row>
    <row r="907" spans="1:13" ht="14.45" customHeight="1" x14ac:dyDescent="0.2">
      <c r="A907" s="821" t="s">
        <v>2908</v>
      </c>
      <c r="B907" s="822" t="s">
        <v>4894</v>
      </c>
      <c r="C907" s="822" t="s">
        <v>3168</v>
      </c>
      <c r="D907" s="822" t="s">
        <v>3169</v>
      </c>
      <c r="E907" s="822" t="s">
        <v>3170</v>
      </c>
      <c r="F907" s="831"/>
      <c r="G907" s="831"/>
      <c r="H907" s="827">
        <v>0</v>
      </c>
      <c r="I907" s="831">
        <v>12</v>
      </c>
      <c r="J907" s="831">
        <v>6027.7200000000012</v>
      </c>
      <c r="K907" s="827">
        <v>1</v>
      </c>
      <c r="L907" s="831">
        <v>12</v>
      </c>
      <c r="M907" s="832">
        <v>6027.7200000000012</v>
      </c>
    </row>
    <row r="908" spans="1:13" ht="14.45" customHeight="1" x14ac:dyDescent="0.2">
      <c r="A908" s="821" t="s">
        <v>2908</v>
      </c>
      <c r="B908" s="822" t="s">
        <v>4895</v>
      </c>
      <c r="C908" s="822" t="s">
        <v>3103</v>
      </c>
      <c r="D908" s="822" t="s">
        <v>3104</v>
      </c>
      <c r="E908" s="822" t="s">
        <v>734</v>
      </c>
      <c r="F908" s="831"/>
      <c r="G908" s="831"/>
      <c r="H908" s="827">
        <v>0</v>
      </c>
      <c r="I908" s="831">
        <v>64</v>
      </c>
      <c r="J908" s="831">
        <v>35224.959999999999</v>
      </c>
      <c r="K908" s="827">
        <v>1</v>
      </c>
      <c r="L908" s="831">
        <v>64</v>
      </c>
      <c r="M908" s="832">
        <v>35224.959999999999</v>
      </c>
    </row>
    <row r="909" spans="1:13" ht="14.45" customHeight="1" x14ac:dyDescent="0.2">
      <c r="A909" s="821" t="s">
        <v>2908</v>
      </c>
      <c r="B909" s="822" t="s">
        <v>2524</v>
      </c>
      <c r="C909" s="822" t="s">
        <v>2526</v>
      </c>
      <c r="D909" s="822" t="s">
        <v>656</v>
      </c>
      <c r="E909" s="822" t="s">
        <v>658</v>
      </c>
      <c r="F909" s="831"/>
      <c r="G909" s="831"/>
      <c r="H909" s="827">
        <v>0</v>
      </c>
      <c r="I909" s="831">
        <v>10</v>
      </c>
      <c r="J909" s="831">
        <v>725.49999999999989</v>
      </c>
      <c r="K909" s="827">
        <v>1</v>
      </c>
      <c r="L909" s="831">
        <v>10</v>
      </c>
      <c r="M909" s="832">
        <v>725.49999999999989</v>
      </c>
    </row>
    <row r="910" spans="1:13" ht="14.45" customHeight="1" x14ac:dyDescent="0.2">
      <c r="A910" s="821" t="s">
        <v>2908</v>
      </c>
      <c r="B910" s="822" t="s">
        <v>2524</v>
      </c>
      <c r="C910" s="822" t="s">
        <v>4188</v>
      </c>
      <c r="D910" s="822" t="s">
        <v>3616</v>
      </c>
      <c r="E910" s="822" t="s">
        <v>4189</v>
      </c>
      <c r="F910" s="831">
        <v>1</v>
      </c>
      <c r="G910" s="831">
        <v>130.57</v>
      </c>
      <c r="H910" s="827">
        <v>1</v>
      </c>
      <c r="I910" s="831"/>
      <c r="J910" s="831"/>
      <c r="K910" s="827">
        <v>0</v>
      </c>
      <c r="L910" s="831">
        <v>1</v>
      </c>
      <c r="M910" s="832">
        <v>130.57</v>
      </c>
    </row>
    <row r="911" spans="1:13" ht="14.45" customHeight="1" x14ac:dyDescent="0.2">
      <c r="A911" s="821" t="s">
        <v>2908</v>
      </c>
      <c r="B911" s="822" t="s">
        <v>2536</v>
      </c>
      <c r="C911" s="822" t="s">
        <v>3928</v>
      </c>
      <c r="D911" s="822" t="s">
        <v>3027</v>
      </c>
      <c r="E911" s="822" t="s">
        <v>2730</v>
      </c>
      <c r="F911" s="831"/>
      <c r="G911" s="831"/>
      <c r="H911" s="827">
        <v>0</v>
      </c>
      <c r="I911" s="831">
        <v>3</v>
      </c>
      <c r="J911" s="831">
        <v>2926.77</v>
      </c>
      <c r="K911" s="827">
        <v>1</v>
      </c>
      <c r="L911" s="831">
        <v>3</v>
      </c>
      <c r="M911" s="832">
        <v>2926.77</v>
      </c>
    </row>
    <row r="912" spans="1:13" ht="14.45" customHeight="1" x14ac:dyDescent="0.2">
      <c r="A912" s="821" t="s">
        <v>2908</v>
      </c>
      <c r="B912" s="822" t="s">
        <v>2536</v>
      </c>
      <c r="C912" s="822" t="s">
        <v>2544</v>
      </c>
      <c r="D912" s="822" t="s">
        <v>2545</v>
      </c>
      <c r="E912" s="822" t="s">
        <v>2546</v>
      </c>
      <c r="F912" s="831"/>
      <c r="G912" s="831"/>
      <c r="H912" s="827">
        <v>0</v>
      </c>
      <c r="I912" s="831">
        <v>7</v>
      </c>
      <c r="J912" s="831">
        <v>37254.559999999998</v>
      </c>
      <c r="K912" s="827">
        <v>1</v>
      </c>
      <c r="L912" s="831">
        <v>7</v>
      </c>
      <c r="M912" s="832">
        <v>37254.559999999998</v>
      </c>
    </row>
    <row r="913" spans="1:13" ht="14.45" customHeight="1" x14ac:dyDescent="0.2">
      <c r="A913" s="821" t="s">
        <v>2908</v>
      </c>
      <c r="B913" s="822" t="s">
        <v>2536</v>
      </c>
      <c r="C913" s="822" t="s">
        <v>3028</v>
      </c>
      <c r="D913" s="822" t="s">
        <v>2545</v>
      </c>
      <c r="E913" s="822" t="s">
        <v>3029</v>
      </c>
      <c r="F913" s="831"/>
      <c r="G913" s="831"/>
      <c r="H913" s="827">
        <v>0</v>
      </c>
      <c r="I913" s="831">
        <v>2</v>
      </c>
      <c r="J913" s="831">
        <v>10644.16</v>
      </c>
      <c r="K913" s="827">
        <v>1</v>
      </c>
      <c r="L913" s="831">
        <v>2</v>
      </c>
      <c r="M913" s="832">
        <v>10644.16</v>
      </c>
    </row>
    <row r="914" spans="1:13" ht="14.45" customHeight="1" x14ac:dyDescent="0.2">
      <c r="A914" s="821" t="s">
        <v>2908</v>
      </c>
      <c r="B914" s="822" t="s">
        <v>2536</v>
      </c>
      <c r="C914" s="822" t="s">
        <v>2551</v>
      </c>
      <c r="D914" s="822" t="s">
        <v>2548</v>
      </c>
      <c r="E914" s="822" t="s">
        <v>2552</v>
      </c>
      <c r="F914" s="831"/>
      <c r="G914" s="831"/>
      <c r="H914" s="827">
        <v>0</v>
      </c>
      <c r="I914" s="831">
        <v>4</v>
      </c>
      <c r="J914" s="831">
        <v>1779.45</v>
      </c>
      <c r="K914" s="827">
        <v>1</v>
      </c>
      <c r="L914" s="831">
        <v>4</v>
      </c>
      <c r="M914" s="832">
        <v>1779.45</v>
      </c>
    </row>
    <row r="915" spans="1:13" ht="14.45" customHeight="1" x14ac:dyDescent="0.2">
      <c r="A915" s="821" t="s">
        <v>2908</v>
      </c>
      <c r="B915" s="822" t="s">
        <v>2536</v>
      </c>
      <c r="C915" s="822" t="s">
        <v>2553</v>
      </c>
      <c r="D915" s="822" t="s">
        <v>2548</v>
      </c>
      <c r="E915" s="822" t="s">
        <v>2554</v>
      </c>
      <c r="F915" s="831"/>
      <c r="G915" s="831"/>
      <c r="H915" s="827">
        <v>0</v>
      </c>
      <c r="I915" s="831">
        <v>3</v>
      </c>
      <c r="J915" s="831">
        <v>2908.44</v>
      </c>
      <c r="K915" s="827">
        <v>1</v>
      </c>
      <c r="L915" s="831">
        <v>3</v>
      </c>
      <c r="M915" s="832">
        <v>2908.44</v>
      </c>
    </row>
    <row r="916" spans="1:13" ht="14.45" customHeight="1" x14ac:dyDescent="0.2">
      <c r="A916" s="821" t="s">
        <v>2908</v>
      </c>
      <c r="B916" s="822" t="s">
        <v>2536</v>
      </c>
      <c r="C916" s="822" t="s">
        <v>2540</v>
      </c>
      <c r="D916" s="822" t="s">
        <v>2538</v>
      </c>
      <c r="E916" s="822" t="s">
        <v>2541</v>
      </c>
      <c r="F916" s="831"/>
      <c r="G916" s="831"/>
      <c r="H916" s="827">
        <v>0</v>
      </c>
      <c r="I916" s="831">
        <v>20</v>
      </c>
      <c r="J916" s="831">
        <v>9216.35</v>
      </c>
      <c r="K916" s="827">
        <v>1</v>
      </c>
      <c r="L916" s="831">
        <v>20</v>
      </c>
      <c r="M916" s="832">
        <v>9216.35</v>
      </c>
    </row>
    <row r="917" spans="1:13" ht="14.45" customHeight="1" x14ac:dyDescent="0.2">
      <c r="A917" s="821" t="s">
        <v>2908</v>
      </c>
      <c r="B917" s="822" t="s">
        <v>2536</v>
      </c>
      <c r="C917" s="822" t="s">
        <v>2542</v>
      </c>
      <c r="D917" s="822" t="s">
        <v>2538</v>
      </c>
      <c r="E917" s="822" t="s">
        <v>2543</v>
      </c>
      <c r="F917" s="831"/>
      <c r="G917" s="831"/>
      <c r="H917" s="827">
        <v>0</v>
      </c>
      <c r="I917" s="831">
        <v>6</v>
      </c>
      <c r="J917" s="831">
        <v>4859.6399999999994</v>
      </c>
      <c r="K917" s="827">
        <v>1</v>
      </c>
      <c r="L917" s="831">
        <v>6</v>
      </c>
      <c r="M917" s="832">
        <v>4859.6399999999994</v>
      </c>
    </row>
    <row r="918" spans="1:13" ht="14.45" customHeight="1" x14ac:dyDescent="0.2">
      <c r="A918" s="821" t="s">
        <v>2908</v>
      </c>
      <c r="B918" s="822" t="s">
        <v>2536</v>
      </c>
      <c r="C918" s="822" t="s">
        <v>2537</v>
      </c>
      <c r="D918" s="822" t="s">
        <v>2538</v>
      </c>
      <c r="E918" s="822" t="s">
        <v>2539</v>
      </c>
      <c r="F918" s="831"/>
      <c r="G918" s="831"/>
      <c r="H918" s="827">
        <v>0</v>
      </c>
      <c r="I918" s="831">
        <v>2</v>
      </c>
      <c r="J918" s="831">
        <v>3877.94</v>
      </c>
      <c r="K918" s="827">
        <v>1</v>
      </c>
      <c r="L918" s="831">
        <v>2</v>
      </c>
      <c r="M918" s="832">
        <v>3877.94</v>
      </c>
    </row>
    <row r="919" spans="1:13" ht="14.45" customHeight="1" x14ac:dyDescent="0.2">
      <c r="A919" s="821" t="s">
        <v>2908</v>
      </c>
      <c r="B919" s="822" t="s">
        <v>2536</v>
      </c>
      <c r="C919" s="822" t="s">
        <v>2729</v>
      </c>
      <c r="D919" s="822" t="s">
        <v>2538</v>
      </c>
      <c r="E919" s="822" t="s">
        <v>2730</v>
      </c>
      <c r="F919" s="831"/>
      <c r="G919" s="831"/>
      <c r="H919" s="827">
        <v>0</v>
      </c>
      <c r="I919" s="831">
        <v>6</v>
      </c>
      <c r="J919" s="831">
        <v>8725.380000000001</v>
      </c>
      <c r="K919" s="827">
        <v>1</v>
      </c>
      <c r="L919" s="831">
        <v>6</v>
      </c>
      <c r="M919" s="832">
        <v>8725.380000000001</v>
      </c>
    </row>
    <row r="920" spans="1:13" ht="14.45" customHeight="1" x14ac:dyDescent="0.2">
      <c r="A920" s="821" t="s">
        <v>2908</v>
      </c>
      <c r="B920" s="822" t="s">
        <v>2555</v>
      </c>
      <c r="C920" s="822" t="s">
        <v>2556</v>
      </c>
      <c r="D920" s="822" t="s">
        <v>1211</v>
      </c>
      <c r="E920" s="822" t="s">
        <v>1212</v>
      </c>
      <c r="F920" s="831"/>
      <c r="G920" s="831"/>
      <c r="H920" s="827"/>
      <c r="I920" s="831">
        <v>30</v>
      </c>
      <c r="J920" s="831">
        <v>0</v>
      </c>
      <c r="K920" s="827"/>
      <c r="L920" s="831">
        <v>30</v>
      </c>
      <c r="M920" s="832">
        <v>0</v>
      </c>
    </row>
    <row r="921" spans="1:13" ht="14.45" customHeight="1" x14ac:dyDescent="0.2">
      <c r="A921" s="821" t="s">
        <v>2908</v>
      </c>
      <c r="B921" s="822" t="s">
        <v>2555</v>
      </c>
      <c r="C921" s="822" t="s">
        <v>2559</v>
      </c>
      <c r="D921" s="822" t="s">
        <v>1211</v>
      </c>
      <c r="E921" s="822" t="s">
        <v>2560</v>
      </c>
      <c r="F921" s="831"/>
      <c r="G921" s="831"/>
      <c r="H921" s="827">
        <v>0</v>
      </c>
      <c r="I921" s="831">
        <v>2</v>
      </c>
      <c r="J921" s="831">
        <v>122.98</v>
      </c>
      <c r="K921" s="827">
        <v>1</v>
      </c>
      <c r="L921" s="831">
        <v>2</v>
      </c>
      <c r="M921" s="832">
        <v>122.98</v>
      </c>
    </row>
    <row r="922" spans="1:13" ht="14.45" customHeight="1" x14ac:dyDescent="0.2">
      <c r="A922" s="821" t="s">
        <v>2908</v>
      </c>
      <c r="B922" s="822" t="s">
        <v>2577</v>
      </c>
      <c r="C922" s="822" t="s">
        <v>2578</v>
      </c>
      <c r="D922" s="822" t="s">
        <v>2579</v>
      </c>
      <c r="E922" s="822" t="s">
        <v>2580</v>
      </c>
      <c r="F922" s="831"/>
      <c r="G922" s="831"/>
      <c r="H922" s="827">
        <v>0</v>
      </c>
      <c r="I922" s="831">
        <v>2</v>
      </c>
      <c r="J922" s="831">
        <v>226.32</v>
      </c>
      <c r="K922" s="827">
        <v>1</v>
      </c>
      <c r="L922" s="831">
        <v>2</v>
      </c>
      <c r="M922" s="832">
        <v>226.32</v>
      </c>
    </row>
    <row r="923" spans="1:13" ht="14.45" customHeight="1" x14ac:dyDescent="0.2">
      <c r="A923" s="821" t="s">
        <v>2908</v>
      </c>
      <c r="B923" s="822" t="s">
        <v>2577</v>
      </c>
      <c r="C923" s="822" t="s">
        <v>2581</v>
      </c>
      <c r="D923" s="822" t="s">
        <v>2579</v>
      </c>
      <c r="E923" s="822" t="s">
        <v>2582</v>
      </c>
      <c r="F923" s="831"/>
      <c r="G923" s="831"/>
      <c r="H923" s="827">
        <v>0</v>
      </c>
      <c r="I923" s="831">
        <v>1</v>
      </c>
      <c r="J923" s="831">
        <v>169.73</v>
      </c>
      <c r="K923" s="827">
        <v>1</v>
      </c>
      <c r="L923" s="831">
        <v>1</v>
      </c>
      <c r="M923" s="832">
        <v>169.73</v>
      </c>
    </row>
    <row r="924" spans="1:13" ht="14.45" customHeight="1" x14ac:dyDescent="0.2">
      <c r="A924" s="821" t="s">
        <v>2908</v>
      </c>
      <c r="B924" s="822" t="s">
        <v>2577</v>
      </c>
      <c r="C924" s="822" t="s">
        <v>3045</v>
      </c>
      <c r="D924" s="822" t="s">
        <v>2579</v>
      </c>
      <c r="E924" s="822" t="s">
        <v>3046</v>
      </c>
      <c r="F924" s="831"/>
      <c r="G924" s="831"/>
      <c r="H924" s="827">
        <v>0</v>
      </c>
      <c r="I924" s="831">
        <v>2</v>
      </c>
      <c r="J924" s="831">
        <v>678.94</v>
      </c>
      <c r="K924" s="827">
        <v>1</v>
      </c>
      <c r="L924" s="831">
        <v>2</v>
      </c>
      <c r="M924" s="832">
        <v>678.94</v>
      </c>
    </row>
    <row r="925" spans="1:13" ht="14.45" customHeight="1" x14ac:dyDescent="0.2">
      <c r="A925" s="821" t="s">
        <v>2908</v>
      </c>
      <c r="B925" s="822" t="s">
        <v>2583</v>
      </c>
      <c r="C925" s="822" t="s">
        <v>2584</v>
      </c>
      <c r="D925" s="822" t="s">
        <v>1281</v>
      </c>
      <c r="E925" s="822" t="s">
        <v>1282</v>
      </c>
      <c r="F925" s="831"/>
      <c r="G925" s="831"/>
      <c r="H925" s="827">
        <v>0</v>
      </c>
      <c r="I925" s="831">
        <v>7</v>
      </c>
      <c r="J925" s="831">
        <v>9006.34</v>
      </c>
      <c r="K925" s="827">
        <v>1</v>
      </c>
      <c r="L925" s="831">
        <v>7</v>
      </c>
      <c r="M925" s="832">
        <v>9006.34</v>
      </c>
    </row>
    <row r="926" spans="1:13" ht="14.45" customHeight="1" x14ac:dyDescent="0.2">
      <c r="A926" s="821" t="s">
        <v>2908</v>
      </c>
      <c r="B926" s="822" t="s">
        <v>2587</v>
      </c>
      <c r="C926" s="822" t="s">
        <v>2591</v>
      </c>
      <c r="D926" s="822" t="s">
        <v>2589</v>
      </c>
      <c r="E926" s="822" t="s">
        <v>2592</v>
      </c>
      <c r="F926" s="831"/>
      <c r="G926" s="831"/>
      <c r="H926" s="827">
        <v>0</v>
      </c>
      <c r="I926" s="831">
        <v>4</v>
      </c>
      <c r="J926" s="831">
        <v>46.84</v>
      </c>
      <c r="K926" s="827">
        <v>1</v>
      </c>
      <c r="L926" s="831">
        <v>4</v>
      </c>
      <c r="M926" s="832">
        <v>46.84</v>
      </c>
    </row>
    <row r="927" spans="1:13" ht="14.45" customHeight="1" x14ac:dyDescent="0.2">
      <c r="A927" s="821" t="s">
        <v>2908</v>
      </c>
      <c r="B927" s="822" t="s">
        <v>2593</v>
      </c>
      <c r="C927" s="822" t="s">
        <v>2596</v>
      </c>
      <c r="D927" s="822" t="s">
        <v>1460</v>
      </c>
      <c r="E927" s="822" t="s">
        <v>1386</v>
      </c>
      <c r="F927" s="831"/>
      <c r="G927" s="831"/>
      <c r="H927" s="827"/>
      <c r="I927" s="831">
        <v>10</v>
      </c>
      <c r="J927" s="831">
        <v>0</v>
      </c>
      <c r="K927" s="827"/>
      <c r="L927" s="831">
        <v>10</v>
      </c>
      <c r="M927" s="832">
        <v>0</v>
      </c>
    </row>
    <row r="928" spans="1:13" ht="14.45" customHeight="1" x14ac:dyDescent="0.2">
      <c r="A928" s="821" t="s">
        <v>2908</v>
      </c>
      <c r="B928" s="822" t="s">
        <v>2593</v>
      </c>
      <c r="C928" s="822" t="s">
        <v>2594</v>
      </c>
      <c r="D928" s="822" t="s">
        <v>1460</v>
      </c>
      <c r="E928" s="822" t="s">
        <v>2595</v>
      </c>
      <c r="F928" s="831"/>
      <c r="G928" s="831"/>
      <c r="H928" s="827"/>
      <c r="I928" s="831">
        <v>5</v>
      </c>
      <c r="J928" s="831">
        <v>0</v>
      </c>
      <c r="K928" s="827"/>
      <c r="L928" s="831">
        <v>5</v>
      </c>
      <c r="M928" s="832">
        <v>0</v>
      </c>
    </row>
    <row r="929" spans="1:13" ht="14.45" customHeight="1" x14ac:dyDescent="0.2">
      <c r="A929" s="821" t="s">
        <v>2908</v>
      </c>
      <c r="B929" s="822" t="s">
        <v>4913</v>
      </c>
      <c r="C929" s="822" t="s">
        <v>4250</v>
      </c>
      <c r="D929" s="822" t="s">
        <v>4251</v>
      </c>
      <c r="E929" s="822" t="s">
        <v>782</v>
      </c>
      <c r="F929" s="831"/>
      <c r="G929" s="831"/>
      <c r="H929" s="827">
        <v>0</v>
      </c>
      <c r="I929" s="831">
        <v>3</v>
      </c>
      <c r="J929" s="831">
        <v>396</v>
      </c>
      <c r="K929" s="827">
        <v>1</v>
      </c>
      <c r="L929" s="831">
        <v>3</v>
      </c>
      <c r="M929" s="832">
        <v>396</v>
      </c>
    </row>
    <row r="930" spans="1:13" ht="14.45" customHeight="1" x14ac:dyDescent="0.2">
      <c r="A930" s="821" t="s">
        <v>2908</v>
      </c>
      <c r="B930" s="822" t="s">
        <v>4913</v>
      </c>
      <c r="C930" s="822" t="s">
        <v>4252</v>
      </c>
      <c r="D930" s="822" t="s">
        <v>4253</v>
      </c>
      <c r="E930" s="822" t="s">
        <v>782</v>
      </c>
      <c r="F930" s="831">
        <v>3</v>
      </c>
      <c r="G930" s="831">
        <v>396</v>
      </c>
      <c r="H930" s="827">
        <v>1</v>
      </c>
      <c r="I930" s="831"/>
      <c r="J930" s="831"/>
      <c r="K930" s="827">
        <v>0</v>
      </c>
      <c r="L930" s="831">
        <v>3</v>
      </c>
      <c r="M930" s="832">
        <v>396</v>
      </c>
    </row>
    <row r="931" spans="1:13" ht="14.45" customHeight="1" x14ac:dyDescent="0.2">
      <c r="A931" s="821" t="s">
        <v>2908</v>
      </c>
      <c r="B931" s="822" t="s">
        <v>4900</v>
      </c>
      <c r="C931" s="822" t="s">
        <v>3005</v>
      </c>
      <c r="D931" s="822" t="s">
        <v>3006</v>
      </c>
      <c r="E931" s="822" t="s">
        <v>3007</v>
      </c>
      <c r="F931" s="831">
        <v>2</v>
      </c>
      <c r="G931" s="831">
        <v>862.36</v>
      </c>
      <c r="H931" s="827">
        <v>1</v>
      </c>
      <c r="I931" s="831"/>
      <c r="J931" s="831"/>
      <c r="K931" s="827">
        <v>0</v>
      </c>
      <c r="L931" s="831">
        <v>2</v>
      </c>
      <c r="M931" s="832">
        <v>862.36</v>
      </c>
    </row>
    <row r="932" spans="1:13" ht="14.45" customHeight="1" x14ac:dyDescent="0.2">
      <c r="A932" s="821" t="s">
        <v>2908</v>
      </c>
      <c r="B932" s="822" t="s">
        <v>2605</v>
      </c>
      <c r="C932" s="822" t="s">
        <v>3163</v>
      </c>
      <c r="D932" s="822" t="s">
        <v>1435</v>
      </c>
      <c r="E932" s="822" t="s">
        <v>1436</v>
      </c>
      <c r="F932" s="831"/>
      <c r="G932" s="831"/>
      <c r="H932" s="827">
        <v>0</v>
      </c>
      <c r="I932" s="831">
        <v>2</v>
      </c>
      <c r="J932" s="831">
        <v>127.5</v>
      </c>
      <c r="K932" s="827">
        <v>1</v>
      </c>
      <c r="L932" s="831">
        <v>2</v>
      </c>
      <c r="M932" s="832">
        <v>127.5</v>
      </c>
    </row>
    <row r="933" spans="1:13" ht="14.45" customHeight="1" x14ac:dyDescent="0.2">
      <c r="A933" s="821" t="s">
        <v>2908</v>
      </c>
      <c r="B933" s="822" t="s">
        <v>2613</v>
      </c>
      <c r="C933" s="822" t="s">
        <v>2616</v>
      </c>
      <c r="D933" s="822" t="s">
        <v>1454</v>
      </c>
      <c r="E933" s="822" t="s">
        <v>780</v>
      </c>
      <c r="F933" s="831"/>
      <c r="G933" s="831"/>
      <c r="H933" s="827">
        <v>0</v>
      </c>
      <c r="I933" s="831">
        <v>1</v>
      </c>
      <c r="J933" s="831">
        <v>58.77</v>
      </c>
      <c r="K933" s="827">
        <v>1</v>
      </c>
      <c r="L933" s="831">
        <v>1</v>
      </c>
      <c r="M933" s="832">
        <v>58.77</v>
      </c>
    </row>
    <row r="934" spans="1:13" ht="14.45" customHeight="1" x14ac:dyDescent="0.2">
      <c r="A934" s="821" t="s">
        <v>2908</v>
      </c>
      <c r="B934" s="822" t="s">
        <v>2613</v>
      </c>
      <c r="C934" s="822" t="s">
        <v>2617</v>
      </c>
      <c r="D934" s="822" t="s">
        <v>1454</v>
      </c>
      <c r="E934" s="822" t="s">
        <v>2618</v>
      </c>
      <c r="F934" s="831"/>
      <c r="G934" s="831"/>
      <c r="H934" s="827">
        <v>0</v>
      </c>
      <c r="I934" s="831">
        <v>1</v>
      </c>
      <c r="J934" s="831">
        <v>176.32</v>
      </c>
      <c r="K934" s="827">
        <v>1</v>
      </c>
      <c r="L934" s="831">
        <v>1</v>
      </c>
      <c r="M934" s="832">
        <v>176.32</v>
      </c>
    </row>
    <row r="935" spans="1:13" ht="14.45" customHeight="1" x14ac:dyDescent="0.2">
      <c r="A935" s="821" t="s">
        <v>2908</v>
      </c>
      <c r="B935" s="822" t="s">
        <v>2619</v>
      </c>
      <c r="C935" s="822" t="s">
        <v>3764</v>
      </c>
      <c r="D935" s="822" t="s">
        <v>1958</v>
      </c>
      <c r="E935" s="822" t="s">
        <v>1959</v>
      </c>
      <c r="F935" s="831"/>
      <c r="G935" s="831"/>
      <c r="H935" s="827">
        <v>0</v>
      </c>
      <c r="I935" s="831">
        <v>2</v>
      </c>
      <c r="J935" s="831">
        <v>467.92</v>
      </c>
      <c r="K935" s="827">
        <v>1</v>
      </c>
      <c r="L935" s="831">
        <v>2</v>
      </c>
      <c r="M935" s="832">
        <v>467.92</v>
      </c>
    </row>
    <row r="936" spans="1:13" ht="14.45" customHeight="1" x14ac:dyDescent="0.2">
      <c r="A936" s="821" t="s">
        <v>2908</v>
      </c>
      <c r="B936" s="822" t="s">
        <v>2619</v>
      </c>
      <c r="C936" s="822" t="s">
        <v>2794</v>
      </c>
      <c r="D936" s="822" t="s">
        <v>2795</v>
      </c>
      <c r="E936" s="822" t="s">
        <v>1959</v>
      </c>
      <c r="F936" s="831"/>
      <c r="G936" s="831"/>
      <c r="H936" s="827">
        <v>0</v>
      </c>
      <c r="I936" s="831">
        <v>4</v>
      </c>
      <c r="J936" s="831">
        <v>935.84</v>
      </c>
      <c r="K936" s="827">
        <v>1</v>
      </c>
      <c r="L936" s="831">
        <v>4</v>
      </c>
      <c r="M936" s="832">
        <v>935.84</v>
      </c>
    </row>
    <row r="937" spans="1:13" ht="14.45" customHeight="1" x14ac:dyDescent="0.2">
      <c r="A937" s="821" t="s">
        <v>2908</v>
      </c>
      <c r="B937" s="822" t="s">
        <v>2804</v>
      </c>
      <c r="C937" s="822" t="s">
        <v>2805</v>
      </c>
      <c r="D937" s="822" t="s">
        <v>2806</v>
      </c>
      <c r="E937" s="822" t="s">
        <v>2807</v>
      </c>
      <c r="F937" s="831"/>
      <c r="G937" s="831"/>
      <c r="H937" s="827">
        <v>0</v>
      </c>
      <c r="I937" s="831">
        <v>25</v>
      </c>
      <c r="J937" s="831">
        <v>858434.5</v>
      </c>
      <c r="K937" s="827">
        <v>1</v>
      </c>
      <c r="L937" s="831">
        <v>25</v>
      </c>
      <c r="M937" s="832">
        <v>858434.5</v>
      </c>
    </row>
    <row r="938" spans="1:13" ht="14.45" customHeight="1" x14ac:dyDescent="0.2">
      <c r="A938" s="821" t="s">
        <v>2908</v>
      </c>
      <c r="B938" s="822" t="s">
        <v>2314</v>
      </c>
      <c r="C938" s="822" t="s">
        <v>2315</v>
      </c>
      <c r="D938" s="822" t="s">
        <v>1304</v>
      </c>
      <c r="E938" s="822" t="s">
        <v>2316</v>
      </c>
      <c r="F938" s="831"/>
      <c r="G938" s="831"/>
      <c r="H938" s="827"/>
      <c r="I938" s="831">
        <v>1</v>
      </c>
      <c r="J938" s="831">
        <v>0</v>
      </c>
      <c r="K938" s="827"/>
      <c r="L938" s="831">
        <v>1</v>
      </c>
      <c r="M938" s="832">
        <v>0</v>
      </c>
    </row>
    <row r="939" spans="1:13" ht="14.45" customHeight="1" x14ac:dyDescent="0.2">
      <c r="A939" s="821" t="s">
        <v>2909</v>
      </c>
      <c r="B939" s="822" t="s">
        <v>2395</v>
      </c>
      <c r="C939" s="822" t="s">
        <v>2396</v>
      </c>
      <c r="D939" s="822" t="s">
        <v>1287</v>
      </c>
      <c r="E939" s="822" t="s">
        <v>736</v>
      </c>
      <c r="F939" s="831"/>
      <c r="G939" s="831"/>
      <c r="H939" s="827">
        <v>0</v>
      </c>
      <c r="I939" s="831">
        <v>1</v>
      </c>
      <c r="J939" s="831">
        <v>34.47</v>
      </c>
      <c r="K939" s="827">
        <v>1</v>
      </c>
      <c r="L939" s="831">
        <v>1</v>
      </c>
      <c r="M939" s="832">
        <v>34.47</v>
      </c>
    </row>
    <row r="940" spans="1:13" ht="14.45" customHeight="1" x14ac:dyDescent="0.2">
      <c r="A940" s="821" t="s">
        <v>2910</v>
      </c>
      <c r="B940" s="822" t="s">
        <v>2294</v>
      </c>
      <c r="C940" s="822" t="s">
        <v>3443</v>
      </c>
      <c r="D940" s="822" t="s">
        <v>3444</v>
      </c>
      <c r="E940" s="822" t="s">
        <v>3445</v>
      </c>
      <c r="F940" s="831">
        <v>2</v>
      </c>
      <c r="G940" s="831">
        <v>255.03</v>
      </c>
      <c r="H940" s="827">
        <v>1</v>
      </c>
      <c r="I940" s="831"/>
      <c r="J940" s="831"/>
      <c r="K940" s="827">
        <v>0</v>
      </c>
      <c r="L940" s="831">
        <v>2</v>
      </c>
      <c r="M940" s="832">
        <v>255.03</v>
      </c>
    </row>
    <row r="941" spans="1:13" ht="14.45" customHeight="1" x14ac:dyDescent="0.2">
      <c r="A941" s="821" t="s">
        <v>2910</v>
      </c>
      <c r="B941" s="822" t="s">
        <v>2294</v>
      </c>
      <c r="C941" s="822" t="s">
        <v>3446</v>
      </c>
      <c r="D941" s="822" t="s">
        <v>3444</v>
      </c>
      <c r="E941" s="822" t="s">
        <v>3447</v>
      </c>
      <c r="F941" s="831">
        <v>1</v>
      </c>
      <c r="G941" s="831">
        <v>100.86</v>
      </c>
      <c r="H941" s="827">
        <v>1</v>
      </c>
      <c r="I941" s="831"/>
      <c r="J941" s="831"/>
      <c r="K941" s="827">
        <v>0</v>
      </c>
      <c r="L941" s="831">
        <v>1</v>
      </c>
      <c r="M941" s="832">
        <v>100.86</v>
      </c>
    </row>
    <row r="942" spans="1:13" ht="14.45" customHeight="1" x14ac:dyDescent="0.2">
      <c r="A942" s="821" t="s">
        <v>2910</v>
      </c>
      <c r="B942" s="822" t="s">
        <v>2294</v>
      </c>
      <c r="C942" s="822" t="s">
        <v>2299</v>
      </c>
      <c r="D942" s="822" t="s">
        <v>1674</v>
      </c>
      <c r="E942" s="822" t="s">
        <v>2300</v>
      </c>
      <c r="F942" s="831"/>
      <c r="G942" s="831"/>
      <c r="H942" s="827">
        <v>0</v>
      </c>
      <c r="I942" s="831">
        <v>4</v>
      </c>
      <c r="J942" s="831">
        <v>357.68</v>
      </c>
      <c r="K942" s="827">
        <v>1</v>
      </c>
      <c r="L942" s="831">
        <v>4</v>
      </c>
      <c r="M942" s="832">
        <v>357.68</v>
      </c>
    </row>
    <row r="943" spans="1:13" ht="14.45" customHeight="1" x14ac:dyDescent="0.2">
      <c r="A943" s="821" t="s">
        <v>2910</v>
      </c>
      <c r="B943" s="822" t="s">
        <v>2294</v>
      </c>
      <c r="C943" s="822" t="s">
        <v>4366</v>
      </c>
      <c r="D943" s="822" t="s">
        <v>4367</v>
      </c>
      <c r="E943" s="822" t="s">
        <v>4368</v>
      </c>
      <c r="F943" s="831">
        <v>1</v>
      </c>
      <c r="G943" s="831">
        <v>97.76</v>
      </c>
      <c r="H943" s="827">
        <v>1</v>
      </c>
      <c r="I943" s="831"/>
      <c r="J943" s="831"/>
      <c r="K943" s="827">
        <v>0</v>
      </c>
      <c r="L943" s="831">
        <v>1</v>
      </c>
      <c r="M943" s="832">
        <v>97.76</v>
      </c>
    </row>
    <row r="944" spans="1:13" ht="14.45" customHeight="1" x14ac:dyDescent="0.2">
      <c r="A944" s="821" t="s">
        <v>2910</v>
      </c>
      <c r="B944" s="822" t="s">
        <v>2294</v>
      </c>
      <c r="C944" s="822" t="s">
        <v>2297</v>
      </c>
      <c r="D944" s="822" t="s">
        <v>1674</v>
      </c>
      <c r="E944" s="822" t="s">
        <v>2298</v>
      </c>
      <c r="F944" s="831"/>
      <c r="G944" s="831"/>
      <c r="H944" s="827">
        <v>0</v>
      </c>
      <c r="I944" s="831">
        <v>1</v>
      </c>
      <c r="J944" s="831">
        <v>13.68</v>
      </c>
      <c r="K944" s="827">
        <v>1</v>
      </c>
      <c r="L944" s="831">
        <v>1</v>
      </c>
      <c r="M944" s="832">
        <v>13.68</v>
      </c>
    </row>
    <row r="945" spans="1:13" ht="14.45" customHeight="1" x14ac:dyDescent="0.2">
      <c r="A945" s="821" t="s">
        <v>2910</v>
      </c>
      <c r="B945" s="822" t="s">
        <v>2308</v>
      </c>
      <c r="C945" s="822" t="s">
        <v>2309</v>
      </c>
      <c r="D945" s="822" t="s">
        <v>2310</v>
      </c>
      <c r="E945" s="822" t="s">
        <v>2311</v>
      </c>
      <c r="F945" s="831"/>
      <c r="G945" s="831"/>
      <c r="H945" s="827">
        <v>0</v>
      </c>
      <c r="I945" s="831">
        <v>2</v>
      </c>
      <c r="J945" s="831">
        <v>906.36</v>
      </c>
      <c r="K945" s="827">
        <v>1</v>
      </c>
      <c r="L945" s="831">
        <v>2</v>
      </c>
      <c r="M945" s="832">
        <v>906.36</v>
      </c>
    </row>
    <row r="946" spans="1:13" ht="14.45" customHeight="1" x14ac:dyDescent="0.2">
      <c r="A946" s="821" t="s">
        <v>2910</v>
      </c>
      <c r="B946" s="822" t="s">
        <v>4891</v>
      </c>
      <c r="C946" s="822" t="s">
        <v>3284</v>
      </c>
      <c r="D946" s="822" t="s">
        <v>3285</v>
      </c>
      <c r="E946" s="822" t="s">
        <v>3286</v>
      </c>
      <c r="F946" s="831"/>
      <c r="G946" s="831"/>
      <c r="H946" s="827">
        <v>0</v>
      </c>
      <c r="I946" s="831">
        <v>13</v>
      </c>
      <c r="J946" s="831">
        <v>14183.91</v>
      </c>
      <c r="K946" s="827">
        <v>1</v>
      </c>
      <c r="L946" s="831">
        <v>13</v>
      </c>
      <c r="M946" s="832">
        <v>14183.91</v>
      </c>
    </row>
    <row r="947" spans="1:13" ht="14.45" customHeight="1" x14ac:dyDescent="0.2">
      <c r="A947" s="821" t="s">
        <v>2910</v>
      </c>
      <c r="B947" s="822" t="s">
        <v>4917</v>
      </c>
      <c r="C947" s="822" t="s">
        <v>3870</v>
      </c>
      <c r="D947" s="822" t="s">
        <v>3871</v>
      </c>
      <c r="E947" s="822" t="s">
        <v>3872</v>
      </c>
      <c r="F947" s="831"/>
      <c r="G947" s="831"/>
      <c r="H947" s="827">
        <v>0</v>
      </c>
      <c r="I947" s="831">
        <v>1</v>
      </c>
      <c r="J947" s="831">
        <v>184.74</v>
      </c>
      <c r="K947" s="827">
        <v>1</v>
      </c>
      <c r="L947" s="831">
        <v>1</v>
      </c>
      <c r="M947" s="832">
        <v>184.74</v>
      </c>
    </row>
    <row r="948" spans="1:13" ht="14.45" customHeight="1" x14ac:dyDescent="0.2">
      <c r="A948" s="821" t="s">
        <v>2910</v>
      </c>
      <c r="B948" s="822" t="s">
        <v>2330</v>
      </c>
      <c r="C948" s="822" t="s">
        <v>2333</v>
      </c>
      <c r="D948" s="822" t="s">
        <v>931</v>
      </c>
      <c r="E948" s="822" t="s">
        <v>2334</v>
      </c>
      <c r="F948" s="831"/>
      <c r="G948" s="831"/>
      <c r="H948" s="827">
        <v>0</v>
      </c>
      <c r="I948" s="831">
        <v>10</v>
      </c>
      <c r="J948" s="831">
        <v>13856.2</v>
      </c>
      <c r="K948" s="827">
        <v>1</v>
      </c>
      <c r="L948" s="831">
        <v>10</v>
      </c>
      <c r="M948" s="832">
        <v>13856.2</v>
      </c>
    </row>
    <row r="949" spans="1:13" ht="14.45" customHeight="1" x14ac:dyDescent="0.2">
      <c r="A949" s="821" t="s">
        <v>2910</v>
      </c>
      <c r="B949" s="822" t="s">
        <v>2330</v>
      </c>
      <c r="C949" s="822" t="s">
        <v>2652</v>
      </c>
      <c r="D949" s="822" t="s">
        <v>931</v>
      </c>
      <c r="E949" s="822" t="s">
        <v>2653</v>
      </c>
      <c r="F949" s="831"/>
      <c r="G949" s="831"/>
      <c r="H949" s="827">
        <v>0</v>
      </c>
      <c r="I949" s="831">
        <v>15</v>
      </c>
      <c r="J949" s="831">
        <v>34640.400000000001</v>
      </c>
      <c r="K949" s="827">
        <v>1</v>
      </c>
      <c r="L949" s="831">
        <v>15</v>
      </c>
      <c r="M949" s="832">
        <v>34640.400000000001</v>
      </c>
    </row>
    <row r="950" spans="1:13" ht="14.45" customHeight="1" x14ac:dyDescent="0.2">
      <c r="A950" s="821" t="s">
        <v>2910</v>
      </c>
      <c r="B950" s="822" t="s">
        <v>2330</v>
      </c>
      <c r="C950" s="822" t="s">
        <v>3713</v>
      </c>
      <c r="D950" s="822" t="s">
        <v>929</v>
      </c>
      <c r="E950" s="822" t="s">
        <v>3714</v>
      </c>
      <c r="F950" s="831"/>
      <c r="G950" s="831"/>
      <c r="H950" s="827">
        <v>0</v>
      </c>
      <c r="I950" s="831">
        <v>6</v>
      </c>
      <c r="J950" s="831">
        <v>2208.96</v>
      </c>
      <c r="K950" s="827">
        <v>1</v>
      </c>
      <c r="L950" s="831">
        <v>6</v>
      </c>
      <c r="M950" s="832">
        <v>2208.96</v>
      </c>
    </row>
    <row r="951" spans="1:13" ht="14.45" customHeight="1" x14ac:dyDescent="0.2">
      <c r="A951" s="821" t="s">
        <v>2910</v>
      </c>
      <c r="B951" s="822" t="s">
        <v>2330</v>
      </c>
      <c r="C951" s="822" t="s">
        <v>2654</v>
      </c>
      <c r="D951" s="822" t="s">
        <v>929</v>
      </c>
      <c r="E951" s="822" t="s">
        <v>2655</v>
      </c>
      <c r="F951" s="831"/>
      <c r="G951" s="831"/>
      <c r="H951" s="827">
        <v>0</v>
      </c>
      <c r="I951" s="831">
        <v>1</v>
      </c>
      <c r="J951" s="831">
        <v>736.33</v>
      </c>
      <c r="K951" s="827">
        <v>1</v>
      </c>
      <c r="L951" s="831">
        <v>1</v>
      </c>
      <c r="M951" s="832">
        <v>736.33</v>
      </c>
    </row>
    <row r="952" spans="1:13" ht="14.45" customHeight="1" x14ac:dyDescent="0.2">
      <c r="A952" s="821" t="s">
        <v>2910</v>
      </c>
      <c r="B952" s="822" t="s">
        <v>2330</v>
      </c>
      <c r="C952" s="822" t="s">
        <v>3120</v>
      </c>
      <c r="D952" s="822" t="s">
        <v>929</v>
      </c>
      <c r="E952" s="822" t="s">
        <v>3121</v>
      </c>
      <c r="F952" s="831"/>
      <c r="G952" s="831"/>
      <c r="H952" s="827">
        <v>0</v>
      </c>
      <c r="I952" s="831">
        <v>7</v>
      </c>
      <c r="J952" s="831">
        <v>3436.23</v>
      </c>
      <c r="K952" s="827">
        <v>1</v>
      </c>
      <c r="L952" s="831">
        <v>7</v>
      </c>
      <c r="M952" s="832">
        <v>3436.23</v>
      </c>
    </row>
    <row r="953" spans="1:13" ht="14.45" customHeight="1" x14ac:dyDescent="0.2">
      <c r="A953" s="821" t="s">
        <v>2910</v>
      </c>
      <c r="B953" s="822" t="s">
        <v>2330</v>
      </c>
      <c r="C953" s="822" t="s">
        <v>2335</v>
      </c>
      <c r="D953" s="822" t="s">
        <v>931</v>
      </c>
      <c r="E953" s="822" t="s">
        <v>2336</v>
      </c>
      <c r="F953" s="831"/>
      <c r="G953" s="831"/>
      <c r="H953" s="827">
        <v>0</v>
      </c>
      <c r="I953" s="831">
        <v>3</v>
      </c>
      <c r="J953" s="831">
        <v>5542.47</v>
      </c>
      <c r="K953" s="827">
        <v>1</v>
      </c>
      <c r="L953" s="831">
        <v>3</v>
      </c>
      <c r="M953" s="832">
        <v>5542.47</v>
      </c>
    </row>
    <row r="954" spans="1:13" ht="14.45" customHeight="1" x14ac:dyDescent="0.2">
      <c r="A954" s="821" t="s">
        <v>2910</v>
      </c>
      <c r="B954" s="822" t="s">
        <v>2356</v>
      </c>
      <c r="C954" s="822" t="s">
        <v>2359</v>
      </c>
      <c r="D954" s="822" t="s">
        <v>936</v>
      </c>
      <c r="E954" s="822" t="s">
        <v>2360</v>
      </c>
      <c r="F954" s="831"/>
      <c r="G954" s="831"/>
      <c r="H954" s="827">
        <v>0</v>
      </c>
      <c r="I954" s="831">
        <v>10</v>
      </c>
      <c r="J954" s="831">
        <v>425.09999999999997</v>
      </c>
      <c r="K954" s="827">
        <v>1</v>
      </c>
      <c r="L954" s="831">
        <v>10</v>
      </c>
      <c r="M954" s="832">
        <v>425.09999999999997</v>
      </c>
    </row>
    <row r="955" spans="1:13" ht="14.45" customHeight="1" x14ac:dyDescent="0.2">
      <c r="A955" s="821" t="s">
        <v>2910</v>
      </c>
      <c r="B955" s="822" t="s">
        <v>2356</v>
      </c>
      <c r="C955" s="822" t="s">
        <v>2361</v>
      </c>
      <c r="D955" s="822" t="s">
        <v>936</v>
      </c>
      <c r="E955" s="822" t="s">
        <v>2362</v>
      </c>
      <c r="F955" s="831"/>
      <c r="G955" s="831"/>
      <c r="H955" s="827">
        <v>0</v>
      </c>
      <c r="I955" s="831">
        <v>2</v>
      </c>
      <c r="J955" s="831">
        <v>170.04</v>
      </c>
      <c r="K955" s="827">
        <v>1</v>
      </c>
      <c r="L955" s="831">
        <v>2</v>
      </c>
      <c r="M955" s="832">
        <v>170.04</v>
      </c>
    </row>
    <row r="956" spans="1:13" ht="14.45" customHeight="1" x14ac:dyDescent="0.2">
      <c r="A956" s="821" t="s">
        <v>2910</v>
      </c>
      <c r="B956" s="822" t="s">
        <v>2356</v>
      </c>
      <c r="C956" s="822" t="s">
        <v>3352</v>
      </c>
      <c r="D956" s="822" t="s">
        <v>3353</v>
      </c>
      <c r="E956" s="822" t="s">
        <v>2360</v>
      </c>
      <c r="F956" s="831">
        <v>1</v>
      </c>
      <c r="G956" s="831">
        <v>42.51</v>
      </c>
      <c r="H956" s="827">
        <v>1</v>
      </c>
      <c r="I956" s="831"/>
      <c r="J956" s="831"/>
      <c r="K956" s="827">
        <v>0</v>
      </c>
      <c r="L956" s="831">
        <v>1</v>
      </c>
      <c r="M956" s="832">
        <v>42.51</v>
      </c>
    </row>
    <row r="957" spans="1:13" ht="14.45" customHeight="1" x14ac:dyDescent="0.2">
      <c r="A957" s="821" t="s">
        <v>2910</v>
      </c>
      <c r="B957" s="822" t="s">
        <v>2372</v>
      </c>
      <c r="C957" s="822" t="s">
        <v>4362</v>
      </c>
      <c r="D957" s="822" t="s">
        <v>717</v>
      </c>
      <c r="E957" s="822" t="s">
        <v>720</v>
      </c>
      <c r="F957" s="831">
        <v>1</v>
      </c>
      <c r="G957" s="831">
        <v>58.52</v>
      </c>
      <c r="H957" s="827">
        <v>1</v>
      </c>
      <c r="I957" s="831"/>
      <c r="J957" s="831"/>
      <c r="K957" s="827">
        <v>0</v>
      </c>
      <c r="L957" s="831">
        <v>1</v>
      </c>
      <c r="M957" s="832">
        <v>58.52</v>
      </c>
    </row>
    <row r="958" spans="1:13" ht="14.45" customHeight="1" x14ac:dyDescent="0.2">
      <c r="A958" s="821" t="s">
        <v>2910</v>
      </c>
      <c r="B958" s="822" t="s">
        <v>2383</v>
      </c>
      <c r="C958" s="822" t="s">
        <v>4313</v>
      </c>
      <c r="D958" s="822" t="s">
        <v>1640</v>
      </c>
      <c r="E958" s="822" t="s">
        <v>1340</v>
      </c>
      <c r="F958" s="831">
        <v>1</v>
      </c>
      <c r="G958" s="831">
        <v>117.03</v>
      </c>
      <c r="H958" s="827">
        <v>1</v>
      </c>
      <c r="I958" s="831"/>
      <c r="J958" s="831"/>
      <c r="K958" s="827">
        <v>0</v>
      </c>
      <c r="L958" s="831">
        <v>1</v>
      </c>
      <c r="M958" s="832">
        <v>117.03</v>
      </c>
    </row>
    <row r="959" spans="1:13" ht="14.45" customHeight="1" x14ac:dyDescent="0.2">
      <c r="A959" s="821" t="s">
        <v>2910</v>
      </c>
      <c r="B959" s="822" t="s">
        <v>2386</v>
      </c>
      <c r="C959" s="822" t="s">
        <v>2392</v>
      </c>
      <c r="D959" s="822" t="s">
        <v>2388</v>
      </c>
      <c r="E959" s="822" t="s">
        <v>2393</v>
      </c>
      <c r="F959" s="831"/>
      <c r="G959" s="831"/>
      <c r="H959" s="827">
        <v>0</v>
      </c>
      <c r="I959" s="831">
        <v>1</v>
      </c>
      <c r="J959" s="831">
        <v>31.09</v>
      </c>
      <c r="K959" s="827">
        <v>1</v>
      </c>
      <c r="L959" s="831">
        <v>1</v>
      </c>
      <c r="M959" s="832">
        <v>31.09</v>
      </c>
    </row>
    <row r="960" spans="1:13" ht="14.45" customHeight="1" x14ac:dyDescent="0.2">
      <c r="A960" s="821" t="s">
        <v>2910</v>
      </c>
      <c r="B960" s="822" t="s">
        <v>4918</v>
      </c>
      <c r="C960" s="822" t="s">
        <v>4229</v>
      </c>
      <c r="D960" s="822" t="s">
        <v>4227</v>
      </c>
      <c r="E960" s="822" t="s">
        <v>4230</v>
      </c>
      <c r="F960" s="831"/>
      <c r="G960" s="831"/>
      <c r="H960" s="827">
        <v>0</v>
      </c>
      <c r="I960" s="831">
        <v>1</v>
      </c>
      <c r="J960" s="831">
        <v>103.64</v>
      </c>
      <c r="K960" s="827">
        <v>1</v>
      </c>
      <c r="L960" s="831">
        <v>1</v>
      </c>
      <c r="M960" s="832">
        <v>103.64</v>
      </c>
    </row>
    <row r="961" spans="1:13" ht="14.45" customHeight="1" x14ac:dyDescent="0.2">
      <c r="A961" s="821" t="s">
        <v>2910</v>
      </c>
      <c r="B961" s="822" t="s">
        <v>2395</v>
      </c>
      <c r="C961" s="822" t="s">
        <v>2676</v>
      </c>
      <c r="D961" s="822" t="s">
        <v>1287</v>
      </c>
      <c r="E961" s="822" t="s">
        <v>2677</v>
      </c>
      <c r="F961" s="831"/>
      <c r="G961" s="831"/>
      <c r="H961" s="827">
        <v>0</v>
      </c>
      <c r="I961" s="831">
        <v>5</v>
      </c>
      <c r="J961" s="831">
        <v>517</v>
      </c>
      <c r="K961" s="827">
        <v>1</v>
      </c>
      <c r="L961" s="831">
        <v>5</v>
      </c>
      <c r="M961" s="832">
        <v>517</v>
      </c>
    </row>
    <row r="962" spans="1:13" ht="14.45" customHeight="1" x14ac:dyDescent="0.2">
      <c r="A962" s="821" t="s">
        <v>2910</v>
      </c>
      <c r="B962" s="822" t="s">
        <v>2395</v>
      </c>
      <c r="C962" s="822" t="s">
        <v>4256</v>
      </c>
      <c r="D962" s="822" t="s">
        <v>1289</v>
      </c>
      <c r="E962" s="822" t="s">
        <v>4257</v>
      </c>
      <c r="F962" s="831"/>
      <c r="G962" s="831"/>
      <c r="H962" s="827">
        <v>0</v>
      </c>
      <c r="I962" s="831">
        <v>1</v>
      </c>
      <c r="J962" s="831">
        <v>206.78</v>
      </c>
      <c r="K962" s="827">
        <v>1</v>
      </c>
      <c r="L962" s="831">
        <v>1</v>
      </c>
      <c r="M962" s="832">
        <v>206.78</v>
      </c>
    </row>
    <row r="963" spans="1:13" ht="14.45" customHeight="1" x14ac:dyDescent="0.2">
      <c r="A963" s="821" t="s">
        <v>2910</v>
      </c>
      <c r="B963" s="822" t="s">
        <v>2680</v>
      </c>
      <c r="C963" s="822" t="s">
        <v>2681</v>
      </c>
      <c r="D963" s="822" t="s">
        <v>2682</v>
      </c>
      <c r="E963" s="822" t="s">
        <v>2683</v>
      </c>
      <c r="F963" s="831"/>
      <c r="G963" s="831"/>
      <c r="H963" s="827">
        <v>0</v>
      </c>
      <c r="I963" s="831">
        <v>5</v>
      </c>
      <c r="J963" s="831">
        <v>160.79999999999998</v>
      </c>
      <c r="K963" s="827">
        <v>1</v>
      </c>
      <c r="L963" s="831">
        <v>5</v>
      </c>
      <c r="M963" s="832">
        <v>160.79999999999998</v>
      </c>
    </row>
    <row r="964" spans="1:13" ht="14.45" customHeight="1" x14ac:dyDescent="0.2">
      <c r="A964" s="821" t="s">
        <v>2910</v>
      </c>
      <c r="B964" s="822" t="s">
        <v>2410</v>
      </c>
      <c r="C964" s="822" t="s">
        <v>4356</v>
      </c>
      <c r="D964" s="822" t="s">
        <v>1130</v>
      </c>
      <c r="E964" s="822" t="s">
        <v>4357</v>
      </c>
      <c r="F964" s="831"/>
      <c r="G964" s="831"/>
      <c r="H964" s="827">
        <v>0</v>
      </c>
      <c r="I964" s="831">
        <v>1</v>
      </c>
      <c r="J964" s="831">
        <v>77.790000000000006</v>
      </c>
      <c r="K964" s="827">
        <v>1</v>
      </c>
      <c r="L964" s="831">
        <v>1</v>
      </c>
      <c r="M964" s="832">
        <v>77.790000000000006</v>
      </c>
    </row>
    <row r="965" spans="1:13" ht="14.45" customHeight="1" x14ac:dyDescent="0.2">
      <c r="A965" s="821" t="s">
        <v>2910</v>
      </c>
      <c r="B965" s="822" t="s">
        <v>2434</v>
      </c>
      <c r="C965" s="822" t="s">
        <v>4115</v>
      </c>
      <c r="D965" s="822" t="s">
        <v>891</v>
      </c>
      <c r="E965" s="822" t="s">
        <v>1708</v>
      </c>
      <c r="F965" s="831">
        <v>2</v>
      </c>
      <c r="G965" s="831">
        <v>188.56</v>
      </c>
      <c r="H965" s="827">
        <v>1</v>
      </c>
      <c r="I965" s="831"/>
      <c r="J965" s="831"/>
      <c r="K965" s="827">
        <v>0</v>
      </c>
      <c r="L965" s="831">
        <v>2</v>
      </c>
      <c r="M965" s="832">
        <v>188.56</v>
      </c>
    </row>
    <row r="966" spans="1:13" ht="14.45" customHeight="1" x14ac:dyDescent="0.2">
      <c r="A966" s="821" t="s">
        <v>2910</v>
      </c>
      <c r="B966" s="822" t="s">
        <v>2434</v>
      </c>
      <c r="C966" s="822" t="s">
        <v>2442</v>
      </c>
      <c r="D966" s="822" t="s">
        <v>2436</v>
      </c>
      <c r="E966" s="822" t="s">
        <v>2443</v>
      </c>
      <c r="F966" s="831"/>
      <c r="G966" s="831"/>
      <c r="H966" s="827">
        <v>0</v>
      </c>
      <c r="I966" s="831">
        <v>2</v>
      </c>
      <c r="J966" s="831">
        <v>168.36</v>
      </c>
      <c r="K966" s="827">
        <v>1</v>
      </c>
      <c r="L966" s="831">
        <v>2</v>
      </c>
      <c r="M966" s="832">
        <v>168.36</v>
      </c>
    </row>
    <row r="967" spans="1:13" ht="14.45" customHeight="1" x14ac:dyDescent="0.2">
      <c r="A967" s="821" t="s">
        <v>2910</v>
      </c>
      <c r="B967" s="822" t="s">
        <v>2434</v>
      </c>
      <c r="C967" s="822" t="s">
        <v>3760</v>
      </c>
      <c r="D967" s="822" t="s">
        <v>891</v>
      </c>
      <c r="E967" s="822" t="s">
        <v>3761</v>
      </c>
      <c r="F967" s="831">
        <v>1</v>
      </c>
      <c r="G967" s="831">
        <v>63.14</v>
      </c>
      <c r="H967" s="827">
        <v>1</v>
      </c>
      <c r="I967" s="831"/>
      <c r="J967" s="831"/>
      <c r="K967" s="827">
        <v>0</v>
      </c>
      <c r="L967" s="831">
        <v>1</v>
      </c>
      <c r="M967" s="832">
        <v>63.14</v>
      </c>
    </row>
    <row r="968" spans="1:13" ht="14.45" customHeight="1" x14ac:dyDescent="0.2">
      <c r="A968" s="821" t="s">
        <v>2910</v>
      </c>
      <c r="B968" s="822" t="s">
        <v>2434</v>
      </c>
      <c r="C968" s="822" t="s">
        <v>4184</v>
      </c>
      <c r="D968" s="822" t="s">
        <v>891</v>
      </c>
      <c r="E968" s="822" t="s">
        <v>2707</v>
      </c>
      <c r="F968" s="831">
        <v>2</v>
      </c>
      <c r="G968" s="831">
        <v>98.16</v>
      </c>
      <c r="H968" s="827">
        <v>1</v>
      </c>
      <c r="I968" s="831"/>
      <c r="J968" s="831"/>
      <c r="K968" s="827">
        <v>0</v>
      </c>
      <c r="L968" s="831">
        <v>2</v>
      </c>
      <c r="M968" s="832">
        <v>98.16</v>
      </c>
    </row>
    <row r="969" spans="1:13" ht="14.45" customHeight="1" x14ac:dyDescent="0.2">
      <c r="A969" s="821" t="s">
        <v>2910</v>
      </c>
      <c r="B969" s="822" t="s">
        <v>2434</v>
      </c>
      <c r="C969" s="822" t="s">
        <v>4297</v>
      </c>
      <c r="D969" s="822" t="s">
        <v>891</v>
      </c>
      <c r="E969" s="822" t="s">
        <v>4298</v>
      </c>
      <c r="F969" s="831">
        <v>1</v>
      </c>
      <c r="G969" s="831">
        <v>126.27</v>
      </c>
      <c r="H969" s="827">
        <v>1</v>
      </c>
      <c r="I969" s="831"/>
      <c r="J969" s="831"/>
      <c r="K969" s="827">
        <v>0</v>
      </c>
      <c r="L969" s="831">
        <v>1</v>
      </c>
      <c r="M969" s="832">
        <v>126.27</v>
      </c>
    </row>
    <row r="970" spans="1:13" ht="14.45" customHeight="1" x14ac:dyDescent="0.2">
      <c r="A970" s="821" t="s">
        <v>2910</v>
      </c>
      <c r="B970" s="822" t="s">
        <v>2434</v>
      </c>
      <c r="C970" s="822" t="s">
        <v>3240</v>
      </c>
      <c r="D970" s="822" t="s">
        <v>891</v>
      </c>
      <c r="E970" s="822" t="s">
        <v>892</v>
      </c>
      <c r="F970" s="831">
        <v>2</v>
      </c>
      <c r="G970" s="831">
        <v>168.36</v>
      </c>
      <c r="H970" s="827">
        <v>1</v>
      </c>
      <c r="I970" s="831"/>
      <c r="J970" s="831"/>
      <c r="K970" s="827">
        <v>0</v>
      </c>
      <c r="L970" s="831">
        <v>2</v>
      </c>
      <c r="M970" s="832">
        <v>168.36</v>
      </c>
    </row>
    <row r="971" spans="1:13" ht="14.45" customHeight="1" x14ac:dyDescent="0.2">
      <c r="A971" s="821" t="s">
        <v>2910</v>
      </c>
      <c r="B971" s="822" t="s">
        <v>2434</v>
      </c>
      <c r="C971" s="822" t="s">
        <v>3500</v>
      </c>
      <c r="D971" s="822" t="s">
        <v>2436</v>
      </c>
      <c r="E971" s="822" t="s">
        <v>3501</v>
      </c>
      <c r="F971" s="831"/>
      <c r="G971" s="831"/>
      <c r="H971" s="827">
        <v>0</v>
      </c>
      <c r="I971" s="831">
        <v>1</v>
      </c>
      <c r="J971" s="831">
        <v>126.27</v>
      </c>
      <c r="K971" s="827">
        <v>1</v>
      </c>
      <c r="L971" s="831">
        <v>1</v>
      </c>
      <c r="M971" s="832">
        <v>126.27</v>
      </c>
    </row>
    <row r="972" spans="1:13" ht="14.45" customHeight="1" x14ac:dyDescent="0.2">
      <c r="A972" s="821" t="s">
        <v>2910</v>
      </c>
      <c r="B972" s="822" t="s">
        <v>2434</v>
      </c>
      <c r="C972" s="822" t="s">
        <v>2440</v>
      </c>
      <c r="D972" s="822" t="s">
        <v>2436</v>
      </c>
      <c r="E972" s="822" t="s">
        <v>2441</v>
      </c>
      <c r="F972" s="831"/>
      <c r="G972" s="831"/>
      <c r="H972" s="827">
        <v>0</v>
      </c>
      <c r="I972" s="831">
        <v>1</v>
      </c>
      <c r="J972" s="831">
        <v>49.08</v>
      </c>
      <c r="K972" s="827">
        <v>1</v>
      </c>
      <c r="L972" s="831">
        <v>1</v>
      </c>
      <c r="M972" s="832">
        <v>49.08</v>
      </c>
    </row>
    <row r="973" spans="1:13" ht="14.45" customHeight="1" x14ac:dyDescent="0.2">
      <c r="A973" s="821" t="s">
        <v>2910</v>
      </c>
      <c r="B973" s="822" t="s">
        <v>2434</v>
      </c>
      <c r="C973" s="822" t="s">
        <v>4299</v>
      </c>
      <c r="D973" s="822" t="s">
        <v>891</v>
      </c>
      <c r="E973" s="822" t="s">
        <v>3761</v>
      </c>
      <c r="F973" s="831"/>
      <c r="G973" s="831"/>
      <c r="H973" s="827">
        <v>0</v>
      </c>
      <c r="I973" s="831">
        <v>1</v>
      </c>
      <c r="J973" s="831">
        <v>63.14</v>
      </c>
      <c r="K973" s="827">
        <v>1</v>
      </c>
      <c r="L973" s="831">
        <v>1</v>
      </c>
      <c r="M973" s="832">
        <v>63.14</v>
      </c>
    </row>
    <row r="974" spans="1:13" ht="14.45" customHeight="1" x14ac:dyDescent="0.2">
      <c r="A974" s="821" t="s">
        <v>2910</v>
      </c>
      <c r="B974" s="822" t="s">
        <v>2434</v>
      </c>
      <c r="C974" s="822" t="s">
        <v>2705</v>
      </c>
      <c r="D974" s="822" t="s">
        <v>891</v>
      </c>
      <c r="E974" s="822" t="s">
        <v>1708</v>
      </c>
      <c r="F974" s="831"/>
      <c r="G974" s="831"/>
      <c r="H974" s="827">
        <v>0</v>
      </c>
      <c r="I974" s="831">
        <v>1</v>
      </c>
      <c r="J974" s="831">
        <v>94.28</v>
      </c>
      <c r="K974" s="827">
        <v>1</v>
      </c>
      <c r="L974" s="831">
        <v>1</v>
      </c>
      <c r="M974" s="832">
        <v>94.28</v>
      </c>
    </row>
    <row r="975" spans="1:13" ht="14.45" customHeight="1" x14ac:dyDescent="0.2">
      <c r="A975" s="821" t="s">
        <v>2910</v>
      </c>
      <c r="B975" s="822" t="s">
        <v>2434</v>
      </c>
      <c r="C975" s="822" t="s">
        <v>4387</v>
      </c>
      <c r="D975" s="822" t="s">
        <v>891</v>
      </c>
      <c r="E975" s="822" t="s">
        <v>4117</v>
      </c>
      <c r="F975" s="831"/>
      <c r="G975" s="831"/>
      <c r="H975" s="827">
        <v>0</v>
      </c>
      <c r="I975" s="831">
        <v>1</v>
      </c>
      <c r="J975" s="831">
        <v>168.36</v>
      </c>
      <c r="K975" s="827">
        <v>1</v>
      </c>
      <c r="L975" s="831">
        <v>1</v>
      </c>
      <c r="M975" s="832">
        <v>168.36</v>
      </c>
    </row>
    <row r="976" spans="1:13" ht="14.45" customHeight="1" x14ac:dyDescent="0.2">
      <c r="A976" s="821" t="s">
        <v>2910</v>
      </c>
      <c r="B976" s="822" t="s">
        <v>2445</v>
      </c>
      <c r="C976" s="822" t="s">
        <v>2451</v>
      </c>
      <c r="D976" s="822" t="s">
        <v>2452</v>
      </c>
      <c r="E976" s="822" t="s">
        <v>2453</v>
      </c>
      <c r="F976" s="831"/>
      <c r="G976" s="831"/>
      <c r="H976" s="827">
        <v>0</v>
      </c>
      <c r="I976" s="831">
        <v>4</v>
      </c>
      <c r="J976" s="831">
        <v>598.08000000000004</v>
      </c>
      <c r="K976" s="827">
        <v>1</v>
      </c>
      <c r="L976" s="831">
        <v>4</v>
      </c>
      <c r="M976" s="832">
        <v>598.08000000000004</v>
      </c>
    </row>
    <row r="977" spans="1:13" ht="14.45" customHeight="1" x14ac:dyDescent="0.2">
      <c r="A977" s="821" t="s">
        <v>2910</v>
      </c>
      <c r="B977" s="822" t="s">
        <v>2457</v>
      </c>
      <c r="C977" s="822" t="s">
        <v>4314</v>
      </c>
      <c r="D977" s="822" t="s">
        <v>2459</v>
      </c>
      <c r="E977" s="822" t="s">
        <v>1667</v>
      </c>
      <c r="F977" s="831"/>
      <c r="G977" s="831"/>
      <c r="H977" s="827">
        <v>0</v>
      </c>
      <c r="I977" s="831">
        <v>1</v>
      </c>
      <c r="J977" s="831">
        <v>48.01</v>
      </c>
      <c r="K977" s="827">
        <v>1</v>
      </c>
      <c r="L977" s="831">
        <v>1</v>
      </c>
      <c r="M977" s="832">
        <v>48.01</v>
      </c>
    </row>
    <row r="978" spans="1:13" ht="14.45" customHeight="1" x14ac:dyDescent="0.2">
      <c r="A978" s="821" t="s">
        <v>2910</v>
      </c>
      <c r="B978" s="822" t="s">
        <v>2457</v>
      </c>
      <c r="C978" s="822" t="s">
        <v>2458</v>
      </c>
      <c r="D978" s="822" t="s">
        <v>2459</v>
      </c>
      <c r="E978" s="822" t="s">
        <v>1669</v>
      </c>
      <c r="F978" s="831"/>
      <c r="G978" s="831"/>
      <c r="H978" s="827">
        <v>0</v>
      </c>
      <c r="I978" s="831">
        <v>2</v>
      </c>
      <c r="J978" s="831">
        <v>192.08</v>
      </c>
      <c r="K978" s="827">
        <v>1</v>
      </c>
      <c r="L978" s="831">
        <v>2</v>
      </c>
      <c r="M978" s="832">
        <v>192.08</v>
      </c>
    </row>
    <row r="979" spans="1:13" ht="14.45" customHeight="1" x14ac:dyDescent="0.2">
      <c r="A979" s="821" t="s">
        <v>2910</v>
      </c>
      <c r="B979" s="822" t="s">
        <v>2487</v>
      </c>
      <c r="C979" s="822" t="s">
        <v>2493</v>
      </c>
      <c r="D979" s="822" t="s">
        <v>1608</v>
      </c>
      <c r="E979" s="822" t="s">
        <v>2494</v>
      </c>
      <c r="F979" s="831"/>
      <c r="G979" s="831"/>
      <c r="H979" s="827">
        <v>0</v>
      </c>
      <c r="I979" s="831">
        <v>1</v>
      </c>
      <c r="J979" s="831">
        <v>846.47</v>
      </c>
      <c r="K979" s="827">
        <v>1</v>
      </c>
      <c r="L979" s="831">
        <v>1</v>
      </c>
      <c r="M979" s="832">
        <v>846.47</v>
      </c>
    </row>
    <row r="980" spans="1:13" ht="14.45" customHeight="1" x14ac:dyDescent="0.2">
      <c r="A980" s="821" t="s">
        <v>2910</v>
      </c>
      <c r="B980" s="822" t="s">
        <v>4898</v>
      </c>
      <c r="C980" s="822" t="s">
        <v>3072</v>
      </c>
      <c r="D980" s="822" t="s">
        <v>3073</v>
      </c>
      <c r="E980" s="822" t="s">
        <v>3074</v>
      </c>
      <c r="F980" s="831"/>
      <c r="G980" s="831"/>
      <c r="H980" s="827">
        <v>0</v>
      </c>
      <c r="I980" s="831">
        <v>1</v>
      </c>
      <c r="J980" s="831">
        <v>1651.16</v>
      </c>
      <c r="K980" s="827">
        <v>1</v>
      </c>
      <c r="L980" s="831">
        <v>1</v>
      </c>
      <c r="M980" s="832">
        <v>1651.16</v>
      </c>
    </row>
    <row r="981" spans="1:13" ht="14.45" customHeight="1" x14ac:dyDescent="0.2">
      <c r="A981" s="821" t="s">
        <v>2910</v>
      </c>
      <c r="B981" s="822" t="s">
        <v>4894</v>
      </c>
      <c r="C981" s="822" t="s">
        <v>3168</v>
      </c>
      <c r="D981" s="822" t="s">
        <v>3169</v>
      </c>
      <c r="E981" s="822" t="s">
        <v>3170</v>
      </c>
      <c r="F981" s="831"/>
      <c r="G981" s="831"/>
      <c r="H981" s="827">
        <v>0</v>
      </c>
      <c r="I981" s="831">
        <v>1</v>
      </c>
      <c r="J981" s="831">
        <v>502.31</v>
      </c>
      <c r="K981" s="827">
        <v>1</v>
      </c>
      <c r="L981" s="831">
        <v>1</v>
      </c>
      <c r="M981" s="832">
        <v>502.31</v>
      </c>
    </row>
    <row r="982" spans="1:13" ht="14.45" customHeight="1" x14ac:dyDescent="0.2">
      <c r="A982" s="821" t="s">
        <v>2910</v>
      </c>
      <c r="B982" s="822" t="s">
        <v>4912</v>
      </c>
      <c r="C982" s="822" t="s">
        <v>3303</v>
      </c>
      <c r="D982" s="822" t="s">
        <v>3304</v>
      </c>
      <c r="E982" s="822" t="s">
        <v>2761</v>
      </c>
      <c r="F982" s="831"/>
      <c r="G982" s="831"/>
      <c r="H982" s="827">
        <v>0</v>
      </c>
      <c r="I982" s="831">
        <v>5</v>
      </c>
      <c r="J982" s="831">
        <v>1034.4000000000001</v>
      </c>
      <c r="K982" s="827">
        <v>1</v>
      </c>
      <c r="L982" s="831">
        <v>5</v>
      </c>
      <c r="M982" s="832">
        <v>1034.4000000000001</v>
      </c>
    </row>
    <row r="983" spans="1:13" ht="14.45" customHeight="1" x14ac:dyDescent="0.2">
      <c r="A983" s="821" t="s">
        <v>2910</v>
      </c>
      <c r="B983" s="822" t="s">
        <v>4895</v>
      </c>
      <c r="C983" s="822" t="s">
        <v>3103</v>
      </c>
      <c r="D983" s="822" t="s">
        <v>3104</v>
      </c>
      <c r="E983" s="822" t="s">
        <v>734</v>
      </c>
      <c r="F983" s="831"/>
      <c r="G983" s="831"/>
      <c r="H983" s="827">
        <v>0</v>
      </c>
      <c r="I983" s="831">
        <v>18</v>
      </c>
      <c r="J983" s="831">
        <v>9907.02</v>
      </c>
      <c r="K983" s="827">
        <v>1</v>
      </c>
      <c r="L983" s="831">
        <v>18</v>
      </c>
      <c r="M983" s="832">
        <v>9907.02</v>
      </c>
    </row>
    <row r="984" spans="1:13" ht="14.45" customHeight="1" x14ac:dyDescent="0.2">
      <c r="A984" s="821" t="s">
        <v>2910</v>
      </c>
      <c r="B984" s="822" t="s">
        <v>2524</v>
      </c>
      <c r="C984" s="822" t="s">
        <v>4305</v>
      </c>
      <c r="D984" s="822" t="s">
        <v>3616</v>
      </c>
      <c r="E984" s="822" t="s">
        <v>4306</v>
      </c>
      <c r="F984" s="831">
        <v>1</v>
      </c>
      <c r="G984" s="831">
        <v>121.75</v>
      </c>
      <c r="H984" s="827">
        <v>1</v>
      </c>
      <c r="I984" s="831"/>
      <c r="J984" s="831"/>
      <c r="K984" s="827">
        <v>0</v>
      </c>
      <c r="L984" s="831">
        <v>1</v>
      </c>
      <c r="M984" s="832">
        <v>121.75</v>
      </c>
    </row>
    <row r="985" spans="1:13" ht="14.45" customHeight="1" x14ac:dyDescent="0.2">
      <c r="A985" s="821" t="s">
        <v>2910</v>
      </c>
      <c r="B985" s="822" t="s">
        <v>2524</v>
      </c>
      <c r="C985" s="822" t="s">
        <v>2526</v>
      </c>
      <c r="D985" s="822" t="s">
        <v>656</v>
      </c>
      <c r="E985" s="822" t="s">
        <v>658</v>
      </c>
      <c r="F985" s="831"/>
      <c r="G985" s="831"/>
      <c r="H985" s="827">
        <v>0</v>
      </c>
      <c r="I985" s="831">
        <v>4</v>
      </c>
      <c r="J985" s="831">
        <v>290.2</v>
      </c>
      <c r="K985" s="827">
        <v>1</v>
      </c>
      <c r="L985" s="831">
        <v>4</v>
      </c>
      <c r="M985" s="832">
        <v>290.2</v>
      </c>
    </row>
    <row r="986" spans="1:13" ht="14.45" customHeight="1" x14ac:dyDescent="0.2">
      <c r="A986" s="821" t="s">
        <v>2910</v>
      </c>
      <c r="B986" s="822" t="s">
        <v>2524</v>
      </c>
      <c r="C986" s="822" t="s">
        <v>4307</v>
      </c>
      <c r="D986" s="822" t="s">
        <v>3618</v>
      </c>
      <c r="E986" s="822" t="s">
        <v>658</v>
      </c>
      <c r="F986" s="831">
        <v>1</v>
      </c>
      <c r="G986" s="831">
        <v>72.55</v>
      </c>
      <c r="H986" s="827">
        <v>1</v>
      </c>
      <c r="I986" s="831"/>
      <c r="J986" s="831"/>
      <c r="K986" s="827">
        <v>0</v>
      </c>
      <c r="L986" s="831">
        <v>1</v>
      </c>
      <c r="M986" s="832">
        <v>72.55</v>
      </c>
    </row>
    <row r="987" spans="1:13" ht="14.45" customHeight="1" x14ac:dyDescent="0.2">
      <c r="A987" s="821" t="s">
        <v>2910</v>
      </c>
      <c r="B987" s="822" t="s">
        <v>2532</v>
      </c>
      <c r="C987" s="822" t="s">
        <v>2533</v>
      </c>
      <c r="D987" s="822" t="s">
        <v>1237</v>
      </c>
      <c r="E987" s="822" t="s">
        <v>1240</v>
      </c>
      <c r="F987" s="831"/>
      <c r="G987" s="831"/>
      <c r="H987" s="827">
        <v>0</v>
      </c>
      <c r="I987" s="831">
        <v>2</v>
      </c>
      <c r="J987" s="831">
        <v>711.58</v>
      </c>
      <c r="K987" s="827">
        <v>1</v>
      </c>
      <c r="L987" s="831">
        <v>2</v>
      </c>
      <c r="M987" s="832">
        <v>711.58</v>
      </c>
    </row>
    <row r="988" spans="1:13" ht="14.45" customHeight="1" x14ac:dyDescent="0.2">
      <c r="A988" s="821" t="s">
        <v>2910</v>
      </c>
      <c r="B988" s="822" t="s">
        <v>2532</v>
      </c>
      <c r="C988" s="822" t="s">
        <v>2534</v>
      </c>
      <c r="D988" s="822" t="s">
        <v>1237</v>
      </c>
      <c r="E988" s="822" t="s">
        <v>1238</v>
      </c>
      <c r="F988" s="831"/>
      <c r="G988" s="831"/>
      <c r="H988" s="827">
        <v>0</v>
      </c>
      <c r="I988" s="831">
        <v>7</v>
      </c>
      <c r="J988" s="831">
        <v>3868.4799999999996</v>
      </c>
      <c r="K988" s="827">
        <v>1</v>
      </c>
      <c r="L988" s="831">
        <v>7</v>
      </c>
      <c r="M988" s="832">
        <v>3868.4799999999996</v>
      </c>
    </row>
    <row r="989" spans="1:13" ht="14.45" customHeight="1" x14ac:dyDescent="0.2">
      <c r="A989" s="821" t="s">
        <v>2910</v>
      </c>
      <c r="B989" s="822" t="s">
        <v>2532</v>
      </c>
      <c r="C989" s="822" t="s">
        <v>2535</v>
      </c>
      <c r="D989" s="822" t="s">
        <v>1237</v>
      </c>
      <c r="E989" s="822" t="s">
        <v>1239</v>
      </c>
      <c r="F989" s="831"/>
      <c r="G989" s="831"/>
      <c r="H989" s="827">
        <v>0</v>
      </c>
      <c r="I989" s="831">
        <v>2</v>
      </c>
      <c r="J989" s="831">
        <v>2038.92</v>
      </c>
      <c r="K989" s="827">
        <v>1</v>
      </c>
      <c r="L989" s="831">
        <v>2</v>
      </c>
      <c r="M989" s="832">
        <v>2038.92</v>
      </c>
    </row>
    <row r="990" spans="1:13" ht="14.45" customHeight="1" x14ac:dyDescent="0.2">
      <c r="A990" s="821" t="s">
        <v>2910</v>
      </c>
      <c r="B990" s="822" t="s">
        <v>2532</v>
      </c>
      <c r="C990" s="822" t="s">
        <v>4363</v>
      </c>
      <c r="D990" s="822" t="s">
        <v>4364</v>
      </c>
      <c r="E990" s="822" t="s">
        <v>4365</v>
      </c>
      <c r="F990" s="831">
        <v>1</v>
      </c>
      <c r="G990" s="831">
        <v>355.79</v>
      </c>
      <c r="H990" s="827">
        <v>1</v>
      </c>
      <c r="I990" s="831"/>
      <c r="J990" s="831"/>
      <c r="K990" s="827">
        <v>0</v>
      </c>
      <c r="L990" s="831">
        <v>1</v>
      </c>
      <c r="M990" s="832">
        <v>355.79</v>
      </c>
    </row>
    <row r="991" spans="1:13" ht="14.45" customHeight="1" x14ac:dyDescent="0.2">
      <c r="A991" s="821" t="s">
        <v>2910</v>
      </c>
      <c r="B991" s="822" t="s">
        <v>2536</v>
      </c>
      <c r="C991" s="822" t="s">
        <v>3026</v>
      </c>
      <c r="D991" s="822" t="s">
        <v>3027</v>
      </c>
      <c r="E991" s="822" t="s">
        <v>2543</v>
      </c>
      <c r="F991" s="831"/>
      <c r="G991" s="831"/>
      <c r="H991" s="827">
        <v>0</v>
      </c>
      <c r="I991" s="831">
        <v>3</v>
      </c>
      <c r="J991" s="831">
        <v>2908.44</v>
      </c>
      <c r="K991" s="827">
        <v>1</v>
      </c>
      <c r="L991" s="831">
        <v>3</v>
      </c>
      <c r="M991" s="832">
        <v>2908.44</v>
      </c>
    </row>
    <row r="992" spans="1:13" ht="14.45" customHeight="1" x14ac:dyDescent="0.2">
      <c r="A992" s="821" t="s">
        <v>2910</v>
      </c>
      <c r="B992" s="822" t="s">
        <v>2536</v>
      </c>
      <c r="C992" s="822" t="s">
        <v>3928</v>
      </c>
      <c r="D992" s="822" t="s">
        <v>3027</v>
      </c>
      <c r="E992" s="822" t="s">
        <v>2730</v>
      </c>
      <c r="F992" s="831"/>
      <c r="G992" s="831"/>
      <c r="H992" s="827">
        <v>0</v>
      </c>
      <c r="I992" s="831">
        <v>8</v>
      </c>
      <c r="J992" s="831">
        <v>11633.84</v>
      </c>
      <c r="K992" s="827">
        <v>1</v>
      </c>
      <c r="L992" s="831">
        <v>8</v>
      </c>
      <c r="M992" s="832">
        <v>11633.84</v>
      </c>
    </row>
    <row r="993" spans="1:13" ht="14.45" customHeight="1" x14ac:dyDescent="0.2">
      <c r="A993" s="821" t="s">
        <v>2910</v>
      </c>
      <c r="B993" s="822" t="s">
        <v>2536</v>
      </c>
      <c r="C993" s="822" t="s">
        <v>2544</v>
      </c>
      <c r="D993" s="822" t="s">
        <v>2545</v>
      </c>
      <c r="E993" s="822" t="s">
        <v>2546</v>
      </c>
      <c r="F993" s="831"/>
      <c r="G993" s="831"/>
      <c r="H993" s="827">
        <v>0</v>
      </c>
      <c r="I993" s="831">
        <v>3</v>
      </c>
      <c r="J993" s="831">
        <v>15966.24</v>
      </c>
      <c r="K993" s="827">
        <v>1</v>
      </c>
      <c r="L993" s="831">
        <v>3</v>
      </c>
      <c r="M993" s="832">
        <v>15966.24</v>
      </c>
    </row>
    <row r="994" spans="1:13" ht="14.45" customHeight="1" x14ac:dyDescent="0.2">
      <c r="A994" s="821" t="s">
        <v>2910</v>
      </c>
      <c r="B994" s="822" t="s">
        <v>2536</v>
      </c>
      <c r="C994" s="822" t="s">
        <v>3028</v>
      </c>
      <c r="D994" s="822" t="s">
        <v>2545</v>
      </c>
      <c r="E994" s="822" t="s">
        <v>3029</v>
      </c>
      <c r="F994" s="831"/>
      <c r="G994" s="831"/>
      <c r="H994" s="827">
        <v>0</v>
      </c>
      <c r="I994" s="831">
        <v>6</v>
      </c>
      <c r="J994" s="831">
        <v>31932.48</v>
      </c>
      <c r="K994" s="827">
        <v>1</v>
      </c>
      <c r="L994" s="831">
        <v>6</v>
      </c>
      <c r="M994" s="832">
        <v>31932.48</v>
      </c>
    </row>
    <row r="995" spans="1:13" ht="14.45" customHeight="1" x14ac:dyDescent="0.2">
      <c r="A995" s="821" t="s">
        <v>2910</v>
      </c>
      <c r="B995" s="822" t="s">
        <v>2536</v>
      </c>
      <c r="C995" s="822" t="s">
        <v>3030</v>
      </c>
      <c r="D995" s="822" t="s">
        <v>3027</v>
      </c>
      <c r="E995" s="822" t="s">
        <v>2541</v>
      </c>
      <c r="F995" s="831"/>
      <c r="G995" s="831"/>
      <c r="H995" s="827">
        <v>0</v>
      </c>
      <c r="I995" s="831">
        <v>5</v>
      </c>
      <c r="J995" s="831">
        <v>1785.55</v>
      </c>
      <c r="K995" s="827">
        <v>1</v>
      </c>
      <c r="L995" s="831">
        <v>5</v>
      </c>
      <c r="M995" s="832">
        <v>1785.55</v>
      </c>
    </row>
    <row r="996" spans="1:13" ht="14.45" customHeight="1" x14ac:dyDescent="0.2">
      <c r="A996" s="821" t="s">
        <v>2910</v>
      </c>
      <c r="B996" s="822" t="s">
        <v>2536</v>
      </c>
      <c r="C996" s="822" t="s">
        <v>2540</v>
      </c>
      <c r="D996" s="822" t="s">
        <v>2538</v>
      </c>
      <c r="E996" s="822" t="s">
        <v>2541</v>
      </c>
      <c r="F996" s="831"/>
      <c r="G996" s="831"/>
      <c r="H996" s="827">
        <v>0</v>
      </c>
      <c r="I996" s="831">
        <v>9</v>
      </c>
      <c r="J996" s="831">
        <v>4362.75</v>
      </c>
      <c r="K996" s="827">
        <v>1</v>
      </c>
      <c r="L996" s="831">
        <v>9</v>
      </c>
      <c r="M996" s="832">
        <v>4362.75</v>
      </c>
    </row>
    <row r="997" spans="1:13" ht="14.45" customHeight="1" x14ac:dyDescent="0.2">
      <c r="A997" s="821" t="s">
        <v>2910</v>
      </c>
      <c r="B997" s="822" t="s">
        <v>2536</v>
      </c>
      <c r="C997" s="822" t="s">
        <v>2542</v>
      </c>
      <c r="D997" s="822" t="s">
        <v>2538</v>
      </c>
      <c r="E997" s="822" t="s">
        <v>2543</v>
      </c>
      <c r="F997" s="831"/>
      <c r="G997" s="831"/>
      <c r="H997" s="827">
        <v>0</v>
      </c>
      <c r="I997" s="831">
        <v>3</v>
      </c>
      <c r="J997" s="831">
        <v>2908.44</v>
      </c>
      <c r="K997" s="827">
        <v>1</v>
      </c>
      <c r="L997" s="831">
        <v>3</v>
      </c>
      <c r="M997" s="832">
        <v>2908.44</v>
      </c>
    </row>
    <row r="998" spans="1:13" ht="14.45" customHeight="1" x14ac:dyDescent="0.2">
      <c r="A998" s="821" t="s">
        <v>2910</v>
      </c>
      <c r="B998" s="822" t="s">
        <v>2536</v>
      </c>
      <c r="C998" s="822" t="s">
        <v>2729</v>
      </c>
      <c r="D998" s="822" t="s">
        <v>2538</v>
      </c>
      <c r="E998" s="822" t="s">
        <v>2730</v>
      </c>
      <c r="F998" s="831"/>
      <c r="G998" s="831"/>
      <c r="H998" s="827">
        <v>0</v>
      </c>
      <c r="I998" s="831">
        <v>5</v>
      </c>
      <c r="J998" s="831">
        <v>7271.15</v>
      </c>
      <c r="K998" s="827">
        <v>1</v>
      </c>
      <c r="L998" s="831">
        <v>5</v>
      </c>
      <c r="M998" s="832">
        <v>7271.15</v>
      </c>
    </row>
    <row r="999" spans="1:13" ht="14.45" customHeight="1" x14ac:dyDescent="0.2">
      <c r="A999" s="821" t="s">
        <v>2910</v>
      </c>
      <c r="B999" s="822" t="s">
        <v>2555</v>
      </c>
      <c r="C999" s="822" t="s">
        <v>2556</v>
      </c>
      <c r="D999" s="822" t="s">
        <v>1211</v>
      </c>
      <c r="E999" s="822" t="s">
        <v>1212</v>
      </c>
      <c r="F999" s="831"/>
      <c r="G999" s="831"/>
      <c r="H999" s="827"/>
      <c r="I999" s="831">
        <v>39</v>
      </c>
      <c r="J999" s="831">
        <v>0</v>
      </c>
      <c r="K999" s="827"/>
      <c r="L999" s="831">
        <v>39</v>
      </c>
      <c r="M999" s="832">
        <v>0</v>
      </c>
    </row>
    <row r="1000" spans="1:13" ht="14.45" customHeight="1" x14ac:dyDescent="0.2">
      <c r="A1000" s="821" t="s">
        <v>2910</v>
      </c>
      <c r="B1000" s="822" t="s">
        <v>2577</v>
      </c>
      <c r="C1000" s="822" t="s">
        <v>3045</v>
      </c>
      <c r="D1000" s="822" t="s">
        <v>2579</v>
      </c>
      <c r="E1000" s="822" t="s">
        <v>3046</v>
      </c>
      <c r="F1000" s="831"/>
      <c r="G1000" s="831"/>
      <c r="H1000" s="827">
        <v>0</v>
      </c>
      <c r="I1000" s="831">
        <v>15</v>
      </c>
      <c r="J1000" s="831">
        <v>5092.05</v>
      </c>
      <c r="K1000" s="827">
        <v>1</v>
      </c>
      <c r="L1000" s="831">
        <v>15</v>
      </c>
      <c r="M1000" s="832">
        <v>5092.05</v>
      </c>
    </row>
    <row r="1001" spans="1:13" ht="14.45" customHeight="1" x14ac:dyDescent="0.2">
      <c r="A1001" s="821" t="s">
        <v>2910</v>
      </c>
      <c r="B1001" s="822" t="s">
        <v>2577</v>
      </c>
      <c r="C1001" s="822" t="s">
        <v>4342</v>
      </c>
      <c r="D1001" s="822" t="s">
        <v>4343</v>
      </c>
      <c r="E1001" s="822" t="s">
        <v>3046</v>
      </c>
      <c r="F1001" s="831">
        <v>1</v>
      </c>
      <c r="G1001" s="831">
        <v>339.47</v>
      </c>
      <c r="H1001" s="827">
        <v>1</v>
      </c>
      <c r="I1001" s="831"/>
      <c r="J1001" s="831"/>
      <c r="K1001" s="827">
        <v>0</v>
      </c>
      <c r="L1001" s="831">
        <v>1</v>
      </c>
      <c r="M1001" s="832">
        <v>339.47</v>
      </c>
    </row>
    <row r="1002" spans="1:13" ht="14.45" customHeight="1" x14ac:dyDescent="0.2">
      <c r="A1002" s="821" t="s">
        <v>2910</v>
      </c>
      <c r="B1002" s="822" t="s">
        <v>2587</v>
      </c>
      <c r="C1002" s="822" t="s">
        <v>2588</v>
      </c>
      <c r="D1002" s="822" t="s">
        <v>2589</v>
      </c>
      <c r="E1002" s="822" t="s">
        <v>2590</v>
      </c>
      <c r="F1002" s="831"/>
      <c r="G1002" s="831"/>
      <c r="H1002" s="827">
        <v>0</v>
      </c>
      <c r="I1002" s="831">
        <v>1</v>
      </c>
      <c r="J1002" s="831">
        <v>23.4</v>
      </c>
      <c r="K1002" s="827">
        <v>1</v>
      </c>
      <c r="L1002" s="831">
        <v>1</v>
      </c>
      <c r="M1002" s="832">
        <v>23.4</v>
      </c>
    </row>
    <row r="1003" spans="1:13" ht="14.45" customHeight="1" x14ac:dyDescent="0.2">
      <c r="A1003" s="821" t="s">
        <v>2910</v>
      </c>
      <c r="B1003" s="822" t="s">
        <v>2587</v>
      </c>
      <c r="C1003" s="822" t="s">
        <v>2591</v>
      </c>
      <c r="D1003" s="822" t="s">
        <v>2589</v>
      </c>
      <c r="E1003" s="822" t="s">
        <v>2592</v>
      </c>
      <c r="F1003" s="831"/>
      <c r="G1003" s="831"/>
      <c r="H1003" s="827">
        <v>0</v>
      </c>
      <c r="I1003" s="831">
        <v>5</v>
      </c>
      <c r="J1003" s="831">
        <v>58.550000000000004</v>
      </c>
      <c r="K1003" s="827">
        <v>1</v>
      </c>
      <c r="L1003" s="831">
        <v>5</v>
      </c>
      <c r="M1003" s="832">
        <v>58.550000000000004</v>
      </c>
    </row>
    <row r="1004" spans="1:13" ht="14.45" customHeight="1" x14ac:dyDescent="0.2">
      <c r="A1004" s="821" t="s">
        <v>2910</v>
      </c>
      <c r="B1004" s="822" t="s">
        <v>2593</v>
      </c>
      <c r="C1004" s="822" t="s">
        <v>4380</v>
      </c>
      <c r="D1004" s="822" t="s">
        <v>4381</v>
      </c>
      <c r="E1004" s="822" t="s">
        <v>3213</v>
      </c>
      <c r="F1004" s="831">
        <v>1</v>
      </c>
      <c r="G1004" s="831">
        <v>0</v>
      </c>
      <c r="H1004" s="827"/>
      <c r="I1004" s="831"/>
      <c r="J1004" s="831"/>
      <c r="K1004" s="827"/>
      <c r="L1004" s="831">
        <v>1</v>
      </c>
      <c r="M1004" s="832">
        <v>0</v>
      </c>
    </row>
    <row r="1005" spans="1:13" ht="14.45" customHeight="1" x14ac:dyDescent="0.2">
      <c r="A1005" s="821" t="s">
        <v>2910</v>
      </c>
      <c r="B1005" s="822" t="s">
        <v>2593</v>
      </c>
      <c r="C1005" s="822" t="s">
        <v>3481</v>
      </c>
      <c r="D1005" s="822" t="s">
        <v>3482</v>
      </c>
      <c r="E1005" s="822" t="s">
        <v>2595</v>
      </c>
      <c r="F1005" s="831">
        <v>1</v>
      </c>
      <c r="G1005" s="831">
        <v>0</v>
      </c>
      <c r="H1005" s="827"/>
      <c r="I1005" s="831"/>
      <c r="J1005" s="831"/>
      <c r="K1005" s="827"/>
      <c r="L1005" s="831">
        <v>1</v>
      </c>
      <c r="M1005" s="832">
        <v>0</v>
      </c>
    </row>
    <row r="1006" spans="1:13" ht="14.45" customHeight="1" x14ac:dyDescent="0.2">
      <c r="A1006" s="821" t="s">
        <v>2910</v>
      </c>
      <c r="B1006" s="822" t="s">
        <v>2593</v>
      </c>
      <c r="C1006" s="822" t="s">
        <v>2596</v>
      </c>
      <c r="D1006" s="822" t="s">
        <v>1460</v>
      </c>
      <c r="E1006" s="822" t="s">
        <v>1386</v>
      </c>
      <c r="F1006" s="831"/>
      <c r="G1006" s="831"/>
      <c r="H1006" s="827"/>
      <c r="I1006" s="831">
        <v>7</v>
      </c>
      <c r="J1006" s="831">
        <v>0</v>
      </c>
      <c r="K1006" s="827"/>
      <c r="L1006" s="831">
        <v>7</v>
      </c>
      <c r="M1006" s="832">
        <v>0</v>
      </c>
    </row>
    <row r="1007" spans="1:13" ht="14.45" customHeight="1" x14ac:dyDescent="0.2">
      <c r="A1007" s="821" t="s">
        <v>2910</v>
      </c>
      <c r="B1007" s="822" t="s">
        <v>2593</v>
      </c>
      <c r="C1007" s="822" t="s">
        <v>2594</v>
      </c>
      <c r="D1007" s="822" t="s">
        <v>1460</v>
      </c>
      <c r="E1007" s="822" t="s">
        <v>2595</v>
      </c>
      <c r="F1007" s="831"/>
      <c r="G1007" s="831"/>
      <c r="H1007" s="827"/>
      <c r="I1007" s="831">
        <v>1</v>
      </c>
      <c r="J1007" s="831">
        <v>0</v>
      </c>
      <c r="K1007" s="827"/>
      <c r="L1007" s="831">
        <v>1</v>
      </c>
      <c r="M1007" s="832">
        <v>0</v>
      </c>
    </row>
    <row r="1008" spans="1:13" ht="14.45" customHeight="1" x14ac:dyDescent="0.2">
      <c r="A1008" s="821" t="s">
        <v>2910</v>
      </c>
      <c r="B1008" s="822" t="s">
        <v>4893</v>
      </c>
      <c r="C1008" s="822" t="s">
        <v>4315</v>
      </c>
      <c r="D1008" s="822" t="s">
        <v>4316</v>
      </c>
      <c r="E1008" s="822" t="s">
        <v>2382</v>
      </c>
      <c r="F1008" s="831">
        <v>3</v>
      </c>
      <c r="G1008" s="831">
        <v>369.54</v>
      </c>
      <c r="H1008" s="827">
        <v>1</v>
      </c>
      <c r="I1008" s="831"/>
      <c r="J1008" s="831"/>
      <c r="K1008" s="827">
        <v>0</v>
      </c>
      <c r="L1008" s="831">
        <v>3</v>
      </c>
      <c r="M1008" s="832">
        <v>369.54</v>
      </c>
    </row>
    <row r="1009" spans="1:13" ht="14.45" customHeight="1" x14ac:dyDescent="0.2">
      <c r="A1009" s="821" t="s">
        <v>2910</v>
      </c>
      <c r="B1009" s="822" t="s">
        <v>2597</v>
      </c>
      <c r="C1009" s="822" t="s">
        <v>2760</v>
      </c>
      <c r="D1009" s="822" t="s">
        <v>2758</v>
      </c>
      <c r="E1009" s="822" t="s">
        <v>2761</v>
      </c>
      <c r="F1009" s="831"/>
      <c r="G1009" s="831"/>
      <c r="H1009" s="827">
        <v>0</v>
      </c>
      <c r="I1009" s="831">
        <v>7</v>
      </c>
      <c r="J1009" s="831">
        <v>860.71999999999991</v>
      </c>
      <c r="K1009" s="827">
        <v>1</v>
      </c>
      <c r="L1009" s="831">
        <v>7</v>
      </c>
      <c r="M1009" s="832">
        <v>860.71999999999991</v>
      </c>
    </row>
    <row r="1010" spans="1:13" ht="14.45" customHeight="1" x14ac:dyDescent="0.2">
      <c r="A1010" s="821" t="s">
        <v>2910</v>
      </c>
      <c r="B1010" s="822" t="s">
        <v>2597</v>
      </c>
      <c r="C1010" s="822" t="s">
        <v>2762</v>
      </c>
      <c r="D1010" s="822" t="s">
        <v>2758</v>
      </c>
      <c r="E1010" s="822" t="s">
        <v>2763</v>
      </c>
      <c r="F1010" s="831"/>
      <c r="G1010" s="831"/>
      <c r="H1010" s="827">
        <v>0</v>
      </c>
      <c r="I1010" s="831">
        <v>1</v>
      </c>
      <c r="J1010" s="831">
        <v>245.91</v>
      </c>
      <c r="K1010" s="827">
        <v>1</v>
      </c>
      <c r="L1010" s="831">
        <v>1</v>
      </c>
      <c r="M1010" s="832">
        <v>245.91</v>
      </c>
    </row>
    <row r="1011" spans="1:13" ht="14.45" customHeight="1" x14ac:dyDescent="0.2">
      <c r="A1011" s="821" t="s">
        <v>2910</v>
      </c>
      <c r="B1011" s="822" t="s">
        <v>2613</v>
      </c>
      <c r="C1011" s="822" t="s">
        <v>2614</v>
      </c>
      <c r="D1011" s="822" t="s">
        <v>1454</v>
      </c>
      <c r="E1011" s="822" t="s">
        <v>2615</v>
      </c>
      <c r="F1011" s="831"/>
      <c r="G1011" s="831"/>
      <c r="H1011" s="827">
        <v>0</v>
      </c>
      <c r="I1011" s="831">
        <v>1</v>
      </c>
      <c r="J1011" s="831">
        <v>117.55</v>
      </c>
      <c r="K1011" s="827">
        <v>1</v>
      </c>
      <c r="L1011" s="831">
        <v>1</v>
      </c>
      <c r="M1011" s="832">
        <v>117.55</v>
      </c>
    </row>
    <row r="1012" spans="1:13" ht="14.45" customHeight="1" x14ac:dyDescent="0.2">
      <c r="A1012" s="821" t="s">
        <v>2910</v>
      </c>
      <c r="B1012" s="822" t="s">
        <v>4911</v>
      </c>
      <c r="C1012" s="822" t="s">
        <v>4119</v>
      </c>
      <c r="D1012" s="822" t="s">
        <v>3527</v>
      </c>
      <c r="E1012" s="822" t="s">
        <v>4120</v>
      </c>
      <c r="F1012" s="831"/>
      <c r="G1012" s="831"/>
      <c r="H1012" s="827">
        <v>0</v>
      </c>
      <c r="I1012" s="831">
        <v>1</v>
      </c>
      <c r="J1012" s="831">
        <v>176.32</v>
      </c>
      <c r="K1012" s="827">
        <v>1</v>
      </c>
      <c r="L1012" s="831">
        <v>1</v>
      </c>
      <c r="M1012" s="832">
        <v>176.32</v>
      </c>
    </row>
    <row r="1013" spans="1:13" ht="14.45" customHeight="1" x14ac:dyDescent="0.2">
      <c r="A1013" s="821" t="s">
        <v>2910</v>
      </c>
      <c r="B1013" s="822" t="s">
        <v>2619</v>
      </c>
      <c r="C1013" s="822" t="s">
        <v>2632</v>
      </c>
      <c r="D1013" s="822" t="s">
        <v>2633</v>
      </c>
      <c r="E1013" s="822" t="s">
        <v>2629</v>
      </c>
      <c r="F1013" s="831"/>
      <c r="G1013" s="831"/>
      <c r="H1013" s="827">
        <v>0</v>
      </c>
      <c r="I1013" s="831">
        <v>5</v>
      </c>
      <c r="J1013" s="831">
        <v>598.85</v>
      </c>
      <c r="K1013" s="827">
        <v>1</v>
      </c>
      <c r="L1013" s="831">
        <v>5</v>
      </c>
      <c r="M1013" s="832">
        <v>598.85</v>
      </c>
    </row>
    <row r="1014" spans="1:13" ht="14.45" customHeight="1" x14ac:dyDescent="0.2">
      <c r="A1014" s="821" t="s">
        <v>2910</v>
      </c>
      <c r="B1014" s="822" t="s">
        <v>2619</v>
      </c>
      <c r="C1014" s="822" t="s">
        <v>2630</v>
      </c>
      <c r="D1014" s="822" t="s">
        <v>1503</v>
      </c>
      <c r="E1014" s="822" t="s">
        <v>2629</v>
      </c>
      <c r="F1014" s="831"/>
      <c r="G1014" s="831"/>
      <c r="H1014" s="827">
        <v>0</v>
      </c>
      <c r="I1014" s="831">
        <v>5</v>
      </c>
      <c r="J1014" s="831">
        <v>598.85</v>
      </c>
      <c r="K1014" s="827">
        <v>1</v>
      </c>
      <c r="L1014" s="831">
        <v>5</v>
      </c>
      <c r="M1014" s="832">
        <v>598.85</v>
      </c>
    </row>
    <row r="1015" spans="1:13" ht="14.45" customHeight="1" x14ac:dyDescent="0.2">
      <c r="A1015" s="821" t="s">
        <v>2910</v>
      </c>
      <c r="B1015" s="822" t="s">
        <v>2619</v>
      </c>
      <c r="C1015" s="822" t="s">
        <v>2794</v>
      </c>
      <c r="D1015" s="822" t="s">
        <v>2795</v>
      </c>
      <c r="E1015" s="822" t="s">
        <v>1959</v>
      </c>
      <c r="F1015" s="831"/>
      <c r="G1015" s="831"/>
      <c r="H1015" s="827">
        <v>0</v>
      </c>
      <c r="I1015" s="831">
        <v>57</v>
      </c>
      <c r="J1015" s="831">
        <v>13335.720000000001</v>
      </c>
      <c r="K1015" s="827">
        <v>1</v>
      </c>
      <c r="L1015" s="831">
        <v>57</v>
      </c>
      <c r="M1015" s="832">
        <v>13335.720000000001</v>
      </c>
    </row>
    <row r="1016" spans="1:13" ht="14.45" customHeight="1" x14ac:dyDescent="0.2">
      <c r="A1016" s="821" t="s">
        <v>2910</v>
      </c>
      <c r="B1016" s="822" t="s">
        <v>2304</v>
      </c>
      <c r="C1016" s="822" t="s">
        <v>2305</v>
      </c>
      <c r="D1016" s="822" t="s">
        <v>1068</v>
      </c>
      <c r="E1016" s="822" t="s">
        <v>2306</v>
      </c>
      <c r="F1016" s="831"/>
      <c r="G1016" s="831"/>
      <c r="H1016" s="827">
        <v>0</v>
      </c>
      <c r="I1016" s="831">
        <v>2</v>
      </c>
      <c r="J1016" s="831">
        <v>331.26</v>
      </c>
      <c r="K1016" s="827">
        <v>1</v>
      </c>
      <c r="L1016" s="831">
        <v>2</v>
      </c>
      <c r="M1016" s="832">
        <v>331.26</v>
      </c>
    </row>
    <row r="1017" spans="1:13" ht="14.45" customHeight="1" x14ac:dyDescent="0.2">
      <c r="A1017" s="821" t="s">
        <v>2910</v>
      </c>
      <c r="B1017" s="822" t="s">
        <v>2304</v>
      </c>
      <c r="C1017" s="822" t="s">
        <v>3219</v>
      </c>
      <c r="D1017" s="822" t="s">
        <v>1068</v>
      </c>
      <c r="E1017" s="822" t="s">
        <v>3220</v>
      </c>
      <c r="F1017" s="831"/>
      <c r="G1017" s="831"/>
      <c r="H1017" s="827">
        <v>0</v>
      </c>
      <c r="I1017" s="831">
        <v>1</v>
      </c>
      <c r="J1017" s="831">
        <v>414.07</v>
      </c>
      <c r="K1017" s="827">
        <v>1</v>
      </c>
      <c r="L1017" s="831">
        <v>1</v>
      </c>
      <c r="M1017" s="832">
        <v>414.07</v>
      </c>
    </row>
    <row r="1018" spans="1:13" ht="14.45" customHeight="1" x14ac:dyDescent="0.2">
      <c r="A1018" s="821" t="s">
        <v>2910</v>
      </c>
      <c r="B1018" s="822" t="s">
        <v>2314</v>
      </c>
      <c r="C1018" s="822" t="s">
        <v>2315</v>
      </c>
      <c r="D1018" s="822" t="s">
        <v>1304</v>
      </c>
      <c r="E1018" s="822" t="s">
        <v>2316</v>
      </c>
      <c r="F1018" s="831"/>
      <c r="G1018" s="831"/>
      <c r="H1018" s="827"/>
      <c r="I1018" s="831">
        <v>9</v>
      </c>
      <c r="J1018" s="831">
        <v>0</v>
      </c>
      <c r="K1018" s="827"/>
      <c r="L1018" s="831">
        <v>9</v>
      </c>
      <c r="M1018" s="832">
        <v>0</v>
      </c>
    </row>
    <row r="1019" spans="1:13" ht="14.45" customHeight="1" x14ac:dyDescent="0.2">
      <c r="A1019" s="821" t="s">
        <v>2911</v>
      </c>
      <c r="B1019" s="822" t="s">
        <v>2294</v>
      </c>
      <c r="C1019" s="822" t="s">
        <v>2297</v>
      </c>
      <c r="D1019" s="822" t="s">
        <v>1674</v>
      </c>
      <c r="E1019" s="822" t="s">
        <v>2298</v>
      </c>
      <c r="F1019" s="831"/>
      <c r="G1019" s="831"/>
      <c r="H1019" s="827">
        <v>0</v>
      </c>
      <c r="I1019" s="831">
        <v>1</v>
      </c>
      <c r="J1019" s="831">
        <v>28.81</v>
      </c>
      <c r="K1019" s="827">
        <v>1</v>
      </c>
      <c r="L1019" s="831">
        <v>1</v>
      </c>
      <c r="M1019" s="832">
        <v>28.81</v>
      </c>
    </row>
    <row r="1020" spans="1:13" ht="14.45" customHeight="1" x14ac:dyDescent="0.2">
      <c r="A1020" s="821" t="s">
        <v>2911</v>
      </c>
      <c r="B1020" s="822" t="s">
        <v>2301</v>
      </c>
      <c r="C1020" s="822" t="s">
        <v>2642</v>
      </c>
      <c r="D1020" s="822" t="s">
        <v>1768</v>
      </c>
      <c r="E1020" s="822" t="s">
        <v>2643</v>
      </c>
      <c r="F1020" s="831"/>
      <c r="G1020" s="831"/>
      <c r="H1020" s="827">
        <v>0</v>
      </c>
      <c r="I1020" s="831">
        <v>1</v>
      </c>
      <c r="J1020" s="831">
        <v>27.37</v>
      </c>
      <c r="K1020" s="827">
        <v>1</v>
      </c>
      <c r="L1020" s="831">
        <v>1</v>
      </c>
      <c r="M1020" s="832">
        <v>27.37</v>
      </c>
    </row>
    <row r="1021" spans="1:13" ht="14.45" customHeight="1" x14ac:dyDescent="0.2">
      <c r="A1021" s="821" t="s">
        <v>2911</v>
      </c>
      <c r="B1021" s="822" t="s">
        <v>4902</v>
      </c>
      <c r="C1021" s="822" t="s">
        <v>4040</v>
      </c>
      <c r="D1021" s="822" t="s">
        <v>850</v>
      </c>
      <c r="E1021" s="822" t="s">
        <v>4041</v>
      </c>
      <c r="F1021" s="831"/>
      <c r="G1021" s="831"/>
      <c r="H1021" s="827"/>
      <c r="I1021" s="831">
        <v>1</v>
      </c>
      <c r="J1021" s="831">
        <v>0</v>
      </c>
      <c r="K1021" s="827"/>
      <c r="L1021" s="831">
        <v>1</v>
      </c>
      <c r="M1021" s="832">
        <v>0</v>
      </c>
    </row>
    <row r="1022" spans="1:13" ht="14.45" customHeight="1" x14ac:dyDescent="0.2">
      <c r="A1022" s="821" t="s">
        <v>2911</v>
      </c>
      <c r="B1022" s="822" t="s">
        <v>2330</v>
      </c>
      <c r="C1022" s="822" t="s">
        <v>2333</v>
      </c>
      <c r="D1022" s="822" t="s">
        <v>931</v>
      </c>
      <c r="E1022" s="822" t="s">
        <v>2334</v>
      </c>
      <c r="F1022" s="831"/>
      <c r="G1022" s="831"/>
      <c r="H1022" s="827">
        <v>0</v>
      </c>
      <c r="I1022" s="831">
        <v>1</v>
      </c>
      <c r="J1022" s="831">
        <v>1385.62</v>
      </c>
      <c r="K1022" s="827">
        <v>1</v>
      </c>
      <c r="L1022" s="831">
        <v>1</v>
      </c>
      <c r="M1022" s="832">
        <v>1385.62</v>
      </c>
    </row>
    <row r="1023" spans="1:13" ht="14.45" customHeight="1" x14ac:dyDescent="0.2">
      <c r="A1023" s="821" t="s">
        <v>2911</v>
      </c>
      <c r="B1023" s="822" t="s">
        <v>2330</v>
      </c>
      <c r="C1023" s="822" t="s">
        <v>2337</v>
      </c>
      <c r="D1023" s="822" t="s">
        <v>929</v>
      </c>
      <c r="E1023" s="822" t="s">
        <v>2338</v>
      </c>
      <c r="F1023" s="831"/>
      <c r="G1023" s="831"/>
      <c r="H1023" s="827">
        <v>0</v>
      </c>
      <c r="I1023" s="831">
        <v>1</v>
      </c>
      <c r="J1023" s="831">
        <v>923.74</v>
      </c>
      <c r="K1023" s="827">
        <v>1</v>
      </c>
      <c r="L1023" s="831">
        <v>1</v>
      </c>
      <c r="M1023" s="832">
        <v>923.74</v>
      </c>
    </row>
    <row r="1024" spans="1:13" ht="14.45" customHeight="1" x14ac:dyDescent="0.2">
      <c r="A1024" s="821" t="s">
        <v>2911</v>
      </c>
      <c r="B1024" s="822" t="s">
        <v>2356</v>
      </c>
      <c r="C1024" s="822" t="s">
        <v>2359</v>
      </c>
      <c r="D1024" s="822" t="s">
        <v>936</v>
      </c>
      <c r="E1024" s="822" t="s">
        <v>2360</v>
      </c>
      <c r="F1024" s="831"/>
      <c r="G1024" s="831"/>
      <c r="H1024" s="827">
        <v>0</v>
      </c>
      <c r="I1024" s="831">
        <v>1</v>
      </c>
      <c r="J1024" s="831">
        <v>42.51</v>
      </c>
      <c r="K1024" s="827">
        <v>1</v>
      </c>
      <c r="L1024" s="831">
        <v>1</v>
      </c>
      <c r="M1024" s="832">
        <v>42.51</v>
      </c>
    </row>
    <row r="1025" spans="1:13" ht="14.45" customHeight="1" x14ac:dyDescent="0.2">
      <c r="A1025" s="821" t="s">
        <v>2911</v>
      </c>
      <c r="B1025" s="822" t="s">
        <v>2356</v>
      </c>
      <c r="C1025" s="822" t="s">
        <v>3352</v>
      </c>
      <c r="D1025" s="822" t="s">
        <v>3353</v>
      </c>
      <c r="E1025" s="822" t="s">
        <v>2360</v>
      </c>
      <c r="F1025" s="831">
        <v>3</v>
      </c>
      <c r="G1025" s="831">
        <v>127.53</v>
      </c>
      <c r="H1025" s="827">
        <v>1</v>
      </c>
      <c r="I1025" s="831"/>
      <c r="J1025" s="831"/>
      <c r="K1025" s="827">
        <v>0</v>
      </c>
      <c r="L1025" s="831">
        <v>3</v>
      </c>
      <c r="M1025" s="832">
        <v>127.53</v>
      </c>
    </row>
    <row r="1026" spans="1:13" ht="14.45" customHeight="1" x14ac:dyDescent="0.2">
      <c r="A1026" s="821" t="s">
        <v>2911</v>
      </c>
      <c r="B1026" s="822" t="s">
        <v>2372</v>
      </c>
      <c r="C1026" s="822" t="s">
        <v>4020</v>
      </c>
      <c r="D1026" s="822" t="s">
        <v>717</v>
      </c>
      <c r="E1026" s="822" t="s">
        <v>721</v>
      </c>
      <c r="F1026" s="831">
        <v>1</v>
      </c>
      <c r="G1026" s="831">
        <v>17.559999999999999</v>
      </c>
      <c r="H1026" s="827">
        <v>1</v>
      </c>
      <c r="I1026" s="831"/>
      <c r="J1026" s="831"/>
      <c r="K1026" s="827">
        <v>0</v>
      </c>
      <c r="L1026" s="831">
        <v>1</v>
      </c>
      <c r="M1026" s="832">
        <v>17.559999999999999</v>
      </c>
    </row>
    <row r="1027" spans="1:13" ht="14.45" customHeight="1" x14ac:dyDescent="0.2">
      <c r="A1027" s="821" t="s">
        <v>2911</v>
      </c>
      <c r="B1027" s="822" t="s">
        <v>2434</v>
      </c>
      <c r="C1027" s="822" t="s">
        <v>3760</v>
      </c>
      <c r="D1027" s="822" t="s">
        <v>891</v>
      </c>
      <c r="E1027" s="822" t="s">
        <v>3761</v>
      </c>
      <c r="F1027" s="831">
        <v>1</v>
      </c>
      <c r="G1027" s="831">
        <v>63.14</v>
      </c>
      <c r="H1027" s="827">
        <v>1</v>
      </c>
      <c r="I1027" s="831"/>
      <c r="J1027" s="831"/>
      <c r="K1027" s="827">
        <v>0</v>
      </c>
      <c r="L1027" s="831">
        <v>1</v>
      </c>
      <c r="M1027" s="832">
        <v>63.14</v>
      </c>
    </row>
    <row r="1028" spans="1:13" ht="14.45" customHeight="1" x14ac:dyDescent="0.2">
      <c r="A1028" s="821" t="s">
        <v>2911</v>
      </c>
      <c r="B1028" s="822" t="s">
        <v>2434</v>
      </c>
      <c r="C1028" s="822" t="s">
        <v>2438</v>
      </c>
      <c r="D1028" s="822" t="s">
        <v>2436</v>
      </c>
      <c r="E1028" s="822" t="s">
        <v>2439</v>
      </c>
      <c r="F1028" s="831"/>
      <c r="G1028" s="831"/>
      <c r="H1028" s="827">
        <v>0</v>
      </c>
      <c r="I1028" s="831">
        <v>1</v>
      </c>
      <c r="J1028" s="831">
        <v>63.14</v>
      </c>
      <c r="K1028" s="827">
        <v>1</v>
      </c>
      <c r="L1028" s="831">
        <v>1</v>
      </c>
      <c r="M1028" s="832">
        <v>63.14</v>
      </c>
    </row>
    <row r="1029" spans="1:13" ht="14.45" customHeight="1" x14ac:dyDescent="0.2">
      <c r="A1029" s="821" t="s">
        <v>2911</v>
      </c>
      <c r="B1029" s="822" t="s">
        <v>2445</v>
      </c>
      <c r="C1029" s="822" t="s">
        <v>4036</v>
      </c>
      <c r="D1029" s="822" t="s">
        <v>4037</v>
      </c>
      <c r="E1029" s="822" t="s">
        <v>4038</v>
      </c>
      <c r="F1029" s="831">
        <v>2</v>
      </c>
      <c r="G1029" s="831">
        <v>308.72000000000003</v>
      </c>
      <c r="H1029" s="827">
        <v>1</v>
      </c>
      <c r="I1029" s="831"/>
      <c r="J1029" s="831"/>
      <c r="K1029" s="827">
        <v>0</v>
      </c>
      <c r="L1029" s="831">
        <v>2</v>
      </c>
      <c r="M1029" s="832">
        <v>308.72000000000003</v>
      </c>
    </row>
    <row r="1030" spans="1:13" ht="14.45" customHeight="1" x14ac:dyDescent="0.2">
      <c r="A1030" s="821" t="s">
        <v>2911</v>
      </c>
      <c r="B1030" s="822" t="s">
        <v>2445</v>
      </c>
      <c r="C1030" s="822" t="s">
        <v>2449</v>
      </c>
      <c r="D1030" s="822" t="s">
        <v>1529</v>
      </c>
      <c r="E1030" s="822" t="s">
        <v>2450</v>
      </c>
      <c r="F1030" s="831"/>
      <c r="G1030" s="831"/>
      <c r="H1030" s="827">
        <v>0</v>
      </c>
      <c r="I1030" s="831">
        <v>5</v>
      </c>
      <c r="J1030" s="831">
        <v>771.80000000000007</v>
      </c>
      <c r="K1030" s="827">
        <v>1</v>
      </c>
      <c r="L1030" s="831">
        <v>5</v>
      </c>
      <c r="M1030" s="832">
        <v>771.80000000000007</v>
      </c>
    </row>
    <row r="1031" spans="1:13" ht="14.45" customHeight="1" x14ac:dyDescent="0.2">
      <c r="A1031" s="821" t="s">
        <v>2911</v>
      </c>
      <c r="B1031" s="822" t="s">
        <v>2487</v>
      </c>
      <c r="C1031" s="822" t="s">
        <v>2493</v>
      </c>
      <c r="D1031" s="822" t="s">
        <v>1608</v>
      </c>
      <c r="E1031" s="822" t="s">
        <v>2494</v>
      </c>
      <c r="F1031" s="831"/>
      <c r="G1031" s="831"/>
      <c r="H1031" s="827">
        <v>0</v>
      </c>
      <c r="I1031" s="831">
        <v>1</v>
      </c>
      <c r="J1031" s="831">
        <v>846.47</v>
      </c>
      <c r="K1031" s="827">
        <v>1</v>
      </c>
      <c r="L1031" s="831">
        <v>1</v>
      </c>
      <c r="M1031" s="832">
        <v>846.47</v>
      </c>
    </row>
    <row r="1032" spans="1:13" ht="14.45" customHeight="1" x14ac:dyDescent="0.2">
      <c r="A1032" s="821" t="s">
        <v>2911</v>
      </c>
      <c r="B1032" s="822" t="s">
        <v>4898</v>
      </c>
      <c r="C1032" s="822" t="s">
        <v>3072</v>
      </c>
      <c r="D1032" s="822" t="s">
        <v>3073</v>
      </c>
      <c r="E1032" s="822" t="s">
        <v>3074</v>
      </c>
      <c r="F1032" s="831"/>
      <c r="G1032" s="831"/>
      <c r="H1032" s="827">
        <v>0</v>
      </c>
      <c r="I1032" s="831">
        <v>16</v>
      </c>
      <c r="J1032" s="831">
        <v>26418.560000000005</v>
      </c>
      <c r="K1032" s="827">
        <v>1</v>
      </c>
      <c r="L1032" s="831">
        <v>16</v>
      </c>
      <c r="M1032" s="832">
        <v>26418.560000000005</v>
      </c>
    </row>
    <row r="1033" spans="1:13" ht="14.45" customHeight="1" x14ac:dyDescent="0.2">
      <c r="A1033" s="821" t="s">
        <v>2911</v>
      </c>
      <c r="B1033" s="822" t="s">
        <v>4894</v>
      </c>
      <c r="C1033" s="822" t="s">
        <v>3168</v>
      </c>
      <c r="D1033" s="822" t="s">
        <v>3169</v>
      </c>
      <c r="E1033" s="822" t="s">
        <v>3170</v>
      </c>
      <c r="F1033" s="831"/>
      <c r="G1033" s="831"/>
      <c r="H1033" s="827">
        <v>0</v>
      </c>
      <c r="I1033" s="831">
        <v>27</v>
      </c>
      <c r="J1033" s="831">
        <v>13562.37</v>
      </c>
      <c r="K1033" s="827">
        <v>1</v>
      </c>
      <c r="L1033" s="831">
        <v>27</v>
      </c>
      <c r="M1033" s="832">
        <v>13562.37</v>
      </c>
    </row>
    <row r="1034" spans="1:13" ht="14.45" customHeight="1" x14ac:dyDescent="0.2">
      <c r="A1034" s="821" t="s">
        <v>2911</v>
      </c>
      <c r="B1034" s="822" t="s">
        <v>4895</v>
      </c>
      <c r="C1034" s="822" t="s">
        <v>3100</v>
      </c>
      <c r="D1034" s="822" t="s">
        <v>3101</v>
      </c>
      <c r="E1034" s="822" t="s">
        <v>3102</v>
      </c>
      <c r="F1034" s="831">
        <v>66</v>
      </c>
      <c r="G1034" s="831">
        <v>36325.74</v>
      </c>
      <c r="H1034" s="827">
        <v>1</v>
      </c>
      <c r="I1034" s="831"/>
      <c r="J1034" s="831"/>
      <c r="K1034" s="827">
        <v>0</v>
      </c>
      <c r="L1034" s="831">
        <v>66</v>
      </c>
      <c r="M1034" s="832">
        <v>36325.74</v>
      </c>
    </row>
    <row r="1035" spans="1:13" ht="14.45" customHeight="1" x14ac:dyDescent="0.2">
      <c r="A1035" s="821" t="s">
        <v>2911</v>
      </c>
      <c r="B1035" s="822" t="s">
        <v>4895</v>
      </c>
      <c r="C1035" s="822" t="s">
        <v>3103</v>
      </c>
      <c r="D1035" s="822" t="s">
        <v>3104</v>
      </c>
      <c r="E1035" s="822" t="s">
        <v>734</v>
      </c>
      <c r="F1035" s="831"/>
      <c r="G1035" s="831"/>
      <c r="H1035" s="827">
        <v>0</v>
      </c>
      <c r="I1035" s="831">
        <v>76</v>
      </c>
      <c r="J1035" s="831">
        <v>41829.640000000007</v>
      </c>
      <c r="K1035" s="827">
        <v>1</v>
      </c>
      <c r="L1035" s="831">
        <v>76</v>
      </c>
      <c r="M1035" s="832">
        <v>41829.640000000007</v>
      </c>
    </row>
    <row r="1036" spans="1:13" ht="14.45" customHeight="1" x14ac:dyDescent="0.2">
      <c r="A1036" s="821" t="s">
        <v>2911</v>
      </c>
      <c r="B1036" s="822" t="s">
        <v>2524</v>
      </c>
      <c r="C1036" s="822" t="s">
        <v>4001</v>
      </c>
      <c r="D1036" s="822" t="s">
        <v>3616</v>
      </c>
      <c r="E1036" s="822" t="s">
        <v>3273</v>
      </c>
      <c r="F1036" s="831">
        <v>2</v>
      </c>
      <c r="G1036" s="831">
        <v>72.540000000000006</v>
      </c>
      <c r="H1036" s="827">
        <v>1</v>
      </c>
      <c r="I1036" s="831"/>
      <c r="J1036" s="831"/>
      <c r="K1036" s="827">
        <v>0</v>
      </c>
      <c r="L1036" s="831">
        <v>2</v>
      </c>
      <c r="M1036" s="832">
        <v>72.540000000000006</v>
      </c>
    </row>
    <row r="1037" spans="1:13" ht="14.45" customHeight="1" x14ac:dyDescent="0.2">
      <c r="A1037" s="821" t="s">
        <v>2911</v>
      </c>
      <c r="B1037" s="822" t="s">
        <v>2524</v>
      </c>
      <c r="C1037" s="822" t="s">
        <v>2526</v>
      </c>
      <c r="D1037" s="822" t="s">
        <v>656</v>
      </c>
      <c r="E1037" s="822" t="s">
        <v>658</v>
      </c>
      <c r="F1037" s="831"/>
      <c r="G1037" s="831"/>
      <c r="H1037" s="827">
        <v>0</v>
      </c>
      <c r="I1037" s="831">
        <v>1</v>
      </c>
      <c r="J1037" s="831">
        <v>72.55</v>
      </c>
      <c r="K1037" s="827">
        <v>1</v>
      </c>
      <c r="L1037" s="831">
        <v>1</v>
      </c>
      <c r="M1037" s="832">
        <v>72.55</v>
      </c>
    </row>
    <row r="1038" spans="1:13" ht="14.45" customHeight="1" x14ac:dyDescent="0.2">
      <c r="A1038" s="821" t="s">
        <v>2911</v>
      </c>
      <c r="B1038" s="822" t="s">
        <v>2524</v>
      </c>
      <c r="C1038" s="822" t="s">
        <v>2527</v>
      </c>
      <c r="D1038" s="822" t="s">
        <v>656</v>
      </c>
      <c r="E1038" s="822" t="s">
        <v>659</v>
      </c>
      <c r="F1038" s="831"/>
      <c r="G1038" s="831"/>
      <c r="H1038" s="827">
        <v>0</v>
      </c>
      <c r="I1038" s="831">
        <v>2</v>
      </c>
      <c r="J1038" s="831">
        <v>130.56</v>
      </c>
      <c r="K1038" s="827">
        <v>1</v>
      </c>
      <c r="L1038" s="831">
        <v>2</v>
      </c>
      <c r="M1038" s="832">
        <v>130.56</v>
      </c>
    </row>
    <row r="1039" spans="1:13" ht="14.45" customHeight="1" x14ac:dyDescent="0.2">
      <c r="A1039" s="821" t="s">
        <v>2911</v>
      </c>
      <c r="B1039" s="822" t="s">
        <v>4899</v>
      </c>
      <c r="C1039" s="822" t="s">
        <v>4012</v>
      </c>
      <c r="D1039" s="822" t="s">
        <v>4013</v>
      </c>
      <c r="E1039" s="822" t="s">
        <v>2761</v>
      </c>
      <c r="F1039" s="831">
        <v>7</v>
      </c>
      <c r="G1039" s="831">
        <v>20653.009999999998</v>
      </c>
      <c r="H1039" s="827">
        <v>1</v>
      </c>
      <c r="I1039" s="831"/>
      <c r="J1039" s="831"/>
      <c r="K1039" s="827">
        <v>0</v>
      </c>
      <c r="L1039" s="831">
        <v>7</v>
      </c>
      <c r="M1039" s="832">
        <v>20653.009999999998</v>
      </c>
    </row>
    <row r="1040" spans="1:13" ht="14.45" customHeight="1" x14ac:dyDescent="0.2">
      <c r="A1040" s="821" t="s">
        <v>2911</v>
      </c>
      <c r="B1040" s="822" t="s">
        <v>2555</v>
      </c>
      <c r="C1040" s="822" t="s">
        <v>2556</v>
      </c>
      <c r="D1040" s="822" t="s">
        <v>1211</v>
      </c>
      <c r="E1040" s="822" t="s">
        <v>1212</v>
      </c>
      <c r="F1040" s="831"/>
      <c r="G1040" s="831"/>
      <c r="H1040" s="827"/>
      <c r="I1040" s="831">
        <v>10</v>
      </c>
      <c r="J1040" s="831">
        <v>0</v>
      </c>
      <c r="K1040" s="827"/>
      <c r="L1040" s="831">
        <v>10</v>
      </c>
      <c r="M1040" s="832">
        <v>0</v>
      </c>
    </row>
    <row r="1041" spans="1:13" ht="14.45" customHeight="1" x14ac:dyDescent="0.2">
      <c r="A1041" s="821" t="s">
        <v>2911</v>
      </c>
      <c r="B1041" s="822" t="s">
        <v>2577</v>
      </c>
      <c r="C1041" s="822" t="s">
        <v>3045</v>
      </c>
      <c r="D1041" s="822" t="s">
        <v>2579</v>
      </c>
      <c r="E1041" s="822" t="s">
        <v>3046</v>
      </c>
      <c r="F1041" s="831"/>
      <c r="G1041" s="831"/>
      <c r="H1041" s="827">
        <v>0</v>
      </c>
      <c r="I1041" s="831">
        <v>1</v>
      </c>
      <c r="J1041" s="831">
        <v>339.47</v>
      </c>
      <c r="K1041" s="827">
        <v>1</v>
      </c>
      <c r="L1041" s="831">
        <v>1</v>
      </c>
      <c r="M1041" s="832">
        <v>339.47</v>
      </c>
    </row>
    <row r="1042" spans="1:13" ht="14.45" customHeight="1" x14ac:dyDescent="0.2">
      <c r="A1042" s="821" t="s">
        <v>2911</v>
      </c>
      <c r="B1042" s="822" t="s">
        <v>2587</v>
      </c>
      <c r="C1042" s="822" t="s">
        <v>2591</v>
      </c>
      <c r="D1042" s="822" t="s">
        <v>2589</v>
      </c>
      <c r="E1042" s="822" t="s">
        <v>2592</v>
      </c>
      <c r="F1042" s="831"/>
      <c r="G1042" s="831"/>
      <c r="H1042" s="827">
        <v>0</v>
      </c>
      <c r="I1042" s="831">
        <v>2</v>
      </c>
      <c r="J1042" s="831">
        <v>23.42</v>
      </c>
      <c r="K1042" s="827">
        <v>1</v>
      </c>
      <c r="L1042" s="831">
        <v>2</v>
      </c>
      <c r="M1042" s="832">
        <v>23.42</v>
      </c>
    </row>
    <row r="1043" spans="1:13" ht="14.45" customHeight="1" x14ac:dyDescent="0.2">
      <c r="A1043" s="821" t="s">
        <v>2911</v>
      </c>
      <c r="B1043" s="822" t="s">
        <v>2593</v>
      </c>
      <c r="C1043" s="822" t="s">
        <v>3483</v>
      </c>
      <c r="D1043" s="822" t="s">
        <v>3215</v>
      </c>
      <c r="E1043" s="822" t="s">
        <v>3337</v>
      </c>
      <c r="F1043" s="831">
        <v>1</v>
      </c>
      <c r="G1043" s="831">
        <v>0</v>
      </c>
      <c r="H1043" s="827"/>
      <c r="I1043" s="831"/>
      <c r="J1043" s="831"/>
      <c r="K1043" s="827"/>
      <c r="L1043" s="831">
        <v>1</v>
      </c>
      <c r="M1043" s="832">
        <v>0</v>
      </c>
    </row>
    <row r="1044" spans="1:13" ht="14.45" customHeight="1" x14ac:dyDescent="0.2">
      <c r="A1044" s="821" t="s">
        <v>2911</v>
      </c>
      <c r="B1044" s="822" t="s">
        <v>2593</v>
      </c>
      <c r="C1044" s="822" t="s">
        <v>2594</v>
      </c>
      <c r="D1044" s="822" t="s">
        <v>1460</v>
      </c>
      <c r="E1044" s="822" t="s">
        <v>2595</v>
      </c>
      <c r="F1044" s="831"/>
      <c r="G1044" s="831"/>
      <c r="H1044" s="827"/>
      <c r="I1044" s="831">
        <v>2</v>
      </c>
      <c r="J1044" s="831">
        <v>0</v>
      </c>
      <c r="K1044" s="827"/>
      <c r="L1044" s="831">
        <v>2</v>
      </c>
      <c r="M1044" s="832">
        <v>0</v>
      </c>
    </row>
    <row r="1045" spans="1:13" ht="14.45" customHeight="1" x14ac:dyDescent="0.2">
      <c r="A1045" s="821" t="s">
        <v>2911</v>
      </c>
      <c r="B1045" s="822" t="s">
        <v>4893</v>
      </c>
      <c r="C1045" s="822" t="s">
        <v>4006</v>
      </c>
      <c r="D1045" s="822" t="s">
        <v>779</v>
      </c>
      <c r="E1045" s="822" t="s">
        <v>780</v>
      </c>
      <c r="F1045" s="831"/>
      <c r="G1045" s="831"/>
      <c r="H1045" s="827">
        <v>0</v>
      </c>
      <c r="I1045" s="831">
        <v>1</v>
      </c>
      <c r="J1045" s="831">
        <v>65.989999999999995</v>
      </c>
      <c r="K1045" s="827">
        <v>1</v>
      </c>
      <c r="L1045" s="831">
        <v>1</v>
      </c>
      <c r="M1045" s="832">
        <v>65.989999999999995</v>
      </c>
    </row>
    <row r="1046" spans="1:13" ht="14.45" customHeight="1" x14ac:dyDescent="0.2">
      <c r="A1046" s="821" t="s">
        <v>2911</v>
      </c>
      <c r="B1046" s="822" t="s">
        <v>4900</v>
      </c>
      <c r="C1046" s="822" t="s">
        <v>3336</v>
      </c>
      <c r="D1046" s="822" t="s">
        <v>3006</v>
      </c>
      <c r="E1046" s="822" t="s">
        <v>3337</v>
      </c>
      <c r="F1046" s="831">
        <v>1</v>
      </c>
      <c r="G1046" s="831">
        <v>123.2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123.2</v>
      </c>
    </row>
    <row r="1047" spans="1:13" ht="14.45" customHeight="1" x14ac:dyDescent="0.2">
      <c r="A1047" s="821" t="s">
        <v>2911</v>
      </c>
      <c r="B1047" s="822" t="s">
        <v>4900</v>
      </c>
      <c r="C1047" s="822" t="s">
        <v>3824</v>
      </c>
      <c r="D1047" s="822" t="s">
        <v>3006</v>
      </c>
      <c r="E1047" s="822" t="s">
        <v>3825</v>
      </c>
      <c r="F1047" s="831">
        <v>1</v>
      </c>
      <c r="G1047" s="831">
        <v>246.39</v>
      </c>
      <c r="H1047" s="827">
        <v>1</v>
      </c>
      <c r="I1047" s="831"/>
      <c r="J1047" s="831"/>
      <c r="K1047" s="827">
        <v>0</v>
      </c>
      <c r="L1047" s="831">
        <v>1</v>
      </c>
      <c r="M1047" s="832">
        <v>246.39</v>
      </c>
    </row>
    <row r="1048" spans="1:13" ht="14.45" customHeight="1" x14ac:dyDescent="0.2">
      <c r="A1048" s="821" t="s">
        <v>2911</v>
      </c>
      <c r="B1048" s="822" t="s">
        <v>4919</v>
      </c>
      <c r="C1048" s="822" t="s">
        <v>4017</v>
      </c>
      <c r="D1048" s="822" t="s">
        <v>4018</v>
      </c>
      <c r="E1048" s="822" t="s">
        <v>4019</v>
      </c>
      <c r="F1048" s="831">
        <v>1</v>
      </c>
      <c r="G1048" s="831">
        <v>643.16999999999996</v>
      </c>
      <c r="H1048" s="827">
        <v>1</v>
      </c>
      <c r="I1048" s="831"/>
      <c r="J1048" s="831"/>
      <c r="K1048" s="827">
        <v>0</v>
      </c>
      <c r="L1048" s="831">
        <v>1</v>
      </c>
      <c r="M1048" s="832">
        <v>643.16999999999996</v>
      </c>
    </row>
    <row r="1049" spans="1:13" ht="14.45" customHeight="1" x14ac:dyDescent="0.2">
      <c r="A1049" s="821" t="s">
        <v>2911</v>
      </c>
      <c r="B1049" s="822" t="s">
        <v>2619</v>
      </c>
      <c r="C1049" s="822" t="s">
        <v>2625</v>
      </c>
      <c r="D1049" s="822" t="s">
        <v>2626</v>
      </c>
      <c r="E1049" s="822" t="s">
        <v>2627</v>
      </c>
      <c r="F1049" s="831"/>
      <c r="G1049" s="831"/>
      <c r="H1049" s="827">
        <v>0</v>
      </c>
      <c r="I1049" s="831">
        <v>50</v>
      </c>
      <c r="J1049" s="831">
        <v>3958.5000000000005</v>
      </c>
      <c r="K1049" s="827">
        <v>1</v>
      </c>
      <c r="L1049" s="831">
        <v>50</v>
      </c>
      <c r="M1049" s="832">
        <v>3958.5000000000005</v>
      </c>
    </row>
    <row r="1050" spans="1:13" ht="14.45" customHeight="1" x14ac:dyDescent="0.2">
      <c r="A1050" s="821" t="s">
        <v>2911</v>
      </c>
      <c r="B1050" s="822" t="s">
        <v>2619</v>
      </c>
      <c r="C1050" s="822" t="s">
        <v>2790</v>
      </c>
      <c r="D1050" s="822" t="s">
        <v>1965</v>
      </c>
      <c r="E1050" s="822" t="s">
        <v>1961</v>
      </c>
      <c r="F1050" s="831"/>
      <c r="G1050" s="831"/>
      <c r="H1050" s="827">
        <v>0</v>
      </c>
      <c r="I1050" s="831">
        <v>37</v>
      </c>
      <c r="J1050" s="831">
        <v>5496.2300000000005</v>
      </c>
      <c r="K1050" s="827">
        <v>1</v>
      </c>
      <c r="L1050" s="831">
        <v>37</v>
      </c>
      <c r="M1050" s="832">
        <v>5496.2300000000005</v>
      </c>
    </row>
    <row r="1051" spans="1:13" ht="14.45" customHeight="1" x14ac:dyDescent="0.2">
      <c r="A1051" s="821" t="s">
        <v>2911</v>
      </c>
      <c r="B1051" s="822" t="s">
        <v>2619</v>
      </c>
      <c r="C1051" s="822" t="s">
        <v>2792</v>
      </c>
      <c r="D1051" s="822" t="s">
        <v>1962</v>
      </c>
      <c r="E1051" s="822" t="s">
        <v>1961</v>
      </c>
      <c r="F1051" s="831"/>
      <c r="G1051" s="831"/>
      <c r="H1051" s="827">
        <v>0</v>
      </c>
      <c r="I1051" s="831">
        <v>5</v>
      </c>
      <c r="J1051" s="831">
        <v>898.25</v>
      </c>
      <c r="K1051" s="827">
        <v>1</v>
      </c>
      <c r="L1051" s="831">
        <v>5</v>
      </c>
      <c r="M1051" s="832">
        <v>898.25</v>
      </c>
    </row>
    <row r="1052" spans="1:13" ht="14.45" customHeight="1" x14ac:dyDescent="0.2">
      <c r="A1052" s="821" t="s">
        <v>2911</v>
      </c>
      <c r="B1052" s="822" t="s">
        <v>2619</v>
      </c>
      <c r="C1052" s="822" t="s">
        <v>2793</v>
      </c>
      <c r="D1052" s="822" t="s">
        <v>1963</v>
      </c>
      <c r="E1052" s="822" t="s">
        <v>1961</v>
      </c>
      <c r="F1052" s="831"/>
      <c r="G1052" s="831"/>
      <c r="H1052" s="827">
        <v>0</v>
      </c>
      <c r="I1052" s="831">
        <v>24</v>
      </c>
      <c r="J1052" s="831">
        <v>3945.4300000000003</v>
      </c>
      <c r="K1052" s="827">
        <v>1</v>
      </c>
      <c r="L1052" s="831">
        <v>24</v>
      </c>
      <c r="M1052" s="832">
        <v>3945.4300000000003</v>
      </c>
    </row>
    <row r="1053" spans="1:13" ht="14.45" customHeight="1" x14ac:dyDescent="0.2">
      <c r="A1053" s="821" t="s">
        <v>2911</v>
      </c>
      <c r="B1053" s="822" t="s">
        <v>2619</v>
      </c>
      <c r="C1053" s="822" t="s">
        <v>2631</v>
      </c>
      <c r="D1053" s="822" t="s">
        <v>1500</v>
      </c>
      <c r="E1053" s="822" t="s">
        <v>2629</v>
      </c>
      <c r="F1053" s="831"/>
      <c r="G1053" s="831"/>
      <c r="H1053" s="827">
        <v>0</v>
      </c>
      <c r="I1053" s="831">
        <v>15</v>
      </c>
      <c r="J1053" s="831">
        <v>1796.5500000000002</v>
      </c>
      <c r="K1053" s="827">
        <v>1</v>
      </c>
      <c r="L1053" s="831">
        <v>15</v>
      </c>
      <c r="M1053" s="832">
        <v>1796.5500000000002</v>
      </c>
    </row>
    <row r="1054" spans="1:13" ht="14.45" customHeight="1" x14ac:dyDescent="0.2">
      <c r="A1054" s="821" t="s">
        <v>2911</v>
      </c>
      <c r="B1054" s="822" t="s">
        <v>2619</v>
      </c>
      <c r="C1054" s="822" t="s">
        <v>2791</v>
      </c>
      <c r="D1054" s="822" t="s">
        <v>1964</v>
      </c>
      <c r="E1054" s="822" t="s">
        <v>1961</v>
      </c>
      <c r="F1054" s="831"/>
      <c r="G1054" s="831"/>
      <c r="H1054" s="827">
        <v>0</v>
      </c>
      <c r="I1054" s="831">
        <v>33</v>
      </c>
      <c r="J1054" s="831">
        <v>4463.7700000000004</v>
      </c>
      <c r="K1054" s="827">
        <v>1</v>
      </c>
      <c r="L1054" s="831">
        <v>33</v>
      </c>
      <c r="M1054" s="832">
        <v>4463.7700000000004</v>
      </c>
    </row>
    <row r="1055" spans="1:13" ht="14.45" customHeight="1" x14ac:dyDescent="0.2">
      <c r="A1055" s="821" t="s">
        <v>2911</v>
      </c>
      <c r="B1055" s="822" t="s">
        <v>2619</v>
      </c>
      <c r="C1055" s="822" t="s">
        <v>2628</v>
      </c>
      <c r="D1055" s="822" t="s">
        <v>1498</v>
      </c>
      <c r="E1055" s="822" t="s">
        <v>2629</v>
      </c>
      <c r="F1055" s="831"/>
      <c r="G1055" s="831"/>
      <c r="H1055" s="827">
        <v>0</v>
      </c>
      <c r="I1055" s="831">
        <v>20</v>
      </c>
      <c r="J1055" s="831">
        <v>2046.6000000000001</v>
      </c>
      <c r="K1055" s="827">
        <v>1</v>
      </c>
      <c r="L1055" s="831">
        <v>20</v>
      </c>
      <c r="M1055" s="832">
        <v>2046.6000000000001</v>
      </c>
    </row>
    <row r="1056" spans="1:13" ht="14.45" customHeight="1" x14ac:dyDescent="0.2">
      <c r="A1056" s="821" t="s">
        <v>2911</v>
      </c>
      <c r="B1056" s="822" t="s">
        <v>2619</v>
      </c>
      <c r="C1056" s="822" t="s">
        <v>2630</v>
      </c>
      <c r="D1056" s="822" t="s">
        <v>1503</v>
      </c>
      <c r="E1056" s="822" t="s">
        <v>2629</v>
      </c>
      <c r="F1056" s="831"/>
      <c r="G1056" s="831"/>
      <c r="H1056" s="827">
        <v>0</v>
      </c>
      <c r="I1056" s="831">
        <v>28</v>
      </c>
      <c r="J1056" s="831">
        <v>2900.12</v>
      </c>
      <c r="K1056" s="827">
        <v>1</v>
      </c>
      <c r="L1056" s="831">
        <v>28</v>
      </c>
      <c r="M1056" s="832">
        <v>2900.12</v>
      </c>
    </row>
    <row r="1057" spans="1:13" ht="14.45" customHeight="1" x14ac:dyDescent="0.2">
      <c r="A1057" s="821" t="s">
        <v>2911</v>
      </c>
      <c r="B1057" s="822" t="s">
        <v>2619</v>
      </c>
      <c r="C1057" s="822" t="s">
        <v>3252</v>
      </c>
      <c r="D1057" s="822" t="s">
        <v>1514</v>
      </c>
      <c r="E1057" s="822" t="s">
        <v>3253</v>
      </c>
      <c r="F1057" s="831"/>
      <c r="G1057" s="831"/>
      <c r="H1057" s="827">
        <v>0</v>
      </c>
      <c r="I1057" s="831">
        <v>256</v>
      </c>
      <c r="J1057" s="831">
        <v>371466.23999999999</v>
      </c>
      <c r="K1057" s="827">
        <v>1</v>
      </c>
      <c r="L1057" s="831">
        <v>256</v>
      </c>
      <c r="M1057" s="832">
        <v>371466.23999999999</v>
      </c>
    </row>
    <row r="1058" spans="1:13" ht="14.45" customHeight="1" x14ac:dyDescent="0.2">
      <c r="A1058" s="821" t="s">
        <v>2911</v>
      </c>
      <c r="B1058" s="822" t="s">
        <v>2619</v>
      </c>
      <c r="C1058" s="822" t="s">
        <v>2794</v>
      </c>
      <c r="D1058" s="822" t="s">
        <v>2795</v>
      </c>
      <c r="E1058" s="822" t="s">
        <v>1959</v>
      </c>
      <c r="F1058" s="831"/>
      <c r="G1058" s="831"/>
      <c r="H1058" s="827">
        <v>0</v>
      </c>
      <c r="I1058" s="831">
        <v>382</v>
      </c>
      <c r="J1058" s="831">
        <v>89372.72</v>
      </c>
      <c r="K1058" s="827">
        <v>1</v>
      </c>
      <c r="L1058" s="831">
        <v>382</v>
      </c>
      <c r="M1058" s="832">
        <v>89372.72</v>
      </c>
    </row>
    <row r="1059" spans="1:13" ht="14.45" customHeight="1" x14ac:dyDescent="0.2">
      <c r="A1059" s="821" t="s">
        <v>2911</v>
      </c>
      <c r="B1059" s="822" t="s">
        <v>2619</v>
      </c>
      <c r="C1059" s="822" t="s">
        <v>2639</v>
      </c>
      <c r="D1059" s="822" t="s">
        <v>1504</v>
      </c>
      <c r="E1059" s="822" t="s">
        <v>1493</v>
      </c>
      <c r="F1059" s="831"/>
      <c r="G1059" s="831"/>
      <c r="H1059" s="827">
        <v>0</v>
      </c>
      <c r="I1059" s="831">
        <v>25</v>
      </c>
      <c r="J1059" s="831">
        <v>5972.2499999999991</v>
      </c>
      <c r="K1059" s="827">
        <v>1</v>
      </c>
      <c r="L1059" s="831">
        <v>25</v>
      </c>
      <c r="M1059" s="832">
        <v>5972.2499999999991</v>
      </c>
    </row>
    <row r="1060" spans="1:13" ht="14.45" customHeight="1" x14ac:dyDescent="0.2">
      <c r="A1060" s="821" t="s">
        <v>2911</v>
      </c>
      <c r="B1060" s="822" t="s">
        <v>2619</v>
      </c>
      <c r="C1060" s="822" t="s">
        <v>2638</v>
      </c>
      <c r="D1060" s="822" t="s">
        <v>1505</v>
      </c>
      <c r="E1060" s="822" t="s">
        <v>1493</v>
      </c>
      <c r="F1060" s="831"/>
      <c r="G1060" s="831"/>
      <c r="H1060" s="827">
        <v>0</v>
      </c>
      <c r="I1060" s="831">
        <v>15</v>
      </c>
      <c r="J1060" s="831">
        <v>3583.3499999999995</v>
      </c>
      <c r="K1060" s="827">
        <v>1</v>
      </c>
      <c r="L1060" s="831">
        <v>15</v>
      </c>
      <c r="M1060" s="832">
        <v>3583.3499999999995</v>
      </c>
    </row>
    <row r="1061" spans="1:13" ht="14.45" customHeight="1" x14ac:dyDescent="0.2">
      <c r="A1061" s="821" t="s">
        <v>2911</v>
      </c>
      <c r="B1061" s="822" t="s">
        <v>2619</v>
      </c>
      <c r="C1061" s="822" t="s">
        <v>2634</v>
      </c>
      <c r="D1061" s="822" t="s">
        <v>1492</v>
      </c>
      <c r="E1061" s="822" t="s">
        <v>1493</v>
      </c>
      <c r="F1061" s="831"/>
      <c r="G1061" s="831"/>
      <c r="H1061" s="827">
        <v>0</v>
      </c>
      <c r="I1061" s="831">
        <v>5</v>
      </c>
      <c r="J1061" s="831">
        <v>439.09999999999997</v>
      </c>
      <c r="K1061" s="827">
        <v>1</v>
      </c>
      <c r="L1061" s="831">
        <v>5</v>
      </c>
      <c r="M1061" s="832">
        <v>439.09999999999997</v>
      </c>
    </row>
    <row r="1062" spans="1:13" ht="14.45" customHeight="1" x14ac:dyDescent="0.2">
      <c r="A1062" s="821" t="s">
        <v>2911</v>
      </c>
      <c r="B1062" s="822" t="s">
        <v>2619</v>
      </c>
      <c r="C1062" s="822" t="s">
        <v>4045</v>
      </c>
      <c r="D1062" s="822" t="s">
        <v>4046</v>
      </c>
      <c r="E1062" s="822" t="s">
        <v>1961</v>
      </c>
      <c r="F1062" s="831"/>
      <c r="G1062" s="831"/>
      <c r="H1062" s="827">
        <v>0</v>
      </c>
      <c r="I1062" s="831">
        <v>10</v>
      </c>
      <c r="J1062" s="831">
        <v>1534.95</v>
      </c>
      <c r="K1062" s="827">
        <v>1</v>
      </c>
      <c r="L1062" s="831">
        <v>10</v>
      </c>
      <c r="M1062" s="832">
        <v>1534.95</v>
      </c>
    </row>
    <row r="1063" spans="1:13" ht="14.45" customHeight="1" x14ac:dyDescent="0.2">
      <c r="A1063" s="821" t="s">
        <v>2911</v>
      </c>
      <c r="B1063" s="822" t="s">
        <v>2619</v>
      </c>
      <c r="C1063" s="822" t="s">
        <v>4047</v>
      </c>
      <c r="D1063" s="822" t="s">
        <v>4048</v>
      </c>
      <c r="E1063" s="822" t="s">
        <v>1961</v>
      </c>
      <c r="F1063" s="831"/>
      <c r="G1063" s="831"/>
      <c r="H1063" s="827">
        <v>0</v>
      </c>
      <c r="I1063" s="831">
        <v>5</v>
      </c>
      <c r="J1063" s="831">
        <v>779.85</v>
      </c>
      <c r="K1063" s="827">
        <v>1</v>
      </c>
      <c r="L1063" s="831">
        <v>5</v>
      </c>
      <c r="M1063" s="832">
        <v>779.85</v>
      </c>
    </row>
    <row r="1064" spans="1:13" ht="14.45" customHeight="1" x14ac:dyDescent="0.2">
      <c r="A1064" s="821" t="s">
        <v>2911</v>
      </c>
      <c r="B1064" s="822" t="s">
        <v>2619</v>
      </c>
      <c r="C1064" s="822" t="s">
        <v>4050</v>
      </c>
      <c r="D1064" s="822" t="s">
        <v>4051</v>
      </c>
      <c r="E1064" s="822" t="s">
        <v>1493</v>
      </c>
      <c r="F1064" s="831"/>
      <c r="G1064" s="831"/>
      <c r="H1064" s="827">
        <v>0</v>
      </c>
      <c r="I1064" s="831">
        <v>5</v>
      </c>
      <c r="J1064" s="831">
        <v>522</v>
      </c>
      <c r="K1064" s="827">
        <v>1</v>
      </c>
      <c r="L1064" s="831">
        <v>5</v>
      </c>
      <c r="M1064" s="832">
        <v>522</v>
      </c>
    </row>
    <row r="1065" spans="1:13" ht="14.45" customHeight="1" x14ac:dyDescent="0.2">
      <c r="A1065" s="821" t="s">
        <v>2911</v>
      </c>
      <c r="B1065" s="822" t="s">
        <v>2619</v>
      </c>
      <c r="C1065" s="822" t="s">
        <v>2786</v>
      </c>
      <c r="D1065" s="822" t="s">
        <v>1956</v>
      </c>
      <c r="E1065" s="822" t="s">
        <v>1493</v>
      </c>
      <c r="F1065" s="831"/>
      <c r="G1065" s="831"/>
      <c r="H1065" s="827">
        <v>0</v>
      </c>
      <c r="I1065" s="831">
        <v>5</v>
      </c>
      <c r="J1065" s="831">
        <v>522</v>
      </c>
      <c r="K1065" s="827">
        <v>1</v>
      </c>
      <c r="L1065" s="831">
        <v>5</v>
      </c>
      <c r="M1065" s="832">
        <v>522</v>
      </c>
    </row>
    <row r="1066" spans="1:13" ht="14.45" customHeight="1" x14ac:dyDescent="0.2">
      <c r="A1066" s="821" t="s">
        <v>2911</v>
      </c>
      <c r="B1066" s="822" t="s">
        <v>2304</v>
      </c>
      <c r="C1066" s="822" t="s">
        <v>2305</v>
      </c>
      <c r="D1066" s="822" t="s">
        <v>1068</v>
      </c>
      <c r="E1066" s="822" t="s">
        <v>2306</v>
      </c>
      <c r="F1066" s="831"/>
      <c r="G1066" s="831"/>
      <c r="H1066" s="827">
        <v>0</v>
      </c>
      <c r="I1066" s="831">
        <v>1</v>
      </c>
      <c r="J1066" s="831">
        <v>165.63</v>
      </c>
      <c r="K1066" s="827">
        <v>1</v>
      </c>
      <c r="L1066" s="831">
        <v>1</v>
      </c>
      <c r="M1066" s="832">
        <v>165.63</v>
      </c>
    </row>
    <row r="1067" spans="1:13" ht="14.45" customHeight="1" x14ac:dyDescent="0.2">
      <c r="A1067" s="821" t="s">
        <v>2911</v>
      </c>
      <c r="B1067" s="822" t="s">
        <v>2304</v>
      </c>
      <c r="C1067" s="822" t="s">
        <v>3219</v>
      </c>
      <c r="D1067" s="822" t="s">
        <v>1068</v>
      </c>
      <c r="E1067" s="822" t="s">
        <v>3220</v>
      </c>
      <c r="F1067" s="831"/>
      <c r="G1067" s="831"/>
      <c r="H1067" s="827">
        <v>0</v>
      </c>
      <c r="I1067" s="831">
        <v>1</v>
      </c>
      <c r="J1067" s="831">
        <v>414.07</v>
      </c>
      <c r="K1067" s="827">
        <v>1</v>
      </c>
      <c r="L1067" s="831">
        <v>1</v>
      </c>
      <c r="M1067" s="832">
        <v>414.07</v>
      </c>
    </row>
    <row r="1068" spans="1:13" ht="14.45" customHeight="1" x14ac:dyDescent="0.2">
      <c r="A1068" s="821" t="s">
        <v>2911</v>
      </c>
      <c r="B1068" s="822" t="s">
        <v>2314</v>
      </c>
      <c r="C1068" s="822" t="s">
        <v>2315</v>
      </c>
      <c r="D1068" s="822" t="s">
        <v>1304</v>
      </c>
      <c r="E1068" s="822" t="s">
        <v>2316</v>
      </c>
      <c r="F1068" s="831"/>
      <c r="G1068" s="831"/>
      <c r="H1068" s="827"/>
      <c r="I1068" s="831">
        <v>4</v>
      </c>
      <c r="J1068" s="831">
        <v>0</v>
      </c>
      <c r="K1068" s="827"/>
      <c r="L1068" s="831">
        <v>4</v>
      </c>
      <c r="M1068" s="832">
        <v>0</v>
      </c>
    </row>
    <row r="1069" spans="1:13" ht="14.45" customHeight="1" x14ac:dyDescent="0.2">
      <c r="A1069" s="821" t="s">
        <v>2912</v>
      </c>
      <c r="B1069" s="822" t="s">
        <v>2294</v>
      </c>
      <c r="C1069" s="822" t="s">
        <v>2297</v>
      </c>
      <c r="D1069" s="822" t="s">
        <v>1674</v>
      </c>
      <c r="E1069" s="822" t="s">
        <v>2298</v>
      </c>
      <c r="F1069" s="831"/>
      <c r="G1069" s="831"/>
      <c r="H1069" s="827">
        <v>0</v>
      </c>
      <c r="I1069" s="831">
        <v>4</v>
      </c>
      <c r="J1069" s="831">
        <v>69.849999999999994</v>
      </c>
      <c r="K1069" s="827">
        <v>1</v>
      </c>
      <c r="L1069" s="831">
        <v>4</v>
      </c>
      <c r="M1069" s="832">
        <v>69.849999999999994</v>
      </c>
    </row>
    <row r="1070" spans="1:13" ht="14.45" customHeight="1" x14ac:dyDescent="0.2">
      <c r="A1070" s="821" t="s">
        <v>2912</v>
      </c>
      <c r="B1070" s="822" t="s">
        <v>4891</v>
      </c>
      <c r="C1070" s="822" t="s">
        <v>3284</v>
      </c>
      <c r="D1070" s="822" t="s">
        <v>3285</v>
      </c>
      <c r="E1070" s="822" t="s">
        <v>3286</v>
      </c>
      <c r="F1070" s="831"/>
      <c r="G1070" s="831"/>
      <c r="H1070" s="827">
        <v>0</v>
      </c>
      <c r="I1070" s="831">
        <v>6</v>
      </c>
      <c r="J1070" s="831">
        <v>6546.42</v>
      </c>
      <c r="K1070" s="827">
        <v>1</v>
      </c>
      <c r="L1070" s="831">
        <v>6</v>
      </c>
      <c r="M1070" s="832">
        <v>6546.42</v>
      </c>
    </row>
    <row r="1071" spans="1:13" ht="14.45" customHeight="1" x14ac:dyDescent="0.2">
      <c r="A1071" s="821" t="s">
        <v>2912</v>
      </c>
      <c r="B1071" s="822" t="s">
        <v>2330</v>
      </c>
      <c r="C1071" s="822" t="s">
        <v>2333</v>
      </c>
      <c r="D1071" s="822" t="s">
        <v>931</v>
      </c>
      <c r="E1071" s="822" t="s">
        <v>2334</v>
      </c>
      <c r="F1071" s="831"/>
      <c r="G1071" s="831"/>
      <c r="H1071" s="827">
        <v>0</v>
      </c>
      <c r="I1071" s="831">
        <v>3</v>
      </c>
      <c r="J1071" s="831">
        <v>4156.8599999999997</v>
      </c>
      <c r="K1071" s="827">
        <v>1</v>
      </c>
      <c r="L1071" s="831">
        <v>3</v>
      </c>
      <c r="M1071" s="832">
        <v>4156.8599999999997</v>
      </c>
    </row>
    <row r="1072" spans="1:13" ht="14.45" customHeight="1" x14ac:dyDescent="0.2">
      <c r="A1072" s="821" t="s">
        <v>2912</v>
      </c>
      <c r="B1072" s="822" t="s">
        <v>2330</v>
      </c>
      <c r="C1072" s="822" t="s">
        <v>2652</v>
      </c>
      <c r="D1072" s="822" t="s">
        <v>931</v>
      </c>
      <c r="E1072" s="822" t="s">
        <v>2653</v>
      </c>
      <c r="F1072" s="831"/>
      <c r="G1072" s="831"/>
      <c r="H1072" s="827">
        <v>0</v>
      </c>
      <c r="I1072" s="831">
        <v>3</v>
      </c>
      <c r="J1072" s="831">
        <v>6928.08</v>
      </c>
      <c r="K1072" s="827">
        <v>1</v>
      </c>
      <c r="L1072" s="831">
        <v>3</v>
      </c>
      <c r="M1072" s="832">
        <v>6928.08</v>
      </c>
    </row>
    <row r="1073" spans="1:13" ht="14.45" customHeight="1" x14ac:dyDescent="0.2">
      <c r="A1073" s="821" t="s">
        <v>2912</v>
      </c>
      <c r="B1073" s="822" t="s">
        <v>2330</v>
      </c>
      <c r="C1073" s="822" t="s">
        <v>3713</v>
      </c>
      <c r="D1073" s="822" t="s">
        <v>929</v>
      </c>
      <c r="E1073" s="822" t="s">
        <v>3714</v>
      </c>
      <c r="F1073" s="831"/>
      <c r="G1073" s="831"/>
      <c r="H1073" s="827">
        <v>0</v>
      </c>
      <c r="I1073" s="831">
        <v>3</v>
      </c>
      <c r="J1073" s="831">
        <v>1104.48</v>
      </c>
      <c r="K1073" s="827">
        <v>1</v>
      </c>
      <c r="L1073" s="831">
        <v>3</v>
      </c>
      <c r="M1073" s="832">
        <v>1104.48</v>
      </c>
    </row>
    <row r="1074" spans="1:13" ht="14.45" customHeight="1" x14ac:dyDescent="0.2">
      <c r="A1074" s="821" t="s">
        <v>2912</v>
      </c>
      <c r="B1074" s="822" t="s">
        <v>2330</v>
      </c>
      <c r="C1074" s="822" t="s">
        <v>2654</v>
      </c>
      <c r="D1074" s="822" t="s">
        <v>929</v>
      </c>
      <c r="E1074" s="822" t="s">
        <v>2655</v>
      </c>
      <c r="F1074" s="831"/>
      <c r="G1074" s="831"/>
      <c r="H1074" s="827">
        <v>0</v>
      </c>
      <c r="I1074" s="831">
        <v>3</v>
      </c>
      <c r="J1074" s="831">
        <v>2208.9900000000002</v>
      </c>
      <c r="K1074" s="827">
        <v>1</v>
      </c>
      <c r="L1074" s="831">
        <v>3</v>
      </c>
      <c r="M1074" s="832">
        <v>2208.9900000000002</v>
      </c>
    </row>
    <row r="1075" spans="1:13" ht="14.45" customHeight="1" x14ac:dyDescent="0.2">
      <c r="A1075" s="821" t="s">
        <v>2912</v>
      </c>
      <c r="B1075" s="822" t="s">
        <v>2330</v>
      </c>
      <c r="C1075" s="822" t="s">
        <v>2335</v>
      </c>
      <c r="D1075" s="822" t="s">
        <v>931</v>
      </c>
      <c r="E1075" s="822" t="s">
        <v>2336</v>
      </c>
      <c r="F1075" s="831"/>
      <c r="G1075" s="831"/>
      <c r="H1075" s="827">
        <v>0</v>
      </c>
      <c r="I1075" s="831">
        <v>8</v>
      </c>
      <c r="J1075" s="831">
        <v>14779.920000000002</v>
      </c>
      <c r="K1075" s="827">
        <v>1</v>
      </c>
      <c r="L1075" s="831">
        <v>8</v>
      </c>
      <c r="M1075" s="832">
        <v>14779.920000000002</v>
      </c>
    </row>
    <row r="1076" spans="1:13" ht="14.45" customHeight="1" x14ac:dyDescent="0.2">
      <c r="A1076" s="821" t="s">
        <v>2912</v>
      </c>
      <c r="B1076" s="822" t="s">
        <v>2356</v>
      </c>
      <c r="C1076" s="822" t="s">
        <v>2359</v>
      </c>
      <c r="D1076" s="822" t="s">
        <v>936</v>
      </c>
      <c r="E1076" s="822" t="s">
        <v>2360</v>
      </c>
      <c r="F1076" s="831"/>
      <c r="G1076" s="831"/>
      <c r="H1076" s="827">
        <v>0</v>
      </c>
      <c r="I1076" s="831">
        <v>1</v>
      </c>
      <c r="J1076" s="831">
        <v>42.51</v>
      </c>
      <c r="K1076" s="827">
        <v>1</v>
      </c>
      <c r="L1076" s="831">
        <v>1</v>
      </c>
      <c r="M1076" s="832">
        <v>42.51</v>
      </c>
    </row>
    <row r="1077" spans="1:13" ht="14.45" customHeight="1" x14ac:dyDescent="0.2">
      <c r="A1077" s="821" t="s">
        <v>2912</v>
      </c>
      <c r="B1077" s="822" t="s">
        <v>2422</v>
      </c>
      <c r="C1077" s="822" t="s">
        <v>4073</v>
      </c>
      <c r="D1077" s="822" t="s">
        <v>4074</v>
      </c>
      <c r="E1077" s="822" t="s">
        <v>3213</v>
      </c>
      <c r="F1077" s="831"/>
      <c r="G1077" s="831"/>
      <c r="H1077" s="827">
        <v>0</v>
      </c>
      <c r="I1077" s="831">
        <v>1</v>
      </c>
      <c r="J1077" s="831">
        <v>3086.53</v>
      </c>
      <c r="K1077" s="827">
        <v>1</v>
      </c>
      <c r="L1077" s="831">
        <v>1</v>
      </c>
      <c r="M1077" s="832">
        <v>3086.53</v>
      </c>
    </row>
    <row r="1078" spans="1:13" ht="14.45" customHeight="1" x14ac:dyDescent="0.2">
      <c r="A1078" s="821" t="s">
        <v>2912</v>
      </c>
      <c r="B1078" s="822" t="s">
        <v>2434</v>
      </c>
      <c r="C1078" s="822" t="s">
        <v>4184</v>
      </c>
      <c r="D1078" s="822" t="s">
        <v>891</v>
      </c>
      <c r="E1078" s="822" t="s">
        <v>2707</v>
      </c>
      <c r="F1078" s="831">
        <v>1</v>
      </c>
      <c r="G1078" s="831">
        <v>49.08</v>
      </c>
      <c r="H1078" s="827">
        <v>1</v>
      </c>
      <c r="I1078" s="831"/>
      <c r="J1078" s="831"/>
      <c r="K1078" s="827">
        <v>0</v>
      </c>
      <c r="L1078" s="831">
        <v>1</v>
      </c>
      <c r="M1078" s="832">
        <v>49.08</v>
      </c>
    </row>
    <row r="1079" spans="1:13" ht="14.45" customHeight="1" x14ac:dyDescent="0.2">
      <c r="A1079" s="821" t="s">
        <v>2912</v>
      </c>
      <c r="B1079" s="822" t="s">
        <v>2445</v>
      </c>
      <c r="C1079" s="822" t="s">
        <v>2449</v>
      </c>
      <c r="D1079" s="822" t="s">
        <v>1529</v>
      </c>
      <c r="E1079" s="822" t="s">
        <v>2450</v>
      </c>
      <c r="F1079" s="831"/>
      <c r="G1079" s="831"/>
      <c r="H1079" s="827">
        <v>0</v>
      </c>
      <c r="I1079" s="831">
        <v>2</v>
      </c>
      <c r="J1079" s="831">
        <v>308.72000000000003</v>
      </c>
      <c r="K1079" s="827">
        <v>1</v>
      </c>
      <c r="L1079" s="831">
        <v>2</v>
      </c>
      <c r="M1079" s="832">
        <v>308.72000000000003</v>
      </c>
    </row>
    <row r="1080" spans="1:13" ht="14.45" customHeight="1" x14ac:dyDescent="0.2">
      <c r="A1080" s="821" t="s">
        <v>2912</v>
      </c>
      <c r="B1080" s="822" t="s">
        <v>2445</v>
      </c>
      <c r="C1080" s="822" t="s">
        <v>2451</v>
      </c>
      <c r="D1080" s="822" t="s">
        <v>2452</v>
      </c>
      <c r="E1080" s="822" t="s">
        <v>2453</v>
      </c>
      <c r="F1080" s="831"/>
      <c r="G1080" s="831"/>
      <c r="H1080" s="827">
        <v>0</v>
      </c>
      <c r="I1080" s="831">
        <v>1</v>
      </c>
      <c r="J1080" s="831">
        <v>149.52000000000001</v>
      </c>
      <c r="K1080" s="827">
        <v>1</v>
      </c>
      <c r="L1080" s="831">
        <v>1</v>
      </c>
      <c r="M1080" s="832">
        <v>149.52000000000001</v>
      </c>
    </row>
    <row r="1081" spans="1:13" ht="14.45" customHeight="1" x14ac:dyDescent="0.2">
      <c r="A1081" s="821" t="s">
        <v>2912</v>
      </c>
      <c r="B1081" s="822" t="s">
        <v>2497</v>
      </c>
      <c r="C1081" s="822" t="s">
        <v>3176</v>
      </c>
      <c r="D1081" s="822" t="s">
        <v>1376</v>
      </c>
      <c r="E1081" s="822" t="s">
        <v>3177</v>
      </c>
      <c r="F1081" s="831"/>
      <c r="G1081" s="831"/>
      <c r="H1081" s="827">
        <v>0</v>
      </c>
      <c r="I1081" s="831">
        <v>3</v>
      </c>
      <c r="J1081" s="831">
        <v>16871.489999999998</v>
      </c>
      <c r="K1081" s="827">
        <v>1</v>
      </c>
      <c r="L1081" s="831">
        <v>3</v>
      </c>
      <c r="M1081" s="832">
        <v>16871.489999999998</v>
      </c>
    </row>
    <row r="1082" spans="1:13" ht="14.45" customHeight="1" x14ac:dyDescent="0.2">
      <c r="A1082" s="821" t="s">
        <v>2912</v>
      </c>
      <c r="B1082" s="822" t="s">
        <v>2497</v>
      </c>
      <c r="C1082" s="822" t="s">
        <v>2499</v>
      </c>
      <c r="D1082" s="822" t="s">
        <v>1376</v>
      </c>
      <c r="E1082" s="822" t="s">
        <v>1377</v>
      </c>
      <c r="F1082" s="831"/>
      <c r="G1082" s="831"/>
      <c r="H1082" s="827">
        <v>0</v>
      </c>
      <c r="I1082" s="831">
        <v>8</v>
      </c>
      <c r="J1082" s="831">
        <v>32136.16</v>
      </c>
      <c r="K1082" s="827">
        <v>1</v>
      </c>
      <c r="L1082" s="831">
        <v>8</v>
      </c>
      <c r="M1082" s="832">
        <v>32136.16</v>
      </c>
    </row>
    <row r="1083" spans="1:13" ht="14.45" customHeight="1" x14ac:dyDescent="0.2">
      <c r="A1083" s="821" t="s">
        <v>2912</v>
      </c>
      <c r="B1083" s="822" t="s">
        <v>4894</v>
      </c>
      <c r="C1083" s="822" t="s">
        <v>3168</v>
      </c>
      <c r="D1083" s="822" t="s">
        <v>3169</v>
      </c>
      <c r="E1083" s="822" t="s">
        <v>3170</v>
      </c>
      <c r="F1083" s="831"/>
      <c r="G1083" s="831"/>
      <c r="H1083" s="827">
        <v>0</v>
      </c>
      <c r="I1083" s="831">
        <v>12</v>
      </c>
      <c r="J1083" s="831">
        <v>6027.72</v>
      </c>
      <c r="K1083" s="827">
        <v>1</v>
      </c>
      <c r="L1083" s="831">
        <v>12</v>
      </c>
      <c r="M1083" s="832">
        <v>6027.72</v>
      </c>
    </row>
    <row r="1084" spans="1:13" ht="14.45" customHeight="1" x14ac:dyDescent="0.2">
      <c r="A1084" s="821" t="s">
        <v>2912</v>
      </c>
      <c r="B1084" s="822" t="s">
        <v>4895</v>
      </c>
      <c r="C1084" s="822" t="s">
        <v>3358</v>
      </c>
      <c r="D1084" s="822" t="s">
        <v>3101</v>
      </c>
      <c r="E1084" s="822"/>
      <c r="F1084" s="831">
        <v>6</v>
      </c>
      <c r="G1084" s="831">
        <v>3302.34</v>
      </c>
      <c r="H1084" s="827">
        <v>1</v>
      </c>
      <c r="I1084" s="831"/>
      <c r="J1084" s="831"/>
      <c r="K1084" s="827">
        <v>0</v>
      </c>
      <c r="L1084" s="831">
        <v>6</v>
      </c>
      <c r="M1084" s="832">
        <v>3302.34</v>
      </c>
    </row>
    <row r="1085" spans="1:13" ht="14.45" customHeight="1" x14ac:dyDescent="0.2">
      <c r="A1085" s="821" t="s">
        <v>2912</v>
      </c>
      <c r="B1085" s="822" t="s">
        <v>4895</v>
      </c>
      <c r="C1085" s="822" t="s">
        <v>3103</v>
      </c>
      <c r="D1085" s="822" t="s">
        <v>3104</v>
      </c>
      <c r="E1085" s="822" t="s">
        <v>734</v>
      </c>
      <c r="F1085" s="831"/>
      <c r="G1085" s="831"/>
      <c r="H1085" s="827">
        <v>0</v>
      </c>
      <c r="I1085" s="831">
        <v>57</v>
      </c>
      <c r="J1085" s="831">
        <v>31372.23</v>
      </c>
      <c r="K1085" s="827">
        <v>1</v>
      </c>
      <c r="L1085" s="831">
        <v>57</v>
      </c>
      <c r="M1085" s="832">
        <v>31372.23</v>
      </c>
    </row>
    <row r="1086" spans="1:13" ht="14.45" customHeight="1" x14ac:dyDescent="0.2">
      <c r="A1086" s="821" t="s">
        <v>2912</v>
      </c>
      <c r="B1086" s="822" t="s">
        <v>4896</v>
      </c>
      <c r="C1086" s="822" t="s">
        <v>3016</v>
      </c>
      <c r="D1086" s="822" t="s">
        <v>3017</v>
      </c>
      <c r="E1086" s="822" t="s">
        <v>3018</v>
      </c>
      <c r="F1086" s="831"/>
      <c r="G1086" s="831"/>
      <c r="H1086" s="827">
        <v>0</v>
      </c>
      <c r="I1086" s="831">
        <v>3</v>
      </c>
      <c r="J1086" s="831">
        <v>1651.17</v>
      </c>
      <c r="K1086" s="827">
        <v>1</v>
      </c>
      <c r="L1086" s="831">
        <v>3</v>
      </c>
      <c r="M1086" s="832">
        <v>1651.17</v>
      </c>
    </row>
    <row r="1087" spans="1:13" ht="14.45" customHeight="1" x14ac:dyDescent="0.2">
      <c r="A1087" s="821" t="s">
        <v>2912</v>
      </c>
      <c r="B1087" s="822" t="s">
        <v>2532</v>
      </c>
      <c r="C1087" s="822" t="s">
        <v>2534</v>
      </c>
      <c r="D1087" s="822" t="s">
        <v>1237</v>
      </c>
      <c r="E1087" s="822" t="s">
        <v>1238</v>
      </c>
      <c r="F1087" s="831"/>
      <c r="G1087" s="831"/>
      <c r="H1087" s="827">
        <v>0</v>
      </c>
      <c r="I1087" s="831">
        <v>3</v>
      </c>
      <c r="J1087" s="831">
        <v>1657.92</v>
      </c>
      <c r="K1087" s="827">
        <v>1</v>
      </c>
      <c r="L1087" s="831">
        <v>3</v>
      </c>
      <c r="M1087" s="832">
        <v>1657.92</v>
      </c>
    </row>
    <row r="1088" spans="1:13" ht="14.45" customHeight="1" x14ac:dyDescent="0.2">
      <c r="A1088" s="821" t="s">
        <v>2912</v>
      </c>
      <c r="B1088" s="822" t="s">
        <v>2536</v>
      </c>
      <c r="C1088" s="822" t="s">
        <v>2544</v>
      </c>
      <c r="D1088" s="822" t="s">
        <v>2545</v>
      </c>
      <c r="E1088" s="822" t="s">
        <v>2546</v>
      </c>
      <c r="F1088" s="831"/>
      <c r="G1088" s="831"/>
      <c r="H1088" s="827">
        <v>0</v>
      </c>
      <c r="I1088" s="831">
        <v>3</v>
      </c>
      <c r="J1088" s="831">
        <v>15966.24</v>
      </c>
      <c r="K1088" s="827">
        <v>1</v>
      </c>
      <c r="L1088" s="831">
        <v>3</v>
      </c>
      <c r="M1088" s="832">
        <v>15966.24</v>
      </c>
    </row>
    <row r="1089" spans="1:13" ht="14.45" customHeight="1" x14ac:dyDescent="0.2">
      <c r="A1089" s="821" t="s">
        <v>2912</v>
      </c>
      <c r="B1089" s="822" t="s">
        <v>2536</v>
      </c>
      <c r="C1089" s="822" t="s">
        <v>3028</v>
      </c>
      <c r="D1089" s="822" t="s">
        <v>2545</v>
      </c>
      <c r="E1089" s="822" t="s">
        <v>3029</v>
      </c>
      <c r="F1089" s="831"/>
      <c r="G1089" s="831"/>
      <c r="H1089" s="827">
        <v>0</v>
      </c>
      <c r="I1089" s="831">
        <v>10</v>
      </c>
      <c r="J1089" s="831">
        <v>53220.800000000003</v>
      </c>
      <c r="K1089" s="827">
        <v>1</v>
      </c>
      <c r="L1089" s="831">
        <v>10</v>
      </c>
      <c r="M1089" s="832">
        <v>53220.800000000003</v>
      </c>
    </row>
    <row r="1090" spans="1:13" ht="14.45" customHeight="1" x14ac:dyDescent="0.2">
      <c r="A1090" s="821" t="s">
        <v>2912</v>
      </c>
      <c r="B1090" s="822" t="s">
        <v>2536</v>
      </c>
      <c r="C1090" s="822" t="s">
        <v>2553</v>
      </c>
      <c r="D1090" s="822" t="s">
        <v>2548</v>
      </c>
      <c r="E1090" s="822" t="s">
        <v>2554</v>
      </c>
      <c r="F1090" s="831"/>
      <c r="G1090" s="831"/>
      <c r="H1090" s="827">
        <v>0</v>
      </c>
      <c r="I1090" s="831">
        <v>5</v>
      </c>
      <c r="J1090" s="831">
        <v>4847.3999999999996</v>
      </c>
      <c r="K1090" s="827">
        <v>1</v>
      </c>
      <c r="L1090" s="831">
        <v>5</v>
      </c>
      <c r="M1090" s="832">
        <v>4847.3999999999996</v>
      </c>
    </row>
    <row r="1091" spans="1:13" ht="14.45" customHeight="1" x14ac:dyDescent="0.2">
      <c r="A1091" s="821" t="s">
        <v>2912</v>
      </c>
      <c r="B1091" s="822" t="s">
        <v>2536</v>
      </c>
      <c r="C1091" s="822" t="s">
        <v>2540</v>
      </c>
      <c r="D1091" s="822" t="s">
        <v>2538</v>
      </c>
      <c r="E1091" s="822" t="s">
        <v>2541</v>
      </c>
      <c r="F1091" s="831"/>
      <c r="G1091" s="831"/>
      <c r="H1091" s="827">
        <v>0</v>
      </c>
      <c r="I1091" s="831">
        <v>4</v>
      </c>
      <c r="J1091" s="831">
        <v>1939</v>
      </c>
      <c r="K1091" s="827">
        <v>1</v>
      </c>
      <c r="L1091" s="831">
        <v>4</v>
      </c>
      <c r="M1091" s="832">
        <v>1939</v>
      </c>
    </row>
    <row r="1092" spans="1:13" ht="14.45" customHeight="1" x14ac:dyDescent="0.2">
      <c r="A1092" s="821" t="s">
        <v>2912</v>
      </c>
      <c r="B1092" s="822" t="s">
        <v>2536</v>
      </c>
      <c r="C1092" s="822" t="s">
        <v>3033</v>
      </c>
      <c r="D1092" s="822" t="s">
        <v>2545</v>
      </c>
      <c r="E1092" s="822" t="s">
        <v>3034</v>
      </c>
      <c r="F1092" s="831"/>
      <c r="G1092" s="831"/>
      <c r="H1092" s="827">
        <v>0</v>
      </c>
      <c r="I1092" s="831">
        <v>3</v>
      </c>
      <c r="J1092" s="831">
        <v>15966.24</v>
      </c>
      <c r="K1092" s="827">
        <v>1</v>
      </c>
      <c r="L1092" s="831">
        <v>3</v>
      </c>
      <c r="M1092" s="832">
        <v>15966.24</v>
      </c>
    </row>
    <row r="1093" spans="1:13" ht="14.45" customHeight="1" x14ac:dyDescent="0.2">
      <c r="A1093" s="821" t="s">
        <v>2912</v>
      </c>
      <c r="B1093" s="822" t="s">
        <v>2536</v>
      </c>
      <c r="C1093" s="822" t="s">
        <v>2542</v>
      </c>
      <c r="D1093" s="822" t="s">
        <v>2538</v>
      </c>
      <c r="E1093" s="822" t="s">
        <v>2543</v>
      </c>
      <c r="F1093" s="831"/>
      <c r="G1093" s="831"/>
      <c r="H1093" s="827">
        <v>0</v>
      </c>
      <c r="I1093" s="831">
        <v>3</v>
      </c>
      <c r="J1093" s="831">
        <v>2908.44</v>
      </c>
      <c r="K1093" s="827">
        <v>1</v>
      </c>
      <c r="L1093" s="831">
        <v>3</v>
      </c>
      <c r="M1093" s="832">
        <v>2908.44</v>
      </c>
    </row>
    <row r="1094" spans="1:13" ht="14.45" customHeight="1" x14ac:dyDescent="0.2">
      <c r="A1094" s="821" t="s">
        <v>2912</v>
      </c>
      <c r="B1094" s="822" t="s">
        <v>2536</v>
      </c>
      <c r="C1094" s="822" t="s">
        <v>2537</v>
      </c>
      <c r="D1094" s="822" t="s">
        <v>2538</v>
      </c>
      <c r="E1094" s="822" t="s">
        <v>2539</v>
      </c>
      <c r="F1094" s="831"/>
      <c r="G1094" s="831"/>
      <c r="H1094" s="827">
        <v>0</v>
      </c>
      <c r="I1094" s="831">
        <v>10</v>
      </c>
      <c r="J1094" s="831">
        <v>19389.699999999997</v>
      </c>
      <c r="K1094" s="827">
        <v>1</v>
      </c>
      <c r="L1094" s="831">
        <v>10</v>
      </c>
      <c r="M1094" s="832">
        <v>19389.699999999997</v>
      </c>
    </row>
    <row r="1095" spans="1:13" ht="14.45" customHeight="1" x14ac:dyDescent="0.2">
      <c r="A1095" s="821" t="s">
        <v>2912</v>
      </c>
      <c r="B1095" s="822" t="s">
        <v>2536</v>
      </c>
      <c r="C1095" s="822" t="s">
        <v>3031</v>
      </c>
      <c r="D1095" s="822" t="s">
        <v>2538</v>
      </c>
      <c r="E1095" s="822" t="s">
        <v>3032</v>
      </c>
      <c r="F1095" s="831"/>
      <c r="G1095" s="831"/>
      <c r="H1095" s="827">
        <v>0</v>
      </c>
      <c r="I1095" s="831">
        <v>3</v>
      </c>
      <c r="J1095" s="831">
        <v>727.11</v>
      </c>
      <c r="K1095" s="827">
        <v>1</v>
      </c>
      <c r="L1095" s="831">
        <v>3</v>
      </c>
      <c r="M1095" s="832">
        <v>727.11</v>
      </c>
    </row>
    <row r="1096" spans="1:13" ht="14.45" customHeight="1" x14ac:dyDescent="0.2">
      <c r="A1096" s="821" t="s">
        <v>2912</v>
      </c>
      <c r="B1096" s="822" t="s">
        <v>2536</v>
      </c>
      <c r="C1096" s="822" t="s">
        <v>2729</v>
      </c>
      <c r="D1096" s="822" t="s">
        <v>2538</v>
      </c>
      <c r="E1096" s="822" t="s">
        <v>2730</v>
      </c>
      <c r="F1096" s="831"/>
      <c r="G1096" s="831"/>
      <c r="H1096" s="827">
        <v>0</v>
      </c>
      <c r="I1096" s="831">
        <v>3</v>
      </c>
      <c r="J1096" s="831">
        <v>4362.6900000000005</v>
      </c>
      <c r="K1096" s="827">
        <v>1</v>
      </c>
      <c r="L1096" s="831">
        <v>3</v>
      </c>
      <c r="M1096" s="832">
        <v>4362.6900000000005</v>
      </c>
    </row>
    <row r="1097" spans="1:13" ht="14.45" customHeight="1" x14ac:dyDescent="0.2">
      <c r="A1097" s="821" t="s">
        <v>2912</v>
      </c>
      <c r="B1097" s="822" t="s">
        <v>2555</v>
      </c>
      <c r="C1097" s="822" t="s">
        <v>2556</v>
      </c>
      <c r="D1097" s="822" t="s">
        <v>1211</v>
      </c>
      <c r="E1097" s="822" t="s">
        <v>1212</v>
      </c>
      <c r="F1097" s="831"/>
      <c r="G1097" s="831"/>
      <c r="H1097" s="827"/>
      <c r="I1097" s="831">
        <v>34</v>
      </c>
      <c r="J1097" s="831">
        <v>0</v>
      </c>
      <c r="K1097" s="827"/>
      <c r="L1097" s="831">
        <v>34</v>
      </c>
      <c r="M1097" s="832">
        <v>0</v>
      </c>
    </row>
    <row r="1098" spans="1:13" ht="14.45" customHeight="1" x14ac:dyDescent="0.2">
      <c r="A1098" s="821" t="s">
        <v>2912</v>
      </c>
      <c r="B1098" s="822" t="s">
        <v>2577</v>
      </c>
      <c r="C1098" s="822" t="s">
        <v>2578</v>
      </c>
      <c r="D1098" s="822" t="s">
        <v>2579</v>
      </c>
      <c r="E1098" s="822" t="s">
        <v>2580</v>
      </c>
      <c r="F1098" s="831"/>
      <c r="G1098" s="831"/>
      <c r="H1098" s="827">
        <v>0</v>
      </c>
      <c r="I1098" s="831">
        <v>1</v>
      </c>
      <c r="J1098" s="831">
        <v>113.16</v>
      </c>
      <c r="K1098" s="827">
        <v>1</v>
      </c>
      <c r="L1098" s="831">
        <v>1</v>
      </c>
      <c r="M1098" s="832">
        <v>113.16</v>
      </c>
    </row>
    <row r="1099" spans="1:13" ht="14.45" customHeight="1" x14ac:dyDescent="0.2">
      <c r="A1099" s="821" t="s">
        <v>2912</v>
      </c>
      <c r="B1099" s="822" t="s">
        <v>2577</v>
      </c>
      <c r="C1099" s="822" t="s">
        <v>2581</v>
      </c>
      <c r="D1099" s="822" t="s">
        <v>2579</v>
      </c>
      <c r="E1099" s="822" t="s">
        <v>2582</v>
      </c>
      <c r="F1099" s="831"/>
      <c r="G1099" s="831"/>
      <c r="H1099" s="827">
        <v>0</v>
      </c>
      <c r="I1099" s="831">
        <v>1</v>
      </c>
      <c r="J1099" s="831">
        <v>169.73</v>
      </c>
      <c r="K1099" s="827">
        <v>1</v>
      </c>
      <c r="L1099" s="831">
        <v>1</v>
      </c>
      <c r="M1099" s="832">
        <v>169.73</v>
      </c>
    </row>
    <row r="1100" spans="1:13" ht="14.45" customHeight="1" x14ac:dyDescent="0.2">
      <c r="A1100" s="821" t="s">
        <v>2912</v>
      </c>
      <c r="B1100" s="822" t="s">
        <v>2587</v>
      </c>
      <c r="C1100" s="822" t="s">
        <v>2588</v>
      </c>
      <c r="D1100" s="822" t="s">
        <v>2589</v>
      </c>
      <c r="E1100" s="822" t="s">
        <v>2590</v>
      </c>
      <c r="F1100" s="831"/>
      <c r="G1100" s="831"/>
      <c r="H1100" s="827">
        <v>0</v>
      </c>
      <c r="I1100" s="831">
        <v>4</v>
      </c>
      <c r="J1100" s="831">
        <v>93.6</v>
      </c>
      <c r="K1100" s="827">
        <v>1</v>
      </c>
      <c r="L1100" s="831">
        <v>4</v>
      </c>
      <c r="M1100" s="832">
        <v>93.6</v>
      </c>
    </row>
    <row r="1101" spans="1:13" ht="14.45" customHeight="1" x14ac:dyDescent="0.2">
      <c r="A1101" s="821" t="s">
        <v>2912</v>
      </c>
      <c r="B1101" s="822" t="s">
        <v>2593</v>
      </c>
      <c r="C1101" s="822" t="s">
        <v>2594</v>
      </c>
      <c r="D1101" s="822" t="s">
        <v>1460</v>
      </c>
      <c r="E1101" s="822" t="s">
        <v>2595</v>
      </c>
      <c r="F1101" s="831"/>
      <c r="G1101" s="831"/>
      <c r="H1101" s="827"/>
      <c r="I1101" s="831">
        <v>1</v>
      </c>
      <c r="J1101" s="831">
        <v>0</v>
      </c>
      <c r="K1101" s="827"/>
      <c r="L1101" s="831">
        <v>1</v>
      </c>
      <c r="M1101" s="832">
        <v>0</v>
      </c>
    </row>
    <row r="1102" spans="1:13" ht="14.45" customHeight="1" x14ac:dyDescent="0.2">
      <c r="A1102" s="821" t="s">
        <v>2912</v>
      </c>
      <c r="B1102" s="822" t="s">
        <v>2597</v>
      </c>
      <c r="C1102" s="822" t="s">
        <v>2762</v>
      </c>
      <c r="D1102" s="822" t="s">
        <v>2758</v>
      </c>
      <c r="E1102" s="822" t="s">
        <v>2763</v>
      </c>
      <c r="F1102" s="831"/>
      <c r="G1102" s="831"/>
      <c r="H1102" s="827">
        <v>0</v>
      </c>
      <c r="I1102" s="831">
        <v>3</v>
      </c>
      <c r="J1102" s="831">
        <v>737.73</v>
      </c>
      <c r="K1102" s="827">
        <v>1</v>
      </c>
      <c r="L1102" s="831">
        <v>3</v>
      </c>
      <c r="M1102" s="832">
        <v>737.73</v>
      </c>
    </row>
    <row r="1103" spans="1:13" ht="14.45" customHeight="1" x14ac:dyDescent="0.2">
      <c r="A1103" s="821" t="s">
        <v>2912</v>
      </c>
      <c r="B1103" s="822" t="s">
        <v>4900</v>
      </c>
      <c r="C1103" s="822" t="s">
        <v>3336</v>
      </c>
      <c r="D1103" s="822" t="s">
        <v>3006</v>
      </c>
      <c r="E1103" s="822" t="s">
        <v>3337</v>
      </c>
      <c r="F1103" s="831">
        <v>3</v>
      </c>
      <c r="G1103" s="831">
        <v>369.6</v>
      </c>
      <c r="H1103" s="827">
        <v>1</v>
      </c>
      <c r="I1103" s="831"/>
      <c r="J1103" s="831"/>
      <c r="K1103" s="827">
        <v>0</v>
      </c>
      <c r="L1103" s="831">
        <v>3</v>
      </c>
      <c r="M1103" s="832">
        <v>369.6</v>
      </c>
    </row>
    <row r="1104" spans="1:13" ht="14.45" customHeight="1" x14ac:dyDescent="0.2">
      <c r="A1104" s="821" t="s">
        <v>2912</v>
      </c>
      <c r="B1104" s="822" t="s">
        <v>4911</v>
      </c>
      <c r="C1104" s="822" t="s">
        <v>3526</v>
      </c>
      <c r="D1104" s="822" t="s">
        <v>3527</v>
      </c>
      <c r="E1104" s="822" t="s">
        <v>3387</v>
      </c>
      <c r="F1104" s="831"/>
      <c r="G1104" s="831"/>
      <c r="H1104" s="827">
        <v>0</v>
      </c>
      <c r="I1104" s="831">
        <v>1</v>
      </c>
      <c r="J1104" s="831">
        <v>58.77</v>
      </c>
      <c r="K1104" s="827">
        <v>1</v>
      </c>
      <c r="L1104" s="831">
        <v>1</v>
      </c>
      <c r="M1104" s="832">
        <v>58.77</v>
      </c>
    </row>
    <row r="1105" spans="1:13" ht="14.45" customHeight="1" x14ac:dyDescent="0.2">
      <c r="A1105" s="821" t="s">
        <v>2912</v>
      </c>
      <c r="B1105" s="822" t="s">
        <v>2619</v>
      </c>
      <c r="C1105" s="822" t="s">
        <v>3252</v>
      </c>
      <c r="D1105" s="822" t="s">
        <v>1514</v>
      </c>
      <c r="E1105" s="822" t="s">
        <v>3253</v>
      </c>
      <c r="F1105" s="831"/>
      <c r="G1105" s="831"/>
      <c r="H1105" s="827">
        <v>0</v>
      </c>
      <c r="I1105" s="831">
        <v>7</v>
      </c>
      <c r="J1105" s="831">
        <v>10157.279999999999</v>
      </c>
      <c r="K1105" s="827">
        <v>1</v>
      </c>
      <c r="L1105" s="831">
        <v>7</v>
      </c>
      <c r="M1105" s="832">
        <v>10157.279999999999</v>
      </c>
    </row>
    <row r="1106" spans="1:13" ht="14.45" customHeight="1" x14ac:dyDescent="0.2">
      <c r="A1106" s="821" t="s">
        <v>2912</v>
      </c>
      <c r="B1106" s="822" t="s">
        <v>2619</v>
      </c>
      <c r="C1106" s="822" t="s">
        <v>4818</v>
      </c>
      <c r="D1106" s="822" t="s">
        <v>4819</v>
      </c>
      <c r="E1106" s="822" t="s">
        <v>1493</v>
      </c>
      <c r="F1106" s="831"/>
      <c r="G1106" s="831"/>
      <c r="H1106" s="827">
        <v>0</v>
      </c>
      <c r="I1106" s="831">
        <v>6</v>
      </c>
      <c r="J1106" s="831">
        <v>794.04</v>
      </c>
      <c r="K1106" s="827">
        <v>1</v>
      </c>
      <c r="L1106" s="831">
        <v>6</v>
      </c>
      <c r="M1106" s="832">
        <v>794.04</v>
      </c>
    </row>
    <row r="1107" spans="1:13" ht="14.45" customHeight="1" x14ac:dyDescent="0.2">
      <c r="A1107" s="821" t="s">
        <v>2912</v>
      </c>
      <c r="B1107" s="822" t="s">
        <v>2619</v>
      </c>
      <c r="C1107" s="822" t="s">
        <v>2620</v>
      </c>
      <c r="D1107" s="822" t="s">
        <v>1514</v>
      </c>
      <c r="E1107" s="822" t="s">
        <v>1515</v>
      </c>
      <c r="F1107" s="831"/>
      <c r="G1107" s="831"/>
      <c r="H1107" s="827">
        <v>0</v>
      </c>
      <c r="I1107" s="831">
        <v>1</v>
      </c>
      <c r="J1107" s="831">
        <v>1298.21</v>
      </c>
      <c r="K1107" s="827">
        <v>1</v>
      </c>
      <c r="L1107" s="831">
        <v>1</v>
      </c>
      <c r="M1107" s="832">
        <v>1298.21</v>
      </c>
    </row>
    <row r="1108" spans="1:13" ht="14.45" customHeight="1" x14ac:dyDescent="0.2">
      <c r="A1108" s="821" t="s">
        <v>2913</v>
      </c>
      <c r="B1108" s="822" t="s">
        <v>2294</v>
      </c>
      <c r="C1108" s="822" t="s">
        <v>2299</v>
      </c>
      <c r="D1108" s="822" t="s">
        <v>1674</v>
      </c>
      <c r="E1108" s="822" t="s">
        <v>2300</v>
      </c>
      <c r="F1108" s="831"/>
      <c r="G1108" s="831"/>
      <c r="H1108" s="827">
        <v>0</v>
      </c>
      <c r="I1108" s="831">
        <v>1</v>
      </c>
      <c r="J1108" s="831">
        <v>102.93</v>
      </c>
      <c r="K1108" s="827">
        <v>1</v>
      </c>
      <c r="L1108" s="831">
        <v>1</v>
      </c>
      <c r="M1108" s="832">
        <v>102.93</v>
      </c>
    </row>
    <row r="1109" spans="1:13" ht="14.45" customHeight="1" x14ac:dyDescent="0.2">
      <c r="A1109" s="821" t="s">
        <v>2913</v>
      </c>
      <c r="B1109" s="822" t="s">
        <v>2294</v>
      </c>
      <c r="C1109" s="822" t="s">
        <v>2297</v>
      </c>
      <c r="D1109" s="822" t="s">
        <v>1674</v>
      </c>
      <c r="E1109" s="822" t="s">
        <v>2298</v>
      </c>
      <c r="F1109" s="831"/>
      <c r="G1109" s="831"/>
      <c r="H1109" s="827">
        <v>0</v>
      </c>
      <c r="I1109" s="831">
        <v>4</v>
      </c>
      <c r="J1109" s="831">
        <v>115.24</v>
      </c>
      <c r="K1109" s="827">
        <v>1</v>
      </c>
      <c r="L1109" s="831">
        <v>4</v>
      </c>
      <c r="M1109" s="832">
        <v>115.24</v>
      </c>
    </row>
    <row r="1110" spans="1:13" ht="14.45" customHeight="1" x14ac:dyDescent="0.2">
      <c r="A1110" s="821" t="s">
        <v>2913</v>
      </c>
      <c r="B1110" s="822" t="s">
        <v>2301</v>
      </c>
      <c r="C1110" s="822" t="s">
        <v>2642</v>
      </c>
      <c r="D1110" s="822" t="s">
        <v>1768</v>
      </c>
      <c r="E1110" s="822" t="s">
        <v>2643</v>
      </c>
      <c r="F1110" s="831"/>
      <c r="G1110" s="831"/>
      <c r="H1110" s="827">
        <v>0</v>
      </c>
      <c r="I1110" s="831">
        <v>1</v>
      </c>
      <c r="J1110" s="831">
        <v>57.64</v>
      </c>
      <c r="K1110" s="827">
        <v>1</v>
      </c>
      <c r="L1110" s="831">
        <v>1</v>
      </c>
      <c r="M1110" s="832">
        <v>57.64</v>
      </c>
    </row>
    <row r="1111" spans="1:13" ht="14.45" customHeight="1" x14ac:dyDescent="0.2">
      <c r="A1111" s="821" t="s">
        <v>2913</v>
      </c>
      <c r="B1111" s="822" t="s">
        <v>4920</v>
      </c>
      <c r="C1111" s="822" t="s">
        <v>4492</v>
      </c>
      <c r="D1111" s="822" t="s">
        <v>3013</v>
      </c>
      <c r="E1111" s="822" t="s">
        <v>3127</v>
      </c>
      <c r="F1111" s="831"/>
      <c r="G1111" s="831"/>
      <c r="H1111" s="827">
        <v>0</v>
      </c>
      <c r="I1111" s="831">
        <v>1</v>
      </c>
      <c r="J1111" s="831">
        <v>57.64</v>
      </c>
      <c r="K1111" s="827">
        <v>1</v>
      </c>
      <c r="L1111" s="831">
        <v>1</v>
      </c>
      <c r="M1111" s="832">
        <v>57.64</v>
      </c>
    </row>
    <row r="1112" spans="1:13" ht="14.45" customHeight="1" x14ac:dyDescent="0.2">
      <c r="A1112" s="821" t="s">
        <v>2913</v>
      </c>
      <c r="B1112" s="822" t="s">
        <v>4920</v>
      </c>
      <c r="C1112" s="822" t="s">
        <v>4490</v>
      </c>
      <c r="D1112" s="822" t="s">
        <v>3013</v>
      </c>
      <c r="E1112" s="822" t="s">
        <v>4491</v>
      </c>
      <c r="F1112" s="831"/>
      <c r="G1112" s="831"/>
      <c r="H1112" s="827">
        <v>0</v>
      </c>
      <c r="I1112" s="831">
        <v>1</v>
      </c>
      <c r="J1112" s="831">
        <v>115.27</v>
      </c>
      <c r="K1112" s="827">
        <v>1</v>
      </c>
      <c r="L1112" s="831">
        <v>1</v>
      </c>
      <c r="M1112" s="832">
        <v>115.27</v>
      </c>
    </row>
    <row r="1113" spans="1:13" ht="14.45" customHeight="1" x14ac:dyDescent="0.2">
      <c r="A1113" s="821" t="s">
        <v>2913</v>
      </c>
      <c r="B1113" s="822" t="s">
        <v>2308</v>
      </c>
      <c r="C1113" s="822" t="s">
        <v>2309</v>
      </c>
      <c r="D1113" s="822" t="s">
        <v>2310</v>
      </c>
      <c r="E1113" s="822" t="s">
        <v>2311</v>
      </c>
      <c r="F1113" s="831"/>
      <c r="G1113" s="831"/>
      <c r="H1113" s="827">
        <v>0</v>
      </c>
      <c r="I1113" s="831">
        <v>1</v>
      </c>
      <c r="J1113" s="831">
        <v>453.18</v>
      </c>
      <c r="K1113" s="827">
        <v>1</v>
      </c>
      <c r="L1113" s="831">
        <v>1</v>
      </c>
      <c r="M1113" s="832">
        <v>453.18</v>
      </c>
    </row>
    <row r="1114" spans="1:13" ht="14.45" customHeight="1" x14ac:dyDescent="0.2">
      <c r="A1114" s="821" t="s">
        <v>2913</v>
      </c>
      <c r="B1114" s="822" t="s">
        <v>2330</v>
      </c>
      <c r="C1114" s="822" t="s">
        <v>2335</v>
      </c>
      <c r="D1114" s="822" t="s">
        <v>931</v>
      </c>
      <c r="E1114" s="822" t="s">
        <v>2336</v>
      </c>
      <c r="F1114" s="831"/>
      <c r="G1114" s="831"/>
      <c r="H1114" s="827">
        <v>0</v>
      </c>
      <c r="I1114" s="831">
        <v>6</v>
      </c>
      <c r="J1114" s="831">
        <v>11084.94</v>
      </c>
      <c r="K1114" s="827">
        <v>1</v>
      </c>
      <c r="L1114" s="831">
        <v>6</v>
      </c>
      <c r="M1114" s="832">
        <v>11084.94</v>
      </c>
    </row>
    <row r="1115" spans="1:13" ht="14.45" customHeight="1" x14ac:dyDescent="0.2">
      <c r="A1115" s="821" t="s">
        <v>2913</v>
      </c>
      <c r="B1115" s="822" t="s">
        <v>2330</v>
      </c>
      <c r="C1115" s="822" t="s">
        <v>2337</v>
      </c>
      <c r="D1115" s="822" t="s">
        <v>929</v>
      </c>
      <c r="E1115" s="822" t="s">
        <v>2338</v>
      </c>
      <c r="F1115" s="831"/>
      <c r="G1115" s="831"/>
      <c r="H1115" s="827">
        <v>0</v>
      </c>
      <c r="I1115" s="831">
        <v>7</v>
      </c>
      <c r="J1115" s="831">
        <v>6466.18</v>
      </c>
      <c r="K1115" s="827">
        <v>1</v>
      </c>
      <c r="L1115" s="831">
        <v>7</v>
      </c>
      <c r="M1115" s="832">
        <v>6466.18</v>
      </c>
    </row>
    <row r="1116" spans="1:13" ht="14.45" customHeight="1" x14ac:dyDescent="0.2">
      <c r="A1116" s="821" t="s">
        <v>2913</v>
      </c>
      <c r="B1116" s="822" t="s">
        <v>2356</v>
      </c>
      <c r="C1116" s="822" t="s">
        <v>2359</v>
      </c>
      <c r="D1116" s="822" t="s">
        <v>936</v>
      </c>
      <c r="E1116" s="822" t="s">
        <v>2360</v>
      </c>
      <c r="F1116" s="831"/>
      <c r="G1116" s="831"/>
      <c r="H1116" s="827">
        <v>0</v>
      </c>
      <c r="I1116" s="831">
        <v>5</v>
      </c>
      <c r="J1116" s="831">
        <v>212.54999999999998</v>
      </c>
      <c r="K1116" s="827">
        <v>1</v>
      </c>
      <c r="L1116" s="831">
        <v>5</v>
      </c>
      <c r="M1116" s="832">
        <v>212.54999999999998</v>
      </c>
    </row>
    <row r="1117" spans="1:13" ht="14.45" customHeight="1" x14ac:dyDescent="0.2">
      <c r="A1117" s="821" t="s">
        <v>2913</v>
      </c>
      <c r="B1117" s="822" t="s">
        <v>2386</v>
      </c>
      <c r="C1117" s="822" t="s">
        <v>2392</v>
      </c>
      <c r="D1117" s="822" t="s">
        <v>2388</v>
      </c>
      <c r="E1117" s="822" t="s">
        <v>2393</v>
      </c>
      <c r="F1117" s="831"/>
      <c r="G1117" s="831"/>
      <c r="H1117" s="827">
        <v>0</v>
      </c>
      <c r="I1117" s="831">
        <v>3</v>
      </c>
      <c r="J1117" s="831">
        <v>93.27</v>
      </c>
      <c r="K1117" s="827">
        <v>1</v>
      </c>
      <c r="L1117" s="831">
        <v>3</v>
      </c>
      <c r="M1117" s="832">
        <v>93.27</v>
      </c>
    </row>
    <row r="1118" spans="1:13" ht="14.45" customHeight="1" x14ac:dyDescent="0.2">
      <c r="A1118" s="821" t="s">
        <v>2913</v>
      </c>
      <c r="B1118" s="822" t="s">
        <v>2395</v>
      </c>
      <c r="C1118" s="822" t="s">
        <v>2396</v>
      </c>
      <c r="D1118" s="822" t="s">
        <v>1287</v>
      </c>
      <c r="E1118" s="822" t="s">
        <v>736</v>
      </c>
      <c r="F1118" s="831"/>
      <c r="G1118" s="831"/>
      <c r="H1118" s="827">
        <v>0</v>
      </c>
      <c r="I1118" s="831">
        <v>1</v>
      </c>
      <c r="J1118" s="831">
        <v>34.47</v>
      </c>
      <c r="K1118" s="827">
        <v>1</v>
      </c>
      <c r="L1118" s="831">
        <v>1</v>
      </c>
      <c r="M1118" s="832">
        <v>34.47</v>
      </c>
    </row>
    <row r="1119" spans="1:13" ht="14.45" customHeight="1" x14ac:dyDescent="0.2">
      <c r="A1119" s="821" t="s">
        <v>2913</v>
      </c>
      <c r="B1119" s="822" t="s">
        <v>2684</v>
      </c>
      <c r="C1119" s="822" t="s">
        <v>2685</v>
      </c>
      <c r="D1119" s="822" t="s">
        <v>2686</v>
      </c>
      <c r="E1119" s="822" t="s">
        <v>2687</v>
      </c>
      <c r="F1119" s="831"/>
      <c r="G1119" s="831"/>
      <c r="H1119" s="827">
        <v>0</v>
      </c>
      <c r="I1119" s="831">
        <v>1</v>
      </c>
      <c r="J1119" s="831">
        <v>117.46</v>
      </c>
      <c r="K1119" s="827">
        <v>1</v>
      </c>
      <c r="L1119" s="831">
        <v>1</v>
      </c>
      <c r="M1119" s="832">
        <v>117.46</v>
      </c>
    </row>
    <row r="1120" spans="1:13" ht="14.45" customHeight="1" x14ac:dyDescent="0.2">
      <c r="A1120" s="821" t="s">
        <v>2913</v>
      </c>
      <c r="B1120" s="822" t="s">
        <v>2434</v>
      </c>
      <c r="C1120" s="822" t="s">
        <v>4294</v>
      </c>
      <c r="D1120" s="822" t="s">
        <v>891</v>
      </c>
      <c r="E1120" s="822" t="s">
        <v>1710</v>
      </c>
      <c r="F1120" s="831">
        <v>1</v>
      </c>
      <c r="G1120" s="831">
        <v>74.08</v>
      </c>
      <c r="H1120" s="827">
        <v>1</v>
      </c>
      <c r="I1120" s="831"/>
      <c r="J1120" s="831"/>
      <c r="K1120" s="827">
        <v>0</v>
      </c>
      <c r="L1120" s="831">
        <v>1</v>
      </c>
      <c r="M1120" s="832">
        <v>74.08</v>
      </c>
    </row>
    <row r="1121" spans="1:13" ht="14.45" customHeight="1" x14ac:dyDescent="0.2">
      <c r="A1121" s="821" t="s">
        <v>2913</v>
      </c>
      <c r="B1121" s="822" t="s">
        <v>2434</v>
      </c>
      <c r="C1121" s="822" t="s">
        <v>4184</v>
      </c>
      <c r="D1121" s="822" t="s">
        <v>891</v>
      </c>
      <c r="E1121" s="822" t="s">
        <v>2707</v>
      </c>
      <c r="F1121" s="831">
        <v>1</v>
      </c>
      <c r="G1121" s="831">
        <v>49.08</v>
      </c>
      <c r="H1121" s="827">
        <v>1</v>
      </c>
      <c r="I1121" s="831"/>
      <c r="J1121" s="831"/>
      <c r="K1121" s="827">
        <v>0</v>
      </c>
      <c r="L1121" s="831">
        <v>1</v>
      </c>
      <c r="M1121" s="832">
        <v>49.08</v>
      </c>
    </row>
    <row r="1122" spans="1:13" ht="14.45" customHeight="1" x14ac:dyDescent="0.2">
      <c r="A1122" s="821" t="s">
        <v>2913</v>
      </c>
      <c r="B1122" s="822" t="s">
        <v>2445</v>
      </c>
      <c r="C1122" s="822" t="s">
        <v>2449</v>
      </c>
      <c r="D1122" s="822" t="s">
        <v>1529</v>
      </c>
      <c r="E1122" s="822" t="s">
        <v>2450</v>
      </c>
      <c r="F1122" s="831"/>
      <c r="G1122" s="831"/>
      <c r="H1122" s="827">
        <v>0</v>
      </c>
      <c r="I1122" s="831">
        <v>3</v>
      </c>
      <c r="J1122" s="831">
        <v>463.08000000000004</v>
      </c>
      <c r="K1122" s="827">
        <v>1</v>
      </c>
      <c r="L1122" s="831">
        <v>3</v>
      </c>
      <c r="M1122" s="832">
        <v>463.08000000000004</v>
      </c>
    </row>
    <row r="1123" spans="1:13" ht="14.45" customHeight="1" x14ac:dyDescent="0.2">
      <c r="A1123" s="821" t="s">
        <v>2913</v>
      </c>
      <c r="B1123" s="822" t="s">
        <v>2497</v>
      </c>
      <c r="C1123" s="822" t="s">
        <v>3176</v>
      </c>
      <c r="D1123" s="822" t="s">
        <v>1376</v>
      </c>
      <c r="E1123" s="822" t="s">
        <v>3177</v>
      </c>
      <c r="F1123" s="831"/>
      <c r="G1123" s="831"/>
      <c r="H1123" s="827">
        <v>0</v>
      </c>
      <c r="I1123" s="831">
        <v>1</v>
      </c>
      <c r="J1123" s="831">
        <v>5623.83</v>
      </c>
      <c r="K1123" s="827">
        <v>1</v>
      </c>
      <c r="L1123" s="831">
        <v>1</v>
      </c>
      <c r="M1123" s="832">
        <v>5623.83</v>
      </c>
    </row>
    <row r="1124" spans="1:13" ht="14.45" customHeight="1" x14ac:dyDescent="0.2">
      <c r="A1124" s="821" t="s">
        <v>2913</v>
      </c>
      <c r="B1124" s="822" t="s">
        <v>2497</v>
      </c>
      <c r="C1124" s="822" t="s">
        <v>2499</v>
      </c>
      <c r="D1124" s="822" t="s">
        <v>1376</v>
      </c>
      <c r="E1124" s="822" t="s">
        <v>1377</v>
      </c>
      <c r="F1124" s="831"/>
      <c r="G1124" s="831"/>
      <c r="H1124" s="827">
        <v>0</v>
      </c>
      <c r="I1124" s="831">
        <v>2</v>
      </c>
      <c r="J1124" s="831">
        <v>8034.04</v>
      </c>
      <c r="K1124" s="827">
        <v>1</v>
      </c>
      <c r="L1124" s="831">
        <v>2</v>
      </c>
      <c r="M1124" s="832">
        <v>8034.04</v>
      </c>
    </row>
    <row r="1125" spans="1:13" ht="14.45" customHeight="1" x14ac:dyDescent="0.2">
      <c r="A1125" s="821" t="s">
        <v>2913</v>
      </c>
      <c r="B1125" s="822" t="s">
        <v>2497</v>
      </c>
      <c r="C1125" s="822" t="s">
        <v>3178</v>
      </c>
      <c r="D1125" s="822" t="s">
        <v>1376</v>
      </c>
      <c r="E1125" s="822" t="s">
        <v>3179</v>
      </c>
      <c r="F1125" s="831"/>
      <c r="G1125" s="831"/>
      <c r="H1125" s="827">
        <v>0</v>
      </c>
      <c r="I1125" s="831">
        <v>2</v>
      </c>
      <c r="J1125" s="831">
        <v>14461.26</v>
      </c>
      <c r="K1125" s="827">
        <v>1</v>
      </c>
      <c r="L1125" s="831">
        <v>2</v>
      </c>
      <c r="M1125" s="832">
        <v>14461.26</v>
      </c>
    </row>
    <row r="1126" spans="1:13" ht="14.45" customHeight="1" x14ac:dyDescent="0.2">
      <c r="A1126" s="821" t="s">
        <v>2913</v>
      </c>
      <c r="B1126" s="822" t="s">
        <v>4898</v>
      </c>
      <c r="C1126" s="822" t="s">
        <v>3072</v>
      </c>
      <c r="D1126" s="822" t="s">
        <v>3073</v>
      </c>
      <c r="E1126" s="822" t="s">
        <v>3074</v>
      </c>
      <c r="F1126" s="831"/>
      <c r="G1126" s="831"/>
      <c r="H1126" s="827">
        <v>0</v>
      </c>
      <c r="I1126" s="831">
        <v>1</v>
      </c>
      <c r="J1126" s="831">
        <v>1651.16</v>
      </c>
      <c r="K1126" s="827">
        <v>1</v>
      </c>
      <c r="L1126" s="831">
        <v>1</v>
      </c>
      <c r="M1126" s="832">
        <v>1651.16</v>
      </c>
    </row>
    <row r="1127" spans="1:13" ht="14.45" customHeight="1" x14ac:dyDescent="0.2">
      <c r="A1127" s="821" t="s">
        <v>2913</v>
      </c>
      <c r="B1127" s="822" t="s">
        <v>4894</v>
      </c>
      <c r="C1127" s="822" t="s">
        <v>3168</v>
      </c>
      <c r="D1127" s="822" t="s">
        <v>3169</v>
      </c>
      <c r="E1127" s="822" t="s">
        <v>3170</v>
      </c>
      <c r="F1127" s="831"/>
      <c r="G1127" s="831"/>
      <c r="H1127" s="827">
        <v>0</v>
      </c>
      <c r="I1127" s="831">
        <v>2</v>
      </c>
      <c r="J1127" s="831">
        <v>1004.62</v>
      </c>
      <c r="K1127" s="827">
        <v>1</v>
      </c>
      <c r="L1127" s="831">
        <v>2</v>
      </c>
      <c r="M1127" s="832">
        <v>1004.62</v>
      </c>
    </row>
    <row r="1128" spans="1:13" ht="14.45" customHeight="1" x14ac:dyDescent="0.2">
      <c r="A1128" s="821" t="s">
        <v>2913</v>
      </c>
      <c r="B1128" s="822" t="s">
        <v>4895</v>
      </c>
      <c r="C1128" s="822" t="s">
        <v>3103</v>
      </c>
      <c r="D1128" s="822" t="s">
        <v>3104</v>
      </c>
      <c r="E1128" s="822" t="s">
        <v>734</v>
      </c>
      <c r="F1128" s="831"/>
      <c r="G1128" s="831"/>
      <c r="H1128" s="827">
        <v>0</v>
      </c>
      <c r="I1128" s="831">
        <v>17</v>
      </c>
      <c r="J1128" s="831">
        <v>9356.6299999999992</v>
      </c>
      <c r="K1128" s="827">
        <v>1</v>
      </c>
      <c r="L1128" s="831">
        <v>17</v>
      </c>
      <c r="M1128" s="832">
        <v>9356.6299999999992</v>
      </c>
    </row>
    <row r="1129" spans="1:13" ht="14.45" customHeight="1" x14ac:dyDescent="0.2">
      <c r="A1129" s="821" t="s">
        <v>2913</v>
      </c>
      <c r="B1129" s="822" t="s">
        <v>4896</v>
      </c>
      <c r="C1129" s="822" t="s">
        <v>3016</v>
      </c>
      <c r="D1129" s="822" t="s">
        <v>3017</v>
      </c>
      <c r="E1129" s="822" t="s">
        <v>3018</v>
      </c>
      <c r="F1129" s="831"/>
      <c r="G1129" s="831"/>
      <c r="H1129" s="827">
        <v>0</v>
      </c>
      <c r="I1129" s="831">
        <v>1</v>
      </c>
      <c r="J1129" s="831">
        <v>550.39</v>
      </c>
      <c r="K1129" s="827">
        <v>1</v>
      </c>
      <c r="L1129" s="831">
        <v>1</v>
      </c>
      <c r="M1129" s="832">
        <v>550.39</v>
      </c>
    </row>
    <row r="1130" spans="1:13" ht="14.45" customHeight="1" x14ac:dyDescent="0.2">
      <c r="A1130" s="821" t="s">
        <v>2913</v>
      </c>
      <c r="B1130" s="822" t="s">
        <v>2524</v>
      </c>
      <c r="C1130" s="822" t="s">
        <v>2526</v>
      </c>
      <c r="D1130" s="822" t="s">
        <v>656</v>
      </c>
      <c r="E1130" s="822" t="s">
        <v>658</v>
      </c>
      <c r="F1130" s="831"/>
      <c r="G1130" s="831"/>
      <c r="H1130" s="827">
        <v>0</v>
      </c>
      <c r="I1130" s="831">
        <v>1</v>
      </c>
      <c r="J1130" s="831">
        <v>72.55</v>
      </c>
      <c r="K1130" s="827">
        <v>1</v>
      </c>
      <c r="L1130" s="831">
        <v>1</v>
      </c>
      <c r="M1130" s="832">
        <v>72.55</v>
      </c>
    </row>
    <row r="1131" spans="1:13" ht="14.45" customHeight="1" x14ac:dyDescent="0.2">
      <c r="A1131" s="821" t="s">
        <v>2913</v>
      </c>
      <c r="B1131" s="822" t="s">
        <v>2524</v>
      </c>
      <c r="C1131" s="822" t="s">
        <v>2525</v>
      </c>
      <c r="D1131" s="822" t="s">
        <v>656</v>
      </c>
      <c r="E1131" s="822" t="s">
        <v>657</v>
      </c>
      <c r="F1131" s="831"/>
      <c r="G1131" s="831"/>
      <c r="H1131" s="827">
        <v>0</v>
      </c>
      <c r="I1131" s="831">
        <v>4</v>
      </c>
      <c r="J1131" s="831">
        <v>87.04</v>
      </c>
      <c r="K1131" s="827">
        <v>1</v>
      </c>
      <c r="L1131" s="831">
        <v>4</v>
      </c>
      <c r="M1131" s="832">
        <v>87.04</v>
      </c>
    </row>
    <row r="1132" spans="1:13" ht="14.45" customHeight="1" x14ac:dyDescent="0.2">
      <c r="A1132" s="821" t="s">
        <v>2913</v>
      </c>
      <c r="B1132" s="822" t="s">
        <v>4899</v>
      </c>
      <c r="C1132" s="822" t="s">
        <v>3090</v>
      </c>
      <c r="D1132" s="822" t="s">
        <v>3091</v>
      </c>
      <c r="E1132" s="822" t="s">
        <v>2703</v>
      </c>
      <c r="F1132" s="831">
        <v>3</v>
      </c>
      <c r="G1132" s="831">
        <v>9483.5399999999991</v>
      </c>
      <c r="H1132" s="827">
        <v>1</v>
      </c>
      <c r="I1132" s="831"/>
      <c r="J1132" s="831"/>
      <c r="K1132" s="827">
        <v>0</v>
      </c>
      <c r="L1132" s="831">
        <v>3</v>
      </c>
      <c r="M1132" s="832">
        <v>9483.5399999999991</v>
      </c>
    </row>
    <row r="1133" spans="1:13" ht="14.45" customHeight="1" x14ac:dyDescent="0.2">
      <c r="A1133" s="821" t="s">
        <v>2913</v>
      </c>
      <c r="B1133" s="822" t="s">
        <v>2536</v>
      </c>
      <c r="C1133" s="822" t="s">
        <v>3928</v>
      </c>
      <c r="D1133" s="822" t="s">
        <v>3027</v>
      </c>
      <c r="E1133" s="822" t="s">
        <v>2730</v>
      </c>
      <c r="F1133" s="831"/>
      <c r="G1133" s="831"/>
      <c r="H1133" s="827">
        <v>0</v>
      </c>
      <c r="I1133" s="831">
        <v>2</v>
      </c>
      <c r="J1133" s="831">
        <v>2908.46</v>
      </c>
      <c r="K1133" s="827">
        <v>1</v>
      </c>
      <c r="L1133" s="831">
        <v>2</v>
      </c>
      <c r="M1133" s="832">
        <v>2908.46</v>
      </c>
    </row>
    <row r="1134" spans="1:13" ht="14.45" customHeight="1" x14ac:dyDescent="0.2">
      <c r="A1134" s="821" t="s">
        <v>2913</v>
      </c>
      <c r="B1134" s="822" t="s">
        <v>2536</v>
      </c>
      <c r="C1134" s="822" t="s">
        <v>2544</v>
      </c>
      <c r="D1134" s="822" t="s">
        <v>2545</v>
      </c>
      <c r="E1134" s="822" t="s">
        <v>2546</v>
      </c>
      <c r="F1134" s="831"/>
      <c r="G1134" s="831"/>
      <c r="H1134" s="827">
        <v>0</v>
      </c>
      <c r="I1134" s="831">
        <v>4</v>
      </c>
      <c r="J1134" s="831">
        <v>21288.32</v>
      </c>
      <c r="K1134" s="827">
        <v>1</v>
      </c>
      <c r="L1134" s="831">
        <v>4</v>
      </c>
      <c r="M1134" s="832">
        <v>21288.32</v>
      </c>
    </row>
    <row r="1135" spans="1:13" ht="14.45" customHeight="1" x14ac:dyDescent="0.2">
      <c r="A1135" s="821" t="s">
        <v>2913</v>
      </c>
      <c r="B1135" s="822" t="s">
        <v>2536</v>
      </c>
      <c r="C1135" s="822" t="s">
        <v>3028</v>
      </c>
      <c r="D1135" s="822" t="s">
        <v>2545</v>
      </c>
      <c r="E1135" s="822" t="s">
        <v>3029</v>
      </c>
      <c r="F1135" s="831"/>
      <c r="G1135" s="831"/>
      <c r="H1135" s="827">
        <v>0</v>
      </c>
      <c r="I1135" s="831">
        <v>1</v>
      </c>
      <c r="J1135" s="831">
        <v>5322.08</v>
      </c>
      <c r="K1135" s="827">
        <v>1</v>
      </c>
      <c r="L1135" s="831">
        <v>1</v>
      </c>
      <c r="M1135" s="832">
        <v>5322.08</v>
      </c>
    </row>
    <row r="1136" spans="1:13" ht="14.45" customHeight="1" x14ac:dyDescent="0.2">
      <c r="A1136" s="821" t="s">
        <v>2913</v>
      </c>
      <c r="B1136" s="822" t="s">
        <v>2536</v>
      </c>
      <c r="C1136" s="822" t="s">
        <v>2547</v>
      </c>
      <c r="D1136" s="822" t="s">
        <v>2548</v>
      </c>
      <c r="E1136" s="822" t="s">
        <v>853</v>
      </c>
      <c r="F1136" s="831"/>
      <c r="G1136" s="831"/>
      <c r="H1136" s="827">
        <v>0</v>
      </c>
      <c r="I1136" s="831">
        <v>1</v>
      </c>
      <c r="J1136" s="831">
        <v>1938.97</v>
      </c>
      <c r="K1136" s="827">
        <v>1</v>
      </c>
      <c r="L1136" s="831">
        <v>1</v>
      </c>
      <c r="M1136" s="832">
        <v>1938.97</v>
      </c>
    </row>
    <row r="1137" spans="1:13" ht="14.45" customHeight="1" x14ac:dyDescent="0.2">
      <c r="A1137" s="821" t="s">
        <v>2913</v>
      </c>
      <c r="B1137" s="822" t="s">
        <v>2536</v>
      </c>
      <c r="C1137" s="822" t="s">
        <v>2551</v>
      </c>
      <c r="D1137" s="822" t="s">
        <v>2548</v>
      </c>
      <c r="E1137" s="822" t="s">
        <v>2552</v>
      </c>
      <c r="F1137" s="831"/>
      <c r="G1137" s="831"/>
      <c r="H1137" s="827">
        <v>0</v>
      </c>
      <c r="I1137" s="831">
        <v>4</v>
      </c>
      <c r="J1137" s="831">
        <v>1939</v>
      </c>
      <c r="K1137" s="827">
        <v>1</v>
      </c>
      <c r="L1137" s="831">
        <v>4</v>
      </c>
      <c r="M1137" s="832">
        <v>1939</v>
      </c>
    </row>
    <row r="1138" spans="1:13" ht="14.45" customHeight="1" x14ac:dyDescent="0.2">
      <c r="A1138" s="821" t="s">
        <v>2913</v>
      </c>
      <c r="B1138" s="822" t="s">
        <v>2536</v>
      </c>
      <c r="C1138" s="822" t="s">
        <v>2540</v>
      </c>
      <c r="D1138" s="822" t="s">
        <v>2538</v>
      </c>
      <c r="E1138" s="822" t="s">
        <v>2541</v>
      </c>
      <c r="F1138" s="831"/>
      <c r="G1138" s="831"/>
      <c r="H1138" s="827">
        <v>0</v>
      </c>
      <c r="I1138" s="831">
        <v>18</v>
      </c>
      <c r="J1138" s="831">
        <v>8725.5</v>
      </c>
      <c r="K1138" s="827">
        <v>1</v>
      </c>
      <c r="L1138" s="831">
        <v>18</v>
      </c>
      <c r="M1138" s="832">
        <v>8725.5</v>
      </c>
    </row>
    <row r="1139" spans="1:13" ht="14.45" customHeight="1" x14ac:dyDescent="0.2">
      <c r="A1139" s="821" t="s">
        <v>2913</v>
      </c>
      <c r="B1139" s="822" t="s">
        <v>2536</v>
      </c>
      <c r="C1139" s="822" t="s">
        <v>2542</v>
      </c>
      <c r="D1139" s="822" t="s">
        <v>2538</v>
      </c>
      <c r="E1139" s="822" t="s">
        <v>2543</v>
      </c>
      <c r="F1139" s="831"/>
      <c r="G1139" s="831"/>
      <c r="H1139" s="827">
        <v>0</v>
      </c>
      <c r="I1139" s="831">
        <v>1</v>
      </c>
      <c r="J1139" s="831">
        <v>969.48</v>
      </c>
      <c r="K1139" s="827">
        <v>1</v>
      </c>
      <c r="L1139" s="831">
        <v>1</v>
      </c>
      <c r="M1139" s="832">
        <v>969.48</v>
      </c>
    </row>
    <row r="1140" spans="1:13" ht="14.45" customHeight="1" x14ac:dyDescent="0.2">
      <c r="A1140" s="821" t="s">
        <v>2913</v>
      </c>
      <c r="B1140" s="822" t="s">
        <v>2536</v>
      </c>
      <c r="C1140" s="822" t="s">
        <v>2729</v>
      </c>
      <c r="D1140" s="822" t="s">
        <v>2538</v>
      </c>
      <c r="E1140" s="822" t="s">
        <v>2730</v>
      </c>
      <c r="F1140" s="831"/>
      <c r="G1140" s="831"/>
      <c r="H1140" s="827">
        <v>0</v>
      </c>
      <c r="I1140" s="831">
        <v>2</v>
      </c>
      <c r="J1140" s="831">
        <v>2908.46</v>
      </c>
      <c r="K1140" s="827">
        <v>1</v>
      </c>
      <c r="L1140" s="831">
        <v>2</v>
      </c>
      <c r="M1140" s="832">
        <v>2908.46</v>
      </c>
    </row>
    <row r="1141" spans="1:13" ht="14.45" customHeight="1" x14ac:dyDescent="0.2">
      <c r="A1141" s="821" t="s">
        <v>2913</v>
      </c>
      <c r="B1141" s="822" t="s">
        <v>2555</v>
      </c>
      <c r="C1141" s="822" t="s">
        <v>2556</v>
      </c>
      <c r="D1141" s="822" t="s">
        <v>1211</v>
      </c>
      <c r="E1141" s="822" t="s">
        <v>1212</v>
      </c>
      <c r="F1141" s="831"/>
      <c r="G1141" s="831"/>
      <c r="H1141" s="827"/>
      <c r="I1141" s="831">
        <v>20</v>
      </c>
      <c r="J1141" s="831">
        <v>0</v>
      </c>
      <c r="K1141" s="827"/>
      <c r="L1141" s="831">
        <v>20</v>
      </c>
      <c r="M1141" s="832">
        <v>0</v>
      </c>
    </row>
    <row r="1142" spans="1:13" ht="14.45" customHeight="1" x14ac:dyDescent="0.2">
      <c r="A1142" s="821" t="s">
        <v>2913</v>
      </c>
      <c r="B1142" s="822" t="s">
        <v>2577</v>
      </c>
      <c r="C1142" s="822" t="s">
        <v>2581</v>
      </c>
      <c r="D1142" s="822" t="s">
        <v>2579</v>
      </c>
      <c r="E1142" s="822" t="s">
        <v>2582</v>
      </c>
      <c r="F1142" s="831"/>
      <c r="G1142" s="831"/>
      <c r="H1142" s="827">
        <v>0</v>
      </c>
      <c r="I1142" s="831">
        <v>6</v>
      </c>
      <c r="J1142" s="831">
        <v>1018.3799999999999</v>
      </c>
      <c r="K1142" s="827">
        <v>1</v>
      </c>
      <c r="L1142" s="831">
        <v>6</v>
      </c>
      <c r="M1142" s="832">
        <v>1018.3799999999999</v>
      </c>
    </row>
    <row r="1143" spans="1:13" ht="14.45" customHeight="1" x14ac:dyDescent="0.2">
      <c r="A1143" s="821" t="s">
        <v>2913</v>
      </c>
      <c r="B1143" s="822" t="s">
        <v>2577</v>
      </c>
      <c r="C1143" s="822" t="s">
        <v>3045</v>
      </c>
      <c r="D1143" s="822" t="s">
        <v>2579</v>
      </c>
      <c r="E1143" s="822" t="s">
        <v>3046</v>
      </c>
      <c r="F1143" s="831"/>
      <c r="G1143" s="831"/>
      <c r="H1143" s="827">
        <v>0</v>
      </c>
      <c r="I1143" s="831">
        <v>4</v>
      </c>
      <c r="J1143" s="831">
        <v>1357.88</v>
      </c>
      <c r="K1143" s="827">
        <v>1</v>
      </c>
      <c r="L1143" s="831">
        <v>4</v>
      </c>
      <c r="M1143" s="832">
        <v>1357.88</v>
      </c>
    </row>
    <row r="1144" spans="1:13" ht="14.45" customHeight="1" x14ac:dyDescent="0.2">
      <c r="A1144" s="821" t="s">
        <v>2913</v>
      </c>
      <c r="B1144" s="822" t="s">
        <v>2577</v>
      </c>
      <c r="C1144" s="822" t="s">
        <v>3047</v>
      </c>
      <c r="D1144" s="822" t="s">
        <v>3048</v>
      </c>
      <c r="E1144" s="822" t="s">
        <v>3049</v>
      </c>
      <c r="F1144" s="831"/>
      <c r="G1144" s="831"/>
      <c r="H1144" s="827">
        <v>0</v>
      </c>
      <c r="I1144" s="831">
        <v>1</v>
      </c>
      <c r="J1144" s="831">
        <v>763.63</v>
      </c>
      <c r="K1144" s="827">
        <v>1</v>
      </c>
      <c r="L1144" s="831">
        <v>1</v>
      </c>
      <c r="M1144" s="832">
        <v>763.63</v>
      </c>
    </row>
    <row r="1145" spans="1:13" ht="14.45" customHeight="1" x14ac:dyDescent="0.2">
      <c r="A1145" s="821" t="s">
        <v>2913</v>
      </c>
      <c r="B1145" s="822" t="s">
        <v>2744</v>
      </c>
      <c r="C1145" s="822" t="s">
        <v>2745</v>
      </c>
      <c r="D1145" s="822" t="s">
        <v>1814</v>
      </c>
      <c r="E1145" s="822" t="s">
        <v>2746</v>
      </c>
      <c r="F1145" s="831"/>
      <c r="G1145" s="831"/>
      <c r="H1145" s="827">
        <v>0</v>
      </c>
      <c r="I1145" s="831">
        <v>1</v>
      </c>
      <c r="J1145" s="831">
        <v>212.45</v>
      </c>
      <c r="K1145" s="827">
        <v>1</v>
      </c>
      <c r="L1145" s="831">
        <v>1</v>
      </c>
      <c r="M1145" s="832">
        <v>212.45</v>
      </c>
    </row>
    <row r="1146" spans="1:13" ht="14.45" customHeight="1" x14ac:dyDescent="0.2">
      <c r="A1146" s="821" t="s">
        <v>2913</v>
      </c>
      <c r="B1146" s="822" t="s">
        <v>2587</v>
      </c>
      <c r="C1146" s="822" t="s">
        <v>2591</v>
      </c>
      <c r="D1146" s="822" t="s">
        <v>2589</v>
      </c>
      <c r="E1146" s="822" t="s">
        <v>2592</v>
      </c>
      <c r="F1146" s="831"/>
      <c r="G1146" s="831"/>
      <c r="H1146" s="827">
        <v>0</v>
      </c>
      <c r="I1146" s="831">
        <v>2</v>
      </c>
      <c r="J1146" s="831">
        <v>23.42</v>
      </c>
      <c r="K1146" s="827">
        <v>1</v>
      </c>
      <c r="L1146" s="831">
        <v>2</v>
      </c>
      <c r="M1146" s="832">
        <v>23.42</v>
      </c>
    </row>
    <row r="1147" spans="1:13" ht="14.45" customHeight="1" x14ac:dyDescent="0.2">
      <c r="A1147" s="821" t="s">
        <v>2913</v>
      </c>
      <c r="B1147" s="822" t="s">
        <v>2593</v>
      </c>
      <c r="C1147" s="822" t="s">
        <v>2596</v>
      </c>
      <c r="D1147" s="822" t="s">
        <v>1460</v>
      </c>
      <c r="E1147" s="822" t="s">
        <v>1386</v>
      </c>
      <c r="F1147" s="831"/>
      <c r="G1147" s="831"/>
      <c r="H1147" s="827"/>
      <c r="I1147" s="831">
        <v>4</v>
      </c>
      <c r="J1147" s="831">
        <v>0</v>
      </c>
      <c r="K1147" s="827"/>
      <c r="L1147" s="831">
        <v>4</v>
      </c>
      <c r="M1147" s="832">
        <v>0</v>
      </c>
    </row>
    <row r="1148" spans="1:13" ht="14.45" customHeight="1" x14ac:dyDescent="0.2">
      <c r="A1148" s="821" t="s">
        <v>2913</v>
      </c>
      <c r="B1148" s="822" t="s">
        <v>2593</v>
      </c>
      <c r="C1148" s="822" t="s">
        <v>2594</v>
      </c>
      <c r="D1148" s="822" t="s">
        <v>1460</v>
      </c>
      <c r="E1148" s="822" t="s">
        <v>2595</v>
      </c>
      <c r="F1148" s="831"/>
      <c r="G1148" s="831"/>
      <c r="H1148" s="827"/>
      <c r="I1148" s="831">
        <v>4</v>
      </c>
      <c r="J1148" s="831">
        <v>0</v>
      </c>
      <c r="K1148" s="827"/>
      <c r="L1148" s="831">
        <v>4</v>
      </c>
      <c r="M1148" s="832">
        <v>0</v>
      </c>
    </row>
    <row r="1149" spans="1:13" ht="14.45" customHeight="1" x14ac:dyDescent="0.2">
      <c r="A1149" s="821" t="s">
        <v>2913</v>
      </c>
      <c r="B1149" s="822" t="s">
        <v>2597</v>
      </c>
      <c r="C1149" s="822" t="s">
        <v>4111</v>
      </c>
      <c r="D1149" s="822" t="s">
        <v>2599</v>
      </c>
      <c r="E1149" s="822" t="s">
        <v>2991</v>
      </c>
      <c r="F1149" s="831"/>
      <c r="G1149" s="831"/>
      <c r="H1149" s="827">
        <v>0</v>
      </c>
      <c r="I1149" s="831">
        <v>1</v>
      </c>
      <c r="J1149" s="831">
        <v>132</v>
      </c>
      <c r="K1149" s="827">
        <v>1</v>
      </c>
      <c r="L1149" s="831">
        <v>1</v>
      </c>
      <c r="M1149" s="832">
        <v>132</v>
      </c>
    </row>
    <row r="1150" spans="1:13" ht="14.45" customHeight="1" x14ac:dyDescent="0.2">
      <c r="A1150" s="821" t="s">
        <v>2913</v>
      </c>
      <c r="B1150" s="822" t="s">
        <v>2601</v>
      </c>
      <c r="C1150" s="822" t="s">
        <v>2602</v>
      </c>
      <c r="D1150" s="822" t="s">
        <v>2603</v>
      </c>
      <c r="E1150" s="822" t="s">
        <v>2604</v>
      </c>
      <c r="F1150" s="831"/>
      <c r="G1150" s="831"/>
      <c r="H1150" s="827">
        <v>0</v>
      </c>
      <c r="I1150" s="831">
        <v>1</v>
      </c>
      <c r="J1150" s="831">
        <v>141.25</v>
      </c>
      <c r="K1150" s="827">
        <v>1</v>
      </c>
      <c r="L1150" s="831">
        <v>1</v>
      </c>
      <c r="M1150" s="832">
        <v>141.25</v>
      </c>
    </row>
    <row r="1151" spans="1:13" ht="14.45" customHeight="1" x14ac:dyDescent="0.2">
      <c r="A1151" s="821" t="s">
        <v>2913</v>
      </c>
      <c r="B1151" s="822" t="s">
        <v>2304</v>
      </c>
      <c r="C1151" s="822" t="s">
        <v>2305</v>
      </c>
      <c r="D1151" s="822" t="s">
        <v>1068</v>
      </c>
      <c r="E1151" s="822" t="s">
        <v>2306</v>
      </c>
      <c r="F1151" s="831"/>
      <c r="G1151" s="831"/>
      <c r="H1151" s="827">
        <v>0</v>
      </c>
      <c r="I1151" s="831">
        <v>1</v>
      </c>
      <c r="J1151" s="831">
        <v>165.63</v>
      </c>
      <c r="K1151" s="827">
        <v>1</v>
      </c>
      <c r="L1151" s="831">
        <v>1</v>
      </c>
      <c r="M1151" s="832">
        <v>165.63</v>
      </c>
    </row>
    <row r="1152" spans="1:13" ht="14.45" customHeight="1" x14ac:dyDescent="0.2">
      <c r="A1152" s="821" t="s">
        <v>2914</v>
      </c>
      <c r="B1152" s="822" t="s">
        <v>2294</v>
      </c>
      <c r="C1152" s="822" t="s">
        <v>2297</v>
      </c>
      <c r="D1152" s="822" t="s">
        <v>1674</v>
      </c>
      <c r="E1152" s="822" t="s">
        <v>2298</v>
      </c>
      <c r="F1152" s="831"/>
      <c r="G1152" s="831"/>
      <c r="H1152" s="827">
        <v>0</v>
      </c>
      <c r="I1152" s="831">
        <v>3</v>
      </c>
      <c r="J1152" s="831">
        <v>71.3</v>
      </c>
      <c r="K1152" s="827">
        <v>1</v>
      </c>
      <c r="L1152" s="831">
        <v>3</v>
      </c>
      <c r="M1152" s="832">
        <v>71.3</v>
      </c>
    </row>
    <row r="1153" spans="1:13" ht="14.45" customHeight="1" x14ac:dyDescent="0.2">
      <c r="A1153" s="821" t="s">
        <v>2914</v>
      </c>
      <c r="B1153" s="822" t="s">
        <v>2308</v>
      </c>
      <c r="C1153" s="822" t="s">
        <v>2309</v>
      </c>
      <c r="D1153" s="822" t="s">
        <v>2310</v>
      </c>
      <c r="E1153" s="822" t="s">
        <v>2311</v>
      </c>
      <c r="F1153" s="831"/>
      <c r="G1153" s="831"/>
      <c r="H1153" s="827">
        <v>0</v>
      </c>
      <c r="I1153" s="831">
        <v>3</v>
      </c>
      <c r="J1153" s="831">
        <v>1359.54</v>
      </c>
      <c r="K1153" s="827">
        <v>1</v>
      </c>
      <c r="L1153" s="831">
        <v>3</v>
      </c>
      <c r="M1153" s="832">
        <v>1359.54</v>
      </c>
    </row>
    <row r="1154" spans="1:13" ht="14.45" customHeight="1" x14ac:dyDescent="0.2">
      <c r="A1154" s="821" t="s">
        <v>2914</v>
      </c>
      <c r="B1154" s="822" t="s">
        <v>2317</v>
      </c>
      <c r="C1154" s="822" t="s">
        <v>2321</v>
      </c>
      <c r="D1154" s="822" t="s">
        <v>2319</v>
      </c>
      <c r="E1154" s="822" t="s">
        <v>2322</v>
      </c>
      <c r="F1154" s="831"/>
      <c r="G1154" s="831"/>
      <c r="H1154" s="827">
        <v>0</v>
      </c>
      <c r="I1154" s="831">
        <v>1</v>
      </c>
      <c r="J1154" s="831">
        <v>43.21</v>
      </c>
      <c r="K1154" s="827">
        <v>1</v>
      </c>
      <c r="L1154" s="831">
        <v>1</v>
      </c>
      <c r="M1154" s="832">
        <v>43.21</v>
      </c>
    </row>
    <row r="1155" spans="1:13" ht="14.45" customHeight="1" x14ac:dyDescent="0.2">
      <c r="A1155" s="821" t="s">
        <v>2914</v>
      </c>
      <c r="B1155" s="822" t="s">
        <v>2330</v>
      </c>
      <c r="C1155" s="822" t="s">
        <v>2333</v>
      </c>
      <c r="D1155" s="822" t="s">
        <v>931</v>
      </c>
      <c r="E1155" s="822" t="s">
        <v>2334</v>
      </c>
      <c r="F1155" s="831"/>
      <c r="G1155" s="831"/>
      <c r="H1155" s="827">
        <v>0</v>
      </c>
      <c r="I1155" s="831">
        <v>6</v>
      </c>
      <c r="J1155" s="831">
        <v>8313.7199999999993</v>
      </c>
      <c r="K1155" s="827">
        <v>1</v>
      </c>
      <c r="L1155" s="831">
        <v>6</v>
      </c>
      <c r="M1155" s="832">
        <v>8313.7199999999993</v>
      </c>
    </row>
    <row r="1156" spans="1:13" ht="14.45" customHeight="1" x14ac:dyDescent="0.2">
      <c r="A1156" s="821" t="s">
        <v>2914</v>
      </c>
      <c r="B1156" s="822" t="s">
        <v>2330</v>
      </c>
      <c r="C1156" s="822" t="s">
        <v>3713</v>
      </c>
      <c r="D1156" s="822" t="s">
        <v>929</v>
      </c>
      <c r="E1156" s="822" t="s">
        <v>3714</v>
      </c>
      <c r="F1156" s="831"/>
      <c r="G1156" s="831"/>
      <c r="H1156" s="827">
        <v>0</v>
      </c>
      <c r="I1156" s="831">
        <v>2</v>
      </c>
      <c r="J1156" s="831">
        <v>736.32</v>
      </c>
      <c r="K1156" s="827">
        <v>1</v>
      </c>
      <c r="L1156" s="831">
        <v>2</v>
      </c>
      <c r="M1156" s="832">
        <v>736.32</v>
      </c>
    </row>
    <row r="1157" spans="1:13" ht="14.45" customHeight="1" x14ac:dyDescent="0.2">
      <c r="A1157" s="821" t="s">
        <v>2914</v>
      </c>
      <c r="B1157" s="822" t="s">
        <v>2330</v>
      </c>
      <c r="C1157" s="822" t="s">
        <v>2654</v>
      </c>
      <c r="D1157" s="822" t="s">
        <v>929</v>
      </c>
      <c r="E1157" s="822" t="s">
        <v>2655</v>
      </c>
      <c r="F1157" s="831"/>
      <c r="G1157" s="831"/>
      <c r="H1157" s="827">
        <v>0</v>
      </c>
      <c r="I1157" s="831">
        <v>1</v>
      </c>
      <c r="J1157" s="831">
        <v>736.33</v>
      </c>
      <c r="K1157" s="827">
        <v>1</v>
      </c>
      <c r="L1157" s="831">
        <v>1</v>
      </c>
      <c r="M1157" s="832">
        <v>736.33</v>
      </c>
    </row>
    <row r="1158" spans="1:13" ht="14.45" customHeight="1" x14ac:dyDescent="0.2">
      <c r="A1158" s="821" t="s">
        <v>2914</v>
      </c>
      <c r="B1158" s="822" t="s">
        <v>2330</v>
      </c>
      <c r="C1158" s="822" t="s">
        <v>3120</v>
      </c>
      <c r="D1158" s="822" t="s">
        <v>929</v>
      </c>
      <c r="E1158" s="822" t="s">
        <v>3121</v>
      </c>
      <c r="F1158" s="831"/>
      <c r="G1158" s="831"/>
      <c r="H1158" s="827">
        <v>0</v>
      </c>
      <c r="I1158" s="831">
        <v>6</v>
      </c>
      <c r="J1158" s="831">
        <v>2945.34</v>
      </c>
      <c r="K1158" s="827">
        <v>1</v>
      </c>
      <c r="L1158" s="831">
        <v>6</v>
      </c>
      <c r="M1158" s="832">
        <v>2945.34</v>
      </c>
    </row>
    <row r="1159" spans="1:13" ht="14.45" customHeight="1" x14ac:dyDescent="0.2">
      <c r="A1159" s="821" t="s">
        <v>2914</v>
      </c>
      <c r="B1159" s="822" t="s">
        <v>2330</v>
      </c>
      <c r="C1159" s="822" t="s">
        <v>2337</v>
      </c>
      <c r="D1159" s="822" t="s">
        <v>929</v>
      </c>
      <c r="E1159" s="822" t="s">
        <v>2338</v>
      </c>
      <c r="F1159" s="831"/>
      <c r="G1159" s="831"/>
      <c r="H1159" s="827">
        <v>0</v>
      </c>
      <c r="I1159" s="831">
        <v>7</v>
      </c>
      <c r="J1159" s="831">
        <v>6466.18</v>
      </c>
      <c r="K1159" s="827">
        <v>1</v>
      </c>
      <c r="L1159" s="831">
        <v>7</v>
      </c>
      <c r="M1159" s="832">
        <v>6466.18</v>
      </c>
    </row>
    <row r="1160" spans="1:13" ht="14.45" customHeight="1" x14ac:dyDescent="0.2">
      <c r="A1160" s="821" t="s">
        <v>2914</v>
      </c>
      <c r="B1160" s="822" t="s">
        <v>2345</v>
      </c>
      <c r="C1160" s="822" t="s">
        <v>2346</v>
      </c>
      <c r="D1160" s="822" t="s">
        <v>801</v>
      </c>
      <c r="E1160" s="822" t="s">
        <v>2347</v>
      </c>
      <c r="F1160" s="831"/>
      <c r="G1160" s="831"/>
      <c r="H1160" s="827">
        <v>0</v>
      </c>
      <c r="I1160" s="831">
        <v>1</v>
      </c>
      <c r="J1160" s="831">
        <v>80.010000000000005</v>
      </c>
      <c r="K1160" s="827">
        <v>1</v>
      </c>
      <c r="L1160" s="831">
        <v>1</v>
      </c>
      <c r="M1160" s="832">
        <v>80.010000000000005</v>
      </c>
    </row>
    <row r="1161" spans="1:13" ht="14.45" customHeight="1" x14ac:dyDescent="0.2">
      <c r="A1161" s="821" t="s">
        <v>2914</v>
      </c>
      <c r="B1161" s="822" t="s">
        <v>2356</v>
      </c>
      <c r="C1161" s="822" t="s">
        <v>2359</v>
      </c>
      <c r="D1161" s="822" t="s">
        <v>936</v>
      </c>
      <c r="E1161" s="822" t="s">
        <v>2360</v>
      </c>
      <c r="F1161" s="831"/>
      <c r="G1161" s="831"/>
      <c r="H1161" s="827">
        <v>0</v>
      </c>
      <c r="I1161" s="831">
        <v>5</v>
      </c>
      <c r="J1161" s="831">
        <v>212.55</v>
      </c>
      <c r="K1161" s="827">
        <v>1</v>
      </c>
      <c r="L1161" s="831">
        <v>5</v>
      </c>
      <c r="M1161" s="832">
        <v>212.55</v>
      </c>
    </row>
    <row r="1162" spans="1:13" ht="14.45" customHeight="1" x14ac:dyDescent="0.2">
      <c r="A1162" s="821" t="s">
        <v>2914</v>
      </c>
      <c r="B1162" s="822" t="s">
        <v>4892</v>
      </c>
      <c r="C1162" s="822" t="s">
        <v>4524</v>
      </c>
      <c r="D1162" s="822" t="s">
        <v>1114</v>
      </c>
      <c r="E1162" s="822" t="s">
        <v>1115</v>
      </c>
      <c r="F1162" s="831"/>
      <c r="G1162" s="831"/>
      <c r="H1162" s="827">
        <v>0</v>
      </c>
      <c r="I1162" s="831">
        <v>1</v>
      </c>
      <c r="J1162" s="831">
        <v>139.72999999999999</v>
      </c>
      <c r="K1162" s="827">
        <v>1</v>
      </c>
      <c r="L1162" s="831">
        <v>1</v>
      </c>
      <c r="M1162" s="832">
        <v>139.72999999999999</v>
      </c>
    </row>
    <row r="1163" spans="1:13" ht="14.45" customHeight="1" x14ac:dyDescent="0.2">
      <c r="A1163" s="821" t="s">
        <v>2914</v>
      </c>
      <c r="B1163" s="822" t="s">
        <v>2434</v>
      </c>
      <c r="C1163" s="822" t="s">
        <v>3760</v>
      </c>
      <c r="D1163" s="822" t="s">
        <v>891</v>
      </c>
      <c r="E1163" s="822" t="s">
        <v>3761</v>
      </c>
      <c r="F1163" s="831">
        <v>1</v>
      </c>
      <c r="G1163" s="831">
        <v>63.14</v>
      </c>
      <c r="H1163" s="827">
        <v>1</v>
      </c>
      <c r="I1163" s="831"/>
      <c r="J1163" s="831"/>
      <c r="K1163" s="827">
        <v>0</v>
      </c>
      <c r="L1163" s="831">
        <v>1</v>
      </c>
      <c r="M1163" s="832">
        <v>63.14</v>
      </c>
    </row>
    <row r="1164" spans="1:13" ht="14.45" customHeight="1" x14ac:dyDescent="0.2">
      <c r="A1164" s="821" t="s">
        <v>2914</v>
      </c>
      <c r="B1164" s="822" t="s">
        <v>2445</v>
      </c>
      <c r="C1164" s="822" t="s">
        <v>2449</v>
      </c>
      <c r="D1164" s="822" t="s">
        <v>1529</v>
      </c>
      <c r="E1164" s="822" t="s">
        <v>2450</v>
      </c>
      <c r="F1164" s="831"/>
      <c r="G1164" s="831"/>
      <c r="H1164" s="827">
        <v>0</v>
      </c>
      <c r="I1164" s="831">
        <v>5</v>
      </c>
      <c r="J1164" s="831">
        <v>771.80000000000007</v>
      </c>
      <c r="K1164" s="827">
        <v>1</v>
      </c>
      <c r="L1164" s="831">
        <v>5</v>
      </c>
      <c r="M1164" s="832">
        <v>771.80000000000007</v>
      </c>
    </row>
    <row r="1165" spans="1:13" ht="14.45" customHeight="1" x14ac:dyDescent="0.2">
      <c r="A1165" s="821" t="s">
        <v>2914</v>
      </c>
      <c r="B1165" s="822" t="s">
        <v>2497</v>
      </c>
      <c r="C1165" s="822" t="s">
        <v>2499</v>
      </c>
      <c r="D1165" s="822" t="s">
        <v>1376</v>
      </c>
      <c r="E1165" s="822" t="s">
        <v>1377</v>
      </c>
      <c r="F1165" s="831"/>
      <c r="G1165" s="831"/>
      <c r="H1165" s="827">
        <v>0</v>
      </c>
      <c r="I1165" s="831">
        <v>1</v>
      </c>
      <c r="J1165" s="831">
        <v>4017.02</v>
      </c>
      <c r="K1165" s="827">
        <v>1</v>
      </c>
      <c r="L1165" s="831">
        <v>1</v>
      </c>
      <c r="M1165" s="832">
        <v>4017.02</v>
      </c>
    </row>
    <row r="1166" spans="1:13" ht="14.45" customHeight="1" x14ac:dyDescent="0.2">
      <c r="A1166" s="821" t="s">
        <v>2914</v>
      </c>
      <c r="B1166" s="822" t="s">
        <v>2497</v>
      </c>
      <c r="C1166" s="822" t="s">
        <v>3178</v>
      </c>
      <c r="D1166" s="822" t="s">
        <v>1376</v>
      </c>
      <c r="E1166" s="822" t="s">
        <v>3179</v>
      </c>
      <c r="F1166" s="831"/>
      <c r="G1166" s="831"/>
      <c r="H1166" s="827">
        <v>0</v>
      </c>
      <c r="I1166" s="831">
        <v>1</v>
      </c>
      <c r="J1166" s="831">
        <v>7230.63</v>
      </c>
      <c r="K1166" s="827">
        <v>1</v>
      </c>
      <c r="L1166" s="831">
        <v>1</v>
      </c>
      <c r="M1166" s="832">
        <v>7230.63</v>
      </c>
    </row>
    <row r="1167" spans="1:13" ht="14.45" customHeight="1" x14ac:dyDescent="0.2">
      <c r="A1167" s="821" t="s">
        <v>2914</v>
      </c>
      <c r="B1167" s="822" t="s">
        <v>4898</v>
      </c>
      <c r="C1167" s="822" t="s">
        <v>3072</v>
      </c>
      <c r="D1167" s="822" t="s">
        <v>3073</v>
      </c>
      <c r="E1167" s="822" t="s">
        <v>3074</v>
      </c>
      <c r="F1167" s="831"/>
      <c r="G1167" s="831"/>
      <c r="H1167" s="827">
        <v>0</v>
      </c>
      <c r="I1167" s="831">
        <v>3</v>
      </c>
      <c r="J1167" s="831">
        <v>4953.4800000000005</v>
      </c>
      <c r="K1167" s="827">
        <v>1</v>
      </c>
      <c r="L1167" s="831">
        <v>3</v>
      </c>
      <c r="M1167" s="832">
        <v>4953.4800000000005</v>
      </c>
    </row>
    <row r="1168" spans="1:13" ht="14.45" customHeight="1" x14ac:dyDescent="0.2">
      <c r="A1168" s="821" t="s">
        <v>2914</v>
      </c>
      <c r="B1168" s="822" t="s">
        <v>4894</v>
      </c>
      <c r="C1168" s="822" t="s">
        <v>3168</v>
      </c>
      <c r="D1168" s="822" t="s">
        <v>3169</v>
      </c>
      <c r="E1168" s="822" t="s">
        <v>3170</v>
      </c>
      <c r="F1168" s="831"/>
      <c r="G1168" s="831"/>
      <c r="H1168" s="827">
        <v>0</v>
      </c>
      <c r="I1168" s="831">
        <v>7</v>
      </c>
      <c r="J1168" s="831">
        <v>3516.17</v>
      </c>
      <c r="K1168" s="827">
        <v>1</v>
      </c>
      <c r="L1168" s="831">
        <v>7</v>
      </c>
      <c r="M1168" s="832">
        <v>3516.17</v>
      </c>
    </row>
    <row r="1169" spans="1:13" ht="14.45" customHeight="1" x14ac:dyDescent="0.2">
      <c r="A1169" s="821" t="s">
        <v>2914</v>
      </c>
      <c r="B1169" s="822" t="s">
        <v>4895</v>
      </c>
      <c r="C1169" s="822" t="s">
        <v>3103</v>
      </c>
      <c r="D1169" s="822" t="s">
        <v>3104</v>
      </c>
      <c r="E1169" s="822" t="s">
        <v>734</v>
      </c>
      <c r="F1169" s="831"/>
      <c r="G1169" s="831"/>
      <c r="H1169" s="827">
        <v>0</v>
      </c>
      <c r="I1169" s="831">
        <v>25</v>
      </c>
      <c r="J1169" s="831">
        <v>13759.75</v>
      </c>
      <c r="K1169" s="827">
        <v>1</v>
      </c>
      <c r="L1169" s="831">
        <v>25</v>
      </c>
      <c r="M1169" s="832">
        <v>13759.75</v>
      </c>
    </row>
    <row r="1170" spans="1:13" ht="14.45" customHeight="1" x14ac:dyDescent="0.2">
      <c r="A1170" s="821" t="s">
        <v>2914</v>
      </c>
      <c r="B1170" s="822" t="s">
        <v>2524</v>
      </c>
      <c r="C1170" s="822" t="s">
        <v>2526</v>
      </c>
      <c r="D1170" s="822" t="s">
        <v>656</v>
      </c>
      <c r="E1170" s="822" t="s">
        <v>658</v>
      </c>
      <c r="F1170" s="831"/>
      <c r="G1170" s="831"/>
      <c r="H1170" s="827">
        <v>0</v>
      </c>
      <c r="I1170" s="831">
        <v>1</v>
      </c>
      <c r="J1170" s="831">
        <v>72.55</v>
      </c>
      <c r="K1170" s="827">
        <v>1</v>
      </c>
      <c r="L1170" s="831">
        <v>1</v>
      </c>
      <c r="M1170" s="832">
        <v>72.55</v>
      </c>
    </row>
    <row r="1171" spans="1:13" ht="14.45" customHeight="1" x14ac:dyDescent="0.2">
      <c r="A1171" s="821" t="s">
        <v>2914</v>
      </c>
      <c r="B1171" s="822" t="s">
        <v>2524</v>
      </c>
      <c r="C1171" s="822" t="s">
        <v>2527</v>
      </c>
      <c r="D1171" s="822" t="s">
        <v>656</v>
      </c>
      <c r="E1171" s="822" t="s">
        <v>659</v>
      </c>
      <c r="F1171" s="831"/>
      <c r="G1171" s="831"/>
      <c r="H1171" s="827">
        <v>0</v>
      </c>
      <c r="I1171" s="831">
        <v>1</v>
      </c>
      <c r="J1171" s="831">
        <v>65.28</v>
      </c>
      <c r="K1171" s="827">
        <v>1</v>
      </c>
      <c r="L1171" s="831">
        <v>1</v>
      </c>
      <c r="M1171" s="832">
        <v>65.28</v>
      </c>
    </row>
    <row r="1172" spans="1:13" ht="14.45" customHeight="1" x14ac:dyDescent="0.2">
      <c r="A1172" s="821" t="s">
        <v>2914</v>
      </c>
      <c r="B1172" s="822" t="s">
        <v>2524</v>
      </c>
      <c r="C1172" s="822" t="s">
        <v>2525</v>
      </c>
      <c r="D1172" s="822" t="s">
        <v>656</v>
      </c>
      <c r="E1172" s="822" t="s">
        <v>657</v>
      </c>
      <c r="F1172" s="831"/>
      <c r="G1172" s="831"/>
      <c r="H1172" s="827">
        <v>0</v>
      </c>
      <c r="I1172" s="831">
        <v>1</v>
      </c>
      <c r="J1172" s="831">
        <v>21.76</v>
      </c>
      <c r="K1172" s="827">
        <v>1</v>
      </c>
      <c r="L1172" s="831">
        <v>1</v>
      </c>
      <c r="M1172" s="832">
        <v>21.76</v>
      </c>
    </row>
    <row r="1173" spans="1:13" ht="14.45" customHeight="1" x14ac:dyDescent="0.2">
      <c r="A1173" s="821" t="s">
        <v>2914</v>
      </c>
      <c r="B1173" s="822" t="s">
        <v>2532</v>
      </c>
      <c r="C1173" s="822" t="s">
        <v>2534</v>
      </c>
      <c r="D1173" s="822" t="s">
        <v>1237</v>
      </c>
      <c r="E1173" s="822" t="s">
        <v>1238</v>
      </c>
      <c r="F1173" s="831"/>
      <c r="G1173" s="831"/>
      <c r="H1173" s="827">
        <v>0</v>
      </c>
      <c r="I1173" s="831">
        <v>2</v>
      </c>
      <c r="J1173" s="831">
        <v>1105.28</v>
      </c>
      <c r="K1173" s="827">
        <v>1</v>
      </c>
      <c r="L1173" s="831">
        <v>2</v>
      </c>
      <c r="M1173" s="832">
        <v>1105.28</v>
      </c>
    </row>
    <row r="1174" spans="1:13" ht="14.45" customHeight="1" x14ac:dyDescent="0.2">
      <c r="A1174" s="821" t="s">
        <v>2914</v>
      </c>
      <c r="B1174" s="822" t="s">
        <v>2536</v>
      </c>
      <c r="C1174" s="822" t="s">
        <v>2544</v>
      </c>
      <c r="D1174" s="822" t="s">
        <v>2545</v>
      </c>
      <c r="E1174" s="822" t="s">
        <v>2546</v>
      </c>
      <c r="F1174" s="831"/>
      <c r="G1174" s="831"/>
      <c r="H1174" s="827">
        <v>0</v>
      </c>
      <c r="I1174" s="831">
        <v>3</v>
      </c>
      <c r="J1174" s="831">
        <v>15966.24</v>
      </c>
      <c r="K1174" s="827">
        <v>1</v>
      </c>
      <c r="L1174" s="831">
        <v>3</v>
      </c>
      <c r="M1174" s="832">
        <v>15966.24</v>
      </c>
    </row>
    <row r="1175" spans="1:13" ht="14.45" customHeight="1" x14ac:dyDescent="0.2">
      <c r="A1175" s="821" t="s">
        <v>2914</v>
      </c>
      <c r="B1175" s="822" t="s">
        <v>2536</v>
      </c>
      <c r="C1175" s="822" t="s">
        <v>3028</v>
      </c>
      <c r="D1175" s="822" t="s">
        <v>2545</v>
      </c>
      <c r="E1175" s="822" t="s">
        <v>3029</v>
      </c>
      <c r="F1175" s="831"/>
      <c r="G1175" s="831"/>
      <c r="H1175" s="827">
        <v>0</v>
      </c>
      <c r="I1175" s="831">
        <v>2</v>
      </c>
      <c r="J1175" s="831">
        <v>10644.16</v>
      </c>
      <c r="K1175" s="827">
        <v>1</v>
      </c>
      <c r="L1175" s="831">
        <v>2</v>
      </c>
      <c r="M1175" s="832">
        <v>10644.16</v>
      </c>
    </row>
    <row r="1176" spans="1:13" ht="14.45" customHeight="1" x14ac:dyDescent="0.2">
      <c r="A1176" s="821" t="s">
        <v>2914</v>
      </c>
      <c r="B1176" s="822" t="s">
        <v>2536</v>
      </c>
      <c r="C1176" s="822" t="s">
        <v>2547</v>
      </c>
      <c r="D1176" s="822" t="s">
        <v>2548</v>
      </c>
      <c r="E1176" s="822" t="s">
        <v>853</v>
      </c>
      <c r="F1176" s="831"/>
      <c r="G1176" s="831"/>
      <c r="H1176" s="827">
        <v>0</v>
      </c>
      <c r="I1176" s="831">
        <v>3</v>
      </c>
      <c r="J1176" s="831">
        <v>5816.91</v>
      </c>
      <c r="K1176" s="827">
        <v>1</v>
      </c>
      <c r="L1176" s="831">
        <v>3</v>
      </c>
      <c r="M1176" s="832">
        <v>5816.91</v>
      </c>
    </row>
    <row r="1177" spans="1:13" ht="14.45" customHeight="1" x14ac:dyDescent="0.2">
      <c r="A1177" s="821" t="s">
        <v>2914</v>
      </c>
      <c r="B1177" s="822" t="s">
        <v>2536</v>
      </c>
      <c r="C1177" s="822" t="s">
        <v>2549</v>
      </c>
      <c r="D1177" s="822" t="s">
        <v>2548</v>
      </c>
      <c r="E1177" s="822" t="s">
        <v>2550</v>
      </c>
      <c r="F1177" s="831"/>
      <c r="G1177" s="831"/>
      <c r="H1177" s="827">
        <v>0</v>
      </c>
      <c r="I1177" s="831">
        <v>3</v>
      </c>
      <c r="J1177" s="831">
        <v>4362.6900000000005</v>
      </c>
      <c r="K1177" s="827">
        <v>1</v>
      </c>
      <c r="L1177" s="831">
        <v>3</v>
      </c>
      <c r="M1177" s="832">
        <v>4362.6900000000005</v>
      </c>
    </row>
    <row r="1178" spans="1:13" ht="14.45" customHeight="1" x14ac:dyDescent="0.2">
      <c r="A1178" s="821" t="s">
        <v>2914</v>
      </c>
      <c r="B1178" s="822" t="s">
        <v>2536</v>
      </c>
      <c r="C1178" s="822" t="s">
        <v>2540</v>
      </c>
      <c r="D1178" s="822" t="s">
        <v>2538</v>
      </c>
      <c r="E1178" s="822" t="s">
        <v>2541</v>
      </c>
      <c r="F1178" s="831"/>
      <c r="G1178" s="831"/>
      <c r="H1178" s="827">
        <v>0</v>
      </c>
      <c r="I1178" s="831">
        <v>4</v>
      </c>
      <c r="J1178" s="831">
        <v>1939</v>
      </c>
      <c r="K1178" s="827">
        <v>1</v>
      </c>
      <c r="L1178" s="831">
        <v>4</v>
      </c>
      <c r="M1178" s="832">
        <v>1939</v>
      </c>
    </row>
    <row r="1179" spans="1:13" ht="14.45" customHeight="1" x14ac:dyDescent="0.2">
      <c r="A1179" s="821" t="s">
        <v>2914</v>
      </c>
      <c r="B1179" s="822" t="s">
        <v>2536</v>
      </c>
      <c r="C1179" s="822" t="s">
        <v>3033</v>
      </c>
      <c r="D1179" s="822" t="s">
        <v>2545</v>
      </c>
      <c r="E1179" s="822" t="s">
        <v>3034</v>
      </c>
      <c r="F1179" s="831"/>
      <c r="G1179" s="831"/>
      <c r="H1179" s="827">
        <v>0</v>
      </c>
      <c r="I1179" s="831">
        <v>1</v>
      </c>
      <c r="J1179" s="831">
        <v>5322.08</v>
      </c>
      <c r="K1179" s="827">
        <v>1</v>
      </c>
      <c r="L1179" s="831">
        <v>1</v>
      </c>
      <c r="M1179" s="832">
        <v>5322.08</v>
      </c>
    </row>
    <row r="1180" spans="1:13" ht="14.45" customHeight="1" x14ac:dyDescent="0.2">
      <c r="A1180" s="821" t="s">
        <v>2914</v>
      </c>
      <c r="B1180" s="822" t="s">
        <v>2536</v>
      </c>
      <c r="C1180" s="822" t="s">
        <v>2542</v>
      </c>
      <c r="D1180" s="822" t="s">
        <v>2538</v>
      </c>
      <c r="E1180" s="822" t="s">
        <v>2543</v>
      </c>
      <c r="F1180" s="831"/>
      <c r="G1180" s="831"/>
      <c r="H1180" s="827">
        <v>0</v>
      </c>
      <c r="I1180" s="831">
        <v>2</v>
      </c>
      <c r="J1180" s="831">
        <v>1938.96</v>
      </c>
      <c r="K1180" s="827">
        <v>1</v>
      </c>
      <c r="L1180" s="831">
        <v>2</v>
      </c>
      <c r="M1180" s="832">
        <v>1938.96</v>
      </c>
    </row>
    <row r="1181" spans="1:13" ht="14.45" customHeight="1" x14ac:dyDescent="0.2">
      <c r="A1181" s="821" t="s">
        <v>2914</v>
      </c>
      <c r="B1181" s="822" t="s">
        <v>2536</v>
      </c>
      <c r="C1181" s="822" t="s">
        <v>2537</v>
      </c>
      <c r="D1181" s="822" t="s">
        <v>2538</v>
      </c>
      <c r="E1181" s="822" t="s">
        <v>2539</v>
      </c>
      <c r="F1181" s="831"/>
      <c r="G1181" s="831"/>
      <c r="H1181" s="827">
        <v>0</v>
      </c>
      <c r="I1181" s="831">
        <v>4</v>
      </c>
      <c r="J1181" s="831">
        <v>7755.88</v>
      </c>
      <c r="K1181" s="827">
        <v>1</v>
      </c>
      <c r="L1181" s="831">
        <v>4</v>
      </c>
      <c r="M1181" s="832">
        <v>7755.88</v>
      </c>
    </row>
    <row r="1182" spans="1:13" ht="14.45" customHeight="1" x14ac:dyDescent="0.2">
      <c r="A1182" s="821" t="s">
        <v>2914</v>
      </c>
      <c r="B1182" s="822" t="s">
        <v>2536</v>
      </c>
      <c r="C1182" s="822" t="s">
        <v>2729</v>
      </c>
      <c r="D1182" s="822" t="s">
        <v>2538</v>
      </c>
      <c r="E1182" s="822" t="s">
        <v>2730</v>
      </c>
      <c r="F1182" s="831"/>
      <c r="G1182" s="831"/>
      <c r="H1182" s="827">
        <v>0</v>
      </c>
      <c r="I1182" s="831">
        <v>3</v>
      </c>
      <c r="J1182" s="831">
        <v>4362.6900000000005</v>
      </c>
      <c r="K1182" s="827">
        <v>1</v>
      </c>
      <c r="L1182" s="831">
        <v>3</v>
      </c>
      <c r="M1182" s="832">
        <v>4362.6900000000005</v>
      </c>
    </row>
    <row r="1183" spans="1:13" ht="14.45" customHeight="1" x14ac:dyDescent="0.2">
      <c r="A1183" s="821" t="s">
        <v>2914</v>
      </c>
      <c r="B1183" s="822" t="s">
        <v>2731</v>
      </c>
      <c r="C1183" s="822" t="s">
        <v>2735</v>
      </c>
      <c r="D1183" s="822" t="s">
        <v>2733</v>
      </c>
      <c r="E1183" s="822" t="s">
        <v>2736</v>
      </c>
      <c r="F1183" s="831"/>
      <c r="G1183" s="831"/>
      <c r="H1183" s="827">
        <v>0</v>
      </c>
      <c r="I1183" s="831">
        <v>1</v>
      </c>
      <c r="J1183" s="831">
        <v>1131.06</v>
      </c>
      <c r="K1183" s="827">
        <v>1</v>
      </c>
      <c r="L1183" s="831">
        <v>1</v>
      </c>
      <c r="M1183" s="832">
        <v>1131.06</v>
      </c>
    </row>
    <row r="1184" spans="1:13" ht="14.45" customHeight="1" x14ac:dyDescent="0.2">
      <c r="A1184" s="821" t="s">
        <v>2914</v>
      </c>
      <c r="B1184" s="822" t="s">
        <v>2555</v>
      </c>
      <c r="C1184" s="822" t="s">
        <v>2556</v>
      </c>
      <c r="D1184" s="822" t="s">
        <v>1211</v>
      </c>
      <c r="E1184" s="822" t="s">
        <v>1212</v>
      </c>
      <c r="F1184" s="831"/>
      <c r="G1184" s="831"/>
      <c r="H1184" s="827"/>
      <c r="I1184" s="831">
        <v>15</v>
      </c>
      <c r="J1184" s="831">
        <v>0</v>
      </c>
      <c r="K1184" s="827"/>
      <c r="L1184" s="831">
        <v>15</v>
      </c>
      <c r="M1184" s="832">
        <v>0</v>
      </c>
    </row>
    <row r="1185" spans="1:13" ht="14.45" customHeight="1" x14ac:dyDescent="0.2">
      <c r="A1185" s="821" t="s">
        <v>2914</v>
      </c>
      <c r="B1185" s="822" t="s">
        <v>2577</v>
      </c>
      <c r="C1185" s="822" t="s">
        <v>2578</v>
      </c>
      <c r="D1185" s="822" t="s">
        <v>2579</v>
      </c>
      <c r="E1185" s="822" t="s">
        <v>2580</v>
      </c>
      <c r="F1185" s="831"/>
      <c r="G1185" s="831"/>
      <c r="H1185" s="827">
        <v>0</v>
      </c>
      <c r="I1185" s="831">
        <v>1</v>
      </c>
      <c r="J1185" s="831">
        <v>113.16</v>
      </c>
      <c r="K1185" s="827">
        <v>1</v>
      </c>
      <c r="L1185" s="831">
        <v>1</v>
      </c>
      <c r="M1185" s="832">
        <v>113.16</v>
      </c>
    </row>
    <row r="1186" spans="1:13" ht="14.45" customHeight="1" x14ac:dyDescent="0.2">
      <c r="A1186" s="821" t="s">
        <v>2914</v>
      </c>
      <c r="B1186" s="822" t="s">
        <v>2577</v>
      </c>
      <c r="C1186" s="822" t="s">
        <v>2581</v>
      </c>
      <c r="D1186" s="822" t="s">
        <v>2579</v>
      </c>
      <c r="E1186" s="822" t="s">
        <v>2582</v>
      </c>
      <c r="F1186" s="831"/>
      <c r="G1186" s="831"/>
      <c r="H1186" s="827">
        <v>0</v>
      </c>
      <c r="I1186" s="831">
        <v>3</v>
      </c>
      <c r="J1186" s="831">
        <v>509.18999999999994</v>
      </c>
      <c r="K1186" s="827">
        <v>1</v>
      </c>
      <c r="L1186" s="831">
        <v>3</v>
      </c>
      <c r="M1186" s="832">
        <v>509.18999999999994</v>
      </c>
    </row>
    <row r="1187" spans="1:13" ht="14.45" customHeight="1" x14ac:dyDescent="0.2">
      <c r="A1187" s="821" t="s">
        <v>2914</v>
      </c>
      <c r="B1187" s="822" t="s">
        <v>2577</v>
      </c>
      <c r="C1187" s="822" t="s">
        <v>3045</v>
      </c>
      <c r="D1187" s="822" t="s">
        <v>2579</v>
      </c>
      <c r="E1187" s="822" t="s">
        <v>3046</v>
      </c>
      <c r="F1187" s="831"/>
      <c r="G1187" s="831"/>
      <c r="H1187" s="827">
        <v>0</v>
      </c>
      <c r="I1187" s="831">
        <v>2</v>
      </c>
      <c r="J1187" s="831">
        <v>678.94</v>
      </c>
      <c r="K1187" s="827">
        <v>1</v>
      </c>
      <c r="L1187" s="831">
        <v>2</v>
      </c>
      <c r="M1187" s="832">
        <v>678.94</v>
      </c>
    </row>
    <row r="1188" spans="1:13" ht="14.45" customHeight="1" x14ac:dyDescent="0.2">
      <c r="A1188" s="821" t="s">
        <v>2914</v>
      </c>
      <c r="B1188" s="822" t="s">
        <v>2587</v>
      </c>
      <c r="C1188" s="822" t="s">
        <v>2588</v>
      </c>
      <c r="D1188" s="822" t="s">
        <v>2589</v>
      </c>
      <c r="E1188" s="822" t="s">
        <v>2590</v>
      </c>
      <c r="F1188" s="831"/>
      <c r="G1188" s="831"/>
      <c r="H1188" s="827">
        <v>0</v>
      </c>
      <c r="I1188" s="831">
        <v>1</v>
      </c>
      <c r="J1188" s="831">
        <v>23.4</v>
      </c>
      <c r="K1188" s="827">
        <v>1</v>
      </c>
      <c r="L1188" s="831">
        <v>1</v>
      </c>
      <c r="M1188" s="832">
        <v>23.4</v>
      </c>
    </row>
    <row r="1189" spans="1:13" ht="14.45" customHeight="1" x14ac:dyDescent="0.2">
      <c r="A1189" s="821" t="s">
        <v>2914</v>
      </c>
      <c r="B1189" s="822" t="s">
        <v>2587</v>
      </c>
      <c r="C1189" s="822" t="s">
        <v>2591</v>
      </c>
      <c r="D1189" s="822" t="s">
        <v>2589</v>
      </c>
      <c r="E1189" s="822" t="s">
        <v>2592</v>
      </c>
      <c r="F1189" s="831"/>
      <c r="G1189" s="831"/>
      <c r="H1189" s="827">
        <v>0</v>
      </c>
      <c r="I1189" s="831">
        <v>1</v>
      </c>
      <c r="J1189" s="831">
        <v>11.71</v>
      </c>
      <c r="K1189" s="827">
        <v>1</v>
      </c>
      <c r="L1189" s="831">
        <v>1</v>
      </c>
      <c r="M1189" s="832">
        <v>11.71</v>
      </c>
    </row>
    <row r="1190" spans="1:13" ht="14.45" customHeight="1" x14ac:dyDescent="0.2">
      <c r="A1190" s="821" t="s">
        <v>2914</v>
      </c>
      <c r="B1190" s="822" t="s">
        <v>2593</v>
      </c>
      <c r="C1190" s="822" t="s">
        <v>2594</v>
      </c>
      <c r="D1190" s="822" t="s">
        <v>1460</v>
      </c>
      <c r="E1190" s="822" t="s">
        <v>2595</v>
      </c>
      <c r="F1190" s="831"/>
      <c r="G1190" s="831"/>
      <c r="H1190" s="827"/>
      <c r="I1190" s="831">
        <v>3</v>
      </c>
      <c r="J1190" s="831">
        <v>0</v>
      </c>
      <c r="K1190" s="827"/>
      <c r="L1190" s="831">
        <v>3</v>
      </c>
      <c r="M1190" s="832">
        <v>0</v>
      </c>
    </row>
    <row r="1191" spans="1:13" ht="14.45" customHeight="1" x14ac:dyDescent="0.2">
      <c r="A1191" s="821" t="s">
        <v>2914</v>
      </c>
      <c r="B1191" s="822" t="s">
        <v>2613</v>
      </c>
      <c r="C1191" s="822" t="s">
        <v>2614</v>
      </c>
      <c r="D1191" s="822" t="s">
        <v>1454</v>
      </c>
      <c r="E1191" s="822" t="s">
        <v>2615</v>
      </c>
      <c r="F1191" s="831"/>
      <c r="G1191" s="831"/>
      <c r="H1191" s="827">
        <v>0</v>
      </c>
      <c r="I1191" s="831">
        <v>3</v>
      </c>
      <c r="J1191" s="831">
        <v>352.65</v>
      </c>
      <c r="K1191" s="827">
        <v>1</v>
      </c>
      <c r="L1191" s="831">
        <v>3</v>
      </c>
      <c r="M1191" s="832">
        <v>352.65</v>
      </c>
    </row>
    <row r="1192" spans="1:13" ht="14.45" customHeight="1" x14ac:dyDescent="0.2">
      <c r="A1192" s="821" t="s">
        <v>2914</v>
      </c>
      <c r="B1192" s="822" t="s">
        <v>2613</v>
      </c>
      <c r="C1192" s="822" t="s">
        <v>2616</v>
      </c>
      <c r="D1192" s="822" t="s">
        <v>1454</v>
      </c>
      <c r="E1192" s="822" t="s">
        <v>780</v>
      </c>
      <c r="F1192" s="831"/>
      <c r="G1192" s="831"/>
      <c r="H1192" s="827">
        <v>0</v>
      </c>
      <c r="I1192" s="831">
        <v>1</v>
      </c>
      <c r="J1192" s="831">
        <v>58.77</v>
      </c>
      <c r="K1192" s="827">
        <v>1</v>
      </c>
      <c r="L1192" s="831">
        <v>1</v>
      </c>
      <c r="M1192" s="832">
        <v>58.77</v>
      </c>
    </row>
    <row r="1193" spans="1:13" ht="14.45" customHeight="1" thickBot="1" x14ac:dyDescent="0.25">
      <c r="A1193" s="813" t="s">
        <v>2914</v>
      </c>
      <c r="B1193" s="814" t="s">
        <v>2304</v>
      </c>
      <c r="C1193" s="814" t="s">
        <v>2305</v>
      </c>
      <c r="D1193" s="814" t="s">
        <v>1068</v>
      </c>
      <c r="E1193" s="814" t="s">
        <v>2306</v>
      </c>
      <c r="F1193" s="833"/>
      <c r="G1193" s="833"/>
      <c r="H1193" s="819">
        <v>0</v>
      </c>
      <c r="I1193" s="833">
        <v>2</v>
      </c>
      <c r="J1193" s="833">
        <v>331.26</v>
      </c>
      <c r="K1193" s="819">
        <v>1</v>
      </c>
      <c r="L1193" s="833">
        <v>2</v>
      </c>
      <c r="M1193" s="834">
        <v>331.26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243454A-4D02-4348-911A-8DC1B54A38D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576</v>
      </c>
      <c r="B6" s="712" t="s">
        <v>4922</v>
      </c>
      <c r="C6" s="713">
        <v>18.432680000000001</v>
      </c>
      <c r="D6" s="713">
        <v>22.684289999999997</v>
      </c>
      <c r="E6" s="713"/>
      <c r="F6" s="713">
        <v>27.472990000000003</v>
      </c>
      <c r="G6" s="713">
        <v>0</v>
      </c>
      <c r="H6" s="713">
        <v>27.472990000000003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4923</v>
      </c>
      <c r="C7" s="713">
        <v>0</v>
      </c>
      <c r="D7" s="713">
        <v>0</v>
      </c>
      <c r="E7" s="713"/>
      <c r="F7" s="713">
        <v>2.7612000000000005</v>
      </c>
      <c r="G7" s="713">
        <v>0</v>
      </c>
      <c r="H7" s="713">
        <v>2.7612000000000005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4924</v>
      </c>
      <c r="C8" s="713">
        <v>0.27382000000000001</v>
      </c>
      <c r="D8" s="713">
        <v>0.32767000000000002</v>
      </c>
      <c r="E8" s="713"/>
      <c r="F8" s="713">
        <v>0.55176000000000003</v>
      </c>
      <c r="G8" s="713">
        <v>0</v>
      </c>
      <c r="H8" s="713">
        <v>0.55176000000000003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4925</v>
      </c>
      <c r="C9" s="713">
        <v>228.33043000000001</v>
      </c>
      <c r="D9" s="713">
        <v>172.89153999999999</v>
      </c>
      <c r="E9" s="713"/>
      <c r="F9" s="713">
        <v>196.94580999999999</v>
      </c>
      <c r="G9" s="713">
        <v>0</v>
      </c>
      <c r="H9" s="713">
        <v>196.94580999999999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4926</v>
      </c>
      <c r="C10" s="713">
        <v>1014.7395</v>
      </c>
      <c r="D10" s="713">
        <v>1167.9490900000001</v>
      </c>
      <c r="E10" s="713"/>
      <c r="F10" s="713">
        <v>1300.4448499999999</v>
      </c>
      <c r="G10" s="713">
        <v>0</v>
      </c>
      <c r="H10" s="713">
        <v>1300.4448499999999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4927</v>
      </c>
      <c r="C11" s="713">
        <v>521.20908999999995</v>
      </c>
      <c r="D11" s="713">
        <v>545.38967000000002</v>
      </c>
      <c r="E11" s="713"/>
      <c r="F11" s="713">
        <v>2470.4736199999998</v>
      </c>
      <c r="G11" s="713">
        <v>0</v>
      </c>
      <c r="H11" s="713">
        <v>2470.4736199999998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4928</v>
      </c>
      <c r="C12" s="713">
        <v>0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4929</v>
      </c>
      <c r="C13" s="713">
        <v>109.53381</v>
      </c>
      <c r="D13" s="713">
        <v>98.412779999999984</v>
      </c>
      <c r="E13" s="713"/>
      <c r="F13" s="713">
        <v>99.187789999999993</v>
      </c>
      <c r="G13" s="713">
        <v>0</v>
      </c>
      <c r="H13" s="713">
        <v>99.187789999999993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4930</v>
      </c>
      <c r="C14" s="713">
        <v>65.070790000000002</v>
      </c>
      <c r="D14" s="713">
        <v>50.626190000000001</v>
      </c>
      <c r="E14" s="713"/>
      <c r="F14" s="713">
        <v>82.207310000000007</v>
      </c>
      <c r="G14" s="713">
        <v>0</v>
      </c>
      <c r="H14" s="713">
        <v>82.207310000000007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4931</v>
      </c>
      <c r="C15" s="713">
        <v>200.37988999999999</v>
      </c>
      <c r="D15" s="713">
        <v>148.82859999999999</v>
      </c>
      <c r="E15" s="713"/>
      <c r="F15" s="713">
        <v>148.82852</v>
      </c>
      <c r="G15" s="713">
        <v>0</v>
      </c>
      <c r="H15" s="713">
        <v>148.82852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4932</v>
      </c>
      <c r="C16" s="713">
        <v>0</v>
      </c>
      <c r="D16" s="713">
        <v>0</v>
      </c>
      <c r="E16" s="713"/>
      <c r="F16" s="713">
        <v>0</v>
      </c>
      <c r="G16" s="713">
        <v>0</v>
      </c>
      <c r="H16" s="713">
        <v>0</v>
      </c>
      <c r="I16" s="714" t="s">
        <v>329</v>
      </c>
      <c r="J16" s="715" t="s">
        <v>1</v>
      </c>
    </row>
    <row r="17" spans="1:10" ht="14.45" customHeight="1" x14ac:dyDescent="0.2">
      <c r="A17" s="711" t="s">
        <v>576</v>
      </c>
      <c r="B17" s="712" t="s">
        <v>4933</v>
      </c>
      <c r="C17" s="713">
        <v>0.62797999999999998</v>
      </c>
      <c r="D17" s="713">
        <v>2.8418399999999999</v>
      </c>
      <c r="E17" s="713"/>
      <c r="F17" s="713">
        <v>1.3105</v>
      </c>
      <c r="G17" s="713">
        <v>0</v>
      </c>
      <c r="H17" s="713">
        <v>1.3105</v>
      </c>
      <c r="I17" s="714" t="s">
        <v>329</v>
      </c>
      <c r="J17" s="715" t="s">
        <v>1</v>
      </c>
    </row>
    <row r="18" spans="1:10" ht="14.45" customHeight="1" x14ac:dyDescent="0.2">
      <c r="A18" s="711" t="s">
        <v>576</v>
      </c>
      <c r="B18" s="712" t="s">
        <v>4934</v>
      </c>
      <c r="C18" s="713">
        <v>0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576</v>
      </c>
      <c r="B19" s="712" t="s">
        <v>589</v>
      </c>
      <c r="C19" s="713">
        <v>2158.5979900000002</v>
      </c>
      <c r="D19" s="713">
        <v>2209.9516699999999</v>
      </c>
      <c r="E19" s="713"/>
      <c r="F19" s="713">
        <v>4330.1843499999995</v>
      </c>
      <c r="G19" s="713">
        <v>0</v>
      </c>
      <c r="H19" s="713">
        <v>4330.1843499999995</v>
      </c>
      <c r="I19" s="714" t="s">
        <v>329</v>
      </c>
      <c r="J19" s="715" t="s">
        <v>590</v>
      </c>
    </row>
    <row r="21" spans="1:10" ht="14.45" customHeight="1" x14ac:dyDescent="0.2">
      <c r="A21" s="711" t="s">
        <v>576</v>
      </c>
      <c r="B21" s="712" t="s">
        <v>577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591</v>
      </c>
      <c r="B22" s="712" t="s">
        <v>592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591</v>
      </c>
      <c r="B23" s="712" t="s">
        <v>4922</v>
      </c>
      <c r="C23" s="713">
        <v>8.5464400000000023</v>
      </c>
      <c r="D23" s="713">
        <v>9.9522999999999993</v>
      </c>
      <c r="E23" s="713"/>
      <c r="F23" s="713">
        <v>13.913820000000001</v>
      </c>
      <c r="G23" s="713">
        <v>0</v>
      </c>
      <c r="H23" s="713">
        <v>13.913820000000001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591</v>
      </c>
      <c r="B24" s="712" t="s">
        <v>4923</v>
      </c>
      <c r="C24" s="713">
        <v>0</v>
      </c>
      <c r="D24" s="713">
        <v>0</v>
      </c>
      <c r="E24" s="713"/>
      <c r="F24" s="713">
        <v>0.6372000000000001</v>
      </c>
      <c r="G24" s="713">
        <v>0</v>
      </c>
      <c r="H24" s="713">
        <v>0.6372000000000001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591</v>
      </c>
      <c r="B25" s="712" t="s">
        <v>4924</v>
      </c>
      <c r="C25" s="713">
        <v>0.27382000000000001</v>
      </c>
      <c r="D25" s="713">
        <v>0.16613</v>
      </c>
      <c r="E25" s="713"/>
      <c r="F25" s="713">
        <v>0.55176000000000003</v>
      </c>
      <c r="G25" s="713">
        <v>0</v>
      </c>
      <c r="H25" s="713">
        <v>0.55176000000000003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4925</v>
      </c>
      <c r="C26" s="713">
        <v>51.714430000000007</v>
      </c>
      <c r="D26" s="713">
        <v>47.365400000000001</v>
      </c>
      <c r="E26" s="713"/>
      <c r="F26" s="713">
        <v>57.355699999999999</v>
      </c>
      <c r="G26" s="713">
        <v>0</v>
      </c>
      <c r="H26" s="713">
        <v>57.355699999999999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4926</v>
      </c>
      <c r="C27" s="713">
        <v>126.50092000000001</v>
      </c>
      <c r="D27" s="713">
        <v>84.532270000000025</v>
      </c>
      <c r="E27" s="713"/>
      <c r="F27" s="713">
        <v>107.67384</v>
      </c>
      <c r="G27" s="713">
        <v>0</v>
      </c>
      <c r="H27" s="713">
        <v>107.67384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4927</v>
      </c>
      <c r="C28" s="713">
        <v>32.608800000000002</v>
      </c>
      <c r="D28" s="713">
        <v>44.262459999999997</v>
      </c>
      <c r="E28" s="713"/>
      <c r="F28" s="713">
        <v>326.05119999999999</v>
      </c>
      <c r="G28" s="713">
        <v>0</v>
      </c>
      <c r="H28" s="713">
        <v>326.05119999999999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591</v>
      </c>
      <c r="B29" s="712" t="s">
        <v>4929</v>
      </c>
      <c r="C29" s="713">
        <v>15.92198</v>
      </c>
      <c r="D29" s="713">
        <v>5.6839899999999997</v>
      </c>
      <c r="E29" s="713"/>
      <c r="F29" s="713">
        <v>8.4689800000000002</v>
      </c>
      <c r="G29" s="713">
        <v>0</v>
      </c>
      <c r="H29" s="713">
        <v>8.4689800000000002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4930</v>
      </c>
      <c r="C30" s="713">
        <v>21.799599999999998</v>
      </c>
      <c r="D30" s="713">
        <v>16.128</v>
      </c>
      <c r="E30" s="713"/>
      <c r="F30" s="713">
        <v>27.353100000000001</v>
      </c>
      <c r="G30" s="713">
        <v>0</v>
      </c>
      <c r="H30" s="713">
        <v>27.353100000000001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591</v>
      </c>
      <c r="B31" s="712" t="s">
        <v>4931</v>
      </c>
      <c r="C31" s="713">
        <v>132.73063999999999</v>
      </c>
      <c r="D31" s="713">
        <v>63.13944</v>
      </c>
      <c r="E31" s="713"/>
      <c r="F31" s="713">
        <v>112.74892</v>
      </c>
      <c r="G31" s="713">
        <v>0</v>
      </c>
      <c r="H31" s="713">
        <v>112.74892</v>
      </c>
      <c r="I31" s="714" t="s">
        <v>329</v>
      </c>
      <c r="J31" s="715" t="s">
        <v>1</v>
      </c>
    </row>
    <row r="32" spans="1:10" ht="14.45" customHeight="1" x14ac:dyDescent="0.2">
      <c r="A32" s="711" t="s">
        <v>591</v>
      </c>
      <c r="B32" s="712" t="s">
        <v>4932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4933</v>
      </c>
      <c r="C33" s="713">
        <v>0.13793</v>
      </c>
      <c r="D33" s="713">
        <v>0</v>
      </c>
      <c r="E33" s="713"/>
      <c r="F33" s="713">
        <v>0.1996</v>
      </c>
      <c r="G33" s="713">
        <v>0</v>
      </c>
      <c r="H33" s="713">
        <v>0.1996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4934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593</v>
      </c>
      <c r="C35" s="713">
        <v>390.23455999999999</v>
      </c>
      <c r="D35" s="713">
        <v>271.22998999999999</v>
      </c>
      <c r="E35" s="713"/>
      <c r="F35" s="713">
        <v>654.9541200000001</v>
      </c>
      <c r="G35" s="713">
        <v>0</v>
      </c>
      <c r="H35" s="713">
        <v>654.9541200000001</v>
      </c>
      <c r="I35" s="714" t="s">
        <v>329</v>
      </c>
      <c r="J35" s="715" t="s">
        <v>594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595</v>
      </c>
    </row>
    <row r="37" spans="1:10" ht="14.45" customHeight="1" x14ac:dyDescent="0.2">
      <c r="A37" s="711" t="s">
        <v>596</v>
      </c>
      <c r="B37" s="712" t="s">
        <v>597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596</v>
      </c>
      <c r="B38" s="712" t="s">
        <v>4922</v>
      </c>
      <c r="C38" s="713">
        <v>9.886239999999999</v>
      </c>
      <c r="D38" s="713">
        <v>12.73199</v>
      </c>
      <c r="E38" s="713"/>
      <c r="F38" s="713">
        <v>13.55917</v>
      </c>
      <c r="G38" s="713">
        <v>0</v>
      </c>
      <c r="H38" s="713">
        <v>13.55917</v>
      </c>
      <c r="I38" s="714" t="s">
        <v>329</v>
      </c>
      <c r="J38" s="715" t="s">
        <v>1</v>
      </c>
    </row>
    <row r="39" spans="1:10" ht="14.45" customHeight="1" x14ac:dyDescent="0.2">
      <c r="A39" s="711" t="s">
        <v>596</v>
      </c>
      <c r="B39" s="712" t="s">
        <v>4923</v>
      </c>
      <c r="C39" s="713">
        <v>0</v>
      </c>
      <c r="D39" s="713">
        <v>0</v>
      </c>
      <c r="E39" s="713"/>
      <c r="F39" s="713">
        <v>1.2744000000000002</v>
      </c>
      <c r="G39" s="713">
        <v>0</v>
      </c>
      <c r="H39" s="713">
        <v>1.2744000000000002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596</v>
      </c>
      <c r="B40" s="712" t="s">
        <v>4924</v>
      </c>
      <c r="C40" s="713">
        <v>0</v>
      </c>
      <c r="D40" s="713">
        <v>0.16153999999999999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596</v>
      </c>
      <c r="B41" s="712" t="s">
        <v>4925</v>
      </c>
      <c r="C41" s="713">
        <v>83.452149999999989</v>
      </c>
      <c r="D41" s="713">
        <v>42.036099999999998</v>
      </c>
      <c r="E41" s="713"/>
      <c r="F41" s="713">
        <v>49.465110000000003</v>
      </c>
      <c r="G41" s="713">
        <v>0</v>
      </c>
      <c r="H41" s="713">
        <v>49.465110000000003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4926</v>
      </c>
      <c r="C42" s="713">
        <v>126.24327000000001</v>
      </c>
      <c r="D42" s="713">
        <v>99.566820000000007</v>
      </c>
      <c r="E42" s="713"/>
      <c r="F42" s="713">
        <v>137.12094999999999</v>
      </c>
      <c r="G42" s="713">
        <v>0</v>
      </c>
      <c r="H42" s="713">
        <v>137.12094999999999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4927</v>
      </c>
      <c r="C43" s="713">
        <v>68.078429999999997</v>
      </c>
      <c r="D43" s="713">
        <v>65.357579999999999</v>
      </c>
      <c r="E43" s="713"/>
      <c r="F43" s="713">
        <v>355.50688999999994</v>
      </c>
      <c r="G43" s="713">
        <v>0</v>
      </c>
      <c r="H43" s="713">
        <v>355.50688999999994</v>
      </c>
      <c r="I43" s="714" t="s">
        <v>329</v>
      </c>
      <c r="J43" s="715" t="s">
        <v>1</v>
      </c>
    </row>
    <row r="44" spans="1:10" ht="14.45" customHeight="1" x14ac:dyDescent="0.2">
      <c r="A44" s="711" t="s">
        <v>596</v>
      </c>
      <c r="B44" s="712" t="s">
        <v>4928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596</v>
      </c>
      <c r="B45" s="712" t="s">
        <v>4929</v>
      </c>
      <c r="C45" s="713">
        <v>9.9770000000000003</v>
      </c>
      <c r="D45" s="713">
        <v>5.758</v>
      </c>
      <c r="E45" s="713"/>
      <c r="F45" s="713">
        <v>11.39899</v>
      </c>
      <c r="G45" s="713">
        <v>0</v>
      </c>
      <c r="H45" s="713">
        <v>11.39899</v>
      </c>
      <c r="I45" s="714" t="s">
        <v>329</v>
      </c>
      <c r="J45" s="715" t="s">
        <v>1</v>
      </c>
    </row>
    <row r="46" spans="1:10" ht="14.45" customHeight="1" x14ac:dyDescent="0.2">
      <c r="A46" s="711" t="s">
        <v>596</v>
      </c>
      <c r="B46" s="712" t="s">
        <v>4930</v>
      </c>
      <c r="C46" s="713">
        <v>17.801500000000001</v>
      </c>
      <c r="D46" s="713">
        <v>13.551</v>
      </c>
      <c r="E46" s="713"/>
      <c r="F46" s="713">
        <v>25.27225</v>
      </c>
      <c r="G46" s="713">
        <v>0</v>
      </c>
      <c r="H46" s="713">
        <v>25.27225</v>
      </c>
      <c r="I46" s="714" t="s">
        <v>329</v>
      </c>
      <c r="J46" s="715" t="s">
        <v>1</v>
      </c>
    </row>
    <row r="47" spans="1:10" ht="14.45" customHeight="1" x14ac:dyDescent="0.2">
      <c r="A47" s="711" t="s">
        <v>596</v>
      </c>
      <c r="B47" s="712" t="s">
        <v>4931</v>
      </c>
      <c r="C47" s="713">
        <v>36.079590000000003</v>
      </c>
      <c r="D47" s="713">
        <v>22.54975</v>
      </c>
      <c r="E47" s="713"/>
      <c r="F47" s="713">
        <v>18.03978</v>
      </c>
      <c r="G47" s="713">
        <v>0</v>
      </c>
      <c r="H47" s="713">
        <v>18.03978</v>
      </c>
      <c r="I47" s="714" t="s">
        <v>329</v>
      </c>
      <c r="J47" s="715" t="s">
        <v>1</v>
      </c>
    </row>
    <row r="48" spans="1:10" ht="14.45" customHeight="1" x14ac:dyDescent="0.2">
      <c r="A48" s="711" t="s">
        <v>596</v>
      </c>
      <c r="B48" s="712" t="s">
        <v>4932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596</v>
      </c>
      <c r="B49" s="712" t="s">
        <v>4933</v>
      </c>
      <c r="C49" s="713">
        <v>0.49004999999999999</v>
      </c>
      <c r="D49" s="713">
        <v>2.8070999999999997</v>
      </c>
      <c r="E49" s="713"/>
      <c r="F49" s="713">
        <v>1.1109</v>
      </c>
      <c r="G49" s="713">
        <v>0</v>
      </c>
      <c r="H49" s="713">
        <v>1.1109</v>
      </c>
      <c r="I49" s="714" t="s">
        <v>329</v>
      </c>
      <c r="J49" s="715" t="s">
        <v>1</v>
      </c>
    </row>
    <row r="50" spans="1:10" ht="14.45" customHeight="1" x14ac:dyDescent="0.2">
      <c r="A50" s="711" t="s">
        <v>596</v>
      </c>
      <c r="B50" s="712" t="s">
        <v>598</v>
      </c>
      <c r="C50" s="713">
        <v>352.00822999999991</v>
      </c>
      <c r="D50" s="713">
        <v>264.51988</v>
      </c>
      <c r="E50" s="713"/>
      <c r="F50" s="713">
        <v>612.74843999999996</v>
      </c>
      <c r="G50" s="713">
        <v>0</v>
      </c>
      <c r="H50" s="713">
        <v>612.74843999999996</v>
      </c>
      <c r="I50" s="714" t="s">
        <v>329</v>
      </c>
      <c r="J50" s="715" t="s">
        <v>594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595</v>
      </c>
    </row>
    <row r="52" spans="1:10" ht="14.45" customHeight="1" x14ac:dyDescent="0.2">
      <c r="A52" s="711" t="s">
        <v>599</v>
      </c>
      <c r="B52" s="712" t="s">
        <v>600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599</v>
      </c>
      <c r="B53" s="712" t="s">
        <v>4923</v>
      </c>
      <c r="C53" s="713">
        <v>0</v>
      </c>
      <c r="D53" s="713">
        <v>0</v>
      </c>
      <c r="E53" s="713"/>
      <c r="F53" s="713">
        <v>0.84960000000000002</v>
      </c>
      <c r="G53" s="713">
        <v>0</v>
      </c>
      <c r="H53" s="713">
        <v>0.84960000000000002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599</v>
      </c>
      <c r="B54" s="712" t="s">
        <v>4925</v>
      </c>
      <c r="C54" s="713">
        <v>25.723099999999999</v>
      </c>
      <c r="D54" s="713">
        <v>20.030519999999999</v>
      </c>
      <c r="E54" s="713"/>
      <c r="F54" s="713">
        <v>27.453400000000002</v>
      </c>
      <c r="G54" s="713">
        <v>0</v>
      </c>
      <c r="H54" s="713">
        <v>27.453400000000002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599</v>
      </c>
      <c r="B55" s="712" t="s">
        <v>4926</v>
      </c>
      <c r="C55" s="713">
        <v>687.66350999999997</v>
      </c>
      <c r="D55" s="713">
        <v>837.70349999999996</v>
      </c>
      <c r="E55" s="713"/>
      <c r="F55" s="713">
        <v>769.25202999999988</v>
      </c>
      <c r="G55" s="713">
        <v>0</v>
      </c>
      <c r="H55" s="713">
        <v>769.25202999999988</v>
      </c>
      <c r="I55" s="714" t="s">
        <v>329</v>
      </c>
      <c r="J55" s="715" t="s">
        <v>1</v>
      </c>
    </row>
    <row r="56" spans="1:10" ht="14.45" customHeight="1" x14ac:dyDescent="0.2">
      <c r="A56" s="711" t="s">
        <v>599</v>
      </c>
      <c r="B56" s="712" t="s">
        <v>4927</v>
      </c>
      <c r="C56" s="713">
        <v>418.67782</v>
      </c>
      <c r="D56" s="713">
        <v>435.76963000000006</v>
      </c>
      <c r="E56" s="713"/>
      <c r="F56" s="713">
        <v>1785.5070499999999</v>
      </c>
      <c r="G56" s="713">
        <v>0</v>
      </c>
      <c r="H56" s="713">
        <v>1785.5070499999999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599</v>
      </c>
      <c r="B57" s="712" t="s">
        <v>4929</v>
      </c>
      <c r="C57" s="713">
        <v>83.579830000000001</v>
      </c>
      <c r="D57" s="713">
        <v>86.970789999999994</v>
      </c>
      <c r="E57" s="713"/>
      <c r="F57" s="713">
        <v>79.148819999999986</v>
      </c>
      <c r="G57" s="713">
        <v>0</v>
      </c>
      <c r="H57" s="713">
        <v>79.148819999999986</v>
      </c>
      <c r="I57" s="714" t="s">
        <v>329</v>
      </c>
      <c r="J57" s="715" t="s">
        <v>1</v>
      </c>
    </row>
    <row r="58" spans="1:10" ht="14.45" customHeight="1" x14ac:dyDescent="0.2">
      <c r="A58" s="711" t="s">
        <v>599</v>
      </c>
      <c r="B58" s="712" t="s">
        <v>4930</v>
      </c>
      <c r="C58" s="713">
        <v>15.5892</v>
      </c>
      <c r="D58" s="713">
        <v>12.511520000000001</v>
      </c>
      <c r="E58" s="713"/>
      <c r="F58" s="713">
        <v>18.363959999999999</v>
      </c>
      <c r="G58" s="713">
        <v>0</v>
      </c>
      <c r="H58" s="713">
        <v>18.363959999999999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599</v>
      </c>
      <c r="B59" s="712" t="s">
        <v>4931</v>
      </c>
      <c r="C59" s="713">
        <v>31.569659999999999</v>
      </c>
      <c r="D59" s="713">
        <v>63.139410000000005</v>
      </c>
      <c r="E59" s="713"/>
      <c r="F59" s="713">
        <v>18.039819999999999</v>
      </c>
      <c r="G59" s="713">
        <v>0</v>
      </c>
      <c r="H59" s="713">
        <v>18.039819999999999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599</v>
      </c>
      <c r="B60" s="712" t="s">
        <v>4933</v>
      </c>
      <c r="C60" s="713">
        <v>0</v>
      </c>
      <c r="D60" s="713">
        <v>3.474E-2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599</v>
      </c>
      <c r="B61" s="712" t="s">
        <v>601</v>
      </c>
      <c r="C61" s="713">
        <v>1262.8031199999996</v>
      </c>
      <c r="D61" s="713">
        <v>1456.1601100000003</v>
      </c>
      <c r="E61" s="713"/>
      <c r="F61" s="713">
        <v>2698.6146799999997</v>
      </c>
      <c r="G61" s="713">
        <v>0</v>
      </c>
      <c r="H61" s="713">
        <v>2698.6146799999997</v>
      </c>
      <c r="I61" s="714" t="s">
        <v>329</v>
      </c>
      <c r="J61" s="715" t="s">
        <v>594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595</v>
      </c>
    </row>
    <row r="63" spans="1:10" ht="14.45" customHeight="1" x14ac:dyDescent="0.2">
      <c r="A63" s="711" t="s">
        <v>602</v>
      </c>
      <c r="B63" s="712" t="s">
        <v>603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602</v>
      </c>
      <c r="B64" s="712" t="s">
        <v>4925</v>
      </c>
      <c r="C64" s="713">
        <v>1.8835899999999999</v>
      </c>
      <c r="D64" s="713">
        <v>1.7331999999999999</v>
      </c>
      <c r="E64" s="713"/>
      <c r="F64" s="713">
        <v>2.8660300000000003</v>
      </c>
      <c r="G64" s="713">
        <v>0</v>
      </c>
      <c r="H64" s="713">
        <v>2.8660300000000003</v>
      </c>
      <c r="I64" s="714" t="s">
        <v>329</v>
      </c>
      <c r="J64" s="715" t="s">
        <v>1</v>
      </c>
    </row>
    <row r="65" spans="1:10" ht="14.45" customHeight="1" x14ac:dyDescent="0.2">
      <c r="A65" s="711" t="s">
        <v>602</v>
      </c>
      <c r="B65" s="712" t="s">
        <v>4926</v>
      </c>
      <c r="C65" s="713">
        <v>62.5304</v>
      </c>
      <c r="D65" s="713">
        <v>132.4667</v>
      </c>
      <c r="E65" s="713"/>
      <c r="F65" s="713">
        <v>263.62765000000002</v>
      </c>
      <c r="G65" s="713">
        <v>0</v>
      </c>
      <c r="H65" s="713">
        <v>263.62765000000002</v>
      </c>
      <c r="I65" s="714" t="s">
        <v>329</v>
      </c>
      <c r="J65" s="715" t="s">
        <v>1</v>
      </c>
    </row>
    <row r="66" spans="1:10" ht="14.45" customHeight="1" x14ac:dyDescent="0.2">
      <c r="A66" s="711" t="s">
        <v>602</v>
      </c>
      <c r="B66" s="712" t="s">
        <v>4927</v>
      </c>
      <c r="C66" s="713">
        <v>1.8440399999999999</v>
      </c>
      <c r="D66" s="713">
        <v>0</v>
      </c>
      <c r="E66" s="713"/>
      <c r="F66" s="713">
        <v>3.4084799999999995</v>
      </c>
      <c r="G66" s="713">
        <v>0</v>
      </c>
      <c r="H66" s="713">
        <v>3.4084799999999995</v>
      </c>
      <c r="I66" s="714" t="s">
        <v>329</v>
      </c>
      <c r="J66" s="715" t="s">
        <v>1</v>
      </c>
    </row>
    <row r="67" spans="1:10" ht="14.45" customHeight="1" x14ac:dyDescent="0.2">
      <c r="A67" s="711" t="s">
        <v>602</v>
      </c>
      <c r="B67" s="712" t="s">
        <v>4930</v>
      </c>
      <c r="C67" s="713">
        <v>0.36829000000000001</v>
      </c>
      <c r="D67" s="713">
        <v>0.44267000000000001</v>
      </c>
      <c r="E67" s="713"/>
      <c r="F67" s="713">
        <v>4.6980000000000004</v>
      </c>
      <c r="G67" s="713">
        <v>0</v>
      </c>
      <c r="H67" s="713">
        <v>4.6980000000000004</v>
      </c>
      <c r="I67" s="714" t="s">
        <v>329</v>
      </c>
      <c r="J67" s="715" t="s">
        <v>1</v>
      </c>
    </row>
    <row r="68" spans="1:10" ht="14.45" customHeight="1" x14ac:dyDescent="0.2">
      <c r="A68" s="711" t="s">
        <v>602</v>
      </c>
      <c r="B68" s="712" t="s">
        <v>604</v>
      </c>
      <c r="C68" s="713">
        <v>66.626320000000007</v>
      </c>
      <c r="D68" s="713">
        <v>134.64257000000001</v>
      </c>
      <c r="E68" s="713"/>
      <c r="F68" s="713">
        <v>274.60016000000002</v>
      </c>
      <c r="G68" s="713">
        <v>0</v>
      </c>
      <c r="H68" s="713">
        <v>274.60016000000002</v>
      </c>
      <c r="I68" s="714" t="s">
        <v>329</v>
      </c>
      <c r="J68" s="715" t="s">
        <v>594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595</v>
      </c>
    </row>
    <row r="70" spans="1:10" ht="14.45" customHeight="1" x14ac:dyDescent="0.2">
      <c r="A70" s="711" t="s">
        <v>605</v>
      </c>
      <c r="B70" s="712" t="s">
        <v>606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605</v>
      </c>
      <c r="B71" s="712" t="s">
        <v>4924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605</v>
      </c>
      <c r="B72" s="712" t="s">
        <v>4925</v>
      </c>
      <c r="C72" s="713">
        <v>65.55716000000001</v>
      </c>
      <c r="D72" s="713">
        <v>61.726319999999994</v>
      </c>
      <c r="E72" s="713"/>
      <c r="F72" s="713">
        <v>59.805570000000003</v>
      </c>
      <c r="G72" s="713">
        <v>0</v>
      </c>
      <c r="H72" s="713">
        <v>59.805570000000003</v>
      </c>
      <c r="I72" s="714" t="s">
        <v>329</v>
      </c>
      <c r="J72" s="715" t="s">
        <v>1</v>
      </c>
    </row>
    <row r="73" spans="1:10" ht="14.45" customHeight="1" x14ac:dyDescent="0.2">
      <c r="A73" s="711" t="s">
        <v>605</v>
      </c>
      <c r="B73" s="712" t="s">
        <v>4926</v>
      </c>
      <c r="C73" s="713">
        <v>11.801400000000001</v>
      </c>
      <c r="D73" s="713">
        <v>13.679800000000002</v>
      </c>
      <c r="E73" s="713"/>
      <c r="F73" s="713">
        <v>22.770379999999999</v>
      </c>
      <c r="G73" s="713">
        <v>0</v>
      </c>
      <c r="H73" s="713">
        <v>22.770379999999999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605</v>
      </c>
      <c r="B74" s="712" t="s">
        <v>4927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605</v>
      </c>
      <c r="B75" s="712" t="s">
        <v>4929</v>
      </c>
      <c r="C75" s="713">
        <v>5.5E-2</v>
      </c>
      <c r="D75" s="713">
        <v>0</v>
      </c>
      <c r="E75" s="713"/>
      <c r="F75" s="713">
        <v>0.17100000000000001</v>
      </c>
      <c r="G75" s="713">
        <v>0</v>
      </c>
      <c r="H75" s="713">
        <v>0.17100000000000001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605</v>
      </c>
      <c r="B76" s="712" t="s">
        <v>4930</v>
      </c>
      <c r="C76" s="713">
        <v>9.5122</v>
      </c>
      <c r="D76" s="713">
        <v>7.9930000000000003</v>
      </c>
      <c r="E76" s="713"/>
      <c r="F76" s="713">
        <v>6.52</v>
      </c>
      <c r="G76" s="713">
        <v>0</v>
      </c>
      <c r="H76" s="713">
        <v>6.52</v>
      </c>
      <c r="I76" s="714" t="s">
        <v>329</v>
      </c>
      <c r="J76" s="715" t="s">
        <v>1</v>
      </c>
    </row>
    <row r="77" spans="1:10" ht="14.45" customHeight="1" x14ac:dyDescent="0.2">
      <c r="A77" s="711" t="s">
        <v>605</v>
      </c>
      <c r="B77" s="712" t="s">
        <v>607</v>
      </c>
      <c r="C77" s="713">
        <v>86.925760000000025</v>
      </c>
      <c r="D77" s="713">
        <v>83.399119999999996</v>
      </c>
      <c r="E77" s="713"/>
      <c r="F77" s="713">
        <v>89.266950000000008</v>
      </c>
      <c r="G77" s="713">
        <v>0</v>
      </c>
      <c r="H77" s="713">
        <v>89.266950000000008</v>
      </c>
      <c r="I77" s="714" t="s">
        <v>329</v>
      </c>
      <c r="J77" s="715" t="s">
        <v>594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595</v>
      </c>
    </row>
    <row r="79" spans="1:10" ht="14.45" customHeight="1" x14ac:dyDescent="0.2">
      <c r="A79" s="711" t="s">
        <v>576</v>
      </c>
      <c r="B79" s="712" t="s">
        <v>589</v>
      </c>
      <c r="C79" s="713">
        <v>2158.5979899999993</v>
      </c>
      <c r="D79" s="713">
        <v>2209.9516699999999</v>
      </c>
      <c r="E79" s="713"/>
      <c r="F79" s="713">
        <v>4330.1843500000023</v>
      </c>
      <c r="G79" s="713">
        <v>0</v>
      </c>
      <c r="H79" s="713">
        <v>4330.1843500000023</v>
      </c>
      <c r="I79" s="714" t="s">
        <v>329</v>
      </c>
      <c r="J79" s="715" t="s">
        <v>590</v>
      </c>
    </row>
  </sheetData>
  <mergeCells count="3">
    <mergeCell ref="A1:I1"/>
    <mergeCell ref="F3:I3"/>
    <mergeCell ref="C4:D4"/>
  </mergeCells>
  <conditionalFormatting sqref="F20 F80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9">
    <cfRule type="expression" dxfId="32" priority="6">
      <formula>$H21&gt;0</formula>
    </cfRule>
  </conditionalFormatting>
  <conditionalFormatting sqref="A21:A79">
    <cfRule type="expression" dxfId="31" priority="5">
      <formula>AND($J21&lt;&gt;"mezeraKL",$J21&lt;&gt;"")</formula>
    </cfRule>
  </conditionalFormatting>
  <conditionalFormatting sqref="I21:I79">
    <cfRule type="expression" dxfId="30" priority="7">
      <formula>$I21&gt;1</formula>
    </cfRule>
  </conditionalFormatting>
  <conditionalFormatting sqref="B21:B79">
    <cfRule type="expression" dxfId="29" priority="4">
      <formula>OR($J21="NS",$J21="SumaNS",$J21="Účet")</formula>
    </cfRule>
  </conditionalFormatting>
  <conditionalFormatting sqref="A21:D79 F21:I79">
    <cfRule type="expression" dxfId="28" priority="8">
      <formula>AND($J21&lt;&gt;"",$J21&lt;&gt;"mezeraKL")</formula>
    </cfRule>
  </conditionalFormatting>
  <conditionalFormatting sqref="B21:D79 F21:I79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9 F21:I79">
    <cfRule type="expression" dxfId="26" priority="2">
      <formula>OR($J21="SumaNS",$J21="NS")</formula>
    </cfRule>
  </conditionalFormatting>
  <hyperlinks>
    <hyperlink ref="A2" location="Obsah!A1" display="Zpět na Obsah  KL 01  1.-4.měsíc" xr:uid="{19EFB30E-C2E5-48AB-B8B8-D57C917818A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5393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7.083375308682597</v>
      </c>
      <c r="J3" s="203">
        <f>SUBTOTAL(9,J5:J1048576)</f>
        <v>408875</v>
      </c>
      <c r="K3" s="204">
        <f>SUBTOTAL(9,K5:K1048576)</f>
        <v>2896215.0793375969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576</v>
      </c>
      <c r="B5" s="807" t="s">
        <v>577</v>
      </c>
      <c r="C5" s="810" t="s">
        <v>591</v>
      </c>
      <c r="D5" s="838" t="s">
        <v>592</v>
      </c>
      <c r="E5" s="810" t="s">
        <v>4935</v>
      </c>
      <c r="F5" s="838" t="s">
        <v>4936</v>
      </c>
      <c r="G5" s="810" t="s">
        <v>4937</v>
      </c>
      <c r="H5" s="810" t="s">
        <v>4938</v>
      </c>
      <c r="I5" s="225">
        <v>147.17856488909041</v>
      </c>
      <c r="J5" s="225">
        <v>40</v>
      </c>
      <c r="K5" s="830">
        <v>5887.2498779296875</v>
      </c>
    </row>
    <row r="6" spans="1:11" ht="14.45" customHeight="1" x14ac:dyDescent="0.2">
      <c r="A6" s="821" t="s">
        <v>576</v>
      </c>
      <c r="B6" s="822" t="s">
        <v>577</v>
      </c>
      <c r="C6" s="825" t="s">
        <v>591</v>
      </c>
      <c r="D6" s="839" t="s">
        <v>592</v>
      </c>
      <c r="E6" s="825" t="s">
        <v>4935</v>
      </c>
      <c r="F6" s="839" t="s">
        <v>4936</v>
      </c>
      <c r="G6" s="825" t="s">
        <v>4939</v>
      </c>
      <c r="H6" s="825" t="s">
        <v>4940</v>
      </c>
      <c r="I6" s="831">
        <v>147.17999267578125</v>
      </c>
      <c r="J6" s="831">
        <v>40</v>
      </c>
      <c r="K6" s="832">
        <v>5887.2899169921875</v>
      </c>
    </row>
    <row r="7" spans="1:11" ht="14.45" customHeight="1" x14ac:dyDescent="0.2">
      <c r="A7" s="821" t="s">
        <v>576</v>
      </c>
      <c r="B7" s="822" t="s">
        <v>577</v>
      </c>
      <c r="C7" s="825" t="s">
        <v>591</v>
      </c>
      <c r="D7" s="839" t="s">
        <v>592</v>
      </c>
      <c r="E7" s="825" t="s">
        <v>4935</v>
      </c>
      <c r="F7" s="839" t="s">
        <v>4936</v>
      </c>
      <c r="G7" s="825" t="s">
        <v>4941</v>
      </c>
      <c r="H7" s="825" t="s">
        <v>4942</v>
      </c>
      <c r="I7" s="831">
        <v>164.55999755859375</v>
      </c>
      <c r="J7" s="831">
        <v>13</v>
      </c>
      <c r="K7" s="832">
        <v>2139.2799682617188</v>
      </c>
    </row>
    <row r="8" spans="1:11" ht="14.45" customHeight="1" x14ac:dyDescent="0.2">
      <c r="A8" s="821" t="s">
        <v>576</v>
      </c>
      <c r="B8" s="822" t="s">
        <v>577</v>
      </c>
      <c r="C8" s="825" t="s">
        <v>591</v>
      </c>
      <c r="D8" s="839" t="s">
        <v>592</v>
      </c>
      <c r="E8" s="825" t="s">
        <v>4943</v>
      </c>
      <c r="F8" s="839" t="s">
        <v>4944</v>
      </c>
      <c r="G8" s="825" t="s">
        <v>4945</v>
      </c>
      <c r="H8" s="825" t="s">
        <v>4946</v>
      </c>
      <c r="I8" s="831">
        <v>21.239999771118164</v>
      </c>
      <c r="J8" s="831">
        <v>30</v>
      </c>
      <c r="K8" s="832">
        <v>637.20001220703125</v>
      </c>
    </row>
    <row r="9" spans="1:11" ht="14.45" customHeight="1" x14ac:dyDescent="0.2">
      <c r="A9" s="821" t="s">
        <v>576</v>
      </c>
      <c r="B9" s="822" t="s">
        <v>577</v>
      </c>
      <c r="C9" s="825" t="s">
        <v>591</v>
      </c>
      <c r="D9" s="839" t="s">
        <v>592</v>
      </c>
      <c r="E9" s="825" t="s">
        <v>4947</v>
      </c>
      <c r="F9" s="839" t="s">
        <v>4948</v>
      </c>
      <c r="G9" s="825" t="s">
        <v>4949</v>
      </c>
      <c r="H9" s="825" t="s">
        <v>4950</v>
      </c>
      <c r="I9" s="831">
        <v>93.169998168945313</v>
      </c>
      <c r="J9" s="831">
        <v>3</v>
      </c>
      <c r="K9" s="832">
        <v>279.50999450683594</v>
      </c>
    </row>
    <row r="10" spans="1:11" ht="14.45" customHeight="1" x14ac:dyDescent="0.2">
      <c r="A10" s="821" t="s">
        <v>576</v>
      </c>
      <c r="B10" s="822" t="s">
        <v>577</v>
      </c>
      <c r="C10" s="825" t="s">
        <v>591</v>
      </c>
      <c r="D10" s="839" t="s">
        <v>592</v>
      </c>
      <c r="E10" s="825" t="s">
        <v>4947</v>
      </c>
      <c r="F10" s="839" t="s">
        <v>4948</v>
      </c>
      <c r="G10" s="825" t="s">
        <v>4951</v>
      </c>
      <c r="H10" s="825" t="s">
        <v>4952</v>
      </c>
      <c r="I10" s="831">
        <v>54.450000762939453</v>
      </c>
      <c r="J10" s="831">
        <v>5</v>
      </c>
      <c r="K10" s="832">
        <v>272.25000381469727</v>
      </c>
    </row>
    <row r="11" spans="1:11" ht="14.45" customHeight="1" x14ac:dyDescent="0.2">
      <c r="A11" s="821" t="s">
        <v>576</v>
      </c>
      <c r="B11" s="822" t="s">
        <v>577</v>
      </c>
      <c r="C11" s="825" t="s">
        <v>591</v>
      </c>
      <c r="D11" s="839" t="s">
        <v>592</v>
      </c>
      <c r="E11" s="825" t="s">
        <v>4953</v>
      </c>
      <c r="F11" s="839" t="s">
        <v>4954</v>
      </c>
      <c r="G11" s="825" t="s">
        <v>4955</v>
      </c>
      <c r="H11" s="825" t="s">
        <v>4956</v>
      </c>
      <c r="I11" s="831">
        <v>0.31999999284744263</v>
      </c>
      <c r="J11" s="831">
        <v>700</v>
      </c>
      <c r="K11" s="832">
        <v>224</v>
      </c>
    </row>
    <row r="12" spans="1:11" ht="14.45" customHeight="1" x14ac:dyDescent="0.2">
      <c r="A12" s="821" t="s">
        <v>576</v>
      </c>
      <c r="B12" s="822" t="s">
        <v>577</v>
      </c>
      <c r="C12" s="825" t="s">
        <v>591</v>
      </c>
      <c r="D12" s="839" t="s">
        <v>592</v>
      </c>
      <c r="E12" s="825" t="s">
        <v>4953</v>
      </c>
      <c r="F12" s="839" t="s">
        <v>4954</v>
      </c>
      <c r="G12" s="825" t="s">
        <v>4957</v>
      </c>
      <c r="H12" s="825" t="s">
        <v>4958</v>
      </c>
      <c r="I12" s="831">
        <v>0.44750000536441803</v>
      </c>
      <c r="J12" s="831">
        <v>2500</v>
      </c>
      <c r="K12" s="832">
        <v>1115</v>
      </c>
    </row>
    <row r="13" spans="1:11" ht="14.45" customHeight="1" x14ac:dyDescent="0.2">
      <c r="A13" s="821" t="s">
        <v>576</v>
      </c>
      <c r="B13" s="822" t="s">
        <v>577</v>
      </c>
      <c r="C13" s="825" t="s">
        <v>591</v>
      </c>
      <c r="D13" s="839" t="s">
        <v>592</v>
      </c>
      <c r="E13" s="825" t="s">
        <v>4953</v>
      </c>
      <c r="F13" s="839" t="s">
        <v>4954</v>
      </c>
      <c r="G13" s="825" t="s">
        <v>4959</v>
      </c>
      <c r="H13" s="825" t="s">
        <v>4960</v>
      </c>
      <c r="I13" s="831">
        <v>0.93000000715255737</v>
      </c>
      <c r="J13" s="831">
        <v>720</v>
      </c>
      <c r="K13" s="832">
        <v>680.60000038146973</v>
      </c>
    </row>
    <row r="14" spans="1:11" ht="14.45" customHeight="1" x14ac:dyDescent="0.2">
      <c r="A14" s="821" t="s">
        <v>576</v>
      </c>
      <c r="B14" s="822" t="s">
        <v>577</v>
      </c>
      <c r="C14" s="825" t="s">
        <v>591</v>
      </c>
      <c r="D14" s="839" t="s">
        <v>592</v>
      </c>
      <c r="E14" s="825" t="s">
        <v>4953</v>
      </c>
      <c r="F14" s="839" t="s">
        <v>4954</v>
      </c>
      <c r="G14" s="825" t="s">
        <v>4961</v>
      </c>
      <c r="H14" s="825" t="s">
        <v>4962</v>
      </c>
      <c r="I14" s="831">
        <v>3.2200000286102295</v>
      </c>
      <c r="J14" s="831">
        <v>608</v>
      </c>
      <c r="K14" s="832">
        <v>1997.7600002288818</v>
      </c>
    </row>
    <row r="15" spans="1:11" ht="14.45" customHeight="1" x14ac:dyDescent="0.2">
      <c r="A15" s="821" t="s">
        <v>576</v>
      </c>
      <c r="B15" s="822" t="s">
        <v>577</v>
      </c>
      <c r="C15" s="825" t="s">
        <v>591</v>
      </c>
      <c r="D15" s="839" t="s">
        <v>592</v>
      </c>
      <c r="E15" s="825" t="s">
        <v>4953</v>
      </c>
      <c r="F15" s="839" t="s">
        <v>4954</v>
      </c>
      <c r="G15" s="825" t="s">
        <v>4963</v>
      </c>
      <c r="H15" s="825" t="s">
        <v>4964</v>
      </c>
      <c r="I15" s="831">
        <v>0.43999999761581421</v>
      </c>
      <c r="J15" s="831">
        <v>1900</v>
      </c>
      <c r="K15" s="832">
        <v>836</v>
      </c>
    </row>
    <row r="16" spans="1:11" ht="14.45" customHeight="1" x14ac:dyDescent="0.2">
      <c r="A16" s="821" t="s">
        <v>576</v>
      </c>
      <c r="B16" s="822" t="s">
        <v>577</v>
      </c>
      <c r="C16" s="825" t="s">
        <v>591</v>
      </c>
      <c r="D16" s="839" t="s">
        <v>592</v>
      </c>
      <c r="E16" s="825" t="s">
        <v>4953</v>
      </c>
      <c r="F16" s="839" t="s">
        <v>4954</v>
      </c>
      <c r="G16" s="825" t="s">
        <v>4965</v>
      </c>
      <c r="H16" s="825" t="s">
        <v>4966</v>
      </c>
      <c r="I16" s="831">
        <v>2.0499999523162842</v>
      </c>
      <c r="J16" s="831">
        <v>400</v>
      </c>
      <c r="K16" s="832">
        <v>820.79000091552734</v>
      </c>
    </row>
    <row r="17" spans="1:11" ht="14.45" customHeight="1" x14ac:dyDescent="0.2">
      <c r="A17" s="821" t="s">
        <v>576</v>
      </c>
      <c r="B17" s="822" t="s">
        <v>577</v>
      </c>
      <c r="C17" s="825" t="s">
        <v>591</v>
      </c>
      <c r="D17" s="839" t="s">
        <v>592</v>
      </c>
      <c r="E17" s="825" t="s">
        <v>4953</v>
      </c>
      <c r="F17" s="839" t="s">
        <v>4954</v>
      </c>
      <c r="G17" s="825" t="s">
        <v>4967</v>
      </c>
      <c r="H17" s="825" t="s">
        <v>4968</v>
      </c>
      <c r="I17" s="831">
        <v>2.7400000095367432</v>
      </c>
      <c r="J17" s="831">
        <v>150</v>
      </c>
      <c r="K17" s="832">
        <v>410.61000061035156</v>
      </c>
    </row>
    <row r="18" spans="1:11" ht="14.45" customHeight="1" x14ac:dyDescent="0.2">
      <c r="A18" s="821" t="s">
        <v>576</v>
      </c>
      <c r="B18" s="822" t="s">
        <v>577</v>
      </c>
      <c r="C18" s="825" t="s">
        <v>591</v>
      </c>
      <c r="D18" s="839" t="s">
        <v>592</v>
      </c>
      <c r="E18" s="825" t="s">
        <v>4953</v>
      </c>
      <c r="F18" s="839" t="s">
        <v>4954</v>
      </c>
      <c r="G18" s="825" t="s">
        <v>4969</v>
      </c>
      <c r="H18" s="825" t="s">
        <v>4970</v>
      </c>
      <c r="I18" s="831">
        <v>5.0199999809265137</v>
      </c>
      <c r="J18" s="831">
        <v>125</v>
      </c>
      <c r="K18" s="832">
        <v>627.00000762939453</v>
      </c>
    </row>
    <row r="19" spans="1:11" ht="14.45" customHeight="1" x14ac:dyDescent="0.2">
      <c r="A19" s="821" t="s">
        <v>576</v>
      </c>
      <c r="B19" s="822" t="s">
        <v>577</v>
      </c>
      <c r="C19" s="825" t="s">
        <v>591</v>
      </c>
      <c r="D19" s="839" t="s">
        <v>592</v>
      </c>
      <c r="E19" s="825" t="s">
        <v>4953</v>
      </c>
      <c r="F19" s="839" t="s">
        <v>4954</v>
      </c>
      <c r="G19" s="825" t="s">
        <v>4971</v>
      </c>
      <c r="H19" s="825" t="s">
        <v>4972</v>
      </c>
      <c r="I19" s="831">
        <v>157.91749954223633</v>
      </c>
      <c r="J19" s="831">
        <v>9</v>
      </c>
      <c r="K19" s="832">
        <v>1421.27001953125</v>
      </c>
    </row>
    <row r="20" spans="1:11" ht="14.45" customHeight="1" x14ac:dyDescent="0.2">
      <c r="A20" s="821" t="s">
        <v>576</v>
      </c>
      <c r="B20" s="822" t="s">
        <v>577</v>
      </c>
      <c r="C20" s="825" t="s">
        <v>591</v>
      </c>
      <c r="D20" s="839" t="s">
        <v>592</v>
      </c>
      <c r="E20" s="825" t="s">
        <v>4953</v>
      </c>
      <c r="F20" s="839" t="s">
        <v>4954</v>
      </c>
      <c r="G20" s="825" t="s">
        <v>4973</v>
      </c>
      <c r="H20" s="825" t="s">
        <v>4974</v>
      </c>
      <c r="I20" s="831">
        <v>86.379997253417969</v>
      </c>
      <c r="J20" s="831">
        <v>20</v>
      </c>
      <c r="K20" s="832">
        <v>1727.5400390625</v>
      </c>
    </row>
    <row r="21" spans="1:11" ht="14.45" customHeight="1" x14ac:dyDescent="0.2">
      <c r="A21" s="821" t="s">
        <v>576</v>
      </c>
      <c r="B21" s="822" t="s">
        <v>577</v>
      </c>
      <c r="C21" s="825" t="s">
        <v>591</v>
      </c>
      <c r="D21" s="839" t="s">
        <v>592</v>
      </c>
      <c r="E21" s="825" t="s">
        <v>4953</v>
      </c>
      <c r="F21" s="839" t="s">
        <v>4954</v>
      </c>
      <c r="G21" s="825" t="s">
        <v>4975</v>
      </c>
      <c r="H21" s="825" t="s">
        <v>4976</v>
      </c>
      <c r="I21" s="831">
        <v>11.359999656677246</v>
      </c>
      <c r="J21" s="831">
        <v>30</v>
      </c>
      <c r="K21" s="832">
        <v>340.8599853515625</v>
      </c>
    </row>
    <row r="22" spans="1:11" ht="14.45" customHeight="1" x14ac:dyDescent="0.2">
      <c r="A22" s="821" t="s">
        <v>576</v>
      </c>
      <c r="B22" s="822" t="s">
        <v>577</v>
      </c>
      <c r="C22" s="825" t="s">
        <v>591</v>
      </c>
      <c r="D22" s="839" t="s">
        <v>592</v>
      </c>
      <c r="E22" s="825" t="s">
        <v>4953</v>
      </c>
      <c r="F22" s="839" t="s">
        <v>4954</v>
      </c>
      <c r="G22" s="825" t="s">
        <v>4977</v>
      </c>
      <c r="H22" s="825" t="s">
        <v>4978</v>
      </c>
      <c r="I22" s="831">
        <v>2.5399999618530273</v>
      </c>
      <c r="J22" s="831">
        <v>140</v>
      </c>
      <c r="K22" s="832">
        <v>355.60000610351563</v>
      </c>
    </row>
    <row r="23" spans="1:11" ht="14.45" customHeight="1" x14ac:dyDescent="0.2">
      <c r="A23" s="821" t="s">
        <v>576</v>
      </c>
      <c r="B23" s="822" t="s">
        <v>577</v>
      </c>
      <c r="C23" s="825" t="s">
        <v>591</v>
      </c>
      <c r="D23" s="839" t="s">
        <v>592</v>
      </c>
      <c r="E23" s="825" t="s">
        <v>4953</v>
      </c>
      <c r="F23" s="839" t="s">
        <v>4954</v>
      </c>
      <c r="G23" s="825" t="s">
        <v>4979</v>
      </c>
      <c r="H23" s="825" t="s">
        <v>4980</v>
      </c>
      <c r="I23" s="831">
        <v>355.35000610351563</v>
      </c>
      <c r="J23" s="831">
        <v>6</v>
      </c>
      <c r="K23" s="832">
        <v>2132.1000671386719</v>
      </c>
    </row>
    <row r="24" spans="1:11" ht="14.45" customHeight="1" x14ac:dyDescent="0.2">
      <c r="A24" s="821" t="s">
        <v>576</v>
      </c>
      <c r="B24" s="822" t="s">
        <v>577</v>
      </c>
      <c r="C24" s="825" t="s">
        <v>591</v>
      </c>
      <c r="D24" s="839" t="s">
        <v>592</v>
      </c>
      <c r="E24" s="825" t="s">
        <v>4953</v>
      </c>
      <c r="F24" s="839" t="s">
        <v>4954</v>
      </c>
      <c r="G24" s="825" t="s">
        <v>4981</v>
      </c>
      <c r="H24" s="825" t="s">
        <v>4982</v>
      </c>
      <c r="I24" s="831">
        <v>63.694999694824219</v>
      </c>
      <c r="J24" s="831">
        <v>70</v>
      </c>
      <c r="K24" s="832">
        <v>4407.1399536132813</v>
      </c>
    </row>
    <row r="25" spans="1:11" ht="14.45" customHeight="1" x14ac:dyDescent="0.2">
      <c r="A25" s="821" t="s">
        <v>576</v>
      </c>
      <c r="B25" s="822" t="s">
        <v>577</v>
      </c>
      <c r="C25" s="825" t="s">
        <v>591</v>
      </c>
      <c r="D25" s="839" t="s">
        <v>592</v>
      </c>
      <c r="E25" s="825" t="s">
        <v>4953</v>
      </c>
      <c r="F25" s="839" t="s">
        <v>4954</v>
      </c>
      <c r="G25" s="825" t="s">
        <v>4983</v>
      </c>
      <c r="H25" s="825" t="s">
        <v>4984</v>
      </c>
      <c r="I25" s="831">
        <v>30.177500247955322</v>
      </c>
      <c r="J25" s="831">
        <v>70</v>
      </c>
      <c r="K25" s="832">
        <v>2112.3499755859375</v>
      </c>
    </row>
    <row r="26" spans="1:11" ht="14.45" customHeight="1" x14ac:dyDescent="0.2">
      <c r="A26" s="821" t="s">
        <v>576</v>
      </c>
      <c r="B26" s="822" t="s">
        <v>577</v>
      </c>
      <c r="C26" s="825" t="s">
        <v>591</v>
      </c>
      <c r="D26" s="839" t="s">
        <v>592</v>
      </c>
      <c r="E26" s="825" t="s">
        <v>4953</v>
      </c>
      <c r="F26" s="839" t="s">
        <v>4954</v>
      </c>
      <c r="G26" s="825" t="s">
        <v>4985</v>
      </c>
      <c r="H26" s="825" t="s">
        <v>4986</v>
      </c>
      <c r="I26" s="831">
        <v>3.619999885559082</v>
      </c>
      <c r="J26" s="831">
        <v>70</v>
      </c>
      <c r="K26" s="832">
        <v>253.43000030517578</v>
      </c>
    </row>
    <row r="27" spans="1:11" ht="14.45" customHeight="1" x14ac:dyDescent="0.2">
      <c r="A27" s="821" t="s">
        <v>576</v>
      </c>
      <c r="B27" s="822" t="s">
        <v>577</v>
      </c>
      <c r="C27" s="825" t="s">
        <v>591</v>
      </c>
      <c r="D27" s="839" t="s">
        <v>592</v>
      </c>
      <c r="E27" s="825" t="s">
        <v>4953</v>
      </c>
      <c r="F27" s="839" t="s">
        <v>4954</v>
      </c>
      <c r="G27" s="825" t="s">
        <v>4987</v>
      </c>
      <c r="H27" s="825" t="s">
        <v>4988</v>
      </c>
      <c r="I27" s="831">
        <v>120.69000244140625</v>
      </c>
      <c r="J27" s="831">
        <v>5</v>
      </c>
      <c r="K27" s="832">
        <v>603.46002197265625</v>
      </c>
    </row>
    <row r="28" spans="1:11" ht="14.45" customHeight="1" x14ac:dyDescent="0.2">
      <c r="A28" s="821" t="s">
        <v>576</v>
      </c>
      <c r="B28" s="822" t="s">
        <v>577</v>
      </c>
      <c r="C28" s="825" t="s">
        <v>591</v>
      </c>
      <c r="D28" s="839" t="s">
        <v>592</v>
      </c>
      <c r="E28" s="825" t="s">
        <v>4953</v>
      </c>
      <c r="F28" s="839" t="s">
        <v>4954</v>
      </c>
      <c r="G28" s="825" t="s">
        <v>4989</v>
      </c>
      <c r="H28" s="825" t="s">
        <v>4990</v>
      </c>
      <c r="I28" s="831">
        <v>123.05000305175781</v>
      </c>
      <c r="J28" s="831">
        <v>10</v>
      </c>
      <c r="K28" s="832">
        <v>1230.5</v>
      </c>
    </row>
    <row r="29" spans="1:11" ht="14.45" customHeight="1" x14ac:dyDescent="0.2">
      <c r="A29" s="821" t="s">
        <v>576</v>
      </c>
      <c r="B29" s="822" t="s">
        <v>577</v>
      </c>
      <c r="C29" s="825" t="s">
        <v>591</v>
      </c>
      <c r="D29" s="839" t="s">
        <v>592</v>
      </c>
      <c r="E29" s="825" t="s">
        <v>4953</v>
      </c>
      <c r="F29" s="839" t="s">
        <v>4954</v>
      </c>
      <c r="G29" s="825" t="s">
        <v>4991</v>
      </c>
      <c r="H29" s="825" t="s">
        <v>4992</v>
      </c>
      <c r="I29" s="831">
        <v>1477.4000244140625</v>
      </c>
      <c r="J29" s="831">
        <v>1</v>
      </c>
      <c r="K29" s="832">
        <v>1477.4000244140625</v>
      </c>
    </row>
    <row r="30" spans="1:11" ht="14.45" customHeight="1" x14ac:dyDescent="0.2">
      <c r="A30" s="821" t="s">
        <v>576</v>
      </c>
      <c r="B30" s="822" t="s">
        <v>577</v>
      </c>
      <c r="C30" s="825" t="s">
        <v>591</v>
      </c>
      <c r="D30" s="839" t="s">
        <v>592</v>
      </c>
      <c r="E30" s="825" t="s">
        <v>4953</v>
      </c>
      <c r="F30" s="839" t="s">
        <v>4954</v>
      </c>
      <c r="G30" s="825" t="s">
        <v>4993</v>
      </c>
      <c r="H30" s="825" t="s">
        <v>4994</v>
      </c>
      <c r="I30" s="831">
        <v>213.78166707356772</v>
      </c>
      <c r="J30" s="831">
        <v>51</v>
      </c>
      <c r="K30" s="832">
        <v>10911.540161132813</v>
      </c>
    </row>
    <row r="31" spans="1:11" ht="14.45" customHeight="1" x14ac:dyDescent="0.2">
      <c r="A31" s="821" t="s">
        <v>576</v>
      </c>
      <c r="B31" s="822" t="s">
        <v>577</v>
      </c>
      <c r="C31" s="825" t="s">
        <v>591</v>
      </c>
      <c r="D31" s="839" t="s">
        <v>592</v>
      </c>
      <c r="E31" s="825" t="s">
        <v>4953</v>
      </c>
      <c r="F31" s="839" t="s">
        <v>4954</v>
      </c>
      <c r="G31" s="825" t="s">
        <v>4995</v>
      </c>
      <c r="H31" s="825" t="s">
        <v>4996</v>
      </c>
      <c r="I31" s="831">
        <v>309.35000610351563</v>
      </c>
      <c r="J31" s="831">
        <v>7</v>
      </c>
      <c r="K31" s="832">
        <v>2165.4500427246094</v>
      </c>
    </row>
    <row r="32" spans="1:11" ht="14.45" customHeight="1" x14ac:dyDescent="0.2">
      <c r="A32" s="821" t="s">
        <v>576</v>
      </c>
      <c r="B32" s="822" t="s">
        <v>577</v>
      </c>
      <c r="C32" s="825" t="s">
        <v>591</v>
      </c>
      <c r="D32" s="839" t="s">
        <v>592</v>
      </c>
      <c r="E32" s="825" t="s">
        <v>4953</v>
      </c>
      <c r="F32" s="839" t="s">
        <v>4954</v>
      </c>
      <c r="G32" s="825" t="s">
        <v>4997</v>
      </c>
      <c r="H32" s="825" t="s">
        <v>4998</v>
      </c>
      <c r="I32" s="831">
        <v>267.30666605631512</v>
      </c>
      <c r="J32" s="831">
        <v>15</v>
      </c>
      <c r="K32" s="832">
        <v>4009.5999755859375</v>
      </c>
    </row>
    <row r="33" spans="1:11" ht="14.45" customHeight="1" x14ac:dyDescent="0.2">
      <c r="A33" s="821" t="s">
        <v>576</v>
      </c>
      <c r="B33" s="822" t="s">
        <v>577</v>
      </c>
      <c r="C33" s="825" t="s">
        <v>591</v>
      </c>
      <c r="D33" s="839" t="s">
        <v>592</v>
      </c>
      <c r="E33" s="825" t="s">
        <v>4953</v>
      </c>
      <c r="F33" s="839" t="s">
        <v>4954</v>
      </c>
      <c r="G33" s="825" t="s">
        <v>4999</v>
      </c>
      <c r="H33" s="825" t="s">
        <v>5000</v>
      </c>
      <c r="I33" s="831">
        <v>58.529998779296875</v>
      </c>
      <c r="J33" s="831">
        <v>10</v>
      </c>
      <c r="K33" s="832">
        <v>585.32000732421875</v>
      </c>
    </row>
    <row r="34" spans="1:11" ht="14.45" customHeight="1" x14ac:dyDescent="0.2">
      <c r="A34" s="821" t="s">
        <v>576</v>
      </c>
      <c r="B34" s="822" t="s">
        <v>577</v>
      </c>
      <c r="C34" s="825" t="s">
        <v>591</v>
      </c>
      <c r="D34" s="839" t="s">
        <v>592</v>
      </c>
      <c r="E34" s="825" t="s">
        <v>4953</v>
      </c>
      <c r="F34" s="839" t="s">
        <v>4954</v>
      </c>
      <c r="G34" s="825" t="s">
        <v>5001</v>
      </c>
      <c r="H34" s="825" t="s">
        <v>5002</v>
      </c>
      <c r="I34" s="831">
        <v>632.5</v>
      </c>
      <c r="J34" s="831">
        <v>1</v>
      </c>
      <c r="K34" s="832">
        <v>632.5</v>
      </c>
    </row>
    <row r="35" spans="1:11" ht="14.45" customHeight="1" x14ac:dyDescent="0.2">
      <c r="A35" s="821" t="s">
        <v>576</v>
      </c>
      <c r="B35" s="822" t="s">
        <v>577</v>
      </c>
      <c r="C35" s="825" t="s">
        <v>591</v>
      </c>
      <c r="D35" s="839" t="s">
        <v>592</v>
      </c>
      <c r="E35" s="825" t="s">
        <v>4953</v>
      </c>
      <c r="F35" s="839" t="s">
        <v>4954</v>
      </c>
      <c r="G35" s="825" t="s">
        <v>5003</v>
      </c>
      <c r="H35" s="825" t="s">
        <v>5004</v>
      </c>
      <c r="I35" s="831">
        <v>1.3799999952316284</v>
      </c>
      <c r="J35" s="831">
        <v>700</v>
      </c>
      <c r="K35" s="832">
        <v>966</v>
      </c>
    </row>
    <row r="36" spans="1:11" ht="14.45" customHeight="1" x14ac:dyDescent="0.2">
      <c r="A36" s="821" t="s">
        <v>576</v>
      </c>
      <c r="B36" s="822" t="s">
        <v>577</v>
      </c>
      <c r="C36" s="825" t="s">
        <v>591</v>
      </c>
      <c r="D36" s="839" t="s">
        <v>592</v>
      </c>
      <c r="E36" s="825" t="s">
        <v>4953</v>
      </c>
      <c r="F36" s="839" t="s">
        <v>4954</v>
      </c>
      <c r="G36" s="825" t="s">
        <v>5005</v>
      </c>
      <c r="H36" s="825" t="s">
        <v>5006</v>
      </c>
      <c r="I36" s="831">
        <v>1.5133333206176758</v>
      </c>
      <c r="J36" s="831">
        <v>600</v>
      </c>
      <c r="K36" s="832">
        <v>908</v>
      </c>
    </row>
    <row r="37" spans="1:11" ht="14.45" customHeight="1" x14ac:dyDescent="0.2">
      <c r="A37" s="821" t="s">
        <v>576</v>
      </c>
      <c r="B37" s="822" t="s">
        <v>577</v>
      </c>
      <c r="C37" s="825" t="s">
        <v>591</v>
      </c>
      <c r="D37" s="839" t="s">
        <v>592</v>
      </c>
      <c r="E37" s="825" t="s">
        <v>4953</v>
      </c>
      <c r="F37" s="839" t="s">
        <v>4954</v>
      </c>
      <c r="G37" s="825" t="s">
        <v>5007</v>
      </c>
      <c r="H37" s="825" t="s">
        <v>5008</v>
      </c>
      <c r="I37" s="831">
        <v>19.259999593098957</v>
      </c>
      <c r="J37" s="831">
        <v>156</v>
      </c>
      <c r="K37" s="832">
        <v>3005.2799987792969</v>
      </c>
    </row>
    <row r="38" spans="1:11" ht="14.45" customHeight="1" x14ac:dyDescent="0.2">
      <c r="A38" s="821" t="s">
        <v>576</v>
      </c>
      <c r="B38" s="822" t="s">
        <v>577</v>
      </c>
      <c r="C38" s="825" t="s">
        <v>591</v>
      </c>
      <c r="D38" s="839" t="s">
        <v>592</v>
      </c>
      <c r="E38" s="825" t="s">
        <v>4953</v>
      </c>
      <c r="F38" s="839" t="s">
        <v>4954</v>
      </c>
      <c r="G38" s="825" t="s">
        <v>5009</v>
      </c>
      <c r="H38" s="825" t="s">
        <v>5010</v>
      </c>
      <c r="I38" s="831">
        <v>10.708333492279053</v>
      </c>
      <c r="J38" s="831">
        <v>90</v>
      </c>
      <c r="K38" s="832">
        <v>961.30000305175781</v>
      </c>
    </row>
    <row r="39" spans="1:11" ht="14.45" customHeight="1" x14ac:dyDescent="0.2">
      <c r="A39" s="821" t="s">
        <v>576</v>
      </c>
      <c r="B39" s="822" t="s">
        <v>577</v>
      </c>
      <c r="C39" s="825" t="s">
        <v>591</v>
      </c>
      <c r="D39" s="839" t="s">
        <v>592</v>
      </c>
      <c r="E39" s="825" t="s">
        <v>4953</v>
      </c>
      <c r="F39" s="839" t="s">
        <v>4954</v>
      </c>
      <c r="G39" s="825" t="s">
        <v>5011</v>
      </c>
      <c r="H39" s="825" t="s">
        <v>5012</v>
      </c>
      <c r="I39" s="831">
        <v>2.56333327293396</v>
      </c>
      <c r="J39" s="831">
        <v>80</v>
      </c>
      <c r="K39" s="832">
        <v>205.20000457763672</v>
      </c>
    </row>
    <row r="40" spans="1:11" ht="14.45" customHeight="1" x14ac:dyDescent="0.2">
      <c r="A40" s="821" t="s">
        <v>576</v>
      </c>
      <c r="B40" s="822" t="s">
        <v>577</v>
      </c>
      <c r="C40" s="825" t="s">
        <v>591</v>
      </c>
      <c r="D40" s="839" t="s">
        <v>592</v>
      </c>
      <c r="E40" s="825" t="s">
        <v>4953</v>
      </c>
      <c r="F40" s="839" t="s">
        <v>4954</v>
      </c>
      <c r="G40" s="825" t="s">
        <v>5013</v>
      </c>
      <c r="H40" s="825" t="s">
        <v>5014</v>
      </c>
      <c r="I40" s="831">
        <v>4.0533334414164228</v>
      </c>
      <c r="J40" s="831">
        <v>80</v>
      </c>
      <c r="K40" s="832">
        <v>324.60000610351563</v>
      </c>
    </row>
    <row r="41" spans="1:11" ht="14.45" customHeight="1" x14ac:dyDescent="0.2">
      <c r="A41" s="821" t="s">
        <v>576</v>
      </c>
      <c r="B41" s="822" t="s">
        <v>577</v>
      </c>
      <c r="C41" s="825" t="s">
        <v>591</v>
      </c>
      <c r="D41" s="839" t="s">
        <v>592</v>
      </c>
      <c r="E41" s="825" t="s">
        <v>4953</v>
      </c>
      <c r="F41" s="839" t="s">
        <v>4954</v>
      </c>
      <c r="G41" s="825" t="s">
        <v>5015</v>
      </c>
      <c r="H41" s="825" t="s">
        <v>5016</v>
      </c>
      <c r="I41" s="831">
        <v>53.674286978585378</v>
      </c>
      <c r="J41" s="831">
        <v>24</v>
      </c>
      <c r="K41" s="832">
        <v>1288.870002746582</v>
      </c>
    </row>
    <row r="42" spans="1:11" ht="14.45" customHeight="1" x14ac:dyDescent="0.2">
      <c r="A42" s="821" t="s">
        <v>576</v>
      </c>
      <c r="B42" s="822" t="s">
        <v>577</v>
      </c>
      <c r="C42" s="825" t="s">
        <v>591</v>
      </c>
      <c r="D42" s="839" t="s">
        <v>592</v>
      </c>
      <c r="E42" s="825" t="s">
        <v>4953</v>
      </c>
      <c r="F42" s="839" t="s">
        <v>4954</v>
      </c>
      <c r="G42" s="825" t="s">
        <v>5017</v>
      </c>
      <c r="H42" s="825" t="s">
        <v>5018</v>
      </c>
      <c r="I42" s="831">
        <v>72.220001220703125</v>
      </c>
      <c r="J42" s="831">
        <v>3</v>
      </c>
      <c r="K42" s="832">
        <v>216.66000366210938</v>
      </c>
    </row>
    <row r="43" spans="1:11" ht="14.45" customHeight="1" x14ac:dyDescent="0.2">
      <c r="A43" s="821" t="s">
        <v>576</v>
      </c>
      <c r="B43" s="822" t="s">
        <v>577</v>
      </c>
      <c r="C43" s="825" t="s">
        <v>591</v>
      </c>
      <c r="D43" s="839" t="s">
        <v>592</v>
      </c>
      <c r="E43" s="825" t="s">
        <v>4953</v>
      </c>
      <c r="F43" s="839" t="s">
        <v>4954</v>
      </c>
      <c r="G43" s="825" t="s">
        <v>5019</v>
      </c>
      <c r="H43" s="825" t="s">
        <v>5020</v>
      </c>
      <c r="I43" s="831">
        <v>105.44999694824219</v>
      </c>
      <c r="J43" s="831">
        <v>1</v>
      </c>
      <c r="K43" s="832">
        <v>105.44999694824219</v>
      </c>
    </row>
    <row r="44" spans="1:11" ht="14.45" customHeight="1" x14ac:dyDescent="0.2">
      <c r="A44" s="821" t="s">
        <v>576</v>
      </c>
      <c r="B44" s="822" t="s">
        <v>577</v>
      </c>
      <c r="C44" s="825" t="s">
        <v>591</v>
      </c>
      <c r="D44" s="839" t="s">
        <v>592</v>
      </c>
      <c r="E44" s="825" t="s">
        <v>4953</v>
      </c>
      <c r="F44" s="839" t="s">
        <v>4954</v>
      </c>
      <c r="G44" s="825" t="s">
        <v>5021</v>
      </c>
      <c r="H44" s="825" t="s">
        <v>5022</v>
      </c>
      <c r="I44" s="831">
        <v>138.46000671386719</v>
      </c>
      <c r="J44" s="831">
        <v>1</v>
      </c>
      <c r="K44" s="832">
        <v>138.46000671386719</v>
      </c>
    </row>
    <row r="45" spans="1:11" ht="14.45" customHeight="1" x14ac:dyDescent="0.2">
      <c r="A45" s="821" t="s">
        <v>576</v>
      </c>
      <c r="B45" s="822" t="s">
        <v>577</v>
      </c>
      <c r="C45" s="825" t="s">
        <v>591</v>
      </c>
      <c r="D45" s="839" t="s">
        <v>592</v>
      </c>
      <c r="E45" s="825" t="s">
        <v>4953</v>
      </c>
      <c r="F45" s="839" t="s">
        <v>4954</v>
      </c>
      <c r="G45" s="825" t="s">
        <v>5023</v>
      </c>
      <c r="H45" s="825" t="s">
        <v>5024</v>
      </c>
      <c r="I45" s="831">
        <v>23.450000762939453</v>
      </c>
      <c r="J45" s="831">
        <v>60</v>
      </c>
      <c r="K45" s="832">
        <v>1407.2099609375</v>
      </c>
    </row>
    <row r="46" spans="1:11" ht="14.45" customHeight="1" x14ac:dyDescent="0.2">
      <c r="A46" s="821" t="s">
        <v>576</v>
      </c>
      <c r="B46" s="822" t="s">
        <v>577</v>
      </c>
      <c r="C46" s="825" t="s">
        <v>591</v>
      </c>
      <c r="D46" s="839" t="s">
        <v>592</v>
      </c>
      <c r="E46" s="825" t="s">
        <v>4953</v>
      </c>
      <c r="F46" s="839" t="s">
        <v>4954</v>
      </c>
      <c r="G46" s="825" t="s">
        <v>5025</v>
      </c>
      <c r="H46" s="825" t="s">
        <v>5026</v>
      </c>
      <c r="I46" s="831">
        <v>32.792500495910645</v>
      </c>
      <c r="J46" s="831">
        <v>75</v>
      </c>
      <c r="K46" s="832">
        <v>2459.3499755859375</v>
      </c>
    </row>
    <row r="47" spans="1:11" ht="14.45" customHeight="1" x14ac:dyDescent="0.2">
      <c r="A47" s="821" t="s">
        <v>576</v>
      </c>
      <c r="B47" s="822" t="s">
        <v>577</v>
      </c>
      <c r="C47" s="825" t="s">
        <v>591</v>
      </c>
      <c r="D47" s="839" t="s">
        <v>592</v>
      </c>
      <c r="E47" s="825" t="s">
        <v>4953</v>
      </c>
      <c r="F47" s="839" t="s">
        <v>4954</v>
      </c>
      <c r="G47" s="825" t="s">
        <v>5027</v>
      </c>
      <c r="H47" s="825" t="s">
        <v>5028</v>
      </c>
      <c r="I47" s="831">
        <v>0.6900000274181366</v>
      </c>
      <c r="J47" s="831">
        <v>1000</v>
      </c>
      <c r="K47" s="832">
        <v>690</v>
      </c>
    </row>
    <row r="48" spans="1:11" ht="14.45" customHeight="1" x14ac:dyDescent="0.2">
      <c r="A48" s="821" t="s">
        <v>576</v>
      </c>
      <c r="B48" s="822" t="s">
        <v>577</v>
      </c>
      <c r="C48" s="825" t="s">
        <v>591</v>
      </c>
      <c r="D48" s="839" t="s">
        <v>592</v>
      </c>
      <c r="E48" s="825" t="s">
        <v>4953</v>
      </c>
      <c r="F48" s="839" t="s">
        <v>4954</v>
      </c>
      <c r="G48" s="825" t="s">
        <v>5029</v>
      </c>
      <c r="H48" s="825" t="s">
        <v>5030</v>
      </c>
      <c r="I48" s="831">
        <v>31.118333498636883</v>
      </c>
      <c r="J48" s="831">
        <v>46</v>
      </c>
      <c r="K48" s="832">
        <v>1429.0199966430664</v>
      </c>
    </row>
    <row r="49" spans="1:11" ht="14.45" customHeight="1" x14ac:dyDescent="0.2">
      <c r="A49" s="821" t="s">
        <v>576</v>
      </c>
      <c r="B49" s="822" t="s">
        <v>577</v>
      </c>
      <c r="C49" s="825" t="s">
        <v>591</v>
      </c>
      <c r="D49" s="839" t="s">
        <v>592</v>
      </c>
      <c r="E49" s="825" t="s">
        <v>4953</v>
      </c>
      <c r="F49" s="839" t="s">
        <v>4954</v>
      </c>
      <c r="G49" s="825" t="s">
        <v>5031</v>
      </c>
      <c r="H49" s="825" t="s">
        <v>5032</v>
      </c>
      <c r="I49" s="831">
        <v>30.173332850138348</v>
      </c>
      <c r="J49" s="831">
        <v>72</v>
      </c>
      <c r="K49" s="832">
        <v>2172.47998046875</v>
      </c>
    </row>
    <row r="50" spans="1:11" ht="14.45" customHeight="1" x14ac:dyDescent="0.2">
      <c r="A50" s="821" t="s">
        <v>576</v>
      </c>
      <c r="B50" s="822" t="s">
        <v>577</v>
      </c>
      <c r="C50" s="825" t="s">
        <v>591</v>
      </c>
      <c r="D50" s="839" t="s">
        <v>592</v>
      </c>
      <c r="E50" s="825" t="s">
        <v>5033</v>
      </c>
      <c r="F50" s="839" t="s">
        <v>5034</v>
      </c>
      <c r="G50" s="825" t="s">
        <v>5035</v>
      </c>
      <c r="H50" s="825" t="s">
        <v>5036</v>
      </c>
      <c r="I50" s="831">
        <v>47.189998626708984</v>
      </c>
      <c r="J50" s="831">
        <v>40</v>
      </c>
      <c r="K50" s="832">
        <v>1887.5999755859375</v>
      </c>
    </row>
    <row r="51" spans="1:11" ht="14.45" customHeight="1" x14ac:dyDescent="0.2">
      <c r="A51" s="821" t="s">
        <v>576</v>
      </c>
      <c r="B51" s="822" t="s">
        <v>577</v>
      </c>
      <c r="C51" s="825" t="s">
        <v>591</v>
      </c>
      <c r="D51" s="839" t="s">
        <v>592</v>
      </c>
      <c r="E51" s="825" t="s">
        <v>5033</v>
      </c>
      <c r="F51" s="839" t="s">
        <v>5034</v>
      </c>
      <c r="G51" s="825" t="s">
        <v>5037</v>
      </c>
      <c r="H51" s="825" t="s">
        <v>5038</v>
      </c>
      <c r="I51" s="831">
        <v>6.2899999618530273</v>
      </c>
      <c r="J51" s="831">
        <v>20</v>
      </c>
      <c r="K51" s="832">
        <v>125.80000305175781</v>
      </c>
    </row>
    <row r="52" spans="1:11" ht="14.45" customHeight="1" x14ac:dyDescent="0.2">
      <c r="A52" s="821" t="s">
        <v>576</v>
      </c>
      <c r="B52" s="822" t="s">
        <v>577</v>
      </c>
      <c r="C52" s="825" t="s">
        <v>591</v>
      </c>
      <c r="D52" s="839" t="s">
        <v>592</v>
      </c>
      <c r="E52" s="825" t="s">
        <v>5033</v>
      </c>
      <c r="F52" s="839" t="s">
        <v>5034</v>
      </c>
      <c r="G52" s="825" t="s">
        <v>5039</v>
      </c>
      <c r="H52" s="825" t="s">
        <v>5040</v>
      </c>
      <c r="I52" s="831">
        <v>4.8160000801086422</v>
      </c>
      <c r="J52" s="831">
        <v>800</v>
      </c>
      <c r="K52" s="832">
        <v>3853</v>
      </c>
    </row>
    <row r="53" spans="1:11" ht="14.45" customHeight="1" x14ac:dyDescent="0.2">
      <c r="A53" s="821" t="s">
        <v>576</v>
      </c>
      <c r="B53" s="822" t="s">
        <v>577</v>
      </c>
      <c r="C53" s="825" t="s">
        <v>591</v>
      </c>
      <c r="D53" s="839" t="s">
        <v>592</v>
      </c>
      <c r="E53" s="825" t="s">
        <v>5033</v>
      </c>
      <c r="F53" s="839" t="s">
        <v>5034</v>
      </c>
      <c r="G53" s="825" t="s">
        <v>5041</v>
      </c>
      <c r="H53" s="825" t="s">
        <v>5042</v>
      </c>
      <c r="I53" s="831">
        <v>1.2499999720603228E-2</v>
      </c>
      <c r="J53" s="831">
        <v>450</v>
      </c>
      <c r="K53" s="832">
        <v>5</v>
      </c>
    </row>
    <row r="54" spans="1:11" ht="14.45" customHeight="1" x14ac:dyDescent="0.2">
      <c r="A54" s="821" t="s">
        <v>576</v>
      </c>
      <c r="B54" s="822" t="s">
        <v>577</v>
      </c>
      <c r="C54" s="825" t="s">
        <v>591</v>
      </c>
      <c r="D54" s="839" t="s">
        <v>592</v>
      </c>
      <c r="E54" s="825" t="s">
        <v>5033</v>
      </c>
      <c r="F54" s="839" t="s">
        <v>5034</v>
      </c>
      <c r="G54" s="825" t="s">
        <v>5043</v>
      </c>
      <c r="H54" s="825" t="s">
        <v>5044</v>
      </c>
      <c r="I54" s="831">
        <v>6.0500001907348633</v>
      </c>
      <c r="J54" s="831">
        <v>150</v>
      </c>
      <c r="K54" s="832">
        <v>907.5</v>
      </c>
    </row>
    <row r="55" spans="1:11" ht="14.45" customHeight="1" x14ac:dyDescent="0.2">
      <c r="A55" s="821" t="s">
        <v>576</v>
      </c>
      <c r="B55" s="822" t="s">
        <v>577</v>
      </c>
      <c r="C55" s="825" t="s">
        <v>591</v>
      </c>
      <c r="D55" s="839" t="s">
        <v>592</v>
      </c>
      <c r="E55" s="825" t="s">
        <v>5033</v>
      </c>
      <c r="F55" s="839" t="s">
        <v>5034</v>
      </c>
      <c r="G55" s="825" t="s">
        <v>5045</v>
      </c>
      <c r="H55" s="825" t="s">
        <v>5046</v>
      </c>
      <c r="I55" s="831">
        <v>15.922500133514404</v>
      </c>
      <c r="J55" s="831">
        <v>250</v>
      </c>
      <c r="K55" s="832">
        <v>3980.5</v>
      </c>
    </row>
    <row r="56" spans="1:11" ht="14.45" customHeight="1" x14ac:dyDescent="0.2">
      <c r="A56" s="821" t="s">
        <v>576</v>
      </c>
      <c r="B56" s="822" t="s">
        <v>577</v>
      </c>
      <c r="C56" s="825" t="s">
        <v>591</v>
      </c>
      <c r="D56" s="839" t="s">
        <v>592</v>
      </c>
      <c r="E56" s="825" t="s">
        <v>5033</v>
      </c>
      <c r="F56" s="839" t="s">
        <v>5034</v>
      </c>
      <c r="G56" s="825" t="s">
        <v>5047</v>
      </c>
      <c r="H56" s="825" t="s">
        <v>5048</v>
      </c>
      <c r="I56" s="831">
        <v>3.4820000171661376</v>
      </c>
      <c r="J56" s="831">
        <v>1000</v>
      </c>
      <c r="K56" s="832">
        <v>3482</v>
      </c>
    </row>
    <row r="57" spans="1:11" ht="14.45" customHeight="1" x14ac:dyDescent="0.2">
      <c r="A57" s="821" t="s">
        <v>576</v>
      </c>
      <c r="B57" s="822" t="s">
        <v>577</v>
      </c>
      <c r="C57" s="825" t="s">
        <v>591</v>
      </c>
      <c r="D57" s="839" t="s">
        <v>592</v>
      </c>
      <c r="E57" s="825" t="s">
        <v>5033</v>
      </c>
      <c r="F57" s="839" t="s">
        <v>5034</v>
      </c>
      <c r="G57" s="825" t="s">
        <v>5049</v>
      </c>
      <c r="H57" s="825" t="s">
        <v>5050</v>
      </c>
      <c r="I57" s="831">
        <v>42.229999542236328</v>
      </c>
      <c r="J57" s="831">
        <v>40</v>
      </c>
      <c r="K57" s="832">
        <v>1689.1600341796875</v>
      </c>
    </row>
    <row r="58" spans="1:11" ht="14.45" customHeight="1" x14ac:dyDescent="0.2">
      <c r="A58" s="821" t="s">
        <v>576</v>
      </c>
      <c r="B58" s="822" t="s">
        <v>577</v>
      </c>
      <c r="C58" s="825" t="s">
        <v>591</v>
      </c>
      <c r="D58" s="839" t="s">
        <v>592</v>
      </c>
      <c r="E58" s="825" t="s">
        <v>5033</v>
      </c>
      <c r="F58" s="839" t="s">
        <v>5034</v>
      </c>
      <c r="G58" s="825" t="s">
        <v>5051</v>
      </c>
      <c r="H58" s="825" t="s">
        <v>5052</v>
      </c>
      <c r="I58" s="831">
        <v>17.979999542236328</v>
      </c>
      <c r="J58" s="831">
        <v>50</v>
      </c>
      <c r="K58" s="832">
        <v>899.030029296875</v>
      </c>
    </row>
    <row r="59" spans="1:11" ht="14.45" customHeight="1" x14ac:dyDescent="0.2">
      <c r="A59" s="821" t="s">
        <v>576</v>
      </c>
      <c r="B59" s="822" t="s">
        <v>577</v>
      </c>
      <c r="C59" s="825" t="s">
        <v>591</v>
      </c>
      <c r="D59" s="839" t="s">
        <v>592</v>
      </c>
      <c r="E59" s="825" t="s">
        <v>5033</v>
      </c>
      <c r="F59" s="839" t="s">
        <v>5034</v>
      </c>
      <c r="G59" s="825" t="s">
        <v>5053</v>
      </c>
      <c r="H59" s="825" t="s">
        <v>5054</v>
      </c>
      <c r="I59" s="831">
        <v>17.981666247049969</v>
      </c>
      <c r="J59" s="831">
        <v>800</v>
      </c>
      <c r="K59" s="832">
        <v>14385</v>
      </c>
    </row>
    <row r="60" spans="1:11" ht="14.45" customHeight="1" x14ac:dyDescent="0.2">
      <c r="A60" s="821" t="s">
        <v>576</v>
      </c>
      <c r="B60" s="822" t="s">
        <v>577</v>
      </c>
      <c r="C60" s="825" t="s">
        <v>591</v>
      </c>
      <c r="D60" s="839" t="s">
        <v>592</v>
      </c>
      <c r="E60" s="825" t="s">
        <v>5033</v>
      </c>
      <c r="F60" s="839" t="s">
        <v>5034</v>
      </c>
      <c r="G60" s="825" t="s">
        <v>5055</v>
      </c>
      <c r="H60" s="825" t="s">
        <v>5056</v>
      </c>
      <c r="I60" s="831">
        <v>15.289999961853027</v>
      </c>
      <c r="J60" s="831">
        <v>50</v>
      </c>
      <c r="K60" s="832">
        <v>764.5</v>
      </c>
    </row>
    <row r="61" spans="1:11" ht="14.45" customHeight="1" x14ac:dyDescent="0.2">
      <c r="A61" s="821" t="s">
        <v>576</v>
      </c>
      <c r="B61" s="822" t="s">
        <v>577</v>
      </c>
      <c r="C61" s="825" t="s">
        <v>591</v>
      </c>
      <c r="D61" s="839" t="s">
        <v>592</v>
      </c>
      <c r="E61" s="825" t="s">
        <v>5033</v>
      </c>
      <c r="F61" s="839" t="s">
        <v>5034</v>
      </c>
      <c r="G61" s="825" t="s">
        <v>5057</v>
      </c>
      <c r="H61" s="825" t="s">
        <v>5058</v>
      </c>
      <c r="I61" s="831">
        <v>13.199999809265137</v>
      </c>
      <c r="J61" s="831">
        <v>12</v>
      </c>
      <c r="K61" s="832">
        <v>158.39999389648438</v>
      </c>
    </row>
    <row r="62" spans="1:11" ht="14.45" customHeight="1" x14ac:dyDescent="0.2">
      <c r="A62" s="821" t="s">
        <v>576</v>
      </c>
      <c r="B62" s="822" t="s">
        <v>577</v>
      </c>
      <c r="C62" s="825" t="s">
        <v>591</v>
      </c>
      <c r="D62" s="839" t="s">
        <v>592</v>
      </c>
      <c r="E62" s="825" t="s">
        <v>5033</v>
      </c>
      <c r="F62" s="839" t="s">
        <v>5034</v>
      </c>
      <c r="G62" s="825" t="s">
        <v>5059</v>
      </c>
      <c r="H62" s="825" t="s">
        <v>5060</v>
      </c>
      <c r="I62" s="831">
        <v>22.870000839233398</v>
      </c>
      <c r="J62" s="831">
        <v>12</v>
      </c>
      <c r="K62" s="832">
        <v>274.42999267578125</v>
      </c>
    </row>
    <row r="63" spans="1:11" ht="14.45" customHeight="1" x14ac:dyDescent="0.2">
      <c r="A63" s="821" t="s">
        <v>576</v>
      </c>
      <c r="B63" s="822" t="s">
        <v>577</v>
      </c>
      <c r="C63" s="825" t="s">
        <v>591</v>
      </c>
      <c r="D63" s="839" t="s">
        <v>592</v>
      </c>
      <c r="E63" s="825" t="s">
        <v>5033</v>
      </c>
      <c r="F63" s="839" t="s">
        <v>5034</v>
      </c>
      <c r="G63" s="825" t="s">
        <v>5061</v>
      </c>
      <c r="H63" s="825" t="s">
        <v>5062</v>
      </c>
      <c r="I63" s="831">
        <v>7.8666666348775225</v>
      </c>
      <c r="J63" s="831">
        <v>1400</v>
      </c>
      <c r="K63" s="832">
        <v>11015</v>
      </c>
    </row>
    <row r="64" spans="1:11" ht="14.45" customHeight="1" x14ac:dyDescent="0.2">
      <c r="A64" s="821" t="s">
        <v>576</v>
      </c>
      <c r="B64" s="822" t="s">
        <v>577</v>
      </c>
      <c r="C64" s="825" t="s">
        <v>591</v>
      </c>
      <c r="D64" s="839" t="s">
        <v>592</v>
      </c>
      <c r="E64" s="825" t="s">
        <v>5033</v>
      </c>
      <c r="F64" s="839" t="s">
        <v>5034</v>
      </c>
      <c r="G64" s="825" t="s">
        <v>5063</v>
      </c>
      <c r="H64" s="825" t="s">
        <v>5064</v>
      </c>
      <c r="I64" s="831">
        <v>10.069999694824219</v>
      </c>
      <c r="J64" s="831">
        <v>30</v>
      </c>
      <c r="K64" s="832">
        <v>302.10000610351563</v>
      </c>
    </row>
    <row r="65" spans="1:11" ht="14.45" customHeight="1" x14ac:dyDescent="0.2">
      <c r="A65" s="821" t="s">
        <v>576</v>
      </c>
      <c r="B65" s="822" t="s">
        <v>577</v>
      </c>
      <c r="C65" s="825" t="s">
        <v>591</v>
      </c>
      <c r="D65" s="839" t="s">
        <v>592</v>
      </c>
      <c r="E65" s="825" t="s">
        <v>5033</v>
      </c>
      <c r="F65" s="839" t="s">
        <v>5034</v>
      </c>
      <c r="G65" s="825" t="s">
        <v>5065</v>
      </c>
      <c r="H65" s="825" t="s">
        <v>5066</v>
      </c>
      <c r="I65" s="831">
        <v>10.079999923706055</v>
      </c>
      <c r="J65" s="831">
        <v>30</v>
      </c>
      <c r="K65" s="832">
        <v>302.39999389648438</v>
      </c>
    </row>
    <row r="66" spans="1:11" ht="14.45" customHeight="1" x14ac:dyDescent="0.2">
      <c r="A66" s="821" t="s">
        <v>576</v>
      </c>
      <c r="B66" s="822" t="s">
        <v>577</v>
      </c>
      <c r="C66" s="825" t="s">
        <v>591</v>
      </c>
      <c r="D66" s="839" t="s">
        <v>592</v>
      </c>
      <c r="E66" s="825" t="s">
        <v>5033</v>
      </c>
      <c r="F66" s="839" t="s">
        <v>5034</v>
      </c>
      <c r="G66" s="825" t="s">
        <v>5067</v>
      </c>
      <c r="H66" s="825" t="s">
        <v>5068</v>
      </c>
      <c r="I66" s="831">
        <v>10.079999923706055</v>
      </c>
      <c r="J66" s="831">
        <v>30</v>
      </c>
      <c r="K66" s="832">
        <v>302.260009765625</v>
      </c>
    </row>
    <row r="67" spans="1:11" ht="14.45" customHeight="1" x14ac:dyDescent="0.2">
      <c r="A67" s="821" t="s">
        <v>576</v>
      </c>
      <c r="B67" s="822" t="s">
        <v>577</v>
      </c>
      <c r="C67" s="825" t="s">
        <v>591</v>
      </c>
      <c r="D67" s="839" t="s">
        <v>592</v>
      </c>
      <c r="E67" s="825" t="s">
        <v>5033</v>
      </c>
      <c r="F67" s="839" t="s">
        <v>5034</v>
      </c>
      <c r="G67" s="825" t="s">
        <v>5069</v>
      </c>
      <c r="H67" s="825" t="s">
        <v>5070</v>
      </c>
      <c r="I67" s="831">
        <v>2.2000000476837158</v>
      </c>
      <c r="J67" s="831">
        <v>35</v>
      </c>
      <c r="K67" s="832">
        <v>77</v>
      </c>
    </row>
    <row r="68" spans="1:11" ht="14.45" customHeight="1" x14ac:dyDescent="0.2">
      <c r="A68" s="821" t="s">
        <v>576</v>
      </c>
      <c r="B68" s="822" t="s">
        <v>577</v>
      </c>
      <c r="C68" s="825" t="s">
        <v>591</v>
      </c>
      <c r="D68" s="839" t="s">
        <v>592</v>
      </c>
      <c r="E68" s="825" t="s">
        <v>5033</v>
      </c>
      <c r="F68" s="839" t="s">
        <v>5034</v>
      </c>
      <c r="G68" s="825" t="s">
        <v>5071</v>
      </c>
      <c r="H68" s="825" t="s">
        <v>5072</v>
      </c>
      <c r="I68" s="831">
        <v>35.427999877929686</v>
      </c>
      <c r="J68" s="831">
        <v>5</v>
      </c>
      <c r="K68" s="832">
        <v>177.13999938964844</v>
      </c>
    </row>
    <row r="69" spans="1:11" ht="14.45" customHeight="1" x14ac:dyDescent="0.2">
      <c r="A69" s="821" t="s">
        <v>576</v>
      </c>
      <c r="B69" s="822" t="s">
        <v>577</v>
      </c>
      <c r="C69" s="825" t="s">
        <v>591</v>
      </c>
      <c r="D69" s="839" t="s">
        <v>592</v>
      </c>
      <c r="E69" s="825" t="s">
        <v>5033</v>
      </c>
      <c r="F69" s="839" t="s">
        <v>5034</v>
      </c>
      <c r="G69" s="825" t="s">
        <v>5073</v>
      </c>
      <c r="H69" s="825" t="s">
        <v>5074</v>
      </c>
      <c r="I69" s="831">
        <v>80.569999694824219</v>
      </c>
      <c r="J69" s="831">
        <v>2</v>
      </c>
      <c r="K69" s="832">
        <v>161.13999938964844</v>
      </c>
    </row>
    <row r="70" spans="1:11" ht="14.45" customHeight="1" x14ac:dyDescent="0.2">
      <c r="A70" s="821" t="s">
        <v>576</v>
      </c>
      <c r="B70" s="822" t="s">
        <v>577</v>
      </c>
      <c r="C70" s="825" t="s">
        <v>591</v>
      </c>
      <c r="D70" s="839" t="s">
        <v>592</v>
      </c>
      <c r="E70" s="825" t="s">
        <v>5033</v>
      </c>
      <c r="F70" s="839" t="s">
        <v>5034</v>
      </c>
      <c r="G70" s="825" t="s">
        <v>5075</v>
      </c>
      <c r="H70" s="825" t="s">
        <v>5076</v>
      </c>
      <c r="I70" s="831">
        <v>1.8200000524520874</v>
      </c>
      <c r="J70" s="831">
        <v>600</v>
      </c>
      <c r="K70" s="832">
        <v>1092</v>
      </c>
    </row>
    <row r="71" spans="1:11" ht="14.45" customHeight="1" x14ac:dyDescent="0.2">
      <c r="A71" s="821" t="s">
        <v>576</v>
      </c>
      <c r="B71" s="822" t="s">
        <v>577</v>
      </c>
      <c r="C71" s="825" t="s">
        <v>591</v>
      </c>
      <c r="D71" s="839" t="s">
        <v>592</v>
      </c>
      <c r="E71" s="825" t="s">
        <v>5033</v>
      </c>
      <c r="F71" s="839" t="s">
        <v>5034</v>
      </c>
      <c r="G71" s="825" t="s">
        <v>5077</v>
      </c>
      <c r="H71" s="825" t="s">
        <v>5078</v>
      </c>
      <c r="I71" s="831">
        <v>1.8200000524520874</v>
      </c>
      <c r="J71" s="831">
        <v>200</v>
      </c>
      <c r="K71" s="832">
        <v>364</v>
      </c>
    </row>
    <row r="72" spans="1:11" ht="14.45" customHeight="1" x14ac:dyDescent="0.2">
      <c r="A72" s="821" t="s">
        <v>576</v>
      </c>
      <c r="B72" s="822" t="s">
        <v>577</v>
      </c>
      <c r="C72" s="825" t="s">
        <v>591</v>
      </c>
      <c r="D72" s="839" t="s">
        <v>592</v>
      </c>
      <c r="E72" s="825" t="s">
        <v>5033</v>
      </c>
      <c r="F72" s="839" t="s">
        <v>5034</v>
      </c>
      <c r="G72" s="825" t="s">
        <v>5079</v>
      </c>
      <c r="H72" s="825" t="s">
        <v>5080</v>
      </c>
      <c r="I72" s="831">
        <v>11.739999771118164</v>
      </c>
      <c r="J72" s="831">
        <v>115</v>
      </c>
      <c r="K72" s="832">
        <v>1350.1000289916992</v>
      </c>
    </row>
    <row r="73" spans="1:11" ht="14.45" customHeight="1" x14ac:dyDescent="0.2">
      <c r="A73" s="821" t="s">
        <v>576</v>
      </c>
      <c r="B73" s="822" t="s">
        <v>577</v>
      </c>
      <c r="C73" s="825" t="s">
        <v>591</v>
      </c>
      <c r="D73" s="839" t="s">
        <v>592</v>
      </c>
      <c r="E73" s="825" t="s">
        <v>5033</v>
      </c>
      <c r="F73" s="839" t="s">
        <v>5034</v>
      </c>
      <c r="G73" s="825" t="s">
        <v>5081</v>
      </c>
      <c r="H73" s="825" t="s">
        <v>5082</v>
      </c>
      <c r="I73" s="831">
        <v>13.310000419616699</v>
      </c>
      <c r="J73" s="831">
        <v>145</v>
      </c>
      <c r="K73" s="832">
        <v>1929.9500427246094</v>
      </c>
    </row>
    <row r="74" spans="1:11" ht="14.45" customHeight="1" x14ac:dyDescent="0.2">
      <c r="A74" s="821" t="s">
        <v>576</v>
      </c>
      <c r="B74" s="822" t="s">
        <v>577</v>
      </c>
      <c r="C74" s="825" t="s">
        <v>591</v>
      </c>
      <c r="D74" s="839" t="s">
        <v>592</v>
      </c>
      <c r="E74" s="825" t="s">
        <v>5033</v>
      </c>
      <c r="F74" s="839" t="s">
        <v>5034</v>
      </c>
      <c r="G74" s="825" t="s">
        <v>5083</v>
      </c>
      <c r="H74" s="825" t="s">
        <v>5084</v>
      </c>
      <c r="I74" s="831">
        <v>2.2883332967758179</v>
      </c>
      <c r="J74" s="831">
        <v>850</v>
      </c>
      <c r="K74" s="832">
        <v>1944.5</v>
      </c>
    </row>
    <row r="75" spans="1:11" ht="14.45" customHeight="1" x14ac:dyDescent="0.2">
      <c r="A75" s="821" t="s">
        <v>576</v>
      </c>
      <c r="B75" s="822" t="s">
        <v>577</v>
      </c>
      <c r="C75" s="825" t="s">
        <v>591</v>
      </c>
      <c r="D75" s="839" t="s">
        <v>592</v>
      </c>
      <c r="E75" s="825" t="s">
        <v>5033</v>
      </c>
      <c r="F75" s="839" t="s">
        <v>5034</v>
      </c>
      <c r="G75" s="825" t="s">
        <v>5085</v>
      </c>
      <c r="H75" s="825" t="s">
        <v>5086</v>
      </c>
      <c r="I75" s="831">
        <v>321.76998901367188</v>
      </c>
      <c r="J75" s="831">
        <v>1</v>
      </c>
      <c r="K75" s="832">
        <v>321.76998901367188</v>
      </c>
    </row>
    <row r="76" spans="1:11" ht="14.45" customHeight="1" x14ac:dyDescent="0.2">
      <c r="A76" s="821" t="s">
        <v>576</v>
      </c>
      <c r="B76" s="822" t="s">
        <v>577</v>
      </c>
      <c r="C76" s="825" t="s">
        <v>591</v>
      </c>
      <c r="D76" s="839" t="s">
        <v>592</v>
      </c>
      <c r="E76" s="825" t="s">
        <v>5033</v>
      </c>
      <c r="F76" s="839" t="s">
        <v>5034</v>
      </c>
      <c r="G76" s="825" t="s">
        <v>5087</v>
      </c>
      <c r="H76" s="825" t="s">
        <v>5088</v>
      </c>
      <c r="I76" s="831">
        <v>148.2239990234375</v>
      </c>
      <c r="J76" s="831">
        <v>7</v>
      </c>
      <c r="K76" s="832">
        <v>1037.5699920654297</v>
      </c>
    </row>
    <row r="77" spans="1:11" ht="14.45" customHeight="1" x14ac:dyDescent="0.2">
      <c r="A77" s="821" t="s">
        <v>576</v>
      </c>
      <c r="B77" s="822" t="s">
        <v>577</v>
      </c>
      <c r="C77" s="825" t="s">
        <v>591</v>
      </c>
      <c r="D77" s="839" t="s">
        <v>592</v>
      </c>
      <c r="E77" s="825" t="s">
        <v>5033</v>
      </c>
      <c r="F77" s="839" t="s">
        <v>5034</v>
      </c>
      <c r="G77" s="825" t="s">
        <v>5089</v>
      </c>
      <c r="H77" s="825" t="s">
        <v>5090</v>
      </c>
      <c r="I77" s="831">
        <v>1.5</v>
      </c>
      <c r="J77" s="831">
        <v>20</v>
      </c>
      <c r="K77" s="832">
        <v>30</v>
      </c>
    </row>
    <row r="78" spans="1:11" ht="14.45" customHeight="1" x14ac:dyDescent="0.2">
      <c r="A78" s="821" t="s">
        <v>576</v>
      </c>
      <c r="B78" s="822" t="s">
        <v>577</v>
      </c>
      <c r="C78" s="825" t="s">
        <v>591</v>
      </c>
      <c r="D78" s="839" t="s">
        <v>592</v>
      </c>
      <c r="E78" s="825" t="s">
        <v>5033</v>
      </c>
      <c r="F78" s="839" t="s">
        <v>5034</v>
      </c>
      <c r="G78" s="825" t="s">
        <v>5091</v>
      </c>
      <c r="H78" s="825" t="s">
        <v>5092</v>
      </c>
      <c r="I78" s="831">
        <v>9.1999998092651367</v>
      </c>
      <c r="J78" s="831">
        <v>850</v>
      </c>
      <c r="K78" s="832">
        <v>7820</v>
      </c>
    </row>
    <row r="79" spans="1:11" ht="14.45" customHeight="1" x14ac:dyDescent="0.2">
      <c r="A79" s="821" t="s">
        <v>576</v>
      </c>
      <c r="B79" s="822" t="s">
        <v>577</v>
      </c>
      <c r="C79" s="825" t="s">
        <v>591</v>
      </c>
      <c r="D79" s="839" t="s">
        <v>592</v>
      </c>
      <c r="E79" s="825" t="s">
        <v>5033</v>
      </c>
      <c r="F79" s="839" t="s">
        <v>5034</v>
      </c>
      <c r="G79" s="825" t="s">
        <v>5093</v>
      </c>
      <c r="H79" s="825" t="s">
        <v>5094</v>
      </c>
      <c r="I79" s="831">
        <v>172.5</v>
      </c>
      <c r="J79" s="831">
        <v>1</v>
      </c>
      <c r="K79" s="832">
        <v>172.5</v>
      </c>
    </row>
    <row r="80" spans="1:11" ht="14.45" customHeight="1" x14ac:dyDescent="0.2">
      <c r="A80" s="821" t="s">
        <v>576</v>
      </c>
      <c r="B80" s="822" t="s">
        <v>577</v>
      </c>
      <c r="C80" s="825" t="s">
        <v>591</v>
      </c>
      <c r="D80" s="839" t="s">
        <v>592</v>
      </c>
      <c r="E80" s="825" t="s">
        <v>5033</v>
      </c>
      <c r="F80" s="839" t="s">
        <v>5034</v>
      </c>
      <c r="G80" s="825" t="s">
        <v>5095</v>
      </c>
      <c r="H80" s="825" t="s">
        <v>5096</v>
      </c>
      <c r="I80" s="831">
        <v>6.1700000762939453</v>
      </c>
      <c r="J80" s="831">
        <v>300</v>
      </c>
      <c r="K80" s="832">
        <v>1851</v>
      </c>
    </row>
    <row r="81" spans="1:11" ht="14.45" customHeight="1" x14ac:dyDescent="0.2">
      <c r="A81" s="821" t="s">
        <v>576</v>
      </c>
      <c r="B81" s="822" t="s">
        <v>577</v>
      </c>
      <c r="C81" s="825" t="s">
        <v>591</v>
      </c>
      <c r="D81" s="839" t="s">
        <v>592</v>
      </c>
      <c r="E81" s="825" t="s">
        <v>5033</v>
      </c>
      <c r="F81" s="839" t="s">
        <v>5034</v>
      </c>
      <c r="G81" s="825" t="s">
        <v>5097</v>
      </c>
      <c r="H81" s="825" t="s">
        <v>5098</v>
      </c>
      <c r="I81" s="831">
        <v>217.44000244140625</v>
      </c>
      <c r="J81" s="831">
        <v>11</v>
      </c>
      <c r="K81" s="832">
        <v>2391.8399047851563</v>
      </c>
    </row>
    <row r="82" spans="1:11" ht="14.45" customHeight="1" x14ac:dyDescent="0.2">
      <c r="A82" s="821" t="s">
        <v>576</v>
      </c>
      <c r="B82" s="822" t="s">
        <v>577</v>
      </c>
      <c r="C82" s="825" t="s">
        <v>591</v>
      </c>
      <c r="D82" s="839" t="s">
        <v>592</v>
      </c>
      <c r="E82" s="825" t="s">
        <v>5033</v>
      </c>
      <c r="F82" s="839" t="s">
        <v>5034</v>
      </c>
      <c r="G82" s="825" t="s">
        <v>5099</v>
      </c>
      <c r="H82" s="825" t="s">
        <v>5100</v>
      </c>
      <c r="I82" s="831">
        <v>198.59666951497397</v>
      </c>
      <c r="J82" s="831">
        <v>16</v>
      </c>
      <c r="K82" s="832">
        <v>3176.800048828125</v>
      </c>
    </row>
    <row r="83" spans="1:11" ht="14.45" customHeight="1" x14ac:dyDescent="0.2">
      <c r="A83" s="821" t="s">
        <v>576</v>
      </c>
      <c r="B83" s="822" t="s">
        <v>577</v>
      </c>
      <c r="C83" s="825" t="s">
        <v>591</v>
      </c>
      <c r="D83" s="839" t="s">
        <v>592</v>
      </c>
      <c r="E83" s="825" t="s">
        <v>5033</v>
      </c>
      <c r="F83" s="839" t="s">
        <v>5034</v>
      </c>
      <c r="G83" s="825" t="s">
        <v>5101</v>
      </c>
      <c r="H83" s="825" t="s">
        <v>5102</v>
      </c>
      <c r="I83" s="831">
        <v>0.82499998807907104</v>
      </c>
      <c r="J83" s="831">
        <v>10400</v>
      </c>
      <c r="K83" s="832">
        <v>8582</v>
      </c>
    </row>
    <row r="84" spans="1:11" ht="14.45" customHeight="1" x14ac:dyDescent="0.2">
      <c r="A84" s="821" t="s">
        <v>576</v>
      </c>
      <c r="B84" s="822" t="s">
        <v>577</v>
      </c>
      <c r="C84" s="825" t="s">
        <v>591</v>
      </c>
      <c r="D84" s="839" t="s">
        <v>592</v>
      </c>
      <c r="E84" s="825" t="s">
        <v>5033</v>
      </c>
      <c r="F84" s="839" t="s">
        <v>5034</v>
      </c>
      <c r="G84" s="825" t="s">
        <v>5103</v>
      </c>
      <c r="H84" s="825" t="s">
        <v>5104</v>
      </c>
      <c r="I84" s="831">
        <v>0.4340000033378601</v>
      </c>
      <c r="J84" s="831">
        <v>900</v>
      </c>
      <c r="K84" s="832">
        <v>391</v>
      </c>
    </row>
    <row r="85" spans="1:11" ht="14.45" customHeight="1" x14ac:dyDescent="0.2">
      <c r="A85" s="821" t="s">
        <v>576</v>
      </c>
      <c r="B85" s="822" t="s">
        <v>577</v>
      </c>
      <c r="C85" s="825" t="s">
        <v>591</v>
      </c>
      <c r="D85" s="839" t="s">
        <v>592</v>
      </c>
      <c r="E85" s="825" t="s">
        <v>5033</v>
      </c>
      <c r="F85" s="839" t="s">
        <v>5034</v>
      </c>
      <c r="G85" s="825" t="s">
        <v>5105</v>
      </c>
      <c r="H85" s="825" t="s">
        <v>5106</v>
      </c>
      <c r="I85" s="831">
        <v>1.1383333206176758</v>
      </c>
      <c r="J85" s="831">
        <v>880</v>
      </c>
      <c r="K85" s="832">
        <v>1001.5999755859375</v>
      </c>
    </row>
    <row r="86" spans="1:11" ht="14.45" customHeight="1" x14ac:dyDescent="0.2">
      <c r="A86" s="821" t="s">
        <v>576</v>
      </c>
      <c r="B86" s="822" t="s">
        <v>577</v>
      </c>
      <c r="C86" s="825" t="s">
        <v>591</v>
      </c>
      <c r="D86" s="839" t="s">
        <v>592</v>
      </c>
      <c r="E86" s="825" t="s">
        <v>5033</v>
      </c>
      <c r="F86" s="839" t="s">
        <v>5034</v>
      </c>
      <c r="G86" s="825" t="s">
        <v>5107</v>
      </c>
      <c r="H86" s="825" t="s">
        <v>5108</v>
      </c>
      <c r="I86" s="831">
        <v>0.58333331346511841</v>
      </c>
      <c r="J86" s="831">
        <v>2600</v>
      </c>
      <c r="K86" s="832">
        <v>1516</v>
      </c>
    </row>
    <row r="87" spans="1:11" ht="14.45" customHeight="1" x14ac:dyDescent="0.2">
      <c r="A87" s="821" t="s">
        <v>576</v>
      </c>
      <c r="B87" s="822" t="s">
        <v>577</v>
      </c>
      <c r="C87" s="825" t="s">
        <v>591</v>
      </c>
      <c r="D87" s="839" t="s">
        <v>592</v>
      </c>
      <c r="E87" s="825" t="s">
        <v>5033</v>
      </c>
      <c r="F87" s="839" t="s">
        <v>5034</v>
      </c>
      <c r="G87" s="825" t="s">
        <v>5109</v>
      </c>
      <c r="H87" s="825" t="s">
        <v>5110</v>
      </c>
      <c r="I87" s="831">
        <v>1.5199999809265137</v>
      </c>
      <c r="J87" s="831">
        <v>500</v>
      </c>
      <c r="K87" s="832">
        <v>760</v>
      </c>
    </row>
    <row r="88" spans="1:11" ht="14.45" customHeight="1" x14ac:dyDescent="0.2">
      <c r="A88" s="821" t="s">
        <v>576</v>
      </c>
      <c r="B88" s="822" t="s">
        <v>577</v>
      </c>
      <c r="C88" s="825" t="s">
        <v>591</v>
      </c>
      <c r="D88" s="839" t="s">
        <v>592</v>
      </c>
      <c r="E88" s="825" t="s">
        <v>5033</v>
      </c>
      <c r="F88" s="839" t="s">
        <v>5034</v>
      </c>
      <c r="G88" s="825" t="s">
        <v>5111</v>
      </c>
      <c r="H88" s="825" t="s">
        <v>5112</v>
      </c>
      <c r="I88" s="831">
        <v>5.3624999523162842</v>
      </c>
      <c r="J88" s="831">
        <v>75</v>
      </c>
      <c r="K88" s="832">
        <v>394.79999923706055</v>
      </c>
    </row>
    <row r="89" spans="1:11" ht="14.45" customHeight="1" x14ac:dyDescent="0.2">
      <c r="A89" s="821" t="s">
        <v>576</v>
      </c>
      <c r="B89" s="822" t="s">
        <v>577</v>
      </c>
      <c r="C89" s="825" t="s">
        <v>591</v>
      </c>
      <c r="D89" s="839" t="s">
        <v>592</v>
      </c>
      <c r="E89" s="825" t="s">
        <v>5033</v>
      </c>
      <c r="F89" s="839" t="s">
        <v>5034</v>
      </c>
      <c r="G89" s="825" t="s">
        <v>5113</v>
      </c>
      <c r="H89" s="825" t="s">
        <v>5114</v>
      </c>
      <c r="I89" s="831">
        <v>8.8350000381469727</v>
      </c>
      <c r="J89" s="831">
        <v>40</v>
      </c>
      <c r="K89" s="832">
        <v>353.40000915527344</v>
      </c>
    </row>
    <row r="90" spans="1:11" ht="14.45" customHeight="1" x14ac:dyDescent="0.2">
      <c r="A90" s="821" t="s">
        <v>576</v>
      </c>
      <c r="B90" s="822" t="s">
        <v>577</v>
      </c>
      <c r="C90" s="825" t="s">
        <v>591</v>
      </c>
      <c r="D90" s="839" t="s">
        <v>592</v>
      </c>
      <c r="E90" s="825" t="s">
        <v>5033</v>
      </c>
      <c r="F90" s="839" t="s">
        <v>5034</v>
      </c>
      <c r="G90" s="825" t="s">
        <v>5115</v>
      </c>
      <c r="H90" s="825" t="s">
        <v>5116</v>
      </c>
      <c r="I90" s="831">
        <v>2.1800000667572021</v>
      </c>
      <c r="J90" s="831">
        <v>900</v>
      </c>
      <c r="K90" s="832">
        <v>1959.659912109375</v>
      </c>
    </row>
    <row r="91" spans="1:11" ht="14.45" customHeight="1" x14ac:dyDescent="0.2">
      <c r="A91" s="821" t="s">
        <v>576</v>
      </c>
      <c r="B91" s="822" t="s">
        <v>577</v>
      </c>
      <c r="C91" s="825" t="s">
        <v>591</v>
      </c>
      <c r="D91" s="839" t="s">
        <v>592</v>
      </c>
      <c r="E91" s="825" t="s">
        <v>5033</v>
      </c>
      <c r="F91" s="839" t="s">
        <v>5034</v>
      </c>
      <c r="G91" s="825" t="s">
        <v>5117</v>
      </c>
      <c r="H91" s="825" t="s">
        <v>5118</v>
      </c>
      <c r="I91" s="831">
        <v>24.190000057220459</v>
      </c>
      <c r="J91" s="831">
        <v>55</v>
      </c>
      <c r="K91" s="832">
        <v>1348.75</v>
      </c>
    </row>
    <row r="92" spans="1:11" ht="14.45" customHeight="1" x14ac:dyDescent="0.2">
      <c r="A92" s="821" t="s">
        <v>576</v>
      </c>
      <c r="B92" s="822" t="s">
        <v>577</v>
      </c>
      <c r="C92" s="825" t="s">
        <v>591</v>
      </c>
      <c r="D92" s="839" t="s">
        <v>592</v>
      </c>
      <c r="E92" s="825" t="s">
        <v>5033</v>
      </c>
      <c r="F92" s="839" t="s">
        <v>5034</v>
      </c>
      <c r="G92" s="825" t="s">
        <v>5119</v>
      </c>
      <c r="H92" s="825" t="s">
        <v>5120</v>
      </c>
      <c r="I92" s="831">
        <v>6.2300000190734863</v>
      </c>
      <c r="J92" s="831">
        <v>90</v>
      </c>
      <c r="K92" s="832">
        <v>560.69999313354492</v>
      </c>
    </row>
    <row r="93" spans="1:11" ht="14.45" customHeight="1" x14ac:dyDescent="0.2">
      <c r="A93" s="821" t="s">
        <v>576</v>
      </c>
      <c r="B93" s="822" t="s">
        <v>577</v>
      </c>
      <c r="C93" s="825" t="s">
        <v>591</v>
      </c>
      <c r="D93" s="839" t="s">
        <v>592</v>
      </c>
      <c r="E93" s="825" t="s">
        <v>5033</v>
      </c>
      <c r="F93" s="839" t="s">
        <v>5034</v>
      </c>
      <c r="G93" s="825" t="s">
        <v>5121</v>
      </c>
      <c r="H93" s="825" t="s">
        <v>5122</v>
      </c>
      <c r="I93" s="831">
        <v>1.2100000381469727</v>
      </c>
      <c r="J93" s="831">
        <v>450</v>
      </c>
      <c r="K93" s="832">
        <v>544.5</v>
      </c>
    </row>
    <row r="94" spans="1:11" ht="14.45" customHeight="1" x14ac:dyDescent="0.2">
      <c r="A94" s="821" t="s">
        <v>576</v>
      </c>
      <c r="B94" s="822" t="s">
        <v>577</v>
      </c>
      <c r="C94" s="825" t="s">
        <v>591</v>
      </c>
      <c r="D94" s="839" t="s">
        <v>592</v>
      </c>
      <c r="E94" s="825" t="s">
        <v>5033</v>
      </c>
      <c r="F94" s="839" t="s">
        <v>5034</v>
      </c>
      <c r="G94" s="825" t="s">
        <v>5123</v>
      </c>
      <c r="H94" s="825" t="s">
        <v>5124</v>
      </c>
      <c r="I94" s="831">
        <v>5.8000001907348633</v>
      </c>
      <c r="J94" s="831">
        <v>250</v>
      </c>
      <c r="K94" s="832">
        <v>1450</v>
      </c>
    </row>
    <row r="95" spans="1:11" ht="14.45" customHeight="1" x14ac:dyDescent="0.2">
      <c r="A95" s="821" t="s">
        <v>576</v>
      </c>
      <c r="B95" s="822" t="s">
        <v>577</v>
      </c>
      <c r="C95" s="825" t="s">
        <v>591</v>
      </c>
      <c r="D95" s="839" t="s">
        <v>592</v>
      </c>
      <c r="E95" s="825" t="s">
        <v>5033</v>
      </c>
      <c r="F95" s="839" t="s">
        <v>5034</v>
      </c>
      <c r="G95" s="825" t="s">
        <v>5125</v>
      </c>
      <c r="H95" s="825" t="s">
        <v>5126</v>
      </c>
      <c r="I95" s="831">
        <v>3.130000114440918</v>
      </c>
      <c r="J95" s="831">
        <v>50</v>
      </c>
      <c r="K95" s="832">
        <v>156.5</v>
      </c>
    </row>
    <row r="96" spans="1:11" ht="14.45" customHeight="1" x14ac:dyDescent="0.2">
      <c r="A96" s="821" t="s">
        <v>576</v>
      </c>
      <c r="B96" s="822" t="s">
        <v>577</v>
      </c>
      <c r="C96" s="825" t="s">
        <v>591</v>
      </c>
      <c r="D96" s="839" t="s">
        <v>592</v>
      </c>
      <c r="E96" s="825" t="s">
        <v>5033</v>
      </c>
      <c r="F96" s="839" t="s">
        <v>5034</v>
      </c>
      <c r="G96" s="825" t="s">
        <v>5127</v>
      </c>
      <c r="H96" s="825" t="s">
        <v>5128</v>
      </c>
      <c r="I96" s="831">
        <v>0.4699999988079071</v>
      </c>
      <c r="J96" s="831">
        <v>1700</v>
      </c>
      <c r="K96" s="832">
        <v>799</v>
      </c>
    </row>
    <row r="97" spans="1:11" ht="14.45" customHeight="1" x14ac:dyDescent="0.2">
      <c r="A97" s="821" t="s">
        <v>576</v>
      </c>
      <c r="B97" s="822" t="s">
        <v>577</v>
      </c>
      <c r="C97" s="825" t="s">
        <v>591</v>
      </c>
      <c r="D97" s="839" t="s">
        <v>592</v>
      </c>
      <c r="E97" s="825" t="s">
        <v>5033</v>
      </c>
      <c r="F97" s="839" t="s">
        <v>5034</v>
      </c>
      <c r="G97" s="825" t="s">
        <v>5129</v>
      </c>
      <c r="H97" s="825" t="s">
        <v>5130</v>
      </c>
      <c r="I97" s="831">
        <v>377.83999633789063</v>
      </c>
      <c r="J97" s="831">
        <v>5</v>
      </c>
      <c r="K97" s="832">
        <v>1889.199951171875</v>
      </c>
    </row>
    <row r="98" spans="1:11" ht="14.45" customHeight="1" x14ac:dyDescent="0.2">
      <c r="A98" s="821" t="s">
        <v>576</v>
      </c>
      <c r="B98" s="822" t="s">
        <v>577</v>
      </c>
      <c r="C98" s="825" t="s">
        <v>591</v>
      </c>
      <c r="D98" s="839" t="s">
        <v>592</v>
      </c>
      <c r="E98" s="825" t="s">
        <v>5033</v>
      </c>
      <c r="F98" s="839" t="s">
        <v>5034</v>
      </c>
      <c r="G98" s="825" t="s">
        <v>5131</v>
      </c>
      <c r="H98" s="825" t="s">
        <v>5132</v>
      </c>
      <c r="I98" s="831">
        <v>2.369999885559082</v>
      </c>
      <c r="J98" s="831">
        <v>400</v>
      </c>
      <c r="K98" s="832">
        <v>948</v>
      </c>
    </row>
    <row r="99" spans="1:11" ht="14.45" customHeight="1" x14ac:dyDescent="0.2">
      <c r="A99" s="821" t="s">
        <v>576</v>
      </c>
      <c r="B99" s="822" t="s">
        <v>577</v>
      </c>
      <c r="C99" s="825" t="s">
        <v>591</v>
      </c>
      <c r="D99" s="839" t="s">
        <v>592</v>
      </c>
      <c r="E99" s="825" t="s">
        <v>5033</v>
      </c>
      <c r="F99" s="839" t="s">
        <v>5034</v>
      </c>
      <c r="G99" s="825" t="s">
        <v>5133</v>
      </c>
      <c r="H99" s="825" t="s">
        <v>5134</v>
      </c>
      <c r="I99" s="831">
        <v>1.9866666793823242</v>
      </c>
      <c r="J99" s="831">
        <v>900</v>
      </c>
      <c r="K99" s="832">
        <v>1790</v>
      </c>
    </row>
    <row r="100" spans="1:11" ht="14.45" customHeight="1" x14ac:dyDescent="0.2">
      <c r="A100" s="821" t="s">
        <v>576</v>
      </c>
      <c r="B100" s="822" t="s">
        <v>577</v>
      </c>
      <c r="C100" s="825" t="s">
        <v>591</v>
      </c>
      <c r="D100" s="839" t="s">
        <v>592</v>
      </c>
      <c r="E100" s="825" t="s">
        <v>5033</v>
      </c>
      <c r="F100" s="839" t="s">
        <v>5034</v>
      </c>
      <c r="G100" s="825" t="s">
        <v>5135</v>
      </c>
      <c r="H100" s="825" t="s">
        <v>5136</v>
      </c>
      <c r="I100" s="831">
        <v>2.0399999618530273</v>
      </c>
      <c r="J100" s="831">
        <v>50</v>
      </c>
      <c r="K100" s="832">
        <v>102</v>
      </c>
    </row>
    <row r="101" spans="1:11" ht="14.45" customHeight="1" x14ac:dyDescent="0.2">
      <c r="A101" s="821" t="s">
        <v>576</v>
      </c>
      <c r="B101" s="822" t="s">
        <v>577</v>
      </c>
      <c r="C101" s="825" t="s">
        <v>591</v>
      </c>
      <c r="D101" s="839" t="s">
        <v>592</v>
      </c>
      <c r="E101" s="825" t="s">
        <v>5033</v>
      </c>
      <c r="F101" s="839" t="s">
        <v>5034</v>
      </c>
      <c r="G101" s="825" t="s">
        <v>5137</v>
      </c>
      <c r="H101" s="825" t="s">
        <v>5138</v>
      </c>
      <c r="I101" s="831">
        <v>3.0716665983200073</v>
      </c>
      <c r="J101" s="831">
        <v>900</v>
      </c>
      <c r="K101" s="832">
        <v>2764.5</v>
      </c>
    </row>
    <row r="102" spans="1:11" ht="14.45" customHeight="1" x14ac:dyDescent="0.2">
      <c r="A102" s="821" t="s">
        <v>576</v>
      </c>
      <c r="B102" s="822" t="s">
        <v>577</v>
      </c>
      <c r="C102" s="825" t="s">
        <v>591</v>
      </c>
      <c r="D102" s="839" t="s">
        <v>592</v>
      </c>
      <c r="E102" s="825" t="s">
        <v>5033</v>
      </c>
      <c r="F102" s="839" t="s">
        <v>5034</v>
      </c>
      <c r="G102" s="825" t="s">
        <v>5139</v>
      </c>
      <c r="H102" s="825" t="s">
        <v>5140</v>
      </c>
      <c r="I102" s="831">
        <v>1.9266666173934937</v>
      </c>
      <c r="J102" s="831">
        <v>450</v>
      </c>
      <c r="K102" s="832">
        <v>868</v>
      </c>
    </row>
    <row r="103" spans="1:11" ht="14.45" customHeight="1" x14ac:dyDescent="0.2">
      <c r="A103" s="821" t="s">
        <v>576</v>
      </c>
      <c r="B103" s="822" t="s">
        <v>577</v>
      </c>
      <c r="C103" s="825" t="s">
        <v>591</v>
      </c>
      <c r="D103" s="839" t="s">
        <v>592</v>
      </c>
      <c r="E103" s="825" t="s">
        <v>5033</v>
      </c>
      <c r="F103" s="839" t="s">
        <v>5034</v>
      </c>
      <c r="G103" s="825" t="s">
        <v>5141</v>
      </c>
      <c r="H103" s="825" t="s">
        <v>5142</v>
      </c>
      <c r="I103" s="831">
        <v>3.098571334566389</v>
      </c>
      <c r="J103" s="831">
        <v>900</v>
      </c>
      <c r="K103" s="832">
        <v>2789.5</v>
      </c>
    </row>
    <row r="104" spans="1:11" ht="14.45" customHeight="1" x14ac:dyDescent="0.2">
      <c r="A104" s="821" t="s">
        <v>576</v>
      </c>
      <c r="B104" s="822" t="s">
        <v>577</v>
      </c>
      <c r="C104" s="825" t="s">
        <v>591</v>
      </c>
      <c r="D104" s="839" t="s">
        <v>592</v>
      </c>
      <c r="E104" s="825" t="s">
        <v>5033</v>
      </c>
      <c r="F104" s="839" t="s">
        <v>5034</v>
      </c>
      <c r="G104" s="825" t="s">
        <v>5143</v>
      </c>
      <c r="H104" s="825" t="s">
        <v>5144</v>
      </c>
      <c r="I104" s="831">
        <v>4.4249999523162842</v>
      </c>
      <c r="J104" s="831">
        <v>150</v>
      </c>
      <c r="K104" s="832">
        <v>664</v>
      </c>
    </row>
    <row r="105" spans="1:11" ht="14.45" customHeight="1" x14ac:dyDescent="0.2">
      <c r="A105" s="821" t="s">
        <v>576</v>
      </c>
      <c r="B105" s="822" t="s">
        <v>577</v>
      </c>
      <c r="C105" s="825" t="s">
        <v>591</v>
      </c>
      <c r="D105" s="839" t="s">
        <v>592</v>
      </c>
      <c r="E105" s="825" t="s">
        <v>5033</v>
      </c>
      <c r="F105" s="839" t="s">
        <v>5034</v>
      </c>
      <c r="G105" s="825" t="s">
        <v>5145</v>
      </c>
      <c r="H105" s="825" t="s">
        <v>5146</v>
      </c>
      <c r="I105" s="831">
        <v>2.1660000801086428</v>
      </c>
      <c r="J105" s="831">
        <v>350</v>
      </c>
      <c r="K105" s="832">
        <v>758.5</v>
      </c>
    </row>
    <row r="106" spans="1:11" ht="14.45" customHeight="1" x14ac:dyDescent="0.2">
      <c r="A106" s="821" t="s">
        <v>576</v>
      </c>
      <c r="B106" s="822" t="s">
        <v>577</v>
      </c>
      <c r="C106" s="825" t="s">
        <v>591</v>
      </c>
      <c r="D106" s="839" t="s">
        <v>592</v>
      </c>
      <c r="E106" s="825" t="s">
        <v>5033</v>
      </c>
      <c r="F106" s="839" t="s">
        <v>5034</v>
      </c>
      <c r="G106" s="825" t="s">
        <v>5147</v>
      </c>
      <c r="H106" s="825" t="s">
        <v>5148</v>
      </c>
      <c r="I106" s="831">
        <v>21.233332951863606</v>
      </c>
      <c r="J106" s="831">
        <v>121</v>
      </c>
      <c r="K106" s="832">
        <v>2569.1400547027588</v>
      </c>
    </row>
    <row r="107" spans="1:11" ht="14.45" customHeight="1" x14ac:dyDescent="0.2">
      <c r="A107" s="821" t="s">
        <v>576</v>
      </c>
      <c r="B107" s="822" t="s">
        <v>577</v>
      </c>
      <c r="C107" s="825" t="s">
        <v>591</v>
      </c>
      <c r="D107" s="839" t="s">
        <v>592</v>
      </c>
      <c r="E107" s="825" t="s">
        <v>5033</v>
      </c>
      <c r="F107" s="839" t="s">
        <v>5034</v>
      </c>
      <c r="G107" s="825" t="s">
        <v>5149</v>
      </c>
      <c r="H107" s="825" t="s">
        <v>5150</v>
      </c>
      <c r="I107" s="831">
        <v>2.5149999856948853</v>
      </c>
      <c r="J107" s="831">
        <v>850</v>
      </c>
      <c r="K107" s="832">
        <v>2137.5</v>
      </c>
    </row>
    <row r="108" spans="1:11" ht="14.45" customHeight="1" x14ac:dyDescent="0.2">
      <c r="A108" s="821" t="s">
        <v>576</v>
      </c>
      <c r="B108" s="822" t="s">
        <v>577</v>
      </c>
      <c r="C108" s="825" t="s">
        <v>591</v>
      </c>
      <c r="D108" s="839" t="s">
        <v>592</v>
      </c>
      <c r="E108" s="825" t="s">
        <v>5033</v>
      </c>
      <c r="F108" s="839" t="s">
        <v>5034</v>
      </c>
      <c r="G108" s="825" t="s">
        <v>5151</v>
      </c>
      <c r="H108" s="825" t="s">
        <v>5152</v>
      </c>
      <c r="I108" s="831">
        <v>21.239999771118164</v>
      </c>
      <c r="J108" s="831">
        <v>10</v>
      </c>
      <c r="K108" s="832">
        <v>212.39999389648438</v>
      </c>
    </row>
    <row r="109" spans="1:11" ht="14.45" customHeight="1" x14ac:dyDescent="0.2">
      <c r="A109" s="821" t="s">
        <v>576</v>
      </c>
      <c r="B109" s="822" t="s">
        <v>577</v>
      </c>
      <c r="C109" s="825" t="s">
        <v>591</v>
      </c>
      <c r="D109" s="839" t="s">
        <v>592</v>
      </c>
      <c r="E109" s="825" t="s">
        <v>5033</v>
      </c>
      <c r="F109" s="839" t="s">
        <v>5034</v>
      </c>
      <c r="G109" s="825" t="s">
        <v>5153</v>
      </c>
      <c r="H109" s="825" t="s">
        <v>5154</v>
      </c>
      <c r="I109" s="831">
        <v>22.179999542236327</v>
      </c>
      <c r="J109" s="831">
        <v>90</v>
      </c>
      <c r="K109" s="832">
        <v>2005.6999969482422</v>
      </c>
    </row>
    <row r="110" spans="1:11" ht="14.45" customHeight="1" x14ac:dyDescent="0.2">
      <c r="A110" s="821" t="s">
        <v>576</v>
      </c>
      <c r="B110" s="822" t="s">
        <v>577</v>
      </c>
      <c r="C110" s="825" t="s">
        <v>591</v>
      </c>
      <c r="D110" s="839" t="s">
        <v>592</v>
      </c>
      <c r="E110" s="825" t="s">
        <v>5033</v>
      </c>
      <c r="F110" s="839" t="s">
        <v>5034</v>
      </c>
      <c r="G110" s="825" t="s">
        <v>5155</v>
      </c>
      <c r="H110" s="825" t="s">
        <v>5156</v>
      </c>
      <c r="I110" s="831">
        <v>2.5299999713897705</v>
      </c>
      <c r="J110" s="831">
        <v>50</v>
      </c>
      <c r="K110" s="832">
        <v>126.5</v>
      </c>
    </row>
    <row r="111" spans="1:11" ht="14.45" customHeight="1" x14ac:dyDescent="0.2">
      <c r="A111" s="821" t="s">
        <v>576</v>
      </c>
      <c r="B111" s="822" t="s">
        <v>577</v>
      </c>
      <c r="C111" s="825" t="s">
        <v>591</v>
      </c>
      <c r="D111" s="839" t="s">
        <v>592</v>
      </c>
      <c r="E111" s="825" t="s">
        <v>5157</v>
      </c>
      <c r="F111" s="839" t="s">
        <v>5158</v>
      </c>
      <c r="G111" s="825" t="s">
        <v>5159</v>
      </c>
      <c r="H111" s="825" t="s">
        <v>5160</v>
      </c>
      <c r="I111" s="831">
        <v>11.220000267028809</v>
      </c>
      <c r="J111" s="831">
        <v>500</v>
      </c>
      <c r="K111" s="832">
        <v>5610</v>
      </c>
    </row>
    <row r="112" spans="1:11" ht="14.45" customHeight="1" x14ac:dyDescent="0.2">
      <c r="A112" s="821" t="s">
        <v>576</v>
      </c>
      <c r="B112" s="822" t="s">
        <v>577</v>
      </c>
      <c r="C112" s="825" t="s">
        <v>591</v>
      </c>
      <c r="D112" s="839" t="s">
        <v>592</v>
      </c>
      <c r="E112" s="825" t="s">
        <v>5157</v>
      </c>
      <c r="F112" s="839" t="s">
        <v>5158</v>
      </c>
      <c r="G112" s="825" t="s">
        <v>5161</v>
      </c>
      <c r="H112" s="825" t="s">
        <v>5162</v>
      </c>
      <c r="I112" s="831">
        <v>216.82200622558594</v>
      </c>
      <c r="J112" s="831">
        <v>340</v>
      </c>
      <c r="K112" s="832">
        <v>73719.3984375</v>
      </c>
    </row>
    <row r="113" spans="1:11" ht="14.45" customHeight="1" x14ac:dyDescent="0.2">
      <c r="A113" s="821" t="s">
        <v>576</v>
      </c>
      <c r="B113" s="822" t="s">
        <v>577</v>
      </c>
      <c r="C113" s="825" t="s">
        <v>591</v>
      </c>
      <c r="D113" s="839" t="s">
        <v>592</v>
      </c>
      <c r="E113" s="825" t="s">
        <v>5157</v>
      </c>
      <c r="F113" s="839" t="s">
        <v>5158</v>
      </c>
      <c r="G113" s="825" t="s">
        <v>5163</v>
      </c>
      <c r="H113" s="825" t="s">
        <v>5164</v>
      </c>
      <c r="I113" s="831">
        <v>215.0259979248047</v>
      </c>
      <c r="J113" s="831">
        <v>260</v>
      </c>
      <c r="K113" s="832">
        <v>56253.6005859375</v>
      </c>
    </row>
    <row r="114" spans="1:11" ht="14.45" customHeight="1" x14ac:dyDescent="0.2">
      <c r="A114" s="821" t="s">
        <v>576</v>
      </c>
      <c r="B114" s="822" t="s">
        <v>577</v>
      </c>
      <c r="C114" s="825" t="s">
        <v>591</v>
      </c>
      <c r="D114" s="839" t="s">
        <v>592</v>
      </c>
      <c r="E114" s="825" t="s">
        <v>5157</v>
      </c>
      <c r="F114" s="839" t="s">
        <v>5158</v>
      </c>
      <c r="G114" s="825" t="s">
        <v>5165</v>
      </c>
      <c r="H114" s="825" t="s">
        <v>5166</v>
      </c>
      <c r="I114" s="831">
        <v>10.163333257039389</v>
      </c>
      <c r="J114" s="831">
        <v>3400</v>
      </c>
      <c r="K114" s="832">
        <v>34555</v>
      </c>
    </row>
    <row r="115" spans="1:11" ht="14.45" customHeight="1" x14ac:dyDescent="0.2">
      <c r="A115" s="821" t="s">
        <v>576</v>
      </c>
      <c r="B115" s="822" t="s">
        <v>577</v>
      </c>
      <c r="C115" s="825" t="s">
        <v>591</v>
      </c>
      <c r="D115" s="839" t="s">
        <v>592</v>
      </c>
      <c r="E115" s="825" t="s">
        <v>5157</v>
      </c>
      <c r="F115" s="839" t="s">
        <v>5158</v>
      </c>
      <c r="G115" s="825" t="s">
        <v>5167</v>
      </c>
      <c r="H115" s="825" t="s">
        <v>5168</v>
      </c>
      <c r="I115" s="831">
        <v>7.1983333428700762</v>
      </c>
      <c r="J115" s="831">
        <v>350</v>
      </c>
      <c r="K115" s="832">
        <v>2547</v>
      </c>
    </row>
    <row r="116" spans="1:11" ht="14.45" customHeight="1" x14ac:dyDescent="0.2">
      <c r="A116" s="821" t="s">
        <v>576</v>
      </c>
      <c r="B116" s="822" t="s">
        <v>577</v>
      </c>
      <c r="C116" s="825" t="s">
        <v>591</v>
      </c>
      <c r="D116" s="839" t="s">
        <v>592</v>
      </c>
      <c r="E116" s="825" t="s">
        <v>5169</v>
      </c>
      <c r="F116" s="839" t="s">
        <v>5170</v>
      </c>
      <c r="G116" s="825" t="s">
        <v>5171</v>
      </c>
      <c r="H116" s="825" t="s">
        <v>5172</v>
      </c>
      <c r="I116" s="831">
        <v>0.47999998927116394</v>
      </c>
      <c r="J116" s="831">
        <v>900</v>
      </c>
      <c r="K116" s="832">
        <v>432</v>
      </c>
    </row>
    <row r="117" spans="1:11" ht="14.45" customHeight="1" x14ac:dyDescent="0.2">
      <c r="A117" s="821" t="s">
        <v>576</v>
      </c>
      <c r="B117" s="822" t="s">
        <v>577</v>
      </c>
      <c r="C117" s="825" t="s">
        <v>591</v>
      </c>
      <c r="D117" s="839" t="s">
        <v>592</v>
      </c>
      <c r="E117" s="825" t="s">
        <v>5169</v>
      </c>
      <c r="F117" s="839" t="s">
        <v>5170</v>
      </c>
      <c r="G117" s="825" t="s">
        <v>5173</v>
      </c>
      <c r="H117" s="825" t="s">
        <v>5174</v>
      </c>
      <c r="I117" s="831">
        <v>0.30000001192092896</v>
      </c>
      <c r="J117" s="831">
        <v>1000</v>
      </c>
      <c r="K117" s="832">
        <v>300</v>
      </c>
    </row>
    <row r="118" spans="1:11" ht="14.45" customHeight="1" x14ac:dyDescent="0.2">
      <c r="A118" s="821" t="s">
        <v>576</v>
      </c>
      <c r="B118" s="822" t="s">
        <v>577</v>
      </c>
      <c r="C118" s="825" t="s">
        <v>591</v>
      </c>
      <c r="D118" s="839" t="s">
        <v>592</v>
      </c>
      <c r="E118" s="825" t="s">
        <v>5169</v>
      </c>
      <c r="F118" s="839" t="s">
        <v>5170</v>
      </c>
      <c r="G118" s="825" t="s">
        <v>5175</v>
      </c>
      <c r="H118" s="825" t="s">
        <v>5176</v>
      </c>
      <c r="I118" s="831">
        <v>0.30500000715255737</v>
      </c>
      <c r="J118" s="831">
        <v>200</v>
      </c>
      <c r="K118" s="832">
        <v>61</v>
      </c>
    </row>
    <row r="119" spans="1:11" ht="14.45" customHeight="1" x14ac:dyDescent="0.2">
      <c r="A119" s="821" t="s">
        <v>576</v>
      </c>
      <c r="B119" s="822" t="s">
        <v>577</v>
      </c>
      <c r="C119" s="825" t="s">
        <v>591</v>
      </c>
      <c r="D119" s="839" t="s">
        <v>592</v>
      </c>
      <c r="E119" s="825" t="s">
        <v>5169</v>
      </c>
      <c r="F119" s="839" t="s">
        <v>5170</v>
      </c>
      <c r="G119" s="825" t="s">
        <v>5177</v>
      </c>
      <c r="H119" s="825" t="s">
        <v>5178</v>
      </c>
      <c r="I119" s="831">
        <v>0.54500001668930054</v>
      </c>
      <c r="J119" s="831">
        <v>5000</v>
      </c>
      <c r="K119" s="832">
        <v>2725</v>
      </c>
    </row>
    <row r="120" spans="1:11" ht="14.45" customHeight="1" x14ac:dyDescent="0.2">
      <c r="A120" s="821" t="s">
        <v>576</v>
      </c>
      <c r="B120" s="822" t="s">
        <v>577</v>
      </c>
      <c r="C120" s="825" t="s">
        <v>591</v>
      </c>
      <c r="D120" s="839" t="s">
        <v>592</v>
      </c>
      <c r="E120" s="825" t="s">
        <v>5169</v>
      </c>
      <c r="F120" s="839" t="s">
        <v>5170</v>
      </c>
      <c r="G120" s="825" t="s">
        <v>5179</v>
      </c>
      <c r="H120" s="825" t="s">
        <v>5180</v>
      </c>
      <c r="I120" s="831">
        <v>29.639999389648438</v>
      </c>
      <c r="J120" s="831">
        <v>100</v>
      </c>
      <c r="K120" s="832">
        <v>2963.97998046875</v>
      </c>
    </row>
    <row r="121" spans="1:11" ht="14.45" customHeight="1" x14ac:dyDescent="0.2">
      <c r="A121" s="821" t="s">
        <v>576</v>
      </c>
      <c r="B121" s="822" t="s">
        <v>577</v>
      </c>
      <c r="C121" s="825" t="s">
        <v>591</v>
      </c>
      <c r="D121" s="839" t="s">
        <v>592</v>
      </c>
      <c r="E121" s="825" t="s">
        <v>5169</v>
      </c>
      <c r="F121" s="839" t="s">
        <v>5170</v>
      </c>
      <c r="G121" s="825" t="s">
        <v>5181</v>
      </c>
      <c r="H121" s="825" t="s">
        <v>5182</v>
      </c>
      <c r="I121" s="831">
        <v>1.8049999475479126</v>
      </c>
      <c r="J121" s="831">
        <v>1100</v>
      </c>
      <c r="K121" s="832">
        <v>1987</v>
      </c>
    </row>
    <row r="122" spans="1:11" ht="14.45" customHeight="1" x14ac:dyDescent="0.2">
      <c r="A122" s="821" t="s">
        <v>576</v>
      </c>
      <c r="B122" s="822" t="s">
        <v>577</v>
      </c>
      <c r="C122" s="825" t="s">
        <v>591</v>
      </c>
      <c r="D122" s="839" t="s">
        <v>592</v>
      </c>
      <c r="E122" s="825" t="s">
        <v>5183</v>
      </c>
      <c r="F122" s="839" t="s">
        <v>5184</v>
      </c>
      <c r="G122" s="825" t="s">
        <v>5185</v>
      </c>
      <c r="H122" s="825" t="s">
        <v>5186</v>
      </c>
      <c r="I122" s="831">
        <v>7.0100002288818359</v>
      </c>
      <c r="J122" s="831">
        <v>50</v>
      </c>
      <c r="K122" s="832">
        <v>350.5</v>
      </c>
    </row>
    <row r="123" spans="1:11" ht="14.45" customHeight="1" x14ac:dyDescent="0.2">
      <c r="A123" s="821" t="s">
        <v>576</v>
      </c>
      <c r="B123" s="822" t="s">
        <v>577</v>
      </c>
      <c r="C123" s="825" t="s">
        <v>591</v>
      </c>
      <c r="D123" s="839" t="s">
        <v>592</v>
      </c>
      <c r="E123" s="825" t="s">
        <v>5183</v>
      </c>
      <c r="F123" s="839" t="s">
        <v>5184</v>
      </c>
      <c r="G123" s="825" t="s">
        <v>5187</v>
      </c>
      <c r="H123" s="825" t="s">
        <v>5188</v>
      </c>
      <c r="I123" s="831">
        <v>7.0199999809265137</v>
      </c>
      <c r="J123" s="831">
        <v>20</v>
      </c>
      <c r="K123" s="832">
        <v>140.39999389648438</v>
      </c>
    </row>
    <row r="124" spans="1:11" ht="14.45" customHeight="1" x14ac:dyDescent="0.2">
      <c r="A124" s="821" t="s">
        <v>576</v>
      </c>
      <c r="B124" s="822" t="s">
        <v>577</v>
      </c>
      <c r="C124" s="825" t="s">
        <v>591</v>
      </c>
      <c r="D124" s="839" t="s">
        <v>592</v>
      </c>
      <c r="E124" s="825" t="s">
        <v>5183</v>
      </c>
      <c r="F124" s="839" t="s">
        <v>5184</v>
      </c>
      <c r="G124" s="825" t="s">
        <v>5189</v>
      </c>
      <c r="H124" s="825" t="s">
        <v>5190</v>
      </c>
      <c r="I124" s="831">
        <v>7.0199999809265137</v>
      </c>
      <c r="J124" s="831">
        <v>10</v>
      </c>
      <c r="K124" s="832">
        <v>70.199996948242188</v>
      </c>
    </row>
    <row r="125" spans="1:11" ht="14.45" customHeight="1" x14ac:dyDescent="0.2">
      <c r="A125" s="821" t="s">
        <v>576</v>
      </c>
      <c r="B125" s="822" t="s">
        <v>577</v>
      </c>
      <c r="C125" s="825" t="s">
        <v>591</v>
      </c>
      <c r="D125" s="839" t="s">
        <v>592</v>
      </c>
      <c r="E125" s="825" t="s">
        <v>5183</v>
      </c>
      <c r="F125" s="839" t="s">
        <v>5184</v>
      </c>
      <c r="G125" s="825" t="s">
        <v>5191</v>
      </c>
      <c r="H125" s="825" t="s">
        <v>5192</v>
      </c>
      <c r="I125" s="831">
        <v>0.68000000715255737</v>
      </c>
      <c r="J125" s="831">
        <v>4400</v>
      </c>
      <c r="K125" s="832">
        <v>3012</v>
      </c>
    </row>
    <row r="126" spans="1:11" ht="14.45" customHeight="1" x14ac:dyDescent="0.2">
      <c r="A126" s="821" t="s">
        <v>576</v>
      </c>
      <c r="B126" s="822" t="s">
        <v>577</v>
      </c>
      <c r="C126" s="825" t="s">
        <v>591</v>
      </c>
      <c r="D126" s="839" t="s">
        <v>592</v>
      </c>
      <c r="E126" s="825" t="s">
        <v>5183</v>
      </c>
      <c r="F126" s="839" t="s">
        <v>5184</v>
      </c>
      <c r="G126" s="825" t="s">
        <v>5193</v>
      </c>
      <c r="H126" s="825" t="s">
        <v>5194</v>
      </c>
      <c r="I126" s="831">
        <v>0.69500000278155005</v>
      </c>
      <c r="J126" s="831">
        <v>28800</v>
      </c>
      <c r="K126" s="832">
        <v>19992</v>
      </c>
    </row>
    <row r="127" spans="1:11" ht="14.45" customHeight="1" x14ac:dyDescent="0.2">
      <c r="A127" s="821" t="s">
        <v>576</v>
      </c>
      <c r="B127" s="822" t="s">
        <v>577</v>
      </c>
      <c r="C127" s="825" t="s">
        <v>591</v>
      </c>
      <c r="D127" s="839" t="s">
        <v>592</v>
      </c>
      <c r="E127" s="825" t="s">
        <v>5183</v>
      </c>
      <c r="F127" s="839" t="s">
        <v>5184</v>
      </c>
      <c r="G127" s="825" t="s">
        <v>5195</v>
      </c>
      <c r="H127" s="825" t="s">
        <v>5196</v>
      </c>
      <c r="I127" s="831">
        <v>0.67833332220713294</v>
      </c>
      <c r="J127" s="831">
        <v>5600</v>
      </c>
      <c r="K127" s="832">
        <v>3788</v>
      </c>
    </row>
    <row r="128" spans="1:11" ht="14.45" customHeight="1" x14ac:dyDescent="0.2">
      <c r="A128" s="821" t="s">
        <v>576</v>
      </c>
      <c r="B128" s="822" t="s">
        <v>577</v>
      </c>
      <c r="C128" s="825" t="s">
        <v>591</v>
      </c>
      <c r="D128" s="839" t="s">
        <v>592</v>
      </c>
      <c r="E128" s="825" t="s">
        <v>5197</v>
      </c>
      <c r="F128" s="839" t="s">
        <v>5198</v>
      </c>
      <c r="G128" s="825" t="s">
        <v>5199</v>
      </c>
      <c r="H128" s="825" t="s">
        <v>5200</v>
      </c>
      <c r="I128" s="831">
        <v>4509.9599609375</v>
      </c>
      <c r="J128" s="831">
        <v>25</v>
      </c>
      <c r="K128" s="832">
        <v>112748.921875</v>
      </c>
    </row>
    <row r="129" spans="1:11" ht="14.45" customHeight="1" x14ac:dyDescent="0.2">
      <c r="A129" s="821" t="s">
        <v>576</v>
      </c>
      <c r="B129" s="822" t="s">
        <v>577</v>
      </c>
      <c r="C129" s="825" t="s">
        <v>591</v>
      </c>
      <c r="D129" s="839" t="s">
        <v>592</v>
      </c>
      <c r="E129" s="825" t="s">
        <v>5201</v>
      </c>
      <c r="F129" s="839" t="s">
        <v>5202</v>
      </c>
      <c r="G129" s="825" t="s">
        <v>5203</v>
      </c>
      <c r="H129" s="825" t="s">
        <v>5204</v>
      </c>
      <c r="I129" s="831">
        <v>19.959999084472656</v>
      </c>
      <c r="J129" s="831">
        <v>10</v>
      </c>
      <c r="K129" s="832">
        <v>199.60000610351563</v>
      </c>
    </row>
    <row r="130" spans="1:11" ht="14.45" customHeight="1" x14ac:dyDescent="0.2">
      <c r="A130" s="821" t="s">
        <v>576</v>
      </c>
      <c r="B130" s="822" t="s">
        <v>577</v>
      </c>
      <c r="C130" s="825" t="s">
        <v>596</v>
      </c>
      <c r="D130" s="839" t="s">
        <v>597</v>
      </c>
      <c r="E130" s="825" t="s">
        <v>4935</v>
      </c>
      <c r="F130" s="839" t="s">
        <v>4936</v>
      </c>
      <c r="G130" s="825" t="s">
        <v>4937</v>
      </c>
      <c r="H130" s="825" t="s">
        <v>4938</v>
      </c>
      <c r="I130" s="831">
        <v>147.17999267578125</v>
      </c>
      <c r="J130" s="831">
        <v>37</v>
      </c>
      <c r="K130" s="832">
        <v>5445.7300415039063</v>
      </c>
    </row>
    <row r="131" spans="1:11" ht="14.45" customHeight="1" x14ac:dyDescent="0.2">
      <c r="A131" s="821" t="s">
        <v>576</v>
      </c>
      <c r="B131" s="822" t="s">
        <v>577</v>
      </c>
      <c r="C131" s="825" t="s">
        <v>596</v>
      </c>
      <c r="D131" s="839" t="s">
        <v>597</v>
      </c>
      <c r="E131" s="825" t="s">
        <v>4935</v>
      </c>
      <c r="F131" s="839" t="s">
        <v>4936</v>
      </c>
      <c r="G131" s="825" t="s">
        <v>4939</v>
      </c>
      <c r="H131" s="825" t="s">
        <v>4940</v>
      </c>
      <c r="I131" s="831">
        <v>147.17999267578125</v>
      </c>
      <c r="J131" s="831">
        <v>35</v>
      </c>
      <c r="K131" s="832">
        <v>5151.3599853515625</v>
      </c>
    </row>
    <row r="132" spans="1:11" ht="14.45" customHeight="1" x14ac:dyDescent="0.2">
      <c r="A132" s="821" t="s">
        <v>576</v>
      </c>
      <c r="B132" s="822" t="s">
        <v>577</v>
      </c>
      <c r="C132" s="825" t="s">
        <v>596</v>
      </c>
      <c r="D132" s="839" t="s">
        <v>597</v>
      </c>
      <c r="E132" s="825" t="s">
        <v>4935</v>
      </c>
      <c r="F132" s="839" t="s">
        <v>4936</v>
      </c>
      <c r="G132" s="825" t="s">
        <v>4941</v>
      </c>
      <c r="H132" s="825" t="s">
        <v>4942</v>
      </c>
      <c r="I132" s="831">
        <v>164.55999755859375</v>
      </c>
      <c r="J132" s="831">
        <v>18</v>
      </c>
      <c r="K132" s="832">
        <v>2962.0799560546875</v>
      </c>
    </row>
    <row r="133" spans="1:11" ht="14.45" customHeight="1" x14ac:dyDescent="0.2">
      <c r="A133" s="821" t="s">
        <v>576</v>
      </c>
      <c r="B133" s="822" t="s">
        <v>577</v>
      </c>
      <c r="C133" s="825" t="s">
        <v>596</v>
      </c>
      <c r="D133" s="839" t="s">
        <v>597</v>
      </c>
      <c r="E133" s="825" t="s">
        <v>4943</v>
      </c>
      <c r="F133" s="839" t="s">
        <v>4944</v>
      </c>
      <c r="G133" s="825" t="s">
        <v>4945</v>
      </c>
      <c r="H133" s="825" t="s">
        <v>4946</v>
      </c>
      <c r="I133" s="831">
        <v>21.239999771118164</v>
      </c>
      <c r="J133" s="831">
        <v>60</v>
      </c>
      <c r="K133" s="832">
        <v>1274.4000244140625</v>
      </c>
    </row>
    <row r="134" spans="1:11" ht="14.45" customHeight="1" x14ac:dyDescent="0.2">
      <c r="A134" s="821" t="s">
        <v>576</v>
      </c>
      <c r="B134" s="822" t="s">
        <v>577</v>
      </c>
      <c r="C134" s="825" t="s">
        <v>596</v>
      </c>
      <c r="D134" s="839" t="s">
        <v>597</v>
      </c>
      <c r="E134" s="825" t="s">
        <v>4953</v>
      </c>
      <c r="F134" s="839" t="s">
        <v>4954</v>
      </c>
      <c r="G134" s="825" t="s">
        <v>4955</v>
      </c>
      <c r="H134" s="825" t="s">
        <v>4956</v>
      </c>
      <c r="I134" s="831">
        <v>0.31999999284744263</v>
      </c>
      <c r="J134" s="831">
        <v>2000</v>
      </c>
      <c r="K134" s="832">
        <v>640</v>
      </c>
    </row>
    <row r="135" spans="1:11" ht="14.45" customHeight="1" x14ac:dyDescent="0.2">
      <c r="A135" s="821" t="s">
        <v>576</v>
      </c>
      <c r="B135" s="822" t="s">
        <v>577</v>
      </c>
      <c r="C135" s="825" t="s">
        <v>596</v>
      </c>
      <c r="D135" s="839" t="s">
        <v>597</v>
      </c>
      <c r="E135" s="825" t="s">
        <v>4953</v>
      </c>
      <c r="F135" s="839" t="s">
        <v>4954</v>
      </c>
      <c r="G135" s="825" t="s">
        <v>5205</v>
      </c>
      <c r="H135" s="825" t="s">
        <v>5206</v>
      </c>
      <c r="I135" s="831">
        <v>0.58499997854232788</v>
      </c>
      <c r="J135" s="831">
        <v>1000</v>
      </c>
      <c r="K135" s="832">
        <v>585</v>
      </c>
    </row>
    <row r="136" spans="1:11" ht="14.45" customHeight="1" x14ac:dyDescent="0.2">
      <c r="A136" s="821" t="s">
        <v>576</v>
      </c>
      <c r="B136" s="822" t="s">
        <v>577</v>
      </c>
      <c r="C136" s="825" t="s">
        <v>596</v>
      </c>
      <c r="D136" s="839" t="s">
        <v>597</v>
      </c>
      <c r="E136" s="825" t="s">
        <v>4953</v>
      </c>
      <c r="F136" s="839" t="s">
        <v>4954</v>
      </c>
      <c r="G136" s="825" t="s">
        <v>4957</v>
      </c>
      <c r="H136" s="825" t="s">
        <v>4958</v>
      </c>
      <c r="I136" s="831">
        <v>0.46000000834465027</v>
      </c>
      <c r="J136" s="831">
        <v>1000</v>
      </c>
      <c r="K136" s="832">
        <v>460</v>
      </c>
    </row>
    <row r="137" spans="1:11" ht="14.45" customHeight="1" x14ac:dyDescent="0.2">
      <c r="A137" s="821" t="s">
        <v>576</v>
      </c>
      <c r="B137" s="822" t="s">
        <v>577</v>
      </c>
      <c r="C137" s="825" t="s">
        <v>596</v>
      </c>
      <c r="D137" s="839" t="s">
        <v>597</v>
      </c>
      <c r="E137" s="825" t="s">
        <v>4953</v>
      </c>
      <c r="F137" s="839" t="s">
        <v>4954</v>
      </c>
      <c r="G137" s="825" t="s">
        <v>4959</v>
      </c>
      <c r="H137" s="825" t="s">
        <v>4960</v>
      </c>
      <c r="I137" s="831">
        <v>0.87999999523162842</v>
      </c>
      <c r="J137" s="831">
        <v>400</v>
      </c>
      <c r="K137" s="832">
        <v>352</v>
      </c>
    </row>
    <row r="138" spans="1:11" ht="14.45" customHeight="1" x14ac:dyDescent="0.2">
      <c r="A138" s="821" t="s">
        <v>576</v>
      </c>
      <c r="B138" s="822" t="s">
        <v>577</v>
      </c>
      <c r="C138" s="825" t="s">
        <v>596</v>
      </c>
      <c r="D138" s="839" t="s">
        <v>597</v>
      </c>
      <c r="E138" s="825" t="s">
        <v>4953</v>
      </c>
      <c r="F138" s="839" t="s">
        <v>4954</v>
      </c>
      <c r="G138" s="825" t="s">
        <v>5207</v>
      </c>
      <c r="H138" s="825" t="s">
        <v>5208</v>
      </c>
      <c r="I138" s="831">
        <v>0.62000000476837158</v>
      </c>
      <c r="J138" s="831">
        <v>500</v>
      </c>
      <c r="K138" s="832">
        <v>310</v>
      </c>
    </row>
    <row r="139" spans="1:11" ht="14.45" customHeight="1" x14ac:dyDescent="0.2">
      <c r="A139" s="821" t="s">
        <v>576</v>
      </c>
      <c r="B139" s="822" t="s">
        <v>577</v>
      </c>
      <c r="C139" s="825" t="s">
        <v>596</v>
      </c>
      <c r="D139" s="839" t="s">
        <v>597</v>
      </c>
      <c r="E139" s="825" t="s">
        <v>4953</v>
      </c>
      <c r="F139" s="839" t="s">
        <v>4954</v>
      </c>
      <c r="G139" s="825" t="s">
        <v>4961</v>
      </c>
      <c r="H139" s="825" t="s">
        <v>4962</v>
      </c>
      <c r="I139" s="831">
        <v>3.0199999809265137</v>
      </c>
      <c r="J139" s="831">
        <v>120</v>
      </c>
      <c r="K139" s="832">
        <v>362.39999389648438</v>
      </c>
    </row>
    <row r="140" spans="1:11" ht="14.45" customHeight="1" x14ac:dyDescent="0.2">
      <c r="A140" s="821" t="s">
        <v>576</v>
      </c>
      <c r="B140" s="822" t="s">
        <v>577</v>
      </c>
      <c r="C140" s="825" t="s">
        <v>596</v>
      </c>
      <c r="D140" s="839" t="s">
        <v>597</v>
      </c>
      <c r="E140" s="825" t="s">
        <v>4953</v>
      </c>
      <c r="F140" s="839" t="s">
        <v>4954</v>
      </c>
      <c r="G140" s="825" t="s">
        <v>4963</v>
      </c>
      <c r="H140" s="825" t="s">
        <v>4964</v>
      </c>
      <c r="I140" s="831">
        <v>0.43999999761581421</v>
      </c>
      <c r="J140" s="831">
        <v>500</v>
      </c>
      <c r="K140" s="832">
        <v>220</v>
      </c>
    </row>
    <row r="141" spans="1:11" ht="14.45" customHeight="1" x14ac:dyDescent="0.2">
      <c r="A141" s="821" t="s">
        <v>576</v>
      </c>
      <c r="B141" s="822" t="s">
        <v>577</v>
      </c>
      <c r="C141" s="825" t="s">
        <v>596</v>
      </c>
      <c r="D141" s="839" t="s">
        <v>597</v>
      </c>
      <c r="E141" s="825" t="s">
        <v>4953</v>
      </c>
      <c r="F141" s="839" t="s">
        <v>4954</v>
      </c>
      <c r="G141" s="825" t="s">
        <v>5209</v>
      </c>
      <c r="H141" s="825" t="s">
        <v>5210</v>
      </c>
      <c r="I141" s="831">
        <v>1.9199999570846558</v>
      </c>
      <c r="J141" s="831">
        <v>150</v>
      </c>
      <c r="K141" s="832">
        <v>287.27999877929688</v>
      </c>
    </row>
    <row r="142" spans="1:11" ht="14.45" customHeight="1" x14ac:dyDescent="0.2">
      <c r="A142" s="821" t="s">
        <v>576</v>
      </c>
      <c r="B142" s="822" t="s">
        <v>577</v>
      </c>
      <c r="C142" s="825" t="s">
        <v>596</v>
      </c>
      <c r="D142" s="839" t="s">
        <v>597</v>
      </c>
      <c r="E142" s="825" t="s">
        <v>4953</v>
      </c>
      <c r="F142" s="839" t="s">
        <v>4954</v>
      </c>
      <c r="G142" s="825" t="s">
        <v>4965</v>
      </c>
      <c r="H142" s="825" t="s">
        <v>4966</v>
      </c>
      <c r="I142" s="831">
        <v>2.0499999523162842</v>
      </c>
      <c r="J142" s="831">
        <v>125</v>
      </c>
      <c r="K142" s="832">
        <v>256.5</v>
      </c>
    </row>
    <row r="143" spans="1:11" ht="14.45" customHeight="1" x14ac:dyDescent="0.2">
      <c r="A143" s="821" t="s">
        <v>576</v>
      </c>
      <c r="B143" s="822" t="s">
        <v>577</v>
      </c>
      <c r="C143" s="825" t="s">
        <v>596</v>
      </c>
      <c r="D143" s="839" t="s">
        <v>597</v>
      </c>
      <c r="E143" s="825" t="s">
        <v>4953</v>
      </c>
      <c r="F143" s="839" t="s">
        <v>4954</v>
      </c>
      <c r="G143" s="825" t="s">
        <v>4967</v>
      </c>
      <c r="H143" s="825" t="s">
        <v>4968</v>
      </c>
      <c r="I143" s="831">
        <v>2.7350000143051147</v>
      </c>
      <c r="J143" s="831">
        <v>100</v>
      </c>
      <c r="K143" s="832">
        <v>273.38999938964844</v>
      </c>
    </row>
    <row r="144" spans="1:11" ht="14.45" customHeight="1" x14ac:dyDescent="0.2">
      <c r="A144" s="821" t="s">
        <v>576</v>
      </c>
      <c r="B144" s="822" t="s">
        <v>577</v>
      </c>
      <c r="C144" s="825" t="s">
        <v>596</v>
      </c>
      <c r="D144" s="839" t="s">
        <v>597</v>
      </c>
      <c r="E144" s="825" t="s">
        <v>4953</v>
      </c>
      <c r="F144" s="839" t="s">
        <v>4954</v>
      </c>
      <c r="G144" s="825" t="s">
        <v>4981</v>
      </c>
      <c r="H144" s="825" t="s">
        <v>4982</v>
      </c>
      <c r="I144" s="831">
        <v>63</v>
      </c>
      <c r="J144" s="831">
        <v>30</v>
      </c>
      <c r="K144" s="832">
        <v>1890</v>
      </c>
    </row>
    <row r="145" spans="1:11" ht="14.45" customHeight="1" x14ac:dyDescent="0.2">
      <c r="A145" s="821" t="s">
        <v>576</v>
      </c>
      <c r="B145" s="822" t="s">
        <v>577</v>
      </c>
      <c r="C145" s="825" t="s">
        <v>596</v>
      </c>
      <c r="D145" s="839" t="s">
        <v>597</v>
      </c>
      <c r="E145" s="825" t="s">
        <v>4953</v>
      </c>
      <c r="F145" s="839" t="s">
        <v>4954</v>
      </c>
      <c r="G145" s="825" t="s">
        <v>5211</v>
      </c>
      <c r="H145" s="825" t="s">
        <v>5212</v>
      </c>
      <c r="I145" s="831">
        <v>55.659999847412109</v>
      </c>
      <c r="J145" s="831">
        <v>10</v>
      </c>
      <c r="K145" s="832">
        <v>556.5999755859375</v>
      </c>
    </row>
    <row r="146" spans="1:11" ht="14.45" customHeight="1" x14ac:dyDescent="0.2">
      <c r="A146" s="821" t="s">
        <v>576</v>
      </c>
      <c r="B146" s="822" t="s">
        <v>577</v>
      </c>
      <c r="C146" s="825" t="s">
        <v>596</v>
      </c>
      <c r="D146" s="839" t="s">
        <v>597</v>
      </c>
      <c r="E146" s="825" t="s">
        <v>4953</v>
      </c>
      <c r="F146" s="839" t="s">
        <v>4954</v>
      </c>
      <c r="G146" s="825" t="s">
        <v>4983</v>
      </c>
      <c r="H146" s="825" t="s">
        <v>4984</v>
      </c>
      <c r="I146" s="831">
        <v>30.170000076293945</v>
      </c>
      <c r="J146" s="831">
        <v>50</v>
      </c>
      <c r="K146" s="832">
        <v>1508.5</v>
      </c>
    </row>
    <row r="147" spans="1:11" ht="14.45" customHeight="1" x14ac:dyDescent="0.2">
      <c r="A147" s="821" t="s">
        <v>576</v>
      </c>
      <c r="B147" s="822" t="s">
        <v>577</v>
      </c>
      <c r="C147" s="825" t="s">
        <v>596</v>
      </c>
      <c r="D147" s="839" t="s">
        <v>597</v>
      </c>
      <c r="E147" s="825" t="s">
        <v>4953</v>
      </c>
      <c r="F147" s="839" t="s">
        <v>4954</v>
      </c>
      <c r="G147" s="825" t="s">
        <v>5213</v>
      </c>
      <c r="H147" s="825" t="s">
        <v>5214</v>
      </c>
      <c r="I147" s="831">
        <v>4.7899999618530273</v>
      </c>
      <c r="J147" s="831">
        <v>72</v>
      </c>
      <c r="K147" s="832">
        <v>345</v>
      </c>
    </row>
    <row r="148" spans="1:11" ht="14.45" customHeight="1" x14ac:dyDescent="0.2">
      <c r="A148" s="821" t="s">
        <v>576</v>
      </c>
      <c r="B148" s="822" t="s">
        <v>577</v>
      </c>
      <c r="C148" s="825" t="s">
        <v>596</v>
      </c>
      <c r="D148" s="839" t="s">
        <v>597</v>
      </c>
      <c r="E148" s="825" t="s">
        <v>4953</v>
      </c>
      <c r="F148" s="839" t="s">
        <v>4954</v>
      </c>
      <c r="G148" s="825" t="s">
        <v>5215</v>
      </c>
      <c r="H148" s="825" t="s">
        <v>5216</v>
      </c>
      <c r="I148" s="831">
        <v>18.75</v>
      </c>
      <c r="J148" s="831">
        <v>50</v>
      </c>
      <c r="K148" s="832">
        <v>937.6500244140625</v>
      </c>
    </row>
    <row r="149" spans="1:11" ht="14.45" customHeight="1" x14ac:dyDescent="0.2">
      <c r="A149" s="821" t="s">
        <v>576</v>
      </c>
      <c r="B149" s="822" t="s">
        <v>577</v>
      </c>
      <c r="C149" s="825" t="s">
        <v>596</v>
      </c>
      <c r="D149" s="839" t="s">
        <v>597</v>
      </c>
      <c r="E149" s="825" t="s">
        <v>4953</v>
      </c>
      <c r="F149" s="839" t="s">
        <v>4954</v>
      </c>
      <c r="G149" s="825" t="s">
        <v>5217</v>
      </c>
      <c r="H149" s="825" t="s">
        <v>5218</v>
      </c>
      <c r="I149" s="831">
        <v>123.19000244140625</v>
      </c>
      <c r="J149" s="831">
        <v>10</v>
      </c>
      <c r="K149" s="832">
        <v>1231.8800048828125</v>
      </c>
    </row>
    <row r="150" spans="1:11" ht="14.45" customHeight="1" x14ac:dyDescent="0.2">
      <c r="A150" s="821" t="s">
        <v>576</v>
      </c>
      <c r="B150" s="822" t="s">
        <v>577</v>
      </c>
      <c r="C150" s="825" t="s">
        <v>596</v>
      </c>
      <c r="D150" s="839" t="s">
        <v>597</v>
      </c>
      <c r="E150" s="825" t="s">
        <v>4953</v>
      </c>
      <c r="F150" s="839" t="s">
        <v>4954</v>
      </c>
      <c r="G150" s="825" t="s">
        <v>5219</v>
      </c>
      <c r="H150" s="825" t="s">
        <v>5220</v>
      </c>
      <c r="I150" s="831">
        <v>112.81999969482422</v>
      </c>
      <c r="J150" s="831">
        <v>20</v>
      </c>
      <c r="K150" s="832">
        <v>2256.300048828125</v>
      </c>
    </row>
    <row r="151" spans="1:11" ht="14.45" customHeight="1" x14ac:dyDescent="0.2">
      <c r="A151" s="821" t="s">
        <v>576</v>
      </c>
      <c r="B151" s="822" t="s">
        <v>577</v>
      </c>
      <c r="C151" s="825" t="s">
        <v>596</v>
      </c>
      <c r="D151" s="839" t="s">
        <v>597</v>
      </c>
      <c r="E151" s="825" t="s">
        <v>4953</v>
      </c>
      <c r="F151" s="839" t="s">
        <v>4954</v>
      </c>
      <c r="G151" s="825" t="s">
        <v>4987</v>
      </c>
      <c r="H151" s="825" t="s">
        <v>4988</v>
      </c>
      <c r="I151" s="831">
        <v>120.69000244140625</v>
      </c>
      <c r="J151" s="831">
        <v>10</v>
      </c>
      <c r="K151" s="832">
        <v>1206.9300537109375</v>
      </c>
    </row>
    <row r="152" spans="1:11" ht="14.45" customHeight="1" x14ac:dyDescent="0.2">
      <c r="A152" s="821" t="s">
        <v>576</v>
      </c>
      <c r="B152" s="822" t="s">
        <v>577</v>
      </c>
      <c r="C152" s="825" t="s">
        <v>596</v>
      </c>
      <c r="D152" s="839" t="s">
        <v>597</v>
      </c>
      <c r="E152" s="825" t="s">
        <v>4953</v>
      </c>
      <c r="F152" s="839" t="s">
        <v>4954</v>
      </c>
      <c r="G152" s="825" t="s">
        <v>5221</v>
      </c>
      <c r="H152" s="825" t="s">
        <v>5222</v>
      </c>
      <c r="I152" s="831">
        <v>300</v>
      </c>
      <c r="J152" s="831">
        <v>5</v>
      </c>
      <c r="K152" s="832">
        <v>1500</v>
      </c>
    </row>
    <row r="153" spans="1:11" ht="14.45" customHeight="1" x14ac:dyDescent="0.2">
      <c r="A153" s="821" t="s">
        <v>576</v>
      </c>
      <c r="B153" s="822" t="s">
        <v>577</v>
      </c>
      <c r="C153" s="825" t="s">
        <v>596</v>
      </c>
      <c r="D153" s="839" t="s">
        <v>597</v>
      </c>
      <c r="E153" s="825" t="s">
        <v>4953</v>
      </c>
      <c r="F153" s="839" t="s">
        <v>4954</v>
      </c>
      <c r="G153" s="825" t="s">
        <v>4989</v>
      </c>
      <c r="H153" s="825" t="s">
        <v>4990</v>
      </c>
      <c r="I153" s="831">
        <v>123.05000305175781</v>
      </c>
      <c r="J153" s="831">
        <v>40</v>
      </c>
      <c r="K153" s="832">
        <v>4922</v>
      </c>
    </row>
    <row r="154" spans="1:11" ht="14.45" customHeight="1" x14ac:dyDescent="0.2">
      <c r="A154" s="821" t="s">
        <v>576</v>
      </c>
      <c r="B154" s="822" t="s">
        <v>577</v>
      </c>
      <c r="C154" s="825" t="s">
        <v>596</v>
      </c>
      <c r="D154" s="839" t="s">
        <v>597</v>
      </c>
      <c r="E154" s="825" t="s">
        <v>4953</v>
      </c>
      <c r="F154" s="839" t="s">
        <v>4954</v>
      </c>
      <c r="G154" s="825" t="s">
        <v>4993</v>
      </c>
      <c r="H154" s="825" t="s">
        <v>4994</v>
      </c>
      <c r="I154" s="831">
        <v>213.62200012207032</v>
      </c>
      <c r="J154" s="831">
        <v>21</v>
      </c>
      <c r="K154" s="832">
        <v>4482.22998046875</v>
      </c>
    </row>
    <row r="155" spans="1:11" ht="14.45" customHeight="1" x14ac:dyDescent="0.2">
      <c r="A155" s="821" t="s">
        <v>576</v>
      </c>
      <c r="B155" s="822" t="s">
        <v>577</v>
      </c>
      <c r="C155" s="825" t="s">
        <v>596</v>
      </c>
      <c r="D155" s="839" t="s">
        <v>597</v>
      </c>
      <c r="E155" s="825" t="s">
        <v>4953</v>
      </c>
      <c r="F155" s="839" t="s">
        <v>4954</v>
      </c>
      <c r="G155" s="825" t="s">
        <v>4995</v>
      </c>
      <c r="H155" s="825" t="s">
        <v>4996</v>
      </c>
      <c r="I155" s="831">
        <v>309.35000610351563</v>
      </c>
      <c r="J155" s="831">
        <v>2</v>
      </c>
      <c r="K155" s="832">
        <v>618.70001220703125</v>
      </c>
    </row>
    <row r="156" spans="1:11" ht="14.45" customHeight="1" x14ac:dyDescent="0.2">
      <c r="A156" s="821" t="s">
        <v>576</v>
      </c>
      <c r="B156" s="822" t="s">
        <v>577</v>
      </c>
      <c r="C156" s="825" t="s">
        <v>596</v>
      </c>
      <c r="D156" s="839" t="s">
        <v>597</v>
      </c>
      <c r="E156" s="825" t="s">
        <v>4953</v>
      </c>
      <c r="F156" s="839" t="s">
        <v>4954</v>
      </c>
      <c r="G156" s="825" t="s">
        <v>4997</v>
      </c>
      <c r="H156" s="825" t="s">
        <v>4998</v>
      </c>
      <c r="I156" s="831">
        <v>283.01998901367188</v>
      </c>
      <c r="J156" s="831">
        <v>20</v>
      </c>
      <c r="K156" s="832">
        <v>5660.2998046875</v>
      </c>
    </row>
    <row r="157" spans="1:11" ht="14.45" customHeight="1" x14ac:dyDescent="0.2">
      <c r="A157" s="821" t="s">
        <v>576</v>
      </c>
      <c r="B157" s="822" t="s">
        <v>577</v>
      </c>
      <c r="C157" s="825" t="s">
        <v>596</v>
      </c>
      <c r="D157" s="839" t="s">
        <v>597</v>
      </c>
      <c r="E157" s="825" t="s">
        <v>4953</v>
      </c>
      <c r="F157" s="839" t="s">
        <v>4954</v>
      </c>
      <c r="G157" s="825" t="s">
        <v>4999</v>
      </c>
      <c r="H157" s="825" t="s">
        <v>5000</v>
      </c>
      <c r="I157" s="831">
        <v>58.529998779296875</v>
      </c>
      <c r="J157" s="831">
        <v>10</v>
      </c>
      <c r="K157" s="832">
        <v>585.34002685546875</v>
      </c>
    </row>
    <row r="158" spans="1:11" ht="14.45" customHeight="1" x14ac:dyDescent="0.2">
      <c r="A158" s="821" t="s">
        <v>576</v>
      </c>
      <c r="B158" s="822" t="s">
        <v>577</v>
      </c>
      <c r="C158" s="825" t="s">
        <v>596</v>
      </c>
      <c r="D158" s="839" t="s">
        <v>597</v>
      </c>
      <c r="E158" s="825" t="s">
        <v>4953</v>
      </c>
      <c r="F158" s="839" t="s">
        <v>4954</v>
      </c>
      <c r="G158" s="825" t="s">
        <v>5001</v>
      </c>
      <c r="H158" s="825" t="s">
        <v>5002</v>
      </c>
      <c r="I158" s="831">
        <v>632.5</v>
      </c>
      <c r="J158" s="831">
        <v>1</v>
      </c>
      <c r="K158" s="832">
        <v>632.5</v>
      </c>
    </row>
    <row r="159" spans="1:11" ht="14.45" customHeight="1" x14ac:dyDescent="0.2">
      <c r="A159" s="821" t="s">
        <v>576</v>
      </c>
      <c r="B159" s="822" t="s">
        <v>577</v>
      </c>
      <c r="C159" s="825" t="s">
        <v>596</v>
      </c>
      <c r="D159" s="839" t="s">
        <v>597</v>
      </c>
      <c r="E159" s="825" t="s">
        <v>4953</v>
      </c>
      <c r="F159" s="839" t="s">
        <v>4954</v>
      </c>
      <c r="G159" s="825" t="s">
        <v>5223</v>
      </c>
      <c r="H159" s="825" t="s">
        <v>5224</v>
      </c>
      <c r="I159" s="831">
        <v>259.89999389648438</v>
      </c>
      <c r="J159" s="831">
        <v>1</v>
      </c>
      <c r="K159" s="832">
        <v>259.89999389648438</v>
      </c>
    </row>
    <row r="160" spans="1:11" ht="14.45" customHeight="1" x14ac:dyDescent="0.2">
      <c r="A160" s="821" t="s">
        <v>576</v>
      </c>
      <c r="B160" s="822" t="s">
        <v>577</v>
      </c>
      <c r="C160" s="825" t="s">
        <v>596</v>
      </c>
      <c r="D160" s="839" t="s">
        <v>597</v>
      </c>
      <c r="E160" s="825" t="s">
        <v>4953</v>
      </c>
      <c r="F160" s="839" t="s">
        <v>4954</v>
      </c>
      <c r="G160" s="825" t="s">
        <v>5003</v>
      </c>
      <c r="H160" s="825" t="s">
        <v>5004</v>
      </c>
      <c r="I160" s="831">
        <v>1.3799999952316284</v>
      </c>
      <c r="J160" s="831">
        <v>750</v>
      </c>
      <c r="K160" s="832">
        <v>1035</v>
      </c>
    </row>
    <row r="161" spans="1:11" ht="14.45" customHeight="1" x14ac:dyDescent="0.2">
      <c r="A161" s="821" t="s">
        <v>576</v>
      </c>
      <c r="B161" s="822" t="s">
        <v>577</v>
      </c>
      <c r="C161" s="825" t="s">
        <v>596</v>
      </c>
      <c r="D161" s="839" t="s">
        <v>597</v>
      </c>
      <c r="E161" s="825" t="s">
        <v>4953</v>
      </c>
      <c r="F161" s="839" t="s">
        <v>4954</v>
      </c>
      <c r="G161" s="825" t="s">
        <v>5225</v>
      </c>
      <c r="H161" s="825" t="s">
        <v>5226</v>
      </c>
      <c r="I161" s="831">
        <v>13.020000457763672</v>
      </c>
      <c r="J161" s="831">
        <v>2</v>
      </c>
      <c r="K161" s="832">
        <v>26.040000915527344</v>
      </c>
    </row>
    <row r="162" spans="1:11" ht="14.45" customHeight="1" x14ac:dyDescent="0.2">
      <c r="A162" s="821" t="s">
        <v>576</v>
      </c>
      <c r="B162" s="822" t="s">
        <v>577</v>
      </c>
      <c r="C162" s="825" t="s">
        <v>596</v>
      </c>
      <c r="D162" s="839" t="s">
        <v>597</v>
      </c>
      <c r="E162" s="825" t="s">
        <v>4953</v>
      </c>
      <c r="F162" s="839" t="s">
        <v>4954</v>
      </c>
      <c r="G162" s="825" t="s">
        <v>5227</v>
      </c>
      <c r="H162" s="825" t="s">
        <v>5228</v>
      </c>
      <c r="I162" s="831">
        <v>0.85000002384185791</v>
      </c>
      <c r="J162" s="831">
        <v>50</v>
      </c>
      <c r="K162" s="832">
        <v>42.5</v>
      </c>
    </row>
    <row r="163" spans="1:11" ht="14.45" customHeight="1" x14ac:dyDescent="0.2">
      <c r="A163" s="821" t="s">
        <v>576</v>
      </c>
      <c r="B163" s="822" t="s">
        <v>577</v>
      </c>
      <c r="C163" s="825" t="s">
        <v>596</v>
      </c>
      <c r="D163" s="839" t="s">
        <v>597</v>
      </c>
      <c r="E163" s="825" t="s">
        <v>4953</v>
      </c>
      <c r="F163" s="839" t="s">
        <v>4954</v>
      </c>
      <c r="G163" s="825" t="s">
        <v>5005</v>
      </c>
      <c r="H163" s="825" t="s">
        <v>5006</v>
      </c>
      <c r="I163" s="831">
        <v>1.5199999809265137</v>
      </c>
      <c r="J163" s="831">
        <v>50</v>
      </c>
      <c r="K163" s="832">
        <v>76</v>
      </c>
    </row>
    <row r="164" spans="1:11" ht="14.45" customHeight="1" x14ac:dyDescent="0.2">
      <c r="A164" s="821" t="s">
        <v>576</v>
      </c>
      <c r="B164" s="822" t="s">
        <v>577</v>
      </c>
      <c r="C164" s="825" t="s">
        <v>596</v>
      </c>
      <c r="D164" s="839" t="s">
        <v>597</v>
      </c>
      <c r="E164" s="825" t="s">
        <v>4953</v>
      </c>
      <c r="F164" s="839" t="s">
        <v>4954</v>
      </c>
      <c r="G164" s="825" t="s">
        <v>5229</v>
      </c>
      <c r="H164" s="825" t="s">
        <v>5230</v>
      </c>
      <c r="I164" s="831">
        <v>2.0699999332427979</v>
      </c>
      <c r="J164" s="831">
        <v>50</v>
      </c>
      <c r="K164" s="832">
        <v>103.5</v>
      </c>
    </row>
    <row r="165" spans="1:11" ht="14.45" customHeight="1" x14ac:dyDescent="0.2">
      <c r="A165" s="821" t="s">
        <v>576</v>
      </c>
      <c r="B165" s="822" t="s">
        <v>577</v>
      </c>
      <c r="C165" s="825" t="s">
        <v>596</v>
      </c>
      <c r="D165" s="839" t="s">
        <v>597</v>
      </c>
      <c r="E165" s="825" t="s">
        <v>4953</v>
      </c>
      <c r="F165" s="839" t="s">
        <v>4954</v>
      </c>
      <c r="G165" s="825" t="s">
        <v>5231</v>
      </c>
      <c r="H165" s="825" t="s">
        <v>5232</v>
      </c>
      <c r="I165" s="831">
        <v>0.37999999523162842</v>
      </c>
      <c r="J165" s="831">
        <v>500</v>
      </c>
      <c r="K165" s="832">
        <v>190</v>
      </c>
    </row>
    <row r="166" spans="1:11" ht="14.45" customHeight="1" x14ac:dyDescent="0.2">
      <c r="A166" s="821" t="s">
        <v>576</v>
      </c>
      <c r="B166" s="822" t="s">
        <v>577</v>
      </c>
      <c r="C166" s="825" t="s">
        <v>596</v>
      </c>
      <c r="D166" s="839" t="s">
        <v>597</v>
      </c>
      <c r="E166" s="825" t="s">
        <v>4953</v>
      </c>
      <c r="F166" s="839" t="s">
        <v>4954</v>
      </c>
      <c r="G166" s="825" t="s">
        <v>5233</v>
      </c>
      <c r="H166" s="825" t="s">
        <v>5234</v>
      </c>
      <c r="I166" s="831">
        <v>8.3940000534057617</v>
      </c>
      <c r="J166" s="831">
        <v>72</v>
      </c>
      <c r="K166" s="832">
        <v>604.32000732421875</v>
      </c>
    </row>
    <row r="167" spans="1:11" ht="14.45" customHeight="1" x14ac:dyDescent="0.2">
      <c r="A167" s="821" t="s">
        <v>576</v>
      </c>
      <c r="B167" s="822" t="s">
        <v>577</v>
      </c>
      <c r="C167" s="825" t="s">
        <v>596</v>
      </c>
      <c r="D167" s="839" t="s">
        <v>597</v>
      </c>
      <c r="E167" s="825" t="s">
        <v>4953</v>
      </c>
      <c r="F167" s="839" t="s">
        <v>4954</v>
      </c>
      <c r="G167" s="825" t="s">
        <v>5009</v>
      </c>
      <c r="H167" s="825" t="s">
        <v>5010</v>
      </c>
      <c r="I167" s="831">
        <v>10.744000053405761</v>
      </c>
      <c r="J167" s="831">
        <v>60</v>
      </c>
      <c r="K167" s="832">
        <v>642.50000762939453</v>
      </c>
    </row>
    <row r="168" spans="1:11" ht="14.45" customHeight="1" x14ac:dyDescent="0.2">
      <c r="A168" s="821" t="s">
        <v>576</v>
      </c>
      <c r="B168" s="822" t="s">
        <v>577</v>
      </c>
      <c r="C168" s="825" t="s">
        <v>596</v>
      </c>
      <c r="D168" s="839" t="s">
        <v>597</v>
      </c>
      <c r="E168" s="825" t="s">
        <v>4953</v>
      </c>
      <c r="F168" s="839" t="s">
        <v>4954</v>
      </c>
      <c r="G168" s="825" t="s">
        <v>5235</v>
      </c>
      <c r="H168" s="825" t="s">
        <v>5236</v>
      </c>
      <c r="I168" s="831">
        <v>7.0900001525878906</v>
      </c>
      <c r="J168" s="831">
        <v>4</v>
      </c>
      <c r="K168" s="832">
        <v>28.340000152587891</v>
      </c>
    </row>
    <row r="169" spans="1:11" ht="14.45" customHeight="1" x14ac:dyDescent="0.2">
      <c r="A169" s="821" t="s">
        <v>576</v>
      </c>
      <c r="B169" s="822" t="s">
        <v>577</v>
      </c>
      <c r="C169" s="825" t="s">
        <v>596</v>
      </c>
      <c r="D169" s="839" t="s">
        <v>597</v>
      </c>
      <c r="E169" s="825" t="s">
        <v>4953</v>
      </c>
      <c r="F169" s="839" t="s">
        <v>4954</v>
      </c>
      <c r="G169" s="825" t="s">
        <v>5237</v>
      </c>
      <c r="H169" s="825" t="s">
        <v>5238</v>
      </c>
      <c r="I169" s="831">
        <v>8.3400001525878906</v>
      </c>
      <c r="J169" s="831">
        <v>4</v>
      </c>
      <c r="K169" s="832">
        <v>33.360000610351563</v>
      </c>
    </row>
    <row r="170" spans="1:11" ht="14.45" customHeight="1" x14ac:dyDescent="0.2">
      <c r="A170" s="821" t="s">
        <v>576</v>
      </c>
      <c r="B170" s="822" t="s">
        <v>577</v>
      </c>
      <c r="C170" s="825" t="s">
        <v>596</v>
      </c>
      <c r="D170" s="839" t="s">
        <v>597</v>
      </c>
      <c r="E170" s="825" t="s">
        <v>4953</v>
      </c>
      <c r="F170" s="839" t="s">
        <v>4954</v>
      </c>
      <c r="G170" s="825" t="s">
        <v>5239</v>
      </c>
      <c r="H170" s="825" t="s">
        <v>5240</v>
      </c>
      <c r="I170" s="831">
        <v>9.5900001525878906</v>
      </c>
      <c r="J170" s="831">
        <v>1</v>
      </c>
      <c r="K170" s="832">
        <v>9.5900001525878906</v>
      </c>
    </row>
    <row r="171" spans="1:11" ht="14.45" customHeight="1" x14ac:dyDescent="0.2">
      <c r="A171" s="821" t="s">
        <v>576</v>
      </c>
      <c r="B171" s="822" t="s">
        <v>577</v>
      </c>
      <c r="C171" s="825" t="s">
        <v>596</v>
      </c>
      <c r="D171" s="839" t="s">
        <v>597</v>
      </c>
      <c r="E171" s="825" t="s">
        <v>4953</v>
      </c>
      <c r="F171" s="839" t="s">
        <v>4954</v>
      </c>
      <c r="G171" s="825" t="s">
        <v>5015</v>
      </c>
      <c r="H171" s="825" t="s">
        <v>5016</v>
      </c>
      <c r="I171" s="831">
        <v>53.586001586914065</v>
      </c>
      <c r="J171" s="831">
        <v>21</v>
      </c>
      <c r="K171" s="832">
        <v>1124.0500183105469</v>
      </c>
    </row>
    <row r="172" spans="1:11" ht="14.45" customHeight="1" x14ac:dyDescent="0.2">
      <c r="A172" s="821" t="s">
        <v>576</v>
      </c>
      <c r="B172" s="822" t="s">
        <v>577</v>
      </c>
      <c r="C172" s="825" t="s">
        <v>596</v>
      </c>
      <c r="D172" s="839" t="s">
        <v>597</v>
      </c>
      <c r="E172" s="825" t="s">
        <v>4953</v>
      </c>
      <c r="F172" s="839" t="s">
        <v>4954</v>
      </c>
      <c r="G172" s="825" t="s">
        <v>5021</v>
      </c>
      <c r="H172" s="825" t="s">
        <v>5022</v>
      </c>
      <c r="I172" s="831">
        <v>138.46000671386719</v>
      </c>
      <c r="J172" s="831">
        <v>2</v>
      </c>
      <c r="K172" s="832">
        <v>276.92001342773438</v>
      </c>
    </row>
    <row r="173" spans="1:11" ht="14.45" customHeight="1" x14ac:dyDescent="0.2">
      <c r="A173" s="821" t="s">
        <v>576</v>
      </c>
      <c r="B173" s="822" t="s">
        <v>577</v>
      </c>
      <c r="C173" s="825" t="s">
        <v>596</v>
      </c>
      <c r="D173" s="839" t="s">
        <v>597</v>
      </c>
      <c r="E173" s="825" t="s">
        <v>4953</v>
      </c>
      <c r="F173" s="839" t="s">
        <v>4954</v>
      </c>
      <c r="G173" s="825" t="s">
        <v>5241</v>
      </c>
      <c r="H173" s="825" t="s">
        <v>5242</v>
      </c>
      <c r="I173" s="831">
        <v>19.959999084472656</v>
      </c>
      <c r="J173" s="831">
        <v>1</v>
      </c>
      <c r="K173" s="832">
        <v>19.959999084472656</v>
      </c>
    </row>
    <row r="174" spans="1:11" ht="14.45" customHeight="1" x14ac:dyDescent="0.2">
      <c r="A174" s="821" t="s">
        <v>576</v>
      </c>
      <c r="B174" s="822" t="s">
        <v>577</v>
      </c>
      <c r="C174" s="825" t="s">
        <v>596</v>
      </c>
      <c r="D174" s="839" t="s">
        <v>597</v>
      </c>
      <c r="E174" s="825" t="s">
        <v>4953</v>
      </c>
      <c r="F174" s="839" t="s">
        <v>4954</v>
      </c>
      <c r="G174" s="825" t="s">
        <v>5243</v>
      </c>
      <c r="H174" s="825" t="s">
        <v>5244</v>
      </c>
      <c r="I174" s="831">
        <v>25.239999771118164</v>
      </c>
      <c r="J174" s="831">
        <v>1</v>
      </c>
      <c r="K174" s="832">
        <v>25.239999771118164</v>
      </c>
    </row>
    <row r="175" spans="1:11" ht="14.45" customHeight="1" x14ac:dyDescent="0.2">
      <c r="A175" s="821" t="s">
        <v>576</v>
      </c>
      <c r="B175" s="822" t="s">
        <v>577</v>
      </c>
      <c r="C175" s="825" t="s">
        <v>596</v>
      </c>
      <c r="D175" s="839" t="s">
        <v>597</v>
      </c>
      <c r="E175" s="825" t="s">
        <v>4953</v>
      </c>
      <c r="F175" s="839" t="s">
        <v>4954</v>
      </c>
      <c r="G175" s="825" t="s">
        <v>5023</v>
      </c>
      <c r="H175" s="825" t="s">
        <v>5024</v>
      </c>
      <c r="I175" s="831">
        <v>23.469999313354492</v>
      </c>
      <c r="J175" s="831">
        <v>240</v>
      </c>
      <c r="K175" s="832">
        <v>5632.7998046875</v>
      </c>
    </row>
    <row r="176" spans="1:11" ht="14.45" customHeight="1" x14ac:dyDescent="0.2">
      <c r="A176" s="821" t="s">
        <v>576</v>
      </c>
      <c r="B176" s="822" t="s">
        <v>577</v>
      </c>
      <c r="C176" s="825" t="s">
        <v>596</v>
      </c>
      <c r="D176" s="839" t="s">
        <v>597</v>
      </c>
      <c r="E176" s="825" t="s">
        <v>4953</v>
      </c>
      <c r="F176" s="839" t="s">
        <v>4954</v>
      </c>
      <c r="G176" s="825" t="s">
        <v>5025</v>
      </c>
      <c r="H176" s="825" t="s">
        <v>5026</v>
      </c>
      <c r="I176" s="831">
        <v>32.790000915527344</v>
      </c>
      <c r="J176" s="831">
        <v>60</v>
      </c>
      <c r="K176" s="832">
        <v>1967.4000244140625</v>
      </c>
    </row>
    <row r="177" spans="1:11" ht="14.45" customHeight="1" x14ac:dyDescent="0.2">
      <c r="A177" s="821" t="s">
        <v>576</v>
      </c>
      <c r="B177" s="822" t="s">
        <v>577</v>
      </c>
      <c r="C177" s="825" t="s">
        <v>596</v>
      </c>
      <c r="D177" s="839" t="s">
        <v>597</v>
      </c>
      <c r="E177" s="825" t="s">
        <v>4953</v>
      </c>
      <c r="F177" s="839" t="s">
        <v>4954</v>
      </c>
      <c r="G177" s="825" t="s">
        <v>5027</v>
      </c>
      <c r="H177" s="825" t="s">
        <v>5028</v>
      </c>
      <c r="I177" s="831">
        <v>0.67000001668930054</v>
      </c>
      <c r="J177" s="831">
        <v>500</v>
      </c>
      <c r="K177" s="832">
        <v>335</v>
      </c>
    </row>
    <row r="178" spans="1:11" ht="14.45" customHeight="1" x14ac:dyDescent="0.2">
      <c r="A178" s="821" t="s">
        <v>576</v>
      </c>
      <c r="B178" s="822" t="s">
        <v>577</v>
      </c>
      <c r="C178" s="825" t="s">
        <v>596</v>
      </c>
      <c r="D178" s="839" t="s">
        <v>597</v>
      </c>
      <c r="E178" s="825" t="s">
        <v>4953</v>
      </c>
      <c r="F178" s="839" t="s">
        <v>4954</v>
      </c>
      <c r="G178" s="825" t="s">
        <v>5029</v>
      </c>
      <c r="H178" s="825" t="s">
        <v>5030</v>
      </c>
      <c r="I178" s="831">
        <v>31.118333498636883</v>
      </c>
      <c r="J178" s="831">
        <v>33</v>
      </c>
      <c r="K178" s="832">
        <v>1027.8100128173828</v>
      </c>
    </row>
    <row r="179" spans="1:11" ht="14.45" customHeight="1" x14ac:dyDescent="0.2">
      <c r="A179" s="821" t="s">
        <v>576</v>
      </c>
      <c r="B179" s="822" t="s">
        <v>577</v>
      </c>
      <c r="C179" s="825" t="s">
        <v>596</v>
      </c>
      <c r="D179" s="839" t="s">
        <v>597</v>
      </c>
      <c r="E179" s="825" t="s">
        <v>4953</v>
      </c>
      <c r="F179" s="839" t="s">
        <v>4954</v>
      </c>
      <c r="G179" s="825" t="s">
        <v>5031</v>
      </c>
      <c r="H179" s="825" t="s">
        <v>5032</v>
      </c>
      <c r="I179" s="831">
        <v>30.517142977033341</v>
      </c>
      <c r="J179" s="831">
        <v>126</v>
      </c>
      <c r="K179" s="832">
        <v>3844.2799682617188</v>
      </c>
    </row>
    <row r="180" spans="1:11" ht="14.45" customHeight="1" x14ac:dyDescent="0.2">
      <c r="A180" s="821" t="s">
        <v>576</v>
      </c>
      <c r="B180" s="822" t="s">
        <v>577</v>
      </c>
      <c r="C180" s="825" t="s">
        <v>596</v>
      </c>
      <c r="D180" s="839" t="s">
        <v>597</v>
      </c>
      <c r="E180" s="825" t="s">
        <v>4953</v>
      </c>
      <c r="F180" s="839" t="s">
        <v>4954</v>
      </c>
      <c r="G180" s="825" t="s">
        <v>5245</v>
      </c>
      <c r="H180" s="825" t="s">
        <v>5246</v>
      </c>
      <c r="I180" s="831">
        <v>10.350000381469727</v>
      </c>
      <c r="J180" s="831">
        <v>2</v>
      </c>
      <c r="K180" s="832">
        <v>20.700000762939453</v>
      </c>
    </row>
    <row r="181" spans="1:11" ht="14.45" customHeight="1" x14ac:dyDescent="0.2">
      <c r="A181" s="821" t="s">
        <v>576</v>
      </c>
      <c r="B181" s="822" t="s">
        <v>577</v>
      </c>
      <c r="C181" s="825" t="s">
        <v>596</v>
      </c>
      <c r="D181" s="839" t="s">
        <v>597</v>
      </c>
      <c r="E181" s="825" t="s">
        <v>4953</v>
      </c>
      <c r="F181" s="839" t="s">
        <v>4954</v>
      </c>
      <c r="G181" s="825" t="s">
        <v>5247</v>
      </c>
      <c r="H181" s="825" t="s">
        <v>5248</v>
      </c>
      <c r="I181" s="831">
        <v>0.99000000953674316</v>
      </c>
      <c r="J181" s="831">
        <v>60</v>
      </c>
      <c r="K181" s="832">
        <v>59.400001525878906</v>
      </c>
    </row>
    <row r="182" spans="1:11" ht="14.45" customHeight="1" x14ac:dyDescent="0.2">
      <c r="A182" s="821" t="s">
        <v>576</v>
      </c>
      <c r="B182" s="822" t="s">
        <v>577</v>
      </c>
      <c r="C182" s="825" t="s">
        <v>596</v>
      </c>
      <c r="D182" s="839" t="s">
        <v>597</v>
      </c>
      <c r="E182" s="825" t="s">
        <v>5033</v>
      </c>
      <c r="F182" s="839" t="s">
        <v>5034</v>
      </c>
      <c r="G182" s="825" t="s">
        <v>5035</v>
      </c>
      <c r="H182" s="825" t="s">
        <v>5036</v>
      </c>
      <c r="I182" s="831">
        <v>47.189998626708984</v>
      </c>
      <c r="J182" s="831">
        <v>126</v>
      </c>
      <c r="K182" s="832">
        <v>5945.9398574829102</v>
      </c>
    </row>
    <row r="183" spans="1:11" ht="14.45" customHeight="1" x14ac:dyDescent="0.2">
      <c r="A183" s="821" t="s">
        <v>576</v>
      </c>
      <c r="B183" s="822" t="s">
        <v>577</v>
      </c>
      <c r="C183" s="825" t="s">
        <v>596</v>
      </c>
      <c r="D183" s="839" t="s">
        <v>597</v>
      </c>
      <c r="E183" s="825" t="s">
        <v>5033</v>
      </c>
      <c r="F183" s="839" t="s">
        <v>5034</v>
      </c>
      <c r="G183" s="825" t="s">
        <v>5037</v>
      </c>
      <c r="H183" s="825" t="s">
        <v>5038</v>
      </c>
      <c r="I183" s="831">
        <v>6.2899999618530273</v>
      </c>
      <c r="J183" s="831">
        <v>20</v>
      </c>
      <c r="K183" s="832">
        <v>125.80000305175781</v>
      </c>
    </row>
    <row r="184" spans="1:11" ht="14.45" customHeight="1" x14ac:dyDescent="0.2">
      <c r="A184" s="821" t="s">
        <v>576</v>
      </c>
      <c r="B184" s="822" t="s">
        <v>577</v>
      </c>
      <c r="C184" s="825" t="s">
        <v>596</v>
      </c>
      <c r="D184" s="839" t="s">
        <v>597</v>
      </c>
      <c r="E184" s="825" t="s">
        <v>5033</v>
      </c>
      <c r="F184" s="839" t="s">
        <v>5034</v>
      </c>
      <c r="G184" s="825" t="s">
        <v>5039</v>
      </c>
      <c r="H184" s="825" t="s">
        <v>5040</v>
      </c>
      <c r="I184" s="831">
        <v>4.8171429634094238</v>
      </c>
      <c r="J184" s="831">
        <v>650</v>
      </c>
      <c r="K184" s="832">
        <v>3131</v>
      </c>
    </row>
    <row r="185" spans="1:11" ht="14.45" customHeight="1" x14ac:dyDescent="0.2">
      <c r="A185" s="821" t="s">
        <v>576</v>
      </c>
      <c r="B185" s="822" t="s">
        <v>577</v>
      </c>
      <c r="C185" s="825" t="s">
        <v>596</v>
      </c>
      <c r="D185" s="839" t="s">
        <v>597</v>
      </c>
      <c r="E185" s="825" t="s">
        <v>5033</v>
      </c>
      <c r="F185" s="839" t="s">
        <v>5034</v>
      </c>
      <c r="G185" s="825" t="s">
        <v>5041</v>
      </c>
      <c r="H185" s="825" t="s">
        <v>5042</v>
      </c>
      <c r="I185" s="831">
        <v>9.9999997764825821E-3</v>
      </c>
      <c r="J185" s="831">
        <v>1250</v>
      </c>
      <c r="K185" s="832">
        <v>12.5</v>
      </c>
    </row>
    <row r="186" spans="1:11" ht="14.45" customHeight="1" x14ac:dyDescent="0.2">
      <c r="A186" s="821" t="s">
        <v>576</v>
      </c>
      <c r="B186" s="822" t="s">
        <v>577</v>
      </c>
      <c r="C186" s="825" t="s">
        <v>596</v>
      </c>
      <c r="D186" s="839" t="s">
        <v>597</v>
      </c>
      <c r="E186" s="825" t="s">
        <v>5033</v>
      </c>
      <c r="F186" s="839" t="s">
        <v>5034</v>
      </c>
      <c r="G186" s="825" t="s">
        <v>5043</v>
      </c>
      <c r="H186" s="825" t="s">
        <v>5044</v>
      </c>
      <c r="I186" s="831">
        <v>6.0500001907348633</v>
      </c>
      <c r="J186" s="831">
        <v>40</v>
      </c>
      <c r="K186" s="832">
        <v>242</v>
      </c>
    </row>
    <row r="187" spans="1:11" ht="14.45" customHeight="1" x14ac:dyDescent="0.2">
      <c r="A187" s="821" t="s">
        <v>576</v>
      </c>
      <c r="B187" s="822" t="s">
        <v>577</v>
      </c>
      <c r="C187" s="825" t="s">
        <v>596</v>
      </c>
      <c r="D187" s="839" t="s">
        <v>597</v>
      </c>
      <c r="E187" s="825" t="s">
        <v>5033</v>
      </c>
      <c r="F187" s="839" t="s">
        <v>5034</v>
      </c>
      <c r="G187" s="825" t="s">
        <v>5249</v>
      </c>
      <c r="H187" s="825" t="s">
        <v>5250</v>
      </c>
      <c r="I187" s="831">
        <v>1.7150000333786011</v>
      </c>
      <c r="J187" s="831">
        <v>100</v>
      </c>
      <c r="K187" s="832">
        <v>171.5</v>
      </c>
    </row>
    <row r="188" spans="1:11" ht="14.45" customHeight="1" x14ac:dyDescent="0.2">
      <c r="A188" s="821" t="s">
        <v>576</v>
      </c>
      <c r="B188" s="822" t="s">
        <v>577</v>
      </c>
      <c r="C188" s="825" t="s">
        <v>596</v>
      </c>
      <c r="D188" s="839" t="s">
        <v>597</v>
      </c>
      <c r="E188" s="825" t="s">
        <v>5033</v>
      </c>
      <c r="F188" s="839" t="s">
        <v>5034</v>
      </c>
      <c r="G188" s="825" t="s">
        <v>5045</v>
      </c>
      <c r="H188" s="825" t="s">
        <v>5046</v>
      </c>
      <c r="I188" s="831">
        <v>15.92400016784668</v>
      </c>
      <c r="J188" s="831">
        <v>400</v>
      </c>
      <c r="K188" s="832">
        <v>6369.5</v>
      </c>
    </row>
    <row r="189" spans="1:11" ht="14.45" customHeight="1" x14ac:dyDescent="0.2">
      <c r="A189" s="821" t="s">
        <v>576</v>
      </c>
      <c r="B189" s="822" t="s">
        <v>577</v>
      </c>
      <c r="C189" s="825" t="s">
        <v>596</v>
      </c>
      <c r="D189" s="839" t="s">
        <v>597</v>
      </c>
      <c r="E189" s="825" t="s">
        <v>5033</v>
      </c>
      <c r="F189" s="839" t="s">
        <v>5034</v>
      </c>
      <c r="G189" s="825" t="s">
        <v>5047</v>
      </c>
      <c r="H189" s="825" t="s">
        <v>5048</v>
      </c>
      <c r="I189" s="831">
        <v>3.4828571592058455</v>
      </c>
      <c r="J189" s="831">
        <v>1850</v>
      </c>
      <c r="K189" s="832">
        <v>6443</v>
      </c>
    </row>
    <row r="190" spans="1:11" ht="14.45" customHeight="1" x14ac:dyDescent="0.2">
      <c r="A190" s="821" t="s">
        <v>576</v>
      </c>
      <c r="B190" s="822" t="s">
        <v>577</v>
      </c>
      <c r="C190" s="825" t="s">
        <v>596</v>
      </c>
      <c r="D190" s="839" t="s">
        <v>597</v>
      </c>
      <c r="E190" s="825" t="s">
        <v>5033</v>
      </c>
      <c r="F190" s="839" t="s">
        <v>5034</v>
      </c>
      <c r="G190" s="825" t="s">
        <v>5049</v>
      </c>
      <c r="H190" s="825" t="s">
        <v>5050</v>
      </c>
      <c r="I190" s="831">
        <v>44.104999542236328</v>
      </c>
      <c r="J190" s="831">
        <v>80</v>
      </c>
      <c r="K190" s="832">
        <v>3528.3599853515625</v>
      </c>
    </row>
    <row r="191" spans="1:11" ht="14.45" customHeight="1" x14ac:dyDescent="0.2">
      <c r="A191" s="821" t="s">
        <v>576</v>
      </c>
      <c r="B191" s="822" t="s">
        <v>577</v>
      </c>
      <c r="C191" s="825" t="s">
        <v>596</v>
      </c>
      <c r="D191" s="839" t="s">
        <v>597</v>
      </c>
      <c r="E191" s="825" t="s">
        <v>5033</v>
      </c>
      <c r="F191" s="839" t="s">
        <v>5034</v>
      </c>
      <c r="G191" s="825" t="s">
        <v>5053</v>
      </c>
      <c r="H191" s="825" t="s">
        <v>5054</v>
      </c>
      <c r="I191" s="831">
        <v>17.979999542236328</v>
      </c>
      <c r="J191" s="831">
        <v>850</v>
      </c>
      <c r="K191" s="832">
        <v>15283</v>
      </c>
    </row>
    <row r="192" spans="1:11" ht="14.45" customHeight="1" x14ac:dyDescent="0.2">
      <c r="A192" s="821" t="s">
        <v>576</v>
      </c>
      <c r="B192" s="822" t="s">
        <v>577</v>
      </c>
      <c r="C192" s="825" t="s">
        <v>596</v>
      </c>
      <c r="D192" s="839" t="s">
        <v>597</v>
      </c>
      <c r="E192" s="825" t="s">
        <v>5033</v>
      </c>
      <c r="F192" s="839" t="s">
        <v>5034</v>
      </c>
      <c r="G192" s="825" t="s">
        <v>5251</v>
      </c>
      <c r="H192" s="825" t="s">
        <v>5252</v>
      </c>
      <c r="I192" s="831">
        <v>13.199999809265137</v>
      </c>
      <c r="J192" s="831">
        <v>30</v>
      </c>
      <c r="K192" s="832">
        <v>396</v>
      </c>
    </row>
    <row r="193" spans="1:11" ht="14.45" customHeight="1" x14ac:dyDescent="0.2">
      <c r="A193" s="821" t="s">
        <v>576</v>
      </c>
      <c r="B193" s="822" t="s">
        <v>577</v>
      </c>
      <c r="C193" s="825" t="s">
        <v>596</v>
      </c>
      <c r="D193" s="839" t="s">
        <v>597</v>
      </c>
      <c r="E193" s="825" t="s">
        <v>5033</v>
      </c>
      <c r="F193" s="839" t="s">
        <v>5034</v>
      </c>
      <c r="G193" s="825" t="s">
        <v>5253</v>
      </c>
      <c r="H193" s="825" t="s">
        <v>5254</v>
      </c>
      <c r="I193" s="831">
        <v>13.199999809265137</v>
      </c>
      <c r="J193" s="831">
        <v>10</v>
      </c>
      <c r="K193" s="832">
        <v>132</v>
      </c>
    </row>
    <row r="194" spans="1:11" ht="14.45" customHeight="1" x14ac:dyDescent="0.2">
      <c r="A194" s="821" t="s">
        <v>576</v>
      </c>
      <c r="B194" s="822" t="s">
        <v>577</v>
      </c>
      <c r="C194" s="825" t="s">
        <v>596</v>
      </c>
      <c r="D194" s="839" t="s">
        <v>597</v>
      </c>
      <c r="E194" s="825" t="s">
        <v>5033</v>
      </c>
      <c r="F194" s="839" t="s">
        <v>5034</v>
      </c>
      <c r="G194" s="825" t="s">
        <v>5059</v>
      </c>
      <c r="H194" s="825" t="s">
        <v>5060</v>
      </c>
      <c r="I194" s="831">
        <v>22.860000610351563</v>
      </c>
      <c r="J194" s="831">
        <v>12</v>
      </c>
      <c r="K194" s="832">
        <v>274.30999755859375</v>
      </c>
    </row>
    <row r="195" spans="1:11" ht="14.45" customHeight="1" x14ac:dyDescent="0.2">
      <c r="A195" s="821" t="s">
        <v>576</v>
      </c>
      <c r="B195" s="822" t="s">
        <v>577</v>
      </c>
      <c r="C195" s="825" t="s">
        <v>596</v>
      </c>
      <c r="D195" s="839" t="s">
        <v>597</v>
      </c>
      <c r="E195" s="825" t="s">
        <v>5033</v>
      </c>
      <c r="F195" s="839" t="s">
        <v>5034</v>
      </c>
      <c r="G195" s="825" t="s">
        <v>5255</v>
      </c>
      <c r="H195" s="825" t="s">
        <v>5256</v>
      </c>
      <c r="I195" s="831">
        <v>22.744999885559082</v>
      </c>
      <c r="J195" s="831">
        <v>24</v>
      </c>
      <c r="K195" s="832">
        <v>545.89999389648438</v>
      </c>
    </row>
    <row r="196" spans="1:11" ht="14.45" customHeight="1" x14ac:dyDescent="0.2">
      <c r="A196" s="821" t="s">
        <v>576</v>
      </c>
      <c r="B196" s="822" t="s">
        <v>577</v>
      </c>
      <c r="C196" s="825" t="s">
        <v>596</v>
      </c>
      <c r="D196" s="839" t="s">
        <v>597</v>
      </c>
      <c r="E196" s="825" t="s">
        <v>5033</v>
      </c>
      <c r="F196" s="839" t="s">
        <v>5034</v>
      </c>
      <c r="G196" s="825" t="s">
        <v>5257</v>
      </c>
      <c r="H196" s="825" t="s">
        <v>5258</v>
      </c>
      <c r="I196" s="831">
        <v>22.75</v>
      </c>
      <c r="J196" s="831">
        <v>12</v>
      </c>
      <c r="K196" s="832">
        <v>272.98001098632813</v>
      </c>
    </row>
    <row r="197" spans="1:11" ht="14.45" customHeight="1" x14ac:dyDescent="0.2">
      <c r="A197" s="821" t="s">
        <v>576</v>
      </c>
      <c r="B197" s="822" t="s">
        <v>577</v>
      </c>
      <c r="C197" s="825" t="s">
        <v>596</v>
      </c>
      <c r="D197" s="839" t="s">
        <v>597</v>
      </c>
      <c r="E197" s="825" t="s">
        <v>5033</v>
      </c>
      <c r="F197" s="839" t="s">
        <v>5034</v>
      </c>
      <c r="G197" s="825" t="s">
        <v>5259</v>
      </c>
      <c r="H197" s="825" t="s">
        <v>5260</v>
      </c>
      <c r="I197" s="831">
        <v>4.0300002098083496</v>
      </c>
      <c r="J197" s="831">
        <v>100</v>
      </c>
      <c r="K197" s="832">
        <v>403</v>
      </c>
    </row>
    <row r="198" spans="1:11" ht="14.45" customHeight="1" x14ac:dyDescent="0.2">
      <c r="A198" s="821" t="s">
        <v>576</v>
      </c>
      <c r="B198" s="822" t="s">
        <v>577</v>
      </c>
      <c r="C198" s="825" t="s">
        <v>596</v>
      </c>
      <c r="D198" s="839" t="s">
        <v>597</v>
      </c>
      <c r="E198" s="825" t="s">
        <v>5033</v>
      </c>
      <c r="F198" s="839" t="s">
        <v>5034</v>
      </c>
      <c r="G198" s="825" t="s">
        <v>5061</v>
      </c>
      <c r="H198" s="825" t="s">
        <v>5062</v>
      </c>
      <c r="I198" s="831">
        <v>7.8666666348775225</v>
      </c>
      <c r="J198" s="831">
        <v>1400</v>
      </c>
      <c r="K198" s="832">
        <v>11013</v>
      </c>
    </row>
    <row r="199" spans="1:11" ht="14.45" customHeight="1" x14ac:dyDescent="0.2">
      <c r="A199" s="821" t="s">
        <v>576</v>
      </c>
      <c r="B199" s="822" t="s">
        <v>577</v>
      </c>
      <c r="C199" s="825" t="s">
        <v>596</v>
      </c>
      <c r="D199" s="839" t="s">
        <v>597</v>
      </c>
      <c r="E199" s="825" t="s">
        <v>5033</v>
      </c>
      <c r="F199" s="839" t="s">
        <v>5034</v>
      </c>
      <c r="G199" s="825" t="s">
        <v>5065</v>
      </c>
      <c r="H199" s="825" t="s">
        <v>5066</v>
      </c>
      <c r="I199" s="831">
        <v>10.069999694824219</v>
      </c>
      <c r="J199" s="831">
        <v>30</v>
      </c>
      <c r="K199" s="832">
        <v>302.10000610351563</v>
      </c>
    </row>
    <row r="200" spans="1:11" ht="14.45" customHeight="1" x14ac:dyDescent="0.2">
      <c r="A200" s="821" t="s">
        <v>576</v>
      </c>
      <c r="B200" s="822" t="s">
        <v>577</v>
      </c>
      <c r="C200" s="825" t="s">
        <v>596</v>
      </c>
      <c r="D200" s="839" t="s">
        <v>597</v>
      </c>
      <c r="E200" s="825" t="s">
        <v>5033</v>
      </c>
      <c r="F200" s="839" t="s">
        <v>5034</v>
      </c>
      <c r="G200" s="825" t="s">
        <v>5261</v>
      </c>
      <c r="H200" s="825" t="s">
        <v>5262</v>
      </c>
      <c r="I200" s="831">
        <v>3.1400001049041748</v>
      </c>
      <c r="J200" s="831">
        <v>60</v>
      </c>
      <c r="K200" s="832">
        <v>188.39999389648438</v>
      </c>
    </row>
    <row r="201" spans="1:11" ht="14.45" customHeight="1" x14ac:dyDescent="0.2">
      <c r="A201" s="821" t="s">
        <v>576</v>
      </c>
      <c r="B201" s="822" t="s">
        <v>577</v>
      </c>
      <c r="C201" s="825" t="s">
        <v>596</v>
      </c>
      <c r="D201" s="839" t="s">
        <v>597</v>
      </c>
      <c r="E201" s="825" t="s">
        <v>5033</v>
      </c>
      <c r="F201" s="839" t="s">
        <v>5034</v>
      </c>
      <c r="G201" s="825" t="s">
        <v>5263</v>
      </c>
      <c r="H201" s="825" t="s">
        <v>5264</v>
      </c>
      <c r="I201" s="831">
        <v>8.2299995422363281</v>
      </c>
      <c r="J201" s="831">
        <v>200</v>
      </c>
      <c r="K201" s="832">
        <v>1646</v>
      </c>
    </row>
    <row r="202" spans="1:11" ht="14.45" customHeight="1" x14ac:dyDescent="0.2">
      <c r="A202" s="821" t="s">
        <v>576</v>
      </c>
      <c r="B202" s="822" t="s">
        <v>577</v>
      </c>
      <c r="C202" s="825" t="s">
        <v>596</v>
      </c>
      <c r="D202" s="839" t="s">
        <v>597</v>
      </c>
      <c r="E202" s="825" t="s">
        <v>5033</v>
      </c>
      <c r="F202" s="839" t="s">
        <v>5034</v>
      </c>
      <c r="G202" s="825" t="s">
        <v>5069</v>
      </c>
      <c r="H202" s="825" t="s">
        <v>5070</v>
      </c>
      <c r="I202" s="831">
        <v>2.2100000381469727</v>
      </c>
      <c r="J202" s="831">
        <v>30</v>
      </c>
      <c r="K202" s="832">
        <v>66.300003051757813</v>
      </c>
    </row>
    <row r="203" spans="1:11" ht="14.45" customHeight="1" x14ac:dyDescent="0.2">
      <c r="A203" s="821" t="s">
        <v>576</v>
      </c>
      <c r="B203" s="822" t="s">
        <v>577</v>
      </c>
      <c r="C203" s="825" t="s">
        <v>596</v>
      </c>
      <c r="D203" s="839" t="s">
        <v>597</v>
      </c>
      <c r="E203" s="825" t="s">
        <v>5033</v>
      </c>
      <c r="F203" s="839" t="s">
        <v>5034</v>
      </c>
      <c r="G203" s="825" t="s">
        <v>5073</v>
      </c>
      <c r="H203" s="825" t="s">
        <v>5074</v>
      </c>
      <c r="I203" s="831">
        <v>80.580001831054688</v>
      </c>
      <c r="J203" s="831">
        <v>40</v>
      </c>
      <c r="K203" s="832">
        <v>3223.199951171875</v>
      </c>
    </row>
    <row r="204" spans="1:11" ht="14.45" customHeight="1" x14ac:dyDescent="0.2">
      <c r="A204" s="821" t="s">
        <v>576</v>
      </c>
      <c r="B204" s="822" t="s">
        <v>577</v>
      </c>
      <c r="C204" s="825" t="s">
        <v>596</v>
      </c>
      <c r="D204" s="839" t="s">
        <v>597</v>
      </c>
      <c r="E204" s="825" t="s">
        <v>5033</v>
      </c>
      <c r="F204" s="839" t="s">
        <v>5034</v>
      </c>
      <c r="G204" s="825" t="s">
        <v>5075</v>
      </c>
      <c r="H204" s="825" t="s">
        <v>5076</v>
      </c>
      <c r="I204" s="831">
        <v>1.8160000085830688</v>
      </c>
      <c r="J204" s="831">
        <v>1700</v>
      </c>
      <c r="K204" s="832">
        <v>3090</v>
      </c>
    </row>
    <row r="205" spans="1:11" ht="14.45" customHeight="1" x14ac:dyDescent="0.2">
      <c r="A205" s="821" t="s">
        <v>576</v>
      </c>
      <c r="B205" s="822" t="s">
        <v>577</v>
      </c>
      <c r="C205" s="825" t="s">
        <v>596</v>
      </c>
      <c r="D205" s="839" t="s">
        <v>597</v>
      </c>
      <c r="E205" s="825" t="s">
        <v>5033</v>
      </c>
      <c r="F205" s="839" t="s">
        <v>5034</v>
      </c>
      <c r="G205" s="825" t="s">
        <v>5265</v>
      </c>
      <c r="H205" s="825" t="s">
        <v>5266</v>
      </c>
      <c r="I205" s="831">
        <v>4.9749999046325684</v>
      </c>
      <c r="J205" s="831">
        <v>30</v>
      </c>
      <c r="K205" s="832">
        <v>149.29999923706055</v>
      </c>
    </row>
    <row r="206" spans="1:11" ht="14.45" customHeight="1" x14ac:dyDescent="0.2">
      <c r="A206" s="821" t="s">
        <v>576</v>
      </c>
      <c r="B206" s="822" t="s">
        <v>577</v>
      </c>
      <c r="C206" s="825" t="s">
        <v>596</v>
      </c>
      <c r="D206" s="839" t="s">
        <v>597</v>
      </c>
      <c r="E206" s="825" t="s">
        <v>5033</v>
      </c>
      <c r="F206" s="839" t="s">
        <v>5034</v>
      </c>
      <c r="G206" s="825" t="s">
        <v>5081</v>
      </c>
      <c r="H206" s="825" t="s">
        <v>5082</v>
      </c>
      <c r="I206" s="831">
        <v>13.310000419616699</v>
      </c>
      <c r="J206" s="831">
        <v>382</v>
      </c>
      <c r="K206" s="832">
        <v>5084.4198913574219</v>
      </c>
    </row>
    <row r="207" spans="1:11" ht="14.45" customHeight="1" x14ac:dyDescent="0.2">
      <c r="A207" s="821" t="s">
        <v>576</v>
      </c>
      <c r="B207" s="822" t="s">
        <v>577</v>
      </c>
      <c r="C207" s="825" t="s">
        <v>596</v>
      </c>
      <c r="D207" s="839" t="s">
        <v>597</v>
      </c>
      <c r="E207" s="825" t="s">
        <v>5033</v>
      </c>
      <c r="F207" s="839" t="s">
        <v>5034</v>
      </c>
      <c r="G207" s="825" t="s">
        <v>5267</v>
      </c>
      <c r="H207" s="825" t="s">
        <v>5268</v>
      </c>
      <c r="I207" s="831">
        <v>25.530000686645508</v>
      </c>
      <c r="J207" s="831">
        <v>10</v>
      </c>
      <c r="K207" s="832">
        <v>255.30000305175781</v>
      </c>
    </row>
    <row r="208" spans="1:11" ht="14.45" customHeight="1" x14ac:dyDescent="0.2">
      <c r="A208" s="821" t="s">
        <v>576</v>
      </c>
      <c r="B208" s="822" t="s">
        <v>577</v>
      </c>
      <c r="C208" s="825" t="s">
        <v>596</v>
      </c>
      <c r="D208" s="839" t="s">
        <v>597</v>
      </c>
      <c r="E208" s="825" t="s">
        <v>5033</v>
      </c>
      <c r="F208" s="839" t="s">
        <v>5034</v>
      </c>
      <c r="G208" s="825" t="s">
        <v>5083</v>
      </c>
      <c r="H208" s="825" t="s">
        <v>5084</v>
      </c>
      <c r="I208" s="831">
        <v>2.2833333015441895</v>
      </c>
      <c r="J208" s="831">
        <v>600</v>
      </c>
      <c r="K208" s="832">
        <v>1369</v>
      </c>
    </row>
    <row r="209" spans="1:11" ht="14.45" customHeight="1" x14ac:dyDescent="0.2">
      <c r="A209" s="821" t="s">
        <v>576</v>
      </c>
      <c r="B209" s="822" t="s">
        <v>577</v>
      </c>
      <c r="C209" s="825" t="s">
        <v>596</v>
      </c>
      <c r="D209" s="839" t="s">
        <v>597</v>
      </c>
      <c r="E209" s="825" t="s">
        <v>5033</v>
      </c>
      <c r="F209" s="839" t="s">
        <v>5034</v>
      </c>
      <c r="G209" s="825" t="s">
        <v>5089</v>
      </c>
      <c r="H209" s="825" t="s">
        <v>5090</v>
      </c>
      <c r="I209" s="831">
        <v>1.5</v>
      </c>
      <c r="J209" s="831">
        <v>50</v>
      </c>
      <c r="K209" s="832">
        <v>75</v>
      </c>
    </row>
    <row r="210" spans="1:11" ht="14.45" customHeight="1" x14ac:dyDescent="0.2">
      <c r="A210" s="821" t="s">
        <v>576</v>
      </c>
      <c r="B210" s="822" t="s">
        <v>577</v>
      </c>
      <c r="C210" s="825" t="s">
        <v>596</v>
      </c>
      <c r="D210" s="839" t="s">
        <v>597</v>
      </c>
      <c r="E210" s="825" t="s">
        <v>5033</v>
      </c>
      <c r="F210" s="839" t="s">
        <v>5034</v>
      </c>
      <c r="G210" s="825" t="s">
        <v>5091</v>
      </c>
      <c r="H210" s="825" t="s">
        <v>5092</v>
      </c>
      <c r="I210" s="831">
        <v>9.1999998092651367</v>
      </c>
      <c r="J210" s="831">
        <v>1300</v>
      </c>
      <c r="K210" s="832">
        <v>11960</v>
      </c>
    </row>
    <row r="211" spans="1:11" ht="14.45" customHeight="1" x14ac:dyDescent="0.2">
      <c r="A211" s="821" t="s">
        <v>576</v>
      </c>
      <c r="B211" s="822" t="s">
        <v>577</v>
      </c>
      <c r="C211" s="825" t="s">
        <v>596</v>
      </c>
      <c r="D211" s="839" t="s">
        <v>597</v>
      </c>
      <c r="E211" s="825" t="s">
        <v>5033</v>
      </c>
      <c r="F211" s="839" t="s">
        <v>5034</v>
      </c>
      <c r="G211" s="825" t="s">
        <v>5269</v>
      </c>
      <c r="H211" s="825" t="s">
        <v>5270</v>
      </c>
      <c r="I211" s="831">
        <v>7.0100002288818359</v>
      </c>
      <c r="J211" s="831">
        <v>10</v>
      </c>
      <c r="K211" s="832">
        <v>70.099998474121094</v>
      </c>
    </row>
    <row r="212" spans="1:11" ht="14.45" customHeight="1" x14ac:dyDescent="0.2">
      <c r="A212" s="821" t="s">
        <v>576</v>
      </c>
      <c r="B212" s="822" t="s">
        <v>577</v>
      </c>
      <c r="C212" s="825" t="s">
        <v>596</v>
      </c>
      <c r="D212" s="839" t="s">
        <v>597</v>
      </c>
      <c r="E212" s="825" t="s">
        <v>5033</v>
      </c>
      <c r="F212" s="839" t="s">
        <v>5034</v>
      </c>
      <c r="G212" s="825" t="s">
        <v>5271</v>
      </c>
      <c r="H212" s="825" t="s">
        <v>5272</v>
      </c>
      <c r="I212" s="831">
        <v>7.0199999809265137</v>
      </c>
      <c r="J212" s="831">
        <v>10</v>
      </c>
      <c r="K212" s="832">
        <v>70.199996948242188</v>
      </c>
    </row>
    <row r="213" spans="1:11" ht="14.45" customHeight="1" x14ac:dyDescent="0.2">
      <c r="A213" s="821" t="s">
        <v>576</v>
      </c>
      <c r="B213" s="822" t="s">
        <v>577</v>
      </c>
      <c r="C213" s="825" t="s">
        <v>596</v>
      </c>
      <c r="D213" s="839" t="s">
        <v>597</v>
      </c>
      <c r="E213" s="825" t="s">
        <v>5033</v>
      </c>
      <c r="F213" s="839" t="s">
        <v>5034</v>
      </c>
      <c r="G213" s="825" t="s">
        <v>5093</v>
      </c>
      <c r="H213" s="825" t="s">
        <v>5094</v>
      </c>
      <c r="I213" s="831">
        <v>172.5</v>
      </c>
      <c r="J213" s="831">
        <v>1</v>
      </c>
      <c r="K213" s="832">
        <v>172.5</v>
      </c>
    </row>
    <row r="214" spans="1:11" ht="14.45" customHeight="1" x14ac:dyDescent="0.2">
      <c r="A214" s="821" t="s">
        <v>576</v>
      </c>
      <c r="B214" s="822" t="s">
        <v>577</v>
      </c>
      <c r="C214" s="825" t="s">
        <v>596</v>
      </c>
      <c r="D214" s="839" t="s">
        <v>597</v>
      </c>
      <c r="E214" s="825" t="s">
        <v>5033</v>
      </c>
      <c r="F214" s="839" t="s">
        <v>5034</v>
      </c>
      <c r="G214" s="825" t="s">
        <v>5095</v>
      </c>
      <c r="H214" s="825" t="s">
        <v>5096</v>
      </c>
      <c r="I214" s="831">
        <v>6.3216667175292969</v>
      </c>
      <c r="J214" s="831">
        <v>430</v>
      </c>
      <c r="K214" s="832">
        <v>2707.7000122070313</v>
      </c>
    </row>
    <row r="215" spans="1:11" ht="14.45" customHeight="1" x14ac:dyDescent="0.2">
      <c r="A215" s="821" t="s">
        <v>576</v>
      </c>
      <c r="B215" s="822" t="s">
        <v>577</v>
      </c>
      <c r="C215" s="825" t="s">
        <v>596</v>
      </c>
      <c r="D215" s="839" t="s">
        <v>597</v>
      </c>
      <c r="E215" s="825" t="s">
        <v>5033</v>
      </c>
      <c r="F215" s="839" t="s">
        <v>5034</v>
      </c>
      <c r="G215" s="825" t="s">
        <v>5273</v>
      </c>
      <c r="H215" s="825" t="s">
        <v>5274</v>
      </c>
      <c r="I215" s="831">
        <v>204.39999389648438</v>
      </c>
      <c r="J215" s="831">
        <v>10</v>
      </c>
      <c r="K215" s="832">
        <v>2044</v>
      </c>
    </row>
    <row r="216" spans="1:11" ht="14.45" customHeight="1" x14ac:dyDescent="0.2">
      <c r="A216" s="821" t="s">
        <v>576</v>
      </c>
      <c r="B216" s="822" t="s">
        <v>577</v>
      </c>
      <c r="C216" s="825" t="s">
        <v>596</v>
      </c>
      <c r="D216" s="839" t="s">
        <v>597</v>
      </c>
      <c r="E216" s="825" t="s">
        <v>5033</v>
      </c>
      <c r="F216" s="839" t="s">
        <v>5034</v>
      </c>
      <c r="G216" s="825" t="s">
        <v>5097</v>
      </c>
      <c r="H216" s="825" t="s">
        <v>5098</v>
      </c>
      <c r="I216" s="831">
        <v>217.44000244140625</v>
      </c>
      <c r="J216" s="831">
        <v>30</v>
      </c>
      <c r="K216" s="832">
        <v>6523.19970703125</v>
      </c>
    </row>
    <row r="217" spans="1:11" ht="14.45" customHeight="1" x14ac:dyDescent="0.2">
      <c r="A217" s="821" t="s">
        <v>576</v>
      </c>
      <c r="B217" s="822" t="s">
        <v>577</v>
      </c>
      <c r="C217" s="825" t="s">
        <v>596</v>
      </c>
      <c r="D217" s="839" t="s">
        <v>597</v>
      </c>
      <c r="E217" s="825" t="s">
        <v>5033</v>
      </c>
      <c r="F217" s="839" t="s">
        <v>5034</v>
      </c>
      <c r="G217" s="825" t="s">
        <v>5275</v>
      </c>
      <c r="H217" s="825" t="s">
        <v>5276</v>
      </c>
      <c r="I217" s="831">
        <v>13.310000419616699</v>
      </c>
      <c r="J217" s="831">
        <v>5</v>
      </c>
      <c r="K217" s="832">
        <v>66.550003051757813</v>
      </c>
    </row>
    <row r="218" spans="1:11" ht="14.45" customHeight="1" x14ac:dyDescent="0.2">
      <c r="A218" s="821" t="s">
        <v>576</v>
      </c>
      <c r="B218" s="822" t="s">
        <v>577</v>
      </c>
      <c r="C218" s="825" t="s">
        <v>596</v>
      </c>
      <c r="D218" s="839" t="s">
        <v>597</v>
      </c>
      <c r="E218" s="825" t="s">
        <v>5033</v>
      </c>
      <c r="F218" s="839" t="s">
        <v>5034</v>
      </c>
      <c r="G218" s="825" t="s">
        <v>5277</v>
      </c>
      <c r="H218" s="825" t="s">
        <v>5278</v>
      </c>
      <c r="I218" s="831">
        <v>13.310000419616699</v>
      </c>
      <c r="J218" s="831">
        <v>5</v>
      </c>
      <c r="K218" s="832">
        <v>66.550003051757813</v>
      </c>
    </row>
    <row r="219" spans="1:11" ht="14.45" customHeight="1" x14ac:dyDescent="0.2">
      <c r="A219" s="821" t="s">
        <v>576</v>
      </c>
      <c r="B219" s="822" t="s">
        <v>577</v>
      </c>
      <c r="C219" s="825" t="s">
        <v>596</v>
      </c>
      <c r="D219" s="839" t="s">
        <v>597</v>
      </c>
      <c r="E219" s="825" t="s">
        <v>5033</v>
      </c>
      <c r="F219" s="839" t="s">
        <v>5034</v>
      </c>
      <c r="G219" s="825" t="s">
        <v>5279</v>
      </c>
      <c r="H219" s="825" t="s">
        <v>5280</v>
      </c>
      <c r="I219" s="831">
        <v>11.300000190734863</v>
      </c>
      <c r="J219" s="831">
        <v>10</v>
      </c>
      <c r="K219" s="832">
        <v>113</v>
      </c>
    </row>
    <row r="220" spans="1:11" ht="14.45" customHeight="1" x14ac:dyDescent="0.2">
      <c r="A220" s="821" t="s">
        <v>576</v>
      </c>
      <c r="B220" s="822" t="s">
        <v>577</v>
      </c>
      <c r="C220" s="825" t="s">
        <v>596</v>
      </c>
      <c r="D220" s="839" t="s">
        <v>597</v>
      </c>
      <c r="E220" s="825" t="s">
        <v>5033</v>
      </c>
      <c r="F220" s="839" t="s">
        <v>5034</v>
      </c>
      <c r="G220" s="825" t="s">
        <v>5281</v>
      </c>
      <c r="H220" s="825" t="s">
        <v>5282</v>
      </c>
      <c r="I220" s="831">
        <v>11.369999885559082</v>
      </c>
      <c r="J220" s="831">
        <v>10</v>
      </c>
      <c r="K220" s="832">
        <v>113.69999694824219</v>
      </c>
    </row>
    <row r="221" spans="1:11" ht="14.45" customHeight="1" x14ac:dyDescent="0.2">
      <c r="A221" s="821" t="s">
        <v>576</v>
      </c>
      <c r="B221" s="822" t="s">
        <v>577</v>
      </c>
      <c r="C221" s="825" t="s">
        <v>596</v>
      </c>
      <c r="D221" s="839" t="s">
        <v>597</v>
      </c>
      <c r="E221" s="825" t="s">
        <v>5033</v>
      </c>
      <c r="F221" s="839" t="s">
        <v>5034</v>
      </c>
      <c r="G221" s="825" t="s">
        <v>5101</v>
      </c>
      <c r="H221" s="825" t="s">
        <v>5102</v>
      </c>
      <c r="I221" s="831">
        <v>0.82333332300186157</v>
      </c>
      <c r="J221" s="831">
        <v>13000</v>
      </c>
      <c r="K221" s="832">
        <v>10707</v>
      </c>
    </row>
    <row r="222" spans="1:11" ht="14.45" customHeight="1" x14ac:dyDescent="0.2">
      <c r="A222" s="821" t="s">
        <v>576</v>
      </c>
      <c r="B222" s="822" t="s">
        <v>577</v>
      </c>
      <c r="C222" s="825" t="s">
        <v>596</v>
      </c>
      <c r="D222" s="839" t="s">
        <v>597</v>
      </c>
      <c r="E222" s="825" t="s">
        <v>5033</v>
      </c>
      <c r="F222" s="839" t="s">
        <v>5034</v>
      </c>
      <c r="G222" s="825" t="s">
        <v>5103</v>
      </c>
      <c r="H222" s="825" t="s">
        <v>5104</v>
      </c>
      <c r="I222" s="831">
        <v>0.43600000143051149</v>
      </c>
      <c r="J222" s="831">
        <v>2100</v>
      </c>
      <c r="K222" s="832">
        <v>915</v>
      </c>
    </row>
    <row r="223" spans="1:11" ht="14.45" customHeight="1" x14ac:dyDescent="0.2">
      <c r="A223" s="821" t="s">
        <v>576</v>
      </c>
      <c r="B223" s="822" t="s">
        <v>577</v>
      </c>
      <c r="C223" s="825" t="s">
        <v>596</v>
      </c>
      <c r="D223" s="839" t="s">
        <v>597</v>
      </c>
      <c r="E223" s="825" t="s">
        <v>5033</v>
      </c>
      <c r="F223" s="839" t="s">
        <v>5034</v>
      </c>
      <c r="G223" s="825" t="s">
        <v>5105</v>
      </c>
      <c r="H223" s="825" t="s">
        <v>5106</v>
      </c>
      <c r="I223" s="831">
        <v>1.137999987602234</v>
      </c>
      <c r="J223" s="831">
        <v>1440</v>
      </c>
      <c r="K223" s="832">
        <v>1638.5999870300293</v>
      </c>
    </row>
    <row r="224" spans="1:11" ht="14.45" customHeight="1" x14ac:dyDescent="0.2">
      <c r="A224" s="821" t="s">
        <v>576</v>
      </c>
      <c r="B224" s="822" t="s">
        <v>577</v>
      </c>
      <c r="C224" s="825" t="s">
        <v>596</v>
      </c>
      <c r="D224" s="839" t="s">
        <v>597</v>
      </c>
      <c r="E224" s="825" t="s">
        <v>5033</v>
      </c>
      <c r="F224" s="839" t="s">
        <v>5034</v>
      </c>
      <c r="G224" s="825" t="s">
        <v>5107</v>
      </c>
      <c r="H224" s="825" t="s">
        <v>5108</v>
      </c>
      <c r="I224" s="831">
        <v>0.58166664838790894</v>
      </c>
      <c r="J224" s="831">
        <v>5000</v>
      </c>
      <c r="K224" s="832">
        <v>2907</v>
      </c>
    </row>
    <row r="225" spans="1:11" ht="14.45" customHeight="1" x14ac:dyDescent="0.2">
      <c r="A225" s="821" t="s">
        <v>576</v>
      </c>
      <c r="B225" s="822" t="s">
        <v>577</v>
      </c>
      <c r="C225" s="825" t="s">
        <v>596</v>
      </c>
      <c r="D225" s="839" t="s">
        <v>597</v>
      </c>
      <c r="E225" s="825" t="s">
        <v>5033</v>
      </c>
      <c r="F225" s="839" t="s">
        <v>5034</v>
      </c>
      <c r="G225" s="825" t="s">
        <v>5109</v>
      </c>
      <c r="H225" s="825" t="s">
        <v>5110</v>
      </c>
      <c r="I225" s="831">
        <v>1.5199999809265137</v>
      </c>
      <c r="J225" s="831">
        <v>900</v>
      </c>
      <c r="K225" s="832">
        <v>1370</v>
      </c>
    </row>
    <row r="226" spans="1:11" ht="14.45" customHeight="1" x14ac:dyDescent="0.2">
      <c r="A226" s="821" t="s">
        <v>576</v>
      </c>
      <c r="B226" s="822" t="s">
        <v>577</v>
      </c>
      <c r="C226" s="825" t="s">
        <v>596</v>
      </c>
      <c r="D226" s="839" t="s">
        <v>597</v>
      </c>
      <c r="E226" s="825" t="s">
        <v>5033</v>
      </c>
      <c r="F226" s="839" t="s">
        <v>5034</v>
      </c>
      <c r="G226" s="825" t="s">
        <v>5283</v>
      </c>
      <c r="H226" s="825" t="s">
        <v>5284</v>
      </c>
      <c r="I226" s="831">
        <v>9.1499996185302734</v>
      </c>
      <c r="J226" s="831">
        <v>100</v>
      </c>
      <c r="K226" s="832">
        <v>915</v>
      </c>
    </row>
    <row r="227" spans="1:11" ht="14.45" customHeight="1" x14ac:dyDescent="0.2">
      <c r="A227" s="821" t="s">
        <v>576</v>
      </c>
      <c r="B227" s="822" t="s">
        <v>577</v>
      </c>
      <c r="C227" s="825" t="s">
        <v>596</v>
      </c>
      <c r="D227" s="839" t="s">
        <v>597</v>
      </c>
      <c r="E227" s="825" t="s">
        <v>5033</v>
      </c>
      <c r="F227" s="839" t="s">
        <v>5034</v>
      </c>
      <c r="G227" s="825" t="s">
        <v>5285</v>
      </c>
      <c r="H227" s="825" t="s">
        <v>5286</v>
      </c>
      <c r="I227" s="831">
        <v>7.429999828338623</v>
      </c>
      <c r="J227" s="831">
        <v>60</v>
      </c>
      <c r="K227" s="832">
        <v>445.79998779296875</v>
      </c>
    </row>
    <row r="228" spans="1:11" ht="14.45" customHeight="1" x14ac:dyDescent="0.2">
      <c r="A228" s="821" t="s">
        <v>576</v>
      </c>
      <c r="B228" s="822" t="s">
        <v>577</v>
      </c>
      <c r="C228" s="825" t="s">
        <v>596</v>
      </c>
      <c r="D228" s="839" t="s">
        <v>597</v>
      </c>
      <c r="E228" s="825" t="s">
        <v>5033</v>
      </c>
      <c r="F228" s="839" t="s">
        <v>5034</v>
      </c>
      <c r="G228" s="825" t="s">
        <v>5113</v>
      </c>
      <c r="H228" s="825" t="s">
        <v>5114</v>
      </c>
      <c r="I228" s="831">
        <v>8.8400001525878906</v>
      </c>
      <c r="J228" s="831">
        <v>50</v>
      </c>
      <c r="K228" s="832">
        <v>442</v>
      </c>
    </row>
    <row r="229" spans="1:11" ht="14.45" customHeight="1" x14ac:dyDescent="0.2">
      <c r="A229" s="821" t="s">
        <v>576</v>
      </c>
      <c r="B229" s="822" t="s">
        <v>577</v>
      </c>
      <c r="C229" s="825" t="s">
        <v>596</v>
      </c>
      <c r="D229" s="839" t="s">
        <v>597</v>
      </c>
      <c r="E229" s="825" t="s">
        <v>5033</v>
      </c>
      <c r="F229" s="839" t="s">
        <v>5034</v>
      </c>
      <c r="G229" s="825" t="s">
        <v>5287</v>
      </c>
      <c r="H229" s="825" t="s">
        <v>5288</v>
      </c>
      <c r="I229" s="831">
        <v>1.5549999475479126</v>
      </c>
      <c r="J229" s="831">
        <v>400</v>
      </c>
      <c r="K229" s="832">
        <v>622</v>
      </c>
    </row>
    <row r="230" spans="1:11" ht="14.45" customHeight="1" x14ac:dyDescent="0.2">
      <c r="A230" s="821" t="s">
        <v>576</v>
      </c>
      <c r="B230" s="822" t="s">
        <v>577</v>
      </c>
      <c r="C230" s="825" t="s">
        <v>596</v>
      </c>
      <c r="D230" s="839" t="s">
        <v>597</v>
      </c>
      <c r="E230" s="825" t="s">
        <v>5033</v>
      </c>
      <c r="F230" s="839" t="s">
        <v>5034</v>
      </c>
      <c r="G230" s="825" t="s">
        <v>5289</v>
      </c>
      <c r="H230" s="825" t="s">
        <v>5290</v>
      </c>
      <c r="I230" s="831">
        <v>15.039999961853027</v>
      </c>
      <c r="J230" s="831">
        <v>10</v>
      </c>
      <c r="K230" s="832">
        <v>150.39999389648438</v>
      </c>
    </row>
    <row r="231" spans="1:11" ht="14.45" customHeight="1" x14ac:dyDescent="0.2">
      <c r="A231" s="821" t="s">
        <v>576</v>
      </c>
      <c r="B231" s="822" t="s">
        <v>577</v>
      </c>
      <c r="C231" s="825" t="s">
        <v>596</v>
      </c>
      <c r="D231" s="839" t="s">
        <v>597</v>
      </c>
      <c r="E231" s="825" t="s">
        <v>5033</v>
      </c>
      <c r="F231" s="839" t="s">
        <v>5034</v>
      </c>
      <c r="G231" s="825" t="s">
        <v>5117</v>
      </c>
      <c r="H231" s="825" t="s">
        <v>5118</v>
      </c>
      <c r="I231" s="831">
        <v>24.404999732971191</v>
      </c>
      <c r="J231" s="831">
        <v>18</v>
      </c>
      <c r="K231" s="832">
        <v>441.30000305175781</v>
      </c>
    </row>
    <row r="232" spans="1:11" ht="14.45" customHeight="1" x14ac:dyDescent="0.2">
      <c r="A232" s="821" t="s">
        <v>576</v>
      </c>
      <c r="B232" s="822" t="s">
        <v>577</v>
      </c>
      <c r="C232" s="825" t="s">
        <v>596</v>
      </c>
      <c r="D232" s="839" t="s">
        <v>597</v>
      </c>
      <c r="E232" s="825" t="s">
        <v>5033</v>
      </c>
      <c r="F232" s="839" t="s">
        <v>5034</v>
      </c>
      <c r="G232" s="825" t="s">
        <v>5119</v>
      </c>
      <c r="H232" s="825" t="s">
        <v>5120</v>
      </c>
      <c r="I232" s="831">
        <v>6.2300000190734863</v>
      </c>
      <c r="J232" s="831">
        <v>63</v>
      </c>
      <c r="K232" s="832">
        <v>392.48999786376953</v>
      </c>
    </row>
    <row r="233" spans="1:11" ht="14.45" customHeight="1" x14ac:dyDescent="0.2">
      <c r="A233" s="821" t="s">
        <v>576</v>
      </c>
      <c r="B233" s="822" t="s">
        <v>577</v>
      </c>
      <c r="C233" s="825" t="s">
        <v>596</v>
      </c>
      <c r="D233" s="839" t="s">
        <v>597</v>
      </c>
      <c r="E233" s="825" t="s">
        <v>5033</v>
      </c>
      <c r="F233" s="839" t="s">
        <v>5034</v>
      </c>
      <c r="G233" s="825" t="s">
        <v>5121</v>
      </c>
      <c r="H233" s="825" t="s">
        <v>5122</v>
      </c>
      <c r="I233" s="831">
        <v>1.2100000381469727</v>
      </c>
      <c r="J233" s="831">
        <v>150</v>
      </c>
      <c r="K233" s="832">
        <v>181.5</v>
      </c>
    </row>
    <row r="234" spans="1:11" ht="14.45" customHeight="1" x14ac:dyDescent="0.2">
      <c r="A234" s="821" t="s">
        <v>576</v>
      </c>
      <c r="B234" s="822" t="s">
        <v>577</v>
      </c>
      <c r="C234" s="825" t="s">
        <v>596</v>
      </c>
      <c r="D234" s="839" t="s">
        <v>597</v>
      </c>
      <c r="E234" s="825" t="s">
        <v>5033</v>
      </c>
      <c r="F234" s="839" t="s">
        <v>5034</v>
      </c>
      <c r="G234" s="825" t="s">
        <v>5123</v>
      </c>
      <c r="H234" s="825" t="s">
        <v>5124</v>
      </c>
      <c r="I234" s="831">
        <v>5.8050000667572021</v>
      </c>
      <c r="J234" s="831">
        <v>350</v>
      </c>
      <c r="K234" s="832">
        <v>2032.5</v>
      </c>
    </row>
    <row r="235" spans="1:11" ht="14.45" customHeight="1" x14ac:dyDescent="0.2">
      <c r="A235" s="821" t="s">
        <v>576</v>
      </c>
      <c r="B235" s="822" t="s">
        <v>577</v>
      </c>
      <c r="C235" s="825" t="s">
        <v>596</v>
      </c>
      <c r="D235" s="839" t="s">
        <v>597</v>
      </c>
      <c r="E235" s="825" t="s">
        <v>5033</v>
      </c>
      <c r="F235" s="839" t="s">
        <v>5034</v>
      </c>
      <c r="G235" s="825" t="s">
        <v>5125</v>
      </c>
      <c r="H235" s="825" t="s">
        <v>5126</v>
      </c>
      <c r="I235" s="831">
        <v>3.1400001049041748</v>
      </c>
      <c r="J235" s="831">
        <v>20</v>
      </c>
      <c r="K235" s="832">
        <v>62.799999237060547</v>
      </c>
    </row>
    <row r="236" spans="1:11" ht="14.45" customHeight="1" x14ac:dyDescent="0.2">
      <c r="A236" s="821" t="s">
        <v>576</v>
      </c>
      <c r="B236" s="822" t="s">
        <v>577</v>
      </c>
      <c r="C236" s="825" t="s">
        <v>596</v>
      </c>
      <c r="D236" s="839" t="s">
        <v>597</v>
      </c>
      <c r="E236" s="825" t="s">
        <v>5033</v>
      </c>
      <c r="F236" s="839" t="s">
        <v>5034</v>
      </c>
      <c r="G236" s="825" t="s">
        <v>5291</v>
      </c>
      <c r="H236" s="825" t="s">
        <v>5292</v>
      </c>
      <c r="I236" s="831">
        <v>0.47599999308586122</v>
      </c>
      <c r="J236" s="831">
        <v>2300</v>
      </c>
      <c r="K236" s="832">
        <v>1095</v>
      </c>
    </row>
    <row r="237" spans="1:11" ht="14.45" customHeight="1" x14ac:dyDescent="0.2">
      <c r="A237" s="821" t="s">
        <v>576</v>
      </c>
      <c r="B237" s="822" t="s">
        <v>577</v>
      </c>
      <c r="C237" s="825" t="s">
        <v>596</v>
      </c>
      <c r="D237" s="839" t="s">
        <v>597</v>
      </c>
      <c r="E237" s="825" t="s">
        <v>5033</v>
      </c>
      <c r="F237" s="839" t="s">
        <v>5034</v>
      </c>
      <c r="G237" s="825" t="s">
        <v>5131</v>
      </c>
      <c r="H237" s="825" t="s">
        <v>5132</v>
      </c>
      <c r="I237" s="831">
        <v>2.369999885559082</v>
      </c>
      <c r="J237" s="831">
        <v>50</v>
      </c>
      <c r="K237" s="832">
        <v>118.5</v>
      </c>
    </row>
    <row r="238" spans="1:11" ht="14.45" customHeight="1" x14ac:dyDescent="0.2">
      <c r="A238" s="821" t="s">
        <v>576</v>
      </c>
      <c r="B238" s="822" t="s">
        <v>577</v>
      </c>
      <c r="C238" s="825" t="s">
        <v>596</v>
      </c>
      <c r="D238" s="839" t="s">
        <v>597</v>
      </c>
      <c r="E238" s="825" t="s">
        <v>5033</v>
      </c>
      <c r="F238" s="839" t="s">
        <v>5034</v>
      </c>
      <c r="G238" s="825" t="s">
        <v>5133</v>
      </c>
      <c r="H238" s="825" t="s">
        <v>5134</v>
      </c>
      <c r="I238" s="831">
        <v>1.9866666793823242</v>
      </c>
      <c r="J238" s="831">
        <v>1500</v>
      </c>
      <c r="K238" s="832">
        <v>2981</v>
      </c>
    </row>
    <row r="239" spans="1:11" ht="14.45" customHeight="1" x14ac:dyDescent="0.2">
      <c r="A239" s="821" t="s">
        <v>576</v>
      </c>
      <c r="B239" s="822" t="s">
        <v>577</v>
      </c>
      <c r="C239" s="825" t="s">
        <v>596</v>
      </c>
      <c r="D239" s="839" t="s">
        <v>597</v>
      </c>
      <c r="E239" s="825" t="s">
        <v>5033</v>
      </c>
      <c r="F239" s="839" t="s">
        <v>5034</v>
      </c>
      <c r="G239" s="825" t="s">
        <v>5135</v>
      </c>
      <c r="H239" s="825" t="s">
        <v>5136</v>
      </c>
      <c r="I239" s="831">
        <v>2.0549999475479126</v>
      </c>
      <c r="J239" s="831">
        <v>150</v>
      </c>
      <c r="K239" s="832">
        <v>308</v>
      </c>
    </row>
    <row r="240" spans="1:11" ht="14.45" customHeight="1" x14ac:dyDescent="0.2">
      <c r="A240" s="821" t="s">
        <v>576</v>
      </c>
      <c r="B240" s="822" t="s">
        <v>577</v>
      </c>
      <c r="C240" s="825" t="s">
        <v>596</v>
      </c>
      <c r="D240" s="839" t="s">
        <v>597</v>
      </c>
      <c r="E240" s="825" t="s">
        <v>5033</v>
      </c>
      <c r="F240" s="839" t="s">
        <v>5034</v>
      </c>
      <c r="G240" s="825" t="s">
        <v>5137</v>
      </c>
      <c r="H240" s="825" t="s">
        <v>5138</v>
      </c>
      <c r="I240" s="831">
        <v>3.0699999332427979</v>
      </c>
      <c r="J240" s="831">
        <v>200</v>
      </c>
      <c r="K240" s="832">
        <v>614</v>
      </c>
    </row>
    <row r="241" spans="1:11" ht="14.45" customHeight="1" x14ac:dyDescent="0.2">
      <c r="A241" s="821" t="s">
        <v>576</v>
      </c>
      <c r="B241" s="822" t="s">
        <v>577</v>
      </c>
      <c r="C241" s="825" t="s">
        <v>596</v>
      </c>
      <c r="D241" s="839" t="s">
        <v>597</v>
      </c>
      <c r="E241" s="825" t="s">
        <v>5033</v>
      </c>
      <c r="F241" s="839" t="s">
        <v>5034</v>
      </c>
      <c r="G241" s="825" t="s">
        <v>5139</v>
      </c>
      <c r="H241" s="825" t="s">
        <v>5140</v>
      </c>
      <c r="I241" s="831">
        <v>1.9199999570846558</v>
      </c>
      <c r="J241" s="831">
        <v>50</v>
      </c>
      <c r="K241" s="832">
        <v>96</v>
      </c>
    </row>
    <row r="242" spans="1:11" ht="14.45" customHeight="1" x14ac:dyDescent="0.2">
      <c r="A242" s="821" t="s">
        <v>576</v>
      </c>
      <c r="B242" s="822" t="s">
        <v>577</v>
      </c>
      <c r="C242" s="825" t="s">
        <v>596</v>
      </c>
      <c r="D242" s="839" t="s">
        <v>597</v>
      </c>
      <c r="E242" s="825" t="s">
        <v>5033</v>
      </c>
      <c r="F242" s="839" t="s">
        <v>5034</v>
      </c>
      <c r="G242" s="825" t="s">
        <v>5141</v>
      </c>
      <c r="H242" s="825" t="s">
        <v>5142</v>
      </c>
      <c r="I242" s="831">
        <v>3.0999999046325684</v>
      </c>
      <c r="J242" s="831">
        <v>1500</v>
      </c>
      <c r="K242" s="832">
        <v>4650</v>
      </c>
    </row>
    <row r="243" spans="1:11" ht="14.45" customHeight="1" x14ac:dyDescent="0.2">
      <c r="A243" s="821" t="s">
        <v>576</v>
      </c>
      <c r="B243" s="822" t="s">
        <v>577</v>
      </c>
      <c r="C243" s="825" t="s">
        <v>596</v>
      </c>
      <c r="D243" s="839" t="s">
        <v>597</v>
      </c>
      <c r="E243" s="825" t="s">
        <v>5033</v>
      </c>
      <c r="F243" s="839" t="s">
        <v>5034</v>
      </c>
      <c r="G243" s="825" t="s">
        <v>5145</v>
      </c>
      <c r="H243" s="825" t="s">
        <v>5146</v>
      </c>
      <c r="I243" s="831">
        <v>2.1650000810623169</v>
      </c>
      <c r="J243" s="831">
        <v>600</v>
      </c>
      <c r="K243" s="832">
        <v>1299</v>
      </c>
    </row>
    <row r="244" spans="1:11" ht="14.45" customHeight="1" x14ac:dyDescent="0.2">
      <c r="A244" s="821" t="s">
        <v>576</v>
      </c>
      <c r="B244" s="822" t="s">
        <v>577</v>
      </c>
      <c r="C244" s="825" t="s">
        <v>596</v>
      </c>
      <c r="D244" s="839" t="s">
        <v>597</v>
      </c>
      <c r="E244" s="825" t="s">
        <v>5033</v>
      </c>
      <c r="F244" s="839" t="s">
        <v>5034</v>
      </c>
      <c r="G244" s="825" t="s">
        <v>5147</v>
      </c>
      <c r="H244" s="825" t="s">
        <v>5148</v>
      </c>
      <c r="I244" s="831">
        <v>21.237999725341798</v>
      </c>
      <c r="J244" s="831">
        <v>140</v>
      </c>
      <c r="K244" s="832">
        <v>2973.4000549316406</v>
      </c>
    </row>
    <row r="245" spans="1:11" ht="14.45" customHeight="1" x14ac:dyDescent="0.2">
      <c r="A245" s="821" t="s">
        <v>576</v>
      </c>
      <c r="B245" s="822" t="s">
        <v>577</v>
      </c>
      <c r="C245" s="825" t="s">
        <v>596</v>
      </c>
      <c r="D245" s="839" t="s">
        <v>597</v>
      </c>
      <c r="E245" s="825" t="s">
        <v>5033</v>
      </c>
      <c r="F245" s="839" t="s">
        <v>5034</v>
      </c>
      <c r="G245" s="825" t="s">
        <v>5149</v>
      </c>
      <c r="H245" s="825" t="s">
        <v>5150</v>
      </c>
      <c r="I245" s="831">
        <v>2.5199999809265137</v>
      </c>
      <c r="J245" s="831">
        <v>900</v>
      </c>
      <c r="K245" s="832">
        <v>2268</v>
      </c>
    </row>
    <row r="246" spans="1:11" ht="14.45" customHeight="1" x14ac:dyDescent="0.2">
      <c r="A246" s="821" t="s">
        <v>576</v>
      </c>
      <c r="B246" s="822" t="s">
        <v>577</v>
      </c>
      <c r="C246" s="825" t="s">
        <v>596</v>
      </c>
      <c r="D246" s="839" t="s">
        <v>597</v>
      </c>
      <c r="E246" s="825" t="s">
        <v>5033</v>
      </c>
      <c r="F246" s="839" t="s">
        <v>5034</v>
      </c>
      <c r="G246" s="825" t="s">
        <v>5153</v>
      </c>
      <c r="H246" s="825" t="s">
        <v>5154</v>
      </c>
      <c r="I246" s="831">
        <v>22.414999485015869</v>
      </c>
      <c r="J246" s="831">
        <v>140</v>
      </c>
      <c r="K246" s="832">
        <v>3159.2000122070313</v>
      </c>
    </row>
    <row r="247" spans="1:11" ht="14.45" customHeight="1" x14ac:dyDescent="0.2">
      <c r="A247" s="821" t="s">
        <v>576</v>
      </c>
      <c r="B247" s="822" t="s">
        <v>577</v>
      </c>
      <c r="C247" s="825" t="s">
        <v>596</v>
      </c>
      <c r="D247" s="839" t="s">
        <v>597</v>
      </c>
      <c r="E247" s="825" t="s">
        <v>5033</v>
      </c>
      <c r="F247" s="839" t="s">
        <v>5034</v>
      </c>
      <c r="G247" s="825" t="s">
        <v>5155</v>
      </c>
      <c r="H247" s="825" t="s">
        <v>5156</v>
      </c>
      <c r="I247" s="831">
        <v>2.5299999713897705</v>
      </c>
      <c r="J247" s="831">
        <v>50</v>
      </c>
      <c r="K247" s="832">
        <v>126.5</v>
      </c>
    </row>
    <row r="248" spans="1:11" ht="14.45" customHeight="1" x14ac:dyDescent="0.2">
      <c r="A248" s="821" t="s">
        <v>576</v>
      </c>
      <c r="B248" s="822" t="s">
        <v>577</v>
      </c>
      <c r="C248" s="825" t="s">
        <v>596</v>
      </c>
      <c r="D248" s="839" t="s">
        <v>597</v>
      </c>
      <c r="E248" s="825" t="s">
        <v>5157</v>
      </c>
      <c r="F248" s="839" t="s">
        <v>5158</v>
      </c>
      <c r="G248" s="825" t="s">
        <v>5159</v>
      </c>
      <c r="H248" s="825" t="s">
        <v>5160</v>
      </c>
      <c r="I248" s="831">
        <v>11.220000267028809</v>
      </c>
      <c r="J248" s="831">
        <v>660</v>
      </c>
      <c r="K248" s="832">
        <v>7405.199951171875</v>
      </c>
    </row>
    <row r="249" spans="1:11" ht="14.45" customHeight="1" x14ac:dyDescent="0.2">
      <c r="A249" s="821" t="s">
        <v>576</v>
      </c>
      <c r="B249" s="822" t="s">
        <v>577</v>
      </c>
      <c r="C249" s="825" t="s">
        <v>596</v>
      </c>
      <c r="D249" s="839" t="s">
        <v>597</v>
      </c>
      <c r="E249" s="825" t="s">
        <v>5157</v>
      </c>
      <c r="F249" s="839" t="s">
        <v>5158</v>
      </c>
      <c r="G249" s="825" t="s">
        <v>5161</v>
      </c>
      <c r="H249" s="825" t="s">
        <v>5162</v>
      </c>
      <c r="I249" s="831">
        <v>216.82500457763672</v>
      </c>
      <c r="J249" s="831">
        <v>300</v>
      </c>
      <c r="K249" s="832">
        <v>65047.3994140625</v>
      </c>
    </row>
    <row r="250" spans="1:11" ht="14.45" customHeight="1" x14ac:dyDescent="0.2">
      <c r="A250" s="821" t="s">
        <v>576</v>
      </c>
      <c r="B250" s="822" t="s">
        <v>577</v>
      </c>
      <c r="C250" s="825" t="s">
        <v>596</v>
      </c>
      <c r="D250" s="839" t="s">
        <v>597</v>
      </c>
      <c r="E250" s="825" t="s">
        <v>5157</v>
      </c>
      <c r="F250" s="839" t="s">
        <v>5158</v>
      </c>
      <c r="G250" s="825" t="s">
        <v>5163</v>
      </c>
      <c r="H250" s="825" t="s">
        <v>5164</v>
      </c>
      <c r="I250" s="831">
        <v>216.20749664306641</v>
      </c>
      <c r="J250" s="831">
        <v>320</v>
      </c>
      <c r="K250" s="832">
        <v>69186.400390625</v>
      </c>
    </row>
    <row r="251" spans="1:11" ht="14.45" customHeight="1" x14ac:dyDescent="0.2">
      <c r="A251" s="821" t="s">
        <v>576</v>
      </c>
      <c r="B251" s="822" t="s">
        <v>577</v>
      </c>
      <c r="C251" s="825" t="s">
        <v>596</v>
      </c>
      <c r="D251" s="839" t="s">
        <v>597</v>
      </c>
      <c r="E251" s="825" t="s">
        <v>5157</v>
      </c>
      <c r="F251" s="839" t="s">
        <v>5158</v>
      </c>
      <c r="G251" s="825" t="s">
        <v>5165</v>
      </c>
      <c r="H251" s="825" t="s">
        <v>5166</v>
      </c>
      <c r="I251" s="831">
        <v>10.165714263916016</v>
      </c>
      <c r="J251" s="831">
        <v>3400</v>
      </c>
      <c r="K251" s="832">
        <v>34566</v>
      </c>
    </row>
    <row r="252" spans="1:11" ht="14.45" customHeight="1" x14ac:dyDescent="0.2">
      <c r="A252" s="821" t="s">
        <v>576</v>
      </c>
      <c r="B252" s="822" t="s">
        <v>577</v>
      </c>
      <c r="C252" s="825" t="s">
        <v>596</v>
      </c>
      <c r="D252" s="839" t="s">
        <v>597</v>
      </c>
      <c r="E252" s="825" t="s">
        <v>5157</v>
      </c>
      <c r="F252" s="839" t="s">
        <v>5158</v>
      </c>
      <c r="G252" s="825" t="s">
        <v>5167</v>
      </c>
      <c r="H252" s="825" t="s">
        <v>5168</v>
      </c>
      <c r="I252" s="831">
        <v>7.2171428544180731</v>
      </c>
      <c r="J252" s="831">
        <v>320</v>
      </c>
      <c r="K252" s="832">
        <v>2323.5</v>
      </c>
    </row>
    <row r="253" spans="1:11" ht="14.45" customHeight="1" x14ac:dyDescent="0.2">
      <c r="A253" s="821" t="s">
        <v>576</v>
      </c>
      <c r="B253" s="822" t="s">
        <v>577</v>
      </c>
      <c r="C253" s="825" t="s">
        <v>596</v>
      </c>
      <c r="D253" s="839" t="s">
        <v>597</v>
      </c>
      <c r="E253" s="825" t="s">
        <v>5169</v>
      </c>
      <c r="F253" s="839" t="s">
        <v>5170</v>
      </c>
      <c r="G253" s="825" t="s">
        <v>5171</v>
      </c>
      <c r="H253" s="825" t="s">
        <v>5172</v>
      </c>
      <c r="I253" s="831">
        <v>0.476666659116745</v>
      </c>
      <c r="J253" s="831">
        <v>700</v>
      </c>
      <c r="K253" s="832">
        <v>333</v>
      </c>
    </row>
    <row r="254" spans="1:11" ht="14.45" customHeight="1" x14ac:dyDescent="0.2">
      <c r="A254" s="821" t="s">
        <v>576</v>
      </c>
      <c r="B254" s="822" t="s">
        <v>577</v>
      </c>
      <c r="C254" s="825" t="s">
        <v>596</v>
      </c>
      <c r="D254" s="839" t="s">
        <v>597</v>
      </c>
      <c r="E254" s="825" t="s">
        <v>5169</v>
      </c>
      <c r="F254" s="839" t="s">
        <v>5170</v>
      </c>
      <c r="G254" s="825" t="s">
        <v>5173</v>
      </c>
      <c r="H254" s="825" t="s">
        <v>5174</v>
      </c>
      <c r="I254" s="831">
        <v>0.31000000238418579</v>
      </c>
      <c r="J254" s="831">
        <v>200</v>
      </c>
      <c r="K254" s="832">
        <v>62</v>
      </c>
    </row>
    <row r="255" spans="1:11" ht="14.45" customHeight="1" x14ac:dyDescent="0.2">
      <c r="A255" s="821" t="s">
        <v>576</v>
      </c>
      <c r="B255" s="822" t="s">
        <v>577</v>
      </c>
      <c r="C255" s="825" t="s">
        <v>596</v>
      </c>
      <c r="D255" s="839" t="s">
        <v>597</v>
      </c>
      <c r="E255" s="825" t="s">
        <v>5169</v>
      </c>
      <c r="F255" s="839" t="s">
        <v>5170</v>
      </c>
      <c r="G255" s="825" t="s">
        <v>5177</v>
      </c>
      <c r="H255" s="825" t="s">
        <v>5178</v>
      </c>
      <c r="I255" s="831">
        <v>0.54666668176651001</v>
      </c>
      <c r="J255" s="831">
        <v>10100</v>
      </c>
      <c r="K255" s="832">
        <v>5520</v>
      </c>
    </row>
    <row r="256" spans="1:11" ht="14.45" customHeight="1" x14ac:dyDescent="0.2">
      <c r="A256" s="821" t="s">
        <v>576</v>
      </c>
      <c r="B256" s="822" t="s">
        <v>577</v>
      </c>
      <c r="C256" s="825" t="s">
        <v>596</v>
      </c>
      <c r="D256" s="839" t="s">
        <v>597</v>
      </c>
      <c r="E256" s="825" t="s">
        <v>5169</v>
      </c>
      <c r="F256" s="839" t="s">
        <v>5170</v>
      </c>
      <c r="G256" s="825" t="s">
        <v>5179</v>
      </c>
      <c r="H256" s="825" t="s">
        <v>5180</v>
      </c>
      <c r="I256" s="831">
        <v>29.639999389648438</v>
      </c>
      <c r="J256" s="831">
        <v>100</v>
      </c>
      <c r="K256" s="832">
        <v>2963.989990234375</v>
      </c>
    </row>
    <row r="257" spans="1:11" ht="14.45" customHeight="1" x14ac:dyDescent="0.2">
      <c r="A257" s="821" t="s">
        <v>576</v>
      </c>
      <c r="B257" s="822" t="s">
        <v>577</v>
      </c>
      <c r="C257" s="825" t="s">
        <v>596</v>
      </c>
      <c r="D257" s="839" t="s">
        <v>597</v>
      </c>
      <c r="E257" s="825" t="s">
        <v>5169</v>
      </c>
      <c r="F257" s="839" t="s">
        <v>5170</v>
      </c>
      <c r="G257" s="825" t="s">
        <v>5181</v>
      </c>
      <c r="H257" s="825" t="s">
        <v>5182</v>
      </c>
      <c r="I257" s="831">
        <v>1.7999999523162842</v>
      </c>
      <c r="J257" s="831">
        <v>1200</v>
      </c>
      <c r="K257" s="832">
        <v>2160</v>
      </c>
    </row>
    <row r="258" spans="1:11" ht="14.45" customHeight="1" x14ac:dyDescent="0.2">
      <c r="A258" s="821" t="s">
        <v>576</v>
      </c>
      <c r="B258" s="822" t="s">
        <v>577</v>
      </c>
      <c r="C258" s="825" t="s">
        <v>596</v>
      </c>
      <c r="D258" s="839" t="s">
        <v>597</v>
      </c>
      <c r="E258" s="825" t="s">
        <v>5169</v>
      </c>
      <c r="F258" s="839" t="s">
        <v>5170</v>
      </c>
      <c r="G258" s="825" t="s">
        <v>5293</v>
      </c>
      <c r="H258" s="825" t="s">
        <v>5294</v>
      </c>
      <c r="I258" s="831">
        <v>1.7999999523162842</v>
      </c>
      <c r="J258" s="831">
        <v>200</v>
      </c>
      <c r="K258" s="832">
        <v>360</v>
      </c>
    </row>
    <row r="259" spans="1:11" ht="14.45" customHeight="1" x14ac:dyDescent="0.2">
      <c r="A259" s="821" t="s">
        <v>576</v>
      </c>
      <c r="B259" s="822" t="s">
        <v>577</v>
      </c>
      <c r="C259" s="825" t="s">
        <v>596</v>
      </c>
      <c r="D259" s="839" t="s">
        <v>597</v>
      </c>
      <c r="E259" s="825" t="s">
        <v>5183</v>
      </c>
      <c r="F259" s="839" t="s">
        <v>5184</v>
      </c>
      <c r="G259" s="825" t="s">
        <v>5295</v>
      </c>
      <c r="H259" s="825" t="s">
        <v>5296</v>
      </c>
      <c r="I259" s="831">
        <v>15.729999542236328</v>
      </c>
      <c r="J259" s="831">
        <v>15</v>
      </c>
      <c r="K259" s="832">
        <v>235.94999694824219</v>
      </c>
    </row>
    <row r="260" spans="1:11" ht="14.45" customHeight="1" x14ac:dyDescent="0.2">
      <c r="A260" s="821" t="s">
        <v>576</v>
      </c>
      <c r="B260" s="822" t="s">
        <v>577</v>
      </c>
      <c r="C260" s="825" t="s">
        <v>596</v>
      </c>
      <c r="D260" s="839" t="s">
        <v>597</v>
      </c>
      <c r="E260" s="825" t="s">
        <v>5183</v>
      </c>
      <c r="F260" s="839" t="s">
        <v>5184</v>
      </c>
      <c r="G260" s="825" t="s">
        <v>5297</v>
      </c>
      <c r="H260" s="825" t="s">
        <v>5298</v>
      </c>
      <c r="I260" s="831">
        <v>15.729999542236328</v>
      </c>
      <c r="J260" s="831">
        <v>30</v>
      </c>
      <c r="K260" s="832">
        <v>471.89999389648438</v>
      </c>
    </row>
    <row r="261" spans="1:11" ht="14.45" customHeight="1" x14ac:dyDescent="0.2">
      <c r="A261" s="821" t="s">
        <v>576</v>
      </c>
      <c r="B261" s="822" t="s">
        <v>577</v>
      </c>
      <c r="C261" s="825" t="s">
        <v>596</v>
      </c>
      <c r="D261" s="839" t="s">
        <v>597</v>
      </c>
      <c r="E261" s="825" t="s">
        <v>5183</v>
      </c>
      <c r="F261" s="839" t="s">
        <v>5184</v>
      </c>
      <c r="G261" s="825" t="s">
        <v>5187</v>
      </c>
      <c r="H261" s="825" t="s">
        <v>5188</v>
      </c>
      <c r="I261" s="831">
        <v>7.0199999809265137</v>
      </c>
      <c r="J261" s="831">
        <v>20</v>
      </c>
      <c r="K261" s="832">
        <v>140.39999389648438</v>
      </c>
    </row>
    <row r="262" spans="1:11" ht="14.45" customHeight="1" x14ac:dyDescent="0.2">
      <c r="A262" s="821" t="s">
        <v>576</v>
      </c>
      <c r="B262" s="822" t="s">
        <v>577</v>
      </c>
      <c r="C262" s="825" t="s">
        <v>596</v>
      </c>
      <c r="D262" s="839" t="s">
        <v>597</v>
      </c>
      <c r="E262" s="825" t="s">
        <v>5183</v>
      </c>
      <c r="F262" s="839" t="s">
        <v>5184</v>
      </c>
      <c r="G262" s="825" t="s">
        <v>5191</v>
      </c>
      <c r="H262" s="825" t="s">
        <v>5192</v>
      </c>
      <c r="I262" s="831">
        <v>0.68000000715255737</v>
      </c>
      <c r="J262" s="831">
        <v>800</v>
      </c>
      <c r="K262" s="832">
        <v>524</v>
      </c>
    </row>
    <row r="263" spans="1:11" ht="14.45" customHeight="1" x14ac:dyDescent="0.2">
      <c r="A263" s="821" t="s">
        <v>576</v>
      </c>
      <c r="B263" s="822" t="s">
        <v>577</v>
      </c>
      <c r="C263" s="825" t="s">
        <v>596</v>
      </c>
      <c r="D263" s="839" t="s">
        <v>597</v>
      </c>
      <c r="E263" s="825" t="s">
        <v>5183</v>
      </c>
      <c r="F263" s="839" t="s">
        <v>5184</v>
      </c>
      <c r="G263" s="825" t="s">
        <v>5193</v>
      </c>
      <c r="H263" s="825" t="s">
        <v>5194</v>
      </c>
      <c r="I263" s="831">
        <v>0.70555555820465088</v>
      </c>
      <c r="J263" s="831">
        <v>34000</v>
      </c>
      <c r="K263" s="832">
        <v>23760</v>
      </c>
    </row>
    <row r="264" spans="1:11" ht="14.45" customHeight="1" x14ac:dyDescent="0.2">
      <c r="A264" s="821" t="s">
        <v>576</v>
      </c>
      <c r="B264" s="822" t="s">
        <v>577</v>
      </c>
      <c r="C264" s="825" t="s">
        <v>596</v>
      </c>
      <c r="D264" s="839" t="s">
        <v>597</v>
      </c>
      <c r="E264" s="825" t="s">
        <v>5183</v>
      </c>
      <c r="F264" s="839" t="s">
        <v>5184</v>
      </c>
      <c r="G264" s="825" t="s">
        <v>5195</v>
      </c>
      <c r="H264" s="825" t="s">
        <v>5196</v>
      </c>
      <c r="I264" s="831">
        <v>0.69999998807907104</v>
      </c>
      <c r="J264" s="831">
        <v>200</v>
      </c>
      <c r="K264" s="832">
        <v>140</v>
      </c>
    </row>
    <row r="265" spans="1:11" ht="14.45" customHeight="1" x14ac:dyDescent="0.2">
      <c r="A265" s="821" t="s">
        <v>576</v>
      </c>
      <c r="B265" s="822" t="s">
        <v>577</v>
      </c>
      <c r="C265" s="825" t="s">
        <v>596</v>
      </c>
      <c r="D265" s="839" t="s">
        <v>597</v>
      </c>
      <c r="E265" s="825" t="s">
        <v>5197</v>
      </c>
      <c r="F265" s="839" t="s">
        <v>5198</v>
      </c>
      <c r="G265" s="825" t="s">
        <v>5199</v>
      </c>
      <c r="H265" s="825" t="s">
        <v>5200</v>
      </c>
      <c r="I265" s="831">
        <v>4509.949951171875</v>
      </c>
      <c r="J265" s="831">
        <v>4</v>
      </c>
      <c r="K265" s="832">
        <v>18039.7802734375</v>
      </c>
    </row>
    <row r="266" spans="1:11" ht="14.45" customHeight="1" x14ac:dyDescent="0.2">
      <c r="A266" s="821" t="s">
        <v>576</v>
      </c>
      <c r="B266" s="822" t="s">
        <v>577</v>
      </c>
      <c r="C266" s="825" t="s">
        <v>596</v>
      </c>
      <c r="D266" s="839" t="s">
        <v>597</v>
      </c>
      <c r="E266" s="825" t="s">
        <v>5201</v>
      </c>
      <c r="F266" s="839" t="s">
        <v>5202</v>
      </c>
      <c r="G266" s="825" t="s">
        <v>5299</v>
      </c>
      <c r="H266" s="825" t="s">
        <v>5300</v>
      </c>
      <c r="I266" s="831">
        <v>15.609999656677246</v>
      </c>
      <c r="J266" s="831">
        <v>20</v>
      </c>
      <c r="K266" s="832">
        <v>312.20001220703125</v>
      </c>
    </row>
    <row r="267" spans="1:11" ht="14.45" customHeight="1" x14ac:dyDescent="0.2">
      <c r="A267" s="821" t="s">
        <v>576</v>
      </c>
      <c r="B267" s="822" t="s">
        <v>577</v>
      </c>
      <c r="C267" s="825" t="s">
        <v>596</v>
      </c>
      <c r="D267" s="839" t="s">
        <v>597</v>
      </c>
      <c r="E267" s="825" t="s">
        <v>5201</v>
      </c>
      <c r="F267" s="839" t="s">
        <v>5202</v>
      </c>
      <c r="G267" s="825" t="s">
        <v>5203</v>
      </c>
      <c r="H267" s="825" t="s">
        <v>5204</v>
      </c>
      <c r="I267" s="831">
        <v>19.966665903727215</v>
      </c>
      <c r="J267" s="831">
        <v>40</v>
      </c>
      <c r="K267" s="832">
        <v>798.69999694824219</v>
      </c>
    </row>
    <row r="268" spans="1:11" ht="14.45" customHeight="1" x14ac:dyDescent="0.2">
      <c r="A268" s="821" t="s">
        <v>576</v>
      </c>
      <c r="B268" s="822" t="s">
        <v>577</v>
      </c>
      <c r="C268" s="825" t="s">
        <v>599</v>
      </c>
      <c r="D268" s="839" t="s">
        <v>600</v>
      </c>
      <c r="E268" s="825" t="s">
        <v>4943</v>
      </c>
      <c r="F268" s="839" t="s">
        <v>4944</v>
      </c>
      <c r="G268" s="825" t="s">
        <v>4945</v>
      </c>
      <c r="H268" s="825" t="s">
        <v>4946</v>
      </c>
      <c r="I268" s="831">
        <v>21.239999771118164</v>
      </c>
      <c r="J268" s="831">
        <v>40</v>
      </c>
      <c r="K268" s="832">
        <v>849.60000610351563</v>
      </c>
    </row>
    <row r="269" spans="1:11" ht="14.45" customHeight="1" x14ac:dyDescent="0.2">
      <c r="A269" s="821" t="s">
        <v>576</v>
      </c>
      <c r="B269" s="822" t="s">
        <v>577</v>
      </c>
      <c r="C269" s="825" t="s">
        <v>599</v>
      </c>
      <c r="D269" s="839" t="s">
        <v>600</v>
      </c>
      <c r="E269" s="825" t="s">
        <v>4953</v>
      </c>
      <c r="F269" s="839" t="s">
        <v>4954</v>
      </c>
      <c r="G269" s="825" t="s">
        <v>5301</v>
      </c>
      <c r="H269" s="825" t="s">
        <v>5302</v>
      </c>
      <c r="I269" s="831">
        <v>0.98500001430511475</v>
      </c>
      <c r="J269" s="831">
        <v>55</v>
      </c>
      <c r="K269" s="832">
        <v>54.399999618530273</v>
      </c>
    </row>
    <row r="270" spans="1:11" ht="14.45" customHeight="1" x14ac:dyDescent="0.2">
      <c r="A270" s="821" t="s">
        <v>576</v>
      </c>
      <c r="B270" s="822" t="s">
        <v>577</v>
      </c>
      <c r="C270" s="825" t="s">
        <v>599</v>
      </c>
      <c r="D270" s="839" t="s">
        <v>600</v>
      </c>
      <c r="E270" s="825" t="s">
        <v>4953</v>
      </c>
      <c r="F270" s="839" t="s">
        <v>4954</v>
      </c>
      <c r="G270" s="825" t="s">
        <v>5205</v>
      </c>
      <c r="H270" s="825" t="s">
        <v>5206</v>
      </c>
      <c r="I270" s="831">
        <v>0.5949999988079071</v>
      </c>
      <c r="J270" s="831">
        <v>65</v>
      </c>
      <c r="K270" s="832">
        <v>38.5</v>
      </c>
    </row>
    <row r="271" spans="1:11" ht="14.45" customHeight="1" x14ac:dyDescent="0.2">
      <c r="A271" s="821" t="s">
        <v>576</v>
      </c>
      <c r="B271" s="822" t="s">
        <v>577</v>
      </c>
      <c r="C271" s="825" t="s">
        <v>599</v>
      </c>
      <c r="D271" s="839" t="s">
        <v>600</v>
      </c>
      <c r="E271" s="825" t="s">
        <v>4953</v>
      </c>
      <c r="F271" s="839" t="s">
        <v>4954</v>
      </c>
      <c r="G271" s="825" t="s">
        <v>4961</v>
      </c>
      <c r="H271" s="825" t="s">
        <v>4962</v>
      </c>
      <c r="I271" s="831">
        <v>3.4200000762939453</v>
      </c>
      <c r="J271" s="831">
        <v>80</v>
      </c>
      <c r="K271" s="832">
        <v>273.60000610351563</v>
      </c>
    </row>
    <row r="272" spans="1:11" ht="14.45" customHeight="1" x14ac:dyDescent="0.2">
      <c r="A272" s="821" t="s">
        <v>576</v>
      </c>
      <c r="B272" s="822" t="s">
        <v>577</v>
      </c>
      <c r="C272" s="825" t="s">
        <v>599</v>
      </c>
      <c r="D272" s="839" t="s">
        <v>600</v>
      </c>
      <c r="E272" s="825" t="s">
        <v>4953</v>
      </c>
      <c r="F272" s="839" t="s">
        <v>4954</v>
      </c>
      <c r="G272" s="825" t="s">
        <v>5303</v>
      </c>
      <c r="H272" s="825" t="s">
        <v>5304</v>
      </c>
      <c r="I272" s="831">
        <v>0.4699999988079071</v>
      </c>
      <c r="J272" s="831">
        <v>760</v>
      </c>
      <c r="K272" s="832">
        <v>357.20000076293945</v>
      </c>
    </row>
    <row r="273" spans="1:11" ht="14.45" customHeight="1" x14ac:dyDescent="0.2">
      <c r="A273" s="821" t="s">
        <v>576</v>
      </c>
      <c r="B273" s="822" t="s">
        <v>577</v>
      </c>
      <c r="C273" s="825" t="s">
        <v>599</v>
      </c>
      <c r="D273" s="839" t="s">
        <v>600</v>
      </c>
      <c r="E273" s="825" t="s">
        <v>4953</v>
      </c>
      <c r="F273" s="839" t="s">
        <v>4954</v>
      </c>
      <c r="G273" s="825" t="s">
        <v>4965</v>
      </c>
      <c r="H273" s="825" t="s">
        <v>4966</v>
      </c>
      <c r="I273" s="831">
        <v>2.0499999523162842</v>
      </c>
      <c r="J273" s="831">
        <v>450</v>
      </c>
      <c r="K273" s="832">
        <v>923.35997009277344</v>
      </c>
    </row>
    <row r="274" spans="1:11" ht="14.45" customHeight="1" x14ac:dyDescent="0.2">
      <c r="A274" s="821" t="s">
        <v>576</v>
      </c>
      <c r="B274" s="822" t="s">
        <v>577</v>
      </c>
      <c r="C274" s="825" t="s">
        <v>599</v>
      </c>
      <c r="D274" s="839" t="s">
        <v>600</v>
      </c>
      <c r="E274" s="825" t="s">
        <v>4953</v>
      </c>
      <c r="F274" s="839" t="s">
        <v>4954</v>
      </c>
      <c r="G274" s="825" t="s">
        <v>4983</v>
      </c>
      <c r="H274" s="825" t="s">
        <v>4984</v>
      </c>
      <c r="I274" s="831">
        <v>30.180000305175781</v>
      </c>
      <c r="J274" s="831">
        <v>30</v>
      </c>
      <c r="K274" s="832">
        <v>905.39996337890625</v>
      </c>
    </row>
    <row r="275" spans="1:11" ht="14.45" customHeight="1" x14ac:dyDescent="0.2">
      <c r="A275" s="821" t="s">
        <v>576</v>
      </c>
      <c r="B275" s="822" t="s">
        <v>577</v>
      </c>
      <c r="C275" s="825" t="s">
        <v>599</v>
      </c>
      <c r="D275" s="839" t="s">
        <v>600</v>
      </c>
      <c r="E275" s="825" t="s">
        <v>4953</v>
      </c>
      <c r="F275" s="839" t="s">
        <v>4954</v>
      </c>
      <c r="G275" s="825" t="s">
        <v>5305</v>
      </c>
      <c r="H275" s="825" t="s">
        <v>5306</v>
      </c>
      <c r="I275" s="831">
        <v>5.273333390553792</v>
      </c>
      <c r="J275" s="831">
        <v>30</v>
      </c>
      <c r="K275" s="832">
        <v>158.20000076293945</v>
      </c>
    </row>
    <row r="276" spans="1:11" ht="14.45" customHeight="1" x14ac:dyDescent="0.2">
      <c r="A276" s="821" t="s">
        <v>576</v>
      </c>
      <c r="B276" s="822" t="s">
        <v>577</v>
      </c>
      <c r="C276" s="825" t="s">
        <v>599</v>
      </c>
      <c r="D276" s="839" t="s">
        <v>600</v>
      </c>
      <c r="E276" s="825" t="s">
        <v>4953</v>
      </c>
      <c r="F276" s="839" t="s">
        <v>4954</v>
      </c>
      <c r="G276" s="825" t="s">
        <v>5307</v>
      </c>
      <c r="H276" s="825" t="s">
        <v>5308</v>
      </c>
      <c r="I276" s="831">
        <v>44.290000915527344</v>
      </c>
      <c r="J276" s="831">
        <v>10</v>
      </c>
      <c r="K276" s="832">
        <v>442.8699951171875</v>
      </c>
    </row>
    <row r="277" spans="1:11" ht="14.45" customHeight="1" x14ac:dyDescent="0.2">
      <c r="A277" s="821" t="s">
        <v>576</v>
      </c>
      <c r="B277" s="822" t="s">
        <v>577</v>
      </c>
      <c r="C277" s="825" t="s">
        <v>599</v>
      </c>
      <c r="D277" s="839" t="s">
        <v>600</v>
      </c>
      <c r="E277" s="825" t="s">
        <v>4953</v>
      </c>
      <c r="F277" s="839" t="s">
        <v>4954</v>
      </c>
      <c r="G277" s="825" t="s">
        <v>4993</v>
      </c>
      <c r="H277" s="825" t="s">
        <v>4994</v>
      </c>
      <c r="I277" s="831">
        <v>213.16666666666666</v>
      </c>
      <c r="J277" s="831">
        <v>3</v>
      </c>
      <c r="K277" s="832">
        <v>639.5</v>
      </c>
    </row>
    <row r="278" spans="1:11" ht="14.45" customHeight="1" x14ac:dyDescent="0.2">
      <c r="A278" s="821" t="s">
        <v>576</v>
      </c>
      <c r="B278" s="822" t="s">
        <v>577</v>
      </c>
      <c r="C278" s="825" t="s">
        <v>599</v>
      </c>
      <c r="D278" s="839" t="s">
        <v>600</v>
      </c>
      <c r="E278" s="825" t="s">
        <v>4953</v>
      </c>
      <c r="F278" s="839" t="s">
        <v>4954</v>
      </c>
      <c r="G278" s="825" t="s">
        <v>5309</v>
      </c>
      <c r="H278" s="825" t="s">
        <v>5310</v>
      </c>
      <c r="I278" s="831">
        <v>14.119999885559082</v>
      </c>
      <c r="J278" s="831">
        <v>50</v>
      </c>
      <c r="K278" s="832">
        <v>706</v>
      </c>
    </row>
    <row r="279" spans="1:11" ht="14.45" customHeight="1" x14ac:dyDescent="0.2">
      <c r="A279" s="821" t="s">
        <v>576</v>
      </c>
      <c r="B279" s="822" t="s">
        <v>577</v>
      </c>
      <c r="C279" s="825" t="s">
        <v>599</v>
      </c>
      <c r="D279" s="839" t="s">
        <v>600</v>
      </c>
      <c r="E279" s="825" t="s">
        <v>4953</v>
      </c>
      <c r="F279" s="839" t="s">
        <v>4954</v>
      </c>
      <c r="G279" s="825" t="s">
        <v>5003</v>
      </c>
      <c r="H279" s="825" t="s">
        <v>5004</v>
      </c>
      <c r="I279" s="831">
        <v>1.3799999952316284</v>
      </c>
      <c r="J279" s="831">
        <v>3200</v>
      </c>
      <c r="K279" s="832">
        <v>4416.0000171661377</v>
      </c>
    </row>
    <row r="280" spans="1:11" ht="14.45" customHeight="1" x14ac:dyDescent="0.2">
      <c r="A280" s="821" t="s">
        <v>576</v>
      </c>
      <c r="B280" s="822" t="s">
        <v>577</v>
      </c>
      <c r="C280" s="825" t="s">
        <v>599</v>
      </c>
      <c r="D280" s="839" t="s">
        <v>600</v>
      </c>
      <c r="E280" s="825" t="s">
        <v>4953</v>
      </c>
      <c r="F280" s="839" t="s">
        <v>4954</v>
      </c>
      <c r="G280" s="825" t="s">
        <v>5225</v>
      </c>
      <c r="H280" s="825" t="s">
        <v>5226</v>
      </c>
      <c r="I280" s="831">
        <v>13.020000457763672</v>
      </c>
      <c r="J280" s="831">
        <v>1</v>
      </c>
      <c r="K280" s="832">
        <v>13.020000457763672</v>
      </c>
    </row>
    <row r="281" spans="1:11" ht="14.45" customHeight="1" x14ac:dyDescent="0.2">
      <c r="A281" s="821" t="s">
        <v>576</v>
      </c>
      <c r="B281" s="822" t="s">
        <v>577</v>
      </c>
      <c r="C281" s="825" t="s">
        <v>599</v>
      </c>
      <c r="D281" s="839" t="s">
        <v>600</v>
      </c>
      <c r="E281" s="825" t="s">
        <v>4953</v>
      </c>
      <c r="F281" s="839" t="s">
        <v>4954</v>
      </c>
      <c r="G281" s="825" t="s">
        <v>5227</v>
      </c>
      <c r="H281" s="825" t="s">
        <v>5228</v>
      </c>
      <c r="I281" s="831">
        <v>0.86000001430511475</v>
      </c>
      <c r="J281" s="831">
        <v>100</v>
      </c>
      <c r="K281" s="832">
        <v>86</v>
      </c>
    </row>
    <row r="282" spans="1:11" ht="14.45" customHeight="1" x14ac:dyDescent="0.2">
      <c r="A282" s="821" t="s">
        <v>576</v>
      </c>
      <c r="B282" s="822" t="s">
        <v>577</v>
      </c>
      <c r="C282" s="825" t="s">
        <v>599</v>
      </c>
      <c r="D282" s="839" t="s">
        <v>600</v>
      </c>
      <c r="E282" s="825" t="s">
        <v>4953</v>
      </c>
      <c r="F282" s="839" t="s">
        <v>4954</v>
      </c>
      <c r="G282" s="825" t="s">
        <v>5005</v>
      </c>
      <c r="H282" s="825" t="s">
        <v>5006</v>
      </c>
      <c r="I282" s="831">
        <v>1.5133333206176758</v>
      </c>
      <c r="J282" s="831">
        <v>3700</v>
      </c>
      <c r="K282" s="832">
        <v>5601</v>
      </c>
    </row>
    <row r="283" spans="1:11" ht="14.45" customHeight="1" x14ac:dyDescent="0.2">
      <c r="A283" s="821" t="s">
        <v>576</v>
      </c>
      <c r="B283" s="822" t="s">
        <v>577</v>
      </c>
      <c r="C283" s="825" t="s">
        <v>599</v>
      </c>
      <c r="D283" s="839" t="s">
        <v>600</v>
      </c>
      <c r="E283" s="825" t="s">
        <v>4953</v>
      </c>
      <c r="F283" s="839" t="s">
        <v>4954</v>
      </c>
      <c r="G283" s="825" t="s">
        <v>5311</v>
      </c>
      <c r="H283" s="825" t="s">
        <v>5312</v>
      </c>
      <c r="I283" s="831">
        <v>7.25</v>
      </c>
      <c r="J283" s="831">
        <v>24</v>
      </c>
      <c r="K283" s="832">
        <v>174</v>
      </c>
    </row>
    <row r="284" spans="1:11" ht="14.45" customHeight="1" x14ac:dyDescent="0.2">
      <c r="A284" s="821" t="s">
        <v>576</v>
      </c>
      <c r="B284" s="822" t="s">
        <v>577</v>
      </c>
      <c r="C284" s="825" t="s">
        <v>599</v>
      </c>
      <c r="D284" s="839" t="s">
        <v>600</v>
      </c>
      <c r="E284" s="825" t="s">
        <v>4953</v>
      </c>
      <c r="F284" s="839" t="s">
        <v>4954</v>
      </c>
      <c r="G284" s="825" t="s">
        <v>5231</v>
      </c>
      <c r="H284" s="825" t="s">
        <v>5232</v>
      </c>
      <c r="I284" s="831">
        <v>0.37999999523162842</v>
      </c>
      <c r="J284" s="831">
        <v>30</v>
      </c>
      <c r="K284" s="832">
        <v>11.399999618530273</v>
      </c>
    </row>
    <row r="285" spans="1:11" ht="14.45" customHeight="1" x14ac:dyDescent="0.2">
      <c r="A285" s="821" t="s">
        <v>576</v>
      </c>
      <c r="B285" s="822" t="s">
        <v>577</v>
      </c>
      <c r="C285" s="825" t="s">
        <v>599</v>
      </c>
      <c r="D285" s="839" t="s">
        <v>600</v>
      </c>
      <c r="E285" s="825" t="s">
        <v>4953</v>
      </c>
      <c r="F285" s="839" t="s">
        <v>4954</v>
      </c>
      <c r="G285" s="825" t="s">
        <v>5313</v>
      </c>
      <c r="H285" s="825" t="s">
        <v>5314</v>
      </c>
      <c r="I285" s="831">
        <v>11.613333066304525</v>
      </c>
      <c r="J285" s="831">
        <v>288</v>
      </c>
      <c r="K285" s="832">
        <v>3344.7098999023438</v>
      </c>
    </row>
    <row r="286" spans="1:11" ht="14.45" customHeight="1" x14ac:dyDescent="0.2">
      <c r="A286" s="821" t="s">
        <v>576</v>
      </c>
      <c r="B286" s="822" t="s">
        <v>577</v>
      </c>
      <c r="C286" s="825" t="s">
        <v>599</v>
      </c>
      <c r="D286" s="839" t="s">
        <v>600</v>
      </c>
      <c r="E286" s="825" t="s">
        <v>4953</v>
      </c>
      <c r="F286" s="839" t="s">
        <v>4954</v>
      </c>
      <c r="G286" s="825" t="s">
        <v>5007</v>
      </c>
      <c r="H286" s="825" t="s">
        <v>5008</v>
      </c>
      <c r="I286" s="831">
        <v>19.199999491373699</v>
      </c>
      <c r="J286" s="831">
        <v>144</v>
      </c>
      <c r="K286" s="832">
        <v>2760.47998046875</v>
      </c>
    </row>
    <row r="287" spans="1:11" ht="14.45" customHeight="1" x14ac:dyDescent="0.2">
      <c r="A287" s="821" t="s">
        <v>576</v>
      </c>
      <c r="B287" s="822" t="s">
        <v>577</v>
      </c>
      <c r="C287" s="825" t="s">
        <v>599</v>
      </c>
      <c r="D287" s="839" t="s">
        <v>600</v>
      </c>
      <c r="E287" s="825" t="s">
        <v>4953</v>
      </c>
      <c r="F287" s="839" t="s">
        <v>4954</v>
      </c>
      <c r="G287" s="825" t="s">
        <v>5315</v>
      </c>
      <c r="H287" s="825" t="s">
        <v>5316</v>
      </c>
      <c r="I287" s="831">
        <v>13.420000076293945</v>
      </c>
      <c r="J287" s="831">
        <v>20</v>
      </c>
      <c r="K287" s="832">
        <v>268.39999389648438</v>
      </c>
    </row>
    <row r="288" spans="1:11" ht="14.45" customHeight="1" x14ac:dyDescent="0.2">
      <c r="A288" s="821" t="s">
        <v>576</v>
      </c>
      <c r="B288" s="822" t="s">
        <v>577</v>
      </c>
      <c r="C288" s="825" t="s">
        <v>599</v>
      </c>
      <c r="D288" s="839" t="s">
        <v>600</v>
      </c>
      <c r="E288" s="825" t="s">
        <v>4953</v>
      </c>
      <c r="F288" s="839" t="s">
        <v>4954</v>
      </c>
      <c r="G288" s="825" t="s">
        <v>5317</v>
      </c>
      <c r="H288" s="825" t="s">
        <v>5318</v>
      </c>
      <c r="I288" s="831">
        <v>3.309999942779541</v>
      </c>
      <c r="J288" s="831">
        <v>60</v>
      </c>
      <c r="K288" s="832">
        <v>198.60000610351563</v>
      </c>
    </row>
    <row r="289" spans="1:11" ht="14.45" customHeight="1" x14ac:dyDescent="0.2">
      <c r="A289" s="821" t="s">
        <v>576</v>
      </c>
      <c r="B289" s="822" t="s">
        <v>577</v>
      </c>
      <c r="C289" s="825" t="s">
        <v>599</v>
      </c>
      <c r="D289" s="839" t="s">
        <v>600</v>
      </c>
      <c r="E289" s="825" t="s">
        <v>4953</v>
      </c>
      <c r="F289" s="839" t="s">
        <v>4954</v>
      </c>
      <c r="G289" s="825" t="s">
        <v>5019</v>
      </c>
      <c r="H289" s="825" t="s">
        <v>5020</v>
      </c>
      <c r="I289" s="831">
        <v>105.44999694824219</v>
      </c>
      <c r="J289" s="831">
        <v>1</v>
      </c>
      <c r="K289" s="832">
        <v>105.44999694824219</v>
      </c>
    </row>
    <row r="290" spans="1:11" ht="14.45" customHeight="1" x14ac:dyDescent="0.2">
      <c r="A290" s="821" t="s">
        <v>576</v>
      </c>
      <c r="B290" s="822" t="s">
        <v>577</v>
      </c>
      <c r="C290" s="825" t="s">
        <v>599</v>
      </c>
      <c r="D290" s="839" t="s">
        <v>600</v>
      </c>
      <c r="E290" s="825" t="s">
        <v>4953</v>
      </c>
      <c r="F290" s="839" t="s">
        <v>4954</v>
      </c>
      <c r="G290" s="825" t="s">
        <v>5027</v>
      </c>
      <c r="H290" s="825" t="s">
        <v>5028</v>
      </c>
      <c r="I290" s="831">
        <v>0.6600000262260437</v>
      </c>
      <c r="J290" s="831">
        <v>100</v>
      </c>
      <c r="K290" s="832">
        <v>66</v>
      </c>
    </row>
    <row r="291" spans="1:11" ht="14.45" customHeight="1" x14ac:dyDescent="0.2">
      <c r="A291" s="821" t="s">
        <v>576</v>
      </c>
      <c r="B291" s="822" t="s">
        <v>577</v>
      </c>
      <c r="C291" s="825" t="s">
        <v>599</v>
      </c>
      <c r="D291" s="839" t="s">
        <v>600</v>
      </c>
      <c r="E291" s="825" t="s">
        <v>4953</v>
      </c>
      <c r="F291" s="839" t="s">
        <v>4954</v>
      </c>
      <c r="G291" s="825" t="s">
        <v>5029</v>
      </c>
      <c r="H291" s="825" t="s">
        <v>5030</v>
      </c>
      <c r="I291" s="831">
        <v>31.273333549499512</v>
      </c>
      <c r="J291" s="831">
        <v>176</v>
      </c>
      <c r="K291" s="832">
        <v>5509.3200454711914</v>
      </c>
    </row>
    <row r="292" spans="1:11" ht="14.45" customHeight="1" x14ac:dyDescent="0.2">
      <c r="A292" s="821" t="s">
        <v>576</v>
      </c>
      <c r="B292" s="822" t="s">
        <v>577</v>
      </c>
      <c r="C292" s="825" t="s">
        <v>599</v>
      </c>
      <c r="D292" s="839" t="s">
        <v>600</v>
      </c>
      <c r="E292" s="825" t="s">
        <v>4953</v>
      </c>
      <c r="F292" s="839" t="s">
        <v>4954</v>
      </c>
      <c r="G292" s="825" t="s">
        <v>5031</v>
      </c>
      <c r="H292" s="825" t="s">
        <v>5032</v>
      </c>
      <c r="I292" s="831">
        <v>30.765000343322754</v>
      </c>
      <c r="J292" s="831">
        <v>13</v>
      </c>
      <c r="K292" s="832">
        <v>399.99000549316406</v>
      </c>
    </row>
    <row r="293" spans="1:11" ht="14.45" customHeight="1" x14ac:dyDescent="0.2">
      <c r="A293" s="821" t="s">
        <v>576</v>
      </c>
      <c r="B293" s="822" t="s">
        <v>577</v>
      </c>
      <c r="C293" s="825" t="s">
        <v>599</v>
      </c>
      <c r="D293" s="839" t="s">
        <v>600</v>
      </c>
      <c r="E293" s="825" t="s">
        <v>5033</v>
      </c>
      <c r="F293" s="839" t="s">
        <v>5034</v>
      </c>
      <c r="G293" s="825" t="s">
        <v>5319</v>
      </c>
      <c r="H293" s="825" t="s">
        <v>5320</v>
      </c>
      <c r="I293" s="831">
        <v>2.0459999561309816</v>
      </c>
      <c r="J293" s="831">
        <v>1900</v>
      </c>
      <c r="K293" s="832">
        <v>3887</v>
      </c>
    </row>
    <row r="294" spans="1:11" ht="14.45" customHeight="1" x14ac:dyDescent="0.2">
      <c r="A294" s="821" t="s">
        <v>576</v>
      </c>
      <c r="B294" s="822" t="s">
        <v>577</v>
      </c>
      <c r="C294" s="825" t="s">
        <v>599</v>
      </c>
      <c r="D294" s="839" t="s">
        <v>600</v>
      </c>
      <c r="E294" s="825" t="s">
        <v>5033</v>
      </c>
      <c r="F294" s="839" t="s">
        <v>5034</v>
      </c>
      <c r="G294" s="825" t="s">
        <v>5039</v>
      </c>
      <c r="H294" s="825" t="s">
        <v>5040</v>
      </c>
      <c r="I294" s="831">
        <v>4.8114285469055176</v>
      </c>
      <c r="J294" s="831">
        <v>2200</v>
      </c>
      <c r="K294" s="832">
        <v>10586</v>
      </c>
    </row>
    <row r="295" spans="1:11" ht="14.45" customHeight="1" x14ac:dyDescent="0.2">
      <c r="A295" s="821" t="s">
        <v>576</v>
      </c>
      <c r="B295" s="822" t="s">
        <v>577</v>
      </c>
      <c r="C295" s="825" t="s">
        <v>599</v>
      </c>
      <c r="D295" s="839" t="s">
        <v>600</v>
      </c>
      <c r="E295" s="825" t="s">
        <v>5033</v>
      </c>
      <c r="F295" s="839" t="s">
        <v>5034</v>
      </c>
      <c r="G295" s="825" t="s">
        <v>5041</v>
      </c>
      <c r="H295" s="825" t="s">
        <v>5042</v>
      </c>
      <c r="I295" s="831">
        <v>9.9999997764825821E-3</v>
      </c>
      <c r="J295" s="831">
        <v>14400</v>
      </c>
      <c r="K295" s="832">
        <v>144</v>
      </c>
    </row>
    <row r="296" spans="1:11" ht="14.45" customHeight="1" x14ac:dyDescent="0.2">
      <c r="A296" s="821" t="s">
        <v>576</v>
      </c>
      <c r="B296" s="822" t="s">
        <v>577</v>
      </c>
      <c r="C296" s="825" t="s">
        <v>599</v>
      </c>
      <c r="D296" s="839" t="s">
        <v>600</v>
      </c>
      <c r="E296" s="825" t="s">
        <v>5033</v>
      </c>
      <c r="F296" s="839" t="s">
        <v>5034</v>
      </c>
      <c r="G296" s="825" t="s">
        <v>5045</v>
      </c>
      <c r="H296" s="825" t="s">
        <v>5046</v>
      </c>
      <c r="I296" s="831">
        <v>15.920000076293945</v>
      </c>
      <c r="J296" s="831">
        <v>350</v>
      </c>
      <c r="K296" s="832">
        <v>5572</v>
      </c>
    </row>
    <row r="297" spans="1:11" ht="14.45" customHeight="1" x14ac:dyDescent="0.2">
      <c r="A297" s="821" t="s">
        <v>576</v>
      </c>
      <c r="B297" s="822" t="s">
        <v>577</v>
      </c>
      <c r="C297" s="825" t="s">
        <v>599</v>
      </c>
      <c r="D297" s="839" t="s">
        <v>600</v>
      </c>
      <c r="E297" s="825" t="s">
        <v>5033</v>
      </c>
      <c r="F297" s="839" t="s">
        <v>5034</v>
      </c>
      <c r="G297" s="825" t="s">
        <v>5321</v>
      </c>
      <c r="H297" s="825" t="s">
        <v>5322</v>
      </c>
      <c r="I297" s="831">
        <v>54.450000762939453</v>
      </c>
      <c r="J297" s="831">
        <v>2</v>
      </c>
      <c r="K297" s="832">
        <v>108.90000152587891</v>
      </c>
    </row>
    <row r="298" spans="1:11" ht="14.45" customHeight="1" x14ac:dyDescent="0.2">
      <c r="A298" s="821" t="s">
        <v>576</v>
      </c>
      <c r="B298" s="822" t="s">
        <v>577</v>
      </c>
      <c r="C298" s="825" t="s">
        <v>599</v>
      </c>
      <c r="D298" s="839" t="s">
        <v>600</v>
      </c>
      <c r="E298" s="825" t="s">
        <v>5033</v>
      </c>
      <c r="F298" s="839" t="s">
        <v>5034</v>
      </c>
      <c r="G298" s="825" t="s">
        <v>5047</v>
      </c>
      <c r="H298" s="825" t="s">
        <v>5048</v>
      </c>
      <c r="I298" s="831">
        <v>3.4850000143051147</v>
      </c>
      <c r="J298" s="831">
        <v>8800</v>
      </c>
      <c r="K298" s="832">
        <v>30668</v>
      </c>
    </row>
    <row r="299" spans="1:11" ht="14.45" customHeight="1" x14ac:dyDescent="0.2">
      <c r="A299" s="821" t="s">
        <v>576</v>
      </c>
      <c r="B299" s="822" t="s">
        <v>577</v>
      </c>
      <c r="C299" s="825" t="s">
        <v>599</v>
      </c>
      <c r="D299" s="839" t="s">
        <v>600</v>
      </c>
      <c r="E299" s="825" t="s">
        <v>5033</v>
      </c>
      <c r="F299" s="839" t="s">
        <v>5034</v>
      </c>
      <c r="G299" s="825" t="s">
        <v>5053</v>
      </c>
      <c r="H299" s="825" t="s">
        <v>5054</v>
      </c>
      <c r="I299" s="831">
        <v>17.979999542236328</v>
      </c>
      <c r="J299" s="831">
        <v>5400</v>
      </c>
      <c r="K299" s="832">
        <v>97092</v>
      </c>
    </row>
    <row r="300" spans="1:11" ht="14.45" customHeight="1" x14ac:dyDescent="0.2">
      <c r="A300" s="821" t="s">
        <v>576</v>
      </c>
      <c r="B300" s="822" t="s">
        <v>577</v>
      </c>
      <c r="C300" s="825" t="s">
        <v>599</v>
      </c>
      <c r="D300" s="839" t="s">
        <v>600</v>
      </c>
      <c r="E300" s="825" t="s">
        <v>5033</v>
      </c>
      <c r="F300" s="839" t="s">
        <v>5034</v>
      </c>
      <c r="G300" s="825" t="s">
        <v>5259</v>
      </c>
      <c r="H300" s="825" t="s">
        <v>5260</v>
      </c>
      <c r="I300" s="831">
        <v>4.0300002098083496</v>
      </c>
      <c r="J300" s="831">
        <v>10</v>
      </c>
      <c r="K300" s="832">
        <v>40.299999237060547</v>
      </c>
    </row>
    <row r="301" spans="1:11" ht="14.45" customHeight="1" x14ac:dyDescent="0.2">
      <c r="A301" s="821" t="s">
        <v>576</v>
      </c>
      <c r="B301" s="822" t="s">
        <v>577</v>
      </c>
      <c r="C301" s="825" t="s">
        <v>599</v>
      </c>
      <c r="D301" s="839" t="s">
        <v>600</v>
      </c>
      <c r="E301" s="825" t="s">
        <v>5033</v>
      </c>
      <c r="F301" s="839" t="s">
        <v>5034</v>
      </c>
      <c r="G301" s="825" t="s">
        <v>5069</v>
      </c>
      <c r="H301" s="825" t="s">
        <v>5070</v>
      </c>
      <c r="I301" s="831">
        <v>2.2000000476837158</v>
      </c>
      <c r="J301" s="831">
        <v>5</v>
      </c>
      <c r="K301" s="832">
        <v>11</v>
      </c>
    </row>
    <row r="302" spans="1:11" ht="14.45" customHeight="1" x14ac:dyDescent="0.2">
      <c r="A302" s="821" t="s">
        <v>576</v>
      </c>
      <c r="B302" s="822" t="s">
        <v>577</v>
      </c>
      <c r="C302" s="825" t="s">
        <v>599</v>
      </c>
      <c r="D302" s="839" t="s">
        <v>600</v>
      </c>
      <c r="E302" s="825" t="s">
        <v>5033</v>
      </c>
      <c r="F302" s="839" t="s">
        <v>5034</v>
      </c>
      <c r="G302" s="825" t="s">
        <v>5075</v>
      </c>
      <c r="H302" s="825" t="s">
        <v>5076</v>
      </c>
      <c r="I302" s="831">
        <v>1.8200000524520874</v>
      </c>
      <c r="J302" s="831">
        <v>200</v>
      </c>
      <c r="K302" s="832">
        <v>364</v>
      </c>
    </row>
    <row r="303" spans="1:11" ht="14.45" customHeight="1" x14ac:dyDescent="0.2">
      <c r="A303" s="821" t="s">
        <v>576</v>
      </c>
      <c r="B303" s="822" t="s">
        <v>577</v>
      </c>
      <c r="C303" s="825" t="s">
        <v>599</v>
      </c>
      <c r="D303" s="839" t="s">
        <v>600</v>
      </c>
      <c r="E303" s="825" t="s">
        <v>5033</v>
      </c>
      <c r="F303" s="839" t="s">
        <v>5034</v>
      </c>
      <c r="G303" s="825" t="s">
        <v>5267</v>
      </c>
      <c r="H303" s="825" t="s">
        <v>5268</v>
      </c>
      <c r="I303" s="831">
        <v>25.530000686645508</v>
      </c>
      <c r="J303" s="831">
        <v>300</v>
      </c>
      <c r="K303" s="832">
        <v>7659</v>
      </c>
    </row>
    <row r="304" spans="1:11" ht="14.45" customHeight="1" x14ac:dyDescent="0.2">
      <c r="A304" s="821" t="s">
        <v>576</v>
      </c>
      <c r="B304" s="822" t="s">
        <v>577</v>
      </c>
      <c r="C304" s="825" t="s">
        <v>599</v>
      </c>
      <c r="D304" s="839" t="s">
        <v>600</v>
      </c>
      <c r="E304" s="825" t="s">
        <v>5033</v>
      </c>
      <c r="F304" s="839" t="s">
        <v>5034</v>
      </c>
      <c r="G304" s="825" t="s">
        <v>5083</v>
      </c>
      <c r="H304" s="825" t="s">
        <v>5084</v>
      </c>
      <c r="I304" s="831">
        <v>2.2883332967758179</v>
      </c>
      <c r="J304" s="831">
        <v>1500</v>
      </c>
      <c r="K304" s="832">
        <v>3434</v>
      </c>
    </row>
    <row r="305" spans="1:11" ht="14.45" customHeight="1" x14ac:dyDescent="0.2">
      <c r="A305" s="821" t="s">
        <v>576</v>
      </c>
      <c r="B305" s="822" t="s">
        <v>577</v>
      </c>
      <c r="C305" s="825" t="s">
        <v>599</v>
      </c>
      <c r="D305" s="839" t="s">
        <v>600</v>
      </c>
      <c r="E305" s="825" t="s">
        <v>5033</v>
      </c>
      <c r="F305" s="839" t="s">
        <v>5034</v>
      </c>
      <c r="G305" s="825" t="s">
        <v>5101</v>
      </c>
      <c r="H305" s="825" t="s">
        <v>5102</v>
      </c>
      <c r="I305" s="831">
        <v>0.82333332300186157</v>
      </c>
      <c r="J305" s="831">
        <v>9800</v>
      </c>
      <c r="K305" s="832">
        <v>8068</v>
      </c>
    </row>
    <row r="306" spans="1:11" ht="14.45" customHeight="1" x14ac:dyDescent="0.2">
      <c r="A306" s="821" t="s">
        <v>576</v>
      </c>
      <c r="B306" s="822" t="s">
        <v>577</v>
      </c>
      <c r="C306" s="825" t="s">
        <v>599</v>
      </c>
      <c r="D306" s="839" t="s">
        <v>600</v>
      </c>
      <c r="E306" s="825" t="s">
        <v>5033</v>
      </c>
      <c r="F306" s="839" t="s">
        <v>5034</v>
      </c>
      <c r="G306" s="825" t="s">
        <v>5103</v>
      </c>
      <c r="H306" s="825" t="s">
        <v>5104</v>
      </c>
      <c r="I306" s="831">
        <v>0.4340000033378601</v>
      </c>
      <c r="J306" s="831">
        <v>2100</v>
      </c>
      <c r="K306" s="832">
        <v>913</v>
      </c>
    </row>
    <row r="307" spans="1:11" ht="14.45" customHeight="1" x14ac:dyDescent="0.2">
      <c r="A307" s="821" t="s">
        <v>576</v>
      </c>
      <c r="B307" s="822" t="s">
        <v>577</v>
      </c>
      <c r="C307" s="825" t="s">
        <v>599</v>
      </c>
      <c r="D307" s="839" t="s">
        <v>600</v>
      </c>
      <c r="E307" s="825" t="s">
        <v>5033</v>
      </c>
      <c r="F307" s="839" t="s">
        <v>5034</v>
      </c>
      <c r="G307" s="825" t="s">
        <v>5105</v>
      </c>
      <c r="H307" s="825" t="s">
        <v>5106</v>
      </c>
      <c r="I307" s="831">
        <v>1.1339999914169312</v>
      </c>
      <c r="J307" s="831">
        <v>5680</v>
      </c>
      <c r="K307" s="832">
        <v>6440.800048828125</v>
      </c>
    </row>
    <row r="308" spans="1:11" ht="14.45" customHeight="1" x14ac:dyDescent="0.2">
      <c r="A308" s="821" t="s">
        <v>576</v>
      </c>
      <c r="B308" s="822" t="s">
        <v>577</v>
      </c>
      <c r="C308" s="825" t="s">
        <v>599</v>
      </c>
      <c r="D308" s="839" t="s">
        <v>600</v>
      </c>
      <c r="E308" s="825" t="s">
        <v>5033</v>
      </c>
      <c r="F308" s="839" t="s">
        <v>5034</v>
      </c>
      <c r="G308" s="825" t="s">
        <v>5107</v>
      </c>
      <c r="H308" s="825" t="s">
        <v>5108</v>
      </c>
      <c r="I308" s="831">
        <v>0.58166664838790894</v>
      </c>
      <c r="J308" s="831">
        <v>4000</v>
      </c>
      <c r="K308" s="832">
        <v>2325</v>
      </c>
    </row>
    <row r="309" spans="1:11" ht="14.45" customHeight="1" x14ac:dyDescent="0.2">
      <c r="A309" s="821" t="s">
        <v>576</v>
      </c>
      <c r="B309" s="822" t="s">
        <v>577</v>
      </c>
      <c r="C309" s="825" t="s">
        <v>599</v>
      </c>
      <c r="D309" s="839" t="s">
        <v>600</v>
      </c>
      <c r="E309" s="825" t="s">
        <v>5033</v>
      </c>
      <c r="F309" s="839" t="s">
        <v>5034</v>
      </c>
      <c r="G309" s="825" t="s">
        <v>5113</v>
      </c>
      <c r="H309" s="825" t="s">
        <v>5114</v>
      </c>
      <c r="I309" s="831">
        <v>8.8350000381469727</v>
      </c>
      <c r="J309" s="831">
        <v>200</v>
      </c>
      <c r="K309" s="832">
        <v>1767</v>
      </c>
    </row>
    <row r="310" spans="1:11" ht="14.45" customHeight="1" x14ac:dyDescent="0.2">
      <c r="A310" s="821" t="s">
        <v>576</v>
      </c>
      <c r="B310" s="822" t="s">
        <v>577</v>
      </c>
      <c r="C310" s="825" t="s">
        <v>599</v>
      </c>
      <c r="D310" s="839" t="s">
        <v>600</v>
      </c>
      <c r="E310" s="825" t="s">
        <v>5033</v>
      </c>
      <c r="F310" s="839" t="s">
        <v>5034</v>
      </c>
      <c r="G310" s="825" t="s">
        <v>5123</v>
      </c>
      <c r="H310" s="825" t="s">
        <v>5124</v>
      </c>
      <c r="I310" s="831">
        <v>5.809999942779541</v>
      </c>
      <c r="J310" s="831">
        <v>250</v>
      </c>
      <c r="K310" s="832">
        <v>1452.5</v>
      </c>
    </row>
    <row r="311" spans="1:11" ht="14.45" customHeight="1" x14ac:dyDescent="0.2">
      <c r="A311" s="821" t="s">
        <v>576</v>
      </c>
      <c r="B311" s="822" t="s">
        <v>577</v>
      </c>
      <c r="C311" s="825" t="s">
        <v>599</v>
      </c>
      <c r="D311" s="839" t="s">
        <v>600</v>
      </c>
      <c r="E311" s="825" t="s">
        <v>5033</v>
      </c>
      <c r="F311" s="839" t="s">
        <v>5034</v>
      </c>
      <c r="G311" s="825" t="s">
        <v>5291</v>
      </c>
      <c r="H311" s="825" t="s">
        <v>5292</v>
      </c>
      <c r="I311" s="831">
        <v>0.47124999761581421</v>
      </c>
      <c r="J311" s="831">
        <v>10500</v>
      </c>
      <c r="K311" s="832">
        <v>4959</v>
      </c>
    </row>
    <row r="312" spans="1:11" ht="14.45" customHeight="1" x14ac:dyDescent="0.2">
      <c r="A312" s="821" t="s">
        <v>576</v>
      </c>
      <c r="B312" s="822" t="s">
        <v>577</v>
      </c>
      <c r="C312" s="825" t="s">
        <v>599</v>
      </c>
      <c r="D312" s="839" t="s">
        <v>600</v>
      </c>
      <c r="E312" s="825" t="s">
        <v>5033</v>
      </c>
      <c r="F312" s="839" t="s">
        <v>5034</v>
      </c>
      <c r="G312" s="825" t="s">
        <v>5131</v>
      </c>
      <c r="H312" s="825" t="s">
        <v>5132</v>
      </c>
      <c r="I312" s="831">
        <v>2.3739999771118163</v>
      </c>
      <c r="J312" s="831">
        <v>1229</v>
      </c>
      <c r="K312" s="832">
        <v>2917.5</v>
      </c>
    </row>
    <row r="313" spans="1:11" ht="14.45" customHeight="1" x14ac:dyDescent="0.2">
      <c r="A313" s="821" t="s">
        <v>576</v>
      </c>
      <c r="B313" s="822" t="s">
        <v>577</v>
      </c>
      <c r="C313" s="825" t="s">
        <v>599</v>
      </c>
      <c r="D313" s="839" t="s">
        <v>600</v>
      </c>
      <c r="E313" s="825" t="s">
        <v>5033</v>
      </c>
      <c r="F313" s="839" t="s">
        <v>5034</v>
      </c>
      <c r="G313" s="825" t="s">
        <v>5133</v>
      </c>
      <c r="H313" s="825" t="s">
        <v>5134</v>
      </c>
      <c r="I313" s="831">
        <v>1.9837500154972076</v>
      </c>
      <c r="J313" s="831">
        <v>12600</v>
      </c>
      <c r="K313" s="832">
        <v>25004</v>
      </c>
    </row>
    <row r="314" spans="1:11" ht="14.45" customHeight="1" x14ac:dyDescent="0.2">
      <c r="A314" s="821" t="s">
        <v>576</v>
      </c>
      <c r="B314" s="822" t="s">
        <v>577</v>
      </c>
      <c r="C314" s="825" t="s">
        <v>599</v>
      </c>
      <c r="D314" s="839" t="s">
        <v>600</v>
      </c>
      <c r="E314" s="825" t="s">
        <v>5033</v>
      </c>
      <c r="F314" s="839" t="s">
        <v>5034</v>
      </c>
      <c r="G314" s="825" t="s">
        <v>5135</v>
      </c>
      <c r="H314" s="825" t="s">
        <v>5136</v>
      </c>
      <c r="I314" s="831">
        <v>2.0399999618530273</v>
      </c>
      <c r="J314" s="831">
        <v>500</v>
      </c>
      <c r="K314" s="832">
        <v>1020</v>
      </c>
    </row>
    <row r="315" spans="1:11" ht="14.45" customHeight="1" x14ac:dyDescent="0.2">
      <c r="A315" s="821" t="s">
        <v>576</v>
      </c>
      <c r="B315" s="822" t="s">
        <v>577</v>
      </c>
      <c r="C315" s="825" t="s">
        <v>599</v>
      </c>
      <c r="D315" s="839" t="s">
        <v>600</v>
      </c>
      <c r="E315" s="825" t="s">
        <v>5033</v>
      </c>
      <c r="F315" s="839" t="s">
        <v>5034</v>
      </c>
      <c r="G315" s="825" t="s">
        <v>5323</v>
      </c>
      <c r="H315" s="825" t="s">
        <v>5324</v>
      </c>
      <c r="I315" s="831">
        <v>2.0349999666213989</v>
      </c>
      <c r="J315" s="831">
        <v>100</v>
      </c>
      <c r="K315" s="832">
        <v>203.5</v>
      </c>
    </row>
    <row r="316" spans="1:11" ht="14.45" customHeight="1" x14ac:dyDescent="0.2">
      <c r="A316" s="821" t="s">
        <v>576</v>
      </c>
      <c r="B316" s="822" t="s">
        <v>577</v>
      </c>
      <c r="C316" s="825" t="s">
        <v>599</v>
      </c>
      <c r="D316" s="839" t="s">
        <v>600</v>
      </c>
      <c r="E316" s="825" t="s">
        <v>5033</v>
      </c>
      <c r="F316" s="839" t="s">
        <v>5034</v>
      </c>
      <c r="G316" s="825" t="s">
        <v>5137</v>
      </c>
      <c r="H316" s="825" t="s">
        <v>5138</v>
      </c>
      <c r="I316" s="831">
        <v>3.0749999284744263</v>
      </c>
      <c r="J316" s="831">
        <v>10400</v>
      </c>
      <c r="K316" s="832">
        <v>31989.999816894531</v>
      </c>
    </row>
    <row r="317" spans="1:11" ht="14.45" customHeight="1" x14ac:dyDescent="0.2">
      <c r="A317" s="821" t="s">
        <v>576</v>
      </c>
      <c r="B317" s="822" t="s">
        <v>577</v>
      </c>
      <c r="C317" s="825" t="s">
        <v>599</v>
      </c>
      <c r="D317" s="839" t="s">
        <v>600</v>
      </c>
      <c r="E317" s="825" t="s">
        <v>5033</v>
      </c>
      <c r="F317" s="839" t="s">
        <v>5034</v>
      </c>
      <c r="G317" s="825" t="s">
        <v>5139</v>
      </c>
      <c r="H317" s="825" t="s">
        <v>5140</v>
      </c>
      <c r="I317" s="831">
        <v>1.9199999570846558</v>
      </c>
      <c r="J317" s="831">
        <v>800</v>
      </c>
      <c r="K317" s="832">
        <v>1536</v>
      </c>
    </row>
    <row r="318" spans="1:11" ht="14.45" customHeight="1" x14ac:dyDescent="0.2">
      <c r="A318" s="821" t="s">
        <v>576</v>
      </c>
      <c r="B318" s="822" t="s">
        <v>577</v>
      </c>
      <c r="C318" s="825" t="s">
        <v>599</v>
      </c>
      <c r="D318" s="839" t="s">
        <v>600</v>
      </c>
      <c r="E318" s="825" t="s">
        <v>5033</v>
      </c>
      <c r="F318" s="839" t="s">
        <v>5034</v>
      </c>
      <c r="G318" s="825" t="s">
        <v>5141</v>
      </c>
      <c r="H318" s="825" t="s">
        <v>5142</v>
      </c>
      <c r="I318" s="831">
        <v>3.0971427645002092</v>
      </c>
      <c r="J318" s="831">
        <v>14400</v>
      </c>
      <c r="K318" s="832">
        <v>44596</v>
      </c>
    </row>
    <row r="319" spans="1:11" ht="14.45" customHeight="1" x14ac:dyDescent="0.2">
      <c r="A319" s="821" t="s">
        <v>576</v>
      </c>
      <c r="B319" s="822" t="s">
        <v>577</v>
      </c>
      <c r="C319" s="825" t="s">
        <v>599</v>
      </c>
      <c r="D319" s="839" t="s">
        <v>600</v>
      </c>
      <c r="E319" s="825" t="s">
        <v>5033</v>
      </c>
      <c r="F319" s="839" t="s">
        <v>5034</v>
      </c>
      <c r="G319" s="825" t="s">
        <v>5325</v>
      </c>
      <c r="H319" s="825" t="s">
        <v>5326</v>
      </c>
      <c r="I319" s="831">
        <v>1.9249999523162842</v>
      </c>
      <c r="J319" s="831">
        <v>750</v>
      </c>
      <c r="K319" s="832">
        <v>1442</v>
      </c>
    </row>
    <row r="320" spans="1:11" ht="14.45" customHeight="1" x14ac:dyDescent="0.2">
      <c r="A320" s="821" t="s">
        <v>576</v>
      </c>
      <c r="B320" s="822" t="s">
        <v>577</v>
      </c>
      <c r="C320" s="825" t="s">
        <v>599</v>
      </c>
      <c r="D320" s="839" t="s">
        <v>600</v>
      </c>
      <c r="E320" s="825" t="s">
        <v>5033</v>
      </c>
      <c r="F320" s="839" t="s">
        <v>5034</v>
      </c>
      <c r="G320" s="825" t="s">
        <v>5145</v>
      </c>
      <c r="H320" s="825" t="s">
        <v>5146</v>
      </c>
      <c r="I320" s="831">
        <v>2.1633334159851074</v>
      </c>
      <c r="J320" s="831">
        <v>1000</v>
      </c>
      <c r="K320" s="832">
        <v>2164</v>
      </c>
    </row>
    <row r="321" spans="1:11" ht="14.45" customHeight="1" x14ac:dyDescent="0.2">
      <c r="A321" s="821" t="s">
        <v>576</v>
      </c>
      <c r="B321" s="822" t="s">
        <v>577</v>
      </c>
      <c r="C321" s="825" t="s">
        <v>599</v>
      </c>
      <c r="D321" s="839" t="s">
        <v>600</v>
      </c>
      <c r="E321" s="825" t="s">
        <v>5033</v>
      </c>
      <c r="F321" s="839" t="s">
        <v>5034</v>
      </c>
      <c r="G321" s="825" t="s">
        <v>5147</v>
      </c>
      <c r="H321" s="825" t="s">
        <v>5148</v>
      </c>
      <c r="I321" s="831">
        <v>21.234999656677246</v>
      </c>
      <c r="J321" s="831">
        <v>25</v>
      </c>
      <c r="K321" s="832">
        <v>530.84999847412109</v>
      </c>
    </row>
    <row r="322" spans="1:11" ht="14.45" customHeight="1" x14ac:dyDescent="0.2">
      <c r="A322" s="821" t="s">
        <v>576</v>
      </c>
      <c r="B322" s="822" t="s">
        <v>577</v>
      </c>
      <c r="C322" s="825" t="s">
        <v>599</v>
      </c>
      <c r="D322" s="839" t="s">
        <v>600</v>
      </c>
      <c r="E322" s="825" t="s">
        <v>5033</v>
      </c>
      <c r="F322" s="839" t="s">
        <v>5034</v>
      </c>
      <c r="G322" s="825" t="s">
        <v>5149</v>
      </c>
      <c r="H322" s="825" t="s">
        <v>5150</v>
      </c>
      <c r="I322" s="831">
        <v>2.5142857006617954</v>
      </c>
      <c r="J322" s="831">
        <v>1950</v>
      </c>
      <c r="K322" s="832">
        <v>4903.4800219535828</v>
      </c>
    </row>
    <row r="323" spans="1:11" ht="14.45" customHeight="1" x14ac:dyDescent="0.2">
      <c r="A323" s="821" t="s">
        <v>576</v>
      </c>
      <c r="B323" s="822" t="s">
        <v>577</v>
      </c>
      <c r="C323" s="825" t="s">
        <v>599</v>
      </c>
      <c r="D323" s="839" t="s">
        <v>600</v>
      </c>
      <c r="E323" s="825" t="s">
        <v>5033</v>
      </c>
      <c r="F323" s="839" t="s">
        <v>5034</v>
      </c>
      <c r="G323" s="825" t="s">
        <v>5327</v>
      </c>
      <c r="H323" s="825" t="s">
        <v>5328</v>
      </c>
      <c r="I323" s="831">
        <v>4.619999885559082</v>
      </c>
      <c r="J323" s="831">
        <v>50</v>
      </c>
      <c r="K323" s="832">
        <v>231</v>
      </c>
    </row>
    <row r="324" spans="1:11" ht="14.45" customHeight="1" x14ac:dyDescent="0.2">
      <c r="A324" s="821" t="s">
        <v>576</v>
      </c>
      <c r="B324" s="822" t="s">
        <v>577</v>
      </c>
      <c r="C324" s="825" t="s">
        <v>599</v>
      </c>
      <c r="D324" s="839" t="s">
        <v>600</v>
      </c>
      <c r="E324" s="825" t="s">
        <v>5033</v>
      </c>
      <c r="F324" s="839" t="s">
        <v>5034</v>
      </c>
      <c r="G324" s="825" t="s">
        <v>5329</v>
      </c>
      <c r="H324" s="825" t="s">
        <v>5330</v>
      </c>
      <c r="I324" s="831">
        <v>2.6700000762939453</v>
      </c>
      <c r="J324" s="831">
        <v>100</v>
      </c>
      <c r="K324" s="832">
        <v>267</v>
      </c>
    </row>
    <row r="325" spans="1:11" ht="14.45" customHeight="1" x14ac:dyDescent="0.2">
      <c r="A325" s="821" t="s">
        <v>576</v>
      </c>
      <c r="B325" s="822" t="s">
        <v>577</v>
      </c>
      <c r="C325" s="825" t="s">
        <v>599</v>
      </c>
      <c r="D325" s="839" t="s">
        <v>600</v>
      </c>
      <c r="E325" s="825" t="s">
        <v>5033</v>
      </c>
      <c r="F325" s="839" t="s">
        <v>5034</v>
      </c>
      <c r="G325" s="825" t="s">
        <v>5153</v>
      </c>
      <c r="H325" s="825" t="s">
        <v>5154</v>
      </c>
      <c r="I325" s="831">
        <v>23.594999313354492</v>
      </c>
      <c r="J325" s="831">
        <v>40</v>
      </c>
      <c r="K325" s="832">
        <v>941.29997253417969</v>
      </c>
    </row>
    <row r="326" spans="1:11" ht="14.45" customHeight="1" x14ac:dyDescent="0.2">
      <c r="A326" s="821" t="s">
        <v>576</v>
      </c>
      <c r="B326" s="822" t="s">
        <v>577</v>
      </c>
      <c r="C326" s="825" t="s">
        <v>599</v>
      </c>
      <c r="D326" s="839" t="s">
        <v>600</v>
      </c>
      <c r="E326" s="825" t="s">
        <v>5033</v>
      </c>
      <c r="F326" s="839" t="s">
        <v>5034</v>
      </c>
      <c r="G326" s="825" t="s">
        <v>5155</v>
      </c>
      <c r="H326" s="825" t="s">
        <v>5156</v>
      </c>
      <c r="I326" s="831">
        <v>2.5299999713897705</v>
      </c>
      <c r="J326" s="831">
        <v>500</v>
      </c>
      <c r="K326" s="832">
        <v>1265</v>
      </c>
    </row>
    <row r="327" spans="1:11" ht="14.45" customHeight="1" x14ac:dyDescent="0.2">
      <c r="A327" s="821" t="s">
        <v>576</v>
      </c>
      <c r="B327" s="822" t="s">
        <v>577</v>
      </c>
      <c r="C327" s="825" t="s">
        <v>599</v>
      </c>
      <c r="D327" s="839" t="s">
        <v>600</v>
      </c>
      <c r="E327" s="825" t="s">
        <v>5157</v>
      </c>
      <c r="F327" s="839" t="s">
        <v>5158</v>
      </c>
      <c r="G327" s="825" t="s">
        <v>5159</v>
      </c>
      <c r="H327" s="825" t="s">
        <v>5160</v>
      </c>
      <c r="I327" s="831">
        <v>11.220000267028809</v>
      </c>
      <c r="J327" s="831">
        <v>5080</v>
      </c>
      <c r="K327" s="832">
        <v>56997.599609375</v>
      </c>
    </row>
    <row r="328" spans="1:11" ht="14.45" customHeight="1" x14ac:dyDescent="0.2">
      <c r="A328" s="821" t="s">
        <v>576</v>
      </c>
      <c r="B328" s="822" t="s">
        <v>577</v>
      </c>
      <c r="C328" s="825" t="s">
        <v>599</v>
      </c>
      <c r="D328" s="839" t="s">
        <v>600</v>
      </c>
      <c r="E328" s="825" t="s">
        <v>5157</v>
      </c>
      <c r="F328" s="839" t="s">
        <v>5158</v>
      </c>
      <c r="G328" s="825" t="s">
        <v>5161</v>
      </c>
      <c r="H328" s="825" t="s">
        <v>5162</v>
      </c>
      <c r="I328" s="831">
        <v>216.82200622558594</v>
      </c>
      <c r="J328" s="831">
        <v>2500</v>
      </c>
      <c r="K328" s="832">
        <v>542055</v>
      </c>
    </row>
    <row r="329" spans="1:11" ht="14.45" customHeight="1" x14ac:dyDescent="0.2">
      <c r="A329" s="821" t="s">
        <v>576</v>
      </c>
      <c r="B329" s="822" t="s">
        <v>577</v>
      </c>
      <c r="C329" s="825" t="s">
        <v>599</v>
      </c>
      <c r="D329" s="839" t="s">
        <v>600</v>
      </c>
      <c r="E329" s="825" t="s">
        <v>5157</v>
      </c>
      <c r="F329" s="839" t="s">
        <v>5158</v>
      </c>
      <c r="G329" s="825" t="s">
        <v>5163</v>
      </c>
      <c r="H329" s="825" t="s">
        <v>5164</v>
      </c>
      <c r="I329" s="831">
        <v>215.92428370884485</v>
      </c>
      <c r="J329" s="831">
        <v>2540</v>
      </c>
      <c r="K329" s="832">
        <v>546291.7998046875</v>
      </c>
    </row>
    <row r="330" spans="1:11" ht="14.45" customHeight="1" x14ac:dyDescent="0.2">
      <c r="A330" s="821" t="s">
        <v>576</v>
      </c>
      <c r="B330" s="822" t="s">
        <v>577</v>
      </c>
      <c r="C330" s="825" t="s">
        <v>599</v>
      </c>
      <c r="D330" s="839" t="s">
        <v>600</v>
      </c>
      <c r="E330" s="825" t="s">
        <v>5157</v>
      </c>
      <c r="F330" s="839" t="s">
        <v>5158</v>
      </c>
      <c r="G330" s="825" t="s">
        <v>5165</v>
      </c>
      <c r="H330" s="825" t="s">
        <v>5166</v>
      </c>
      <c r="I330" s="831">
        <v>10.164999961853027</v>
      </c>
      <c r="J330" s="831">
        <v>500</v>
      </c>
      <c r="K330" s="832">
        <v>5083</v>
      </c>
    </row>
    <row r="331" spans="1:11" ht="14.45" customHeight="1" x14ac:dyDescent="0.2">
      <c r="A331" s="821" t="s">
        <v>576</v>
      </c>
      <c r="B331" s="822" t="s">
        <v>577</v>
      </c>
      <c r="C331" s="825" t="s">
        <v>599</v>
      </c>
      <c r="D331" s="839" t="s">
        <v>600</v>
      </c>
      <c r="E331" s="825" t="s">
        <v>5157</v>
      </c>
      <c r="F331" s="839" t="s">
        <v>5158</v>
      </c>
      <c r="G331" s="825" t="s">
        <v>5167</v>
      </c>
      <c r="H331" s="825" t="s">
        <v>5168</v>
      </c>
      <c r="I331" s="831">
        <v>7</v>
      </c>
      <c r="J331" s="831">
        <v>25</v>
      </c>
      <c r="K331" s="832">
        <v>175</v>
      </c>
    </row>
    <row r="332" spans="1:11" ht="14.45" customHeight="1" x14ac:dyDescent="0.2">
      <c r="A332" s="821" t="s">
        <v>576</v>
      </c>
      <c r="B332" s="822" t="s">
        <v>577</v>
      </c>
      <c r="C332" s="825" t="s">
        <v>599</v>
      </c>
      <c r="D332" s="839" t="s">
        <v>600</v>
      </c>
      <c r="E332" s="825" t="s">
        <v>5169</v>
      </c>
      <c r="F332" s="839" t="s">
        <v>5170</v>
      </c>
      <c r="G332" s="825" t="s">
        <v>5171</v>
      </c>
      <c r="H332" s="825" t="s">
        <v>5172</v>
      </c>
      <c r="I332" s="831">
        <v>0.47999998927116394</v>
      </c>
      <c r="J332" s="831">
        <v>1100</v>
      </c>
      <c r="K332" s="832">
        <v>528</v>
      </c>
    </row>
    <row r="333" spans="1:11" ht="14.45" customHeight="1" x14ac:dyDescent="0.2">
      <c r="A333" s="821" t="s">
        <v>576</v>
      </c>
      <c r="B333" s="822" t="s">
        <v>577</v>
      </c>
      <c r="C333" s="825" t="s">
        <v>599</v>
      </c>
      <c r="D333" s="839" t="s">
        <v>600</v>
      </c>
      <c r="E333" s="825" t="s">
        <v>5169</v>
      </c>
      <c r="F333" s="839" t="s">
        <v>5170</v>
      </c>
      <c r="G333" s="825" t="s">
        <v>5177</v>
      </c>
      <c r="H333" s="825" t="s">
        <v>5178</v>
      </c>
      <c r="I333" s="831">
        <v>0.54200001955032351</v>
      </c>
      <c r="J333" s="831">
        <v>7100</v>
      </c>
      <c r="K333" s="832">
        <v>3844</v>
      </c>
    </row>
    <row r="334" spans="1:11" ht="14.45" customHeight="1" x14ac:dyDescent="0.2">
      <c r="A334" s="821" t="s">
        <v>576</v>
      </c>
      <c r="B334" s="822" t="s">
        <v>577</v>
      </c>
      <c r="C334" s="825" t="s">
        <v>599</v>
      </c>
      <c r="D334" s="839" t="s">
        <v>600</v>
      </c>
      <c r="E334" s="825" t="s">
        <v>5169</v>
      </c>
      <c r="F334" s="839" t="s">
        <v>5170</v>
      </c>
      <c r="G334" s="825" t="s">
        <v>5179</v>
      </c>
      <c r="H334" s="825" t="s">
        <v>5180</v>
      </c>
      <c r="I334" s="831">
        <v>29.639999389648438</v>
      </c>
      <c r="J334" s="831">
        <v>1450</v>
      </c>
      <c r="K334" s="832">
        <v>42977.890625</v>
      </c>
    </row>
    <row r="335" spans="1:11" ht="14.45" customHeight="1" x14ac:dyDescent="0.2">
      <c r="A335" s="821" t="s">
        <v>576</v>
      </c>
      <c r="B335" s="822" t="s">
        <v>577</v>
      </c>
      <c r="C335" s="825" t="s">
        <v>599</v>
      </c>
      <c r="D335" s="839" t="s">
        <v>600</v>
      </c>
      <c r="E335" s="825" t="s">
        <v>5169</v>
      </c>
      <c r="F335" s="839" t="s">
        <v>5170</v>
      </c>
      <c r="G335" s="825" t="s">
        <v>5331</v>
      </c>
      <c r="H335" s="825" t="s">
        <v>5332</v>
      </c>
      <c r="I335" s="831">
        <v>29.639999389648438</v>
      </c>
      <c r="J335" s="831">
        <v>150</v>
      </c>
      <c r="K335" s="832">
        <v>4445.969970703125</v>
      </c>
    </row>
    <row r="336" spans="1:11" ht="14.45" customHeight="1" x14ac:dyDescent="0.2">
      <c r="A336" s="821" t="s">
        <v>576</v>
      </c>
      <c r="B336" s="822" t="s">
        <v>577</v>
      </c>
      <c r="C336" s="825" t="s">
        <v>599</v>
      </c>
      <c r="D336" s="839" t="s">
        <v>600</v>
      </c>
      <c r="E336" s="825" t="s">
        <v>5169</v>
      </c>
      <c r="F336" s="839" t="s">
        <v>5170</v>
      </c>
      <c r="G336" s="825" t="s">
        <v>5333</v>
      </c>
      <c r="H336" s="825" t="s">
        <v>5334</v>
      </c>
      <c r="I336" s="831">
        <v>29.639999389648438</v>
      </c>
      <c r="J336" s="831">
        <v>400</v>
      </c>
      <c r="K336" s="832">
        <v>11855.9599609375</v>
      </c>
    </row>
    <row r="337" spans="1:11" ht="14.45" customHeight="1" x14ac:dyDescent="0.2">
      <c r="A337" s="821" t="s">
        <v>576</v>
      </c>
      <c r="B337" s="822" t="s">
        <v>577</v>
      </c>
      <c r="C337" s="825" t="s">
        <v>599</v>
      </c>
      <c r="D337" s="839" t="s">
        <v>600</v>
      </c>
      <c r="E337" s="825" t="s">
        <v>5169</v>
      </c>
      <c r="F337" s="839" t="s">
        <v>5170</v>
      </c>
      <c r="G337" s="825" t="s">
        <v>5181</v>
      </c>
      <c r="H337" s="825" t="s">
        <v>5182</v>
      </c>
      <c r="I337" s="831">
        <v>1.803999948501587</v>
      </c>
      <c r="J337" s="831">
        <v>3300</v>
      </c>
      <c r="K337" s="832">
        <v>5955</v>
      </c>
    </row>
    <row r="338" spans="1:11" ht="14.45" customHeight="1" x14ac:dyDescent="0.2">
      <c r="A338" s="821" t="s">
        <v>576</v>
      </c>
      <c r="B338" s="822" t="s">
        <v>577</v>
      </c>
      <c r="C338" s="825" t="s">
        <v>599</v>
      </c>
      <c r="D338" s="839" t="s">
        <v>600</v>
      </c>
      <c r="E338" s="825" t="s">
        <v>5169</v>
      </c>
      <c r="F338" s="839" t="s">
        <v>5170</v>
      </c>
      <c r="G338" s="825" t="s">
        <v>5293</v>
      </c>
      <c r="H338" s="825" t="s">
        <v>5294</v>
      </c>
      <c r="I338" s="831">
        <v>1.7999999523162842</v>
      </c>
      <c r="J338" s="831">
        <v>4300</v>
      </c>
      <c r="K338" s="832">
        <v>7740</v>
      </c>
    </row>
    <row r="339" spans="1:11" ht="14.45" customHeight="1" x14ac:dyDescent="0.2">
      <c r="A339" s="821" t="s">
        <v>576</v>
      </c>
      <c r="B339" s="822" t="s">
        <v>577</v>
      </c>
      <c r="C339" s="825" t="s">
        <v>599</v>
      </c>
      <c r="D339" s="839" t="s">
        <v>600</v>
      </c>
      <c r="E339" s="825" t="s">
        <v>5169</v>
      </c>
      <c r="F339" s="839" t="s">
        <v>5170</v>
      </c>
      <c r="G339" s="825" t="s">
        <v>5335</v>
      </c>
      <c r="H339" s="825" t="s">
        <v>5336</v>
      </c>
      <c r="I339" s="831">
        <v>1.8024999499320984</v>
      </c>
      <c r="J339" s="831">
        <v>1000</v>
      </c>
      <c r="K339" s="832">
        <v>1802</v>
      </c>
    </row>
    <row r="340" spans="1:11" ht="14.45" customHeight="1" x14ac:dyDescent="0.2">
      <c r="A340" s="821" t="s">
        <v>576</v>
      </c>
      <c r="B340" s="822" t="s">
        <v>577</v>
      </c>
      <c r="C340" s="825" t="s">
        <v>599</v>
      </c>
      <c r="D340" s="839" t="s">
        <v>600</v>
      </c>
      <c r="E340" s="825" t="s">
        <v>5183</v>
      </c>
      <c r="F340" s="839" t="s">
        <v>5184</v>
      </c>
      <c r="G340" s="825" t="s">
        <v>5337</v>
      </c>
      <c r="H340" s="825" t="s">
        <v>5338</v>
      </c>
      <c r="I340" s="831">
        <v>7.0199999809265137</v>
      </c>
      <c r="J340" s="831">
        <v>10</v>
      </c>
      <c r="K340" s="832">
        <v>70.199996948242188</v>
      </c>
    </row>
    <row r="341" spans="1:11" ht="14.45" customHeight="1" x14ac:dyDescent="0.2">
      <c r="A341" s="821" t="s">
        <v>576</v>
      </c>
      <c r="B341" s="822" t="s">
        <v>577</v>
      </c>
      <c r="C341" s="825" t="s">
        <v>599</v>
      </c>
      <c r="D341" s="839" t="s">
        <v>600</v>
      </c>
      <c r="E341" s="825" t="s">
        <v>5183</v>
      </c>
      <c r="F341" s="839" t="s">
        <v>5184</v>
      </c>
      <c r="G341" s="825" t="s">
        <v>5339</v>
      </c>
      <c r="H341" s="825" t="s">
        <v>5340</v>
      </c>
      <c r="I341" s="831">
        <v>7.0199999809265137</v>
      </c>
      <c r="J341" s="831">
        <v>10</v>
      </c>
      <c r="K341" s="832">
        <v>70.199996948242188</v>
      </c>
    </row>
    <row r="342" spans="1:11" ht="14.45" customHeight="1" x14ac:dyDescent="0.2">
      <c r="A342" s="821" t="s">
        <v>576</v>
      </c>
      <c r="B342" s="822" t="s">
        <v>577</v>
      </c>
      <c r="C342" s="825" t="s">
        <v>599</v>
      </c>
      <c r="D342" s="839" t="s">
        <v>600</v>
      </c>
      <c r="E342" s="825" t="s">
        <v>5183</v>
      </c>
      <c r="F342" s="839" t="s">
        <v>5184</v>
      </c>
      <c r="G342" s="825" t="s">
        <v>5187</v>
      </c>
      <c r="H342" s="825" t="s">
        <v>5188</v>
      </c>
      <c r="I342" s="831">
        <v>7.0199999809265137</v>
      </c>
      <c r="J342" s="831">
        <v>13</v>
      </c>
      <c r="K342" s="832">
        <v>91.260002136230469</v>
      </c>
    </row>
    <row r="343" spans="1:11" ht="14.45" customHeight="1" x14ac:dyDescent="0.2">
      <c r="A343" s="821" t="s">
        <v>576</v>
      </c>
      <c r="B343" s="822" t="s">
        <v>577</v>
      </c>
      <c r="C343" s="825" t="s">
        <v>599</v>
      </c>
      <c r="D343" s="839" t="s">
        <v>600</v>
      </c>
      <c r="E343" s="825" t="s">
        <v>5183</v>
      </c>
      <c r="F343" s="839" t="s">
        <v>5184</v>
      </c>
      <c r="G343" s="825" t="s">
        <v>5189</v>
      </c>
      <c r="H343" s="825" t="s">
        <v>5190</v>
      </c>
      <c r="I343" s="831">
        <v>7.0150001049041748</v>
      </c>
      <c r="J343" s="831">
        <v>20</v>
      </c>
      <c r="K343" s="832">
        <v>140.29999542236328</v>
      </c>
    </row>
    <row r="344" spans="1:11" ht="14.45" customHeight="1" x14ac:dyDescent="0.2">
      <c r="A344" s="821" t="s">
        <v>576</v>
      </c>
      <c r="B344" s="822" t="s">
        <v>577</v>
      </c>
      <c r="C344" s="825" t="s">
        <v>599</v>
      </c>
      <c r="D344" s="839" t="s">
        <v>600</v>
      </c>
      <c r="E344" s="825" t="s">
        <v>5183</v>
      </c>
      <c r="F344" s="839" t="s">
        <v>5184</v>
      </c>
      <c r="G344" s="825" t="s">
        <v>5191</v>
      </c>
      <c r="H344" s="825" t="s">
        <v>5192</v>
      </c>
      <c r="I344" s="831">
        <v>0.7</v>
      </c>
      <c r="J344" s="831">
        <v>3400</v>
      </c>
      <c r="K344" s="832">
        <v>2362</v>
      </c>
    </row>
    <row r="345" spans="1:11" ht="14.45" customHeight="1" x14ac:dyDescent="0.2">
      <c r="A345" s="821" t="s">
        <v>576</v>
      </c>
      <c r="B345" s="822" t="s">
        <v>577</v>
      </c>
      <c r="C345" s="825" t="s">
        <v>599</v>
      </c>
      <c r="D345" s="839" t="s">
        <v>600</v>
      </c>
      <c r="E345" s="825" t="s">
        <v>5183</v>
      </c>
      <c r="F345" s="839" t="s">
        <v>5184</v>
      </c>
      <c r="G345" s="825" t="s">
        <v>5193</v>
      </c>
      <c r="H345" s="825" t="s">
        <v>5194</v>
      </c>
      <c r="I345" s="831">
        <v>0.69500000278155005</v>
      </c>
      <c r="J345" s="831">
        <v>10400</v>
      </c>
      <c r="K345" s="832">
        <v>7430</v>
      </c>
    </row>
    <row r="346" spans="1:11" ht="14.45" customHeight="1" x14ac:dyDescent="0.2">
      <c r="A346" s="821" t="s">
        <v>576</v>
      </c>
      <c r="B346" s="822" t="s">
        <v>577</v>
      </c>
      <c r="C346" s="825" t="s">
        <v>599</v>
      </c>
      <c r="D346" s="839" t="s">
        <v>600</v>
      </c>
      <c r="E346" s="825" t="s">
        <v>5183</v>
      </c>
      <c r="F346" s="839" t="s">
        <v>5184</v>
      </c>
      <c r="G346" s="825" t="s">
        <v>5195</v>
      </c>
      <c r="H346" s="825" t="s">
        <v>5196</v>
      </c>
      <c r="I346" s="831">
        <v>0.67833332220713294</v>
      </c>
      <c r="J346" s="831">
        <v>12200</v>
      </c>
      <c r="K346" s="832">
        <v>8200</v>
      </c>
    </row>
    <row r="347" spans="1:11" ht="14.45" customHeight="1" x14ac:dyDescent="0.2">
      <c r="A347" s="821" t="s">
        <v>576</v>
      </c>
      <c r="B347" s="822" t="s">
        <v>577</v>
      </c>
      <c r="C347" s="825" t="s">
        <v>599</v>
      </c>
      <c r="D347" s="839" t="s">
        <v>600</v>
      </c>
      <c r="E347" s="825" t="s">
        <v>5197</v>
      </c>
      <c r="F347" s="839" t="s">
        <v>5198</v>
      </c>
      <c r="G347" s="825" t="s">
        <v>5199</v>
      </c>
      <c r="H347" s="825" t="s">
        <v>5200</v>
      </c>
      <c r="I347" s="831">
        <v>4509.9599609375</v>
      </c>
      <c r="J347" s="831">
        <v>4</v>
      </c>
      <c r="K347" s="832">
        <v>18039.8203125</v>
      </c>
    </row>
    <row r="348" spans="1:11" ht="14.45" customHeight="1" x14ac:dyDescent="0.2">
      <c r="A348" s="821" t="s">
        <v>576</v>
      </c>
      <c r="B348" s="822" t="s">
        <v>577</v>
      </c>
      <c r="C348" s="825" t="s">
        <v>602</v>
      </c>
      <c r="D348" s="839" t="s">
        <v>603</v>
      </c>
      <c r="E348" s="825" t="s">
        <v>4953</v>
      </c>
      <c r="F348" s="839" t="s">
        <v>4954</v>
      </c>
      <c r="G348" s="825" t="s">
        <v>5233</v>
      </c>
      <c r="H348" s="825" t="s">
        <v>5234</v>
      </c>
      <c r="I348" s="831">
        <v>8.3925001621246338</v>
      </c>
      <c r="J348" s="831">
        <v>95</v>
      </c>
      <c r="K348" s="832">
        <v>797.34999847412109</v>
      </c>
    </row>
    <row r="349" spans="1:11" ht="14.45" customHeight="1" x14ac:dyDescent="0.2">
      <c r="A349" s="821" t="s">
        <v>576</v>
      </c>
      <c r="B349" s="822" t="s">
        <v>577</v>
      </c>
      <c r="C349" s="825" t="s">
        <v>602</v>
      </c>
      <c r="D349" s="839" t="s">
        <v>603</v>
      </c>
      <c r="E349" s="825" t="s">
        <v>4953</v>
      </c>
      <c r="F349" s="839" t="s">
        <v>4954</v>
      </c>
      <c r="G349" s="825" t="s">
        <v>5341</v>
      </c>
      <c r="H349" s="825" t="s">
        <v>5342</v>
      </c>
      <c r="I349" s="831">
        <v>13.079999923706055</v>
      </c>
      <c r="J349" s="831">
        <v>1</v>
      </c>
      <c r="K349" s="832">
        <v>13.079999923706055</v>
      </c>
    </row>
    <row r="350" spans="1:11" ht="14.45" customHeight="1" x14ac:dyDescent="0.2">
      <c r="A350" s="821" t="s">
        <v>576</v>
      </c>
      <c r="B350" s="822" t="s">
        <v>577</v>
      </c>
      <c r="C350" s="825" t="s">
        <v>602</v>
      </c>
      <c r="D350" s="839" t="s">
        <v>603</v>
      </c>
      <c r="E350" s="825" t="s">
        <v>4953</v>
      </c>
      <c r="F350" s="839" t="s">
        <v>4954</v>
      </c>
      <c r="G350" s="825" t="s">
        <v>5007</v>
      </c>
      <c r="H350" s="825" t="s">
        <v>5008</v>
      </c>
      <c r="I350" s="831">
        <v>19.319999694824219</v>
      </c>
      <c r="J350" s="831">
        <v>60</v>
      </c>
      <c r="K350" s="832">
        <v>1159.1999816894531</v>
      </c>
    </row>
    <row r="351" spans="1:11" ht="14.45" customHeight="1" x14ac:dyDescent="0.2">
      <c r="A351" s="821" t="s">
        <v>576</v>
      </c>
      <c r="B351" s="822" t="s">
        <v>577</v>
      </c>
      <c r="C351" s="825" t="s">
        <v>602</v>
      </c>
      <c r="D351" s="839" t="s">
        <v>603</v>
      </c>
      <c r="E351" s="825" t="s">
        <v>4953</v>
      </c>
      <c r="F351" s="839" t="s">
        <v>4954</v>
      </c>
      <c r="G351" s="825" t="s">
        <v>5031</v>
      </c>
      <c r="H351" s="825" t="s">
        <v>5032</v>
      </c>
      <c r="I351" s="831">
        <v>29.879999160766602</v>
      </c>
      <c r="J351" s="831">
        <v>30</v>
      </c>
      <c r="K351" s="832">
        <v>896.4000244140625</v>
      </c>
    </row>
    <row r="352" spans="1:11" ht="14.45" customHeight="1" x14ac:dyDescent="0.2">
      <c r="A352" s="821" t="s">
        <v>576</v>
      </c>
      <c r="B352" s="822" t="s">
        <v>577</v>
      </c>
      <c r="C352" s="825" t="s">
        <v>602</v>
      </c>
      <c r="D352" s="839" t="s">
        <v>603</v>
      </c>
      <c r="E352" s="825" t="s">
        <v>5033</v>
      </c>
      <c r="F352" s="839" t="s">
        <v>5034</v>
      </c>
      <c r="G352" s="825" t="s">
        <v>5343</v>
      </c>
      <c r="H352" s="825" t="s">
        <v>5344</v>
      </c>
      <c r="I352" s="831">
        <v>8605.51953125</v>
      </c>
      <c r="J352" s="831">
        <v>3</v>
      </c>
      <c r="K352" s="832">
        <v>25816.55859375</v>
      </c>
    </row>
    <row r="353" spans="1:11" ht="14.45" customHeight="1" x14ac:dyDescent="0.2">
      <c r="A353" s="821" t="s">
        <v>576</v>
      </c>
      <c r="B353" s="822" t="s">
        <v>577</v>
      </c>
      <c r="C353" s="825" t="s">
        <v>602</v>
      </c>
      <c r="D353" s="839" t="s">
        <v>603</v>
      </c>
      <c r="E353" s="825" t="s">
        <v>5033</v>
      </c>
      <c r="F353" s="839" t="s">
        <v>5034</v>
      </c>
      <c r="G353" s="825" t="s">
        <v>5345</v>
      </c>
      <c r="H353" s="825" t="s">
        <v>5346</v>
      </c>
      <c r="I353" s="831">
        <v>11.497499942779541</v>
      </c>
      <c r="J353" s="831">
        <v>401</v>
      </c>
      <c r="K353" s="832">
        <v>4610.5</v>
      </c>
    </row>
    <row r="354" spans="1:11" ht="14.45" customHeight="1" x14ac:dyDescent="0.2">
      <c r="A354" s="821" t="s">
        <v>576</v>
      </c>
      <c r="B354" s="822" t="s">
        <v>577</v>
      </c>
      <c r="C354" s="825" t="s">
        <v>602</v>
      </c>
      <c r="D354" s="839" t="s">
        <v>603</v>
      </c>
      <c r="E354" s="825" t="s">
        <v>5033</v>
      </c>
      <c r="F354" s="839" t="s">
        <v>5034</v>
      </c>
      <c r="G354" s="825" t="s">
        <v>5347</v>
      </c>
      <c r="H354" s="825" t="s">
        <v>5348</v>
      </c>
      <c r="I354" s="831">
        <v>1316.47998046875</v>
      </c>
      <c r="J354" s="831">
        <v>60</v>
      </c>
      <c r="K354" s="832">
        <v>78988.798828125</v>
      </c>
    </row>
    <row r="355" spans="1:11" ht="14.45" customHeight="1" x14ac:dyDescent="0.2">
      <c r="A355" s="821" t="s">
        <v>576</v>
      </c>
      <c r="B355" s="822" t="s">
        <v>577</v>
      </c>
      <c r="C355" s="825" t="s">
        <v>602</v>
      </c>
      <c r="D355" s="839" t="s">
        <v>603</v>
      </c>
      <c r="E355" s="825" t="s">
        <v>5033</v>
      </c>
      <c r="F355" s="839" t="s">
        <v>5034</v>
      </c>
      <c r="G355" s="825" t="s">
        <v>5349</v>
      </c>
      <c r="H355" s="825" t="s">
        <v>5350</v>
      </c>
      <c r="I355" s="831">
        <v>0.25</v>
      </c>
      <c r="J355" s="831">
        <v>100</v>
      </c>
      <c r="K355" s="832">
        <v>25</v>
      </c>
    </row>
    <row r="356" spans="1:11" ht="14.45" customHeight="1" x14ac:dyDescent="0.2">
      <c r="A356" s="821" t="s">
        <v>576</v>
      </c>
      <c r="B356" s="822" t="s">
        <v>577</v>
      </c>
      <c r="C356" s="825" t="s">
        <v>602</v>
      </c>
      <c r="D356" s="839" t="s">
        <v>603</v>
      </c>
      <c r="E356" s="825" t="s">
        <v>5033</v>
      </c>
      <c r="F356" s="839" t="s">
        <v>5034</v>
      </c>
      <c r="G356" s="825" t="s">
        <v>5351</v>
      </c>
      <c r="H356" s="825" t="s">
        <v>5352</v>
      </c>
      <c r="I356" s="831">
        <v>2520.780029296875</v>
      </c>
      <c r="J356" s="831">
        <v>20</v>
      </c>
      <c r="K356" s="832">
        <v>50415.6015625</v>
      </c>
    </row>
    <row r="357" spans="1:11" ht="14.45" customHeight="1" x14ac:dyDescent="0.2">
      <c r="A357" s="821" t="s">
        <v>576</v>
      </c>
      <c r="B357" s="822" t="s">
        <v>577</v>
      </c>
      <c r="C357" s="825" t="s">
        <v>602</v>
      </c>
      <c r="D357" s="839" t="s">
        <v>603</v>
      </c>
      <c r="E357" s="825" t="s">
        <v>5033</v>
      </c>
      <c r="F357" s="839" t="s">
        <v>5034</v>
      </c>
      <c r="G357" s="825" t="s">
        <v>5353</v>
      </c>
      <c r="H357" s="825" t="s">
        <v>5354</v>
      </c>
      <c r="I357" s="831">
        <v>1017.75</v>
      </c>
      <c r="J357" s="831">
        <v>20</v>
      </c>
      <c r="K357" s="832">
        <v>20355</v>
      </c>
    </row>
    <row r="358" spans="1:11" ht="14.45" customHeight="1" x14ac:dyDescent="0.2">
      <c r="A358" s="821" t="s">
        <v>576</v>
      </c>
      <c r="B358" s="822" t="s">
        <v>577</v>
      </c>
      <c r="C358" s="825" t="s">
        <v>602</v>
      </c>
      <c r="D358" s="839" t="s">
        <v>603</v>
      </c>
      <c r="E358" s="825" t="s">
        <v>5033</v>
      </c>
      <c r="F358" s="839" t="s">
        <v>5034</v>
      </c>
      <c r="G358" s="825" t="s">
        <v>5355</v>
      </c>
      <c r="H358" s="825" t="s">
        <v>5356</v>
      </c>
      <c r="I358" s="831">
        <v>531.19000244140625</v>
      </c>
      <c r="J358" s="831">
        <v>1</v>
      </c>
      <c r="K358" s="832">
        <v>531.19000244140625</v>
      </c>
    </row>
    <row r="359" spans="1:11" ht="14.45" customHeight="1" x14ac:dyDescent="0.2">
      <c r="A359" s="821" t="s">
        <v>576</v>
      </c>
      <c r="B359" s="822" t="s">
        <v>577</v>
      </c>
      <c r="C359" s="825" t="s">
        <v>602</v>
      </c>
      <c r="D359" s="839" t="s">
        <v>603</v>
      </c>
      <c r="E359" s="825" t="s">
        <v>5033</v>
      </c>
      <c r="F359" s="839" t="s">
        <v>5034</v>
      </c>
      <c r="G359" s="825" t="s">
        <v>5357</v>
      </c>
      <c r="H359" s="825" t="s">
        <v>5358</v>
      </c>
      <c r="I359" s="831">
        <v>847</v>
      </c>
      <c r="J359" s="831">
        <v>80</v>
      </c>
      <c r="K359" s="832">
        <v>67760</v>
      </c>
    </row>
    <row r="360" spans="1:11" ht="14.45" customHeight="1" x14ac:dyDescent="0.2">
      <c r="A360" s="821" t="s">
        <v>576</v>
      </c>
      <c r="B360" s="822" t="s">
        <v>577</v>
      </c>
      <c r="C360" s="825" t="s">
        <v>602</v>
      </c>
      <c r="D360" s="839" t="s">
        <v>603</v>
      </c>
      <c r="E360" s="825" t="s">
        <v>5033</v>
      </c>
      <c r="F360" s="839" t="s">
        <v>5034</v>
      </c>
      <c r="G360" s="825" t="s">
        <v>5359</v>
      </c>
      <c r="H360" s="825" t="s">
        <v>5360</v>
      </c>
      <c r="I360" s="831">
        <v>9.4519998550415032</v>
      </c>
      <c r="J360" s="831">
        <v>1600</v>
      </c>
      <c r="K360" s="832">
        <v>15125</v>
      </c>
    </row>
    <row r="361" spans="1:11" ht="14.45" customHeight="1" x14ac:dyDescent="0.2">
      <c r="A361" s="821" t="s">
        <v>576</v>
      </c>
      <c r="B361" s="822" t="s">
        <v>577</v>
      </c>
      <c r="C361" s="825" t="s">
        <v>602</v>
      </c>
      <c r="D361" s="839" t="s">
        <v>603</v>
      </c>
      <c r="E361" s="825" t="s">
        <v>5183</v>
      </c>
      <c r="F361" s="839" t="s">
        <v>5184</v>
      </c>
      <c r="G361" s="825" t="s">
        <v>5191</v>
      </c>
      <c r="H361" s="825" t="s">
        <v>5192</v>
      </c>
      <c r="I361" s="831">
        <v>0.71333332856496179</v>
      </c>
      <c r="J361" s="831">
        <v>3600</v>
      </c>
      <c r="K361" s="832">
        <v>2348</v>
      </c>
    </row>
    <row r="362" spans="1:11" ht="14.45" customHeight="1" x14ac:dyDescent="0.2">
      <c r="A362" s="821" t="s">
        <v>576</v>
      </c>
      <c r="B362" s="822" t="s">
        <v>577</v>
      </c>
      <c r="C362" s="825" t="s">
        <v>602</v>
      </c>
      <c r="D362" s="839" t="s">
        <v>603</v>
      </c>
      <c r="E362" s="825" t="s">
        <v>5183</v>
      </c>
      <c r="F362" s="839" t="s">
        <v>5184</v>
      </c>
      <c r="G362" s="825" t="s">
        <v>5193</v>
      </c>
      <c r="H362" s="825" t="s">
        <v>5194</v>
      </c>
      <c r="I362" s="831">
        <v>0.68500000238418579</v>
      </c>
      <c r="J362" s="831">
        <v>3200</v>
      </c>
      <c r="K362" s="832">
        <v>2038</v>
      </c>
    </row>
    <row r="363" spans="1:11" ht="14.45" customHeight="1" x14ac:dyDescent="0.2">
      <c r="A363" s="821" t="s">
        <v>576</v>
      </c>
      <c r="B363" s="822" t="s">
        <v>577</v>
      </c>
      <c r="C363" s="825" t="s">
        <v>602</v>
      </c>
      <c r="D363" s="839" t="s">
        <v>603</v>
      </c>
      <c r="E363" s="825" t="s">
        <v>5183</v>
      </c>
      <c r="F363" s="839" t="s">
        <v>5184</v>
      </c>
      <c r="G363" s="825" t="s">
        <v>5195</v>
      </c>
      <c r="H363" s="825" t="s">
        <v>5196</v>
      </c>
      <c r="I363" s="831">
        <v>0.77999997138977051</v>
      </c>
      <c r="J363" s="831">
        <v>400</v>
      </c>
      <c r="K363" s="832">
        <v>312</v>
      </c>
    </row>
    <row r="364" spans="1:11" ht="14.45" customHeight="1" x14ac:dyDescent="0.2">
      <c r="A364" s="821" t="s">
        <v>576</v>
      </c>
      <c r="B364" s="822" t="s">
        <v>577</v>
      </c>
      <c r="C364" s="825" t="s">
        <v>605</v>
      </c>
      <c r="D364" s="839" t="s">
        <v>606</v>
      </c>
      <c r="E364" s="825" t="s">
        <v>4953</v>
      </c>
      <c r="F364" s="839" t="s">
        <v>4954</v>
      </c>
      <c r="G364" s="825" t="s">
        <v>5361</v>
      </c>
      <c r="H364" s="825" t="s">
        <v>5362</v>
      </c>
      <c r="I364" s="831">
        <v>106.26000213623047</v>
      </c>
      <c r="J364" s="831">
        <v>14</v>
      </c>
      <c r="K364" s="832">
        <v>1487.6400146484375</v>
      </c>
    </row>
    <row r="365" spans="1:11" ht="14.45" customHeight="1" x14ac:dyDescent="0.2">
      <c r="A365" s="821" t="s">
        <v>576</v>
      </c>
      <c r="B365" s="822" t="s">
        <v>577</v>
      </c>
      <c r="C365" s="825" t="s">
        <v>605</v>
      </c>
      <c r="D365" s="839" t="s">
        <v>606</v>
      </c>
      <c r="E365" s="825" t="s">
        <v>4953</v>
      </c>
      <c r="F365" s="839" t="s">
        <v>4954</v>
      </c>
      <c r="G365" s="825" t="s">
        <v>4959</v>
      </c>
      <c r="H365" s="825" t="s">
        <v>4960</v>
      </c>
      <c r="I365" s="831">
        <v>0.87999999523162842</v>
      </c>
      <c r="J365" s="831">
        <v>1500</v>
      </c>
      <c r="K365" s="832">
        <v>1320</v>
      </c>
    </row>
    <row r="366" spans="1:11" ht="14.45" customHeight="1" x14ac:dyDescent="0.2">
      <c r="A366" s="821" t="s">
        <v>576</v>
      </c>
      <c r="B366" s="822" t="s">
        <v>577</v>
      </c>
      <c r="C366" s="825" t="s">
        <v>605</v>
      </c>
      <c r="D366" s="839" t="s">
        <v>606</v>
      </c>
      <c r="E366" s="825" t="s">
        <v>4953</v>
      </c>
      <c r="F366" s="839" t="s">
        <v>4954</v>
      </c>
      <c r="G366" s="825" t="s">
        <v>4961</v>
      </c>
      <c r="H366" s="825" t="s">
        <v>4962</v>
      </c>
      <c r="I366" s="831">
        <v>3.2175000309944153</v>
      </c>
      <c r="J366" s="831">
        <v>4000</v>
      </c>
      <c r="K366" s="832">
        <v>12870</v>
      </c>
    </row>
    <row r="367" spans="1:11" ht="14.45" customHeight="1" x14ac:dyDescent="0.2">
      <c r="A367" s="821" t="s">
        <v>576</v>
      </c>
      <c r="B367" s="822" t="s">
        <v>577</v>
      </c>
      <c r="C367" s="825" t="s">
        <v>605</v>
      </c>
      <c r="D367" s="839" t="s">
        <v>606</v>
      </c>
      <c r="E367" s="825" t="s">
        <v>4953</v>
      </c>
      <c r="F367" s="839" t="s">
        <v>4954</v>
      </c>
      <c r="G367" s="825" t="s">
        <v>4965</v>
      </c>
      <c r="H367" s="825" t="s">
        <v>4966</v>
      </c>
      <c r="I367" s="831">
        <v>2.0499999523162842</v>
      </c>
      <c r="J367" s="831">
        <v>250</v>
      </c>
      <c r="K367" s="832">
        <v>512.989990234375</v>
      </c>
    </row>
    <row r="368" spans="1:11" ht="14.45" customHeight="1" x14ac:dyDescent="0.2">
      <c r="A368" s="821" t="s">
        <v>576</v>
      </c>
      <c r="B368" s="822" t="s">
        <v>577</v>
      </c>
      <c r="C368" s="825" t="s">
        <v>605</v>
      </c>
      <c r="D368" s="839" t="s">
        <v>606</v>
      </c>
      <c r="E368" s="825" t="s">
        <v>4953</v>
      </c>
      <c r="F368" s="839" t="s">
        <v>4954</v>
      </c>
      <c r="G368" s="825" t="s">
        <v>4967</v>
      </c>
      <c r="H368" s="825" t="s">
        <v>4968</v>
      </c>
      <c r="I368" s="831">
        <v>2.7400000095367432</v>
      </c>
      <c r="J368" s="831">
        <v>225</v>
      </c>
      <c r="K368" s="832">
        <v>615.58999633789063</v>
      </c>
    </row>
    <row r="369" spans="1:11" ht="14.45" customHeight="1" x14ac:dyDescent="0.2">
      <c r="A369" s="821" t="s">
        <v>576</v>
      </c>
      <c r="B369" s="822" t="s">
        <v>577</v>
      </c>
      <c r="C369" s="825" t="s">
        <v>605</v>
      </c>
      <c r="D369" s="839" t="s">
        <v>606</v>
      </c>
      <c r="E369" s="825" t="s">
        <v>4953</v>
      </c>
      <c r="F369" s="839" t="s">
        <v>4954</v>
      </c>
      <c r="G369" s="825" t="s">
        <v>4971</v>
      </c>
      <c r="H369" s="825" t="s">
        <v>4972</v>
      </c>
      <c r="I369" s="831">
        <v>157.76750183105469</v>
      </c>
      <c r="J369" s="831">
        <v>42</v>
      </c>
      <c r="K369" s="832">
        <v>6626.5198974609375</v>
      </c>
    </row>
    <row r="370" spans="1:11" ht="14.45" customHeight="1" x14ac:dyDescent="0.2">
      <c r="A370" s="821" t="s">
        <v>576</v>
      </c>
      <c r="B370" s="822" t="s">
        <v>577</v>
      </c>
      <c r="C370" s="825" t="s">
        <v>605</v>
      </c>
      <c r="D370" s="839" t="s">
        <v>606</v>
      </c>
      <c r="E370" s="825" t="s">
        <v>4953</v>
      </c>
      <c r="F370" s="839" t="s">
        <v>4954</v>
      </c>
      <c r="G370" s="825" t="s">
        <v>4973</v>
      </c>
      <c r="H370" s="825" t="s">
        <v>4974</v>
      </c>
      <c r="I370" s="831">
        <v>86.379997253417969</v>
      </c>
      <c r="J370" s="831">
        <v>30</v>
      </c>
      <c r="K370" s="832">
        <v>2591.260009765625</v>
      </c>
    </row>
    <row r="371" spans="1:11" ht="14.45" customHeight="1" x14ac:dyDescent="0.2">
      <c r="A371" s="821" t="s">
        <v>576</v>
      </c>
      <c r="B371" s="822" t="s">
        <v>577</v>
      </c>
      <c r="C371" s="825" t="s">
        <v>605</v>
      </c>
      <c r="D371" s="839" t="s">
        <v>606</v>
      </c>
      <c r="E371" s="825" t="s">
        <v>4953</v>
      </c>
      <c r="F371" s="839" t="s">
        <v>4954</v>
      </c>
      <c r="G371" s="825" t="s">
        <v>4975</v>
      </c>
      <c r="H371" s="825" t="s">
        <v>4976</v>
      </c>
      <c r="I371" s="831">
        <v>11.359999656677246</v>
      </c>
      <c r="J371" s="831">
        <v>120</v>
      </c>
      <c r="K371" s="832">
        <v>1363.43994140625</v>
      </c>
    </row>
    <row r="372" spans="1:11" ht="14.45" customHeight="1" x14ac:dyDescent="0.2">
      <c r="A372" s="821" t="s">
        <v>576</v>
      </c>
      <c r="B372" s="822" t="s">
        <v>577</v>
      </c>
      <c r="C372" s="825" t="s">
        <v>605</v>
      </c>
      <c r="D372" s="839" t="s">
        <v>606</v>
      </c>
      <c r="E372" s="825" t="s">
        <v>4953</v>
      </c>
      <c r="F372" s="839" t="s">
        <v>4954</v>
      </c>
      <c r="G372" s="825" t="s">
        <v>4979</v>
      </c>
      <c r="H372" s="825" t="s">
        <v>4980</v>
      </c>
      <c r="I372" s="831">
        <v>355.35000610351563</v>
      </c>
      <c r="J372" s="831">
        <v>9</v>
      </c>
      <c r="K372" s="832">
        <v>3198.1500854492188</v>
      </c>
    </row>
    <row r="373" spans="1:11" ht="14.45" customHeight="1" x14ac:dyDescent="0.2">
      <c r="A373" s="821" t="s">
        <v>576</v>
      </c>
      <c r="B373" s="822" t="s">
        <v>577</v>
      </c>
      <c r="C373" s="825" t="s">
        <v>605</v>
      </c>
      <c r="D373" s="839" t="s">
        <v>606</v>
      </c>
      <c r="E373" s="825" t="s">
        <v>4953</v>
      </c>
      <c r="F373" s="839" t="s">
        <v>4954</v>
      </c>
      <c r="G373" s="825" t="s">
        <v>4981</v>
      </c>
      <c r="H373" s="825" t="s">
        <v>4982</v>
      </c>
      <c r="I373" s="831">
        <v>62.979999542236328</v>
      </c>
      <c r="J373" s="831">
        <v>10</v>
      </c>
      <c r="K373" s="832">
        <v>629.84002685546875</v>
      </c>
    </row>
    <row r="374" spans="1:11" ht="14.45" customHeight="1" x14ac:dyDescent="0.2">
      <c r="A374" s="821" t="s">
        <v>576</v>
      </c>
      <c r="B374" s="822" t="s">
        <v>577</v>
      </c>
      <c r="C374" s="825" t="s">
        <v>605</v>
      </c>
      <c r="D374" s="839" t="s">
        <v>606</v>
      </c>
      <c r="E374" s="825" t="s">
        <v>4953</v>
      </c>
      <c r="F374" s="839" t="s">
        <v>4954</v>
      </c>
      <c r="G374" s="825" t="s">
        <v>5363</v>
      </c>
      <c r="H374" s="825" t="s">
        <v>5364</v>
      </c>
      <c r="I374" s="831">
        <v>22.149999618530273</v>
      </c>
      <c r="J374" s="831">
        <v>75</v>
      </c>
      <c r="K374" s="832">
        <v>1661.25</v>
      </c>
    </row>
    <row r="375" spans="1:11" ht="14.45" customHeight="1" x14ac:dyDescent="0.2">
      <c r="A375" s="821" t="s">
        <v>576</v>
      </c>
      <c r="B375" s="822" t="s">
        <v>577</v>
      </c>
      <c r="C375" s="825" t="s">
        <v>605</v>
      </c>
      <c r="D375" s="839" t="s">
        <v>606</v>
      </c>
      <c r="E375" s="825" t="s">
        <v>4953</v>
      </c>
      <c r="F375" s="839" t="s">
        <v>4954</v>
      </c>
      <c r="G375" s="825" t="s">
        <v>4983</v>
      </c>
      <c r="H375" s="825" t="s">
        <v>4984</v>
      </c>
      <c r="I375" s="831">
        <v>30.180000305175781</v>
      </c>
      <c r="J375" s="831">
        <v>110</v>
      </c>
      <c r="K375" s="832">
        <v>3319.800048828125</v>
      </c>
    </row>
    <row r="376" spans="1:11" ht="14.45" customHeight="1" x14ac:dyDescent="0.2">
      <c r="A376" s="821" t="s">
        <v>576</v>
      </c>
      <c r="B376" s="822" t="s">
        <v>577</v>
      </c>
      <c r="C376" s="825" t="s">
        <v>605</v>
      </c>
      <c r="D376" s="839" t="s">
        <v>606</v>
      </c>
      <c r="E376" s="825" t="s">
        <v>4953</v>
      </c>
      <c r="F376" s="839" t="s">
        <v>4954</v>
      </c>
      <c r="G376" s="825" t="s">
        <v>5305</v>
      </c>
      <c r="H376" s="825" t="s">
        <v>5306</v>
      </c>
      <c r="I376" s="831">
        <v>5.2725000381469727</v>
      </c>
      <c r="J376" s="831">
        <v>120</v>
      </c>
      <c r="K376" s="832">
        <v>632.70001220703125</v>
      </c>
    </row>
    <row r="377" spans="1:11" ht="14.45" customHeight="1" x14ac:dyDescent="0.2">
      <c r="A377" s="821" t="s">
        <v>576</v>
      </c>
      <c r="B377" s="822" t="s">
        <v>577</v>
      </c>
      <c r="C377" s="825" t="s">
        <v>605</v>
      </c>
      <c r="D377" s="839" t="s">
        <v>606</v>
      </c>
      <c r="E377" s="825" t="s">
        <v>4953</v>
      </c>
      <c r="F377" s="839" t="s">
        <v>4954</v>
      </c>
      <c r="G377" s="825" t="s">
        <v>4989</v>
      </c>
      <c r="H377" s="825" t="s">
        <v>4990</v>
      </c>
      <c r="I377" s="831">
        <v>123.05000305175781</v>
      </c>
      <c r="J377" s="831">
        <v>10</v>
      </c>
      <c r="K377" s="832">
        <v>1230.5</v>
      </c>
    </row>
    <row r="378" spans="1:11" ht="14.45" customHeight="1" x14ac:dyDescent="0.2">
      <c r="A378" s="821" t="s">
        <v>576</v>
      </c>
      <c r="B378" s="822" t="s">
        <v>577</v>
      </c>
      <c r="C378" s="825" t="s">
        <v>605</v>
      </c>
      <c r="D378" s="839" t="s">
        <v>606</v>
      </c>
      <c r="E378" s="825" t="s">
        <v>4953</v>
      </c>
      <c r="F378" s="839" t="s">
        <v>4954</v>
      </c>
      <c r="G378" s="825" t="s">
        <v>4991</v>
      </c>
      <c r="H378" s="825" t="s">
        <v>4992</v>
      </c>
      <c r="I378" s="831">
        <v>1477.3900146484375</v>
      </c>
      <c r="J378" s="831">
        <v>1</v>
      </c>
      <c r="K378" s="832">
        <v>1477.3900146484375</v>
      </c>
    </row>
    <row r="379" spans="1:11" ht="14.45" customHeight="1" x14ac:dyDescent="0.2">
      <c r="A379" s="821" t="s">
        <v>576</v>
      </c>
      <c r="B379" s="822" t="s">
        <v>577</v>
      </c>
      <c r="C379" s="825" t="s">
        <v>605</v>
      </c>
      <c r="D379" s="839" t="s">
        <v>606</v>
      </c>
      <c r="E379" s="825" t="s">
        <v>4953</v>
      </c>
      <c r="F379" s="839" t="s">
        <v>4954</v>
      </c>
      <c r="G379" s="825" t="s">
        <v>4993</v>
      </c>
      <c r="H379" s="825" t="s">
        <v>4994</v>
      </c>
      <c r="I379" s="831">
        <v>213.62200012207032</v>
      </c>
      <c r="J379" s="831">
        <v>50</v>
      </c>
      <c r="K379" s="832">
        <v>10681.10009765625</v>
      </c>
    </row>
    <row r="380" spans="1:11" ht="14.45" customHeight="1" x14ac:dyDescent="0.2">
      <c r="A380" s="821" t="s">
        <v>576</v>
      </c>
      <c r="B380" s="822" t="s">
        <v>577</v>
      </c>
      <c r="C380" s="825" t="s">
        <v>605</v>
      </c>
      <c r="D380" s="839" t="s">
        <v>606</v>
      </c>
      <c r="E380" s="825" t="s">
        <v>4953</v>
      </c>
      <c r="F380" s="839" t="s">
        <v>4954</v>
      </c>
      <c r="G380" s="825" t="s">
        <v>4995</v>
      </c>
      <c r="H380" s="825" t="s">
        <v>4996</v>
      </c>
      <c r="I380" s="831">
        <v>309.35000610351563</v>
      </c>
      <c r="J380" s="831">
        <v>10</v>
      </c>
      <c r="K380" s="832">
        <v>3093.5</v>
      </c>
    </row>
    <row r="381" spans="1:11" ht="14.45" customHeight="1" x14ac:dyDescent="0.2">
      <c r="A381" s="821" t="s">
        <v>576</v>
      </c>
      <c r="B381" s="822" t="s">
        <v>577</v>
      </c>
      <c r="C381" s="825" t="s">
        <v>605</v>
      </c>
      <c r="D381" s="839" t="s">
        <v>606</v>
      </c>
      <c r="E381" s="825" t="s">
        <v>4953</v>
      </c>
      <c r="F381" s="839" t="s">
        <v>4954</v>
      </c>
      <c r="G381" s="825" t="s">
        <v>5001</v>
      </c>
      <c r="H381" s="825" t="s">
        <v>5002</v>
      </c>
      <c r="I381" s="831">
        <v>632.5</v>
      </c>
      <c r="J381" s="831">
        <v>1</v>
      </c>
      <c r="K381" s="832">
        <v>632.5</v>
      </c>
    </row>
    <row r="382" spans="1:11" ht="14.45" customHeight="1" x14ac:dyDescent="0.2">
      <c r="A382" s="821" t="s">
        <v>576</v>
      </c>
      <c r="B382" s="822" t="s">
        <v>577</v>
      </c>
      <c r="C382" s="825" t="s">
        <v>605</v>
      </c>
      <c r="D382" s="839" t="s">
        <v>606</v>
      </c>
      <c r="E382" s="825" t="s">
        <v>4953</v>
      </c>
      <c r="F382" s="839" t="s">
        <v>4954</v>
      </c>
      <c r="G382" s="825" t="s">
        <v>5227</v>
      </c>
      <c r="H382" s="825" t="s">
        <v>5228</v>
      </c>
      <c r="I382" s="831">
        <v>0.86000001430511475</v>
      </c>
      <c r="J382" s="831">
        <v>100</v>
      </c>
      <c r="K382" s="832">
        <v>86</v>
      </c>
    </row>
    <row r="383" spans="1:11" ht="14.45" customHeight="1" x14ac:dyDescent="0.2">
      <c r="A383" s="821" t="s">
        <v>576</v>
      </c>
      <c r="B383" s="822" t="s">
        <v>577</v>
      </c>
      <c r="C383" s="825" t="s">
        <v>605</v>
      </c>
      <c r="D383" s="839" t="s">
        <v>606</v>
      </c>
      <c r="E383" s="825" t="s">
        <v>4953</v>
      </c>
      <c r="F383" s="839" t="s">
        <v>4954</v>
      </c>
      <c r="G383" s="825" t="s">
        <v>5005</v>
      </c>
      <c r="H383" s="825" t="s">
        <v>5006</v>
      </c>
      <c r="I383" s="831">
        <v>1.5099999904632568</v>
      </c>
      <c r="J383" s="831">
        <v>100</v>
      </c>
      <c r="K383" s="832">
        <v>151</v>
      </c>
    </row>
    <row r="384" spans="1:11" ht="14.45" customHeight="1" x14ac:dyDescent="0.2">
      <c r="A384" s="821" t="s">
        <v>576</v>
      </c>
      <c r="B384" s="822" t="s">
        <v>577</v>
      </c>
      <c r="C384" s="825" t="s">
        <v>605</v>
      </c>
      <c r="D384" s="839" t="s">
        <v>606</v>
      </c>
      <c r="E384" s="825" t="s">
        <v>4953</v>
      </c>
      <c r="F384" s="839" t="s">
        <v>4954</v>
      </c>
      <c r="G384" s="825" t="s">
        <v>5365</v>
      </c>
      <c r="H384" s="825" t="s">
        <v>5366</v>
      </c>
      <c r="I384" s="831">
        <v>46</v>
      </c>
      <c r="J384" s="831">
        <v>3</v>
      </c>
      <c r="K384" s="832">
        <v>138</v>
      </c>
    </row>
    <row r="385" spans="1:11" ht="14.45" customHeight="1" x14ac:dyDescent="0.2">
      <c r="A385" s="821" t="s">
        <v>576</v>
      </c>
      <c r="B385" s="822" t="s">
        <v>577</v>
      </c>
      <c r="C385" s="825" t="s">
        <v>605</v>
      </c>
      <c r="D385" s="839" t="s">
        <v>606</v>
      </c>
      <c r="E385" s="825" t="s">
        <v>4953</v>
      </c>
      <c r="F385" s="839" t="s">
        <v>4954</v>
      </c>
      <c r="G385" s="825" t="s">
        <v>5007</v>
      </c>
      <c r="H385" s="825" t="s">
        <v>5008</v>
      </c>
      <c r="I385" s="831">
        <v>19.319999694824219</v>
      </c>
      <c r="J385" s="831">
        <v>60</v>
      </c>
      <c r="K385" s="832">
        <v>1159.1999816894531</v>
      </c>
    </row>
    <row r="386" spans="1:11" ht="14.45" customHeight="1" x14ac:dyDescent="0.2">
      <c r="A386" s="821" t="s">
        <v>576</v>
      </c>
      <c r="B386" s="822" t="s">
        <v>577</v>
      </c>
      <c r="C386" s="825" t="s">
        <v>605</v>
      </c>
      <c r="D386" s="839" t="s">
        <v>606</v>
      </c>
      <c r="E386" s="825" t="s">
        <v>4953</v>
      </c>
      <c r="F386" s="839" t="s">
        <v>4954</v>
      </c>
      <c r="G386" s="825" t="s">
        <v>5367</v>
      </c>
      <c r="H386" s="825" t="s">
        <v>5368</v>
      </c>
      <c r="I386" s="831">
        <v>17.139999389648438</v>
      </c>
      <c r="J386" s="831">
        <v>10</v>
      </c>
      <c r="K386" s="832">
        <v>171.35000610351563</v>
      </c>
    </row>
    <row r="387" spans="1:11" ht="14.45" customHeight="1" x14ac:dyDescent="0.2">
      <c r="A387" s="821" t="s">
        <v>576</v>
      </c>
      <c r="B387" s="822" t="s">
        <v>577</v>
      </c>
      <c r="C387" s="825" t="s">
        <v>605</v>
      </c>
      <c r="D387" s="839" t="s">
        <v>606</v>
      </c>
      <c r="E387" s="825" t="s">
        <v>4953</v>
      </c>
      <c r="F387" s="839" t="s">
        <v>4954</v>
      </c>
      <c r="G387" s="825" t="s">
        <v>5369</v>
      </c>
      <c r="H387" s="825" t="s">
        <v>5370</v>
      </c>
      <c r="I387" s="831">
        <v>2.380000114440918</v>
      </c>
      <c r="J387" s="831">
        <v>320</v>
      </c>
      <c r="K387" s="832">
        <v>761.60000610351563</v>
      </c>
    </row>
    <row r="388" spans="1:11" ht="14.45" customHeight="1" x14ac:dyDescent="0.2">
      <c r="A388" s="821" t="s">
        <v>576</v>
      </c>
      <c r="B388" s="822" t="s">
        <v>577</v>
      </c>
      <c r="C388" s="825" t="s">
        <v>605</v>
      </c>
      <c r="D388" s="839" t="s">
        <v>606</v>
      </c>
      <c r="E388" s="825" t="s">
        <v>4953</v>
      </c>
      <c r="F388" s="839" t="s">
        <v>4954</v>
      </c>
      <c r="G388" s="825" t="s">
        <v>5371</v>
      </c>
      <c r="H388" s="825" t="s">
        <v>5372</v>
      </c>
      <c r="I388" s="831">
        <v>1.9299999475479126</v>
      </c>
      <c r="J388" s="831">
        <v>800</v>
      </c>
      <c r="K388" s="832">
        <v>1545.5999755859375</v>
      </c>
    </row>
    <row r="389" spans="1:11" ht="14.45" customHeight="1" x14ac:dyDescent="0.2">
      <c r="A389" s="821" t="s">
        <v>576</v>
      </c>
      <c r="B389" s="822" t="s">
        <v>577</v>
      </c>
      <c r="C389" s="825" t="s">
        <v>605</v>
      </c>
      <c r="D389" s="839" t="s">
        <v>606</v>
      </c>
      <c r="E389" s="825" t="s">
        <v>4953</v>
      </c>
      <c r="F389" s="839" t="s">
        <v>4954</v>
      </c>
      <c r="G389" s="825" t="s">
        <v>5027</v>
      </c>
      <c r="H389" s="825" t="s">
        <v>5028</v>
      </c>
      <c r="I389" s="831">
        <v>0.68666668732961023</v>
      </c>
      <c r="J389" s="831">
        <v>1500</v>
      </c>
      <c r="K389" s="832">
        <v>1030</v>
      </c>
    </row>
    <row r="390" spans="1:11" ht="14.45" customHeight="1" x14ac:dyDescent="0.2">
      <c r="A390" s="821" t="s">
        <v>576</v>
      </c>
      <c r="B390" s="822" t="s">
        <v>577</v>
      </c>
      <c r="C390" s="825" t="s">
        <v>605</v>
      </c>
      <c r="D390" s="839" t="s">
        <v>606</v>
      </c>
      <c r="E390" s="825" t="s">
        <v>4953</v>
      </c>
      <c r="F390" s="839" t="s">
        <v>4954</v>
      </c>
      <c r="G390" s="825" t="s">
        <v>5373</v>
      </c>
      <c r="H390" s="825" t="s">
        <v>5374</v>
      </c>
      <c r="I390" s="831">
        <v>0.14000000059604645</v>
      </c>
      <c r="J390" s="831">
        <v>300</v>
      </c>
      <c r="K390" s="832">
        <v>42</v>
      </c>
    </row>
    <row r="391" spans="1:11" ht="14.45" customHeight="1" x14ac:dyDescent="0.2">
      <c r="A391" s="821" t="s">
        <v>576</v>
      </c>
      <c r="B391" s="822" t="s">
        <v>577</v>
      </c>
      <c r="C391" s="825" t="s">
        <v>605</v>
      </c>
      <c r="D391" s="839" t="s">
        <v>606</v>
      </c>
      <c r="E391" s="825" t="s">
        <v>4953</v>
      </c>
      <c r="F391" s="839" t="s">
        <v>4954</v>
      </c>
      <c r="G391" s="825" t="s">
        <v>5031</v>
      </c>
      <c r="H391" s="825" t="s">
        <v>5032</v>
      </c>
      <c r="I391" s="831">
        <v>30.324999809265137</v>
      </c>
      <c r="J391" s="831">
        <v>15</v>
      </c>
      <c r="K391" s="832">
        <v>452.64999389648438</v>
      </c>
    </row>
    <row r="392" spans="1:11" ht="14.45" customHeight="1" x14ac:dyDescent="0.2">
      <c r="A392" s="821" t="s">
        <v>576</v>
      </c>
      <c r="B392" s="822" t="s">
        <v>577</v>
      </c>
      <c r="C392" s="825" t="s">
        <v>605</v>
      </c>
      <c r="D392" s="839" t="s">
        <v>606</v>
      </c>
      <c r="E392" s="825" t="s">
        <v>4953</v>
      </c>
      <c r="F392" s="839" t="s">
        <v>4954</v>
      </c>
      <c r="G392" s="825" t="s">
        <v>5375</v>
      </c>
      <c r="H392" s="825" t="s">
        <v>5376</v>
      </c>
      <c r="I392" s="831">
        <v>1.2000000476837158</v>
      </c>
      <c r="J392" s="831">
        <v>270</v>
      </c>
      <c r="K392" s="832">
        <v>324</v>
      </c>
    </row>
    <row r="393" spans="1:11" ht="14.45" customHeight="1" x14ac:dyDescent="0.2">
      <c r="A393" s="821" t="s">
        <v>576</v>
      </c>
      <c r="B393" s="822" t="s">
        <v>577</v>
      </c>
      <c r="C393" s="825" t="s">
        <v>605</v>
      </c>
      <c r="D393" s="839" t="s">
        <v>606</v>
      </c>
      <c r="E393" s="825" t="s">
        <v>5033</v>
      </c>
      <c r="F393" s="839" t="s">
        <v>5034</v>
      </c>
      <c r="G393" s="825" t="s">
        <v>5377</v>
      </c>
      <c r="H393" s="825" t="s">
        <v>5378</v>
      </c>
      <c r="I393" s="831">
        <v>25.709999084472656</v>
      </c>
      <c r="J393" s="831">
        <v>50</v>
      </c>
      <c r="K393" s="832">
        <v>1285.6300048828125</v>
      </c>
    </row>
    <row r="394" spans="1:11" ht="14.45" customHeight="1" x14ac:dyDescent="0.2">
      <c r="A394" s="821" t="s">
        <v>576</v>
      </c>
      <c r="B394" s="822" t="s">
        <v>577</v>
      </c>
      <c r="C394" s="825" t="s">
        <v>605</v>
      </c>
      <c r="D394" s="839" t="s">
        <v>606</v>
      </c>
      <c r="E394" s="825" t="s">
        <v>5033</v>
      </c>
      <c r="F394" s="839" t="s">
        <v>5034</v>
      </c>
      <c r="G394" s="825" t="s">
        <v>5379</v>
      </c>
      <c r="H394" s="825" t="s">
        <v>5380</v>
      </c>
      <c r="I394" s="831">
        <v>2.0299999713897705</v>
      </c>
      <c r="J394" s="831">
        <v>200</v>
      </c>
      <c r="K394" s="832">
        <v>406.55999755859375</v>
      </c>
    </row>
    <row r="395" spans="1:11" ht="14.45" customHeight="1" x14ac:dyDescent="0.2">
      <c r="A395" s="821" t="s">
        <v>576</v>
      </c>
      <c r="B395" s="822" t="s">
        <v>577</v>
      </c>
      <c r="C395" s="825" t="s">
        <v>605</v>
      </c>
      <c r="D395" s="839" t="s">
        <v>606</v>
      </c>
      <c r="E395" s="825" t="s">
        <v>5033</v>
      </c>
      <c r="F395" s="839" t="s">
        <v>5034</v>
      </c>
      <c r="G395" s="825" t="s">
        <v>5045</v>
      </c>
      <c r="H395" s="825" t="s">
        <v>5046</v>
      </c>
      <c r="I395" s="831">
        <v>15.930000305175781</v>
      </c>
      <c r="J395" s="831">
        <v>100</v>
      </c>
      <c r="K395" s="832">
        <v>1593</v>
      </c>
    </row>
    <row r="396" spans="1:11" ht="14.45" customHeight="1" x14ac:dyDescent="0.2">
      <c r="A396" s="821" t="s">
        <v>576</v>
      </c>
      <c r="B396" s="822" t="s">
        <v>577</v>
      </c>
      <c r="C396" s="825" t="s">
        <v>605</v>
      </c>
      <c r="D396" s="839" t="s">
        <v>606</v>
      </c>
      <c r="E396" s="825" t="s">
        <v>5033</v>
      </c>
      <c r="F396" s="839" t="s">
        <v>5034</v>
      </c>
      <c r="G396" s="825" t="s">
        <v>5381</v>
      </c>
      <c r="H396" s="825" t="s">
        <v>5382</v>
      </c>
      <c r="I396" s="831">
        <v>15.569999694824219</v>
      </c>
      <c r="J396" s="831">
        <v>20</v>
      </c>
      <c r="K396" s="832">
        <v>311.39999389648438</v>
      </c>
    </row>
    <row r="397" spans="1:11" ht="14.45" customHeight="1" x14ac:dyDescent="0.2">
      <c r="A397" s="821" t="s">
        <v>576</v>
      </c>
      <c r="B397" s="822" t="s">
        <v>577</v>
      </c>
      <c r="C397" s="825" t="s">
        <v>605</v>
      </c>
      <c r="D397" s="839" t="s">
        <v>606</v>
      </c>
      <c r="E397" s="825" t="s">
        <v>5033</v>
      </c>
      <c r="F397" s="839" t="s">
        <v>5034</v>
      </c>
      <c r="G397" s="825" t="s">
        <v>5047</v>
      </c>
      <c r="H397" s="825" t="s">
        <v>5048</v>
      </c>
      <c r="I397" s="831">
        <v>3.4800000190734863</v>
      </c>
      <c r="J397" s="831">
        <v>200</v>
      </c>
      <c r="K397" s="832">
        <v>696</v>
      </c>
    </row>
    <row r="398" spans="1:11" ht="14.45" customHeight="1" x14ac:dyDescent="0.2">
      <c r="A398" s="821" t="s">
        <v>576</v>
      </c>
      <c r="B398" s="822" t="s">
        <v>577</v>
      </c>
      <c r="C398" s="825" t="s">
        <v>605</v>
      </c>
      <c r="D398" s="839" t="s">
        <v>606</v>
      </c>
      <c r="E398" s="825" t="s">
        <v>5033</v>
      </c>
      <c r="F398" s="839" t="s">
        <v>5034</v>
      </c>
      <c r="G398" s="825" t="s">
        <v>5383</v>
      </c>
      <c r="H398" s="825" t="s">
        <v>5384</v>
      </c>
      <c r="I398" s="831">
        <v>17.979999542236328</v>
      </c>
      <c r="J398" s="831">
        <v>150</v>
      </c>
      <c r="K398" s="832">
        <v>2697</v>
      </c>
    </row>
    <row r="399" spans="1:11" ht="14.45" customHeight="1" x14ac:dyDescent="0.2">
      <c r="A399" s="821" t="s">
        <v>576</v>
      </c>
      <c r="B399" s="822" t="s">
        <v>577</v>
      </c>
      <c r="C399" s="825" t="s">
        <v>605</v>
      </c>
      <c r="D399" s="839" t="s">
        <v>606</v>
      </c>
      <c r="E399" s="825" t="s">
        <v>5033</v>
      </c>
      <c r="F399" s="839" t="s">
        <v>5034</v>
      </c>
      <c r="G399" s="825" t="s">
        <v>5053</v>
      </c>
      <c r="H399" s="825" t="s">
        <v>5054</v>
      </c>
      <c r="I399" s="831">
        <v>17.979999542236328</v>
      </c>
      <c r="J399" s="831">
        <v>100</v>
      </c>
      <c r="K399" s="832">
        <v>1798</v>
      </c>
    </row>
    <row r="400" spans="1:11" ht="14.45" customHeight="1" x14ac:dyDescent="0.2">
      <c r="A400" s="821" t="s">
        <v>576</v>
      </c>
      <c r="B400" s="822" t="s">
        <v>577</v>
      </c>
      <c r="C400" s="825" t="s">
        <v>605</v>
      </c>
      <c r="D400" s="839" t="s">
        <v>606</v>
      </c>
      <c r="E400" s="825" t="s">
        <v>5033</v>
      </c>
      <c r="F400" s="839" t="s">
        <v>5034</v>
      </c>
      <c r="G400" s="825" t="s">
        <v>5385</v>
      </c>
      <c r="H400" s="825" t="s">
        <v>5386</v>
      </c>
      <c r="I400" s="831">
        <v>16.340000152587891</v>
      </c>
      <c r="J400" s="831">
        <v>60</v>
      </c>
      <c r="K400" s="832">
        <v>980.10000610351563</v>
      </c>
    </row>
    <row r="401" spans="1:11" ht="14.45" customHeight="1" x14ac:dyDescent="0.2">
      <c r="A401" s="821" t="s">
        <v>576</v>
      </c>
      <c r="B401" s="822" t="s">
        <v>577</v>
      </c>
      <c r="C401" s="825" t="s">
        <v>605</v>
      </c>
      <c r="D401" s="839" t="s">
        <v>606</v>
      </c>
      <c r="E401" s="825" t="s">
        <v>5033</v>
      </c>
      <c r="F401" s="839" t="s">
        <v>5034</v>
      </c>
      <c r="G401" s="825" t="s">
        <v>5387</v>
      </c>
      <c r="H401" s="825" t="s">
        <v>5388</v>
      </c>
      <c r="I401" s="831">
        <v>4.8000001907348633</v>
      </c>
      <c r="J401" s="831">
        <v>100</v>
      </c>
      <c r="K401" s="832">
        <v>479.989990234375</v>
      </c>
    </row>
    <row r="402" spans="1:11" ht="14.45" customHeight="1" x14ac:dyDescent="0.2">
      <c r="A402" s="821" t="s">
        <v>576</v>
      </c>
      <c r="B402" s="822" t="s">
        <v>577</v>
      </c>
      <c r="C402" s="825" t="s">
        <v>605</v>
      </c>
      <c r="D402" s="839" t="s">
        <v>606</v>
      </c>
      <c r="E402" s="825" t="s">
        <v>5033</v>
      </c>
      <c r="F402" s="839" t="s">
        <v>5034</v>
      </c>
      <c r="G402" s="825" t="s">
        <v>5389</v>
      </c>
      <c r="H402" s="825" t="s">
        <v>5390</v>
      </c>
      <c r="I402" s="831">
        <v>4</v>
      </c>
      <c r="J402" s="831">
        <v>150</v>
      </c>
      <c r="K402" s="832">
        <v>600</v>
      </c>
    </row>
    <row r="403" spans="1:11" ht="14.45" customHeight="1" x14ac:dyDescent="0.2">
      <c r="A403" s="821" t="s">
        <v>576</v>
      </c>
      <c r="B403" s="822" t="s">
        <v>577</v>
      </c>
      <c r="C403" s="825" t="s">
        <v>605</v>
      </c>
      <c r="D403" s="839" t="s">
        <v>606</v>
      </c>
      <c r="E403" s="825" t="s">
        <v>5033</v>
      </c>
      <c r="F403" s="839" t="s">
        <v>5034</v>
      </c>
      <c r="G403" s="825" t="s">
        <v>5095</v>
      </c>
      <c r="H403" s="825" t="s">
        <v>5096</v>
      </c>
      <c r="I403" s="831">
        <v>6.3700001239776611</v>
      </c>
      <c r="J403" s="831">
        <v>80</v>
      </c>
      <c r="K403" s="832">
        <v>505.60000610351563</v>
      </c>
    </row>
    <row r="404" spans="1:11" ht="14.45" customHeight="1" x14ac:dyDescent="0.2">
      <c r="A404" s="821" t="s">
        <v>576</v>
      </c>
      <c r="B404" s="822" t="s">
        <v>577</v>
      </c>
      <c r="C404" s="825" t="s">
        <v>605</v>
      </c>
      <c r="D404" s="839" t="s">
        <v>606</v>
      </c>
      <c r="E404" s="825" t="s">
        <v>5033</v>
      </c>
      <c r="F404" s="839" t="s">
        <v>5034</v>
      </c>
      <c r="G404" s="825" t="s">
        <v>5099</v>
      </c>
      <c r="H404" s="825" t="s">
        <v>5100</v>
      </c>
      <c r="I404" s="831">
        <v>198.55000305175781</v>
      </c>
      <c r="J404" s="831">
        <v>48</v>
      </c>
      <c r="K404" s="832">
        <v>9530.400146484375</v>
      </c>
    </row>
    <row r="405" spans="1:11" ht="14.45" customHeight="1" x14ac:dyDescent="0.2">
      <c r="A405" s="821" t="s">
        <v>576</v>
      </c>
      <c r="B405" s="822" t="s">
        <v>577</v>
      </c>
      <c r="C405" s="825" t="s">
        <v>605</v>
      </c>
      <c r="D405" s="839" t="s">
        <v>606</v>
      </c>
      <c r="E405" s="825" t="s">
        <v>5033</v>
      </c>
      <c r="F405" s="839" t="s">
        <v>5034</v>
      </c>
      <c r="G405" s="825" t="s">
        <v>5101</v>
      </c>
      <c r="H405" s="825" t="s">
        <v>5102</v>
      </c>
      <c r="I405" s="831">
        <v>0.82333332300186157</v>
      </c>
      <c r="J405" s="831">
        <v>300</v>
      </c>
      <c r="K405" s="832">
        <v>247</v>
      </c>
    </row>
    <row r="406" spans="1:11" ht="14.45" customHeight="1" x14ac:dyDescent="0.2">
      <c r="A406" s="821" t="s">
        <v>576</v>
      </c>
      <c r="B406" s="822" t="s">
        <v>577</v>
      </c>
      <c r="C406" s="825" t="s">
        <v>605</v>
      </c>
      <c r="D406" s="839" t="s">
        <v>606</v>
      </c>
      <c r="E406" s="825" t="s">
        <v>5033</v>
      </c>
      <c r="F406" s="839" t="s">
        <v>5034</v>
      </c>
      <c r="G406" s="825" t="s">
        <v>5103</v>
      </c>
      <c r="H406" s="825" t="s">
        <v>5104</v>
      </c>
      <c r="I406" s="831">
        <v>0.43999999761581421</v>
      </c>
      <c r="J406" s="831">
        <v>100</v>
      </c>
      <c r="K406" s="832">
        <v>44</v>
      </c>
    </row>
    <row r="407" spans="1:11" ht="14.45" customHeight="1" x14ac:dyDescent="0.2">
      <c r="A407" s="821" t="s">
        <v>576</v>
      </c>
      <c r="B407" s="822" t="s">
        <v>577</v>
      </c>
      <c r="C407" s="825" t="s">
        <v>605</v>
      </c>
      <c r="D407" s="839" t="s">
        <v>606</v>
      </c>
      <c r="E407" s="825" t="s">
        <v>5033</v>
      </c>
      <c r="F407" s="839" t="s">
        <v>5034</v>
      </c>
      <c r="G407" s="825" t="s">
        <v>5107</v>
      </c>
      <c r="H407" s="825" t="s">
        <v>5108</v>
      </c>
      <c r="I407" s="831">
        <v>0.57999998331069946</v>
      </c>
      <c r="J407" s="831">
        <v>100</v>
      </c>
      <c r="K407" s="832">
        <v>58</v>
      </c>
    </row>
    <row r="408" spans="1:11" ht="14.45" customHeight="1" x14ac:dyDescent="0.2">
      <c r="A408" s="821" t="s">
        <v>576</v>
      </c>
      <c r="B408" s="822" t="s">
        <v>577</v>
      </c>
      <c r="C408" s="825" t="s">
        <v>605</v>
      </c>
      <c r="D408" s="839" t="s">
        <v>606</v>
      </c>
      <c r="E408" s="825" t="s">
        <v>5033</v>
      </c>
      <c r="F408" s="839" t="s">
        <v>5034</v>
      </c>
      <c r="G408" s="825" t="s">
        <v>5117</v>
      </c>
      <c r="H408" s="825" t="s">
        <v>5118</v>
      </c>
      <c r="I408" s="831">
        <v>23.975000381469727</v>
      </c>
      <c r="J408" s="831">
        <v>15</v>
      </c>
      <c r="K408" s="832">
        <v>366.80000305175781</v>
      </c>
    </row>
    <row r="409" spans="1:11" ht="14.45" customHeight="1" x14ac:dyDescent="0.2">
      <c r="A409" s="821" t="s">
        <v>576</v>
      </c>
      <c r="B409" s="822" t="s">
        <v>577</v>
      </c>
      <c r="C409" s="825" t="s">
        <v>605</v>
      </c>
      <c r="D409" s="839" t="s">
        <v>606</v>
      </c>
      <c r="E409" s="825" t="s">
        <v>5033</v>
      </c>
      <c r="F409" s="839" t="s">
        <v>5034</v>
      </c>
      <c r="G409" s="825" t="s">
        <v>5291</v>
      </c>
      <c r="H409" s="825" t="s">
        <v>5292</v>
      </c>
      <c r="I409" s="831">
        <v>0.4699999988079071</v>
      </c>
      <c r="J409" s="831">
        <v>200</v>
      </c>
      <c r="K409" s="832">
        <v>94</v>
      </c>
    </row>
    <row r="410" spans="1:11" ht="14.45" customHeight="1" x14ac:dyDescent="0.2">
      <c r="A410" s="821" t="s">
        <v>576</v>
      </c>
      <c r="B410" s="822" t="s">
        <v>577</v>
      </c>
      <c r="C410" s="825" t="s">
        <v>605</v>
      </c>
      <c r="D410" s="839" t="s">
        <v>606</v>
      </c>
      <c r="E410" s="825" t="s">
        <v>5033</v>
      </c>
      <c r="F410" s="839" t="s">
        <v>5034</v>
      </c>
      <c r="G410" s="825" t="s">
        <v>5391</v>
      </c>
      <c r="H410" s="825" t="s">
        <v>5392</v>
      </c>
      <c r="I410" s="831">
        <v>5.380000114440918</v>
      </c>
      <c r="J410" s="831">
        <v>200</v>
      </c>
      <c r="K410" s="832">
        <v>1076.9000244140625</v>
      </c>
    </row>
    <row r="411" spans="1:11" ht="14.45" customHeight="1" x14ac:dyDescent="0.2">
      <c r="A411" s="821" t="s">
        <v>576</v>
      </c>
      <c r="B411" s="822" t="s">
        <v>577</v>
      </c>
      <c r="C411" s="825" t="s">
        <v>605</v>
      </c>
      <c r="D411" s="839" t="s">
        <v>606</v>
      </c>
      <c r="E411" s="825" t="s">
        <v>5169</v>
      </c>
      <c r="F411" s="839" t="s">
        <v>5170</v>
      </c>
      <c r="G411" s="825" t="s">
        <v>5173</v>
      </c>
      <c r="H411" s="825" t="s">
        <v>5174</v>
      </c>
      <c r="I411" s="831">
        <v>0.31000000238418579</v>
      </c>
      <c r="J411" s="831">
        <v>100</v>
      </c>
      <c r="K411" s="832">
        <v>31</v>
      </c>
    </row>
    <row r="412" spans="1:11" ht="14.45" customHeight="1" x14ac:dyDescent="0.2">
      <c r="A412" s="821" t="s">
        <v>576</v>
      </c>
      <c r="B412" s="822" t="s">
        <v>577</v>
      </c>
      <c r="C412" s="825" t="s">
        <v>605</v>
      </c>
      <c r="D412" s="839" t="s">
        <v>606</v>
      </c>
      <c r="E412" s="825" t="s">
        <v>5169</v>
      </c>
      <c r="F412" s="839" t="s">
        <v>5170</v>
      </c>
      <c r="G412" s="825" t="s">
        <v>5175</v>
      </c>
      <c r="H412" s="825" t="s">
        <v>5176</v>
      </c>
      <c r="I412" s="831">
        <v>0.31000000238418579</v>
      </c>
      <c r="J412" s="831">
        <v>100</v>
      </c>
      <c r="K412" s="832">
        <v>31</v>
      </c>
    </row>
    <row r="413" spans="1:11" ht="14.45" customHeight="1" x14ac:dyDescent="0.2">
      <c r="A413" s="821" t="s">
        <v>576</v>
      </c>
      <c r="B413" s="822" t="s">
        <v>577</v>
      </c>
      <c r="C413" s="825" t="s">
        <v>605</v>
      </c>
      <c r="D413" s="839" t="s">
        <v>606</v>
      </c>
      <c r="E413" s="825" t="s">
        <v>5169</v>
      </c>
      <c r="F413" s="839" t="s">
        <v>5170</v>
      </c>
      <c r="G413" s="825" t="s">
        <v>5177</v>
      </c>
      <c r="H413" s="825" t="s">
        <v>5178</v>
      </c>
      <c r="I413" s="831">
        <v>0.54500001668930054</v>
      </c>
      <c r="J413" s="831">
        <v>200</v>
      </c>
      <c r="K413" s="832">
        <v>109</v>
      </c>
    </row>
    <row r="414" spans="1:11" ht="14.45" customHeight="1" x14ac:dyDescent="0.2">
      <c r="A414" s="821" t="s">
        <v>576</v>
      </c>
      <c r="B414" s="822" t="s">
        <v>577</v>
      </c>
      <c r="C414" s="825" t="s">
        <v>605</v>
      </c>
      <c r="D414" s="839" t="s">
        <v>606</v>
      </c>
      <c r="E414" s="825" t="s">
        <v>5183</v>
      </c>
      <c r="F414" s="839" t="s">
        <v>5184</v>
      </c>
      <c r="G414" s="825" t="s">
        <v>5191</v>
      </c>
      <c r="H414" s="825" t="s">
        <v>5192</v>
      </c>
      <c r="I414" s="831">
        <v>0.6550000011920929</v>
      </c>
      <c r="J414" s="831">
        <v>3200</v>
      </c>
      <c r="K414" s="832">
        <v>2116</v>
      </c>
    </row>
    <row r="415" spans="1:11" ht="14.45" customHeight="1" x14ac:dyDescent="0.2">
      <c r="A415" s="821" t="s">
        <v>576</v>
      </c>
      <c r="B415" s="822" t="s">
        <v>577</v>
      </c>
      <c r="C415" s="825" t="s">
        <v>605</v>
      </c>
      <c r="D415" s="839" t="s">
        <v>606</v>
      </c>
      <c r="E415" s="825" t="s">
        <v>5183</v>
      </c>
      <c r="F415" s="839" t="s">
        <v>5184</v>
      </c>
      <c r="G415" s="825" t="s">
        <v>5193</v>
      </c>
      <c r="H415" s="825" t="s">
        <v>5194</v>
      </c>
      <c r="I415" s="831">
        <v>0.68600000143051143</v>
      </c>
      <c r="J415" s="831">
        <v>3600</v>
      </c>
      <c r="K415" s="832">
        <v>2480</v>
      </c>
    </row>
    <row r="416" spans="1:11" ht="14.45" customHeight="1" thickBot="1" x14ac:dyDescent="0.25">
      <c r="A416" s="813" t="s">
        <v>576</v>
      </c>
      <c r="B416" s="814" t="s">
        <v>577</v>
      </c>
      <c r="C416" s="817" t="s">
        <v>605</v>
      </c>
      <c r="D416" s="840" t="s">
        <v>606</v>
      </c>
      <c r="E416" s="817" t="s">
        <v>5183</v>
      </c>
      <c r="F416" s="840" t="s">
        <v>5184</v>
      </c>
      <c r="G416" s="817" t="s">
        <v>5195</v>
      </c>
      <c r="H416" s="817" t="s">
        <v>5196</v>
      </c>
      <c r="I416" s="833">
        <v>0.6849999874830246</v>
      </c>
      <c r="J416" s="833">
        <v>2800</v>
      </c>
      <c r="K416" s="834">
        <v>1924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C0DDB91-1B10-49B8-B8BD-304DC0F164F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111.01666666666668</v>
      </c>
      <c r="D6" s="491"/>
      <c r="E6" s="491"/>
      <c r="F6" s="490"/>
      <c r="G6" s="492">
        <f ca="1">SUM(Tabulka[05 h_vram])/2</f>
        <v>95567.099999999991</v>
      </c>
      <c r="H6" s="491">
        <f ca="1">SUM(Tabulka[06 h_naduv])/2</f>
        <v>3388.7</v>
      </c>
      <c r="I6" s="491">
        <f ca="1">SUM(Tabulka[07 h_nadzk])/2</f>
        <v>692.8</v>
      </c>
      <c r="J6" s="490">
        <f ca="1">SUM(Tabulka[08 h_oon])/2</f>
        <v>2251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618726</v>
      </c>
      <c r="N6" s="491">
        <f ca="1">SUM(Tabulka[12 m_oc])/2</f>
        <v>618726</v>
      </c>
      <c r="O6" s="490">
        <f ca="1">SUM(Tabulka[13 m_sk])/2</f>
        <v>31474162</v>
      </c>
      <c r="P6" s="489">
        <f ca="1">SUM(Tabulka[14_vzsk])/2</f>
        <v>73750</v>
      </c>
      <c r="Q6" s="489">
        <f ca="1">SUM(Tabulka[15_vzpl])/2</f>
        <v>55343.841642228741</v>
      </c>
      <c r="R6" s="488">
        <f ca="1">IF(Q6=0,0,P6/Q6)</f>
        <v>1.3325782564347124</v>
      </c>
      <c r="S6" s="487">
        <f ca="1">Q6-P6</f>
        <v>-18406.158357771259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24.616666666666671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22890.800000000003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2274.6999999999998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314630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314630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12315809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35343.841642228741</v>
      </c>
      <c r="R8" s="471">
        <f ca="1">IF(Tabulka[[#This Row],[15_vzpl]]=0,"",Tabulka[[#This Row],[14_vzsk]]/Tabulka[[#This Row],[15_vzpl]])</f>
        <v>2.0866435727768673</v>
      </c>
      <c r="S8" s="470">
        <f ca="1">IF(Tabulka[[#This Row],[15_vzpl]]-Tabulka[[#This Row],[14_vzsk]]=0,"",Tabulka[[#This Row],[15_vzpl]]-Tabulka[[#This Row],[14_vzsk]])</f>
        <v>-38406.158357771259</v>
      </c>
    </row>
    <row r="9" spans="1:19" x14ac:dyDescent="0.25">
      <c r="A9" s="469">
        <v>99</v>
      </c>
      <c r="B9" s="468" t="s">
        <v>5404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1573050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35343.841642228741</v>
      </c>
      <c r="R9" s="471">
        <f ca="1">IF(Tabulka[[#This Row],[15_vzpl]]=0,"",Tabulka[[#This Row],[14_vzsk]]/Tabulka[[#This Row],[15_vzpl]])</f>
        <v>2.0866435727768673</v>
      </c>
      <c r="S9" s="470">
        <f ca="1">IF(Tabulka[[#This Row],[15_vzpl]]-Tabulka[[#This Row],[14_vzsk]]=0,"",Tabulka[[#This Row],[15_vzpl]]-Tabulka[[#This Row],[14_vzsk]])</f>
        <v>-38406.158357771259</v>
      </c>
    </row>
    <row r="10" spans="1:19" x14ac:dyDescent="0.25">
      <c r="A10" s="469">
        <v>100</v>
      </c>
      <c r="B10" s="468" t="s">
        <v>5405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141170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141170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1080912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5406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16.716666666666665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15220.4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158537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158537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9661847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5394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234919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5407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234919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5395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80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66646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1857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304096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304096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17963759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20000</v>
      </c>
    </row>
    <row r="15" spans="1:19" x14ac:dyDescent="0.25">
      <c r="A15" s="469">
        <v>303</v>
      </c>
      <c r="B15" s="468" t="s">
        <v>5408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20.666666666666668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125246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125246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5077074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5" s="471">
        <f ca="1">IF(Tabulka[[#This Row],[15_vzpl]]=0,"",Tabulka[[#This Row],[14_vzsk]]/Tabulka[[#This Row],[15_vzpl]])</f>
        <v>0</v>
      </c>
      <c r="S15" s="470">
        <f ca="1">IF(Tabulka[[#This Row],[15_vzpl]]-Tabulka[[#This Row],[14_vzsk]]=0,"",Tabulka[[#This Row],[15_vzpl]]-Tabulka[[#This Row],[14_vzsk]])</f>
        <v>20000</v>
      </c>
    </row>
    <row r="16" spans="1:19" x14ac:dyDescent="0.25">
      <c r="A16" s="469">
        <v>304</v>
      </c>
      <c r="B16" s="468" t="s">
        <v>5409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2746622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5410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1189366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408</v>
      </c>
      <c r="B18" s="468" t="s">
        <v>5411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15.166666666666666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12976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3668181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5412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12445.5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56376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56376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3040149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5413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8.3333333333333339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1302770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5414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4.833333333333333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939597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5396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5.3999999999999995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5046.2999999999993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959675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5415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5.3999999999999995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5046.2999999999993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959675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80CD4CA-1720-4827-AD78-6FE5DFCEBAC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5403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24.450000000000003</v>
      </c>
      <c r="F4" s="498"/>
      <c r="G4" s="498"/>
      <c r="H4" s="498"/>
      <c r="I4" s="498">
        <v>4133.6000000000004</v>
      </c>
      <c r="J4" s="498">
        <v>486.2</v>
      </c>
      <c r="K4" s="498">
        <v>134.30000000000001</v>
      </c>
      <c r="L4" s="498">
        <v>80</v>
      </c>
      <c r="M4" s="498"/>
      <c r="N4" s="498"/>
      <c r="O4" s="498">
        <v>56550</v>
      </c>
      <c r="P4" s="498">
        <v>56550</v>
      </c>
      <c r="Q4" s="498">
        <v>2150384</v>
      </c>
      <c r="R4" s="498">
        <v>13625</v>
      </c>
      <c r="S4" s="498">
        <v>5890.6402737047902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1088</v>
      </c>
      <c r="J5">
        <v>149.5</v>
      </c>
      <c r="Q5">
        <v>285831</v>
      </c>
      <c r="R5">
        <v>13625</v>
      </c>
      <c r="S5">
        <v>5890.6402737047902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2.4</v>
      </c>
      <c r="I6">
        <v>414.4</v>
      </c>
      <c r="J6">
        <v>50</v>
      </c>
      <c r="O6">
        <v>9550</v>
      </c>
      <c r="P6">
        <v>9550</v>
      </c>
      <c r="Q6">
        <v>171244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16.05</v>
      </c>
      <c r="I7">
        <v>2631.2</v>
      </c>
      <c r="J7">
        <v>286.7</v>
      </c>
      <c r="K7">
        <v>134.30000000000001</v>
      </c>
      <c r="L7">
        <v>80</v>
      </c>
      <c r="O7">
        <v>47000</v>
      </c>
      <c r="P7">
        <v>47000</v>
      </c>
      <c r="Q7">
        <v>1693309</v>
      </c>
    </row>
    <row r="8" spans="1:19" x14ac:dyDescent="0.25">
      <c r="A8" s="505" t="s">
        <v>215</v>
      </c>
      <c r="B8" s="504">
        <v>5</v>
      </c>
      <c r="C8">
        <v>1</v>
      </c>
      <c r="D8" t="s">
        <v>5394</v>
      </c>
      <c r="E8">
        <v>1</v>
      </c>
      <c r="I8">
        <v>160</v>
      </c>
      <c r="Q8">
        <v>39069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160</v>
      </c>
      <c r="Q9">
        <v>39069</v>
      </c>
    </row>
    <row r="10" spans="1:19" x14ac:dyDescent="0.25">
      <c r="A10" s="505" t="s">
        <v>217</v>
      </c>
      <c r="B10" s="504">
        <v>7</v>
      </c>
      <c r="C10">
        <v>1</v>
      </c>
      <c r="D10" t="s">
        <v>5395</v>
      </c>
      <c r="E10">
        <v>80.5</v>
      </c>
      <c r="I10">
        <v>11937</v>
      </c>
      <c r="J10">
        <v>96</v>
      </c>
      <c r="O10">
        <v>46982</v>
      </c>
      <c r="P10">
        <v>46982</v>
      </c>
      <c r="Q10">
        <v>2900544</v>
      </c>
      <c r="S10">
        <v>3333.3333333333335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21</v>
      </c>
      <c r="I11">
        <v>2868.5</v>
      </c>
      <c r="O11">
        <v>8800</v>
      </c>
      <c r="P11">
        <v>8800</v>
      </c>
      <c r="Q11">
        <v>767747</v>
      </c>
      <c r="S11">
        <v>3333.3333333333335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9.5</v>
      </c>
      <c r="I12">
        <v>1658.5</v>
      </c>
      <c r="O12">
        <v>7472</v>
      </c>
      <c r="P12">
        <v>7472</v>
      </c>
      <c r="Q12">
        <v>451203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</v>
      </c>
      <c r="I13">
        <v>704</v>
      </c>
      <c r="O13">
        <v>2000</v>
      </c>
      <c r="P13">
        <v>2000</v>
      </c>
      <c r="Q13">
        <v>200667</v>
      </c>
    </row>
    <row r="14" spans="1:19" x14ac:dyDescent="0.25">
      <c r="A14" s="505" t="s">
        <v>221</v>
      </c>
      <c r="B14" s="504">
        <v>11</v>
      </c>
      <c r="C14">
        <v>1</v>
      </c>
      <c r="D14">
        <v>408</v>
      </c>
      <c r="E14">
        <v>16</v>
      </c>
      <c r="I14">
        <v>2600</v>
      </c>
      <c r="J14">
        <v>96</v>
      </c>
      <c r="O14">
        <v>7500</v>
      </c>
      <c r="P14">
        <v>7500</v>
      </c>
      <c r="Q14">
        <v>645901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17</v>
      </c>
      <c r="I15">
        <v>2164</v>
      </c>
      <c r="O15">
        <v>14710</v>
      </c>
      <c r="P15">
        <v>14710</v>
      </c>
      <c r="Q15">
        <v>517685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9</v>
      </c>
      <c r="I16">
        <v>1228</v>
      </c>
      <c r="O16">
        <v>6500</v>
      </c>
      <c r="P16">
        <v>6500</v>
      </c>
      <c r="Q16">
        <v>209457</v>
      </c>
    </row>
    <row r="17" spans="3:19" x14ac:dyDescent="0.25">
      <c r="C17">
        <v>1</v>
      </c>
      <c r="D17">
        <v>642</v>
      </c>
      <c r="E17">
        <v>4</v>
      </c>
      <c r="I17">
        <v>714</v>
      </c>
      <c r="Q17">
        <v>107884</v>
      </c>
    </row>
    <row r="18" spans="3:19" x14ac:dyDescent="0.25">
      <c r="C18">
        <v>1</v>
      </c>
      <c r="D18" t="s">
        <v>5396</v>
      </c>
      <c r="E18">
        <v>5.4</v>
      </c>
      <c r="I18">
        <v>911.1</v>
      </c>
      <c r="Q18">
        <v>169490</v>
      </c>
    </row>
    <row r="19" spans="3:19" x14ac:dyDescent="0.25">
      <c r="C19">
        <v>1</v>
      </c>
      <c r="D19">
        <v>30</v>
      </c>
      <c r="E19">
        <v>5.4</v>
      </c>
      <c r="I19">
        <v>911.1</v>
      </c>
      <c r="Q19">
        <v>169490</v>
      </c>
    </row>
    <row r="20" spans="3:19" x14ac:dyDescent="0.25">
      <c r="C20" t="s">
        <v>5397</v>
      </c>
      <c r="E20">
        <v>111.35000000000001</v>
      </c>
      <c r="I20">
        <v>17141.7</v>
      </c>
      <c r="J20">
        <v>582.20000000000005</v>
      </c>
      <c r="K20">
        <v>134.30000000000001</v>
      </c>
      <c r="L20">
        <v>80</v>
      </c>
      <c r="O20">
        <v>103532</v>
      </c>
      <c r="P20">
        <v>103532</v>
      </c>
      <c r="Q20">
        <v>5259487</v>
      </c>
      <c r="R20">
        <v>13625</v>
      </c>
      <c r="S20">
        <v>9223.9736070381241</v>
      </c>
    </row>
    <row r="21" spans="3:19" x14ac:dyDescent="0.25">
      <c r="C21">
        <v>2</v>
      </c>
      <c r="D21" t="s">
        <v>266</v>
      </c>
      <c r="E21">
        <v>25.450000000000003</v>
      </c>
      <c r="I21">
        <v>3376</v>
      </c>
      <c r="J21">
        <v>372.5</v>
      </c>
      <c r="K21">
        <v>97</v>
      </c>
      <c r="L21">
        <v>80</v>
      </c>
      <c r="O21">
        <v>53697</v>
      </c>
      <c r="P21">
        <v>53697</v>
      </c>
      <c r="Q21">
        <v>2128823</v>
      </c>
      <c r="R21">
        <v>9625</v>
      </c>
      <c r="S21">
        <v>5890.6402737047902</v>
      </c>
    </row>
    <row r="22" spans="3:19" x14ac:dyDescent="0.25">
      <c r="C22">
        <v>2</v>
      </c>
      <c r="D22">
        <v>99</v>
      </c>
      <c r="E22">
        <v>6</v>
      </c>
      <c r="I22">
        <v>848</v>
      </c>
      <c r="J22">
        <v>92.5</v>
      </c>
      <c r="O22">
        <v>2569</v>
      </c>
      <c r="P22">
        <v>2569</v>
      </c>
      <c r="Q22">
        <v>267873</v>
      </c>
      <c r="R22">
        <v>9625</v>
      </c>
      <c r="S22">
        <v>5890.6402737047902</v>
      </c>
    </row>
    <row r="23" spans="3:19" x14ac:dyDescent="0.25">
      <c r="C23">
        <v>2</v>
      </c>
      <c r="D23">
        <v>100</v>
      </c>
      <c r="E23">
        <v>2.4</v>
      </c>
      <c r="I23">
        <v>384</v>
      </c>
      <c r="J23">
        <v>66.5</v>
      </c>
      <c r="O23">
        <v>27985</v>
      </c>
      <c r="P23">
        <v>27985</v>
      </c>
      <c r="Q23">
        <v>195539</v>
      </c>
    </row>
    <row r="24" spans="3:19" x14ac:dyDescent="0.25">
      <c r="C24">
        <v>2</v>
      </c>
      <c r="D24">
        <v>101</v>
      </c>
      <c r="E24">
        <v>17.05</v>
      </c>
      <c r="I24">
        <v>2144</v>
      </c>
      <c r="J24">
        <v>213.5</v>
      </c>
      <c r="K24">
        <v>97</v>
      </c>
      <c r="L24">
        <v>80</v>
      </c>
      <c r="O24">
        <v>23143</v>
      </c>
      <c r="P24">
        <v>23143</v>
      </c>
      <c r="Q24">
        <v>1665411</v>
      </c>
    </row>
    <row r="25" spans="3:19" x14ac:dyDescent="0.25">
      <c r="C25">
        <v>2</v>
      </c>
      <c r="D25" t="s">
        <v>5394</v>
      </c>
      <c r="E25">
        <v>1</v>
      </c>
      <c r="I25">
        <v>144</v>
      </c>
      <c r="Q25">
        <v>38390</v>
      </c>
    </row>
    <row r="26" spans="3:19" x14ac:dyDescent="0.25">
      <c r="C26">
        <v>2</v>
      </c>
      <c r="D26">
        <v>526</v>
      </c>
      <c r="E26">
        <v>1</v>
      </c>
      <c r="I26">
        <v>144</v>
      </c>
      <c r="Q26">
        <v>38390</v>
      </c>
    </row>
    <row r="27" spans="3:19" x14ac:dyDescent="0.25">
      <c r="C27">
        <v>2</v>
      </c>
      <c r="D27" t="s">
        <v>5395</v>
      </c>
      <c r="E27">
        <v>79.5</v>
      </c>
      <c r="I27">
        <v>10436</v>
      </c>
      <c r="O27">
        <v>144910</v>
      </c>
      <c r="P27">
        <v>144910</v>
      </c>
      <c r="Q27">
        <v>2962758</v>
      </c>
      <c r="S27">
        <v>3333.3333333333335</v>
      </c>
    </row>
    <row r="28" spans="3:19" x14ac:dyDescent="0.25">
      <c r="C28">
        <v>2</v>
      </c>
      <c r="D28">
        <v>303</v>
      </c>
      <c r="E28">
        <v>22</v>
      </c>
      <c r="I28">
        <v>2691.5</v>
      </c>
      <c r="O28">
        <v>68526</v>
      </c>
      <c r="P28">
        <v>68526</v>
      </c>
      <c r="Q28">
        <v>860827</v>
      </c>
      <c r="S28">
        <v>3333.3333333333335</v>
      </c>
    </row>
    <row r="29" spans="3:19" x14ac:dyDescent="0.25">
      <c r="C29">
        <v>2</v>
      </c>
      <c r="D29">
        <v>304</v>
      </c>
      <c r="E29">
        <v>9.5</v>
      </c>
      <c r="I29">
        <v>1368.5</v>
      </c>
      <c r="O29">
        <v>27276</v>
      </c>
      <c r="P29">
        <v>27276</v>
      </c>
      <c r="Q29">
        <v>472748</v>
      </c>
    </row>
    <row r="30" spans="3:19" x14ac:dyDescent="0.25">
      <c r="C30">
        <v>2</v>
      </c>
      <c r="D30">
        <v>305</v>
      </c>
      <c r="E30">
        <v>4</v>
      </c>
      <c r="I30">
        <v>560</v>
      </c>
      <c r="O30">
        <v>8706</v>
      </c>
      <c r="P30">
        <v>8706</v>
      </c>
      <c r="Q30">
        <v>197878</v>
      </c>
    </row>
    <row r="31" spans="3:19" x14ac:dyDescent="0.25">
      <c r="C31">
        <v>2</v>
      </c>
      <c r="D31">
        <v>408</v>
      </c>
      <c r="E31">
        <v>15</v>
      </c>
      <c r="I31">
        <v>2256</v>
      </c>
      <c r="Q31">
        <v>619140</v>
      </c>
    </row>
    <row r="32" spans="3:19" x14ac:dyDescent="0.25">
      <c r="C32">
        <v>2</v>
      </c>
      <c r="D32">
        <v>424</v>
      </c>
      <c r="E32">
        <v>17</v>
      </c>
      <c r="I32">
        <v>1860</v>
      </c>
      <c r="O32">
        <v>29102</v>
      </c>
      <c r="P32">
        <v>29102</v>
      </c>
      <c r="Q32">
        <v>475931</v>
      </c>
    </row>
    <row r="33" spans="3:19" x14ac:dyDescent="0.25">
      <c r="C33">
        <v>2</v>
      </c>
      <c r="D33">
        <v>636</v>
      </c>
      <c r="E33">
        <v>7</v>
      </c>
      <c r="I33">
        <v>944</v>
      </c>
      <c r="O33">
        <v>10300</v>
      </c>
      <c r="P33">
        <v>10300</v>
      </c>
      <c r="Q33">
        <v>200545</v>
      </c>
    </row>
    <row r="34" spans="3:19" x14ac:dyDescent="0.25">
      <c r="C34">
        <v>2</v>
      </c>
      <c r="D34">
        <v>642</v>
      </c>
      <c r="E34">
        <v>5</v>
      </c>
      <c r="I34">
        <v>756</v>
      </c>
      <c r="O34">
        <v>1000</v>
      </c>
      <c r="P34">
        <v>1000</v>
      </c>
      <c r="Q34">
        <v>135689</v>
      </c>
    </row>
    <row r="35" spans="3:19" x14ac:dyDescent="0.25">
      <c r="C35">
        <v>2</v>
      </c>
      <c r="D35" t="s">
        <v>5396</v>
      </c>
      <c r="E35">
        <v>5.4</v>
      </c>
      <c r="I35">
        <v>662.4</v>
      </c>
      <c r="Q35">
        <v>163257</v>
      </c>
    </row>
    <row r="36" spans="3:19" x14ac:dyDescent="0.25">
      <c r="C36">
        <v>2</v>
      </c>
      <c r="D36">
        <v>30</v>
      </c>
      <c r="E36">
        <v>5.4</v>
      </c>
      <c r="I36">
        <v>662.4</v>
      </c>
      <c r="Q36">
        <v>163257</v>
      </c>
    </row>
    <row r="37" spans="3:19" x14ac:dyDescent="0.25">
      <c r="C37" t="s">
        <v>5398</v>
      </c>
      <c r="E37">
        <v>111.35000000000001</v>
      </c>
      <c r="I37">
        <v>14618.4</v>
      </c>
      <c r="J37">
        <v>372.5</v>
      </c>
      <c r="K37">
        <v>97</v>
      </c>
      <c r="L37">
        <v>80</v>
      </c>
      <c r="O37">
        <v>198607</v>
      </c>
      <c r="P37">
        <v>198607</v>
      </c>
      <c r="Q37">
        <v>5293228</v>
      </c>
      <c r="R37">
        <v>9625</v>
      </c>
      <c r="S37">
        <v>9223.9736070381241</v>
      </c>
    </row>
    <row r="38" spans="3:19" x14ac:dyDescent="0.25">
      <c r="C38">
        <v>3</v>
      </c>
      <c r="D38" t="s">
        <v>266</v>
      </c>
      <c r="E38">
        <v>24.450000000000003</v>
      </c>
      <c r="I38">
        <v>3863.6</v>
      </c>
      <c r="J38">
        <v>377.5</v>
      </c>
      <c r="K38">
        <v>107</v>
      </c>
      <c r="L38">
        <v>40</v>
      </c>
      <c r="O38">
        <v>44803</v>
      </c>
      <c r="P38">
        <v>44803</v>
      </c>
      <c r="Q38">
        <v>1973569</v>
      </c>
      <c r="R38">
        <v>46500</v>
      </c>
      <c r="S38">
        <v>5890.6402737047902</v>
      </c>
    </row>
    <row r="39" spans="3:19" x14ac:dyDescent="0.25">
      <c r="C39">
        <v>3</v>
      </c>
      <c r="D39">
        <v>99</v>
      </c>
      <c r="E39">
        <v>6</v>
      </c>
      <c r="I39">
        <v>896</v>
      </c>
      <c r="J39">
        <v>143.5</v>
      </c>
      <c r="Q39">
        <v>288196</v>
      </c>
      <c r="R39">
        <v>46500</v>
      </c>
      <c r="S39">
        <v>5890.6402737047902</v>
      </c>
    </row>
    <row r="40" spans="3:19" x14ac:dyDescent="0.25">
      <c r="C40">
        <v>3</v>
      </c>
      <c r="D40">
        <v>100</v>
      </c>
      <c r="E40">
        <v>2.4</v>
      </c>
      <c r="I40">
        <v>384</v>
      </c>
      <c r="J40">
        <v>67</v>
      </c>
      <c r="O40">
        <v>16956</v>
      </c>
      <c r="P40">
        <v>16956</v>
      </c>
      <c r="Q40">
        <v>174021</v>
      </c>
    </row>
    <row r="41" spans="3:19" x14ac:dyDescent="0.25">
      <c r="C41">
        <v>3</v>
      </c>
      <c r="D41">
        <v>101</v>
      </c>
      <c r="E41">
        <v>16.05</v>
      </c>
      <c r="I41">
        <v>2583.6</v>
      </c>
      <c r="J41">
        <v>167</v>
      </c>
      <c r="K41">
        <v>107</v>
      </c>
      <c r="L41">
        <v>40</v>
      </c>
      <c r="O41">
        <v>27847</v>
      </c>
      <c r="P41">
        <v>27847</v>
      </c>
      <c r="Q41">
        <v>1511352</v>
      </c>
    </row>
    <row r="42" spans="3:19" x14ac:dyDescent="0.25">
      <c r="C42">
        <v>3</v>
      </c>
      <c r="D42" t="s">
        <v>5394</v>
      </c>
      <c r="E42">
        <v>1</v>
      </c>
      <c r="I42">
        <v>176</v>
      </c>
      <c r="Q42">
        <v>38540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38540</v>
      </c>
    </row>
    <row r="44" spans="3:19" x14ac:dyDescent="0.25">
      <c r="C44">
        <v>3</v>
      </c>
      <c r="D44" t="s">
        <v>5395</v>
      </c>
      <c r="E44">
        <v>81.5</v>
      </c>
      <c r="I44">
        <v>10742.5</v>
      </c>
      <c r="J44">
        <v>99</v>
      </c>
      <c r="L44">
        <v>414</v>
      </c>
      <c r="O44">
        <v>57024</v>
      </c>
      <c r="P44">
        <v>57024</v>
      </c>
      <c r="Q44">
        <v>2958291</v>
      </c>
      <c r="S44">
        <v>3333.3333333333335</v>
      </c>
    </row>
    <row r="45" spans="3:19" x14ac:dyDescent="0.25">
      <c r="C45">
        <v>3</v>
      </c>
      <c r="D45">
        <v>303</v>
      </c>
      <c r="E45">
        <v>21</v>
      </c>
      <c r="I45">
        <v>2747</v>
      </c>
      <c r="O45">
        <v>22920</v>
      </c>
      <c r="P45">
        <v>22920</v>
      </c>
      <c r="Q45">
        <v>842445</v>
      </c>
      <c r="S45">
        <v>3333.3333333333335</v>
      </c>
    </row>
    <row r="46" spans="3:19" x14ac:dyDescent="0.25">
      <c r="C46">
        <v>3</v>
      </c>
      <c r="D46">
        <v>304</v>
      </c>
      <c r="E46">
        <v>9.5</v>
      </c>
      <c r="I46">
        <v>1418.5</v>
      </c>
      <c r="O46">
        <v>13040</v>
      </c>
      <c r="P46">
        <v>13040</v>
      </c>
      <c r="Q46">
        <v>445769</v>
      </c>
    </row>
    <row r="47" spans="3:19" x14ac:dyDescent="0.25">
      <c r="C47">
        <v>3</v>
      </c>
      <c r="D47">
        <v>305</v>
      </c>
      <c r="E47">
        <v>4</v>
      </c>
      <c r="I47">
        <v>640</v>
      </c>
      <c r="O47">
        <v>3000</v>
      </c>
      <c r="P47">
        <v>3000</v>
      </c>
      <c r="Q47">
        <v>201636</v>
      </c>
    </row>
    <row r="48" spans="3:19" x14ac:dyDescent="0.25">
      <c r="C48">
        <v>3</v>
      </c>
      <c r="D48">
        <v>408</v>
      </c>
      <c r="E48">
        <v>15</v>
      </c>
      <c r="I48">
        <v>2072</v>
      </c>
      <c r="Q48">
        <v>578976</v>
      </c>
    </row>
    <row r="49" spans="3:19" x14ac:dyDescent="0.25">
      <c r="C49">
        <v>3</v>
      </c>
      <c r="D49">
        <v>424</v>
      </c>
      <c r="E49">
        <v>18</v>
      </c>
      <c r="I49">
        <v>1757</v>
      </c>
      <c r="J49">
        <v>99</v>
      </c>
      <c r="L49">
        <v>76</v>
      </c>
      <c r="O49">
        <v>12564</v>
      </c>
      <c r="P49">
        <v>12564</v>
      </c>
      <c r="Q49">
        <v>488888</v>
      </c>
    </row>
    <row r="50" spans="3:19" x14ac:dyDescent="0.25">
      <c r="C50">
        <v>3</v>
      </c>
      <c r="D50">
        <v>636</v>
      </c>
      <c r="E50">
        <v>9</v>
      </c>
      <c r="I50">
        <v>1288</v>
      </c>
      <c r="O50">
        <v>5500</v>
      </c>
      <c r="P50">
        <v>5500</v>
      </c>
      <c r="Q50">
        <v>232466</v>
      </c>
    </row>
    <row r="51" spans="3:19" x14ac:dyDescent="0.25">
      <c r="C51">
        <v>3</v>
      </c>
      <c r="D51">
        <v>642</v>
      </c>
      <c r="E51">
        <v>5</v>
      </c>
      <c r="I51">
        <v>820</v>
      </c>
      <c r="L51">
        <v>338</v>
      </c>
      <c r="Q51">
        <v>168111</v>
      </c>
    </row>
    <row r="52" spans="3:19" x14ac:dyDescent="0.25">
      <c r="C52">
        <v>3</v>
      </c>
      <c r="D52" t="s">
        <v>5396</v>
      </c>
      <c r="E52">
        <v>5.4</v>
      </c>
      <c r="I52">
        <v>895.9</v>
      </c>
      <c r="Q52">
        <v>155582</v>
      </c>
    </row>
    <row r="53" spans="3:19" x14ac:dyDescent="0.25">
      <c r="C53">
        <v>3</v>
      </c>
      <c r="D53">
        <v>30</v>
      </c>
      <c r="E53">
        <v>5.4</v>
      </c>
      <c r="I53">
        <v>895.9</v>
      </c>
      <c r="Q53">
        <v>155582</v>
      </c>
    </row>
    <row r="54" spans="3:19" x14ac:dyDescent="0.25">
      <c r="C54" t="s">
        <v>5399</v>
      </c>
      <c r="E54">
        <v>112.35000000000001</v>
      </c>
      <c r="I54">
        <v>15678</v>
      </c>
      <c r="J54">
        <v>476.5</v>
      </c>
      <c r="K54">
        <v>107</v>
      </c>
      <c r="L54">
        <v>454</v>
      </c>
      <c r="O54">
        <v>101827</v>
      </c>
      <c r="P54">
        <v>101827</v>
      </c>
      <c r="Q54">
        <v>5125982</v>
      </c>
      <c r="R54">
        <v>46500</v>
      </c>
      <c r="S54">
        <v>9223.9736070381241</v>
      </c>
    </row>
    <row r="55" spans="3:19" x14ac:dyDescent="0.25">
      <c r="C55">
        <v>4</v>
      </c>
      <c r="D55" t="s">
        <v>266</v>
      </c>
      <c r="E55">
        <v>25.450000000000003</v>
      </c>
      <c r="I55">
        <v>3949.6</v>
      </c>
      <c r="J55">
        <v>360</v>
      </c>
      <c r="K55">
        <v>126.5</v>
      </c>
      <c r="L55">
        <v>40</v>
      </c>
      <c r="O55">
        <v>45602</v>
      </c>
      <c r="P55">
        <v>45602</v>
      </c>
      <c r="Q55">
        <v>2002979</v>
      </c>
      <c r="S55">
        <v>5890.6402737047902</v>
      </c>
    </row>
    <row r="56" spans="3:19" x14ac:dyDescent="0.25">
      <c r="C56">
        <v>4</v>
      </c>
      <c r="D56">
        <v>99</v>
      </c>
      <c r="E56">
        <v>5</v>
      </c>
      <c r="I56">
        <v>872</v>
      </c>
      <c r="J56">
        <v>119</v>
      </c>
      <c r="Q56">
        <v>240263</v>
      </c>
      <c r="S56">
        <v>5890.6402737047902</v>
      </c>
    </row>
    <row r="57" spans="3:19" x14ac:dyDescent="0.25">
      <c r="C57">
        <v>4</v>
      </c>
      <c r="D57">
        <v>100</v>
      </c>
      <c r="E57">
        <v>2.4</v>
      </c>
      <c r="I57">
        <v>404</v>
      </c>
      <c r="J57">
        <v>75</v>
      </c>
      <c r="O57">
        <v>36278</v>
      </c>
      <c r="P57">
        <v>36278</v>
      </c>
      <c r="Q57">
        <v>175520</v>
      </c>
    </row>
    <row r="58" spans="3:19" x14ac:dyDescent="0.25">
      <c r="C58">
        <v>4</v>
      </c>
      <c r="D58">
        <v>101</v>
      </c>
      <c r="E58">
        <v>18.05</v>
      </c>
      <c r="I58">
        <v>2673.6</v>
      </c>
      <c r="J58">
        <v>166</v>
      </c>
      <c r="K58">
        <v>126.5</v>
      </c>
      <c r="L58">
        <v>40</v>
      </c>
      <c r="O58">
        <v>9324</v>
      </c>
      <c r="P58">
        <v>9324</v>
      </c>
      <c r="Q58">
        <v>1587196</v>
      </c>
    </row>
    <row r="59" spans="3:19" x14ac:dyDescent="0.25">
      <c r="C59">
        <v>4</v>
      </c>
      <c r="D59" t="s">
        <v>5394</v>
      </c>
      <c r="E59">
        <v>1</v>
      </c>
      <c r="I59">
        <v>176</v>
      </c>
      <c r="Q59">
        <v>39630</v>
      </c>
    </row>
    <row r="60" spans="3:19" x14ac:dyDescent="0.25">
      <c r="C60">
        <v>4</v>
      </c>
      <c r="D60">
        <v>526</v>
      </c>
      <c r="E60">
        <v>1</v>
      </c>
      <c r="I60">
        <v>176</v>
      </c>
      <c r="Q60">
        <v>39630</v>
      </c>
    </row>
    <row r="61" spans="3:19" x14ac:dyDescent="0.25">
      <c r="C61">
        <v>4</v>
      </c>
      <c r="D61" t="s">
        <v>5395</v>
      </c>
      <c r="E61">
        <v>80.5</v>
      </c>
      <c r="I61">
        <v>10576.5</v>
      </c>
      <c r="J61">
        <v>444.5</v>
      </c>
      <c r="L61">
        <v>968</v>
      </c>
      <c r="O61">
        <v>35060</v>
      </c>
      <c r="P61">
        <v>35060</v>
      </c>
      <c r="Q61">
        <v>3150708</v>
      </c>
      <c r="S61">
        <v>3333.3333333333335</v>
      </c>
    </row>
    <row r="62" spans="3:19" x14ac:dyDescent="0.25">
      <c r="C62">
        <v>4</v>
      </c>
      <c r="D62">
        <v>303</v>
      </c>
      <c r="E62">
        <v>20</v>
      </c>
      <c r="I62">
        <v>2842.5</v>
      </c>
      <c r="J62">
        <v>221</v>
      </c>
      <c r="O62">
        <v>25000</v>
      </c>
      <c r="P62">
        <v>25000</v>
      </c>
      <c r="Q62">
        <v>916215</v>
      </c>
      <c r="S62">
        <v>3333.3333333333335</v>
      </c>
    </row>
    <row r="63" spans="3:19" x14ac:dyDescent="0.25">
      <c r="C63">
        <v>4</v>
      </c>
      <c r="D63">
        <v>304</v>
      </c>
      <c r="E63">
        <v>9.5</v>
      </c>
      <c r="I63">
        <v>1466.5</v>
      </c>
      <c r="Q63">
        <v>447989</v>
      </c>
    </row>
    <row r="64" spans="3:19" x14ac:dyDescent="0.25">
      <c r="C64">
        <v>4</v>
      </c>
      <c r="D64">
        <v>305</v>
      </c>
      <c r="E64">
        <v>4</v>
      </c>
      <c r="I64">
        <v>556</v>
      </c>
      <c r="Q64">
        <v>193336</v>
      </c>
    </row>
    <row r="65" spans="3:19" x14ac:dyDescent="0.25">
      <c r="C65">
        <v>4</v>
      </c>
      <c r="D65">
        <v>408</v>
      </c>
      <c r="E65">
        <v>15</v>
      </c>
      <c r="I65">
        <v>1528</v>
      </c>
      <c r="J65">
        <v>140.5</v>
      </c>
      <c r="O65">
        <v>10060</v>
      </c>
      <c r="P65">
        <v>10060</v>
      </c>
      <c r="Q65">
        <v>643846</v>
      </c>
    </row>
    <row r="66" spans="3:19" x14ac:dyDescent="0.25">
      <c r="C66">
        <v>4</v>
      </c>
      <c r="D66">
        <v>424</v>
      </c>
      <c r="E66">
        <v>18</v>
      </c>
      <c r="I66">
        <v>2281.5</v>
      </c>
      <c r="J66">
        <v>83</v>
      </c>
      <c r="L66">
        <v>216</v>
      </c>
      <c r="Q66">
        <v>517176</v>
      </c>
    </row>
    <row r="67" spans="3:19" x14ac:dyDescent="0.25">
      <c r="C67">
        <v>4</v>
      </c>
      <c r="D67">
        <v>636</v>
      </c>
      <c r="E67">
        <v>9</v>
      </c>
      <c r="I67">
        <v>1118</v>
      </c>
      <c r="Q67">
        <v>222821</v>
      </c>
    </row>
    <row r="68" spans="3:19" x14ac:dyDescent="0.25">
      <c r="C68">
        <v>4</v>
      </c>
      <c r="D68">
        <v>642</v>
      </c>
      <c r="E68">
        <v>5</v>
      </c>
      <c r="I68">
        <v>784</v>
      </c>
      <c r="L68">
        <v>752</v>
      </c>
      <c r="Q68">
        <v>209325</v>
      </c>
    </row>
    <row r="69" spans="3:19" x14ac:dyDescent="0.25">
      <c r="C69">
        <v>4</v>
      </c>
      <c r="D69" t="s">
        <v>5396</v>
      </c>
      <c r="E69">
        <v>5.4</v>
      </c>
      <c r="I69">
        <v>866.6</v>
      </c>
      <c r="Q69">
        <v>153299</v>
      </c>
    </row>
    <row r="70" spans="3:19" x14ac:dyDescent="0.25">
      <c r="C70">
        <v>4</v>
      </c>
      <c r="D70">
        <v>30</v>
      </c>
      <c r="E70">
        <v>5.4</v>
      </c>
      <c r="I70">
        <v>866.6</v>
      </c>
      <c r="Q70">
        <v>153299</v>
      </c>
    </row>
    <row r="71" spans="3:19" x14ac:dyDescent="0.25">
      <c r="C71" t="s">
        <v>5400</v>
      </c>
      <c r="E71">
        <v>112.35000000000001</v>
      </c>
      <c r="I71">
        <v>15568.7</v>
      </c>
      <c r="J71">
        <v>804.5</v>
      </c>
      <c r="K71">
        <v>126.5</v>
      </c>
      <c r="L71">
        <v>1008</v>
      </c>
      <c r="O71">
        <v>80662</v>
      </c>
      <c r="P71">
        <v>80662</v>
      </c>
      <c r="Q71">
        <v>5346616</v>
      </c>
      <c r="S71">
        <v>9223.9736070381241</v>
      </c>
    </row>
    <row r="72" spans="3:19" x14ac:dyDescent="0.25">
      <c r="C72">
        <v>5</v>
      </c>
      <c r="D72" t="s">
        <v>266</v>
      </c>
      <c r="E72">
        <v>24.450000000000003</v>
      </c>
      <c r="I72">
        <v>3806</v>
      </c>
      <c r="J72">
        <v>344</v>
      </c>
      <c r="K72">
        <v>101.5</v>
      </c>
      <c r="L72">
        <v>74</v>
      </c>
      <c r="O72">
        <v>72830</v>
      </c>
      <c r="P72">
        <v>72830</v>
      </c>
      <c r="Q72">
        <v>2091178</v>
      </c>
      <c r="R72">
        <v>1000</v>
      </c>
      <c r="S72">
        <v>5890.6402737047902</v>
      </c>
    </row>
    <row r="73" spans="3:19" x14ac:dyDescent="0.25">
      <c r="C73">
        <v>5</v>
      </c>
      <c r="D73">
        <v>99</v>
      </c>
      <c r="E73">
        <v>5</v>
      </c>
      <c r="I73">
        <v>840</v>
      </c>
      <c r="J73">
        <v>143.5</v>
      </c>
      <c r="O73">
        <v>7297</v>
      </c>
      <c r="P73">
        <v>7297</v>
      </c>
      <c r="Q73">
        <v>257287</v>
      </c>
      <c r="R73">
        <v>1000</v>
      </c>
      <c r="S73">
        <v>5890.6402737047902</v>
      </c>
    </row>
    <row r="74" spans="3:19" x14ac:dyDescent="0.25">
      <c r="C74">
        <v>5</v>
      </c>
      <c r="D74">
        <v>100</v>
      </c>
      <c r="E74">
        <v>2.4</v>
      </c>
      <c r="I74">
        <v>372</v>
      </c>
      <c r="J74">
        <v>59.5</v>
      </c>
      <c r="O74">
        <v>39744</v>
      </c>
      <c r="P74">
        <v>39744</v>
      </c>
      <c r="Q74">
        <v>201961</v>
      </c>
    </row>
    <row r="75" spans="3:19" x14ac:dyDescent="0.25">
      <c r="C75">
        <v>5</v>
      </c>
      <c r="D75">
        <v>101</v>
      </c>
      <c r="E75">
        <v>17.05</v>
      </c>
      <c r="I75">
        <v>2594</v>
      </c>
      <c r="J75">
        <v>141</v>
      </c>
      <c r="K75">
        <v>101.5</v>
      </c>
      <c r="L75">
        <v>74</v>
      </c>
      <c r="O75">
        <v>25789</v>
      </c>
      <c r="P75">
        <v>25789</v>
      </c>
      <c r="Q75">
        <v>1631930</v>
      </c>
    </row>
    <row r="76" spans="3:19" x14ac:dyDescent="0.25">
      <c r="C76">
        <v>5</v>
      </c>
      <c r="D76" t="s">
        <v>5394</v>
      </c>
      <c r="E76">
        <v>1</v>
      </c>
      <c r="I76">
        <v>160</v>
      </c>
      <c r="Q76">
        <v>39602</v>
      </c>
    </row>
    <row r="77" spans="3:19" x14ac:dyDescent="0.25">
      <c r="C77">
        <v>5</v>
      </c>
      <c r="D77">
        <v>526</v>
      </c>
      <c r="E77">
        <v>1</v>
      </c>
      <c r="I77">
        <v>160</v>
      </c>
      <c r="Q77">
        <v>39602</v>
      </c>
    </row>
    <row r="78" spans="3:19" x14ac:dyDescent="0.25">
      <c r="C78">
        <v>5</v>
      </c>
      <c r="D78" t="s">
        <v>5395</v>
      </c>
      <c r="E78">
        <v>78.5</v>
      </c>
      <c r="I78">
        <v>11276</v>
      </c>
      <c r="J78">
        <v>341</v>
      </c>
      <c r="L78">
        <v>356.5</v>
      </c>
      <c r="O78">
        <v>10060</v>
      </c>
      <c r="P78">
        <v>10060</v>
      </c>
      <c r="Q78">
        <v>3032731</v>
      </c>
      <c r="S78">
        <v>3333.3333333333335</v>
      </c>
    </row>
    <row r="79" spans="3:19" x14ac:dyDescent="0.25">
      <c r="C79">
        <v>5</v>
      </c>
      <c r="D79">
        <v>303</v>
      </c>
      <c r="E79">
        <v>20</v>
      </c>
      <c r="I79">
        <v>2746.5</v>
      </c>
      <c r="J79">
        <v>190</v>
      </c>
      <c r="Q79">
        <v>859311</v>
      </c>
      <c r="S79">
        <v>3333.3333333333335</v>
      </c>
    </row>
    <row r="80" spans="3:19" x14ac:dyDescent="0.25">
      <c r="C80">
        <v>5</v>
      </c>
      <c r="D80">
        <v>304</v>
      </c>
      <c r="E80">
        <v>9.5</v>
      </c>
      <c r="I80">
        <v>1539</v>
      </c>
      <c r="J80">
        <v>40</v>
      </c>
      <c r="Q80">
        <v>475867</v>
      </c>
    </row>
    <row r="81" spans="3:19" x14ac:dyDescent="0.25">
      <c r="C81">
        <v>5</v>
      </c>
      <c r="D81">
        <v>305</v>
      </c>
      <c r="E81">
        <v>4</v>
      </c>
      <c r="I81">
        <v>656</v>
      </c>
      <c r="Q81">
        <v>197769</v>
      </c>
    </row>
    <row r="82" spans="3:19" x14ac:dyDescent="0.25">
      <c r="C82">
        <v>5</v>
      </c>
      <c r="D82">
        <v>408</v>
      </c>
      <c r="E82">
        <v>15</v>
      </c>
      <c r="I82">
        <v>2304</v>
      </c>
      <c r="O82">
        <v>10060</v>
      </c>
      <c r="P82">
        <v>10060</v>
      </c>
      <c r="Q82">
        <v>582568</v>
      </c>
    </row>
    <row r="83" spans="3:19" x14ac:dyDescent="0.25">
      <c r="C83">
        <v>5</v>
      </c>
      <c r="D83">
        <v>424</v>
      </c>
      <c r="E83">
        <v>17</v>
      </c>
      <c r="I83">
        <v>2118.5</v>
      </c>
      <c r="J83">
        <v>111</v>
      </c>
      <c r="L83">
        <v>10</v>
      </c>
      <c r="Q83">
        <v>529499</v>
      </c>
    </row>
    <row r="84" spans="3:19" x14ac:dyDescent="0.25">
      <c r="C84">
        <v>5</v>
      </c>
      <c r="D84">
        <v>636</v>
      </c>
      <c r="E84">
        <v>8</v>
      </c>
      <c r="I84">
        <v>1116</v>
      </c>
      <c r="Q84">
        <v>216733</v>
      </c>
    </row>
    <row r="85" spans="3:19" x14ac:dyDescent="0.25">
      <c r="C85">
        <v>5</v>
      </c>
      <c r="D85">
        <v>642</v>
      </c>
      <c r="E85">
        <v>5</v>
      </c>
      <c r="I85">
        <v>796</v>
      </c>
      <c r="L85">
        <v>346.5</v>
      </c>
      <c r="Q85">
        <v>170984</v>
      </c>
    </row>
    <row r="86" spans="3:19" x14ac:dyDescent="0.25">
      <c r="C86">
        <v>5</v>
      </c>
      <c r="D86" t="s">
        <v>5396</v>
      </c>
      <c r="E86">
        <v>5.4</v>
      </c>
      <c r="I86">
        <v>840.4</v>
      </c>
      <c r="Q86">
        <v>157564</v>
      </c>
    </row>
    <row r="87" spans="3:19" x14ac:dyDescent="0.25">
      <c r="C87">
        <v>5</v>
      </c>
      <c r="D87">
        <v>30</v>
      </c>
      <c r="E87">
        <v>5.4</v>
      </c>
      <c r="I87">
        <v>840.4</v>
      </c>
      <c r="Q87">
        <v>157564</v>
      </c>
    </row>
    <row r="88" spans="3:19" x14ac:dyDescent="0.25">
      <c r="C88" t="s">
        <v>5401</v>
      </c>
      <c r="E88">
        <v>109.35000000000001</v>
      </c>
      <c r="I88">
        <v>16082.4</v>
      </c>
      <c r="J88">
        <v>685</v>
      </c>
      <c r="K88">
        <v>101.5</v>
      </c>
      <c r="L88">
        <v>430.5</v>
      </c>
      <c r="O88">
        <v>82890</v>
      </c>
      <c r="P88">
        <v>82890</v>
      </c>
      <c r="Q88">
        <v>5321075</v>
      </c>
      <c r="R88">
        <v>1000</v>
      </c>
      <c r="S88">
        <v>9223.9736070381241</v>
      </c>
    </row>
    <row r="89" spans="3:19" x14ac:dyDescent="0.25">
      <c r="C89">
        <v>6</v>
      </c>
      <c r="D89" t="s">
        <v>266</v>
      </c>
      <c r="E89">
        <v>23.450000000000003</v>
      </c>
      <c r="I89">
        <v>3762</v>
      </c>
      <c r="J89">
        <v>334.5</v>
      </c>
      <c r="K89">
        <v>126.5</v>
      </c>
      <c r="L89">
        <v>80</v>
      </c>
      <c r="O89">
        <v>41148</v>
      </c>
      <c r="P89">
        <v>41148</v>
      </c>
      <c r="Q89">
        <v>1968876</v>
      </c>
      <c r="R89">
        <v>3000</v>
      </c>
      <c r="S89">
        <v>5890.6402737047902</v>
      </c>
    </row>
    <row r="90" spans="3:19" x14ac:dyDescent="0.25">
      <c r="C90">
        <v>6</v>
      </c>
      <c r="D90">
        <v>99</v>
      </c>
      <c r="E90">
        <v>5</v>
      </c>
      <c r="I90">
        <v>800</v>
      </c>
      <c r="J90">
        <v>93</v>
      </c>
      <c r="O90">
        <v>5057</v>
      </c>
      <c r="P90">
        <v>5057</v>
      </c>
      <c r="Q90">
        <v>233600</v>
      </c>
      <c r="R90">
        <v>3000</v>
      </c>
      <c r="S90">
        <v>5890.6402737047902</v>
      </c>
    </row>
    <row r="91" spans="3:19" x14ac:dyDescent="0.25">
      <c r="C91">
        <v>6</v>
      </c>
      <c r="D91">
        <v>100</v>
      </c>
      <c r="E91">
        <v>2.4</v>
      </c>
      <c r="I91">
        <v>368</v>
      </c>
      <c r="J91">
        <v>66.5</v>
      </c>
      <c r="O91">
        <v>10657</v>
      </c>
      <c r="P91">
        <v>10657</v>
      </c>
      <c r="Q91">
        <v>162627</v>
      </c>
    </row>
    <row r="92" spans="3:19" x14ac:dyDescent="0.25">
      <c r="C92">
        <v>6</v>
      </c>
      <c r="D92">
        <v>101</v>
      </c>
      <c r="E92">
        <v>16.05</v>
      </c>
      <c r="I92">
        <v>2594</v>
      </c>
      <c r="J92">
        <v>175</v>
      </c>
      <c r="K92">
        <v>126.5</v>
      </c>
      <c r="L92">
        <v>80</v>
      </c>
      <c r="O92">
        <v>25434</v>
      </c>
      <c r="P92">
        <v>25434</v>
      </c>
      <c r="Q92">
        <v>1572649</v>
      </c>
    </row>
    <row r="93" spans="3:19" x14ac:dyDescent="0.25">
      <c r="C93">
        <v>6</v>
      </c>
      <c r="D93" t="s">
        <v>5394</v>
      </c>
      <c r="E93">
        <v>1</v>
      </c>
      <c r="I93">
        <v>168</v>
      </c>
      <c r="Q93">
        <v>39688</v>
      </c>
    </row>
    <row r="94" spans="3:19" x14ac:dyDescent="0.25">
      <c r="C94">
        <v>6</v>
      </c>
      <c r="D94">
        <v>526</v>
      </c>
      <c r="E94">
        <v>1</v>
      </c>
      <c r="I94">
        <v>168</v>
      </c>
      <c r="Q94">
        <v>39688</v>
      </c>
    </row>
    <row r="95" spans="3:19" x14ac:dyDescent="0.25">
      <c r="C95">
        <v>6</v>
      </c>
      <c r="D95" t="s">
        <v>5395</v>
      </c>
      <c r="E95">
        <v>79.5</v>
      </c>
      <c r="I95">
        <v>11678</v>
      </c>
      <c r="J95">
        <v>133.5</v>
      </c>
      <c r="L95">
        <v>118.5</v>
      </c>
      <c r="O95">
        <v>10060</v>
      </c>
      <c r="P95">
        <v>10060</v>
      </c>
      <c r="Q95">
        <v>2958727</v>
      </c>
      <c r="S95">
        <v>3333.3333333333335</v>
      </c>
    </row>
    <row r="96" spans="3:19" x14ac:dyDescent="0.25">
      <c r="C96">
        <v>6</v>
      </c>
      <c r="D96">
        <v>303</v>
      </c>
      <c r="E96">
        <v>20</v>
      </c>
      <c r="I96">
        <v>2993.5</v>
      </c>
      <c r="J96">
        <v>26.5</v>
      </c>
      <c r="Q96">
        <v>830529</v>
      </c>
      <c r="S96">
        <v>3333.3333333333335</v>
      </c>
    </row>
    <row r="97" spans="3:19" x14ac:dyDescent="0.25">
      <c r="C97">
        <v>6</v>
      </c>
      <c r="D97">
        <v>304</v>
      </c>
      <c r="E97">
        <v>9.5</v>
      </c>
      <c r="I97">
        <v>1592</v>
      </c>
      <c r="Q97">
        <v>453046</v>
      </c>
    </row>
    <row r="98" spans="3:19" x14ac:dyDescent="0.25">
      <c r="C98">
        <v>6</v>
      </c>
      <c r="D98">
        <v>305</v>
      </c>
      <c r="E98">
        <v>4</v>
      </c>
      <c r="I98">
        <v>660</v>
      </c>
      <c r="Q98">
        <v>198080</v>
      </c>
    </row>
    <row r="99" spans="3:19" x14ac:dyDescent="0.25">
      <c r="C99">
        <v>6</v>
      </c>
      <c r="D99">
        <v>408</v>
      </c>
      <c r="E99">
        <v>15</v>
      </c>
      <c r="I99">
        <v>2216</v>
      </c>
      <c r="J99">
        <v>34</v>
      </c>
      <c r="O99">
        <v>10060</v>
      </c>
      <c r="P99">
        <v>10060</v>
      </c>
      <c r="Q99">
        <v>597750</v>
      </c>
    </row>
    <row r="100" spans="3:19" x14ac:dyDescent="0.25">
      <c r="C100">
        <v>6</v>
      </c>
      <c r="D100">
        <v>424</v>
      </c>
      <c r="E100">
        <v>18</v>
      </c>
      <c r="I100">
        <v>2264.5</v>
      </c>
      <c r="J100">
        <v>73</v>
      </c>
      <c r="Q100">
        <v>510970</v>
      </c>
    </row>
    <row r="101" spans="3:19" x14ac:dyDescent="0.25">
      <c r="C101">
        <v>6</v>
      </c>
      <c r="D101">
        <v>636</v>
      </c>
      <c r="E101">
        <v>8</v>
      </c>
      <c r="I101">
        <v>1208</v>
      </c>
      <c r="Q101">
        <v>220748</v>
      </c>
    </row>
    <row r="102" spans="3:19" x14ac:dyDescent="0.25">
      <c r="C102">
        <v>6</v>
      </c>
      <c r="D102">
        <v>642</v>
      </c>
      <c r="E102">
        <v>5</v>
      </c>
      <c r="I102">
        <v>744</v>
      </c>
      <c r="L102">
        <v>118.5</v>
      </c>
      <c r="Q102">
        <v>147604</v>
      </c>
    </row>
    <row r="103" spans="3:19" x14ac:dyDescent="0.25">
      <c r="C103">
        <v>6</v>
      </c>
      <c r="D103" t="s">
        <v>5396</v>
      </c>
      <c r="E103">
        <v>5.4</v>
      </c>
      <c r="I103">
        <v>869.90000000000009</v>
      </c>
      <c r="Q103">
        <v>160483</v>
      </c>
    </row>
    <row r="104" spans="3:19" x14ac:dyDescent="0.25">
      <c r="C104">
        <v>6</v>
      </c>
      <c r="D104">
        <v>30</v>
      </c>
      <c r="E104">
        <v>5.4</v>
      </c>
      <c r="I104">
        <v>869.90000000000009</v>
      </c>
      <c r="Q104">
        <v>160483</v>
      </c>
    </row>
    <row r="105" spans="3:19" x14ac:dyDescent="0.25">
      <c r="C105" t="s">
        <v>5402</v>
      </c>
      <c r="E105">
        <v>109.35000000000001</v>
      </c>
      <c r="I105">
        <v>16477.900000000001</v>
      </c>
      <c r="J105">
        <v>468</v>
      </c>
      <c r="K105">
        <v>126.5</v>
      </c>
      <c r="L105">
        <v>198.5</v>
      </c>
      <c r="O105">
        <v>51208</v>
      </c>
      <c r="P105">
        <v>51208</v>
      </c>
      <c r="Q105">
        <v>5127774</v>
      </c>
      <c r="R105">
        <v>3000</v>
      </c>
      <c r="S105">
        <v>9223.9736070381241</v>
      </c>
    </row>
  </sheetData>
  <hyperlinks>
    <hyperlink ref="A2" location="Obsah!A1" display="Zpět na Obsah  KL 01  1.-4.měsíc" xr:uid="{CF4B244A-2F88-4B25-A899-50D2F481C43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5419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68913227.279999986</v>
      </c>
      <c r="C3" s="344">
        <f t="shared" ref="C3:Z3" si="0">SUBTOTAL(9,C6:C1048576)</f>
        <v>12</v>
      </c>
      <c r="D3" s="344"/>
      <c r="E3" s="344">
        <f>SUBTOTAL(9,E6:E1048576)/4</f>
        <v>74844631.049999982</v>
      </c>
      <c r="F3" s="344"/>
      <c r="G3" s="344">
        <f t="shared" si="0"/>
        <v>12</v>
      </c>
      <c r="H3" s="344">
        <f>SUBTOTAL(9,H6:H1048576)/4</f>
        <v>69996498.039999992</v>
      </c>
      <c r="I3" s="347">
        <f>IF(B3&lt;&gt;0,H3/B3,"")</f>
        <v>1.0157193444967914</v>
      </c>
      <c r="J3" s="345">
        <f>IF(E3&lt;&gt;0,H3/E3,"")</f>
        <v>0.93522403755639871</v>
      </c>
      <c r="K3" s="346">
        <f t="shared" si="0"/>
        <v>53843044.479999587</v>
      </c>
      <c r="L3" s="346"/>
      <c r="M3" s="344">
        <f t="shared" si="0"/>
        <v>3.6541494339705931</v>
      </c>
      <c r="N3" s="344">
        <f t="shared" si="0"/>
        <v>47287708.040000036</v>
      </c>
      <c r="O3" s="344"/>
      <c r="P3" s="344">
        <f t="shared" si="0"/>
        <v>3</v>
      </c>
      <c r="Q3" s="344">
        <f t="shared" si="0"/>
        <v>71862763.940000191</v>
      </c>
      <c r="R3" s="347">
        <f>IF(K3&lt;&gt;0,Q3/K3,"")</f>
        <v>1.3346712585447162</v>
      </c>
      <c r="S3" s="347">
        <f>IF(N3&lt;&gt;0,Q3/N3,"")</f>
        <v>1.5196922608135808</v>
      </c>
      <c r="T3" s="343">
        <f t="shared" si="0"/>
        <v>226967524.73999989</v>
      </c>
      <c r="U3" s="346"/>
      <c r="V3" s="344">
        <f t="shared" si="0"/>
        <v>1.7281102271486786</v>
      </c>
      <c r="W3" s="344">
        <f t="shared" si="0"/>
        <v>262677138.49999994</v>
      </c>
      <c r="X3" s="344"/>
      <c r="Y3" s="344">
        <f t="shared" si="0"/>
        <v>2</v>
      </c>
      <c r="Z3" s="344">
        <f t="shared" si="0"/>
        <v>273564817.61999995</v>
      </c>
      <c r="AA3" s="347">
        <f>IF(T3&lt;&gt;0,Z3/T3,"")</f>
        <v>1.2053037893124978</v>
      </c>
      <c r="AB3" s="345">
        <f>IF(W3&lt;&gt;0,Z3/W3,"")</f>
        <v>1.0414489025659917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5416</v>
      </c>
      <c r="B6" s="847">
        <v>68913227.279999971</v>
      </c>
      <c r="C6" s="848">
        <v>1</v>
      </c>
      <c r="D6" s="848">
        <v>0.92075044412955298</v>
      </c>
      <c r="E6" s="847">
        <v>74844631.049999937</v>
      </c>
      <c r="F6" s="848">
        <v>1.0860706137865259</v>
      </c>
      <c r="G6" s="848">
        <v>1</v>
      </c>
      <c r="H6" s="847">
        <v>69996498.039999962</v>
      </c>
      <c r="I6" s="848">
        <v>1.0157193444967911</v>
      </c>
      <c r="J6" s="848">
        <v>0.93522403755639893</v>
      </c>
      <c r="K6" s="847">
        <v>26921522.239999793</v>
      </c>
      <c r="L6" s="848">
        <v>1</v>
      </c>
      <c r="M6" s="848">
        <v>1.1386266476365163</v>
      </c>
      <c r="N6" s="847">
        <v>23643854.020000018</v>
      </c>
      <c r="O6" s="848">
        <v>0.87825100710204862</v>
      </c>
      <c r="P6" s="848">
        <v>1</v>
      </c>
      <c r="Q6" s="847">
        <v>35931381.970000096</v>
      </c>
      <c r="R6" s="848">
        <v>1.3346712585447162</v>
      </c>
      <c r="S6" s="848">
        <v>1.5196922608135808</v>
      </c>
      <c r="T6" s="847">
        <v>113483762.36999995</v>
      </c>
      <c r="U6" s="848">
        <v>1</v>
      </c>
      <c r="V6" s="848">
        <v>0.86405511357433928</v>
      </c>
      <c r="W6" s="847">
        <v>131338569.24999997</v>
      </c>
      <c r="X6" s="848">
        <v>1.1573335824184838</v>
      </c>
      <c r="Y6" s="848">
        <v>1</v>
      </c>
      <c r="Z6" s="847">
        <v>136782408.80999997</v>
      </c>
      <c r="AA6" s="848">
        <v>1.2053037893124978</v>
      </c>
      <c r="AB6" s="849">
        <v>1.0414489025659917</v>
      </c>
    </row>
    <row r="7" spans="1:28" ht="14.45" customHeight="1" x14ac:dyDescent="0.25">
      <c r="A7" s="856" t="s">
        <v>5417</v>
      </c>
      <c r="B7" s="850">
        <v>4256772.4100000039</v>
      </c>
      <c r="C7" s="851">
        <v>1</v>
      </c>
      <c r="D7" s="851">
        <v>0.80675229094080858</v>
      </c>
      <c r="E7" s="850">
        <v>5276430.5200000023</v>
      </c>
      <c r="F7" s="851">
        <v>1.2395378497578633</v>
      </c>
      <c r="G7" s="851">
        <v>1</v>
      </c>
      <c r="H7" s="850">
        <v>6282219.1700000027</v>
      </c>
      <c r="I7" s="851">
        <v>1.4758174891478393</v>
      </c>
      <c r="J7" s="851">
        <v>1.1906191403805313</v>
      </c>
      <c r="K7" s="850">
        <v>20692887.449999806</v>
      </c>
      <c r="L7" s="851">
        <v>1</v>
      </c>
      <c r="M7" s="851">
        <v>1.0702789079197255</v>
      </c>
      <c r="N7" s="850">
        <v>19334107.490000021</v>
      </c>
      <c r="O7" s="851">
        <v>0.93433589375658654</v>
      </c>
      <c r="P7" s="851">
        <v>1</v>
      </c>
      <c r="Q7" s="850">
        <v>31508466.840000097</v>
      </c>
      <c r="R7" s="851">
        <v>1.5226713486039085</v>
      </c>
      <c r="S7" s="851">
        <v>1.6296830281044468</v>
      </c>
      <c r="T7" s="850">
        <v>113483762.36999995</v>
      </c>
      <c r="U7" s="851">
        <v>1</v>
      </c>
      <c r="V7" s="851">
        <v>0.86405511357433928</v>
      </c>
      <c r="W7" s="850">
        <v>131338569.24999997</v>
      </c>
      <c r="X7" s="851">
        <v>1.1573335824184838</v>
      </c>
      <c r="Y7" s="851">
        <v>1</v>
      </c>
      <c r="Z7" s="850">
        <v>136782408.80999997</v>
      </c>
      <c r="AA7" s="851">
        <v>1.2053037893124978</v>
      </c>
      <c r="AB7" s="852">
        <v>1.0414489025659917</v>
      </c>
    </row>
    <row r="8" spans="1:28" ht="14.45" customHeight="1" thickBot="1" x14ac:dyDescent="0.3">
      <c r="A8" s="857" t="s">
        <v>5418</v>
      </c>
      <c r="B8" s="853">
        <v>64656454.86999996</v>
      </c>
      <c r="C8" s="854">
        <v>1</v>
      </c>
      <c r="D8" s="854">
        <v>0.92939668379259166</v>
      </c>
      <c r="E8" s="853">
        <v>69568200.529999942</v>
      </c>
      <c r="F8" s="854">
        <v>1.0759668260481599</v>
      </c>
      <c r="G8" s="854">
        <v>1</v>
      </c>
      <c r="H8" s="853">
        <v>63714278.86999996</v>
      </c>
      <c r="I8" s="854">
        <v>0.985427966907645</v>
      </c>
      <c r="J8" s="854">
        <v>0.91585348456044091</v>
      </c>
      <c r="K8" s="853">
        <v>6228634.7899999898</v>
      </c>
      <c r="L8" s="854">
        <v>1</v>
      </c>
      <c r="M8" s="854">
        <v>1.4452438784143515</v>
      </c>
      <c r="N8" s="853">
        <v>4309746.5299999975</v>
      </c>
      <c r="O8" s="854">
        <v>0.6919247435921676</v>
      </c>
      <c r="P8" s="854">
        <v>1</v>
      </c>
      <c r="Q8" s="853">
        <v>4422915.1299999971</v>
      </c>
      <c r="R8" s="854">
        <v>0.7100938294055934</v>
      </c>
      <c r="S8" s="854">
        <v>1.0262587600482387</v>
      </c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599</v>
      </c>
      <c r="B10" s="847">
        <v>7800875.3000000063</v>
      </c>
      <c r="C10" s="848">
        <v>1</v>
      </c>
      <c r="D10" s="848">
        <v>0.93018732821092054</v>
      </c>
      <c r="E10" s="847">
        <v>8386348.7100000065</v>
      </c>
      <c r="F10" s="848">
        <v>1.075052271377803</v>
      </c>
      <c r="G10" s="848">
        <v>1</v>
      </c>
      <c r="H10" s="847">
        <v>9726935.3900000062</v>
      </c>
      <c r="I10" s="848">
        <v>1.2469030738127551</v>
      </c>
      <c r="J10" s="849">
        <v>1.1598534387678709</v>
      </c>
    </row>
    <row r="11" spans="1:28" ht="14.45" customHeight="1" x14ac:dyDescent="0.25">
      <c r="A11" s="856" t="s">
        <v>5420</v>
      </c>
      <c r="B11" s="850">
        <v>324366.32999999996</v>
      </c>
      <c r="C11" s="851">
        <v>1</v>
      </c>
      <c r="D11" s="851">
        <v>0.69099531548573867</v>
      </c>
      <c r="E11" s="850">
        <v>469419</v>
      </c>
      <c r="F11" s="851">
        <v>1.4471878138523195</v>
      </c>
      <c r="G11" s="851">
        <v>1</v>
      </c>
      <c r="H11" s="850">
        <v>1122831.01</v>
      </c>
      <c r="I11" s="851">
        <v>3.461613941249698</v>
      </c>
      <c r="J11" s="852">
        <v>2.3919590174236665</v>
      </c>
    </row>
    <row r="12" spans="1:28" ht="14.45" customHeight="1" x14ac:dyDescent="0.25">
      <c r="A12" s="856" t="s">
        <v>5421</v>
      </c>
      <c r="B12" s="850">
        <v>7476508.9700000063</v>
      </c>
      <c r="C12" s="851">
        <v>1</v>
      </c>
      <c r="D12" s="851">
        <v>0.94436975492611774</v>
      </c>
      <c r="E12" s="850">
        <v>7916929.7100000065</v>
      </c>
      <c r="F12" s="851">
        <v>1.0589072709960248</v>
      </c>
      <c r="G12" s="851">
        <v>1</v>
      </c>
      <c r="H12" s="850">
        <v>8604104.3800000064</v>
      </c>
      <c r="I12" s="851">
        <v>1.1508184387291651</v>
      </c>
      <c r="J12" s="852">
        <v>1.0867981269471192</v>
      </c>
    </row>
    <row r="13" spans="1:28" ht="14.45" customHeight="1" x14ac:dyDescent="0.25">
      <c r="A13" s="858" t="s">
        <v>602</v>
      </c>
      <c r="B13" s="859">
        <v>59374684.659999996</v>
      </c>
      <c r="C13" s="860">
        <v>1</v>
      </c>
      <c r="D13" s="860">
        <v>0.90086043569392993</v>
      </c>
      <c r="E13" s="859">
        <v>65908860.360000007</v>
      </c>
      <c r="F13" s="860">
        <v>1.1100498594210135</v>
      </c>
      <c r="G13" s="860">
        <v>1</v>
      </c>
      <c r="H13" s="859">
        <v>59916250.989999995</v>
      </c>
      <c r="I13" s="860">
        <v>1.0091211655792565</v>
      </c>
      <c r="J13" s="861">
        <v>0.90907733289169546</v>
      </c>
    </row>
    <row r="14" spans="1:28" ht="14.45" customHeight="1" x14ac:dyDescent="0.25">
      <c r="A14" s="856" t="s">
        <v>5420</v>
      </c>
      <c r="B14" s="850">
        <v>55828577.329999998</v>
      </c>
      <c r="C14" s="851">
        <v>1</v>
      </c>
      <c r="D14" s="851">
        <v>1.3422556135747887</v>
      </c>
      <c r="E14" s="850">
        <v>41593104</v>
      </c>
      <c r="F14" s="851">
        <v>0.74501457836092067</v>
      </c>
      <c r="G14" s="851">
        <v>1</v>
      </c>
      <c r="H14" s="850">
        <v>56988909.329999998</v>
      </c>
      <c r="I14" s="851">
        <v>1.0207838360834691</v>
      </c>
      <c r="J14" s="852">
        <v>1.3701528342294433</v>
      </c>
    </row>
    <row r="15" spans="1:28" ht="14.45" customHeight="1" x14ac:dyDescent="0.25">
      <c r="A15" s="856" t="s">
        <v>5421</v>
      </c>
      <c r="B15" s="850">
        <v>3546107.33</v>
      </c>
      <c r="C15" s="851">
        <v>1</v>
      </c>
      <c r="D15" s="851">
        <v>0.14583578143731651</v>
      </c>
      <c r="E15" s="850">
        <v>24315756.360000007</v>
      </c>
      <c r="F15" s="851">
        <v>6.8570277482266748</v>
      </c>
      <c r="G15" s="851">
        <v>1</v>
      </c>
      <c r="H15" s="850">
        <v>2927341.66</v>
      </c>
      <c r="I15" s="851">
        <v>0.82550847664275295</v>
      </c>
      <c r="J15" s="852">
        <v>0.12038867377432463</v>
      </c>
    </row>
    <row r="16" spans="1:28" ht="14.45" customHeight="1" x14ac:dyDescent="0.25">
      <c r="A16" s="858" t="s">
        <v>605</v>
      </c>
      <c r="B16" s="859">
        <v>1737667.3199999998</v>
      </c>
      <c r="C16" s="860">
        <v>1</v>
      </c>
      <c r="D16" s="860">
        <v>3.1627189724007763</v>
      </c>
      <c r="E16" s="859">
        <v>549421.98</v>
      </c>
      <c r="F16" s="860">
        <v>0.31618364095147972</v>
      </c>
      <c r="G16" s="860">
        <v>1</v>
      </c>
      <c r="H16" s="859">
        <v>353311.66</v>
      </c>
      <c r="I16" s="860">
        <v>0.20332526021148858</v>
      </c>
      <c r="J16" s="861">
        <v>0.64306065803919965</v>
      </c>
    </row>
    <row r="17" spans="1:10" ht="14.45" customHeight="1" x14ac:dyDescent="0.25">
      <c r="A17" s="856" t="s">
        <v>5420</v>
      </c>
      <c r="B17" s="850">
        <v>989028</v>
      </c>
      <c r="C17" s="851">
        <v>1</v>
      </c>
      <c r="D17" s="851">
        <v>3.1252464735325347</v>
      </c>
      <c r="E17" s="850">
        <v>316464</v>
      </c>
      <c r="F17" s="851">
        <v>0.31997476310074136</v>
      </c>
      <c r="G17" s="851">
        <v>1</v>
      </c>
      <c r="H17" s="850"/>
      <c r="I17" s="851"/>
      <c r="J17" s="852"/>
    </row>
    <row r="18" spans="1:10" ht="14.45" customHeight="1" thickBot="1" x14ac:dyDescent="0.3">
      <c r="A18" s="857" t="s">
        <v>5421</v>
      </c>
      <c r="B18" s="853">
        <v>748639.32</v>
      </c>
      <c r="C18" s="854">
        <v>1</v>
      </c>
      <c r="D18" s="854">
        <v>3.2136238475282113</v>
      </c>
      <c r="E18" s="853">
        <v>232957.97999999995</v>
      </c>
      <c r="F18" s="854">
        <v>0.31117518647030185</v>
      </c>
      <c r="G18" s="854">
        <v>1</v>
      </c>
      <c r="H18" s="853">
        <v>353311.66</v>
      </c>
      <c r="I18" s="854">
        <v>0.47193842289769122</v>
      </c>
      <c r="J18" s="855">
        <v>1.5166325703888746</v>
      </c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2878</v>
      </c>
    </row>
    <row r="21" spans="1:10" ht="14.45" customHeight="1" x14ac:dyDescent="0.2">
      <c r="A21" s="786" t="s">
        <v>5422</v>
      </c>
    </row>
    <row r="22" spans="1:10" ht="14.45" customHeight="1" x14ac:dyDescent="0.2">
      <c r="A22" s="786" t="s">
        <v>5423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8F22A7F-40E2-4C68-9473-DB00A5DFA04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5434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139414</v>
      </c>
      <c r="C3" s="404">
        <f t="shared" si="0"/>
        <v>149178</v>
      </c>
      <c r="D3" s="438">
        <f t="shared" si="0"/>
        <v>149384</v>
      </c>
      <c r="E3" s="346">
        <f t="shared" si="0"/>
        <v>68913227.280000001</v>
      </c>
      <c r="F3" s="344">
        <f t="shared" si="0"/>
        <v>74844631.049999997</v>
      </c>
      <c r="G3" s="405">
        <f t="shared" si="0"/>
        <v>69996498.039999992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2881</v>
      </c>
      <c r="B6" s="225">
        <v>48</v>
      </c>
      <c r="C6" s="225">
        <v>21</v>
      </c>
      <c r="D6" s="225">
        <v>60</v>
      </c>
      <c r="E6" s="863">
        <v>2884.34</v>
      </c>
      <c r="F6" s="863">
        <v>1190</v>
      </c>
      <c r="G6" s="864">
        <v>6578</v>
      </c>
    </row>
    <row r="7" spans="1:7" ht="14.45" customHeight="1" x14ac:dyDescent="0.2">
      <c r="A7" s="836" t="s">
        <v>5420</v>
      </c>
      <c r="B7" s="831">
        <v>67854</v>
      </c>
      <c r="C7" s="831">
        <v>51327</v>
      </c>
      <c r="D7" s="831">
        <v>69305</v>
      </c>
      <c r="E7" s="865">
        <v>57141971.659999996</v>
      </c>
      <c r="F7" s="865">
        <v>42378987</v>
      </c>
      <c r="G7" s="866">
        <v>58111740.340000004</v>
      </c>
    </row>
    <row r="8" spans="1:7" ht="14.45" customHeight="1" x14ac:dyDescent="0.2">
      <c r="A8" s="836" t="s">
        <v>2882</v>
      </c>
      <c r="B8" s="831">
        <v>1498</v>
      </c>
      <c r="C8" s="831">
        <v>5677</v>
      </c>
      <c r="D8" s="831">
        <v>1292</v>
      </c>
      <c r="E8" s="865">
        <v>789143.65999999992</v>
      </c>
      <c r="F8" s="865">
        <v>4111383</v>
      </c>
      <c r="G8" s="866">
        <v>556214.01</v>
      </c>
    </row>
    <row r="9" spans="1:7" ht="14.45" customHeight="1" x14ac:dyDescent="0.2">
      <c r="A9" s="836" t="s">
        <v>2883</v>
      </c>
      <c r="B9" s="831">
        <v>2115</v>
      </c>
      <c r="C9" s="831">
        <v>4115</v>
      </c>
      <c r="D9" s="831">
        <v>4834</v>
      </c>
      <c r="E9" s="865">
        <v>669606.31999999995</v>
      </c>
      <c r="F9" s="865">
        <v>823439.65</v>
      </c>
      <c r="G9" s="866">
        <v>763915.98</v>
      </c>
    </row>
    <row r="10" spans="1:7" ht="14.45" customHeight="1" x14ac:dyDescent="0.2">
      <c r="A10" s="836" t="s">
        <v>2884</v>
      </c>
      <c r="B10" s="831">
        <v>2119</v>
      </c>
      <c r="C10" s="831">
        <v>2069</v>
      </c>
      <c r="D10" s="831">
        <v>682</v>
      </c>
      <c r="E10" s="865">
        <v>552432.35</v>
      </c>
      <c r="F10" s="865">
        <v>536285</v>
      </c>
      <c r="G10" s="866">
        <v>72789.320000000007</v>
      </c>
    </row>
    <row r="11" spans="1:7" ht="14.45" customHeight="1" x14ac:dyDescent="0.2">
      <c r="A11" s="836" t="s">
        <v>2885</v>
      </c>
      <c r="B11" s="831"/>
      <c r="C11" s="831"/>
      <c r="D11" s="831">
        <v>320</v>
      </c>
      <c r="E11" s="865"/>
      <c r="F11" s="865"/>
      <c r="G11" s="866">
        <v>315100.64999999991</v>
      </c>
    </row>
    <row r="12" spans="1:7" ht="14.45" customHeight="1" x14ac:dyDescent="0.2">
      <c r="A12" s="836" t="s">
        <v>2887</v>
      </c>
      <c r="B12" s="831"/>
      <c r="C12" s="831">
        <v>2710</v>
      </c>
      <c r="D12" s="831">
        <v>10144</v>
      </c>
      <c r="E12" s="865"/>
      <c r="F12" s="865">
        <v>287050.67</v>
      </c>
      <c r="G12" s="866">
        <v>1058392.67</v>
      </c>
    </row>
    <row r="13" spans="1:7" ht="14.45" customHeight="1" x14ac:dyDescent="0.2">
      <c r="A13" s="836" t="s">
        <v>2888</v>
      </c>
      <c r="B13" s="831"/>
      <c r="C13" s="831">
        <v>53</v>
      </c>
      <c r="D13" s="831">
        <v>230</v>
      </c>
      <c r="E13" s="865"/>
      <c r="F13" s="865">
        <v>5909.33</v>
      </c>
      <c r="G13" s="866">
        <v>30453.010000000002</v>
      </c>
    </row>
    <row r="14" spans="1:7" ht="14.45" customHeight="1" x14ac:dyDescent="0.2">
      <c r="A14" s="836" t="s">
        <v>2889</v>
      </c>
      <c r="B14" s="831"/>
      <c r="C14" s="831">
        <v>29</v>
      </c>
      <c r="D14" s="831">
        <v>1398</v>
      </c>
      <c r="E14" s="865"/>
      <c r="F14" s="865">
        <v>1032</v>
      </c>
      <c r="G14" s="866">
        <v>204760.00999999998</v>
      </c>
    </row>
    <row r="15" spans="1:7" ht="14.45" customHeight="1" x14ac:dyDescent="0.2">
      <c r="A15" s="836" t="s">
        <v>5424</v>
      </c>
      <c r="B15" s="831">
        <v>5900</v>
      </c>
      <c r="C15" s="831">
        <v>1136</v>
      </c>
      <c r="D15" s="831"/>
      <c r="E15" s="865">
        <v>563996.31000000006</v>
      </c>
      <c r="F15" s="865">
        <v>107177.65000000001</v>
      </c>
      <c r="G15" s="866"/>
    </row>
    <row r="16" spans="1:7" ht="14.45" customHeight="1" x14ac:dyDescent="0.2">
      <c r="A16" s="836" t="s">
        <v>2890</v>
      </c>
      <c r="B16" s="831"/>
      <c r="C16" s="831">
        <v>4281</v>
      </c>
      <c r="D16" s="831">
        <v>3381</v>
      </c>
      <c r="E16" s="865"/>
      <c r="F16" s="865">
        <v>463865.00999999995</v>
      </c>
      <c r="G16" s="866">
        <v>340533.98</v>
      </c>
    </row>
    <row r="17" spans="1:7" ht="14.45" customHeight="1" x14ac:dyDescent="0.2">
      <c r="A17" s="836" t="s">
        <v>2891</v>
      </c>
      <c r="B17" s="831">
        <v>1375</v>
      </c>
      <c r="C17" s="831">
        <v>13311</v>
      </c>
      <c r="D17" s="831">
        <v>1094</v>
      </c>
      <c r="E17" s="865">
        <v>828645.67</v>
      </c>
      <c r="F17" s="865">
        <v>10636975.01</v>
      </c>
      <c r="G17" s="866">
        <v>484269.66000000003</v>
      </c>
    </row>
    <row r="18" spans="1:7" ht="14.45" customHeight="1" x14ac:dyDescent="0.2">
      <c r="A18" s="836" t="s">
        <v>2893</v>
      </c>
      <c r="B18" s="831">
        <v>3304</v>
      </c>
      <c r="C18" s="831">
        <v>6755</v>
      </c>
      <c r="D18" s="831">
        <v>4825</v>
      </c>
      <c r="E18" s="865">
        <v>341195.64</v>
      </c>
      <c r="F18" s="865">
        <v>696691.30999999982</v>
      </c>
      <c r="G18" s="866">
        <v>469308.3</v>
      </c>
    </row>
    <row r="19" spans="1:7" ht="14.45" customHeight="1" x14ac:dyDescent="0.2">
      <c r="A19" s="836" t="s">
        <v>2894</v>
      </c>
      <c r="B19" s="831"/>
      <c r="C19" s="831"/>
      <c r="D19" s="831">
        <v>101</v>
      </c>
      <c r="E19" s="865"/>
      <c r="F19" s="865"/>
      <c r="G19" s="866">
        <v>89524.66</v>
      </c>
    </row>
    <row r="20" spans="1:7" ht="14.45" customHeight="1" x14ac:dyDescent="0.2">
      <c r="A20" s="836" t="s">
        <v>2895</v>
      </c>
      <c r="B20" s="831">
        <v>863</v>
      </c>
      <c r="C20" s="831">
        <v>979</v>
      </c>
      <c r="D20" s="831">
        <v>1225</v>
      </c>
      <c r="E20" s="865">
        <v>78521.960000000006</v>
      </c>
      <c r="F20" s="865">
        <v>92573.66</v>
      </c>
      <c r="G20" s="866">
        <v>119569.33</v>
      </c>
    </row>
    <row r="21" spans="1:7" ht="14.45" customHeight="1" x14ac:dyDescent="0.2">
      <c r="A21" s="836" t="s">
        <v>5425</v>
      </c>
      <c r="B21" s="831">
        <v>1</v>
      </c>
      <c r="C21" s="831"/>
      <c r="D21" s="831">
        <v>2</v>
      </c>
      <c r="E21" s="865">
        <v>37</v>
      </c>
      <c r="F21" s="865"/>
      <c r="G21" s="866">
        <v>76</v>
      </c>
    </row>
    <row r="22" spans="1:7" ht="14.45" customHeight="1" x14ac:dyDescent="0.2">
      <c r="A22" s="836" t="s">
        <v>2896</v>
      </c>
      <c r="B22" s="831">
        <v>1172</v>
      </c>
      <c r="C22" s="831">
        <v>9609</v>
      </c>
      <c r="D22" s="831">
        <v>1083</v>
      </c>
      <c r="E22" s="865">
        <v>627979.99</v>
      </c>
      <c r="F22" s="865">
        <v>7758193.3399999999</v>
      </c>
      <c r="G22" s="866">
        <v>440175.67000000004</v>
      </c>
    </row>
    <row r="23" spans="1:7" ht="14.45" customHeight="1" x14ac:dyDescent="0.2">
      <c r="A23" s="836" t="s">
        <v>2897</v>
      </c>
      <c r="B23" s="831">
        <v>5866</v>
      </c>
      <c r="C23" s="831">
        <v>3595</v>
      </c>
      <c r="D23" s="831">
        <v>3370</v>
      </c>
      <c r="E23" s="865">
        <v>822914.98</v>
      </c>
      <c r="F23" s="865">
        <v>527457.67000000004</v>
      </c>
      <c r="G23" s="866">
        <v>444718</v>
      </c>
    </row>
    <row r="24" spans="1:7" ht="14.45" customHeight="1" x14ac:dyDescent="0.2">
      <c r="A24" s="836" t="s">
        <v>2898</v>
      </c>
      <c r="B24" s="831"/>
      <c r="C24" s="831"/>
      <c r="D24" s="831">
        <v>409</v>
      </c>
      <c r="E24" s="865"/>
      <c r="F24" s="865"/>
      <c r="G24" s="866">
        <v>48110.33</v>
      </c>
    </row>
    <row r="25" spans="1:7" ht="14.45" customHeight="1" x14ac:dyDescent="0.2">
      <c r="A25" s="836" t="s">
        <v>2899</v>
      </c>
      <c r="B25" s="831">
        <v>5909</v>
      </c>
      <c r="C25" s="831">
        <v>6693</v>
      </c>
      <c r="D25" s="831">
        <v>7962</v>
      </c>
      <c r="E25" s="865">
        <v>1043770.2999999998</v>
      </c>
      <c r="F25" s="865">
        <v>1088084.94</v>
      </c>
      <c r="G25" s="866">
        <v>962612.30999999982</v>
      </c>
    </row>
    <row r="26" spans="1:7" ht="14.45" customHeight="1" x14ac:dyDescent="0.2">
      <c r="A26" s="836" t="s">
        <v>5426</v>
      </c>
      <c r="B26" s="831">
        <v>2</v>
      </c>
      <c r="C26" s="831"/>
      <c r="D26" s="831"/>
      <c r="E26" s="865">
        <v>244</v>
      </c>
      <c r="F26" s="865"/>
      <c r="G26" s="866"/>
    </row>
    <row r="27" spans="1:7" ht="14.45" customHeight="1" x14ac:dyDescent="0.2">
      <c r="A27" s="836" t="s">
        <v>2900</v>
      </c>
      <c r="B27" s="831">
        <v>6</v>
      </c>
      <c r="C27" s="831">
        <v>3</v>
      </c>
      <c r="D27" s="831"/>
      <c r="E27" s="865">
        <v>1164.99</v>
      </c>
      <c r="F27" s="865">
        <v>749.33</v>
      </c>
      <c r="G27" s="866"/>
    </row>
    <row r="28" spans="1:7" ht="14.45" customHeight="1" x14ac:dyDescent="0.2">
      <c r="A28" s="836" t="s">
        <v>5427</v>
      </c>
      <c r="B28" s="831">
        <v>1368</v>
      </c>
      <c r="C28" s="831">
        <v>1594</v>
      </c>
      <c r="D28" s="831"/>
      <c r="E28" s="865">
        <v>456662.67000000004</v>
      </c>
      <c r="F28" s="865">
        <v>432741.98</v>
      </c>
      <c r="G28" s="866"/>
    </row>
    <row r="29" spans="1:7" ht="14.45" customHeight="1" x14ac:dyDescent="0.2">
      <c r="A29" s="836" t="s">
        <v>2901</v>
      </c>
      <c r="B29" s="831">
        <v>7273</v>
      </c>
      <c r="C29" s="831">
        <v>6744</v>
      </c>
      <c r="D29" s="831">
        <v>7543</v>
      </c>
      <c r="E29" s="865">
        <v>808799.97999999986</v>
      </c>
      <c r="F29" s="865">
        <v>759739.99</v>
      </c>
      <c r="G29" s="866">
        <v>896534.98999999976</v>
      </c>
    </row>
    <row r="30" spans="1:7" ht="14.45" customHeight="1" x14ac:dyDescent="0.2">
      <c r="A30" s="836" t="s">
        <v>5428</v>
      </c>
      <c r="B30" s="831"/>
      <c r="C30" s="831">
        <v>3</v>
      </c>
      <c r="D30" s="831"/>
      <c r="E30" s="865"/>
      <c r="F30" s="865">
        <v>0</v>
      </c>
      <c r="G30" s="866"/>
    </row>
    <row r="31" spans="1:7" ht="14.45" customHeight="1" x14ac:dyDescent="0.2">
      <c r="A31" s="836" t="s">
        <v>2902</v>
      </c>
      <c r="B31" s="831">
        <v>256</v>
      </c>
      <c r="C31" s="831">
        <v>234</v>
      </c>
      <c r="D31" s="831">
        <v>210</v>
      </c>
      <c r="E31" s="865">
        <v>34581.67</v>
      </c>
      <c r="F31" s="865">
        <v>33308.660000000003</v>
      </c>
      <c r="G31" s="866">
        <v>29193.67</v>
      </c>
    </row>
    <row r="32" spans="1:7" ht="14.45" customHeight="1" x14ac:dyDescent="0.2">
      <c r="A32" s="836" t="s">
        <v>2903</v>
      </c>
      <c r="B32" s="831"/>
      <c r="C32" s="831"/>
      <c r="D32" s="831">
        <v>1</v>
      </c>
      <c r="E32" s="865"/>
      <c r="F32" s="865"/>
      <c r="G32" s="866">
        <v>38</v>
      </c>
    </row>
    <row r="33" spans="1:7" ht="14.45" customHeight="1" x14ac:dyDescent="0.2">
      <c r="A33" s="836" t="s">
        <v>5429</v>
      </c>
      <c r="B33" s="831">
        <v>1726</v>
      </c>
      <c r="C33" s="831">
        <v>2187</v>
      </c>
      <c r="D33" s="831">
        <v>3267</v>
      </c>
      <c r="E33" s="865">
        <v>201064.96999999994</v>
      </c>
      <c r="F33" s="865">
        <v>273222.98</v>
      </c>
      <c r="G33" s="866">
        <v>442020.62999999995</v>
      </c>
    </row>
    <row r="34" spans="1:7" ht="14.45" customHeight="1" x14ac:dyDescent="0.2">
      <c r="A34" s="836" t="s">
        <v>5430</v>
      </c>
      <c r="B34" s="831"/>
      <c r="C34" s="831">
        <v>7</v>
      </c>
      <c r="D34" s="831"/>
      <c r="E34" s="865"/>
      <c r="F34" s="865">
        <v>329</v>
      </c>
      <c r="G34" s="866"/>
    </row>
    <row r="35" spans="1:7" ht="14.45" customHeight="1" x14ac:dyDescent="0.2">
      <c r="A35" s="836" t="s">
        <v>2906</v>
      </c>
      <c r="B35" s="831"/>
      <c r="C35" s="831">
        <v>959</v>
      </c>
      <c r="D35" s="831">
        <v>2950</v>
      </c>
      <c r="E35" s="865"/>
      <c r="F35" s="865">
        <v>425106.29999999993</v>
      </c>
      <c r="G35" s="866">
        <v>746254.6599999998</v>
      </c>
    </row>
    <row r="36" spans="1:7" ht="14.45" customHeight="1" x14ac:dyDescent="0.2">
      <c r="A36" s="836" t="s">
        <v>2907</v>
      </c>
      <c r="B36" s="831">
        <v>45</v>
      </c>
      <c r="C36" s="831">
        <v>232</v>
      </c>
      <c r="D36" s="831">
        <v>1874</v>
      </c>
      <c r="E36" s="865">
        <v>2169.33</v>
      </c>
      <c r="F36" s="865">
        <v>30347</v>
      </c>
      <c r="G36" s="866">
        <v>182752.33</v>
      </c>
    </row>
    <row r="37" spans="1:7" ht="14.45" customHeight="1" x14ac:dyDescent="0.2">
      <c r="A37" s="836" t="s">
        <v>2908</v>
      </c>
      <c r="B37" s="831">
        <v>3496</v>
      </c>
      <c r="C37" s="831">
        <v>7377</v>
      </c>
      <c r="D37" s="831">
        <v>6705</v>
      </c>
      <c r="E37" s="865">
        <v>328215.64999999997</v>
      </c>
      <c r="F37" s="865">
        <v>773577.96</v>
      </c>
      <c r="G37" s="866">
        <v>692786.97</v>
      </c>
    </row>
    <row r="38" spans="1:7" ht="14.45" customHeight="1" x14ac:dyDescent="0.2">
      <c r="A38" s="836" t="s">
        <v>5431</v>
      </c>
      <c r="B38" s="831">
        <v>8591</v>
      </c>
      <c r="C38" s="831"/>
      <c r="D38" s="831"/>
      <c r="E38" s="865">
        <v>917183.97999999986</v>
      </c>
      <c r="F38" s="865"/>
      <c r="G38" s="866"/>
    </row>
    <row r="39" spans="1:7" ht="14.45" customHeight="1" x14ac:dyDescent="0.2">
      <c r="A39" s="836" t="s">
        <v>2909</v>
      </c>
      <c r="B39" s="831">
        <v>361</v>
      </c>
      <c r="C39" s="831">
        <v>393</v>
      </c>
      <c r="D39" s="831">
        <v>360</v>
      </c>
      <c r="E39" s="865">
        <v>63506.33</v>
      </c>
      <c r="F39" s="865">
        <v>133494.34</v>
      </c>
      <c r="G39" s="866">
        <v>138708.33000000002</v>
      </c>
    </row>
    <row r="40" spans="1:7" ht="14.45" customHeight="1" x14ac:dyDescent="0.2">
      <c r="A40" s="836" t="s">
        <v>2910</v>
      </c>
      <c r="B40" s="831">
        <v>1806</v>
      </c>
      <c r="C40" s="831">
        <v>2575</v>
      </c>
      <c r="D40" s="831">
        <v>4424</v>
      </c>
      <c r="E40" s="865">
        <v>207277.31999999998</v>
      </c>
      <c r="F40" s="865">
        <v>291583.32999999996</v>
      </c>
      <c r="G40" s="866">
        <v>458970.32</v>
      </c>
    </row>
    <row r="41" spans="1:7" ht="14.45" customHeight="1" x14ac:dyDescent="0.2">
      <c r="A41" s="836" t="s">
        <v>2911</v>
      </c>
      <c r="B41" s="831">
        <v>5038</v>
      </c>
      <c r="C41" s="831">
        <v>5600</v>
      </c>
      <c r="D41" s="831">
        <v>4622</v>
      </c>
      <c r="E41" s="865">
        <v>564298.94999999995</v>
      </c>
      <c r="F41" s="865">
        <v>626148.64999999991</v>
      </c>
      <c r="G41" s="866">
        <v>502393.97000000003</v>
      </c>
    </row>
    <row r="42" spans="1:7" ht="14.45" customHeight="1" x14ac:dyDescent="0.2">
      <c r="A42" s="836" t="s">
        <v>5432</v>
      </c>
      <c r="B42" s="831">
        <v>5056</v>
      </c>
      <c r="C42" s="831">
        <v>4903</v>
      </c>
      <c r="D42" s="831"/>
      <c r="E42" s="865">
        <v>433889.97999999992</v>
      </c>
      <c r="F42" s="865">
        <v>460269.68</v>
      </c>
      <c r="G42" s="866"/>
    </row>
    <row r="43" spans="1:7" ht="14.45" customHeight="1" x14ac:dyDescent="0.2">
      <c r="A43" s="836" t="s">
        <v>2912</v>
      </c>
      <c r="B43" s="831">
        <v>3166</v>
      </c>
      <c r="C43" s="831">
        <v>2987</v>
      </c>
      <c r="D43" s="831">
        <v>3361</v>
      </c>
      <c r="E43" s="865">
        <v>1030449.2999999999</v>
      </c>
      <c r="F43" s="865">
        <v>901850.2899999998</v>
      </c>
      <c r="G43" s="866">
        <v>1095583.2899999998</v>
      </c>
    </row>
    <row r="44" spans="1:7" ht="14.45" customHeight="1" x14ac:dyDescent="0.2">
      <c r="A44" s="836" t="s">
        <v>5433</v>
      </c>
      <c r="B44" s="831">
        <v>3200</v>
      </c>
      <c r="C44" s="831">
        <v>829</v>
      </c>
      <c r="D44" s="831"/>
      <c r="E44" s="865">
        <v>400617.98000000004</v>
      </c>
      <c r="F44" s="865">
        <v>165519.99</v>
      </c>
      <c r="G44" s="866"/>
    </row>
    <row r="45" spans="1:7" ht="14.45" customHeight="1" x14ac:dyDescent="0.2">
      <c r="A45" s="836" t="s">
        <v>2913</v>
      </c>
      <c r="B45" s="831"/>
      <c r="C45" s="831">
        <v>125</v>
      </c>
      <c r="D45" s="831">
        <v>1370</v>
      </c>
      <c r="E45" s="865"/>
      <c r="F45" s="865">
        <v>10101.33</v>
      </c>
      <c r="G45" s="866">
        <v>174272.64999999997</v>
      </c>
    </row>
    <row r="46" spans="1:7" ht="14.45" customHeight="1" thickBot="1" x14ac:dyDescent="0.25">
      <c r="A46" s="869" t="s">
        <v>2914</v>
      </c>
      <c r="B46" s="833"/>
      <c r="C46" s="833">
        <v>66</v>
      </c>
      <c r="D46" s="833">
        <v>980</v>
      </c>
      <c r="E46" s="867"/>
      <c r="F46" s="867">
        <v>10245</v>
      </c>
      <c r="G46" s="868">
        <v>118146</v>
      </c>
    </row>
    <row r="47" spans="1:7" ht="14.45" customHeight="1" x14ac:dyDescent="0.2">
      <c r="A47" s="786" t="s">
        <v>295</v>
      </c>
    </row>
    <row r="48" spans="1:7" ht="14.45" customHeight="1" x14ac:dyDescent="0.2">
      <c r="A48" s="787" t="s">
        <v>2878</v>
      </c>
    </row>
    <row r="49" spans="1:1" ht="14.45" customHeight="1" x14ac:dyDescent="0.2">
      <c r="A49" s="786" t="s">
        <v>5422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A51A212-4436-4196-9315-DC8F7F612D8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5887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158152.22000000003</v>
      </c>
      <c r="H3" s="208">
        <f t="shared" si="0"/>
        <v>209318511.89000005</v>
      </c>
      <c r="I3" s="78"/>
      <c r="J3" s="78"/>
      <c r="K3" s="208">
        <f t="shared" si="0"/>
        <v>167070.92000000001</v>
      </c>
      <c r="L3" s="208">
        <f t="shared" si="0"/>
        <v>229827054.32000029</v>
      </c>
      <c r="M3" s="78"/>
      <c r="N3" s="78"/>
      <c r="O3" s="208">
        <f t="shared" si="0"/>
        <v>178948.51999999996</v>
      </c>
      <c r="P3" s="208">
        <f t="shared" si="0"/>
        <v>242710288.81999999</v>
      </c>
      <c r="Q3" s="79">
        <f>IF(L3=0,0,P3/L3)</f>
        <v>1.0560562138261655</v>
      </c>
      <c r="R3" s="209">
        <f>IF(O3=0,0,P3/O3)</f>
        <v>1356.3134739532913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5435</v>
      </c>
      <c r="B6" s="807" t="s">
        <v>5436</v>
      </c>
      <c r="C6" s="807" t="s">
        <v>599</v>
      </c>
      <c r="D6" s="807" t="s">
        <v>5437</v>
      </c>
      <c r="E6" s="807" t="s">
        <v>5438</v>
      </c>
      <c r="F6" s="807" t="s">
        <v>5439</v>
      </c>
      <c r="G6" s="225">
        <v>27.800000000000004</v>
      </c>
      <c r="H6" s="225">
        <v>1503.98</v>
      </c>
      <c r="I6" s="807">
        <v>0.73253389962593507</v>
      </c>
      <c r="J6" s="807">
        <v>54.099999999999994</v>
      </c>
      <c r="K6" s="225">
        <v>37.79999999999999</v>
      </c>
      <c r="L6" s="225">
        <v>2053.1200000000003</v>
      </c>
      <c r="M6" s="807">
        <v>1</v>
      </c>
      <c r="N6" s="807">
        <v>54.315343915343938</v>
      </c>
      <c r="O6" s="225">
        <v>0.2</v>
      </c>
      <c r="P6" s="225">
        <v>10.88</v>
      </c>
      <c r="Q6" s="812">
        <v>5.2992518703241891E-3</v>
      </c>
      <c r="R6" s="830">
        <v>54.4</v>
      </c>
    </row>
    <row r="7" spans="1:18" ht="14.45" customHeight="1" x14ac:dyDescent="0.2">
      <c r="A7" s="821" t="s">
        <v>5435</v>
      </c>
      <c r="B7" s="822" t="s">
        <v>5436</v>
      </c>
      <c r="C7" s="822" t="s">
        <v>599</v>
      </c>
      <c r="D7" s="822" t="s">
        <v>5437</v>
      </c>
      <c r="E7" s="822" t="s">
        <v>5440</v>
      </c>
      <c r="F7" s="822" t="s">
        <v>5439</v>
      </c>
      <c r="G7" s="831">
        <v>29.399999999999995</v>
      </c>
      <c r="H7" s="831">
        <v>3182.9100000000003</v>
      </c>
      <c r="I7" s="822">
        <v>0.65347967750081626</v>
      </c>
      <c r="J7" s="822">
        <v>108.26224489795921</v>
      </c>
      <c r="K7" s="831">
        <v>44.820000000000014</v>
      </c>
      <c r="L7" s="831">
        <v>4870.7099999999991</v>
      </c>
      <c r="M7" s="822">
        <v>1</v>
      </c>
      <c r="N7" s="822">
        <v>108.67269076305216</v>
      </c>
      <c r="O7" s="831"/>
      <c r="P7" s="831"/>
      <c r="Q7" s="827"/>
      <c r="R7" s="832"/>
    </row>
    <row r="8" spans="1:18" ht="14.45" customHeight="1" x14ac:dyDescent="0.2">
      <c r="A8" s="821" t="s">
        <v>5435</v>
      </c>
      <c r="B8" s="822" t="s">
        <v>5436</v>
      </c>
      <c r="C8" s="822" t="s">
        <v>599</v>
      </c>
      <c r="D8" s="822" t="s">
        <v>5437</v>
      </c>
      <c r="E8" s="822" t="s">
        <v>5441</v>
      </c>
      <c r="F8" s="822" t="s">
        <v>1177</v>
      </c>
      <c r="G8" s="831">
        <v>0.1</v>
      </c>
      <c r="H8" s="831">
        <v>6.01</v>
      </c>
      <c r="I8" s="822"/>
      <c r="J8" s="822">
        <v>60.099999999999994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5435</v>
      </c>
      <c r="B9" s="822" t="s">
        <v>5436</v>
      </c>
      <c r="C9" s="822" t="s">
        <v>599</v>
      </c>
      <c r="D9" s="822" t="s">
        <v>5437</v>
      </c>
      <c r="E9" s="822" t="s">
        <v>5442</v>
      </c>
      <c r="F9" s="822" t="s">
        <v>5443</v>
      </c>
      <c r="G9" s="831">
        <v>20.399999999999995</v>
      </c>
      <c r="H9" s="831">
        <v>262.37</v>
      </c>
      <c r="I9" s="822">
        <v>0.99029969049596156</v>
      </c>
      <c r="J9" s="822">
        <v>12.861274509803925</v>
      </c>
      <c r="K9" s="831">
        <v>20.599999999999998</v>
      </c>
      <c r="L9" s="831">
        <v>264.93999999999994</v>
      </c>
      <c r="M9" s="822">
        <v>1</v>
      </c>
      <c r="N9" s="822">
        <v>12.861165048543688</v>
      </c>
      <c r="O9" s="831">
        <v>24.799999999999997</v>
      </c>
      <c r="P9" s="831">
        <v>319</v>
      </c>
      <c r="Q9" s="827">
        <v>1.204046199139428</v>
      </c>
      <c r="R9" s="832">
        <v>12.862903225806454</v>
      </c>
    </row>
    <row r="10" spans="1:18" ht="14.45" customHeight="1" x14ac:dyDescent="0.2">
      <c r="A10" s="821" t="s">
        <v>5435</v>
      </c>
      <c r="B10" s="822" t="s">
        <v>5436</v>
      </c>
      <c r="C10" s="822" t="s">
        <v>599</v>
      </c>
      <c r="D10" s="822" t="s">
        <v>5437</v>
      </c>
      <c r="E10" s="822" t="s">
        <v>5444</v>
      </c>
      <c r="F10" s="822" t="s">
        <v>5445</v>
      </c>
      <c r="G10" s="831">
        <v>80.049999999999983</v>
      </c>
      <c r="H10" s="831">
        <v>15818.820000000003</v>
      </c>
      <c r="I10" s="822">
        <v>0.92821575643491594</v>
      </c>
      <c r="J10" s="822">
        <v>197.61174266083705</v>
      </c>
      <c r="K10" s="831">
        <v>95.899999999999991</v>
      </c>
      <c r="L10" s="831">
        <v>17042.180000000008</v>
      </c>
      <c r="M10" s="822">
        <v>1</v>
      </c>
      <c r="N10" s="822">
        <v>177.70782064650686</v>
      </c>
      <c r="O10" s="831">
        <v>99.19999999999996</v>
      </c>
      <c r="P10" s="831">
        <v>20375.700000000008</v>
      </c>
      <c r="Q10" s="827">
        <v>1.1956040835151371</v>
      </c>
      <c r="R10" s="832">
        <v>205.4002016129034</v>
      </c>
    </row>
    <row r="11" spans="1:18" ht="14.45" customHeight="1" x14ac:dyDescent="0.2">
      <c r="A11" s="821" t="s">
        <v>5435</v>
      </c>
      <c r="B11" s="822" t="s">
        <v>5436</v>
      </c>
      <c r="C11" s="822" t="s">
        <v>599</v>
      </c>
      <c r="D11" s="822" t="s">
        <v>5437</v>
      </c>
      <c r="E11" s="822" t="s">
        <v>5446</v>
      </c>
      <c r="F11" s="822"/>
      <c r="G11" s="831">
        <v>12</v>
      </c>
      <c r="H11" s="831">
        <v>56908.80000000001</v>
      </c>
      <c r="I11" s="822">
        <v>12.000000000000004</v>
      </c>
      <c r="J11" s="822">
        <v>4742.4000000000005</v>
      </c>
      <c r="K11" s="831">
        <v>1</v>
      </c>
      <c r="L11" s="831">
        <v>4742.3999999999996</v>
      </c>
      <c r="M11" s="822">
        <v>1</v>
      </c>
      <c r="N11" s="822">
        <v>4742.3999999999996</v>
      </c>
      <c r="O11" s="831"/>
      <c r="P11" s="831"/>
      <c r="Q11" s="827"/>
      <c r="R11" s="832"/>
    </row>
    <row r="12" spans="1:18" ht="14.45" customHeight="1" x14ac:dyDescent="0.2">
      <c r="A12" s="821" t="s">
        <v>5435</v>
      </c>
      <c r="B12" s="822" t="s">
        <v>5436</v>
      </c>
      <c r="C12" s="822" t="s">
        <v>599</v>
      </c>
      <c r="D12" s="822" t="s">
        <v>5437</v>
      </c>
      <c r="E12" s="822" t="s">
        <v>5447</v>
      </c>
      <c r="F12" s="822" t="s">
        <v>1211</v>
      </c>
      <c r="G12" s="831"/>
      <c r="H12" s="831"/>
      <c r="I12" s="822"/>
      <c r="J12" s="822"/>
      <c r="K12" s="831">
        <v>0.1</v>
      </c>
      <c r="L12" s="831">
        <v>5.07</v>
      </c>
      <c r="M12" s="822">
        <v>1</v>
      </c>
      <c r="N12" s="822">
        <v>50.7</v>
      </c>
      <c r="O12" s="831"/>
      <c r="P12" s="831"/>
      <c r="Q12" s="827"/>
      <c r="R12" s="832"/>
    </row>
    <row r="13" spans="1:18" ht="14.45" customHeight="1" x14ac:dyDescent="0.2">
      <c r="A13" s="821" t="s">
        <v>5435</v>
      </c>
      <c r="B13" s="822" t="s">
        <v>5436</v>
      </c>
      <c r="C13" s="822" t="s">
        <v>599</v>
      </c>
      <c r="D13" s="822" t="s">
        <v>5437</v>
      </c>
      <c r="E13" s="822" t="s">
        <v>5448</v>
      </c>
      <c r="F13" s="822" t="s">
        <v>1341</v>
      </c>
      <c r="G13" s="831">
        <v>2260</v>
      </c>
      <c r="H13" s="831">
        <v>30714.590000000004</v>
      </c>
      <c r="I13" s="822">
        <v>7.4829861204164141</v>
      </c>
      <c r="J13" s="822">
        <v>13.590526548672567</v>
      </c>
      <c r="K13" s="831">
        <v>307</v>
      </c>
      <c r="L13" s="831">
        <v>4104.5899999999992</v>
      </c>
      <c r="M13" s="822">
        <v>1</v>
      </c>
      <c r="N13" s="822">
        <v>13.369999999999997</v>
      </c>
      <c r="O13" s="831"/>
      <c r="P13" s="831"/>
      <c r="Q13" s="827"/>
      <c r="R13" s="832"/>
    </row>
    <row r="14" spans="1:18" ht="14.45" customHeight="1" x14ac:dyDescent="0.2">
      <c r="A14" s="821" t="s">
        <v>5435</v>
      </c>
      <c r="B14" s="822" t="s">
        <v>5436</v>
      </c>
      <c r="C14" s="822" t="s">
        <v>599</v>
      </c>
      <c r="D14" s="822" t="s">
        <v>5437</v>
      </c>
      <c r="E14" s="822" t="s">
        <v>5449</v>
      </c>
      <c r="F14" s="822" t="s">
        <v>5450</v>
      </c>
      <c r="G14" s="831"/>
      <c r="H14" s="831"/>
      <c r="I14" s="822"/>
      <c r="J14" s="822"/>
      <c r="K14" s="831"/>
      <c r="L14" s="831"/>
      <c r="M14" s="822"/>
      <c r="N14" s="822"/>
      <c r="O14" s="831">
        <v>1</v>
      </c>
      <c r="P14" s="831">
        <v>227.34</v>
      </c>
      <c r="Q14" s="827"/>
      <c r="R14" s="832">
        <v>227.34</v>
      </c>
    </row>
    <row r="15" spans="1:18" ht="14.45" customHeight="1" x14ac:dyDescent="0.2">
      <c r="A15" s="821" t="s">
        <v>5435</v>
      </c>
      <c r="B15" s="822" t="s">
        <v>5436</v>
      </c>
      <c r="C15" s="822" t="s">
        <v>599</v>
      </c>
      <c r="D15" s="822" t="s">
        <v>5437</v>
      </c>
      <c r="E15" s="822" t="s">
        <v>5451</v>
      </c>
      <c r="F15" s="822" t="s">
        <v>2057</v>
      </c>
      <c r="G15" s="831">
        <v>1</v>
      </c>
      <c r="H15" s="831">
        <v>4742.3999999999996</v>
      </c>
      <c r="I15" s="822">
        <v>0.19451116273575619</v>
      </c>
      <c r="J15" s="822">
        <v>4742.3999999999996</v>
      </c>
      <c r="K15" s="831">
        <v>6</v>
      </c>
      <c r="L15" s="831">
        <v>24381.119999999999</v>
      </c>
      <c r="M15" s="822">
        <v>1</v>
      </c>
      <c r="N15" s="822">
        <v>4063.52</v>
      </c>
      <c r="O15" s="831">
        <v>7</v>
      </c>
      <c r="P15" s="831">
        <v>29401.199999999997</v>
      </c>
      <c r="Q15" s="827">
        <v>1.2059003031854156</v>
      </c>
      <c r="R15" s="832">
        <v>4200.1714285714279</v>
      </c>
    </row>
    <row r="16" spans="1:18" ht="14.45" customHeight="1" x14ac:dyDescent="0.2">
      <c r="A16" s="821" t="s">
        <v>5435</v>
      </c>
      <c r="B16" s="822" t="s">
        <v>5436</v>
      </c>
      <c r="C16" s="822" t="s">
        <v>599</v>
      </c>
      <c r="D16" s="822" t="s">
        <v>5437</v>
      </c>
      <c r="E16" s="822" t="s">
        <v>5452</v>
      </c>
      <c r="F16" s="822" t="s">
        <v>884</v>
      </c>
      <c r="G16" s="831">
        <v>3.46</v>
      </c>
      <c r="H16" s="831">
        <v>594.63</v>
      </c>
      <c r="I16" s="822"/>
      <c r="J16" s="822">
        <v>171.85838150289018</v>
      </c>
      <c r="K16" s="831"/>
      <c r="L16" s="831"/>
      <c r="M16" s="822"/>
      <c r="N16" s="822"/>
      <c r="O16" s="831">
        <v>6.7499999999999991</v>
      </c>
      <c r="P16" s="831">
        <v>737.27</v>
      </c>
      <c r="Q16" s="827"/>
      <c r="R16" s="832">
        <v>109.2251851851852</v>
      </c>
    </row>
    <row r="17" spans="1:18" ht="14.45" customHeight="1" x14ac:dyDescent="0.2">
      <c r="A17" s="821" t="s">
        <v>5435</v>
      </c>
      <c r="B17" s="822" t="s">
        <v>5436</v>
      </c>
      <c r="C17" s="822" t="s">
        <v>599</v>
      </c>
      <c r="D17" s="822" t="s">
        <v>5437</v>
      </c>
      <c r="E17" s="822" t="s">
        <v>5453</v>
      </c>
      <c r="F17" s="822" t="s">
        <v>884</v>
      </c>
      <c r="G17" s="831">
        <v>8.16</v>
      </c>
      <c r="H17" s="831">
        <v>2873.92</v>
      </c>
      <c r="I17" s="822"/>
      <c r="J17" s="822">
        <v>352.19607843137254</v>
      </c>
      <c r="K17" s="831"/>
      <c r="L17" s="831"/>
      <c r="M17" s="822"/>
      <c r="N17" s="822"/>
      <c r="O17" s="831">
        <v>15.17</v>
      </c>
      <c r="P17" s="831">
        <v>3391.31</v>
      </c>
      <c r="Q17" s="827"/>
      <c r="R17" s="832">
        <v>223.55372445616348</v>
      </c>
    </row>
    <row r="18" spans="1:18" ht="14.45" customHeight="1" x14ac:dyDescent="0.2">
      <c r="A18" s="821" t="s">
        <v>5435</v>
      </c>
      <c r="B18" s="822" t="s">
        <v>5436</v>
      </c>
      <c r="C18" s="822" t="s">
        <v>599</v>
      </c>
      <c r="D18" s="822" t="s">
        <v>5437</v>
      </c>
      <c r="E18" s="822" t="s">
        <v>5454</v>
      </c>
      <c r="F18" s="822" t="s">
        <v>884</v>
      </c>
      <c r="G18" s="831">
        <v>1.08</v>
      </c>
      <c r="H18" s="831">
        <v>870.93</v>
      </c>
      <c r="I18" s="822"/>
      <c r="J18" s="822">
        <v>806.41666666666652</v>
      </c>
      <c r="K18" s="831"/>
      <c r="L18" s="831"/>
      <c r="M18" s="822"/>
      <c r="N18" s="822"/>
      <c r="O18" s="831">
        <v>1.7899999999999998</v>
      </c>
      <c r="P18" s="831">
        <v>580.87</v>
      </c>
      <c r="Q18" s="827"/>
      <c r="R18" s="832">
        <v>324.50837988826817</v>
      </c>
    </row>
    <row r="19" spans="1:18" ht="14.45" customHeight="1" x14ac:dyDescent="0.2">
      <c r="A19" s="821" t="s">
        <v>5435</v>
      </c>
      <c r="B19" s="822" t="s">
        <v>5436</v>
      </c>
      <c r="C19" s="822" t="s">
        <v>599</v>
      </c>
      <c r="D19" s="822" t="s">
        <v>5437</v>
      </c>
      <c r="E19" s="822" t="s">
        <v>5455</v>
      </c>
      <c r="F19" s="822" t="s">
        <v>5456</v>
      </c>
      <c r="G19" s="831">
        <v>54</v>
      </c>
      <c r="H19" s="831">
        <v>1248185.26</v>
      </c>
      <c r="I19" s="822">
        <v>0.69150405492528333</v>
      </c>
      <c r="J19" s="822">
        <v>23114.541851851853</v>
      </c>
      <c r="K19" s="831">
        <v>88</v>
      </c>
      <c r="L19" s="831">
        <v>1805029.56</v>
      </c>
      <c r="M19" s="822">
        <v>1</v>
      </c>
      <c r="N19" s="822">
        <v>20511.699545454547</v>
      </c>
      <c r="O19" s="831">
        <v>98</v>
      </c>
      <c r="P19" s="831">
        <v>2001140.7999999998</v>
      </c>
      <c r="Q19" s="827">
        <v>1.1086471071421122</v>
      </c>
      <c r="R19" s="832">
        <v>20419.80408163265</v>
      </c>
    </row>
    <row r="20" spans="1:18" ht="14.45" customHeight="1" x14ac:dyDescent="0.2">
      <c r="A20" s="821" t="s">
        <v>5435</v>
      </c>
      <c r="B20" s="822" t="s">
        <v>5436</v>
      </c>
      <c r="C20" s="822" t="s">
        <v>599</v>
      </c>
      <c r="D20" s="822" t="s">
        <v>5437</v>
      </c>
      <c r="E20" s="822" t="s">
        <v>5457</v>
      </c>
      <c r="F20" s="822" t="s">
        <v>5458</v>
      </c>
      <c r="G20" s="831">
        <v>3</v>
      </c>
      <c r="H20" s="831">
        <v>147957.48000000001</v>
      </c>
      <c r="I20" s="822"/>
      <c r="J20" s="822">
        <v>49319.16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5435</v>
      </c>
      <c r="B21" s="822" t="s">
        <v>5436</v>
      </c>
      <c r="C21" s="822" t="s">
        <v>599</v>
      </c>
      <c r="D21" s="822" t="s">
        <v>5437</v>
      </c>
      <c r="E21" s="822" t="s">
        <v>5459</v>
      </c>
      <c r="F21" s="822" t="s">
        <v>2824</v>
      </c>
      <c r="G21" s="831">
        <v>628.31999999999994</v>
      </c>
      <c r="H21" s="831">
        <v>8708399.5700000003</v>
      </c>
      <c r="I21" s="822">
        <v>0.80400436830946698</v>
      </c>
      <c r="J21" s="822">
        <v>13859.815969569649</v>
      </c>
      <c r="K21" s="831">
        <v>825.15</v>
      </c>
      <c r="L21" s="831">
        <v>10831283.9</v>
      </c>
      <c r="M21" s="822">
        <v>1</v>
      </c>
      <c r="N21" s="822">
        <v>13126.442343816276</v>
      </c>
      <c r="O21" s="831">
        <v>666.44</v>
      </c>
      <c r="P21" s="831">
        <v>5239537.6300000008</v>
      </c>
      <c r="Q21" s="827">
        <v>0.48374114078941283</v>
      </c>
      <c r="R21" s="832">
        <v>7861.9795180361325</v>
      </c>
    </row>
    <row r="22" spans="1:18" ht="14.45" customHeight="1" x14ac:dyDescent="0.2">
      <c r="A22" s="821" t="s">
        <v>5435</v>
      </c>
      <c r="B22" s="822" t="s">
        <v>5436</v>
      </c>
      <c r="C22" s="822" t="s">
        <v>599</v>
      </c>
      <c r="D22" s="822" t="s">
        <v>5437</v>
      </c>
      <c r="E22" s="822" t="s">
        <v>5460</v>
      </c>
      <c r="F22" s="822" t="s">
        <v>5461</v>
      </c>
      <c r="G22" s="831">
        <v>29</v>
      </c>
      <c r="H22" s="831">
        <v>827804.21999999974</v>
      </c>
      <c r="I22" s="822">
        <v>2.0714266196231508</v>
      </c>
      <c r="J22" s="822">
        <v>28544.973103448268</v>
      </c>
      <c r="K22" s="831">
        <v>14</v>
      </c>
      <c r="L22" s="831">
        <v>399630</v>
      </c>
      <c r="M22" s="822">
        <v>1</v>
      </c>
      <c r="N22" s="822">
        <v>28545</v>
      </c>
      <c r="O22" s="831">
        <v>30</v>
      </c>
      <c r="P22" s="831">
        <v>851200.39999999991</v>
      </c>
      <c r="Q22" s="827">
        <v>2.1299712233816277</v>
      </c>
      <c r="R22" s="832">
        <v>28373.346666666665</v>
      </c>
    </row>
    <row r="23" spans="1:18" ht="14.45" customHeight="1" x14ac:dyDescent="0.2">
      <c r="A23" s="821" t="s">
        <v>5435</v>
      </c>
      <c r="B23" s="822" t="s">
        <v>5436</v>
      </c>
      <c r="C23" s="822" t="s">
        <v>599</v>
      </c>
      <c r="D23" s="822" t="s">
        <v>5437</v>
      </c>
      <c r="E23" s="822" t="s">
        <v>5462</v>
      </c>
      <c r="F23" s="822" t="s">
        <v>5461</v>
      </c>
      <c r="G23" s="831">
        <v>28</v>
      </c>
      <c r="H23" s="831">
        <v>1619732.7999999998</v>
      </c>
      <c r="I23" s="822">
        <v>2.1538461538461537</v>
      </c>
      <c r="J23" s="822">
        <v>57847.599999999991</v>
      </c>
      <c r="K23" s="831">
        <v>13</v>
      </c>
      <c r="L23" s="831">
        <v>752018.79999999993</v>
      </c>
      <c r="M23" s="822">
        <v>1</v>
      </c>
      <c r="N23" s="822">
        <v>57847.599999999991</v>
      </c>
      <c r="O23" s="831">
        <v>28</v>
      </c>
      <c r="P23" s="831">
        <v>1610708.8</v>
      </c>
      <c r="Q23" s="827">
        <v>2.1418464538386544</v>
      </c>
      <c r="R23" s="832">
        <v>57525.314285714288</v>
      </c>
    </row>
    <row r="24" spans="1:18" ht="14.45" customHeight="1" x14ac:dyDescent="0.2">
      <c r="A24" s="821" t="s">
        <v>5435</v>
      </c>
      <c r="B24" s="822" t="s">
        <v>5436</v>
      </c>
      <c r="C24" s="822" t="s">
        <v>599</v>
      </c>
      <c r="D24" s="822" t="s">
        <v>5437</v>
      </c>
      <c r="E24" s="822" t="s">
        <v>5463</v>
      </c>
      <c r="F24" s="822" t="s">
        <v>5461</v>
      </c>
      <c r="G24" s="831">
        <v>101</v>
      </c>
      <c r="H24" s="831">
        <v>11256106.109999996</v>
      </c>
      <c r="I24" s="822">
        <v>1.0412333309189821</v>
      </c>
      <c r="J24" s="822">
        <v>111446.59514851481</v>
      </c>
      <c r="K24" s="831">
        <v>97</v>
      </c>
      <c r="L24" s="831">
        <v>10810359</v>
      </c>
      <c r="M24" s="822">
        <v>1</v>
      </c>
      <c r="N24" s="822">
        <v>111447</v>
      </c>
      <c r="O24" s="831">
        <v>111</v>
      </c>
      <c r="P24" s="831">
        <v>12284870</v>
      </c>
      <c r="Q24" s="827">
        <v>1.1363979679120739</v>
      </c>
      <c r="R24" s="832">
        <v>110674.50450450451</v>
      </c>
    </row>
    <row r="25" spans="1:18" ht="14.45" customHeight="1" x14ac:dyDescent="0.2">
      <c r="A25" s="821" t="s">
        <v>5435</v>
      </c>
      <c r="B25" s="822" t="s">
        <v>5436</v>
      </c>
      <c r="C25" s="822" t="s">
        <v>599</v>
      </c>
      <c r="D25" s="822" t="s">
        <v>5437</v>
      </c>
      <c r="E25" s="822" t="s">
        <v>5464</v>
      </c>
      <c r="F25" s="822" t="s">
        <v>5465</v>
      </c>
      <c r="G25" s="831">
        <v>52</v>
      </c>
      <c r="H25" s="831">
        <v>4099003.1399999997</v>
      </c>
      <c r="I25" s="822">
        <v>0.9811318696232566</v>
      </c>
      <c r="J25" s="822">
        <v>78826.983461538461</v>
      </c>
      <c r="K25" s="831">
        <v>53</v>
      </c>
      <c r="L25" s="831">
        <v>4177831</v>
      </c>
      <c r="M25" s="822">
        <v>1</v>
      </c>
      <c r="N25" s="822">
        <v>78827</v>
      </c>
      <c r="O25" s="831">
        <v>37</v>
      </c>
      <c r="P25" s="831">
        <v>2916599</v>
      </c>
      <c r="Q25" s="827">
        <v>0.69811320754716977</v>
      </c>
      <c r="R25" s="832">
        <v>78827</v>
      </c>
    </row>
    <row r="26" spans="1:18" ht="14.45" customHeight="1" x14ac:dyDescent="0.2">
      <c r="A26" s="821" t="s">
        <v>5435</v>
      </c>
      <c r="B26" s="822" t="s">
        <v>5436</v>
      </c>
      <c r="C26" s="822" t="s">
        <v>599</v>
      </c>
      <c r="D26" s="822" t="s">
        <v>5437</v>
      </c>
      <c r="E26" s="822" t="s">
        <v>5466</v>
      </c>
      <c r="F26" s="822" t="s">
        <v>5467</v>
      </c>
      <c r="G26" s="831">
        <v>167</v>
      </c>
      <c r="H26" s="831">
        <v>5461874.3500000006</v>
      </c>
      <c r="I26" s="822">
        <v>1.1200383385106052</v>
      </c>
      <c r="J26" s="822">
        <v>32705.83443113773</v>
      </c>
      <c r="K26" s="831">
        <v>203</v>
      </c>
      <c r="L26" s="831">
        <v>4876506.6000000006</v>
      </c>
      <c r="M26" s="822">
        <v>1</v>
      </c>
      <c r="N26" s="822">
        <v>24022.200000000004</v>
      </c>
      <c r="O26" s="831">
        <v>266</v>
      </c>
      <c r="P26" s="831">
        <v>1546191.5</v>
      </c>
      <c r="Q26" s="827">
        <v>0.31706949807060647</v>
      </c>
      <c r="R26" s="832">
        <v>5812.75</v>
      </c>
    </row>
    <row r="27" spans="1:18" ht="14.45" customHeight="1" x14ac:dyDescent="0.2">
      <c r="A27" s="821" t="s">
        <v>5435</v>
      </c>
      <c r="B27" s="822" t="s">
        <v>5436</v>
      </c>
      <c r="C27" s="822" t="s">
        <v>599</v>
      </c>
      <c r="D27" s="822" t="s">
        <v>5437</v>
      </c>
      <c r="E27" s="822" t="s">
        <v>5468</v>
      </c>
      <c r="F27" s="822" t="s">
        <v>5469</v>
      </c>
      <c r="G27" s="831">
        <v>52</v>
      </c>
      <c r="H27" s="831">
        <v>431317.64000000013</v>
      </c>
      <c r="I27" s="822">
        <v>0.60720749612257641</v>
      </c>
      <c r="J27" s="822">
        <v>8294.5700000000033</v>
      </c>
      <c r="K27" s="831">
        <v>86</v>
      </c>
      <c r="L27" s="831">
        <v>710329.9</v>
      </c>
      <c r="M27" s="822">
        <v>1</v>
      </c>
      <c r="N27" s="822">
        <v>8259.65</v>
      </c>
      <c r="O27" s="831">
        <v>117</v>
      </c>
      <c r="P27" s="831">
        <v>882873.95</v>
      </c>
      <c r="Q27" s="827">
        <v>1.2429069225440179</v>
      </c>
      <c r="R27" s="832">
        <v>7545.9311965811958</v>
      </c>
    </row>
    <row r="28" spans="1:18" ht="14.45" customHeight="1" x14ac:dyDescent="0.2">
      <c r="A28" s="821" t="s">
        <v>5435</v>
      </c>
      <c r="B28" s="822" t="s">
        <v>5436</v>
      </c>
      <c r="C28" s="822" t="s">
        <v>599</v>
      </c>
      <c r="D28" s="822" t="s">
        <v>5437</v>
      </c>
      <c r="E28" s="822" t="s">
        <v>5470</v>
      </c>
      <c r="F28" s="822" t="s">
        <v>5471</v>
      </c>
      <c r="G28" s="831">
        <v>10.58</v>
      </c>
      <c r="H28" s="831">
        <v>161785.24</v>
      </c>
      <c r="I28" s="822"/>
      <c r="J28" s="822">
        <v>15291.61058601134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5435</v>
      </c>
      <c r="B29" s="822" t="s">
        <v>5436</v>
      </c>
      <c r="C29" s="822" t="s">
        <v>599</v>
      </c>
      <c r="D29" s="822" t="s">
        <v>5437</v>
      </c>
      <c r="E29" s="822" t="s">
        <v>5472</v>
      </c>
      <c r="F29" s="822" t="s">
        <v>5467</v>
      </c>
      <c r="G29" s="831">
        <v>33</v>
      </c>
      <c r="H29" s="831">
        <v>3220204.9899999993</v>
      </c>
      <c r="I29" s="822">
        <v>1.2384806955264809</v>
      </c>
      <c r="J29" s="822">
        <v>97581.969393939376</v>
      </c>
      <c r="K29" s="831">
        <v>36</v>
      </c>
      <c r="L29" s="831">
        <v>2600125.2999999998</v>
      </c>
      <c r="M29" s="822">
        <v>1</v>
      </c>
      <c r="N29" s="822">
        <v>72225.702777777769</v>
      </c>
      <c r="O29" s="831">
        <v>29</v>
      </c>
      <c r="P29" s="831">
        <v>505708.95999999996</v>
      </c>
      <c r="Q29" s="827">
        <v>0.1944940730356341</v>
      </c>
      <c r="R29" s="832">
        <v>17438.239999999998</v>
      </c>
    </row>
    <row r="30" spans="1:18" ht="14.45" customHeight="1" x14ac:dyDescent="0.2">
      <c r="A30" s="821" t="s">
        <v>5435</v>
      </c>
      <c r="B30" s="822" t="s">
        <v>5436</v>
      </c>
      <c r="C30" s="822" t="s">
        <v>599</v>
      </c>
      <c r="D30" s="822" t="s">
        <v>5437</v>
      </c>
      <c r="E30" s="822" t="s">
        <v>5473</v>
      </c>
      <c r="F30" s="822" t="s">
        <v>2095</v>
      </c>
      <c r="G30" s="831">
        <v>96.96</v>
      </c>
      <c r="H30" s="831">
        <v>666329.07999999996</v>
      </c>
      <c r="I30" s="822">
        <v>0.54655184881488639</v>
      </c>
      <c r="J30" s="822">
        <v>6872.2058580858084</v>
      </c>
      <c r="K30" s="831">
        <v>188.40999999999997</v>
      </c>
      <c r="L30" s="831">
        <v>1219150.7200000002</v>
      </c>
      <c r="M30" s="822">
        <v>1</v>
      </c>
      <c r="N30" s="822">
        <v>6470.7325513507794</v>
      </c>
      <c r="O30" s="831">
        <v>175.57999999999998</v>
      </c>
      <c r="P30" s="831">
        <v>1132387.3999999999</v>
      </c>
      <c r="Q30" s="827">
        <v>0.92883298301296147</v>
      </c>
      <c r="R30" s="832">
        <v>6449.4099555758057</v>
      </c>
    </row>
    <row r="31" spans="1:18" ht="14.45" customHeight="1" x14ac:dyDescent="0.2">
      <c r="A31" s="821" t="s">
        <v>5435</v>
      </c>
      <c r="B31" s="822" t="s">
        <v>5436</v>
      </c>
      <c r="C31" s="822" t="s">
        <v>599</v>
      </c>
      <c r="D31" s="822" t="s">
        <v>5437</v>
      </c>
      <c r="E31" s="822" t="s">
        <v>5474</v>
      </c>
      <c r="F31" s="822" t="s">
        <v>2095</v>
      </c>
      <c r="G31" s="831">
        <v>105.04999999999998</v>
      </c>
      <c r="H31" s="831">
        <v>2889093.3699999992</v>
      </c>
      <c r="I31" s="822">
        <v>0.71483587198589549</v>
      </c>
      <c r="J31" s="822">
        <v>27502.078724416941</v>
      </c>
      <c r="K31" s="831">
        <v>156.17000000000002</v>
      </c>
      <c r="L31" s="831">
        <v>4041617.7800000003</v>
      </c>
      <c r="M31" s="822">
        <v>1</v>
      </c>
      <c r="N31" s="822">
        <v>25879.604149324452</v>
      </c>
      <c r="O31" s="831">
        <v>164.77</v>
      </c>
      <c r="P31" s="831">
        <v>4250736.459999999</v>
      </c>
      <c r="Q31" s="827">
        <v>1.0517413301759571</v>
      </c>
      <c r="R31" s="832">
        <v>25797.999999999993</v>
      </c>
    </row>
    <row r="32" spans="1:18" ht="14.45" customHeight="1" x14ac:dyDescent="0.2">
      <c r="A32" s="821" t="s">
        <v>5435</v>
      </c>
      <c r="B32" s="822" t="s">
        <v>5436</v>
      </c>
      <c r="C32" s="822" t="s">
        <v>599</v>
      </c>
      <c r="D32" s="822" t="s">
        <v>5437</v>
      </c>
      <c r="E32" s="822" t="s">
        <v>5475</v>
      </c>
      <c r="F32" s="822" t="s">
        <v>2107</v>
      </c>
      <c r="G32" s="831">
        <v>722.43999999999994</v>
      </c>
      <c r="H32" s="831">
        <v>3533157.81</v>
      </c>
      <c r="I32" s="822">
        <v>0.91493267823108915</v>
      </c>
      <c r="J32" s="822">
        <v>4890.5899590277395</v>
      </c>
      <c r="K32" s="831">
        <v>789.61000000000013</v>
      </c>
      <c r="L32" s="831">
        <v>3861658.78</v>
      </c>
      <c r="M32" s="822">
        <v>1</v>
      </c>
      <c r="N32" s="822">
        <v>4890.5900127911236</v>
      </c>
      <c r="O32" s="831">
        <v>1121.0000000000002</v>
      </c>
      <c r="P32" s="831">
        <v>5482351.410000002</v>
      </c>
      <c r="Q32" s="827">
        <v>1.4196882019700359</v>
      </c>
      <c r="R32" s="832">
        <v>4890.5900178412139</v>
      </c>
    </row>
    <row r="33" spans="1:18" ht="14.45" customHeight="1" x14ac:dyDescent="0.2">
      <c r="A33" s="821" t="s">
        <v>5435</v>
      </c>
      <c r="B33" s="822" t="s">
        <v>5436</v>
      </c>
      <c r="C33" s="822" t="s">
        <v>599</v>
      </c>
      <c r="D33" s="822" t="s">
        <v>5437</v>
      </c>
      <c r="E33" s="822" t="s">
        <v>5476</v>
      </c>
      <c r="F33" s="822" t="s">
        <v>2162</v>
      </c>
      <c r="G33" s="831">
        <v>1</v>
      </c>
      <c r="H33" s="831">
        <v>20957.23</v>
      </c>
      <c r="I33" s="822"/>
      <c r="J33" s="822">
        <v>20957.23</v>
      </c>
      <c r="K33" s="831"/>
      <c r="L33" s="831"/>
      <c r="M33" s="822"/>
      <c r="N33" s="822"/>
      <c r="O33" s="831">
        <v>1</v>
      </c>
      <c r="P33" s="831">
        <v>20957.2</v>
      </c>
      <c r="Q33" s="827"/>
      <c r="R33" s="832">
        <v>20957.2</v>
      </c>
    </row>
    <row r="34" spans="1:18" ht="14.45" customHeight="1" x14ac:dyDescent="0.2">
      <c r="A34" s="821" t="s">
        <v>5435</v>
      </c>
      <c r="B34" s="822" t="s">
        <v>5436</v>
      </c>
      <c r="C34" s="822" t="s">
        <v>599</v>
      </c>
      <c r="D34" s="822" t="s">
        <v>5437</v>
      </c>
      <c r="E34" s="822" t="s">
        <v>5477</v>
      </c>
      <c r="F34" s="822" t="s">
        <v>2837</v>
      </c>
      <c r="G34" s="831">
        <v>374.77000000000004</v>
      </c>
      <c r="H34" s="831">
        <v>3785368.7900000005</v>
      </c>
      <c r="I34" s="822">
        <v>1.3945745364439164</v>
      </c>
      <c r="J34" s="822">
        <v>10100.511753875711</v>
      </c>
      <c r="K34" s="831">
        <v>296.64000000000004</v>
      </c>
      <c r="L34" s="831">
        <v>2714353.87</v>
      </c>
      <c r="M34" s="822">
        <v>1</v>
      </c>
      <c r="N34" s="822">
        <v>9150.3299285329012</v>
      </c>
      <c r="O34" s="831">
        <v>231.24</v>
      </c>
      <c r="P34" s="831">
        <v>2115922.33</v>
      </c>
      <c r="Q34" s="827">
        <v>0.7795307580879276</v>
      </c>
      <c r="R34" s="832">
        <v>9150.3300899498354</v>
      </c>
    </row>
    <row r="35" spans="1:18" ht="14.45" customHeight="1" x14ac:dyDescent="0.2">
      <c r="A35" s="821" t="s">
        <v>5435</v>
      </c>
      <c r="B35" s="822" t="s">
        <v>5436</v>
      </c>
      <c r="C35" s="822" t="s">
        <v>599</v>
      </c>
      <c r="D35" s="822" t="s">
        <v>5437</v>
      </c>
      <c r="E35" s="822" t="s">
        <v>5478</v>
      </c>
      <c r="F35" s="822"/>
      <c r="G35" s="831">
        <v>9</v>
      </c>
      <c r="H35" s="831">
        <v>438.66</v>
      </c>
      <c r="I35" s="822"/>
      <c r="J35" s="822">
        <v>48.74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5435</v>
      </c>
      <c r="B36" s="822" t="s">
        <v>5436</v>
      </c>
      <c r="C36" s="822" t="s">
        <v>599</v>
      </c>
      <c r="D36" s="822" t="s">
        <v>5437</v>
      </c>
      <c r="E36" s="822" t="s">
        <v>5479</v>
      </c>
      <c r="F36" s="822" t="s">
        <v>2057</v>
      </c>
      <c r="G36" s="831"/>
      <c r="H36" s="831"/>
      <c r="I36" s="822"/>
      <c r="J36" s="822"/>
      <c r="K36" s="831">
        <v>161</v>
      </c>
      <c r="L36" s="831">
        <v>207828.45999999993</v>
      </c>
      <c r="M36" s="822">
        <v>1</v>
      </c>
      <c r="N36" s="822">
        <v>1290.8599999999997</v>
      </c>
      <c r="O36" s="831"/>
      <c r="P36" s="831"/>
      <c r="Q36" s="827"/>
      <c r="R36" s="832"/>
    </row>
    <row r="37" spans="1:18" ht="14.45" customHeight="1" x14ac:dyDescent="0.2">
      <c r="A37" s="821" t="s">
        <v>5435</v>
      </c>
      <c r="B37" s="822" t="s">
        <v>5436</v>
      </c>
      <c r="C37" s="822" t="s">
        <v>599</v>
      </c>
      <c r="D37" s="822" t="s">
        <v>5437</v>
      </c>
      <c r="E37" s="822" t="s">
        <v>5480</v>
      </c>
      <c r="F37" s="822" t="s">
        <v>654</v>
      </c>
      <c r="G37" s="831">
        <v>0.4</v>
      </c>
      <c r="H37" s="831">
        <v>28.1</v>
      </c>
      <c r="I37" s="822">
        <v>0.66226726372849398</v>
      </c>
      <c r="J37" s="822">
        <v>70.25</v>
      </c>
      <c r="K37" s="831">
        <v>0.89999999999999991</v>
      </c>
      <c r="L37" s="831">
        <v>42.43</v>
      </c>
      <c r="M37" s="822">
        <v>1</v>
      </c>
      <c r="N37" s="822">
        <v>47.144444444444446</v>
      </c>
      <c r="O37" s="831">
        <v>0.30000000000000004</v>
      </c>
      <c r="P37" s="831">
        <v>14.01</v>
      </c>
      <c r="Q37" s="827">
        <v>0.33019090266321</v>
      </c>
      <c r="R37" s="832">
        <v>46.699999999999996</v>
      </c>
    </row>
    <row r="38" spans="1:18" ht="14.45" customHeight="1" x14ac:dyDescent="0.2">
      <c r="A38" s="821" t="s">
        <v>5435</v>
      </c>
      <c r="B38" s="822" t="s">
        <v>5436</v>
      </c>
      <c r="C38" s="822" t="s">
        <v>599</v>
      </c>
      <c r="D38" s="822" t="s">
        <v>5437</v>
      </c>
      <c r="E38" s="822" t="s">
        <v>5481</v>
      </c>
      <c r="F38" s="822" t="s">
        <v>1298</v>
      </c>
      <c r="G38" s="831">
        <v>156.14999999999998</v>
      </c>
      <c r="H38" s="831">
        <v>28276.559999999998</v>
      </c>
      <c r="I38" s="822">
        <v>0.90063351414020087</v>
      </c>
      <c r="J38" s="822">
        <v>181.08587896253604</v>
      </c>
      <c r="K38" s="831">
        <v>179.01999999999995</v>
      </c>
      <c r="L38" s="831">
        <v>31396.30000000001</v>
      </c>
      <c r="M38" s="822">
        <v>1</v>
      </c>
      <c r="N38" s="822">
        <v>175.37872863367232</v>
      </c>
      <c r="O38" s="831">
        <v>207.99999999999997</v>
      </c>
      <c r="P38" s="831">
        <v>36441.600000000006</v>
      </c>
      <c r="Q38" s="827">
        <v>1.1606972796157506</v>
      </c>
      <c r="R38" s="832">
        <v>175.20000000000005</v>
      </c>
    </row>
    <row r="39" spans="1:18" ht="14.45" customHeight="1" x14ac:dyDescent="0.2">
      <c r="A39" s="821" t="s">
        <v>5435</v>
      </c>
      <c r="B39" s="822" t="s">
        <v>5436</v>
      </c>
      <c r="C39" s="822" t="s">
        <v>599</v>
      </c>
      <c r="D39" s="822" t="s">
        <v>5437</v>
      </c>
      <c r="E39" s="822" t="s">
        <v>5482</v>
      </c>
      <c r="F39" s="822" t="s">
        <v>816</v>
      </c>
      <c r="G39" s="831">
        <v>38.999999999999993</v>
      </c>
      <c r="H39" s="831">
        <v>3320.8499999999995</v>
      </c>
      <c r="I39" s="822">
        <v>2.9021559596948272</v>
      </c>
      <c r="J39" s="822">
        <v>85.15</v>
      </c>
      <c r="K39" s="831">
        <v>19</v>
      </c>
      <c r="L39" s="831">
        <v>1144.2699999999998</v>
      </c>
      <c r="M39" s="822">
        <v>1</v>
      </c>
      <c r="N39" s="822">
        <v>60.224736842105251</v>
      </c>
      <c r="O39" s="831">
        <v>328.10000000000008</v>
      </c>
      <c r="P39" s="831">
        <v>19620.53</v>
      </c>
      <c r="Q39" s="827">
        <v>17.146766060457761</v>
      </c>
      <c r="R39" s="832">
        <v>59.800457177689708</v>
      </c>
    </row>
    <row r="40" spans="1:18" ht="14.45" customHeight="1" x14ac:dyDescent="0.2">
      <c r="A40" s="821" t="s">
        <v>5435</v>
      </c>
      <c r="B40" s="822" t="s">
        <v>5436</v>
      </c>
      <c r="C40" s="822" t="s">
        <v>599</v>
      </c>
      <c r="D40" s="822" t="s">
        <v>5437</v>
      </c>
      <c r="E40" s="822" t="s">
        <v>5483</v>
      </c>
      <c r="F40" s="822" t="s">
        <v>3632</v>
      </c>
      <c r="G40" s="831">
        <v>15.230000000000002</v>
      </c>
      <c r="H40" s="831">
        <v>10450.08</v>
      </c>
      <c r="I40" s="822">
        <v>0.4458364104342839</v>
      </c>
      <c r="J40" s="822">
        <v>686.15101772816797</v>
      </c>
      <c r="K40" s="831">
        <v>34.160000000000004</v>
      </c>
      <c r="L40" s="831">
        <v>23439.270000000004</v>
      </c>
      <c r="M40" s="822">
        <v>1</v>
      </c>
      <c r="N40" s="822">
        <v>686.16129976580805</v>
      </c>
      <c r="O40" s="831">
        <v>18.869999999999997</v>
      </c>
      <c r="P40" s="831">
        <v>12947.650000000001</v>
      </c>
      <c r="Q40" s="827">
        <v>0.5523913500719092</v>
      </c>
      <c r="R40" s="832">
        <v>686.1499735029148</v>
      </c>
    </row>
    <row r="41" spans="1:18" ht="14.45" customHeight="1" x14ac:dyDescent="0.2">
      <c r="A41" s="821" t="s">
        <v>5435</v>
      </c>
      <c r="B41" s="822" t="s">
        <v>5436</v>
      </c>
      <c r="C41" s="822" t="s">
        <v>599</v>
      </c>
      <c r="D41" s="822" t="s">
        <v>5437</v>
      </c>
      <c r="E41" s="822" t="s">
        <v>5484</v>
      </c>
      <c r="F41" s="822" t="s">
        <v>3632</v>
      </c>
      <c r="G41" s="831">
        <v>43.27</v>
      </c>
      <c r="H41" s="831">
        <v>7422.9100000000008</v>
      </c>
      <c r="I41" s="822">
        <v>1.1049515768414344</v>
      </c>
      <c r="J41" s="822">
        <v>171.54864802403515</v>
      </c>
      <c r="K41" s="831">
        <v>39.159999999999997</v>
      </c>
      <c r="L41" s="831">
        <v>6717.8600000000015</v>
      </c>
      <c r="M41" s="822">
        <v>1</v>
      </c>
      <c r="N41" s="822">
        <v>171.54902962206339</v>
      </c>
      <c r="O41" s="831">
        <v>45.059999999999995</v>
      </c>
      <c r="P41" s="831">
        <v>7729.9700000000012</v>
      </c>
      <c r="Q41" s="827">
        <v>1.1506595850464283</v>
      </c>
      <c r="R41" s="832">
        <v>171.54837993786069</v>
      </c>
    </row>
    <row r="42" spans="1:18" ht="14.45" customHeight="1" x14ac:dyDescent="0.2">
      <c r="A42" s="821" t="s">
        <v>5435</v>
      </c>
      <c r="B42" s="822" t="s">
        <v>5436</v>
      </c>
      <c r="C42" s="822" t="s">
        <v>599</v>
      </c>
      <c r="D42" s="822" t="s">
        <v>5437</v>
      </c>
      <c r="E42" s="822" t="s">
        <v>5485</v>
      </c>
      <c r="F42" s="822" t="s">
        <v>3632</v>
      </c>
      <c r="G42" s="831">
        <v>97.82</v>
      </c>
      <c r="H42" s="831">
        <v>33560.85</v>
      </c>
      <c r="I42" s="822">
        <v>0.59342377217347975</v>
      </c>
      <c r="J42" s="822">
        <v>343.08781435289308</v>
      </c>
      <c r="K42" s="831">
        <v>164.83999999999997</v>
      </c>
      <c r="L42" s="831">
        <v>56554.609999999993</v>
      </c>
      <c r="M42" s="822">
        <v>1</v>
      </c>
      <c r="N42" s="822">
        <v>343.08790342149968</v>
      </c>
      <c r="O42" s="831">
        <v>177.73</v>
      </c>
      <c r="P42" s="831">
        <v>60976.939999999995</v>
      </c>
      <c r="Q42" s="827">
        <v>1.0781957474377422</v>
      </c>
      <c r="R42" s="832">
        <v>343.08749226354581</v>
      </c>
    </row>
    <row r="43" spans="1:18" ht="14.45" customHeight="1" x14ac:dyDescent="0.2">
      <c r="A43" s="821" t="s">
        <v>5435</v>
      </c>
      <c r="B43" s="822" t="s">
        <v>5436</v>
      </c>
      <c r="C43" s="822" t="s">
        <v>599</v>
      </c>
      <c r="D43" s="822" t="s">
        <v>5437</v>
      </c>
      <c r="E43" s="822" t="s">
        <v>5486</v>
      </c>
      <c r="F43" s="822" t="s">
        <v>1392</v>
      </c>
      <c r="G43" s="831">
        <v>3</v>
      </c>
      <c r="H43" s="831">
        <v>164.45999999999998</v>
      </c>
      <c r="I43" s="822">
        <v>0.63640585094032975</v>
      </c>
      <c r="J43" s="822">
        <v>54.819999999999993</v>
      </c>
      <c r="K43" s="831">
        <v>5.8000000000000007</v>
      </c>
      <c r="L43" s="831">
        <v>258.41999999999996</v>
      </c>
      <c r="M43" s="822">
        <v>1</v>
      </c>
      <c r="N43" s="822">
        <v>44.555172413793088</v>
      </c>
      <c r="O43" s="831"/>
      <c r="P43" s="831"/>
      <c r="Q43" s="827"/>
      <c r="R43" s="832"/>
    </row>
    <row r="44" spans="1:18" ht="14.45" customHeight="1" x14ac:dyDescent="0.2">
      <c r="A44" s="821" t="s">
        <v>5435</v>
      </c>
      <c r="B44" s="822" t="s">
        <v>5436</v>
      </c>
      <c r="C44" s="822" t="s">
        <v>599</v>
      </c>
      <c r="D44" s="822" t="s">
        <v>5437</v>
      </c>
      <c r="E44" s="822" t="s">
        <v>5487</v>
      </c>
      <c r="F44" s="822" t="s">
        <v>807</v>
      </c>
      <c r="G44" s="831">
        <v>1.3</v>
      </c>
      <c r="H44" s="831">
        <v>343.14</v>
      </c>
      <c r="I44" s="822">
        <v>0.84059675167193371</v>
      </c>
      <c r="J44" s="822">
        <v>263.95384615384614</v>
      </c>
      <c r="K44" s="831">
        <v>1.96</v>
      </c>
      <c r="L44" s="831">
        <v>408.20999999999992</v>
      </c>
      <c r="M44" s="822">
        <v>1</v>
      </c>
      <c r="N44" s="822">
        <v>208.27040816326527</v>
      </c>
      <c r="O44" s="831">
        <v>0.32</v>
      </c>
      <c r="P44" s="831">
        <v>66.709999999999994</v>
      </c>
      <c r="Q44" s="827">
        <v>0.16342078831973741</v>
      </c>
      <c r="R44" s="832">
        <v>208.46874999999997</v>
      </c>
    </row>
    <row r="45" spans="1:18" ht="14.45" customHeight="1" x14ac:dyDescent="0.2">
      <c r="A45" s="821" t="s">
        <v>5435</v>
      </c>
      <c r="B45" s="822" t="s">
        <v>5436</v>
      </c>
      <c r="C45" s="822" t="s">
        <v>599</v>
      </c>
      <c r="D45" s="822" t="s">
        <v>5437</v>
      </c>
      <c r="E45" s="822" t="s">
        <v>5488</v>
      </c>
      <c r="F45" s="822" t="s">
        <v>5489</v>
      </c>
      <c r="G45" s="831">
        <v>33.200000000000003</v>
      </c>
      <c r="H45" s="831">
        <v>3894.360000000001</v>
      </c>
      <c r="I45" s="822">
        <v>0.731267920886154</v>
      </c>
      <c r="J45" s="822">
        <v>117.30000000000003</v>
      </c>
      <c r="K45" s="831">
        <v>45.400000000000006</v>
      </c>
      <c r="L45" s="831">
        <v>5325.4899999999952</v>
      </c>
      <c r="M45" s="822">
        <v>1</v>
      </c>
      <c r="N45" s="822">
        <v>117.30154185022015</v>
      </c>
      <c r="O45" s="831">
        <v>82.900000000000034</v>
      </c>
      <c r="P45" s="831">
        <v>9724.4599999999919</v>
      </c>
      <c r="Q45" s="827">
        <v>1.826021643078853</v>
      </c>
      <c r="R45" s="832">
        <v>117.30349819059093</v>
      </c>
    </row>
    <row r="46" spans="1:18" ht="14.45" customHeight="1" x14ac:dyDescent="0.2">
      <c r="A46" s="821" t="s">
        <v>5435</v>
      </c>
      <c r="B46" s="822" t="s">
        <v>5436</v>
      </c>
      <c r="C46" s="822" t="s">
        <v>599</v>
      </c>
      <c r="D46" s="822" t="s">
        <v>5437</v>
      </c>
      <c r="E46" s="822" t="s">
        <v>5490</v>
      </c>
      <c r="F46" s="822" t="s">
        <v>4160</v>
      </c>
      <c r="G46" s="831">
        <v>20.2</v>
      </c>
      <c r="H46" s="831">
        <v>1775.42</v>
      </c>
      <c r="I46" s="822">
        <v>1.1119447854297668</v>
      </c>
      <c r="J46" s="822">
        <v>87.892079207920801</v>
      </c>
      <c r="K46" s="831">
        <v>24.019999999999996</v>
      </c>
      <c r="L46" s="831">
        <v>1596.6799999999998</v>
      </c>
      <c r="M46" s="822">
        <v>1</v>
      </c>
      <c r="N46" s="822">
        <v>66.47293921731891</v>
      </c>
      <c r="O46" s="831">
        <v>2.1999999999999997</v>
      </c>
      <c r="P46" s="831">
        <v>196.90000000000003</v>
      </c>
      <c r="Q46" s="827">
        <v>0.12331838565022425</v>
      </c>
      <c r="R46" s="832">
        <v>89.500000000000028</v>
      </c>
    </row>
    <row r="47" spans="1:18" ht="14.45" customHeight="1" x14ac:dyDescent="0.2">
      <c r="A47" s="821" t="s">
        <v>5435</v>
      </c>
      <c r="B47" s="822" t="s">
        <v>5436</v>
      </c>
      <c r="C47" s="822" t="s">
        <v>599</v>
      </c>
      <c r="D47" s="822" t="s">
        <v>5437</v>
      </c>
      <c r="E47" s="822" t="s">
        <v>5491</v>
      </c>
      <c r="F47" s="822" t="s">
        <v>5492</v>
      </c>
      <c r="G47" s="831"/>
      <c r="H47" s="831"/>
      <c r="I47" s="822"/>
      <c r="J47" s="822"/>
      <c r="K47" s="831">
        <v>1.56</v>
      </c>
      <c r="L47" s="831">
        <v>29588.86</v>
      </c>
      <c r="M47" s="822">
        <v>1</v>
      </c>
      <c r="N47" s="822">
        <v>18967.217948717949</v>
      </c>
      <c r="O47" s="831"/>
      <c r="P47" s="831"/>
      <c r="Q47" s="827"/>
      <c r="R47" s="832"/>
    </row>
    <row r="48" spans="1:18" ht="14.45" customHeight="1" x14ac:dyDescent="0.2">
      <c r="A48" s="821" t="s">
        <v>5435</v>
      </c>
      <c r="B48" s="822" t="s">
        <v>5436</v>
      </c>
      <c r="C48" s="822" t="s">
        <v>599</v>
      </c>
      <c r="D48" s="822" t="s">
        <v>5437</v>
      </c>
      <c r="E48" s="822" t="s">
        <v>5493</v>
      </c>
      <c r="F48" s="822" t="s">
        <v>945</v>
      </c>
      <c r="G48" s="831">
        <v>5.55</v>
      </c>
      <c r="H48" s="831">
        <v>1070.4599999999996</v>
      </c>
      <c r="I48" s="822">
        <v>0.33523426563571612</v>
      </c>
      <c r="J48" s="822">
        <v>192.87567567567561</v>
      </c>
      <c r="K48" s="831">
        <v>17.080000000000002</v>
      </c>
      <c r="L48" s="831">
        <v>3193.1699999999996</v>
      </c>
      <c r="M48" s="822">
        <v>1</v>
      </c>
      <c r="N48" s="822">
        <v>186.9537470725995</v>
      </c>
      <c r="O48" s="831">
        <v>4.51</v>
      </c>
      <c r="P48" s="831">
        <v>822.81999999999982</v>
      </c>
      <c r="Q48" s="827">
        <v>0.25768123839319546</v>
      </c>
      <c r="R48" s="832">
        <v>182.44345898004431</v>
      </c>
    </row>
    <row r="49" spans="1:18" ht="14.45" customHeight="1" x14ac:dyDescent="0.2">
      <c r="A49" s="821" t="s">
        <v>5435</v>
      </c>
      <c r="B49" s="822" t="s">
        <v>5436</v>
      </c>
      <c r="C49" s="822" t="s">
        <v>599</v>
      </c>
      <c r="D49" s="822" t="s">
        <v>5437</v>
      </c>
      <c r="E49" s="822" t="s">
        <v>5494</v>
      </c>
      <c r="F49" s="822" t="s">
        <v>2512</v>
      </c>
      <c r="G49" s="831">
        <v>261.14</v>
      </c>
      <c r="H49" s="831">
        <v>614434.46</v>
      </c>
      <c r="I49" s="822"/>
      <c r="J49" s="822">
        <v>2352.8929309948685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5435</v>
      </c>
      <c r="B50" s="822" t="s">
        <v>5436</v>
      </c>
      <c r="C50" s="822" t="s">
        <v>599</v>
      </c>
      <c r="D50" s="822" t="s">
        <v>5437</v>
      </c>
      <c r="E50" s="822" t="s">
        <v>5495</v>
      </c>
      <c r="F50" s="822" t="s">
        <v>5496</v>
      </c>
      <c r="G50" s="831">
        <v>2</v>
      </c>
      <c r="H50" s="831">
        <v>4609.18</v>
      </c>
      <c r="I50" s="822"/>
      <c r="J50" s="822">
        <v>2304.59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5435</v>
      </c>
      <c r="B51" s="822" t="s">
        <v>5436</v>
      </c>
      <c r="C51" s="822" t="s">
        <v>599</v>
      </c>
      <c r="D51" s="822" t="s">
        <v>5437</v>
      </c>
      <c r="E51" s="822" t="s">
        <v>5497</v>
      </c>
      <c r="F51" s="822"/>
      <c r="G51" s="831">
        <v>2.4699999999999998</v>
      </c>
      <c r="H51" s="831">
        <v>1229.4599999999996</v>
      </c>
      <c r="I51" s="822"/>
      <c r="J51" s="822">
        <v>497.75708502024281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5435</v>
      </c>
      <c r="B52" s="822" t="s">
        <v>5436</v>
      </c>
      <c r="C52" s="822" t="s">
        <v>599</v>
      </c>
      <c r="D52" s="822" t="s">
        <v>5437</v>
      </c>
      <c r="E52" s="822" t="s">
        <v>5498</v>
      </c>
      <c r="F52" s="822"/>
      <c r="G52" s="831">
        <v>1</v>
      </c>
      <c r="H52" s="831">
        <v>165.92000000000002</v>
      </c>
      <c r="I52" s="822"/>
      <c r="J52" s="822">
        <v>165.92000000000002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5435</v>
      </c>
      <c r="B53" s="822" t="s">
        <v>5436</v>
      </c>
      <c r="C53" s="822" t="s">
        <v>599</v>
      </c>
      <c r="D53" s="822" t="s">
        <v>5437</v>
      </c>
      <c r="E53" s="822" t="s">
        <v>5499</v>
      </c>
      <c r="F53" s="822" t="s">
        <v>5500</v>
      </c>
      <c r="G53" s="831">
        <v>16</v>
      </c>
      <c r="H53" s="831">
        <v>75878.400000000009</v>
      </c>
      <c r="I53" s="822"/>
      <c r="J53" s="822">
        <v>4742.4000000000005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5435</v>
      </c>
      <c r="B54" s="822" t="s">
        <v>5436</v>
      </c>
      <c r="C54" s="822" t="s">
        <v>599</v>
      </c>
      <c r="D54" s="822" t="s">
        <v>5437</v>
      </c>
      <c r="E54" s="822" t="s">
        <v>5501</v>
      </c>
      <c r="F54" s="822" t="s">
        <v>5502</v>
      </c>
      <c r="G54" s="831"/>
      <c r="H54" s="831"/>
      <c r="I54" s="822"/>
      <c r="J54" s="822"/>
      <c r="K54" s="831"/>
      <c r="L54" s="831"/>
      <c r="M54" s="822"/>
      <c r="N54" s="822"/>
      <c r="O54" s="831">
        <v>16.43</v>
      </c>
      <c r="P54" s="831">
        <v>3868.57</v>
      </c>
      <c r="Q54" s="827"/>
      <c r="R54" s="832">
        <v>235.45769933049303</v>
      </c>
    </row>
    <row r="55" spans="1:18" ht="14.45" customHeight="1" x14ac:dyDescent="0.2">
      <c r="A55" s="821" t="s">
        <v>5435</v>
      </c>
      <c r="B55" s="822" t="s">
        <v>5436</v>
      </c>
      <c r="C55" s="822" t="s">
        <v>599</v>
      </c>
      <c r="D55" s="822" t="s">
        <v>5437</v>
      </c>
      <c r="E55" s="822" t="s">
        <v>5503</v>
      </c>
      <c r="F55" s="822" t="s">
        <v>5504</v>
      </c>
      <c r="G55" s="831">
        <v>21</v>
      </c>
      <c r="H55" s="831">
        <v>1782637.9500000002</v>
      </c>
      <c r="I55" s="822">
        <v>0.77997272122514993</v>
      </c>
      <c r="J55" s="822">
        <v>84887.521428571432</v>
      </c>
      <c r="K55" s="831">
        <v>29</v>
      </c>
      <c r="L55" s="831">
        <v>2285513.1999999997</v>
      </c>
      <c r="M55" s="822">
        <v>1</v>
      </c>
      <c r="N55" s="822">
        <v>78810.799999999988</v>
      </c>
      <c r="O55" s="831">
        <v>18</v>
      </c>
      <c r="P55" s="831">
        <v>1245999.5999999999</v>
      </c>
      <c r="Q55" s="827">
        <v>0.54517278657589907</v>
      </c>
      <c r="R55" s="832">
        <v>69222.2</v>
      </c>
    </row>
    <row r="56" spans="1:18" ht="14.45" customHeight="1" x14ac:dyDescent="0.2">
      <c r="A56" s="821" t="s">
        <v>5435</v>
      </c>
      <c r="B56" s="822" t="s">
        <v>5436</v>
      </c>
      <c r="C56" s="822" t="s">
        <v>599</v>
      </c>
      <c r="D56" s="822" t="s">
        <v>5437</v>
      </c>
      <c r="E56" s="822" t="s">
        <v>5505</v>
      </c>
      <c r="F56" s="822" t="s">
        <v>5506</v>
      </c>
      <c r="G56" s="831">
        <v>3.68</v>
      </c>
      <c r="H56" s="831">
        <v>14267.36</v>
      </c>
      <c r="I56" s="822"/>
      <c r="J56" s="822">
        <v>3877</v>
      </c>
      <c r="K56" s="831"/>
      <c r="L56" s="831"/>
      <c r="M56" s="822"/>
      <c r="N56" s="822"/>
      <c r="O56" s="831">
        <v>26</v>
      </c>
      <c r="P56" s="831">
        <v>100802</v>
      </c>
      <c r="Q56" s="827"/>
      <c r="R56" s="832">
        <v>3877</v>
      </c>
    </row>
    <row r="57" spans="1:18" ht="14.45" customHeight="1" x14ac:dyDescent="0.2">
      <c r="A57" s="821" t="s">
        <v>5435</v>
      </c>
      <c r="B57" s="822" t="s">
        <v>5436</v>
      </c>
      <c r="C57" s="822" t="s">
        <v>599</v>
      </c>
      <c r="D57" s="822" t="s">
        <v>5437</v>
      </c>
      <c r="E57" s="822" t="s">
        <v>5507</v>
      </c>
      <c r="F57" s="822" t="s">
        <v>5506</v>
      </c>
      <c r="G57" s="831">
        <v>6</v>
      </c>
      <c r="H57" s="831">
        <v>106284</v>
      </c>
      <c r="I57" s="822"/>
      <c r="J57" s="822">
        <v>17714</v>
      </c>
      <c r="K57" s="831"/>
      <c r="L57" s="831"/>
      <c r="M57" s="822"/>
      <c r="N57" s="822"/>
      <c r="O57" s="831">
        <v>33.129999999999995</v>
      </c>
      <c r="P57" s="831">
        <v>586864.82000000007</v>
      </c>
      <c r="Q57" s="827"/>
      <c r="R57" s="832">
        <v>17714.000000000004</v>
      </c>
    </row>
    <row r="58" spans="1:18" ht="14.45" customHeight="1" x14ac:dyDescent="0.2">
      <c r="A58" s="821" t="s">
        <v>5435</v>
      </c>
      <c r="B58" s="822" t="s">
        <v>5436</v>
      </c>
      <c r="C58" s="822" t="s">
        <v>599</v>
      </c>
      <c r="D58" s="822" t="s">
        <v>5437</v>
      </c>
      <c r="E58" s="822" t="s">
        <v>5508</v>
      </c>
      <c r="F58" s="822" t="s">
        <v>5509</v>
      </c>
      <c r="G58" s="831">
        <v>515.74</v>
      </c>
      <c r="H58" s="831">
        <v>114837.14</v>
      </c>
      <c r="I58" s="822">
        <v>1.8925560410116753</v>
      </c>
      <c r="J58" s="822">
        <v>222.66479233722418</v>
      </c>
      <c r="K58" s="831">
        <v>770.42000000000007</v>
      </c>
      <c r="L58" s="831">
        <v>60678.330000000016</v>
      </c>
      <c r="M58" s="822">
        <v>1</v>
      </c>
      <c r="N58" s="822">
        <v>78.760065938059768</v>
      </c>
      <c r="O58" s="831"/>
      <c r="P58" s="831"/>
      <c r="Q58" s="827"/>
      <c r="R58" s="832"/>
    </row>
    <row r="59" spans="1:18" ht="14.45" customHeight="1" x14ac:dyDescent="0.2">
      <c r="A59" s="821" t="s">
        <v>5435</v>
      </c>
      <c r="B59" s="822" t="s">
        <v>5436</v>
      </c>
      <c r="C59" s="822" t="s">
        <v>599</v>
      </c>
      <c r="D59" s="822" t="s">
        <v>5437</v>
      </c>
      <c r="E59" s="822" t="s">
        <v>5510</v>
      </c>
      <c r="F59" s="822" t="s">
        <v>5456</v>
      </c>
      <c r="G59" s="831">
        <v>7</v>
      </c>
      <c r="H59" s="831">
        <v>90991.679999999993</v>
      </c>
      <c r="I59" s="822">
        <v>1.7967922548408231</v>
      </c>
      <c r="J59" s="822">
        <v>12998.811428571427</v>
      </c>
      <c r="K59" s="831">
        <v>5</v>
      </c>
      <c r="L59" s="831">
        <v>50641.18</v>
      </c>
      <c r="M59" s="822">
        <v>1</v>
      </c>
      <c r="N59" s="822">
        <v>10128.236000000001</v>
      </c>
      <c r="O59" s="831">
        <v>6</v>
      </c>
      <c r="P59" s="831">
        <v>60265</v>
      </c>
      <c r="Q59" s="827">
        <v>1.1900394106140497</v>
      </c>
      <c r="R59" s="832">
        <v>10044.166666666666</v>
      </c>
    </row>
    <row r="60" spans="1:18" ht="14.45" customHeight="1" x14ac:dyDescent="0.2">
      <c r="A60" s="821" t="s">
        <v>5435</v>
      </c>
      <c r="B60" s="822" t="s">
        <v>5436</v>
      </c>
      <c r="C60" s="822" t="s">
        <v>599</v>
      </c>
      <c r="D60" s="822" t="s">
        <v>5437</v>
      </c>
      <c r="E60" s="822" t="s">
        <v>5511</v>
      </c>
      <c r="F60" s="822" t="s">
        <v>5512</v>
      </c>
      <c r="G60" s="831">
        <v>1</v>
      </c>
      <c r="H60" s="831">
        <v>50749.34</v>
      </c>
      <c r="I60" s="822"/>
      <c r="J60" s="822">
        <v>50749.34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5435</v>
      </c>
      <c r="B61" s="822" t="s">
        <v>5436</v>
      </c>
      <c r="C61" s="822" t="s">
        <v>599</v>
      </c>
      <c r="D61" s="822" t="s">
        <v>5437</v>
      </c>
      <c r="E61" s="822" t="s">
        <v>5513</v>
      </c>
      <c r="F61" s="822" t="s">
        <v>2849</v>
      </c>
      <c r="G61" s="831">
        <v>39</v>
      </c>
      <c r="H61" s="831">
        <v>682659</v>
      </c>
      <c r="I61" s="822">
        <v>3.9009308624620713</v>
      </c>
      <c r="J61" s="822">
        <v>17504.076923076922</v>
      </c>
      <c r="K61" s="831">
        <v>10</v>
      </c>
      <c r="L61" s="831">
        <v>174999</v>
      </c>
      <c r="M61" s="822">
        <v>1</v>
      </c>
      <c r="N61" s="822">
        <v>17499.900000000001</v>
      </c>
      <c r="O61" s="831">
        <v>6</v>
      </c>
      <c r="P61" s="831">
        <v>101460.78</v>
      </c>
      <c r="Q61" s="827">
        <v>0.57977919873827855</v>
      </c>
      <c r="R61" s="832">
        <v>16910.13</v>
      </c>
    </row>
    <row r="62" spans="1:18" ht="14.45" customHeight="1" x14ac:dyDescent="0.2">
      <c r="A62" s="821" t="s">
        <v>5435</v>
      </c>
      <c r="B62" s="822" t="s">
        <v>5436</v>
      </c>
      <c r="C62" s="822" t="s">
        <v>599</v>
      </c>
      <c r="D62" s="822" t="s">
        <v>5437</v>
      </c>
      <c r="E62" s="822" t="s">
        <v>5514</v>
      </c>
      <c r="F62" s="822" t="s">
        <v>2849</v>
      </c>
      <c r="G62" s="831">
        <v>19</v>
      </c>
      <c r="H62" s="831">
        <v>1330389</v>
      </c>
      <c r="I62" s="822">
        <v>0.82051706817896986</v>
      </c>
      <c r="J62" s="822">
        <v>70020.473684210519</v>
      </c>
      <c r="K62" s="831">
        <v>25</v>
      </c>
      <c r="L62" s="831">
        <v>1621403.2000000002</v>
      </c>
      <c r="M62" s="822">
        <v>1</v>
      </c>
      <c r="N62" s="822">
        <v>64856.128000000004</v>
      </c>
      <c r="O62" s="831">
        <v>16</v>
      </c>
      <c r="P62" s="831">
        <v>1067883.6199999999</v>
      </c>
      <c r="Q62" s="827">
        <v>0.65861694364486256</v>
      </c>
      <c r="R62" s="832">
        <v>66742.726249999992</v>
      </c>
    </row>
    <row r="63" spans="1:18" ht="14.45" customHeight="1" x14ac:dyDescent="0.2">
      <c r="A63" s="821" t="s">
        <v>5435</v>
      </c>
      <c r="B63" s="822" t="s">
        <v>5436</v>
      </c>
      <c r="C63" s="822" t="s">
        <v>599</v>
      </c>
      <c r="D63" s="822" t="s">
        <v>5437</v>
      </c>
      <c r="E63" s="822" t="s">
        <v>5515</v>
      </c>
      <c r="F63" s="822" t="s">
        <v>5516</v>
      </c>
      <c r="G63" s="831">
        <v>165</v>
      </c>
      <c r="H63" s="831">
        <v>1107417.2999999996</v>
      </c>
      <c r="I63" s="822">
        <v>0.91735280668793906</v>
      </c>
      <c r="J63" s="822">
        <v>6711.6199999999972</v>
      </c>
      <c r="K63" s="831">
        <v>180</v>
      </c>
      <c r="L63" s="831">
        <v>1207187.9999999998</v>
      </c>
      <c r="M63" s="822">
        <v>1</v>
      </c>
      <c r="N63" s="822">
        <v>6706.5999999999985</v>
      </c>
      <c r="O63" s="831">
        <v>162</v>
      </c>
      <c r="P63" s="831">
        <v>1086451.3799999999</v>
      </c>
      <c r="Q63" s="827">
        <v>0.89998523842185318</v>
      </c>
      <c r="R63" s="832">
        <v>6706.4899999999989</v>
      </c>
    </row>
    <row r="64" spans="1:18" ht="14.45" customHeight="1" x14ac:dyDescent="0.2">
      <c r="A64" s="821" t="s">
        <v>5435</v>
      </c>
      <c r="B64" s="822" t="s">
        <v>5436</v>
      </c>
      <c r="C64" s="822" t="s">
        <v>599</v>
      </c>
      <c r="D64" s="822" t="s">
        <v>5437</v>
      </c>
      <c r="E64" s="822" t="s">
        <v>5517</v>
      </c>
      <c r="F64" s="822" t="s">
        <v>5509</v>
      </c>
      <c r="G64" s="831">
        <v>140.49</v>
      </c>
      <c r="H64" s="831">
        <v>338342.74000000005</v>
      </c>
      <c r="I64" s="822">
        <v>4.714252353832749</v>
      </c>
      <c r="J64" s="822">
        <v>2408.3047903765396</v>
      </c>
      <c r="K64" s="831">
        <v>150.61000000000004</v>
      </c>
      <c r="L64" s="831">
        <v>71770.179999999993</v>
      </c>
      <c r="M64" s="822">
        <v>1</v>
      </c>
      <c r="N64" s="822">
        <v>476.52997808910413</v>
      </c>
      <c r="O64" s="831"/>
      <c r="P64" s="831"/>
      <c r="Q64" s="827"/>
      <c r="R64" s="832"/>
    </row>
    <row r="65" spans="1:18" ht="14.45" customHeight="1" x14ac:dyDescent="0.2">
      <c r="A65" s="821" t="s">
        <v>5435</v>
      </c>
      <c r="B65" s="822" t="s">
        <v>5436</v>
      </c>
      <c r="C65" s="822" t="s">
        <v>599</v>
      </c>
      <c r="D65" s="822" t="s">
        <v>5437</v>
      </c>
      <c r="E65" s="822" t="s">
        <v>5518</v>
      </c>
      <c r="F65" s="822" t="s">
        <v>5509</v>
      </c>
      <c r="G65" s="831">
        <v>179.27</v>
      </c>
      <c r="H65" s="831">
        <v>190613.31</v>
      </c>
      <c r="I65" s="822">
        <v>2.8150690788322317</v>
      </c>
      <c r="J65" s="822">
        <v>1063.2750041836337</v>
      </c>
      <c r="K65" s="831">
        <v>301.41000000000003</v>
      </c>
      <c r="L65" s="831">
        <v>67711.770000000019</v>
      </c>
      <c r="M65" s="822">
        <v>1</v>
      </c>
      <c r="N65" s="822">
        <v>224.65004478948944</v>
      </c>
      <c r="O65" s="831"/>
      <c r="P65" s="831"/>
      <c r="Q65" s="827"/>
      <c r="R65" s="832"/>
    </row>
    <row r="66" spans="1:18" ht="14.45" customHeight="1" x14ac:dyDescent="0.2">
      <c r="A66" s="821" t="s">
        <v>5435</v>
      </c>
      <c r="B66" s="822" t="s">
        <v>5436</v>
      </c>
      <c r="C66" s="822" t="s">
        <v>599</v>
      </c>
      <c r="D66" s="822" t="s">
        <v>5437</v>
      </c>
      <c r="E66" s="822" t="s">
        <v>5519</v>
      </c>
      <c r="F66" s="822" t="s">
        <v>1641</v>
      </c>
      <c r="G66" s="831">
        <v>4</v>
      </c>
      <c r="H66" s="831">
        <v>3157.16</v>
      </c>
      <c r="I66" s="822">
        <v>13.371564101478123</v>
      </c>
      <c r="J66" s="822">
        <v>789.29</v>
      </c>
      <c r="K66" s="831">
        <v>0.38</v>
      </c>
      <c r="L66" s="831">
        <v>236.11</v>
      </c>
      <c r="M66" s="822">
        <v>1</v>
      </c>
      <c r="N66" s="822">
        <v>621.34210526315792</v>
      </c>
      <c r="O66" s="831">
        <v>10.220000000000001</v>
      </c>
      <c r="P66" s="831">
        <v>6359.38</v>
      </c>
      <c r="Q66" s="827">
        <v>26.933971453983311</v>
      </c>
      <c r="R66" s="832">
        <v>622.2485322896282</v>
      </c>
    </row>
    <row r="67" spans="1:18" ht="14.45" customHeight="1" x14ac:dyDescent="0.2">
      <c r="A67" s="821" t="s">
        <v>5435</v>
      </c>
      <c r="B67" s="822" t="s">
        <v>5436</v>
      </c>
      <c r="C67" s="822" t="s">
        <v>599</v>
      </c>
      <c r="D67" s="822" t="s">
        <v>5437</v>
      </c>
      <c r="E67" s="822" t="s">
        <v>5520</v>
      </c>
      <c r="F67" s="822" t="s">
        <v>2721</v>
      </c>
      <c r="G67" s="831">
        <v>1.8000000000000003</v>
      </c>
      <c r="H67" s="831">
        <v>4105.78</v>
      </c>
      <c r="I67" s="822">
        <v>0.37079837909257002</v>
      </c>
      <c r="J67" s="822">
        <v>2280.9888888888886</v>
      </c>
      <c r="K67" s="831">
        <v>19.2</v>
      </c>
      <c r="L67" s="831">
        <v>11072.81</v>
      </c>
      <c r="M67" s="822">
        <v>1</v>
      </c>
      <c r="N67" s="822">
        <v>576.7088541666667</v>
      </c>
      <c r="O67" s="831">
        <v>24.2</v>
      </c>
      <c r="P67" s="831">
        <v>13956.470000000003</v>
      </c>
      <c r="Q67" s="827">
        <v>1.2604271183195597</v>
      </c>
      <c r="R67" s="832">
        <v>576.71363636363651</v>
      </c>
    </row>
    <row r="68" spans="1:18" ht="14.45" customHeight="1" x14ac:dyDescent="0.2">
      <c r="A68" s="821" t="s">
        <v>5435</v>
      </c>
      <c r="B68" s="822" t="s">
        <v>5436</v>
      </c>
      <c r="C68" s="822" t="s">
        <v>599</v>
      </c>
      <c r="D68" s="822" t="s">
        <v>5437</v>
      </c>
      <c r="E68" s="822" t="s">
        <v>5521</v>
      </c>
      <c r="F68" s="822" t="s">
        <v>2721</v>
      </c>
      <c r="G68" s="831">
        <v>83.000000000000014</v>
      </c>
      <c r="H68" s="831">
        <v>368731.42000000016</v>
      </c>
      <c r="I68" s="822">
        <v>5.5819318256993133</v>
      </c>
      <c r="J68" s="822">
        <v>4442.5472289156642</v>
      </c>
      <c r="K68" s="831">
        <v>123.8</v>
      </c>
      <c r="L68" s="831">
        <v>66058.030000000028</v>
      </c>
      <c r="M68" s="822">
        <v>1</v>
      </c>
      <c r="N68" s="822">
        <v>533.5866720516965</v>
      </c>
      <c r="O68" s="831">
        <v>130.19999999999999</v>
      </c>
      <c r="P68" s="831">
        <v>71119.500000000015</v>
      </c>
      <c r="Q68" s="827">
        <v>1.07662157045858</v>
      </c>
      <c r="R68" s="832">
        <v>546.23271889400939</v>
      </c>
    </row>
    <row r="69" spans="1:18" ht="14.45" customHeight="1" x14ac:dyDescent="0.2">
      <c r="A69" s="821" t="s">
        <v>5435</v>
      </c>
      <c r="B69" s="822" t="s">
        <v>5436</v>
      </c>
      <c r="C69" s="822" t="s">
        <v>599</v>
      </c>
      <c r="D69" s="822" t="s">
        <v>5437</v>
      </c>
      <c r="E69" s="822" t="s">
        <v>5522</v>
      </c>
      <c r="F69" s="822" t="s">
        <v>5523</v>
      </c>
      <c r="G69" s="831"/>
      <c r="H69" s="831"/>
      <c r="I69" s="822"/>
      <c r="J69" s="822"/>
      <c r="K69" s="831">
        <v>9</v>
      </c>
      <c r="L69" s="831">
        <v>768733.15</v>
      </c>
      <c r="M69" s="822">
        <v>1</v>
      </c>
      <c r="N69" s="822">
        <v>85414.794444444444</v>
      </c>
      <c r="O69" s="831">
        <v>4</v>
      </c>
      <c r="P69" s="831">
        <v>62287.869999999995</v>
      </c>
      <c r="Q69" s="827">
        <v>8.1026647543429073E-2</v>
      </c>
      <c r="R69" s="832">
        <v>15571.967499999999</v>
      </c>
    </row>
    <row r="70" spans="1:18" ht="14.45" customHeight="1" x14ac:dyDescent="0.2">
      <c r="A70" s="821" t="s">
        <v>5435</v>
      </c>
      <c r="B70" s="822" t="s">
        <v>5436</v>
      </c>
      <c r="C70" s="822" t="s">
        <v>599</v>
      </c>
      <c r="D70" s="822" t="s">
        <v>5437</v>
      </c>
      <c r="E70" s="822" t="s">
        <v>5524</v>
      </c>
      <c r="F70" s="822" t="s">
        <v>2845</v>
      </c>
      <c r="G70" s="831"/>
      <c r="H70" s="831"/>
      <c r="I70" s="822"/>
      <c r="J70" s="822"/>
      <c r="K70" s="831">
        <v>17</v>
      </c>
      <c r="L70" s="831">
        <v>427419.1</v>
      </c>
      <c r="M70" s="822">
        <v>1</v>
      </c>
      <c r="N70" s="822">
        <v>25142.3</v>
      </c>
      <c r="O70" s="831">
        <v>19</v>
      </c>
      <c r="P70" s="831">
        <v>477703.7</v>
      </c>
      <c r="Q70" s="827">
        <v>1.1176470588235294</v>
      </c>
      <c r="R70" s="832">
        <v>25142.3</v>
      </c>
    </row>
    <row r="71" spans="1:18" ht="14.45" customHeight="1" x14ac:dyDescent="0.2">
      <c r="A71" s="821" t="s">
        <v>5435</v>
      </c>
      <c r="B71" s="822" t="s">
        <v>5436</v>
      </c>
      <c r="C71" s="822" t="s">
        <v>599</v>
      </c>
      <c r="D71" s="822" t="s">
        <v>5437</v>
      </c>
      <c r="E71" s="822" t="s">
        <v>5525</v>
      </c>
      <c r="F71" s="822" t="s">
        <v>5526</v>
      </c>
      <c r="G71" s="831">
        <v>121</v>
      </c>
      <c r="H71" s="831">
        <v>447639.94000000006</v>
      </c>
      <c r="I71" s="822">
        <v>1.294613367674353</v>
      </c>
      <c r="J71" s="822">
        <v>3699.5036363636368</v>
      </c>
      <c r="K71" s="831">
        <v>107</v>
      </c>
      <c r="L71" s="831">
        <v>345771.1399999999</v>
      </c>
      <c r="M71" s="822">
        <v>1</v>
      </c>
      <c r="N71" s="822">
        <v>3231.5059813084104</v>
      </c>
      <c r="O71" s="831">
        <v>98</v>
      </c>
      <c r="P71" s="831">
        <v>314340.87999999995</v>
      </c>
      <c r="Q71" s="827">
        <v>0.90910097355146535</v>
      </c>
      <c r="R71" s="832">
        <v>3207.5599999999995</v>
      </c>
    </row>
    <row r="72" spans="1:18" ht="14.45" customHeight="1" x14ac:dyDescent="0.2">
      <c r="A72" s="821" t="s">
        <v>5435</v>
      </c>
      <c r="B72" s="822" t="s">
        <v>5436</v>
      </c>
      <c r="C72" s="822" t="s">
        <v>599</v>
      </c>
      <c r="D72" s="822" t="s">
        <v>5437</v>
      </c>
      <c r="E72" s="822" t="s">
        <v>5527</v>
      </c>
      <c r="F72" s="822" t="s">
        <v>5526</v>
      </c>
      <c r="G72" s="831">
        <v>8</v>
      </c>
      <c r="H72" s="831">
        <v>54964.639999999999</v>
      </c>
      <c r="I72" s="822">
        <v>3.4862193062907751</v>
      </c>
      <c r="J72" s="822">
        <v>6870.58</v>
      </c>
      <c r="K72" s="831">
        <v>4</v>
      </c>
      <c r="L72" s="831">
        <v>15766.26</v>
      </c>
      <c r="M72" s="822">
        <v>1</v>
      </c>
      <c r="N72" s="822">
        <v>3941.5650000000001</v>
      </c>
      <c r="O72" s="831">
        <v>1.5</v>
      </c>
      <c r="P72" s="831">
        <v>5901.83</v>
      </c>
      <c r="Q72" s="827">
        <v>0.37433291091228993</v>
      </c>
      <c r="R72" s="832">
        <v>3934.5533333333333</v>
      </c>
    </row>
    <row r="73" spans="1:18" ht="14.45" customHeight="1" x14ac:dyDescent="0.2">
      <c r="A73" s="821" t="s">
        <v>5435</v>
      </c>
      <c r="B73" s="822" t="s">
        <v>5436</v>
      </c>
      <c r="C73" s="822" t="s">
        <v>599</v>
      </c>
      <c r="D73" s="822" t="s">
        <v>5437</v>
      </c>
      <c r="E73" s="822" t="s">
        <v>5528</v>
      </c>
      <c r="F73" s="822" t="s">
        <v>5529</v>
      </c>
      <c r="G73" s="831">
        <v>3.2800000000000002</v>
      </c>
      <c r="H73" s="831">
        <v>957252.52</v>
      </c>
      <c r="I73" s="822"/>
      <c r="J73" s="822">
        <v>291845.28048780485</v>
      </c>
      <c r="K73" s="831"/>
      <c r="L73" s="831"/>
      <c r="M73" s="822"/>
      <c r="N73" s="822"/>
      <c r="O73" s="831">
        <v>4.5</v>
      </c>
      <c r="P73" s="831">
        <v>1182010.4099999999</v>
      </c>
      <c r="Q73" s="827"/>
      <c r="R73" s="832">
        <v>262668.98</v>
      </c>
    </row>
    <row r="74" spans="1:18" ht="14.45" customHeight="1" x14ac:dyDescent="0.2">
      <c r="A74" s="821" t="s">
        <v>5435</v>
      </c>
      <c r="B74" s="822" t="s">
        <v>5436</v>
      </c>
      <c r="C74" s="822" t="s">
        <v>599</v>
      </c>
      <c r="D74" s="822" t="s">
        <v>5437</v>
      </c>
      <c r="E74" s="822" t="s">
        <v>5530</v>
      </c>
      <c r="F74" s="822" t="s">
        <v>5529</v>
      </c>
      <c r="G74" s="831">
        <v>46.92</v>
      </c>
      <c r="H74" s="831">
        <v>3423345.26</v>
      </c>
      <c r="I74" s="822">
        <v>1.8101857535468671</v>
      </c>
      <c r="J74" s="822">
        <v>72961.322676896845</v>
      </c>
      <c r="K74" s="831">
        <v>25.92</v>
      </c>
      <c r="L74" s="831">
        <v>1891156.8900000001</v>
      </c>
      <c r="M74" s="822">
        <v>1</v>
      </c>
      <c r="N74" s="822">
        <v>72961.299768518526</v>
      </c>
      <c r="O74" s="831">
        <v>95.460000000000008</v>
      </c>
      <c r="P74" s="831">
        <v>6268595.6899999995</v>
      </c>
      <c r="Q74" s="827">
        <v>3.3146883387342863</v>
      </c>
      <c r="R74" s="832">
        <v>65667.250052377945</v>
      </c>
    </row>
    <row r="75" spans="1:18" ht="14.45" customHeight="1" x14ac:dyDescent="0.2">
      <c r="A75" s="821" t="s">
        <v>5435</v>
      </c>
      <c r="B75" s="822" t="s">
        <v>5436</v>
      </c>
      <c r="C75" s="822" t="s">
        <v>599</v>
      </c>
      <c r="D75" s="822" t="s">
        <v>5437</v>
      </c>
      <c r="E75" s="822" t="s">
        <v>5531</v>
      </c>
      <c r="F75" s="822" t="s">
        <v>5532</v>
      </c>
      <c r="G75" s="831">
        <v>6</v>
      </c>
      <c r="H75" s="831">
        <v>459715.95</v>
      </c>
      <c r="I75" s="822"/>
      <c r="J75" s="822">
        <v>76619.324999999997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5435</v>
      </c>
      <c r="B76" s="822" t="s">
        <v>5436</v>
      </c>
      <c r="C76" s="822" t="s">
        <v>599</v>
      </c>
      <c r="D76" s="822" t="s">
        <v>5437</v>
      </c>
      <c r="E76" s="822" t="s">
        <v>5533</v>
      </c>
      <c r="F76" s="822" t="s">
        <v>5534</v>
      </c>
      <c r="G76" s="831">
        <v>9</v>
      </c>
      <c r="H76" s="831">
        <v>805525.08000000007</v>
      </c>
      <c r="I76" s="822">
        <v>2.2500028071786682</v>
      </c>
      <c r="J76" s="822">
        <v>89502.786666666681</v>
      </c>
      <c r="K76" s="831">
        <v>4</v>
      </c>
      <c r="L76" s="831">
        <v>358010.7</v>
      </c>
      <c r="M76" s="822">
        <v>1</v>
      </c>
      <c r="N76" s="822">
        <v>89502.675000000003</v>
      </c>
      <c r="O76" s="831">
        <v>5</v>
      </c>
      <c r="P76" s="831">
        <v>447513</v>
      </c>
      <c r="Q76" s="827">
        <v>1.249998952545273</v>
      </c>
      <c r="R76" s="832">
        <v>89502.6</v>
      </c>
    </row>
    <row r="77" spans="1:18" ht="14.45" customHeight="1" x14ac:dyDescent="0.2">
      <c r="A77" s="821" t="s">
        <v>5435</v>
      </c>
      <c r="B77" s="822" t="s">
        <v>5436</v>
      </c>
      <c r="C77" s="822" t="s">
        <v>599</v>
      </c>
      <c r="D77" s="822" t="s">
        <v>5437</v>
      </c>
      <c r="E77" s="822" t="s">
        <v>5535</v>
      </c>
      <c r="F77" s="822" t="s">
        <v>758</v>
      </c>
      <c r="G77" s="831">
        <v>67.37</v>
      </c>
      <c r="H77" s="831">
        <v>66081.680000000008</v>
      </c>
      <c r="I77" s="822">
        <v>2.4131792463096606</v>
      </c>
      <c r="J77" s="822">
        <v>980.87694819652666</v>
      </c>
      <c r="K77" s="831">
        <v>52.08</v>
      </c>
      <c r="L77" s="831">
        <v>27383.660000000003</v>
      </c>
      <c r="M77" s="822">
        <v>1</v>
      </c>
      <c r="N77" s="822">
        <v>525.7999231950846</v>
      </c>
      <c r="O77" s="831">
        <v>65.489999999999981</v>
      </c>
      <c r="P77" s="831">
        <v>34434.710000000006</v>
      </c>
      <c r="Q77" s="827">
        <v>1.2574911461798752</v>
      </c>
      <c r="R77" s="832">
        <v>525.80103832646228</v>
      </c>
    </row>
    <row r="78" spans="1:18" ht="14.45" customHeight="1" x14ac:dyDescent="0.2">
      <c r="A78" s="821" t="s">
        <v>5435</v>
      </c>
      <c r="B78" s="822" t="s">
        <v>5436</v>
      </c>
      <c r="C78" s="822" t="s">
        <v>599</v>
      </c>
      <c r="D78" s="822" t="s">
        <v>5437</v>
      </c>
      <c r="E78" s="822" t="s">
        <v>5536</v>
      </c>
      <c r="F78" s="822" t="s">
        <v>758</v>
      </c>
      <c r="G78" s="831">
        <v>267.36000000000007</v>
      </c>
      <c r="H78" s="831">
        <v>89324.449999999983</v>
      </c>
      <c r="I78" s="822">
        <v>1.2343390327697095</v>
      </c>
      <c r="J78" s="822">
        <v>334.09803261520034</v>
      </c>
      <c r="K78" s="831">
        <v>330.59</v>
      </c>
      <c r="L78" s="831">
        <v>72366.219999999987</v>
      </c>
      <c r="M78" s="822">
        <v>1</v>
      </c>
      <c r="N78" s="822">
        <v>218.90020871774703</v>
      </c>
      <c r="O78" s="831">
        <v>82.01</v>
      </c>
      <c r="P78" s="831">
        <v>17952.009999999998</v>
      </c>
      <c r="Q78" s="827">
        <v>0.24807168316930195</v>
      </c>
      <c r="R78" s="832">
        <v>218.90025606633333</v>
      </c>
    </row>
    <row r="79" spans="1:18" ht="14.45" customHeight="1" x14ac:dyDescent="0.2">
      <c r="A79" s="821" t="s">
        <v>5435</v>
      </c>
      <c r="B79" s="822" t="s">
        <v>5436</v>
      </c>
      <c r="C79" s="822" t="s">
        <v>599</v>
      </c>
      <c r="D79" s="822" t="s">
        <v>5437</v>
      </c>
      <c r="E79" s="822" t="s">
        <v>5537</v>
      </c>
      <c r="F79" s="822" t="s">
        <v>758</v>
      </c>
      <c r="G79" s="831">
        <v>204.56999999999991</v>
      </c>
      <c r="H79" s="831">
        <v>22993.660000000003</v>
      </c>
      <c r="I79" s="822">
        <v>1.1164995178305583</v>
      </c>
      <c r="J79" s="822">
        <v>112.39996089358172</v>
      </c>
      <c r="K79" s="831">
        <v>260.03000000000003</v>
      </c>
      <c r="L79" s="831">
        <v>20594.419999999998</v>
      </c>
      <c r="M79" s="822">
        <v>1</v>
      </c>
      <c r="N79" s="822">
        <v>79.200169211244841</v>
      </c>
      <c r="O79" s="831">
        <v>107.96999999999998</v>
      </c>
      <c r="P79" s="831">
        <v>8551.2200000000012</v>
      </c>
      <c r="Q79" s="827">
        <v>0.41522023926869522</v>
      </c>
      <c r="R79" s="832">
        <v>79.199962952672067</v>
      </c>
    </row>
    <row r="80" spans="1:18" ht="14.45" customHeight="1" x14ac:dyDescent="0.2">
      <c r="A80" s="821" t="s">
        <v>5435</v>
      </c>
      <c r="B80" s="822" t="s">
        <v>5436</v>
      </c>
      <c r="C80" s="822" t="s">
        <v>599</v>
      </c>
      <c r="D80" s="822" t="s">
        <v>5437</v>
      </c>
      <c r="E80" s="822" t="s">
        <v>5538</v>
      </c>
      <c r="F80" s="822" t="s">
        <v>758</v>
      </c>
      <c r="G80" s="831">
        <v>83.9</v>
      </c>
      <c r="H80" s="831">
        <v>110345.67000000001</v>
      </c>
      <c r="I80" s="822">
        <v>2.8762869184674251</v>
      </c>
      <c r="J80" s="822">
        <v>1315.2046483909417</v>
      </c>
      <c r="K80" s="831">
        <v>52.209999999999994</v>
      </c>
      <c r="L80" s="831">
        <v>38363.93</v>
      </c>
      <c r="M80" s="822">
        <v>1</v>
      </c>
      <c r="N80" s="822">
        <v>734.80042137521559</v>
      </c>
      <c r="O80" s="831"/>
      <c r="P80" s="831"/>
      <c r="Q80" s="827"/>
      <c r="R80" s="832"/>
    </row>
    <row r="81" spans="1:18" ht="14.45" customHeight="1" x14ac:dyDescent="0.2">
      <c r="A81" s="821" t="s">
        <v>5435</v>
      </c>
      <c r="B81" s="822" t="s">
        <v>5436</v>
      </c>
      <c r="C81" s="822" t="s">
        <v>599</v>
      </c>
      <c r="D81" s="822" t="s">
        <v>5437</v>
      </c>
      <c r="E81" s="822" t="s">
        <v>5539</v>
      </c>
      <c r="F81" s="822" t="s">
        <v>1230</v>
      </c>
      <c r="G81" s="831">
        <v>80.819999999999979</v>
      </c>
      <c r="H81" s="831">
        <v>49838.549999999996</v>
      </c>
      <c r="I81" s="822">
        <v>3.6638207028065359</v>
      </c>
      <c r="J81" s="822">
        <v>616.6610987379363</v>
      </c>
      <c r="K81" s="831">
        <v>130.36000000000001</v>
      </c>
      <c r="L81" s="831">
        <v>13602.89</v>
      </c>
      <c r="M81" s="822">
        <v>1</v>
      </c>
      <c r="N81" s="822">
        <v>104.34864989260508</v>
      </c>
      <c r="O81" s="831">
        <v>52.070000000000007</v>
      </c>
      <c r="P81" s="831">
        <v>5433.01</v>
      </c>
      <c r="Q81" s="827">
        <v>0.3994011566659732</v>
      </c>
      <c r="R81" s="832">
        <v>104.34050316881121</v>
      </c>
    </row>
    <row r="82" spans="1:18" ht="14.45" customHeight="1" x14ac:dyDescent="0.2">
      <c r="A82" s="821" t="s">
        <v>5435</v>
      </c>
      <c r="B82" s="822" t="s">
        <v>5436</v>
      </c>
      <c r="C82" s="822" t="s">
        <v>599</v>
      </c>
      <c r="D82" s="822" t="s">
        <v>5437</v>
      </c>
      <c r="E82" s="822" t="s">
        <v>5540</v>
      </c>
      <c r="F82" s="822" t="s">
        <v>1230</v>
      </c>
      <c r="G82" s="831">
        <v>251.51999999999998</v>
      </c>
      <c r="H82" s="831">
        <v>310600.51</v>
      </c>
      <c r="I82" s="822">
        <v>4.1437186278257068</v>
      </c>
      <c r="J82" s="822">
        <v>1234.8938851781172</v>
      </c>
      <c r="K82" s="831">
        <v>417.55</v>
      </c>
      <c r="L82" s="831">
        <v>74956.949999999983</v>
      </c>
      <c r="M82" s="822">
        <v>1</v>
      </c>
      <c r="N82" s="822">
        <v>179.51610585558612</v>
      </c>
      <c r="O82" s="831">
        <v>14.73</v>
      </c>
      <c r="P82" s="831">
        <v>2667.5999999999995</v>
      </c>
      <c r="Q82" s="827">
        <v>3.5588427757532827E-2</v>
      </c>
      <c r="R82" s="832">
        <v>181.09979633401218</v>
      </c>
    </row>
    <row r="83" spans="1:18" ht="14.45" customHeight="1" x14ac:dyDescent="0.2">
      <c r="A83" s="821" t="s">
        <v>5435</v>
      </c>
      <c r="B83" s="822" t="s">
        <v>5436</v>
      </c>
      <c r="C83" s="822" t="s">
        <v>599</v>
      </c>
      <c r="D83" s="822" t="s">
        <v>5437</v>
      </c>
      <c r="E83" s="822" t="s">
        <v>5541</v>
      </c>
      <c r="F83" s="822" t="s">
        <v>2118</v>
      </c>
      <c r="G83" s="831">
        <v>268.71999999999997</v>
      </c>
      <c r="H83" s="831">
        <v>2412185.1900000004</v>
      </c>
      <c r="I83" s="822">
        <v>1.1286328836756585</v>
      </c>
      <c r="J83" s="822">
        <v>8976.5748362607937</v>
      </c>
      <c r="K83" s="831">
        <v>240.94000000000003</v>
      </c>
      <c r="L83" s="831">
        <v>2137262.9</v>
      </c>
      <c r="M83" s="822">
        <v>1</v>
      </c>
      <c r="N83" s="822">
        <v>8870.5192164024229</v>
      </c>
      <c r="O83" s="831">
        <v>96.539999999999992</v>
      </c>
      <c r="P83" s="831">
        <v>856359.05999999994</v>
      </c>
      <c r="Q83" s="827">
        <v>0.40068026259193473</v>
      </c>
      <c r="R83" s="832">
        <v>8870.510254816656</v>
      </c>
    </row>
    <row r="84" spans="1:18" ht="14.45" customHeight="1" x14ac:dyDescent="0.2">
      <c r="A84" s="821" t="s">
        <v>5435</v>
      </c>
      <c r="B84" s="822" t="s">
        <v>5436</v>
      </c>
      <c r="C84" s="822" t="s">
        <v>599</v>
      </c>
      <c r="D84" s="822" t="s">
        <v>5437</v>
      </c>
      <c r="E84" s="822" t="s">
        <v>5542</v>
      </c>
      <c r="F84" s="822" t="s">
        <v>2855</v>
      </c>
      <c r="G84" s="831"/>
      <c r="H84" s="831"/>
      <c r="I84" s="822"/>
      <c r="J84" s="822"/>
      <c r="K84" s="831">
        <v>7</v>
      </c>
      <c r="L84" s="831">
        <v>654500</v>
      </c>
      <c r="M84" s="822">
        <v>1</v>
      </c>
      <c r="N84" s="822">
        <v>93500</v>
      </c>
      <c r="O84" s="831">
        <v>10</v>
      </c>
      <c r="P84" s="831">
        <v>935000</v>
      </c>
      <c r="Q84" s="827">
        <v>1.4285714285714286</v>
      </c>
      <c r="R84" s="832">
        <v>93500</v>
      </c>
    </row>
    <row r="85" spans="1:18" ht="14.45" customHeight="1" x14ac:dyDescent="0.2">
      <c r="A85" s="821" t="s">
        <v>5435</v>
      </c>
      <c r="B85" s="822" t="s">
        <v>5436</v>
      </c>
      <c r="C85" s="822" t="s">
        <v>599</v>
      </c>
      <c r="D85" s="822" t="s">
        <v>5437</v>
      </c>
      <c r="E85" s="822" t="s">
        <v>5543</v>
      </c>
      <c r="F85" s="822" t="s">
        <v>2512</v>
      </c>
      <c r="G85" s="831">
        <v>331.63000000000011</v>
      </c>
      <c r="H85" s="831">
        <v>260096.64999999994</v>
      </c>
      <c r="I85" s="822"/>
      <c r="J85" s="822">
        <v>784.29771130476695</v>
      </c>
      <c r="K85" s="831"/>
      <c r="L85" s="831"/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5435</v>
      </c>
      <c r="B86" s="822" t="s">
        <v>5436</v>
      </c>
      <c r="C86" s="822" t="s">
        <v>599</v>
      </c>
      <c r="D86" s="822" t="s">
        <v>5437</v>
      </c>
      <c r="E86" s="822" t="s">
        <v>5544</v>
      </c>
      <c r="F86" s="822" t="s">
        <v>5496</v>
      </c>
      <c r="G86" s="831">
        <v>15.34</v>
      </c>
      <c r="H86" s="831">
        <v>11784.18</v>
      </c>
      <c r="I86" s="822"/>
      <c r="J86" s="822">
        <v>768.1994784876141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5435</v>
      </c>
      <c r="B87" s="822" t="s">
        <v>5436</v>
      </c>
      <c r="C87" s="822" t="s">
        <v>599</v>
      </c>
      <c r="D87" s="822" t="s">
        <v>5437</v>
      </c>
      <c r="E87" s="822" t="s">
        <v>5545</v>
      </c>
      <c r="F87" s="822" t="s">
        <v>5546</v>
      </c>
      <c r="G87" s="831">
        <v>107</v>
      </c>
      <c r="H87" s="831">
        <v>8239000</v>
      </c>
      <c r="I87" s="822">
        <v>0.58976097383576775</v>
      </c>
      <c r="J87" s="822">
        <v>77000</v>
      </c>
      <c r="K87" s="831">
        <v>183.91000000000003</v>
      </c>
      <c r="L87" s="831">
        <v>13970066.460000005</v>
      </c>
      <c r="M87" s="822">
        <v>1</v>
      </c>
      <c r="N87" s="822">
        <v>75961.429286063852</v>
      </c>
      <c r="O87" s="831">
        <v>211.94</v>
      </c>
      <c r="P87" s="831">
        <v>13951743.58</v>
      </c>
      <c r="Q87" s="827">
        <v>0.99868841855173218</v>
      </c>
      <c r="R87" s="832">
        <v>65828.742002453524</v>
      </c>
    </row>
    <row r="88" spans="1:18" ht="14.45" customHeight="1" x14ac:dyDescent="0.2">
      <c r="A88" s="821" t="s">
        <v>5435</v>
      </c>
      <c r="B88" s="822" t="s">
        <v>5436</v>
      </c>
      <c r="C88" s="822" t="s">
        <v>599</v>
      </c>
      <c r="D88" s="822" t="s">
        <v>5437</v>
      </c>
      <c r="E88" s="822" t="s">
        <v>5547</v>
      </c>
      <c r="F88" s="822" t="s">
        <v>912</v>
      </c>
      <c r="G88" s="831">
        <v>261.75</v>
      </c>
      <c r="H88" s="831">
        <v>86796.12000000001</v>
      </c>
      <c r="I88" s="822">
        <v>1.22293925172216</v>
      </c>
      <c r="J88" s="822">
        <v>331.59931232091697</v>
      </c>
      <c r="K88" s="831">
        <v>445.48000000000008</v>
      </c>
      <c r="L88" s="831">
        <v>70973.37000000001</v>
      </c>
      <c r="M88" s="822">
        <v>1</v>
      </c>
      <c r="N88" s="822">
        <v>159.3188695339858</v>
      </c>
      <c r="O88" s="831">
        <v>432.27000000000004</v>
      </c>
      <c r="P88" s="831">
        <v>62871.399999999994</v>
      </c>
      <c r="Q88" s="827">
        <v>0.88584493028864186</v>
      </c>
      <c r="R88" s="832">
        <v>145.44474518240912</v>
      </c>
    </row>
    <row r="89" spans="1:18" ht="14.45" customHeight="1" x14ac:dyDescent="0.2">
      <c r="A89" s="821" t="s">
        <v>5435</v>
      </c>
      <c r="B89" s="822" t="s">
        <v>5436</v>
      </c>
      <c r="C89" s="822" t="s">
        <v>599</v>
      </c>
      <c r="D89" s="822" t="s">
        <v>5437</v>
      </c>
      <c r="E89" s="822" t="s">
        <v>5548</v>
      </c>
      <c r="F89" s="822" t="s">
        <v>2824</v>
      </c>
      <c r="G89" s="831">
        <v>293</v>
      </c>
      <c r="H89" s="831">
        <v>12112204.580000002</v>
      </c>
      <c r="I89" s="822">
        <v>1.0189698742076942</v>
      </c>
      <c r="J89" s="822">
        <v>41338.58218430035</v>
      </c>
      <c r="K89" s="831">
        <v>301.94</v>
      </c>
      <c r="L89" s="831">
        <v>11886715.090000002</v>
      </c>
      <c r="M89" s="822">
        <v>1</v>
      </c>
      <c r="N89" s="822">
        <v>39367.805159965559</v>
      </c>
      <c r="O89" s="831">
        <v>272</v>
      </c>
      <c r="P89" s="831">
        <v>6438288.4999999991</v>
      </c>
      <c r="Q89" s="827">
        <v>0.54163731958347106</v>
      </c>
      <c r="R89" s="832">
        <v>23670.178308823524</v>
      </c>
    </row>
    <row r="90" spans="1:18" ht="14.45" customHeight="1" x14ac:dyDescent="0.2">
      <c r="A90" s="821" t="s">
        <v>5435</v>
      </c>
      <c r="B90" s="822" t="s">
        <v>5436</v>
      </c>
      <c r="C90" s="822" t="s">
        <v>599</v>
      </c>
      <c r="D90" s="822" t="s">
        <v>5437</v>
      </c>
      <c r="E90" s="822" t="s">
        <v>5549</v>
      </c>
      <c r="F90" s="822" t="s">
        <v>2512</v>
      </c>
      <c r="G90" s="831">
        <v>274.58000000000004</v>
      </c>
      <c r="H90" s="831">
        <v>61159.749999999993</v>
      </c>
      <c r="I90" s="822">
        <v>2.7491963871923595</v>
      </c>
      <c r="J90" s="822">
        <v>222.73927452837054</v>
      </c>
      <c r="K90" s="831">
        <v>245.41000000000008</v>
      </c>
      <c r="L90" s="831">
        <v>22246.410000000007</v>
      </c>
      <c r="M90" s="822">
        <v>1</v>
      </c>
      <c r="N90" s="822">
        <v>90.649973513711743</v>
      </c>
      <c r="O90" s="831">
        <v>186.71</v>
      </c>
      <c r="P90" s="831">
        <v>16925.319999999996</v>
      </c>
      <c r="Q90" s="827">
        <v>0.76081129494601563</v>
      </c>
      <c r="R90" s="832">
        <v>90.650313320122095</v>
      </c>
    </row>
    <row r="91" spans="1:18" ht="14.45" customHeight="1" x14ac:dyDescent="0.2">
      <c r="A91" s="821" t="s">
        <v>5435</v>
      </c>
      <c r="B91" s="822" t="s">
        <v>5436</v>
      </c>
      <c r="C91" s="822" t="s">
        <v>599</v>
      </c>
      <c r="D91" s="822" t="s">
        <v>5437</v>
      </c>
      <c r="E91" s="822" t="s">
        <v>5550</v>
      </c>
      <c r="F91" s="822" t="s">
        <v>5551</v>
      </c>
      <c r="G91" s="831">
        <v>22.36</v>
      </c>
      <c r="H91" s="831">
        <v>196318.56</v>
      </c>
      <c r="I91" s="822">
        <v>0.88289589820070857</v>
      </c>
      <c r="J91" s="822">
        <v>8779.8998211091239</v>
      </c>
      <c r="K91" s="831">
        <v>26.520000000000003</v>
      </c>
      <c r="L91" s="831">
        <v>222357.54</v>
      </c>
      <c r="M91" s="822">
        <v>1</v>
      </c>
      <c r="N91" s="822">
        <v>8384.5226244343885</v>
      </c>
      <c r="O91" s="831">
        <v>33.909999999999997</v>
      </c>
      <c r="P91" s="831">
        <v>274741.2</v>
      </c>
      <c r="Q91" s="827">
        <v>1.2355830164338029</v>
      </c>
      <c r="R91" s="832">
        <v>8102.0701857859049</v>
      </c>
    </row>
    <row r="92" spans="1:18" ht="14.45" customHeight="1" x14ac:dyDescent="0.2">
      <c r="A92" s="821" t="s">
        <v>5435</v>
      </c>
      <c r="B92" s="822" t="s">
        <v>5436</v>
      </c>
      <c r="C92" s="822" t="s">
        <v>599</v>
      </c>
      <c r="D92" s="822" t="s">
        <v>5437</v>
      </c>
      <c r="E92" s="822" t="s">
        <v>5552</v>
      </c>
      <c r="F92" s="822" t="s">
        <v>5553</v>
      </c>
      <c r="G92" s="831"/>
      <c r="H92" s="831"/>
      <c r="I92" s="822"/>
      <c r="J92" s="822"/>
      <c r="K92" s="831">
        <v>2.25</v>
      </c>
      <c r="L92" s="831">
        <v>92.08</v>
      </c>
      <c r="M92" s="822">
        <v>1</v>
      </c>
      <c r="N92" s="822">
        <v>40.924444444444447</v>
      </c>
      <c r="O92" s="831"/>
      <c r="P92" s="831"/>
      <c r="Q92" s="827"/>
      <c r="R92" s="832"/>
    </row>
    <row r="93" spans="1:18" ht="14.45" customHeight="1" x14ac:dyDescent="0.2">
      <c r="A93" s="821" t="s">
        <v>5435</v>
      </c>
      <c r="B93" s="822" t="s">
        <v>5436</v>
      </c>
      <c r="C93" s="822" t="s">
        <v>599</v>
      </c>
      <c r="D93" s="822" t="s">
        <v>5437</v>
      </c>
      <c r="E93" s="822" t="s">
        <v>5554</v>
      </c>
      <c r="F93" s="822" t="s">
        <v>5532</v>
      </c>
      <c r="G93" s="831">
        <v>4</v>
      </c>
      <c r="H93" s="831">
        <v>78611.44</v>
      </c>
      <c r="I93" s="822">
        <v>0.24999949116924219</v>
      </c>
      <c r="J93" s="822">
        <v>19652.86</v>
      </c>
      <c r="K93" s="831">
        <v>16</v>
      </c>
      <c r="L93" s="831">
        <v>314446.40000000002</v>
      </c>
      <c r="M93" s="822">
        <v>1</v>
      </c>
      <c r="N93" s="822">
        <v>19652.900000000001</v>
      </c>
      <c r="O93" s="831"/>
      <c r="P93" s="831"/>
      <c r="Q93" s="827"/>
      <c r="R93" s="832"/>
    </row>
    <row r="94" spans="1:18" ht="14.45" customHeight="1" x14ac:dyDescent="0.2">
      <c r="A94" s="821" t="s">
        <v>5435</v>
      </c>
      <c r="B94" s="822" t="s">
        <v>5436</v>
      </c>
      <c r="C94" s="822" t="s">
        <v>599</v>
      </c>
      <c r="D94" s="822" t="s">
        <v>5437</v>
      </c>
      <c r="E94" s="822" t="s">
        <v>5555</v>
      </c>
      <c r="F94" s="822" t="s">
        <v>5556</v>
      </c>
      <c r="G94" s="831">
        <v>52.38</v>
      </c>
      <c r="H94" s="831">
        <v>17762.3</v>
      </c>
      <c r="I94" s="822">
        <v>3.1197944293588034</v>
      </c>
      <c r="J94" s="822">
        <v>339.10462008400151</v>
      </c>
      <c r="K94" s="831">
        <v>67.66</v>
      </c>
      <c r="L94" s="831">
        <v>5693.42</v>
      </c>
      <c r="M94" s="822">
        <v>1</v>
      </c>
      <c r="N94" s="822">
        <v>84.147502216967197</v>
      </c>
      <c r="O94" s="831">
        <v>67.490000000000009</v>
      </c>
      <c r="P94" s="831">
        <v>6029.15</v>
      </c>
      <c r="Q94" s="827">
        <v>1.058968071914596</v>
      </c>
      <c r="R94" s="832">
        <v>89.333975403763503</v>
      </c>
    </row>
    <row r="95" spans="1:18" ht="14.45" customHeight="1" x14ac:dyDescent="0.2">
      <c r="A95" s="821" t="s">
        <v>5435</v>
      </c>
      <c r="B95" s="822" t="s">
        <v>5436</v>
      </c>
      <c r="C95" s="822" t="s">
        <v>599</v>
      </c>
      <c r="D95" s="822" t="s">
        <v>5437</v>
      </c>
      <c r="E95" s="822" t="s">
        <v>5557</v>
      </c>
      <c r="F95" s="822" t="s">
        <v>5558</v>
      </c>
      <c r="G95" s="831">
        <v>344.1</v>
      </c>
      <c r="H95" s="831">
        <v>2530073.86</v>
      </c>
      <c r="I95" s="822">
        <v>1.2626926274947192</v>
      </c>
      <c r="J95" s="822">
        <v>7352.7284510316758</v>
      </c>
      <c r="K95" s="831">
        <v>273.14999999999998</v>
      </c>
      <c r="L95" s="831">
        <v>2003713.1800000004</v>
      </c>
      <c r="M95" s="822">
        <v>1</v>
      </c>
      <c r="N95" s="822">
        <v>7335.5781804869139</v>
      </c>
      <c r="O95" s="831">
        <v>351.91000000000008</v>
      </c>
      <c r="P95" s="831">
        <v>2309172.5500000007</v>
      </c>
      <c r="Q95" s="827">
        <v>1.1524466540665268</v>
      </c>
      <c r="R95" s="832">
        <v>6561.8270296382607</v>
      </c>
    </row>
    <row r="96" spans="1:18" ht="14.45" customHeight="1" x14ac:dyDescent="0.2">
      <c r="A96" s="821" t="s">
        <v>5435</v>
      </c>
      <c r="B96" s="822" t="s">
        <v>5436</v>
      </c>
      <c r="C96" s="822" t="s">
        <v>599</v>
      </c>
      <c r="D96" s="822" t="s">
        <v>5437</v>
      </c>
      <c r="E96" s="822" t="s">
        <v>5559</v>
      </c>
      <c r="F96" s="822" t="s">
        <v>5556</v>
      </c>
      <c r="G96" s="831">
        <v>80.64</v>
      </c>
      <c r="H96" s="831">
        <v>107709.8</v>
      </c>
      <c r="I96" s="822">
        <v>3.9531464476301634</v>
      </c>
      <c r="J96" s="822">
        <v>1335.687003968254</v>
      </c>
      <c r="K96" s="831">
        <v>86.73</v>
      </c>
      <c r="L96" s="831">
        <v>27246.6</v>
      </c>
      <c r="M96" s="822">
        <v>1</v>
      </c>
      <c r="N96" s="822">
        <v>314.15427187824281</v>
      </c>
      <c r="O96" s="831">
        <v>49.540000000000006</v>
      </c>
      <c r="P96" s="831">
        <v>17140.38</v>
      </c>
      <c r="Q96" s="827">
        <v>0.6290832617647707</v>
      </c>
      <c r="R96" s="832">
        <v>345.99071457408155</v>
      </c>
    </row>
    <row r="97" spans="1:18" ht="14.45" customHeight="1" x14ac:dyDescent="0.2">
      <c r="A97" s="821" t="s">
        <v>5435</v>
      </c>
      <c r="B97" s="822" t="s">
        <v>5436</v>
      </c>
      <c r="C97" s="822" t="s">
        <v>599</v>
      </c>
      <c r="D97" s="822" t="s">
        <v>5437</v>
      </c>
      <c r="E97" s="822" t="s">
        <v>5560</v>
      </c>
      <c r="F97" s="822" t="s">
        <v>2174</v>
      </c>
      <c r="G97" s="831">
        <v>79</v>
      </c>
      <c r="H97" s="831">
        <v>3435965.96</v>
      </c>
      <c r="I97" s="822">
        <v>0.60214609236576544</v>
      </c>
      <c r="J97" s="822">
        <v>43493.24</v>
      </c>
      <c r="K97" s="831">
        <v>133.03000000000003</v>
      </c>
      <c r="L97" s="831">
        <v>5706199.8800000008</v>
      </c>
      <c r="M97" s="822">
        <v>1</v>
      </c>
      <c r="N97" s="822">
        <v>42894.083139141541</v>
      </c>
      <c r="O97" s="831">
        <v>196.01</v>
      </c>
      <c r="P97" s="831">
        <v>8385825.6000000024</v>
      </c>
      <c r="Q97" s="827">
        <v>1.4695989934372928</v>
      </c>
      <c r="R97" s="832">
        <v>42782.641701953995</v>
      </c>
    </row>
    <row r="98" spans="1:18" ht="14.45" customHeight="1" x14ac:dyDescent="0.2">
      <c r="A98" s="821" t="s">
        <v>5435</v>
      </c>
      <c r="B98" s="822" t="s">
        <v>5436</v>
      </c>
      <c r="C98" s="822" t="s">
        <v>599</v>
      </c>
      <c r="D98" s="822" t="s">
        <v>5437</v>
      </c>
      <c r="E98" s="822" t="s">
        <v>5561</v>
      </c>
      <c r="F98" s="822" t="s">
        <v>4623</v>
      </c>
      <c r="G98" s="831">
        <v>1.2000000000000002</v>
      </c>
      <c r="H98" s="831">
        <v>68.94</v>
      </c>
      <c r="I98" s="822"/>
      <c r="J98" s="822">
        <v>57.449999999999989</v>
      </c>
      <c r="K98" s="831"/>
      <c r="L98" s="831"/>
      <c r="M98" s="822"/>
      <c r="N98" s="822"/>
      <c r="O98" s="831"/>
      <c r="P98" s="831"/>
      <c r="Q98" s="827"/>
      <c r="R98" s="832"/>
    </row>
    <row r="99" spans="1:18" ht="14.45" customHeight="1" x14ac:dyDescent="0.2">
      <c r="A99" s="821" t="s">
        <v>5435</v>
      </c>
      <c r="B99" s="822" t="s">
        <v>5436</v>
      </c>
      <c r="C99" s="822" t="s">
        <v>599</v>
      </c>
      <c r="D99" s="822" t="s">
        <v>5437</v>
      </c>
      <c r="E99" s="822" t="s">
        <v>5562</v>
      </c>
      <c r="F99" s="822" t="s">
        <v>2840</v>
      </c>
      <c r="G99" s="831">
        <v>41.61</v>
      </c>
      <c r="H99" s="831">
        <v>3151654</v>
      </c>
      <c r="I99" s="822">
        <v>2.7328349391209366</v>
      </c>
      <c r="J99" s="822">
        <v>75742.70608026917</v>
      </c>
      <c r="K99" s="831">
        <v>16.98</v>
      </c>
      <c r="L99" s="831">
        <v>1153254.43</v>
      </c>
      <c r="M99" s="822">
        <v>1</v>
      </c>
      <c r="N99" s="822">
        <v>67918.399882214362</v>
      </c>
      <c r="O99" s="831">
        <v>28.02</v>
      </c>
      <c r="P99" s="831">
        <v>1903073.5599999998</v>
      </c>
      <c r="Q99" s="827">
        <v>1.6501766743701127</v>
      </c>
      <c r="R99" s="832">
        <v>67918.399714489642</v>
      </c>
    </row>
    <row r="100" spans="1:18" ht="14.45" customHeight="1" x14ac:dyDescent="0.2">
      <c r="A100" s="821" t="s">
        <v>5435</v>
      </c>
      <c r="B100" s="822" t="s">
        <v>5436</v>
      </c>
      <c r="C100" s="822" t="s">
        <v>599</v>
      </c>
      <c r="D100" s="822" t="s">
        <v>5437</v>
      </c>
      <c r="E100" s="822" t="s">
        <v>5563</v>
      </c>
      <c r="F100" s="822" t="s">
        <v>5564</v>
      </c>
      <c r="G100" s="831">
        <v>86.610000000000014</v>
      </c>
      <c r="H100" s="831">
        <v>45398.100000000006</v>
      </c>
      <c r="I100" s="822">
        <v>1.1285482707008403</v>
      </c>
      <c r="J100" s="822">
        <v>524.16695531693802</v>
      </c>
      <c r="K100" s="831">
        <v>97.36999999999999</v>
      </c>
      <c r="L100" s="831">
        <v>40226.990000000005</v>
      </c>
      <c r="M100" s="822">
        <v>1</v>
      </c>
      <c r="N100" s="822">
        <v>413.13535996713574</v>
      </c>
      <c r="O100" s="831">
        <v>133.18999999999997</v>
      </c>
      <c r="P100" s="831">
        <v>56881.26</v>
      </c>
      <c r="Q100" s="827">
        <v>1.4140073617240563</v>
      </c>
      <c r="R100" s="832">
        <v>427.06854868984169</v>
      </c>
    </row>
    <row r="101" spans="1:18" ht="14.45" customHeight="1" x14ac:dyDescent="0.2">
      <c r="A101" s="821" t="s">
        <v>5435</v>
      </c>
      <c r="B101" s="822" t="s">
        <v>5436</v>
      </c>
      <c r="C101" s="822" t="s">
        <v>599</v>
      </c>
      <c r="D101" s="822" t="s">
        <v>5437</v>
      </c>
      <c r="E101" s="822" t="s">
        <v>5565</v>
      </c>
      <c r="F101" s="822" t="s">
        <v>2840</v>
      </c>
      <c r="G101" s="831">
        <v>55.66</v>
      </c>
      <c r="H101" s="831">
        <v>2624348.6300000004</v>
      </c>
      <c r="I101" s="822">
        <v>1.3750793552220799</v>
      </c>
      <c r="J101" s="822">
        <v>47149.634028027314</v>
      </c>
      <c r="K101" s="831">
        <v>44.959999999999994</v>
      </c>
      <c r="L101" s="831">
        <v>1908507.04</v>
      </c>
      <c r="M101" s="822">
        <v>1</v>
      </c>
      <c r="N101" s="822">
        <v>42449.000000000007</v>
      </c>
      <c r="O101" s="831">
        <v>89.4</v>
      </c>
      <c r="P101" s="831">
        <v>3794940.5999999996</v>
      </c>
      <c r="Q101" s="827">
        <v>1.9884341637010674</v>
      </c>
      <c r="R101" s="832">
        <v>42448.999999999993</v>
      </c>
    </row>
    <row r="102" spans="1:18" ht="14.45" customHeight="1" x14ac:dyDescent="0.2">
      <c r="A102" s="821" t="s">
        <v>5435</v>
      </c>
      <c r="B102" s="822" t="s">
        <v>5436</v>
      </c>
      <c r="C102" s="822" t="s">
        <v>599</v>
      </c>
      <c r="D102" s="822" t="s">
        <v>5437</v>
      </c>
      <c r="E102" s="822" t="s">
        <v>5566</v>
      </c>
      <c r="F102" s="822" t="s">
        <v>799</v>
      </c>
      <c r="G102" s="831"/>
      <c r="H102" s="831"/>
      <c r="I102" s="822"/>
      <c r="J102" s="822"/>
      <c r="K102" s="831">
        <v>1</v>
      </c>
      <c r="L102" s="831">
        <v>16.55</v>
      </c>
      <c r="M102" s="822">
        <v>1</v>
      </c>
      <c r="N102" s="822">
        <v>16.55</v>
      </c>
      <c r="O102" s="831"/>
      <c r="P102" s="831"/>
      <c r="Q102" s="827"/>
      <c r="R102" s="832"/>
    </row>
    <row r="103" spans="1:18" ht="14.45" customHeight="1" x14ac:dyDescent="0.2">
      <c r="A103" s="821" t="s">
        <v>5435</v>
      </c>
      <c r="B103" s="822" t="s">
        <v>5436</v>
      </c>
      <c r="C103" s="822" t="s">
        <v>599</v>
      </c>
      <c r="D103" s="822" t="s">
        <v>5437</v>
      </c>
      <c r="E103" s="822" t="s">
        <v>5567</v>
      </c>
      <c r="F103" s="822" t="s">
        <v>5551</v>
      </c>
      <c r="G103" s="831">
        <v>53.8</v>
      </c>
      <c r="H103" s="831">
        <v>944717.24</v>
      </c>
      <c r="I103" s="822">
        <v>1.016093161361781</v>
      </c>
      <c r="J103" s="822">
        <v>17559.8</v>
      </c>
      <c r="K103" s="831">
        <v>56.150000000000006</v>
      </c>
      <c r="L103" s="831">
        <v>929754.55</v>
      </c>
      <c r="M103" s="822">
        <v>1</v>
      </c>
      <c r="N103" s="822">
        <v>16558.40694568121</v>
      </c>
      <c r="O103" s="831">
        <v>63.53</v>
      </c>
      <c r="P103" s="831">
        <v>1029452.83</v>
      </c>
      <c r="Q103" s="827">
        <v>1.1072307524604208</v>
      </c>
      <c r="R103" s="832">
        <v>16204.20006296238</v>
      </c>
    </row>
    <row r="104" spans="1:18" ht="14.45" customHeight="1" x14ac:dyDescent="0.2">
      <c r="A104" s="821" t="s">
        <v>5435</v>
      </c>
      <c r="B104" s="822" t="s">
        <v>5436</v>
      </c>
      <c r="C104" s="822" t="s">
        <v>599</v>
      </c>
      <c r="D104" s="822" t="s">
        <v>5437</v>
      </c>
      <c r="E104" s="822" t="s">
        <v>5568</v>
      </c>
      <c r="F104" s="822"/>
      <c r="G104" s="831">
        <v>8.3999999999999986</v>
      </c>
      <c r="H104" s="831">
        <v>593.88000000000011</v>
      </c>
      <c r="I104" s="822"/>
      <c r="J104" s="822">
        <v>70.700000000000031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5435</v>
      </c>
      <c r="B105" s="822" t="s">
        <v>5436</v>
      </c>
      <c r="C105" s="822" t="s">
        <v>599</v>
      </c>
      <c r="D105" s="822" t="s">
        <v>5437</v>
      </c>
      <c r="E105" s="822" t="s">
        <v>5569</v>
      </c>
      <c r="F105" s="822" t="s">
        <v>5556</v>
      </c>
      <c r="G105" s="831">
        <v>11</v>
      </c>
      <c r="H105" s="831">
        <v>32208.55</v>
      </c>
      <c r="I105" s="822"/>
      <c r="J105" s="822">
        <v>2928.0499999999997</v>
      </c>
      <c r="K105" s="831"/>
      <c r="L105" s="831"/>
      <c r="M105" s="822"/>
      <c r="N105" s="822"/>
      <c r="O105" s="831"/>
      <c r="P105" s="831"/>
      <c r="Q105" s="827"/>
      <c r="R105" s="832"/>
    </row>
    <row r="106" spans="1:18" ht="14.45" customHeight="1" x14ac:dyDescent="0.2">
      <c r="A106" s="821" t="s">
        <v>5435</v>
      </c>
      <c r="B106" s="822" t="s">
        <v>5436</v>
      </c>
      <c r="C106" s="822" t="s">
        <v>599</v>
      </c>
      <c r="D106" s="822" t="s">
        <v>5437</v>
      </c>
      <c r="E106" s="822" t="s">
        <v>5570</v>
      </c>
      <c r="F106" s="822" t="s">
        <v>5571</v>
      </c>
      <c r="G106" s="831">
        <v>14</v>
      </c>
      <c r="H106" s="831">
        <v>820230</v>
      </c>
      <c r="I106" s="822">
        <v>0.453590015412206</v>
      </c>
      <c r="J106" s="822">
        <v>58587.857142857145</v>
      </c>
      <c r="K106" s="831">
        <v>34</v>
      </c>
      <c r="L106" s="831">
        <v>1808307</v>
      </c>
      <c r="M106" s="822">
        <v>1</v>
      </c>
      <c r="N106" s="822">
        <v>53185.5</v>
      </c>
      <c r="O106" s="831">
        <v>22</v>
      </c>
      <c r="P106" s="831">
        <v>1170081.3999999999</v>
      </c>
      <c r="Q106" s="827">
        <v>0.64705904473078957</v>
      </c>
      <c r="R106" s="832">
        <v>53185.518181818181</v>
      </c>
    </row>
    <row r="107" spans="1:18" ht="14.45" customHeight="1" x14ac:dyDescent="0.2">
      <c r="A107" s="821" t="s">
        <v>5435</v>
      </c>
      <c r="B107" s="822" t="s">
        <v>5436</v>
      </c>
      <c r="C107" s="822" t="s">
        <v>599</v>
      </c>
      <c r="D107" s="822" t="s">
        <v>5437</v>
      </c>
      <c r="E107" s="822" t="s">
        <v>5572</v>
      </c>
      <c r="F107" s="822" t="s">
        <v>2530</v>
      </c>
      <c r="G107" s="831">
        <v>104</v>
      </c>
      <c r="H107" s="831">
        <v>158563.80000000002</v>
      </c>
      <c r="I107" s="822">
        <v>28.059472764949156</v>
      </c>
      <c r="J107" s="822">
        <v>1524.6519230769231</v>
      </c>
      <c r="K107" s="831">
        <v>69</v>
      </c>
      <c r="L107" s="831">
        <v>5650.99</v>
      </c>
      <c r="M107" s="822">
        <v>1</v>
      </c>
      <c r="N107" s="822">
        <v>81.898405797101447</v>
      </c>
      <c r="O107" s="831">
        <v>78</v>
      </c>
      <c r="P107" s="831">
        <v>6382.5899999999983</v>
      </c>
      <c r="Q107" s="827">
        <v>1.1294640408140872</v>
      </c>
      <c r="R107" s="832">
        <v>81.828076923076907</v>
      </c>
    </row>
    <row r="108" spans="1:18" ht="14.45" customHeight="1" x14ac:dyDescent="0.2">
      <c r="A108" s="821" t="s">
        <v>5435</v>
      </c>
      <c r="B108" s="822" t="s">
        <v>5436</v>
      </c>
      <c r="C108" s="822" t="s">
        <v>599</v>
      </c>
      <c r="D108" s="822" t="s">
        <v>5437</v>
      </c>
      <c r="E108" s="822" t="s">
        <v>5573</v>
      </c>
      <c r="F108" s="822" t="s">
        <v>2645</v>
      </c>
      <c r="G108" s="831">
        <v>68.449999999999974</v>
      </c>
      <c r="H108" s="831">
        <v>19275.62</v>
      </c>
      <c r="I108" s="822">
        <v>0.74382777863316829</v>
      </c>
      <c r="J108" s="822">
        <v>281.60146092037991</v>
      </c>
      <c r="K108" s="831">
        <v>93.399999999999977</v>
      </c>
      <c r="L108" s="831">
        <v>25914.09</v>
      </c>
      <c r="M108" s="822">
        <v>1</v>
      </c>
      <c r="N108" s="822">
        <v>277.45278372591014</v>
      </c>
      <c r="O108" s="831">
        <v>90.449999999999974</v>
      </c>
      <c r="P108" s="831">
        <v>24783.30000000001</v>
      </c>
      <c r="Q108" s="827">
        <v>0.95636389315619452</v>
      </c>
      <c r="R108" s="832">
        <v>274.00000000000017</v>
      </c>
    </row>
    <row r="109" spans="1:18" ht="14.45" customHeight="1" x14ac:dyDescent="0.2">
      <c r="A109" s="821" t="s">
        <v>5435</v>
      </c>
      <c r="B109" s="822" t="s">
        <v>5436</v>
      </c>
      <c r="C109" s="822" t="s">
        <v>599</v>
      </c>
      <c r="D109" s="822" t="s">
        <v>5437</v>
      </c>
      <c r="E109" s="822" t="s">
        <v>5574</v>
      </c>
      <c r="F109" s="822" t="s">
        <v>2859</v>
      </c>
      <c r="G109" s="831">
        <v>20</v>
      </c>
      <c r="H109" s="831">
        <v>3323666.5200000005</v>
      </c>
      <c r="I109" s="822">
        <v>4.616203500000001</v>
      </c>
      <c r="J109" s="822">
        <v>166183.32600000003</v>
      </c>
      <c r="K109" s="831">
        <v>6</v>
      </c>
      <c r="L109" s="831">
        <v>720000</v>
      </c>
      <c r="M109" s="822">
        <v>1</v>
      </c>
      <c r="N109" s="822">
        <v>120000</v>
      </c>
      <c r="O109" s="831">
        <v>48</v>
      </c>
      <c r="P109" s="831">
        <v>5760000</v>
      </c>
      <c r="Q109" s="827">
        <v>8</v>
      </c>
      <c r="R109" s="832">
        <v>120000</v>
      </c>
    </row>
    <row r="110" spans="1:18" ht="14.45" customHeight="1" x14ac:dyDescent="0.2">
      <c r="A110" s="821" t="s">
        <v>5435</v>
      </c>
      <c r="B110" s="822" t="s">
        <v>5436</v>
      </c>
      <c r="C110" s="822" t="s">
        <v>599</v>
      </c>
      <c r="D110" s="822" t="s">
        <v>5437</v>
      </c>
      <c r="E110" s="822" t="s">
        <v>5575</v>
      </c>
      <c r="F110" s="822" t="s">
        <v>5576</v>
      </c>
      <c r="G110" s="831">
        <v>12</v>
      </c>
      <c r="H110" s="831">
        <v>1512588.81</v>
      </c>
      <c r="I110" s="822"/>
      <c r="J110" s="822">
        <v>126049.0675</v>
      </c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5435</v>
      </c>
      <c r="B111" s="822" t="s">
        <v>5436</v>
      </c>
      <c r="C111" s="822" t="s">
        <v>599</v>
      </c>
      <c r="D111" s="822" t="s">
        <v>5437</v>
      </c>
      <c r="E111" s="822" t="s">
        <v>5577</v>
      </c>
      <c r="F111" s="822" t="s">
        <v>5578</v>
      </c>
      <c r="G111" s="831">
        <v>59.99</v>
      </c>
      <c r="H111" s="831">
        <v>1201925.7</v>
      </c>
      <c r="I111" s="822">
        <v>0.64752336041825564</v>
      </c>
      <c r="J111" s="822">
        <v>20035.434239039838</v>
      </c>
      <c r="K111" s="831">
        <v>97.08</v>
      </c>
      <c r="L111" s="831">
        <v>1856188.94</v>
      </c>
      <c r="M111" s="822">
        <v>1</v>
      </c>
      <c r="N111" s="822">
        <v>19120.199217140504</v>
      </c>
      <c r="O111" s="831">
        <v>39.129999999999995</v>
      </c>
      <c r="P111" s="831">
        <v>498155.32</v>
      </c>
      <c r="Q111" s="827">
        <v>0.26837533036911643</v>
      </c>
      <c r="R111" s="832">
        <v>12730.777408637876</v>
      </c>
    </row>
    <row r="112" spans="1:18" ht="14.45" customHeight="1" x14ac:dyDescent="0.2">
      <c r="A112" s="821" t="s">
        <v>5435</v>
      </c>
      <c r="B112" s="822" t="s">
        <v>5436</v>
      </c>
      <c r="C112" s="822" t="s">
        <v>599</v>
      </c>
      <c r="D112" s="822" t="s">
        <v>5437</v>
      </c>
      <c r="E112" s="822" t="s">
        <v>5579</v>
      </c>
      <c r="F112" s="822" t="s">
        <v>5580</v>
      </c>
      <c r="G112" s="831">
        <v>29.159999999999997</v>
      </c>
      <c r="H112" s="831">
        <v>1217492.7999999998</v>
      </c>
      <c r="I112" s="822">
        <v>1.8867878445697905</v>
      </c>
      <c r="J112" s="822">
        <v>41752.1536351166</v>
      </c>
      <c r="K112" s="831">
        <v>13.6</v>
      </c>
      <c r="L112" s="831">
        <v>645272.76</v>
      </c>
      <c r="M112" s="822">
        <v>1</v>
      </c>
      <c r="N112" s="822">
        <v>47446.526470588236</v>
      </c>
      <c r="O112" s="831">
        <v>33</v>
      </c>
      <c r="P112" s="831">
        <v>2684470.12</v>
      </c>
      <c r="Q112" s="827">
        <v>4.1602098932550629</v>
      </c>
      <c r="R112" s="832">
        <v>81347.579393939392</v>
      </c>
    </row>
    <row r="113" spans="1:18" ht="14.45" customHeight="1" x14ac:dyDescent="0.2">
      <c r="A113" s="821" t="s">
        <v>5435</v>
      </c>
      <c r="B113" s="822" t="s">
        <v>5436</v>
      </c>
      <c r="C113" s="822" t="s">
        <v>599</v>
      </c>
      <c r="D113" s="822" t="s">
        <v>5437</v>
      </c>
      <c r="E113" s="822" t="s">
        <v>5581</v>
      </c>
      <c r="F113" s="822" t="s">
        <v>5582</v>
      </c>
      <c r="G113" s="831"/>
      <c r="H113" s="831"/>
      <c r="I113" s="822"/>
      <c r="J113" s="822"/>
      <c r="K113" s="831">
        <v>11.200000000000001</v>
      </c>
      <c r="L113" s="831">
        <v>3880.8700000000003</v>
      </c>
      <c r="M113" s="822">
        <v>1</v>
      </c>
      <c r="N113" s="822">
        <v>346.50625000000002</v>
      </c>
      <c r="O113" s="831"/>
      <c r="P113" s="831"/>
      <c r="Q113" s="827"/>
      <c r="R113" s="832"/>
    </row>
    <row r="114" spans="1:18" ht="14.45" customHeight="1" x14ac:dyDescent="0.2">
      <c r="A114" s="821" t="s">
        <v>5435</v>
      </c>
      <c r="B114" s="822" t="s">
        <v>5436</v>
      </c>
      <c r="C114" s="822" t="s">
        <v>599</v>
      </c>
      <c r="D114" s="822" t="s">
        <v>5437</v>
      </c>
      <c r="E114" s="822" t="s">
        <v>5583</v>
      </c>
      <c r="F114" s="822" t="s">
        <v>2810</v>
      </c>
      <c r="G114" s="831">
        <v>36</v>
      </c>
      <c r="H114" s="831">
        <v>155639.65000000002</v>
      </c>
      <c r="I114" s="822">
        <v>3.7549276902172872</v>
      </c>
      <c r="J114" s="822">
        <v>4323.3236111111119</v>
      </c>
      <c r="K114" s="831">
        <v>24</v>
      </c>
      <c r="L114" s="831">
        <v>41449.439999999995</v>
      </c>
      <c r="M114" s="822">
        <v>1</v>
      </c>
      <c r="N114" s="822">
        <v>1727.0599999999997</v>
      </c>
      <c r="O114" s="831">
        <v>19</v>
      </c>
      <c r="P114" s="831">
        <v>32806.71</v>
      </c>
      <c r="Q114" s="827">
        <v>0.79148741213391549</v>
      </c>
      <c r="R114" s="832">
        <v>1726.668947368421</v>
      </c>
    </row>
    <row r="115" spans="1:18" ht="14.45" customHeight="1" x14ac:dyDescent="0.2">
      <c r="A115" s="821" t="s">
        <v>5435</v>
      </c>
      <c r="B115" s="822" t="s">
        <v>5436</v>
      </c>
      <c r="C115" s="822" t="s">
        <v>599</v>
      </c>
      <c r="D115" s="822" t="s">
        <v>5437</v>
      </c>
      <c r="E115" s="822" t="s">
        <v>5584</v>
      </c>
      <c r="F115" s="822" t="s">
        <v>5585</v>
      </c>
      <c r="G115" s="831">
        <v>2</v>
      </c>
      <c r="H115" s="831">
        <v>9484.7999999999993</v>
      </c>
      <c r="I115" s="822">
        <v>9.6688110098529137E-2</v>
      </c>
      <c r="J115" s="822">
        <v>4742.3999999999996</v>
      </c>
      <c r="K115" s="831">
        <v>24</v>
      </c>
      <c r="L115" s="831">
        <v>98096.86</v>
      </c>
      <c r="M115" s="822">
        <v>1</v>
      </c>
      <c r="N115" s="822">
        <v>4087.3691666666668</v>
      </c>
      <c r="O115" s="831">
        <v>42</v>
      </c>
      <c r="P115" s="831">
        <v>171467.85</v>
      </c>
      <c r="Q115" s="827">
        <v>1.7479443276777666</v>
      </c>
      <c r="R115" s="832">
        <v>4082.5678571428571</v>
      </c>
    </row>
    <row r="116" spans="1:18" ht="14.45" customHeight="1" x14ac:dyDescent="0.2">
      <c r="A116" s="821" t="s">
        <v>5435</v>
      </c>
      <c r="B116" s="822" t="s">
        <v>5436</v>
      </c>
      <c r="C116" s="822" t="s">
        <v>599</v>
      </c>
      <c r="D116" s="822" t="s">
        <v>5437</v>
      </c>
      <c r="E116" s="822" t="s">
        <v>5586</v>
      </c>
      <c r="F116" s="822" t="s">
        <v>3875</v>
      </c>
      <c r="G116" s="831">
        <v>210.41</v>
      </c>
      <c r="H116" s="831">
        <v>2147451.9700000002</v>
      </c>
      <c r="I116" s="822">
        <v>0.63861533856908514</v>
      </c>
      <c r="J116" s="822">
        <v>10206.035692219953</v>
      </c>
      <c r="K116" s="831">
        <v>383.35999999999996</v>
      </c>
      <c r="L116" s="831">
        <v>3362668.95</v>
      </c>
      <c r="M116" s="822">
        <v>1</v>
      </c>
      <c r="N116" s="822">
        <v>8771.5696734140256</v>
      </c>
      <c r="O116" s="831">
        <v>367.42999999999995</v>
      </c>
      <c r="P116" s="831">
        <v>2900800.5900000003</v>
      </c>
      <c r="Q116" s="827">
        <v>0.86264828121126824</v>
      </c>
      <c r="R116" s="832">
        <v>7894.8387175788603</v>
      </c>
    </row>
    <row r="117" spans="1:18" ht="14.45" customHeight="1" x14ac:dyDescent="0.2">
      <c r="A117" s="821" t="s">
        <v>5435</v>
      </c>
      <c r="B117" s="822" t="s">
        <v>5436</v>
      </c>
      <c r="C117" s="822" t="s">
        <v>599</v>
      </c>
      <c r="D117" s="822" t="s">
        <v>5437</v>
      </c>
      <c r="E117" s="822" t="s">
        <v>5587</v>
      </c>
      <c r="F117" s="822" t="s">
        <v>5588</v>
      </c>
      <c r="G117" s="831">
        <v>7</v>
      </c>
      <c r="H117" s="831">
        <v>763677.84</v>
      </c>
      <c r="I117" s="822">
        <v>0.76986113366727538</v>
      </c>
      <c r="J117" s="822">
        <v>109096.83428571429</v>
      </c>
      <c r="K117" s="831">
        <v>11</v>
      </c>
      <c r="L117" s="831">
        <v>991968.3</v>
      </c>
      <c r="M117" s="822">
        <v>1</v>
      </c>
      <c r="N117" s="822">
        <v>90178.936363636371</v>
      </c>
      <c r="O117" s="831">
        <v>5</v>
      </c>
      <c r="P117" s="831">
        <v>545484.15</v>
      </c>
      <c r="Q117" s="827">
        <v>0.54990078816026677</v>
      </c>
      <c r="R117" s="832">
        <v>109096.83</v>
      </c>
    </row>
    <row r="118" spans="1:18" ht="14.45" customHeight="1" x14ac:dyDescent="0.2">
      <c r="A118" s="821" t="s">
        <v>5435</v>
      </c>
      <c r="B118" s="822" t="s">
        <v>5436</v>
      </c>
      <c r="C118" s="822" t="s">
        <v>599</v>
      </c>
      <c r="D118" s="822" t="s">
        <v>5437</v>
      </c>
      <c r="E118" s="822" t="s">
        <v>5589</v>
      </c>
      <c r="F118" s="822" t="s">
        <v>5590</v>
      </c>
      <c r="G118" s="831"/>
      <c r="H118" s="831"/>
      <c r="I118" s="822"/>
      <c r="J118" s="822"/>
      <c r="K118" s="831">
        <v>3</v>
      </c>
      <c r="L118" s="831">
        <v>108.84</v>
      </c>
      <c r="M118" s="822">
        <v>1</v>
      </c>
      <c r="N118" s="822">
        <v>36.28</v>
      </c>
      <c r="O118" s="831">
        <v>17.3</v>
      </c>
      <c r="P118" s="831">
        <v>629.31000000000006</v>
      </c>
      <c r="Q118" s="827">
        <v>5.7819735391400222</v>
      </c>
      <c r="R118" s="832">
        <v>36.376300578034687</v>
      </c>
    </row>
    <row r="119" spans="1:18" ht="14.45" customHeight="1" x14ac:dyDescent="0.2">
      <c r="A119" s="821" t="s">
        <v>5435</v>
      </c>
      <c r="B119" s="822" t="s">
        <v>5436</v>
      </c>
      <c r="C119" s="822" t="s">
        <v>599</v>
      </c>
      <c r="D119" s="822" t="s">
        <v>5437</v>
      </c>
      <c r="E119" s="822" t="s">
        <v>5591</v>
      </c>
      <c r="F119" s="822" t="s">
        <v>5592</v>
      </c>
      <c r="G119" s="831">
        <v>6</v>
      </c>
      <c r="H119" s="831">
        <v>962808</v>
      </c>
      <c r="I119" s="822">
        <v>1.013382047119979</v>
      </c>
      <c r="J119" s="822">
        <v>160468</v>
      </c>
      <c r="K119" s="831">
        <v>6</v>
      </c>
      <c r="L119" s="831">
        <v>950093.8</v>
      </c>
      <c r="M119" s="822">
        <v>1</v>
      </c>
      <c r="N119" s="822">
        <v>158348.96666666667</v>
      </c>
      <c r="O119" s="831">
        <v>12</v>
      </c>
      <c r="P119" s="831">
        <v>1896285.6</v>
      </c>
      <c r="Q119" s="827">
        <v>1.9958930370874961</v>
      </c>
      <c r="R119" s="832">
        <v>158023.80000000002</v>
      </c>
    </row>
    <row r="120" spans="1:18" ht="14.45" customHeight="1" x14ac:dyDescent="0.2">
      <c r="A120" s="821" t="s">
        <v>5435</v>
      </c>
      <c r="B120" s="822" t="s">
        <v>5436</v>
      </c>
      <c r="C120" s="822" t="s">
        <v>599</v>
      </c>
      <c r="D120" s="822" t="s">
        <v>5437</v>
      </c>
      <c r="E120" s="822" t="s">
        <v>5593</v>
      </c>
      <c r="F120" s="822" t="s">
        <v>939</v>
      </c>
      <c r="G120" s="831"/>
      <c r="H120" s="831"/>
      <c r="I120" s="822"/>
      <c r="J120" s="822"/>
      <c r="K120" s="831">
        <v>0.1</v>
      </c>
      <c r="L120" s="831">
        <v>4.04</v>
      </c>
      <c r="M120" s="822">
        <v>1</v>
      </c>
      <c r="N120" s="822">
        <v>40.4</v>
      </c>
      <c r="O120" s="831"/>
      <c r="P120" s="831"/>
      <c r="Q120" s="827"/>
      <c r="R120" s="832"/>
    </row>
    <row r="121" spans="1:18" ht="14.45" customHeight="1" x14ac:dyDescent="0.2">
      <c r="A121" s="821" t="s">
        <v>5435</v>
      </c>
      <c r="B121" s="822" t="s">
        <v>5436</v>
      </c>
      <c r="C121" s="822" t="s">
        <v>599</v>
      </c>
      <c r="D121" s="822" t="s">
        <v>5437</v>
      </c>
      <c r="E121" s="822" t="s">
        <v>5594</v>
      </c>
      <c r="F121" s="822" t="s">
        <v>2133</v>
      </c>
      <c r="G121" s="831">
        <v>0</v>
      </c>
      <c r="H121" s="831">
        <v>0</v>
      </c>
      <c r="I121" s="822">
        <v>0</v>
      </c>
      <c r="J121" s="822"/>
      <c r="K121" s="831">
        <v>22.4</v>
      </c>
      <c r="L121" s="831">
        <v>483056</v>
      </c>
      <c r="M121" s="822">
        <v>1</v>
      </c>
      <c r="N121" s="822">
        <v>21565</v>
      </c>
      <c r="O121" s="831">
        <v>71.92</v>
      </c>
      <c r="P121" s="831">
        <v>1550954.8</v>
      </c>
      <c r="Q121" s="827">
        <v>3.2107142857142859</v>
      </c>
      <c r="R121" s="832">
        <v>21565</v>
      </c>
    </row>
    <row r="122" spans="1:18" ht="14.45" customHeight="1" x14ac:dyDescent="0.2">
      <c r="A122" s="821" t="s">
        <v>5435</v>
      </c>
      <c r="B122" s="822" t="s">
        <v>5436</v>
      </c>
      <c r="C122" s="822" t="s">
        <v>599</v>
      </c>
      <c r="D122" s="822" t="s">
        <v>5437</v>
      </c>
      <c r="E122" s="822" t="s">
        <v>5595</v>
      </c>
      <c r="F122" s="822" t="s">
        <v>5596</v>
      </c>
      <c r="G122" s="831">
        <v>0.98</v>
      </c>
      <c r="H122" s="831">
        <v>1919.95</v>
      </c>
      <c r="I122" s="822"/>
      <c r="J122" s="822">
        <v>1959.1326530612246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5435</v>
      </c>
      <c r="B123" s="822" t="s">
        <v>5436</v>
      </c>
      <c r="C123" s="822" t="s">
        <v>599</v>
      </c>
      <c r="D123" s="822" t="s">
        <v>5437</v>
      </c>
      <c r="E123" s="822" t="s">
        <v>5597</v>
      </c>
      <c r="F123" s="822" t="s">
        <v>5598</v>
      </c>
      <c r="G123" s="831">
        <v>3</v>
      </c>
      <c r="H123" s="831">
        <v>17681.16</v>
      </c>
      <c r="I123" s="822"/>
      <c r="J123" s="822">
        <v>5893.72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5435</v>
      </c>
      <c r="B124" s="822" t="s">
        <v>5436</v>
      </c>
      <c r="C124" s="822" t="s">
        <v>599</v>
      </c>
      <c r="D124" s="822" t="s">
        <v>5437</v>
      </c>
      <c r="E124" s="822" t="s">
        <v>5599</v>
      </c>
      <c r="F124" s="822" t="s">
        <v>5600</v>
      </c>
      <c r="G124" s="831">
        <v>56.489999999999995</v>
      </c>
      <c r="H124" s="831">
        <v>17358.16</v>
      </c>
      <c r="I124" s="822"/>
      <c r="J124" s="822">
        <v>307.27845636395824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5435</v>
      </c>
      <c r="B125" s="822" t="s">
        <v>5436</v>
      </c>
      <c r="C125" s="822" t="s">
        <v>599</v>
      </c>
      <c r="D125" s="822" t="s">
        <v>5437</v>
      </c>
      <c r="E125" s="822" t="s">
        <v>5601</v>
      </c>
      <c r="F125" s="822" t="s">
        <v>5600</v>
      </c>
      <c r="G125" s="831">
        <v>98.969999999999985</v>
      </c>
      <c r="H125" s="831">
        <v>76028.710000000006</v>
      </c>
      <c r="I125" s="822"/>
      <c r="J125" s="822">
        <v>768.19955542083483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5435</v>
      </c>
      <c r="B126" s="822" t="s">
        <v>5436</v>
      </c>
      <c r="C126" s="822" t="s">
        <v>599</v>
      </c>
      <c r="D126" s="822" t="s">
        <v>5437</v>
      </c>
      <c r="E126" s="822" t="s">
        <v>5602</v>
      </c>
      <c r="F126" s="822" t="s">
        <v>3875</v>
      </c>
      <c r="G126" s="831">
        <v>360.31000000000006</v>
      </c>
      <c r="H126" s="831">
        <v>9214059.5800000001</v>
      </c>
      <c r="I126" s="822">
        <v>0.60622688570982775</v>
      </c>
      <c r="J126" s="822">
        <v>25572.589103827257</v>
      </c>
      <c r="K126" s="831">
        <v>693.38000000000011</v>
      </c>
      <c r="L126" s="831">
        <v>15199028.280000001</v>
      </c>
      <c r="M126" s="822">
        <v>1</v>
      </c>
      <c r="N126" s="822">
        <v>21920.200005768842</v>
      </c>
      <c r="O126" s="831">
        <v>742.25</v>
      </c>
      <c r="P126" s="831">
        <v>14644002.73</v>
      </c>
      <c r="Q126" s="827">
        <v>0.96348282667975926</v>
      </c>
      <c r="R126" s="832">
        <v>19729.205429437523</v>
      </c>
    </row>
    <row r="127" spans="1:18" ht="14.45" customHeight="1" x14ac:dyDescent="0.2">
      <c r="A127" s="821" t="s">
        <v>5435</v>
      </c>
      <c r="B127" s="822" t="s">
        <v>5436</v>
      </c>
      <c r="C127" s="822" t="s">
        <v>599</v>
      </c>
      <c r="D127" s="822" t="s">
        <v>5437</v>
      </c>
      <c r="E127" s="822" t="s">
        <v>5603</v>
      </c>
      <c r="F127" s="822" t="s">
        <v>1641</v>
      </c>
      <c r="G127" s="831">
        <v>6</v>
      </c>
      <c r="H127" s="831">
        <v>9100.3799999999992</v>
      </c>
      <c r="I127" s="822">
        <v>0.19905664215528651</v>
      </c>
      <c r="J127" s="822">
        <v>1516.7299999999998</v>
      </c>
      <c r="K127" s="831">
        <v>36.79</v>
      </c>
      <c r="L127" s="831">
        <v>45717.540000000008</v>
      </c>
      <c r="M127" s="822">
        <v>1</v>
      </c>
      <c r="N127" s="822">
        <v>1242.6621364501225</v>
      </c>
      <c r="O127" s="831">
        <v>29.87</v>
      </c>
      <c r="P127" s="831">
        <v>37115.269999999997</v>
      </c>
      <c r="Q127" s="827">
        <v>0.81183873847980426</v>
      </c>
      <c r="R127" s="832">
        <v>1242.5600937395379</v>
      </c>
    </row>
    <row r="128" spans="1:18" ht="14.45" customHeight="1" x14ac:dyDescent="0.2">
      <c r="A128" s="821" t="s">
        <v>5435</v>
      </c>
      <c r="B128" s="822" t="s">
        <v>5436</v>
      </c>
      <c r="C128" s="822" t="s">
        <v>599</v>
      </c>
      <c r="D128" s="822" t="s">
        <v>5437</v>
      </c>
      <c r="E128" s="822" t="s">
        <v>5604</v>
      </c>
      <c r="F128" s="822" t="s">
        <v>1376</v>
      </c>
      <c r="G128" s="831"/>
      <c r="H128" s="831"/>
      <c r="I128" s="822"/>
      <c r="J128" s="822"/>
      <c r="K128" s="831">
        <v>0</v>
      </c>
      <c r="L128" s="831">
        <v>0</v>
      </c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5435</v>
      </c>
      <c r="B129" s="822" t="s">
        <v>5436</v>
      </c>
      <c r="C129" s="822" t="s">
        <v>599</v>
      </c>
      <c r="D129" s="822" t="s">
        <v>5437</v>
      </c>
      <c r="E129" s="822" t="s">
        <v>5605</v>
      </c>
      <c r="F129" s="822" t="s">
        <v>5606</v>
      </c>
      <c r="G129" s="831">
        <v>166</v>
      </c>
      <c r="H129" s="831">
        <v>232769.11000000004</v>
      </c>
      <c r="I129" s="822">
        <v>3.11380515079412</v>
      </c>
      <c r="J129" s="822">
        <v>1402.2235542168678</v>
      </c>
      <c r="K129" s="831">
        <v>63</v>
      </c>
      <c r="L129" s="831">
        <v>74753.909999999989</v>
      </c>
      <c r="M129" s="822">
        <v>1</v>
      </c>
      <c r="N129" s="822">
        <v>1186.57</v>
      </c>
      <c r="O129" s="831">
        <v>96</v>
      </c>
      <c r="P129" s="831">
        <v>113910.72000000003</v>
      </c>
      <c r="Q129" s="827">
        <v>1.5238095238095244</v>
      </c>
      <c r="R129" s="832">
        <v>1186.5700000000004</v>
      </c>
    </row>
    <row r="130" spans="1:18" ht="14.45" customHeight="1" x14ac:dyDescent="0.2">
      <c r="A130" s="821" t="s">
        <v>5435</v>
      </c>
      <c r="B130" s="822" t="s">
        <v>5436</v>
      </c>
      <c r="C130" s="822" t="s">
        <v>599</v>
      </c>
      <c r="D130" s="822" t="s">
        <v>5437</v>
      </c>
      <c r="E130" s="822" t="s">
        <v>5607</v>
      </c>
      <c r="F130" s="822" t="s">
        <v>5606</v>
      </c>
      <c r="G130" s="831">
        <v>22</v>
      </c>
      <c r="H130" s="831">
        <v>99874.150000000023</v>
      </c>
      <c r="I130" s="822">
        <v>1.9375863918681793</v>
      </c>
      <c r="J130" s="822">
        <v>4539.7340909090917</v>
      </c>
      <c r="K130" s="831">
        <v>13</v>
      </c>
      <c r="L130" s="831">
        <v>51545.65</v>
      </c>
      <c r="M130" s="822">
        <v>1</v>
      </c>
      <c r="N130" s="822">
        <v>3965.05</v>
      </c>
      <c r="O130" s="831">
        <v>5</v>
      </c>
      <c r="P130" s="831">
        <v>19825.25</v>
      </c>
      <c r="Q130" s="827">
        <v>0.38461538461538458</v>
      </c>
      <c r="R130" s="832">
        <v>3965.05</v>
      </c>
    </row>
    <row r="131" spans="1:18" ht="14.45" customHeight="1" x14ac:dyDescent="0.2">
      <c r="A131" s="821" t="s">
        <v>5435</v>
      </c>
      <c r="B131" s="822" t="s">
        <v>5436</v>
      </c>
      <c r="C131" s="822" t="s">
        <v>599</v>
      </c>
      <c r="D131" s="822" t="s">
        <v>5437</v>
      </c>
      <c r="E131" s="822" t="s">
        <v>5608</v>
      </c>
      <c r="F131" s="822" t="s">
        <v>2799</v>
      </c>
      <c r="G131" s="831">
        <v>101</v>
      </c>
      <c r="H131" s="831">
        <v>2358909.8999999994</v>
      </c>
      <c r="I131" s="822">
        <v>1.1762099044944898</v>
      </c>
      <c r="J131" s="822">
        <v>23355.543564356431</v>
      </c>
      <c r="K131" s="831">
        <v>98</v>
      </c>
      <c r="L131" s="831">
        <v>2005517.8</v>
      </c>
      <c r="M131" s="822">
        <v>1</v>
      </c>
      <c r="N131" s="822">
        <v>20464.467346938774</v>
      </c>
      <c r="O131" s="831">
        <v>92</v>
      </c>
      <c r="P131" s="831">
        <v>1841840</v>
      </c>
      <c r="Q131" s="827">
        <v>0.91838626413587554</v>
      </c>
      <c r="R131" s="832">
        <v>20020</v>
      </c>
    </row>
    <row r="132" spans="1:18" ht="14.45" customHeight="1" x14ac:dyDescent="0.2">
      <c r="A132" s="821" t="s">
        <v>5435</v>
      </c>
      <c r="B132" s="822" t="s">
        <v>5436</v>
      </c>
      <c r="C132" s="822" t="s">
        <v>599</v>
      </c>
      <c r="D132" s="822" t="s">
        <v>5437</v>
      </c>
      <c r="E132" s="822" t="s">
        <v>5609</v>
      </c>
      <c r="F132" s="822" t="s">
        <v>5610</v>
      </c>
      <c r="G132" s="831">
        <v>29.159999999999997</v>
      </c>
      <c r="H132" s="831">
        <v>22870.139999999996</v>
      </c>
      <c r="I132" s="822"/>
      <c r="J132" s="822">
        <v>784.29835390946494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5435</v>
      </c>
      <c r="B133" s="822" t="s">
        <v>5436</v>
      </c>
      <c r="C133" s="822" t="s">
        <v>599</v>
      </c>
      <c r="D133" s="822" t="s">
        <v>5437</v>
      </c>
      <c r="E133" s="822" t="s">
        <v>5611</v>
      </c>
      <c r="F133" s="822" t="s">
        <v>5610</v>
      </c>
      <c r="G133" s="831">
        <v>77.959999999999994</v>
      </c>
      <c r="H133" s="831">
        <v>18343.05</v>
      </c>
      <c r="I133" s="822"/>
      <c r="J133" s="822">
        <v>235.28796818881477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5435</v>
      </c>
      <c r="B134" s="822" t="s">
        <v>5436</v>
      </c>
      <c r="C134" s="822" t="s">
        <v>599</v>
      </c>
      <c r="D134" s="822" t="s">
        <v>5437</v>
      </c>
      <c r="E134" s="822" t="s">
        <v>5612</v>
      </c>
      <c r="F134" s="822" t="s">
        <v>5610</v>
      </c>
      <c r="G134" s="831">
        <v>18.21</v>
      </c>
      <c r="H134" s="831">
        <v>42846.159999999996</v>
      </c>
      <c r="I134" s="822"/>
      <c r="J134" s="822">
        <v>2352.8918176825919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5435</v>
      </c>
      <c r="B135" s="822" t="s">
        <v>5436</v>
      </c>
      <c r="C135" s="822" t="s">
        <v>599</v>
      </c>
      <c r="D135" s="822" t="s">
        <v>5437</v>
      </c>
      <c r="E135" s="822" t="s">
        <v>5613</v>
      </c>
      <c r="F135" s="822" t="s">
        <v>5614</v>
      </c>
      <c r="G135" s="831">
        <v>160.04000000000002</v>
      </c>
      <c r="H135" s="831">
        <v>7457494.7800000003</v>
      </c>
      <c r="I135" s="822">
        <v>0.94638200501409886</v>
      </c>
      <c r="J135" s="822">
        <v>46597.692951762052</v>
      </c>
      <c r="K135" s="831">
        <v>171</v>
      </c>
      <c r="L135" s="831">
        <v>7880004.8399999971</v>
      </c>
      <c r="M135" s="822">
        <v>1</v>
      </c>
      <c r="N135" s="822">
        <v>46081.899649122788</v>
      </c>
      <c r="O135" s="831">
        <v>208</v>
      </c>
      <c r="P135" s="831">
        <v>9532615.0599999987</v>
      </c>
      <c r="Q135" s="827">
        <v>1.2097219803230479</v>
      </c>
      <c r="R135" s="832">
        <v>45829.880096153836</v>
      </c>
    </row>
    <row r="136" spans="1:18" ht="14.45" customHeight="1" x14ac:dyDescent="0.2">
      <c r="A136" s="821" t="s">
        <v>5435</v>
      </c>
      <c r="B136" s="822" t="s">
        <v>5436</v>
      </c>
      <c r="C136" s="822" t="s">
        <v>599</v>
      </c>
      <c r="D136" s="822" t="s">
        <v>5437</v>
      </c>
      <c r="E136" s="822" t="s">
        <v>5615</v>
      </c>
      <c r="F136" s="822" t="s">
        <v>845</v>
      </c>
      <c r="G136" s="831">
        <v>290.55999999999995</v>
      </c>
      <c r="H136" s="831">
        <v>176689.53</v>
      </c>
      <c r="I136" s="822">
        <v>2.0222234582894267</v>
      </c>
      <c r="J136" s="822">
        <v>608.09997935022034</v>
      </c>
      <c r="K136" s="831">
        <v>409.86999999999995</v>
      </c>
      <c r="L136" s="831">
        <v>87373.890000000014</v>
      </c>
      <c r="M136" s="822">
        <v>1</v>
      </c>
      <c r="N136" s="822">
        <v>213.17464073974682</v>
      </c>
      <c r="O136" s="831">
        <v>326.39999999999998</v>
      </c>
      <c r="P136" s="831">
        <v>69575.430000000008</v>
      </c>
      <c r="Q136" s="827">
        <v>0.79629543791629276</v>
      </c>
      <c r="R136" s="832">
        <v>213.16001838235297</v>
      </c>
    </row>
    <row r="137" spans="1:18" ht="14.45" customHeight="1" x14ac:dyDescent="0.2">
      <c r="A137" s="821" t="s">
        <v>5435</v>
      </c>
      <c r="B137" s="822" t="s">
        <v>5436</v>
      </c>
      <c r="C137" s="822" t="s">
        <v>599</v>
      </c>
      <c r="D137" s="822" t="s">
        <v>5437</v>
      </c>
      <c r="E137" s="822" t="s">
        <v>5616</v>
      </c>
      <c r="F137" s="822" t="s">
        <v>845</v>
      </c>
      <c r="G137" s="831">
        <v>160.61999999999998</v>
      </c>
      <c r="H137" s="831">
        <v>20128.650000000001</v>
      </c>
      <c r="I137" s="822">
        <v>0.95085547302918094</v>
      </c>
      <c r="J137" s="822">
        <v>125.31845349271575</v>
      </c>
      <c r="K137" s="831">
        <v>290.27000000000004</v>
      </c>
      <c r="L137" s="831">
        <v>21168.99</v>
      </c>
      <c r="M137" s="822">
        <v>1</v>
      </c>
      <c r="N137" s="822">
        <v>72.928618183070924</v>
      </c>
      <c r="O137" s="831">
        <v>156.01</v>
      </c>
      <c r="P137" s="831">
        <v>11376.250000000002</v>
      </c>
      <c r="Q137" s="827">
        <v>0.53740164268583435</v>
      </c>
      <c r="R137" s="832">
        <v>72.920005127876436</v>
      </c>
    </row>
    <row r="138" spans="1:18" ht="14.45" customHeight="1" x14ac:dyDescent="0.2">
      <c r="A138" s="821" t="s">
        <v>5435</v>
      </c>
      <c r="B138" s="822" t="s">
        <v>5436</v>
      </c>
      <c r="C138" s="822" t="s">
        <v>599</v>
      </c>
      <c r="D138" s="822" t="s">
        <v>5437</v>
      </c>
      <c r="E138" s="822" t="s">
        <v>5617</v>
      </c>
      <c r="F138" s="822" t="s">
        <v>2012</v>
      </c>
      <c r="G138" s="831">
        <v>4.8900000000000006</v>
      </c>
      <c r="H138" s="831">
        <v>15723.71</v>
      </c>
      <c r="I138" s="822">
        <v>0.43458364576633807</v>
      </c>
      <c r="J138" s="822">
        <v>3215.4826175869116</v>
      </c>
      <c r="K138" s="831">
        <v>11.6</v>
      </c>
      <c r="L138" s="831">
        <v>36181.090000000004</v>
      </c>
      <c r="M138" s="822">
        <v>1</v>
      </c>
      <c r="N138" s="822">
        <v>3119.059482758621</v>
      </c>
      <c r="O138" s="831">
        <v>18.02</v>
      </c>
      <c r="P138" s="831">
        <v>56201.679999999993</v>
      </c>
      <c r="Q138" s="827">
        <v>1.5533440258433338</v>
      </c>
      <c r="R138" s="832">
        <v>3118.8501664816868</v>
      </c>
    </row>
    <row r="139" spans="1:18" ht="14.45" customHeight="1" x14ac:dyDescent="0.2">
      <c r="A139" s="821" t="s">
        <v>5435</v>
      </c>
      <c r="B139" s="822" t="s">
        <v>5436</v>
      </c>
      <c r="C139" s="822" t="s">
        <v>599</v>
      </c>
      <c r="D139" s="822" t="s">
        <v>5437</v>
      </c>
      <c r="E139" s="822" t="s">
        <v>5618</v>
      </c>
      <c r="F139" s="822" t="s">
        <v>1246</v>
      </c>
      <c r="G139" s="831">
        <v>46</v>
      </c>
      <c r="H139" s="831">
        <v>6829.1600000000008</v>
      </c>
      <c r="I139" s="822"/>
      <c r="J139" s="822">
        <v>148.46</v>
      </c>
      <c r="K139" s="831"/>
      <c r="L139" s="831"/>
      <c r="M139" s="822"/>
      <c r="N139" s="822"/>
      <c r="O139" s="831">
        <v>77</v>
      </c>
      <c r="P139" s="831">
        <v>11431.419999999996</v>
      </c>
      <c r="Q139" s="827"/>
      <c r="R139" s="832">
        <v>148.45999999999995</v>
      </c>
    </row>
    <row r="140" spans="1:18" ht="14.45" customHeight="1" x14ac:dyDescent="0.2">
      <c r="A140" s="821" t="s">
        <v>5435</v>
      </c>
      <c r="B140" s="822" t="s">
        <v>5436</v>
      </c>
      <c r="C140" s="822" t="s">
        <v>599</v>
      </c>
      <c r="D140" s="822" t="s">
        <v>5437</v>
      </c>
      <c r="E140" s="822" t="s">
        <v>5619</v>
      </c>
      <c r="F140" s="822" t="s">
        <v>5620</v>
      </c>
      <c r="G140" s="831">
        <v>15</v>
      </c>
      <c r="H140" s="831">
        <v>1908650.3199999998</v>
      </c>
      <c r="I140" s="822">
        <v>0.48985823589981548</v>
      </c>
      <c r="J140" s="822">
        <v>127243.35466666665</v>
      </c>
      <c r="K140" s="831">
        <v>34</v>
      </c>
      <c r="L140" s="831">
        <v>3896332</v>
      </c>
      <c r="M140" s="822">
        <v>1</v>
      </c>
      <c r="N140" s="822">
        <v>114598</v>
      </c>
      <c r="O140" s="831">
        <v>42</v>
      </c>
      <c r="P140" s="831">
        <v>4813345.2</v>
      </c>
      <c r="Q140" s="827">
        <v>1.2353529422030771</v>
      </c>
      <c r="R140" s="832">
        <v>114603.45714285715</v>
      </c>
    </row>
    <row r="141" spans="1:18" ht="14.45" customHeight="1" x14ac:dyDescent="0.2">
      <c r="A141" s="821" t="s">
        <v>5435</v>
      </c>
      <c r="B141" s="822" t="s">
        <v>5436</v>
      </c>
      <c r="C141" s="822" t="s">
        <v>599</v>
      </c>
      <c r="D141" s="822" t="s">
        <v>5437</v>
      </c>
      <c r="E141" s="822" t="s">
        <v>5621</v>
      </c>
      <c r="F141" s="822" t="s">
        <v>5622</v>
      </c>
      <c r="G141" s="831">
        <v>1</v>
      </c>
      <c r="H141" s="831">
        <v>21594.16</v>
      </c>
      <c r="I141" s="822"/>
      <c r="J141" s="822">
        <v>21594.16</v>
      </c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x14ac:dyDescent="0.2">
      <c r="A142" s="821" t="s">
        <v>5435</v>
      </c>
      <c r="B142" s="822" t="s">
        <v>5436</v>
      </c>
      <c r="C142" s="822" t="s">
        <v>599</v>
      </c>
      <c r="D142" s="822" t="s">
        <v>5437</v>
      </c>
      <c r="E142" s="822" t="s">
        <v>5623</v>
      </c>
      <c r="F142" s="822" t="s">
        <v>1746</v>
      </c>
      <c r="G142" s="831">
        <v>0.1</v>
      </c>
      <c r="H142" s="831">
        <v>42.37</v>
      </c>
      <c r="I142" s="822"/>
      <c r="J142" s="822">
        <v>423.69999999999993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5435</v>
      </c>
      <c r="B143" s="822" t="s">
        <v>5436</v>
      </c>
      <c r="C143" s="822" t="s">
        <v>599</v>
      </c>
      <c r="D143" s="822" t="s">
        <v>5437</v>
      </c>
      <c r="E143" s="822" t="s">
        <v>5624</v>
      </c>
      <c r="F143" s="822" t="s">
        <v>5625</v>
      </c>
      <c r="G143" s="831">
        <v>9.48</v>
      </c>
      <c r="H143" s="831">
        <v>5874.08</v>
      </c>
      <c r="I143" s="822">
        <v>1.2248026455710457</v>
      </c>
      <c r="J143" s="822">
        <v>619.62869198312228</v>
      </c>
      <c r="K143" s="831">
        <v>7.74</v>
      </c>
      <c r="L143" s="831">
        <v>4795.9399999999996</v>
      </c>
      <c r="M143" s="822">
        <v>1</v>
      </c>
      <c r="N143" s="822">
        <v>619.63049095607232</v>
      </c>
      <c r="O143" s="831"/>
      <c r="P143" s="831"/>
      <c r="Q143" s="827"/>
      <c r="R143" s="832"/>
    </row>
    <row r="144" spans="1:18" ht="14.45" customHeight="1" x14ac:dyDescent="0.2">
      <c r="A144" s="821" t="s">
        <v>5435</v>
      </c>
      <c r="B144" s="822" t="s">
        <v>5436</v>
      </c>
      <c r="C144" s="822" t="s">
        <v>599</v>
      </c>
      <c r="D144" s="822" t="s">
        <v>5437</v>
      </c>
      <c r="E144" s="822" t="s">
        <v>5626</v>
      </c>
      <c r="F144" s="822" t="s">
        <v>5622</v>
      </c>
      <c r="G144" s="831">
        <v>12</v>
      </c>
      <c r="H144" s="831">
        <v>254437.80000000002</v>
      </c>
      <c r="I144" s="822">
        <v>1.5294143105223581</v>
      </c>
      <c r="J144" s="822">
        <v>21203.15</v>
      </c>
      <c r="K144" s="831">
        <v>11</v>
      </c>
      <c r="L144" s="831">
        <v>166362.9</v>
      </c>
      <c r="M144" s="822">
        <v>1</v>
      </c>
      <c r="N144" s="822">
        <v>15123.9</v>
      </c>
      <c r="O144" s="831"/>
      <c r="P144" s="831"/>
      <c r="Q144" s="827"/>
      <c r="R144" s="832"/>
    </row>
    <row r="145" spans="1:18" ht="14.45" customHeight="1" x14ac:dyDescent="0.2">
      <c r="A145" s="821" t="s">
        <v>5435</v>
      </c>
      <c r="B145" s="822" t="s">
        <v>5436</v>
      </c>
      <c r="C145" s="822" t="s">
        <v>599</v>
      </c>
      <c r="D145" s="822" t="s">
        <v>5437</v>
      </c>
      <c r="E145" s="822" t="s">
        <v>5627</v>
      </c>
      <c r="F145" s="822" t="s">
        <v>752</v>
      </c>
      <c r="G145" s="831">
        <v>173.33999999999997</v>
      </c>
      <c r="H145" s="831">
        <v>33453.130000000005</v>
      </c>
      <c r="I145" s="822">
        <v>1.0876488143136149</v>
      </c>
      <c r="J145" s="822">
        <v>192.9914041767625</v>
      </c>
      <c r="K145" s="831">
        <v>275.92000000000007</v>
      </c>
      <c r="L145" s="831">
        <v>30757.289999999997</v>
      </c>
      <c r="M145" s="822">
        <v>1</v>
      </c>
      <c r="N145" s="822">
        <v>111.47176717889239</v>
      </c>
      <c r="O145" s="831">
        <v>208.88000000000002</v>
      </c>
      <c r="P145" s="831">
        <v>23185.680000000004</v>
      </c>
      <c r="Q145" s="827">
        <v>0.7538271414679254</v>
      </c>
      <c r="R145" s="832">
        <v>111</v>
      </c>
    </row>
    <row r="146" spans="1:18" ht="14.45" customHeight="1" x14ac:dyDescent="0.2">
      <c r="A146" s="821" t="s">
        <v>5435</v>
      </c>
      <c r="B146" s="822" t="s">
        <v>5436</v>
      </c>
      <c r="C146" s="822" t="s">
        <v>599</v>
      </c>
      <c r="D146" s="822" t="s">
        <v>5437</v>
      </c>
      <c r="E146" s="822" t="s">
        <v>5628</v>
      </c>
      <c r="F146" s="822" t="s">
        <v>752</v>
      </c>
      <c r="G146" s="831">
        <v>23.269999999999996</v>
      </c>
      <c r="H146" s="831">
        <v>13404.019999999999</v>
      </c>
      <c r="I146" s="822">
        <v>0.29705976867313938</v>
      </c>
      <c r="J146" s="822">
        <v>576.02148689299531</v>
      </c>
      <c r="K146" s="831">
        <v>156.62</v>
      </c>
      <c r="L146" s="831">
        <v>45122.3</v>
      </c>
      <c r="M146" s="822">
        <v>1</v>
      </c>
      <c r="N146" s="822">
        <v>288.10049802068704</v>
      </c>
      <c r="O146" s="831">
        <v>183.48999999999992</v>
      </c>
      <c r="P146" s="831">
        <v>52863.000000000015</v>
      </c>
      <c r="Q146" s="827">
        <v>1.1715493226187497</v>
      </c>
      <c r="R146" s="832">
        <v>288.09744400239816</v>
      </c>
    </row>
    <row r="147" spans="1:18" ht="14.45" customHeight="1" x14ac:dyDescent="0.2">
      <c r="A147" s="821" t="s">
        <v>5435</v>
      </c>
      <c r="B147" s="822" t="s">
        <v>5436</v>
      </c>
      <c r="C147" s="822" t="s">
        <v>599</v>
      </c>
      <c r="D147" s="822" t="s">
        <v>5437</v>
      </c>
      <c r="E147" s="822" t="s">
        <v>5629</v>
      </c>
      <c r="F147" s="822" t="s">
        <v>1039</v>
      </c>
      <c r="G147" s="831">
        <v>85.049999999999983</v>
      </c>
      <c r="H147" s="831">
        <v>55086.77</v>
      </c>
      <c r="I147" s="822">
        <v>0.99107868931738363</v>
      </c>
      <c r="J147" s="822">
        <v>647.6986478542035</v>
      </c>
      <c r="K147" s="831">
        <v>300.10999999999996</v>
      </c>
      <c r="L147" s="831">
        <v>55582.640000000014</v>
      </c>
      <c r="M147" s="822">
        <v>1</v>
      </c>
      <c r="N147" s="822">
        <v>185.20755722901609</v>
      </c>
      <c r="O147" s="831">
        <v>92.300000000000011</v>
      </c>
      <c r="P147" s="831">
        <v>16881.670000000002</v>
      </c>
      <c r="Q147" s="827">
        <v>0.3037219894557005</v>
      </c>
      <c r="R147" s="832">
        <v>182.9</v>
      </c>
    </row>
    <row r="148" spans="1:18" ht="14.45" customHeight="1" x14ac:dyDescent="0.2">
      <c r="A148" s="821" t="s">
        <v>5435</v>
      </c>
      <c r="B148" s="822" t="s">
        <v>5436</v>
      </c>
      <c r="C148" s="822" t="s">
        <v>599</v>
      </c>
      <c r="D148" s="822" t="s">
        <v>5437</v>
      </c>
      <c r="E148" s="822" t="s">
        <v>5630</v>
      </c>
      <c r="F148" s="822" t="s">
        <v>5631</v>
      </c>
      <c r="G148" s="831">
        <v>9</v>
      </c>
      <c r="H148" s="831">
        <v>112799.78</v>
      </c>
      <c r="I148" s="822">
        <v>0.22716975736289235</v>
      </c>
      <c r="J148" s="822">
        <v>12533.308888888889</v>
      </c>
      <c r="K148" s="831">
        <v>40</v>
      </c>
      <c r="L148" s="831">
        <v>496543.99999999988</v>
      </c>
      <c r="M148" s="822">
        <v>1</v>
      </c>
      <c r="N148" s="822">
        <v>12413.599999999997</v>
      </c>
      <c r="O148" s="831">
        <v>23</v>
      </c>
      <c r="P148" s="831">
        <v>285512.80000000005</v>
      </c>
      <c r="Q148" s="827">
        <v>0.57500000000000018</v>
      </c>
      <c r="R148" s="832">
        <v>12413.600000000002</v>
      </c>
    </row>
    <row r="149" spans="1:18" ht="14.45" customHeight="1" x14ac:dyDescent="0.2">
      <c r="A149" s="821" t="s">
        <v>5435</v>
      </c>
      <c r="B149" s="822" t="s">
        <v>5436</v>
      </c>
      <c r="C149" s="822" t="s">
        <v>599</v>
      </c>
      <c r="D149" s="822" t="s">
        <v>5437</v>
      </c>
      <c r="E149" s="822" t="s">
        <v>5632</v>
      </c>
      <c r="F149" s="822" t="s">
        <v>1039</v>
      </c>
      <c r="G149" s="831">
        <v>57.49</v>
      </c>
      <c r="H149" s="831">
        <v>14198.570000000002</v>
      </c>
      <c r="I149" s="822">
        <v>1.0681897175632589</v>
      </c>
      <c r="J149" s="822">
        <v>246.97460427900506</v>
      </c>
      <c r="K149" s="831">
        <v>136.26000000000002</v>
      </c>
      <c r="L149" s="831">
        <v>13292.180000000004</v>
      </c>
      <c r="M149" s="822">
        <v>1</v>
      </c>
      <c r="N149" s="822">
        <v>97.550124761485407</v>
      </c>
      <c r="O149" s="831">
        <v>62.109999999999992</v>
      </c>
      <c r="P149" s="831">
        <v>6086.33</v>
      </c>
      <c r="Q149" s="827">
        <v>0.45788802137798301</v>
      </c>
      <c r="R149" s="832">
        <v>97.99275478988892</v>
      </c>
    </row>
    <row r="150" spans="1:18" ht="14.45" customHeight="1" x14ac:dyDescent="0.2">
      <c r="A150" s="821" t="s">
        <v>5435</v>
      </c>
      <c r="B150" s="822" t="s">
        <v>5436</v>
      </c>
      <c r="C150" s="822" t="s">
        <v>599</v>
      </c>
      <c r="D150" s="822" t="s">
        <v>5437</v>
      </c>
      <c r="E150" s="822" t="s">
        <v>5633</v>
      </c>
      <c r="F150" s="822" t="s">
        <v>1039</v>
      </c>
      <c r="G150" s="831">
        <v>46.69</v>
      </c>
      <c r="H150" s="831">
        <v>92722.580000000016</v>
      </c>
      <c r="I150" s="822">
        <v>2.2797089665647894</v>
      </c>
      <c r="J150" s="822">
        <v>1985.9194688370105</v>
      </c>
      <c r="K150" s="831">
        <v>96.56</v>
      </c>
      <c r="L150" s="831">
        <v>40672.990000000005</v>
      </c>
      <c r="M150" s="822">
        <v>1</v>
      </c>
      <c r="N150" s="822">
        <v>421.21986329743169</v>
      </c>
      <c r="O150" s="831"/>
      <c r="P150" s="831"/>
      <c r="Q150" s="827"/>
      <c r="R150" s="832"/>
    </row>
    <row r="151" spans="1:18" ht="14.45" customHeight="1" x14ac:dyDescent="0.2">
      <c r="A151" s="821" t="s">
        <v>5435</v>
      </c>
      <c r="B151" s="822" t="s">
        <v>5436</v>
      </c>
      <c r="C151" s="822" t="s">
        <v>599</v>
      </c>
      <c r="D151" s="822" t="s">
        <v>5437</v>
      </c>
      <c r="E151" s="822" t="s">
        <v>5634</v>
      </c>
      <c r="F151" s="822" t="s">
        <v>5631</v>
      </c>
      <c r="G151" s="831">
        <v>32</v>
      </c>
      <c r="H151" s="831">
        <v>532560.80000000005</v>
      </c>
      <c r="I151" s="822">
        <v>0.42197111622507255</v>
      </c>
      <c r="J151" s="822">
        <v>16642.525000000001</v>
      </c>
      <c r="K151" s="831">
        <v>76</v>
      </c>
      <c r="L151" s="831">
        <v>1262078.7999999998</v>
      </c>
      <c r="M151" s="822">
        <v>1</v>
      </c>
      <c r="N151" s="822">
        <v>16606.3</v>
      </c>
      <c r="O151" s="831">
        <v>80</v>
      </c>
      <c r="P151" s="831">
        <v>1328504</v>
      </c>
      <c r="Q151" s="827">
        <v>1.0526315789473686</v>
      </c>
      <c r="R151" s="832">
        <v>16606.3</v>
      </c>
    </row>
    <row r="152" spans="1:18" ht="14.45" customHeight="1" x14ac:dyDescent="0.2">
      <c r="A152" s="821" t="s">
        <v>5435</v>
      </c>
      <c r="B152" s="822" t="s">
        <v>5436</v>
      </c>
      <c r="C152" s="822" t="s">
        <v>599</v>
      </c>
      <c r="D152" s="822" t="s">
        <v>5437</v>
      </c>
      <c r="E152" s="822" t="s">
        <v>5635</v>
      </c>
      <c r="F152" s="822" t="s">
        <v>5636</v>
      </c>
      <c r="G152" s="831">
        <v>5</v>
      </c>
      <c r="H152" s="831">
        <v>742.30000000000007</v>
      </c>
      <c r="I152" s="822">
        <v>4.0672858277855405E-2</v>
      </c>
      <c r="J152" s="822">
        <v>148.46</v>
      </c>
      <c r="K152" s="831">
        <v>123</v>
      </c>
      <c r="L152" s="831">
        <v>18250.5</v>
      </c>
      <c r="M152" s="822">
        <v>1</v>
      </c>
      <c r="N152" s="822">
        <v>148.3780487804878</v>
      </c>
      <c r="O152" s="831"/>
      <c r="P152" s="831"/>
      <c r="Q152" s="827"/>
      <c r="R152" s="832"/>
    </row>
    <row r="153" spans="1:18" ht="14.45" customHeight="1" x14ac:dyDescent="0.2">
      <c r="A153" s="821" t="s">
        <v>5435</v>
      </c>
      <c r="B153" s="822" t="s">
        <v>5436</v>
      </c>
      <c r="C153" s="822" t="s">
        <v>599</v>
      </c>
      <c r="D153" s="822" t="s">
        <v>5437</v>
      </c>
      <c r="E153" s="822" t="s">
        <v>5637</v>
      </c>
      <c r="F153" s="822" t="s">
        <v>2107</v>
      </c>
      <c r="G153" s="831">
        <v>8</v>
      </c>
      <c r="H153" s="831">
        <v>176112.02000000002</v>
      </c>
      <c r="I153" s="822">
        <v>0.25364759887804106</v>
      </c>
      <c r="J153" s="822">
        <v>22014.002500000002</v>
      </c>
      <c r="K153" s="831">
        <v>31.88</v>
      </c>
      <c r="L153" s="831">
        <v>694317.71</v>
      </c>
      <c r="M153" s="822">
        <v>1</v>
      </c>
      <c r="N153" s="822">
        <v>21779.100062735255</v>
      </c>
      <c r="O153" s="831">
        <v>57.05</v>
      </c>
      <c r="P153" s="831">
        <v>1242521.4800000002</v>
      </c>
      <c r="Q153" s="827">
        <v>1.7895575211526726</v>
      </c>
      <c r="R153" s="832">
        <v>21779.51761612621</v>
      </c>
    </row>
    <row r="154" spans="1:18" ht="14.45" customHeight="1" x14ac:dyDescent="0.2">
      <c r="A154" s="821" t="s">
        <v>5435</v>
      </c>
      <c r="B154" s="822" t="s">
        <v>5436</v>
      </c>
      <c r="C154" s="822" t="s">
        <v>599</v>
      </c>
      <c r="D154" s="822" t="s">
        <v>5437</v>
      </c>
      <c r="E154" s="822" t="s">
        <v>5638</v>
      </c>
      <c r="F154" s="822" t="s">
        <v>2512</v>
      </c>
      <c r="G154" s="831"/>
      <c r="H154" s="831"/>
      <c r="I154" s="822"/>
      <c r="J154" s="822"/>
      <c r="K154" s="831">
        <v>359.24</v>
      </c>
      <c r="L154" s="831">
        <v>170376.97999999995</v>
      </c>
      <c r="M154" s="822">
        <v>1</v>
      </c>
      <c r="N154" s="822">
        <v>474.27062687896654</v>
      </c>
      <c r="O154" s="831">
        <v>356.52999999999992</v>
      </c>
      <c r="P154" s="831">
        <v>169091.57</v>
      </c>
      <c r="Q154" s="827">
        <v>0.99245549486791029</v>
      </c>
      <c r="R154" s="832">
        <v>474.27024373825498</v>
      </c>
    </row>
    <row r="155" spans="1:18" ht="14.45" customHeight="1" x14ac:dyDescent="0.2">
      <c r="A155" s="821" t="s">
        <v>5435</v>
      </c>
      <c r="B155" s="822" t="s">
        <v>5436</v>
      </c>
      <c r="C155" s="822" t="s">
        <v>599</v>
      </c>
      <c r="D155" s="822" t="s">
        <v>5437</v>
      </c>
      <c r="E155" s="822" t="s">
        <v>5639</v>
      </c>
      <c r="F155" s="822" t="s">
        <v>2512</v>
      </c>
      <c r="G155" s="831"/>
      <c r="H155" s="831"/>
      <c r="I155" s="822"/>
      <c r="J155" s="822"/>
      <c r="K155" s="831">
        <v>443.2000000000001</v>
      </c>
      <c r="L155" s="831">
        <v>90643.21</v>
      </c>
      <c r="M155" s="822">
        <v>1</v>
      </c>
      <c r="N155" s="822">
        <v>204.51987815884473</v>
      </c>
      <c r="O155" s="831">
        <v>367.73999999999995</v>
      </c>
      <c r="P155" s="831">
        <v>75210.150000000009</v>
      </c>
      <c r="Q155" s="827">
        <v>0.82973837753539403</v>
      </c>
      <c r="R155" s="832">
        <v>204.51990536792303</v>
      </c>
    </row>
    <row r="156" spans="1:18" ht="14.45" customHeight="1" x14ac:dyDescent="0.2">
      <c r="A156" s="821" t="s">
        <v>5435</v>
      </c>
      <c r="B156" s="822" t="s">
        <v>5436</v>
      </c>
      <c r="C156" s="822" t="s">
        <v>599</v>
      </c>
      <c r="D156" s="822" t="s">
        <v>5437</v>
      </c>
      <c r="E156" s="822" t="s">
        <v>5640</v>
      </c>
      <c r="F156" s="822" t="s">
        <v>2855</v>
      </c>
      <c r="G156" s="831"/>
      <c r="H156" s="831"/>
      <c r="I156" s="822"/>
      <c r="J156" s="822"/>
      <c r="K156" s="831">
        <v>1</v>
      </c>
      <c r="L156" s="831">
        <v>81007.61</v>
      </c>
      <c r="M156" s="822">
        <v>1</v>
      </c>
      <c r="N156" s="822">
        <v>81007.61</v>
      </c>
      <c r="O156" s="831"/>
      <c r="P156" s="831"/>
      <c r="Q156" s="827"/>
      <c r="R156" s="832"/>
    </row>
    <row r="157" spans="1:18" ht="14.45" customHeight="1" x14ac:dyDescent="0.2">
      <c r="A157" s="821" t="s">
        <v>5435</v>
      </c>
      <c r="B157" s="822" t="s">
        <v>5436</v>
      </c>
      <c r="C157" s="822" t="s">
        <v>599</v>
      </c>
      <c r="D157" s="822" t="s">
        <v>5437</v>
      </c>
      <c r="E157" s="822" t="s">
        <v>5641</v>
      </c>
      <c r="F157" s="822" t="s">
        <v>2806</v>
      </c>
      <c r="G157" s="831"/>
      <c r="H157" s="831"/>
      <c r="I157" s="822"/>
      <c r="J157" s="822"/>
      <c r="K157" s="831">
        <v>23</v>
      </c>
      <c r="L157" s="831">
        <v>386900.3</v>
      </c>
      <c r="M157" s="822">
        <v>1</v>
      </c>
      <c r="N157" s="822">
        <v>16821.752173913042</v>
      </c>
      <c r="O157" s="831">
        <v>9</v>
      </c>
      <c r="P157" s="831">
        <v>151901.07</v>
      </c>
      <c r="Q157" s="827">
        <v>0.39261037016513045</v>
      </c>
      <c r="R157" s="832">
        <v>16877.896666666667</v>
      </c>
    </row>
    <row r="158" spans="1:18" ht="14.45" customHeight="1" x14ac:dyDescent="0.2">
      <c r="A158" s="821" t="s">
        <v>5435</v>
      </c>
      <c r="B158" s="822" t="s">
        <v>5436</v>
      </c>
      <c r="C158" s="822" t="s">
        <v>599</v>
      </c>
      <c r="D158" s="822" t="s">
        <v>5437</v>
      </c>
      <c r="E158" s="822" t="s">
        <v>5642</v>
      </c>
      <c r="F158" s="822" t="s">
        <v>5643</v>
      </c>
      <c r="G158" s="831"/>
      <c r="H158" s="831"/>
      <c r="I158" s="822"/>
      <c r="J158" s="822"/>
      <c r="K158" s="831"/>
      <c r="L158" s="831"/>
      <c r="M158" s="822"/>
      <c r="N158" s="822"/>
      <c r="O158" s="831">
        <v>42</v>
      </c>
      <c r="P158" s="831">
        <v>138601.40000000002</v>
      </c>
      <c r="Q158" s="827"/>
      <c r="R158" s="832">
        <v>3300.0333333333338</v>
      </c>
    </row>
    <row r="159" spans="1:18" ht="14.45" customHeight="1" x14ac:dyDescent="0.2">
      <c r="A159" s="821" t="s">
        <v>5435</v>
      </c>
      <c r="B159" s="822" t="s">
        <v>5436</v>
      </c>
      <c r="C159" s="822" t="s">
        <v>599</v>
      </c>
      <c r="D159" s="822" t="s">
        <v>5437</v>
      </c>
      <c r="E159" s="822" t="s">
        <v>5644</v>
      </c>
      <c r="F159" s="822" t="s">
        <v>2100</v>
      </c>
      <c r="G159" s="831"/>
      <c r="H159" s="831"/>
      <c r="I159" s="822"/>
      <c r="J159" s="822"/>
      <c r="K159" s="831">
        <v>14</v>
      </c>
      <c r="L159" s="831">
        <v>1493637</v>
      </c>
      <c r="M159" s="822">
        <v>1</v>
      </c>
      <c r="N159" s="822">
        <v>106688.35714285714</v>
      </c>
      <c r="O159" s="831"/>
      <c r="P159" s="831"/>
      <c r="Q159" s="827"/>
      <c r="R159" s="832"/>
    </row>
    <row r="160" spans="1:18" ht="14.45" customHeight="1" x14ac:dyDescent="0.2">
      <c r="A160" s="821" t="s">
        <v>5435</v>
      </c>
      <c r="B160" s="822" t="s">
        <v>5436</v>
      </c>
      <c r="C160" s="822" t="s">
        <v>599</v>
      </c>
      <c r="D160" s="822" t="s">
        <v>5437</v>
      </c>
      <c r="E160" s="822" t="s">
        <v>5645</v>
      </c>
      <c r="F160" s="822" t="s">
        <v>2071</v>
      </c>
      <c r="G160" s="831"/>
      <c r="H160" s="831"/>
      <c r="I160" s="822"/>
      <c r="J160" s="822"/>
      <c r="K160" s="831">
        <v>18</v>
      </c>
      <c r="L160" s="831">
        <v>658359.67999999993</v>
      </c>
      <c r="M160" s="822">
        <v>1</v>
      </c>
      <c r="N160" s="822">
        <v>36575.537777777776</v>
      </c>
      <c r="O160" s="831">
        <v>43</v>
      </c>
      <c r="P160" s="831">
        <v>1562678.3</v>
      </c>
      <c r="Q160" s="827">
        <v>2.3735935651466389</v>
      </c>
      <c r="R160" s="832">
        <v>36341.355813953487</v>
      </c>
    </row>
    <row r="161" spans="1:18" ht="14.45" customHeight="1" x14ac:dyDescent="0.2">
      <c r="A161" s="821" t="s">
        <v>5435</v>
      </c>
      <c r="B161" s="822" t="s">
        <v>5436</v>
      </c>
      <c r="C161" s="822" t="s">
        <v>599</v>
      </c>
      <c r="D161" s="822" t="s">
        <v>5437</v>
      </c>
      <c r="E161" s="822" t="s">
        <v>5646</v>
      </c>
      <c r="F161" s="822" t="s">
        <v>2100</v>
      </c>
      <c r="G161" s="831"/>
      <c r="H161" s="831"/>
      <c r="I161" s="822"/>
      <c r="J161" s="822"/>
      <c r="K161" s="831">
        <v>17</v>
      </c>
      <c r="L161" s="831">
        <v>1813746</v>
      </c>
      <c r="M161" s="822">
        <v>1</v>
      </c>
      <c r="N161" s="822">
        <v>106690.94117647059</v>
      </c>
      <c r="O161" s="831">
        <v>32</v>
      </c>
      <c r="P161" s="831">
        <v>2941672.5</v>
      </c>
      <c r="Q161" s="827">
        <v>1.6218767677502803</v>
      </c>
      <c r="R161" s="832">
        <v>91927.265625</v>
      </c>
    </row>
    <row r="162" spans="1:18" ht="14.45" customHeight="1" x14ac:dyDescent="0.2">
      <c r="A162" s="821" t="s">
        <v>5435</v>
      </c>
      <c r="B162" s="822" t="s">
        <v>5436</v>
      </c>
      <c r="C162" s="822" t="s">
        <v>599</v>
      </c>
      <c r="D162" s="822" t="s">
        <v>5437</v>
      </c>
      <c r="E162" s="822" t="s">
        <v>5647</v>
      </c>
      <c r="F162" s="822" t="s">
        <v>5648</v>
      </c>
      <c r="G162" s="831"/>
      <c r="H162" s="831"/>
      <c r="I162" s="822"/>
      <c r="J162" s="822"/>
      <c r="K162" s="831">
        <v>9</v>
      </c>
      <c r="L162" s="831">
        <v>269985.2</v>
      </c>
      <c r="M162" s="822">
        <v>1</v>
      </c>
      <c r="N162" s="822">
        <v>29998.355555555558</v>
      </c>
      <c r="O162" s="831">
        <v>21</v>
      </c>
      <c r="P162" s="831">
        <v>629735.4</v>
      </c>
      <c r="Q162" s="827">
        <v>2.332481187857705</v>
      </c>
      <c r="R162" s="832">
        <v>29987.4</v>
      </c>
    </row>
    <row r="163" spans="1:18" ht="14.45" customHeight="1" x14ac:dyDescent="0.2">
      <c r="A163" s="821" t="s">
        <v>5435</v>
      </c>
      <c r="B163" s="822" t="s">
        <v>5436</v>
      </c>
      <c r="C163" s="822" t="s">
        <v>599</v>
      </c>
      <c r="D163" s="822" t="s">
        <v>5437</v>
      </c>
      <c r="E163" s="822" t="s">
        <v>5649</v>
      </c>
      <c r="F163" s="822" t="s">
        <v>5648</v>
      </c>
      <c r="G163" s="831"/>
      <c r="H163" s="831"/>
      <c r="I163" s="822"/>
      <c r="J163" s="822"/>
      <c r="K163" s="831">
        <v>29</v>
      </c>
      <c r="L163" s="831">
        <v>886277.7</v>
      </c>
      <c r="M163" s="822">
        <v>1</v>
      </c>
      <c r="N163" s="822">
        <v>30561.3</v>
      </c>
      <c r="O163" s="831">
        <v>73</v>
      </c>
      <c r="P163" s="831">
        <v>2230974.9</v>
      </c>
      <c r="Q163" s="827">
        <v>2.5172413793103448</v>
      </c>
      <c r="R163" s="832">
        <v>30561.3</v>
      </c>
    </row>
    <row r="164" spans="1:18" ht="14.45" customHeight="1" x14ac:dyDescent="0.2">
      <c r="A164" s="821" t="s">
        <v>5435</v>
      </c>
      <c r="B164" s="822" t="s">
        <v>5436</v>
      </c>
      <c r="C164" s="822" t="s">
        <v>599</v>
      </c>
      <c r="D164" s="822" t="s">
        <v>5437</v>
      </c>
      <c r="E164" s="822" t="s">
        <v>5650</v>
      </c>
      <c r="F164" s="822" t="s">
        <v>5651</v>
      </c>
      <c r="G164" s="831"/>
      <c r="H164" s="831"/>
      <c r="I164" s="822"/>
      <c r="J164" s="822"/>
      <c r="K164" s="831"/>
      <c r="L164" s="831"/>
      <c r="M164" s="822"/>
      <c r="N164" s="822"/>
      <c r="O164" s="831">
        <v>62.400000000000006</v>
      </c>
      <c r="P164" s="831">
        <v>3394.6000000000017</v>
      </c>
      <c r="Q164" s="827"/>
      <c r="R164" s="832">
        <v>54.40064102564105</v>
      </c>
    </row>
    <row r="165" spans="1:18" ht="14.45" customHeight="1" x14ac:dyDescent="0.2">
      <c r="A165" s="821" t="s">
        <v>5435</v>
      </c>
      <c r="B165" s="822" t="s">
        <v>5436</v>
      </c>
      <c r="C165" s="822" t="s">
        <v>599</v>
      </c>
      <c r="D165" s="822" t="s">
        <v>5437</v>
      </c>
      <c r="E165" s="822" t="s">
        <v>5652</v>
      </c>
      <c r="F165" s="822" t="s">
        <v>5651</v>
      </c>
      <c r="G165" s="831"/>
      <c r="H165" s="831"/>
      <c r="I165" s="822"/>
      <c r="J165" s="822"/>
      <c r="K165" s="831"/>
      <c r="L165" s="831"/>
      <c r="M165" s="822"/>
      <c r="N165" s="822"/>
      <c r="O165" s="831">
        <v>75.959999999999994</v>
      </c>
      <c r="P165" s="831">
        <v>8258.4300000000039</v>
      </c>
      <c r="Q165" s="827"/>
      <c r="R165" s="832">
        <v>108.72077409162723</v>
      </c>
    </row>
    <row r="166" spans="1:18" ht="14.45" customHeight="1" x14ac:dyDescent="0.2">
      <c r="A166" s="821" t="s">
        <v>5435</v>
      </c>
      <c r="B166" s="822" t="s">
        <v>5436</v>
      </c>
      <c r="C166" s="822" t="s">
        <v>599</v>
      </c>
      <c r="D166" s="822" t="s">
        <v>5437</v>
      </c>
      <c r="E166" s="822" t="s">
        <v>5653</v>
      </c>
      <c r="F166" s="822" t="s">
        <v>2036</v>
      </c>
      <c r="G166" s="831"/>
      <c r="H166" s="831"/>
      <c r="I166" s="822"/>
      <c r="J166" s="822"/>
      <c r="K166" s="831">
        <v>7</v>
      </c>
      <c r="L166" s="831">
        <v>77602</v>
      </c>
      <c r="M166" s="822">
        <v>1</v>
      </c>
      <c r="N166" s="822">
        <v>11086</v>
      </c>
      <c r="O166" s="831">
        <v>16</v>
      </c>
      <c r="P166" s="831">
        <v>177126.6</v>
      </c>
      <c r="Q166" s="827">
        <v>2.2825004510193039</v>
      </c>
      <c r="R166" s="832">
        <v>11070.4125</v>
      </c>
    </row>
    <row r="167" spans="1:18" ht="14.45" customHeight="1" x14ac:dyDescent="0.2">
      <c r="A167" s="821" t="s">
        <v>5435</v>
      </c>
      <c r="B167" s="822" t="s">
        <v>5436</v>
      </c>
      <c r="C167" s="822" t="s">
        <v>599</v>
      </c>
      <c r="D167" s="822" t="s">
        <v>5437</v>
      </c>
      <c r="E167" s="822" t="s">
        <v>5654</v>
      </c>
      <c r="F167" s="822" t="s">
        <v>5643</v>
      </c>
      <c r="G167" s="831"/>
      <c r="H167" s="831"/>
      <c r="I167" s="822"/>
      <c r="J167" s="822"/>
      <c r="K167" s="831">
        <v>4</v>
      </c>
      <c r="L167" s="831">
        <v>3455.52</v>
      </c>
      <c r="M167" s="822">
        <v>1</v>
      </c>
      <c r="N167" s="822">
        <v>863.88</v>
      </c>
      <c r="O167" s="831">
        <v>6</v>
      </c>
      <c r="P167" s="831">
        <v>5183.28</v>
      </c>
      <c r="Q167" s="827">
        <v>1.5</v>
      </c>
      <c r="R167" s="832">
        <v>863.88</v>
      </c>
    </row>
    <row r="168" spans="1:18" ht="14.45" customHeight="1" x14ac:dyDescent="0.2">
      <c r="A168" s="821" t="s">
        <v>5435</v>
      </c>
      <c r="B168" s="822" t="s">
        <v>5436</v>
      </c>
      <c r="C168" s="822" t="s">
        <v>599</v>
      </c>
      <c r="D168" s="822" t="s">
        <v>5437</v>
      </c>
      <c r="E168" s="822" t="s">
        <v>5655</v>
      </c>
      <c r="F168" s="822" t="s">
        <v>2103</v>
      </c>
      <c r="G168" s="831"/>
      <c r="H168" s="831"/>
      <c r="I168" s="822"/>
      <c r="J168" s="822"/>
      <c r="K168" s="831">
        <v>10</v>
      </c>
      <c r="L168" s="831">
        <v>375402.2</v>
      </c>
      <c r="M168" s="822">
        <v>1</v>
      </c>
      <c r="N168" s="822">
        <v>37540.22</v>
      </c>
      <c r="O168" s="831">
        <v>5</v>
      </c>
      <c r="P168" s="831">
        <v>233429.7</v>
      </c>
      <c r="Q168" s="827">
        <v>0.62181228559662149</v>
      </c>
      <c r="R168" s="832">
        <v>46685.94</v>
      </c>
    </row>
    <row r="169" spans="1:18" ht="14.45" customHeight="1" x14ac:dyDescent="0.2">
      <c r="A169" s="821" t="s">
        <v>5435</v>
      </c>
      <c r="B169" s="822" t="s">
        <v>5436</v>
      </c>
      <c r="C169" s="822" t="s">
        <v>599</v>
      </c>
      <c r="D169" s="822" t="s">
        <v>5437</v>
      </c>
      <c r="E169" s="822" t="s">
        <v>5656</v>
      </c>
      <c r="F169" s="822" t="s">
        <v>2006</v>
      </c>
      <c r="G169" s="831"/>
      <c r="H169" s="831"/>
      <c r="I169" s="822"/>
      <c r="J169" s="822"/>
      <c r="K169" s="831">
        <v>12.42</v>
      </c>
      <c r="L169" s="831">
        <v>5466.16</v>
      </c>
      <c r="M169" s="822">
        <v>1</v>
      </c>
      <c r="N169" s="822">
        <v>440.10950080515295</v>
      </c>
      <c r="O169" s="831"/>
      <c r="P169" s="831"/>
      <c r="Q169" s="827"/>
      <c r="R169" s="832"/>
    </row>
    <row r="170" spans="1:18" ht="14.45" customHeight="1" x14ac:dyDescent="0.2">
      <c r="A170" s="821" t="s">
        <v>5435</v>
      </c>
      <c r="B170" s="822" t="s">
        <v>5436</v>
      </c>
      <c r="C170" s="822" t="s">
        <v>599</v>
      </c>
      <c r="D170" s="822" t="s">
        <v>5437</v>
      </c>
      <c r="E170" s="822" t="s">
        <v>5657</v>
      </c>
      <c r="F170" s="822" t="s">
        <v>3875</v>
      </c>
      <c r="G170" s="831"/>
      <c r="H170" s="831"/>
      <c r="I170" s="822"/>
      <c r="J170" s="822"/>
      <c r="K170" s="831">
        <v>3.9</v>
      </c>
      <c r="L170" s="831">
        <v>206404.85</v>
      </c>
      <c r="M170" s="822">
        <v>1</v>
      </c>
      <c r="N170" s="822">
        <v>52924.320512820515</v>
      </c>
      <c r="O170" s="831">
        <v>105.88999999999999</v>
      </c>
      <c r="P170" s="831">
        <v>5013902.09</v>
      </c>
      <c r="Q170" s="827">
        <v>24.291590483460052</v>
      </c>
      <c r="R170" s="832">
        <v>47350.10000944377</v>
      </c>
    </row>
    <row r="171" spans="1:18" ht="14.45" customHeight="1" x14ac:dyDescent="0.2">
      <c r="A171" s="821" t="s">
        <v>5435</v>
      </c>
      <c r="B171" s="822" t="s">
        <v>5436</v>
      </c>
      <c r="C171" s="822" t="s">
        <v>599</v>
      </c>
      <c r="D171" s="822" t="s">
        <v>5437</v>
      </c>
      <c r="E171" s="822" t="s">
        <v>5658</v>
      </c>
      <c r="F171" s="822" t="s">
        <v>2133</v>
      </c>
      <c r="G171" s="831"/>
      <c r="H171" s="831"/>
      <c r="I171" s="822"/>
      <c r="J171" s="822"/>
      <c r="K171" s="831"/>
      <c r="L171" s="831"/>
      <c r="M171" s="822"/>
      <c r="N171" s="822"/>
      <c r="O171" s="831">
        <v>42.8</v>
      </c>
      <c r="P171" s="831">
        <v>1845964</v>
      </c>
      <c r="Q171" s="827"/>
      <c r="R171" s="832">
        <v>43130</v>
      </c>
    </row>
    <row r="172" spans="1:18" ht="14.45" customHeight="1" x14ac:dyDescent="0.2">
      <c r="A172" s="821" t="s">
        <v>5435</v>
      </c>
      <c r="B172" s="822" t="s">
        <v>5436</v>
      </c>
      <c r="C172" s="822" t="s">
        <v>599</v>
      </c>
      <c r="D172" s="822" t="s">
        <v>5437</v>
      </c>
      <c r="E172" s="822" t="s">
        <v>5659</v>
      </c>
      <c r="F172" s="822" t="s">
        <v>2062</v>
      </c>
      <c r="G172" s="831"/>
      <c r="H172" s="831"/>
      <c r="I172" s="822"/>
      <c r="J172" s="822"/>
      <c r="K172" s="831">
        <v>6</v>
      </c>
      <c r="L172" s="831">
        <v>537391.80000000005</v>
      </c>
      <c r="M172" s="822">
        <v>1</v>
      </c>
      <c r="N172" s="822">
        <v>89565.3</v>
      </c>
      <c r="O172" s="831">
        <v>1</v>
      </c>
      <c r="P172" s="831">
        <v>62391.63</v>
      </c>
      <c r="Q172" s="827">
        <v>0.11610082252836755</v>
      </c>
      <c r="R172" s="832">
        <v>62391.63</v>
      </c>
    </row>
    <row r="173" spans="1:18" ht="14.45" customHeight="1" x14ac:dyDescent="0.2">
      <c r="A173" s="821" t="s">
        <v>5435</v>
      </c>
      <c r="B173" s="822" t="s">
        <v>5436</v>
      </c>
      <c r="C173" s="822" t="s">
        <v>599</v>
      </c>
      <c r="D173" s="822" t="s">
        <v>5437</v>
      </c>
      <c r="E173" s="822" t="s">
        <v>5660</v>
      </c>
      <c r="F173" s="822" t="s">
        <v>2031</v>
      </c>
      <c r="G173" s="831"/>
      <c r="H173" s="831"/>
      <c r="I173" s="822"/>
      <c r="J173" s="822"/>
      <c r="K173" s="831"/>
      <c r="L173" s="831"/>
      <c r="M173" s="822"/>
      <c r="N173" s="822"/>
      <c r="O173" s="831">
        <v>11.42</v>
      </c>
      <c r="P173" s="831">
        <v>272.01</v>
      </c>
      <c r="Q173" s="827"/>
      <c r="R173" s="832">
        <v>23.818739054290717</v>
      </c>
    </row>
    <row r="174" spans="1:18" ht="14.45" customHeight="1" x14ac:dyDescent="0.2">
      <c r="A174" s="821" t="s">
        <v>5435</v>
      </c>
      <c r="B174" s="822" t="s">
        <v>5436</v>
      </c>
      <c r="C174" s="822" t="s">
        <v>599</v>
      </c>
      <c r="D174" s="822" t="s">
        <v>5437</v>
      </c>
      <c r="E174" s="822" t="s">
        <v>5661</v>
      </c>
      <c r="F174" s="822" t="s">
        <v>947</v>
      </c>
      <c r="G174" s="831"/>
      <c r="H174" s="831"/>
      <c r="I174" s="822"/>
      <c r="J174" s="822"/>
      <c r="K174" s="831"/>
      <c r="L174" s="831"/>
      <c r="M174" s="822"/>
      <c r="N174" s="822"/>
      <c r="O174" s="831">
        <v>74.569999999999993</v>
      </c>
      <c r="P174" s="831">
        <v>32246.320000000003</v>
      </c>
      <c r="Q174" s="827"/>
      <c r="R174" s="832">
        <v>432.430199812257</v>
      </c>
    </row>
    <row r="175" spans="1:18" ht="14.45" customHeight="1" x14ac:dyDescent="0.2">
      <c r="A175" s="821" t="s">
        <v>5435</v>
      </c>
      <c r="B175" s="822" t="s">
        <v>5436</v>
      </c>
      <c r="C175" s="822" t="s">
        <v>599</v>
      </c>
      <c r="D175" s="822" t="s">
        <v>5437</v>
      </c>
      <c r="E175" s="822" t="s">
        <v>5662</v>
      </c>
      <c r="F175" s="822" t="s">
        <v>2071</v>
      </c>
      <c r="G175" s="831"/>
      <c r="H175" s="831"/>
      <c r="I175" s="822"/>
      <c r="J175" s="822"/>
      <c r="K175" s="831"/>
      <c r="L175" s="831"/>
      <c r="M175" s="822"/>
      <c r="N175" s="822"/>
      <c r="O175" s="831">
        <v>6</v>
      </c>
      <c r="P175" s="831">
        <v>217747.23</v>
      </c>
      <c r="Q175" s="827"/>
      <c r="R175" s="832">
        <v>36291.205000000002</v>
      </c>
    </row>
    <row r="176" spans="1:18" ht="14.45" customHeight="1" x14ac:dyDescent="0.2">
      <c r="A176" s="821" t="s">
        <v>5435</v>
      </c>
      <c r="B176" s="822" t="s">
        <v>5436</v>
      </c>
      <c r="C176" s="822" t="s">
        <v>599</v>
      </c>
      <c r="D176" s="822" t="s">
        <v>5437</v>
      </c>
      <c r="E176" s="822" t="s">
        <v>5663</v>
      </c>
      <c r="F176" s="822" t="s">
        <v>2075</v>
      </c>
      <c r="G176" s="831"/>
      <c r="H176" s="831"/>
      <c r="I176" s="822"/>
      <c r="J176" s="822"/>
      <c r="K176" s="831"/>
      <c r="L176" s="831"/>
      <c r="M176" s="822"/>
      <c r="N176" s="822"/>
      <c r="O176" s="831">
        <v>36</v>
      </c>
      <c r="P176" s="831">
        <v>1330480.1200000001</v>
      </c>
      <c r="Q176" s="827"/>
      <c r="R176" s="832">
        <v>36957.781111111115</v>
      </c>
    </row>
    <row r="177" spans="1:18" ht="14.45" customHeight="1" x14ac:dyDescent="0.2">
      <c r="A177" s="821" t="s">
        <v>5435</v>
      </c>
      <c r="B177" s="822" t="s">
        <v>5436</v>
      </c>
      <c r="C177" s="822" t="s">
        <v>599</v>
      </c>
      <c r="D177" s="822" t="s">
        <v>5437</v>
      </c>
      <c r="E177" s="822" t="s">
        <v>5664</v>
      </c>
      <c r="F177" s="822" t="s">
        <v>2147</v>
      </c>
      <c r="G177" s="831"/>
      <c r="H177" s="831"/>
      <c r="I177" s="822"/>
      <c r="J177" s="822"/>
      <c r="K177" s="831"/>
      <c r="L177" s="831"/>
      <c r="M177" s="822"/>
      <c r="N177" s="822"/>
      <c r="O177" s="831">
        <v>197.11999999999998</v>
      </c>
      <c r="P177" s="831">
        <v>919805.30999999982</v>
      </c>
      <c r="Q177" s="827"/>
      <c r="R177" s="832">
        <v>4666.2201197240256</v>
      </c>
    </row>
    <row r="178" spans="1:18" ht="14.45" customHeight="1" x14ac:dyDescent="0.2">
      <c r="A178" s="821" t="s">
        <v>5435</v>
      </c>
      <c r="B178" s="822" t="s">
        <v>5436</v>
      </c>
      <c r="C178" s="822" t="s">
        <v>599</v>
      </c>
      <c r="D178" s="822" t="s">
        <v>5437</v>
      </c>
      <c r="E178" s="822" t="s">
        <v>5665</v>
      </c>
      <c r="F178" s="822" t="s">
        <v>2100</v>
      </c>
      <c r="G178" s="831"/>
      <c r="H178" s="831"/>
      <c r="I178" s="822"/>
      <c r="J178" s="822"/>
      <c r="K178" s="831"/>
      <c r="L178" s="831"/>
      <c r="M178" s="822"/>
      <c r="N178" s="822"/>
      <c r="O178" s="831">
        <v>5</v>
      </c>
      <c r="P178" s="831">
        <v>460107.6</v>
      </c>
      <c r="Q178" s="827"/>
      <c r="R178" s="832">
        <v>92021.51999999999</v>
      </c>
    </row>
    <row r="179" spans="1:18" ht="14.45" customHeight="1" x14ac:dyDescent="0.2">
      <c r="A179" s="821" t="s">
        <v>5435</v>
      </c>
      <c r="B179" s="822" t="s">
        <v>5436</v>
      </c>
      <c r="C179" s="822" t="s">
        <v>599</v>
      </c>
      <c r="D179" s="822" t="s">
        <v>5437</v>
      </c>
      <c r="E179" s="822" t="s">
        <v>5666</v>
      </c>
      <c r="F179" s="822" t="s">
        <v>947</v>
      </c>
      <c r="G179" s="831"/>
      <c r="H179" s="831"/>
      <c r="I179" s="822"/>
      <c r="J179" s="822"/>
      <c r="K179" s="831"/>
      <c r="L179" s="831"/>
      <c r="M179" s="822"/>
      <c r="N179" s="822"/>
      <c r="O179" s="831">
        <v>266.55999999999995</v>
      </c>
      <c r="P179" s="831">
        <v>65024.67</v>
      </c>
      <c r="Q179" s="827"/>
      <c r="R179" s="832">
        <v>243.94008853541422</v>
      </c>
    </row>
    <row r="180" spans="1:18" ht="14.45" customHeight="1" x14ac:dyDescent="0.2">
      <c r="A180" s="821" t="s">
        <v>5435</v>
      </c>
      <c r="B180" s="822" t="s">
        <v>5436</v>
      </c>
      <c r="C180" s="822" t="s">
        <v>599</v>
      </c>
      <c r="D180" s="822" t="s">
        <v>5437</v>
      </c>
      <c r="E180" s="822" t="s">
        <v>5667</v>
      </c>
      <c r="F180" s="822" t="s">
        <v>947</v>
      </c>
      <c r="G180" s="831"/>
      <c r="H180" s="831"/>
      <c r="I180" s="822"/>
      <c r="J180" s="822"/>
      <c r="K180" s="831"/>
      <c r="L180" s="831"/>
      <c r="M180" s="822"/>
      <c r="N180" s="822"/>
      <c r="O180" s="831">
        <v>614.04999999999995</v>
      </c>
      <c r="P180" s="831">
        <v>46980.979999999996</v>
      </c>
      <c r="Q180" s="827"/>
      <c r="R180" s="832">
        <v>76.510023613712235</v>
      </c>
    </row>
    <row r="181" spans="1:18" ht="14.45" customHeight="1" x14ac:dyDescent="0.2">
      <c r="A181" s="821" t="s">
        <v>5435</v>
      </c>
      <c r="B181" s="822" t="s">
        <v>5436</v>
      </c>
      <c r="C181" s="822" t="s">
        <v>599</v>
      </c>
      <c r="D181" s="822" t="s">
        <v>5437</v>
      </c>
      <c r="E181" s="822" t="s">
        <v>5668</v>
      </c>
      <c r="F181" s="822" t="s">
        <v>1039</v>
      </c>
      <c r="G181" s="831"/>
      <c r="H181" s="831"/>
      <c r="I181" s="822"/>
      <c r="J181" s="822"/>
      <c r="K181" s="831"/>
      <c r="L181" s="831"/>
      <c r="M181" s="822"/>
      <c r="N181" s="822"/>
      <c r="O181" s="831">
        <v>110.79</v>
      </c>
      <c r="P181" s="831">
        <v>46856.039999999994</v>
      </c>
      <c r="Q181" s="827"/>
      <c r="R181" s="832">
        <v>422.92661792580549</v>
      </c>
    </row>
    <row r="182" spans="1:18" ht="14.45" customHeight="1" x14ac:dyDescent="0.2">
      <c r="A182" s="821" t="s">
        <v>5435</v>
      </c>
      <c r="B182" s="822" t="s">
        <v>5436</v>
      </c>
      <c r="C182" s="822" t="s">
        <v>599</v>
      </c>
      <c r="D182" s="822" t="s">
        <v>5437</v>
      </c>
      <c r="E182" s="822" t="s">
        <v>5669</v>
      </c>
      <c r="F182" s="822" t="s">
        <v>2057</v>
      </c>
      <c r="G182" s="831"/>
      <c r="H182" s="831"/>
      <c r="I182" s="822"/>
      <c r="J182" s="822"/>
      <c r="K182" s="831"/>
      <c r="L182" s="831"/>
      <c r="M182" s="822"/>
      <c r="N182" s="822"/>
      <c r="O182" s="831">
        <v>7</v>
      </c>
      <c r="P182" s="831">
        <v>31839.040000000001</v>
      </c>
      <c r="Q182" s="827"/>
      <c r="R182" s="832">
        <v>4548.4342857142856</v>
      </c>
    </row>
    <row r="183" spans="1:18" ht="14.45" customHeight="1" x14ac:dyDescent="0.2">
      <c r="A183" s="821" t="s">
        <v>5435</v>
      </c>
      <c r="B183" s="822" t="s">
        <v>5436</v>
      </c>
      <c r="C183" s="822" t="s">
        <v>599</v>
      </c>
      <c r="D183" s="822" t="s">
        <v>5437</v>
      </c>
      <c r="E183" s="822" t="s">
        <v>5670</v>
      </c>
      <c r="F183" s="822" t="s">
        <v>2057</v>
      </c>
      <c r="G183" s="831"/>
      <c r="H183" s="831"/>
      <c r="I183" s="822"/>
      <c r="J183" s="822"/>
      <c r="K183" s="831"/>
      <c r="L183" s="831"/>
      <c r="M183" s="822"/>
      <c r="N183" s="822"/>
      <c r="O183" s="831">
        <v>233</v>
      </c>
      <c r="P183" s="831">
        <v>300770.37999999989</v>
      </c>
      <c r="Q183" s="827"/>
      <c r="R183" s="832">
        <v>1290.8599999999994</v>
      </c>
    </row>
    <row r="184" spans="1:18" ht="14.45" customHeight="1" x14ac:dyDescent="0.2">
      <c r="A184" s="821" t="s">
        <v>5435</v>
      </c>
      <c r="B184" s="822" t="s">
        <v>5436</v>
      </c>
      <c r="C184" s="822" t="s">
        <v>599</v>
      </c>
      <c r="D184" s="822" t="s">
        <v>5437</v>
      </c>
      <c r="E184" s="822" t="s">
        <v>5671</v>
      </c>
      <c r="F184" s="822" t="s">
        <v>758</v>
      </c>
      <c r="G184" s="831"/>
      <c r="H184" s="831"/>
      <c r="I184" s="822"/>
      <c r="J184" s="822"/>
      <c r="K184" s="831"/>
      <c r="L184" s="831"/>
      <c r="M184" s="822"/>
      <c r="N184" s="822"/>
      <c r="O184" s="831">
        <v>47.999999999999993</v>
      </c>
      <c r="P184" s="831">
        <v>35270.410000000003</v>
      </c>
      <c r="Q184" s="827"/>
      <c r="R184" s="832">
        <v>734.80020833333356</v>
      </c>
    </row>
    <row r="185" spans="1:18" ht="14.45" customHeight="1" x14ac:dyDescent="0.2">
      <c r="A185" s="821" t="s">
        <v>5435</v>
      </c>
      <c r="B185" s="822" t="s">
        <v>5436</v>
      </c>
      <c r="C185" s="822" t="s">
        <v>599</v>
      </c>
      <c r="D185" s="822" t="s">
        <v>5437</v>
      </c>
      <c r="E185" s="822" t="s">
        <v>5672</v>
      </c>
      <c r="F185" s="822" t="s">
        <v>1230</v>
      </c>
      <c r="G185" s="831"/>
      <c r="H185" s="831"/>
      <c r="I185" s="822"/>
      <c r="J185" s="822"/>
      <c r="K185" s="831"/>
      <c r="L185" s="831"/>
      <c r="M185" s="822"/>
      <c r="N185" s="822"/>
      <c r="O185" s="831">
        <v>510.17</v>
      </c>
      <c r="P185" s="831">
        <v>91576.21</v>
      </c>
      <c r="Q185" s="827"/>
      <c r="R185" s="832">
        <v>179.50136229100104</v>
      </c>
    </row>
    <row r="186" spans="1:18" ht="14.45" customHeight="1" x14ac:dyDescent="0.2">
      <c r="A186" s="821" t="s">
        <v>5435</v>
      </c>
      <c r="B186" s="822" t="s">
        <v>5436</v>
      </c>
      <c r="C186" s="822" t="s">
        <v>599</v>
      </c>
      <c r="D186" s="822" t="s">
        <v>5437</v>
      </c>
      <c r="E186" s="822" t="s">
        <v>5673</v>
      </c>
      <c r="F186" s="822" t="s">
        <v>5674</v>
      </c>
      <c r="G186" s="831"/>
      <c r="H186" s="831"/>
      <c r="I186" s="822"/>
      <c r="J186" s="822"/>
      <c r="K186" s="831"/>
      <c r="L186" s="831"/>
      <c r="M186" s="822"/>
      <c r="N186" s="822"/>
      <c r="O186" s="831">
        <v>4</v>
      </c>
      <c r="P186" s="831">
        <v>286193.59999999998</v>
      </c>
      <c r="Q186" s="827"/>
      <c r="R186" s="832">
        <v>71548.399999999994</v>
      </c>
    </row>
    <row r="187" spans="1:18" ht="14.45" customHeight="1" x14ac:dyDescent="0.2">
      <c r="A187" s="821" t="s">
        <v>5435</v>
      </c>
      <c r="B187" s="822" t="s">
        <v>5436</v>
      </c>
      <c r="C187" s="822" t="s">
        <v>599</v>
      </c>
      <c r="D187" s="822" t="s">
        <v>5437</v>
      </c>
      <c r="E187" s="822" t="s">
        <v>5675</v>
      </c>
      <c r="F187" s="822" t="s">
        <v>947</v>
      </c>
      <c r="G187" s="831"/>
      <c r="H187" s="831"/>
      <c r="I187" s="822"/>
      <c r="J187" s="822"/>
      <c r="K187" s="831"/>
      <c r="L187" s="831"/>
      <c r="M187" s="822"/>
      <c r="N187" s="822"/>
      <c r="O187" s="831">
        <v>100.97999999999999</v>
      </c>
      <c r="P187" s="831">
        <v>43666.79</v>
      </c>
      <c r="Q187" s="827"/>
      <c r="R187" s="832">
        <v>432.43008516537935</v>
      </c>
    </row>
    <row r="188" spans="1:18" ht="14.45" customHeight="1" x14ac:dyDescent="0.2">
      <c r="A188" s="821" t="s">
        <v>5435</v>
      </c>
      <c r="B188" s="822" t="s">
        <v>5436</v>
      </c>
      <c r="C188" s="822" t="s">
        <v>599</v>
      </c>
      <c r="D188" s="822" t="s">
        <v>5437</v>
      </c>
      <c r="E188" s="822" t="s">
        <v>5676</v>
      </c>
      <c r="F188" s="822" t="s">
        <v>758</v>
      </c>
      <c r="G188" s="831"/>
      <c r="H188" s="831"/>
      <c r="I188" s="822"/>
      <c r="J188" s="822"/>
      <c r="K188" s="831"/>
      <c r="L188" s="831"/>
      <c r="M188" s="822"/>
      <c r="N188" s="822"/>
      <c r="O188" s="831">
        <v>176.39000000000004</v>
      </c>
      <c r="P188" s="831">
        <v>13970.119999999999</v>
      </c>
      <c r="Q188" s="827"/>
      <c r="R188" s="832">
        <v>79.20018141618003</v>
      </c>
    </row>
    <row r="189" spans="1:18" ht="14.45" customHeight="1" x14ac:dyDescent="0.2">
      <c r="A189" s="821" t="s">
        <v>5435</v>
      </c>
      <c r="B189" s="822" t="s">
        <v>5436</v>
      </c>
      <c r="C189" s="822" t="s">
        <v>599</v>
      </c>
      <c r="D189" s="822" t="s">
        <v>5437</v>
      </c>
      <c r="E189" s="822" t="s">
        <v>5677</v>
      </c>
      <c r="F189" s="822" t="s">
        <v>1230</v>
      </c>
      <c r="G189" s="831"/>
      <c r="H189" s="831"/>
      <c r="I189" s="822"/>
      <c r="J189" s="822"/>
      <c r="K189" s="831"/>
      <c r="L189" s="831"/>
      <c r="M189" s="822"/>
      <c r="N189" s="822"/>
      <c r="O189" s="831">
        <v>154.97</v>
      </c>
      <c r="P189" s="831">
        <v>16169.86</v>
      </c>
      <c r="Q189" s="827"/>
      <c r="R189" s="832">
        <v>104.3418726205072</v>
      </c>
    </row>
    <row r="190" spans="1:18" ht="14.45" customHeight="1" x14ac:dyDescent="0.2">
      <c r="A190" s="821" t="s">
        <v>5435</v>
      </c>
      <c r="B190" s="822" t="s">
        <v>5436</v>
      </c>
      <c r="C190" s="822" t="s">
        <v>599</v>
      </c>
      <c r="D190" s="822" t="s">
        <v>5437</v>
      </c>
      <c r="E190" s="822" t="s">
        <v>5678</v>
      </c>
      <c r="F190" s="822" t="s">
        <v>1043</v>
      </c>
      <c r="G190" s="831"/>
      <c r="H190" s="831"/>
      <c r="I190" s="822"/>
      <c r="J190" s="822"/>
      <c r="K190" s="831"/>
      <c r="L190" s="831"/>
      <c r="M190" s="822"/>
      <c r="N190" s="822"/>
      <c r="O190" s="831">
        <v>111.91000000000003</v>
      </c>
      <c r="P190" s="831">
        <v>16003.130000000001</v>
      </c>
      <c r="Q190" s="827"/>
      <c r="R190" s="832">
        <v>142.99999999999997</v>
      </c>
    </row>
    <row r="191" spans="1:18" ht="14.45" customHeight="1" x14ac:dyDescent="0.2">
      <c r="A191" s="821" t="s">
        <v>5435</v>
      </c>
      <c r="B191" s="822" t="s">
        <v>5436</v>
      </c>
      <c r="C191" s="822" t="s">
        <v>599</v>
      </c>
      <c r="D191" s="822" t="s">
        <v>5437</v>
      </c>
      <c r="E191" s="822" t="s">
        <v>5679</v>
      </c>
      <c r="F191" s="822" t="s">
        <v>758</v>
      </c>
      <c r="G191" s="831"/>
      <c r="H191" s="831"/>
      <c r="I191" s="822"/>
      <c r="J191" s="822"/>
      <c r="K191" s="831"/>
      <c r="L191" s="831"/>
      <c r="M191" s="822"/>
      <c r="N191" s="822"/>
      <c r="O191" s="831">
        <v>253.09</v>
      </c>
      <c r="P191" s="831">
        <v>55401.439999999995</v>
      </c>
      <c r="Q191" s="827"/>
      <c r="R191" s="832">
        <v>218.90015409538105</v>
      </c>
    </row>
    <row r="192" spans="1:18" ht="14.45" customHeight="1" x14ac:dyDescent="0.2">
      <c r="A192" s="821" t="s">
        <v>5435</v>
      </c>
      <c r="B192" s="822" t="s">
        <v>5436</v>
      </c>
      <c r="C192" s="822" t="s">
        <v>599</v>
      </c>
      <c r="D192" s="822" t="s">
        <v>5437</v>
      </c>
      <c r="E192" s="822" t="s">
        <v>5680</v>
      </c>
      <c r="F192" s="822" t="s">
        <v>5620</v>
      </c>
      <c r="G192" s="831"/>
      <c r="H192" s="831"/>
      <c r="I192" s="822"/>
      <c r="J192" s="822"/>
      <c r="K192" s="831"/>
      <c r="L192" s="831"/>
      <c r="M192" s="822"/>
      <c r="N192" s="822"/>
      <c r="O192" s="831">
        <v>8</v>
      </c>
      <c r="P192" s="831">
        <v>467673.60000000003</v>
      </c>
      <c r="Q192" s="827"/>
      <c r="R192" s="832">
        <v>58459.200000000004</v>
      </c>
    </row>
    <row r="193" spans="1:18" ht="14.45" customHeight="1" x14ac:dyDescent="0.2">
      <c r="A193" s="821" t="s">
        <v>5435</v>
      </c>
      <c r="B193" s="822" t="s">
        <v>5436</v>
      </c>
      <c r="C193" s="822" t="s">
        <v>599</v>
      </c>
      <c r="D193" s="822" t="s">
        <v>5437</v>
      </c>
      <c r="E193" s="822" t="s">
        <v>5681</v>
      </c>
      <c r="F193" s="822" t="s">
        <v>5682</v>
      </c>
      <c r="G193" s="831"/>
      <c r="H193" s="831"/>
      <c r="I193" s="822"/>
      <c r="J193" s="822"/>
      <c r="K193" s="831"/>
      <c r="L193" s="831"/>
      <c r="M193" s="822"/>
      <c r="N193" s="822"/>
      <c r="O193" s="831">
        <v>0</v>
      </c>
      <c r="P193" s="831">
        <v>0</v>
      </c>
      <c r="Q193" s="827"/>
      <c r="R193" s="832"/>
    </row>
    <row r="194" spans="1:18" ht="14.45" customHeight="1" x14ac:dyDescent="0.2">
      <c r="A194" s="821" t="s">
        <v>5435</v>
      </c>
      <c r="B194" s="822" t="s">
        <v>5436</v>
      </c>
      <c r="C194" s="822" t="s">
        <v>599</v>
      </c>
      <c r="D194" s="822" t="s">
        <v>5437</v>
      </c>
      <c r="E194" s="822" t="s">
        <v>5683</v>
      </c>
      <c r="F194" s="822" t="s">
        <v>1185</v>
      </c>
      <c r="G194" s="831"/>
      <c r="H194" s="831"/>
      <c r="I194" s="822"/>
      <c r="J194" s="822"/>
      <c r="K194" s="831"/>
      <c r="L194" s="831"/>
      <c r="M194" s="822"/>
      <c r="N194" s="822"/>
      <c r="O194" s="831">
        <v>2</v>
      </c>
      <c r="P194" s="831">
        <v>12600.9</v>
      </c>
      <c r="Q194" s="827"/>
      <c r="R194" s="832">
        <v>6300.45</v>
      </c>
    </row>
    <row r="195" spans="1:18" ht="14.45" customHeight="1" x14ac:dyDescent="0.2">
      <c r="A195" s="821" t="s">
        <v>5435</v>
      </c>
      <c r="B195" s="822" t="s">
        <v>5436</v>
      </c>
      <c r="C195" s="822" t="s">
        <v>599</v>
      </c>
      <c r="D195" s="822" t="s">
        <v>5437</v>
      </c>
      <c r="E195" s="822" t="s">
        <v>5684</v>
      </c>
      <c r="F195" s="822" t="s">
        <v>1039</v>
      </c>
      <c r="G195" s="831"/>
      <c r="H195" s="831"/>
      <c r="I195" s="822"/>
      <c r="J195" s="822"/>
      <c r="K195" s="831"/>
      <c r="L195" s="831"/>
      <c r="M195" s="822"/>
      <c r="N195" s="822"/>
      <c r="O195" s="831">
        <v>55.31</v>
      </c>
      <c r="P195" s="831">
        <v>10250.029999999999</v>
      </c>
      <c r="Q195" s="827"/>
      <c r="R195" s="832">
        <v>185.31965286566623</v>
      </c>
    </row>
    <row r="196" spans="1:18" ht="14.45" customHeight="1" x14ac:dyDescent="0.2">
      <c r="A196" s="821" t="s">
        <v>5435</v>
      </c>
      <c r="B196" s="822" t="s">
        <v>5436</v>
      </c>
      <c r="C196" s="822" t="s">
        <v>599</v>
      </c>
      <c r="D196" s="822" t="s">
        <v>5437</v>
      </c>
      <c r="E196" s="822" t="s">
        <v>5685</v>
      </c>
      <c r="F196" s="822" t="s">
        <v>845</v>
      </c>
      <c r="G196" s="831"/>
      <c r="H196" s="831"/>
      <c r="I196" s="822"/>
      <c r="J196" s="822"/>
      <c r="K196" s="831"/>
      <c r="L196" s="831"/>
      <c r="M196" s="822"/>
      <c r="N196" s="822"/>
      <c r="O196" s="831">
        <v>59.18</v>
      </c>
      <c r="P196" s="831">
        <v>27812.33</v>
      </c>
      <c r="Q196" s="827"/>
      <c r="R196" s="832">
        <v>469.9616424467726</v>
      </c>
    </row>
    <row r="197" spans="1:18" ht="14.45" customHeight="1" x14ac:dyDescent="0.2">
      <c r="A197" s="821" t="s">
        <v>5435</v>
      </c>
      <c r="B197" s="822" t="s">
        <v>5436</v>
      </c>
      <c r="C197" s="822" t="s">
        <v>599</v>
      </c>
      <c r="D197" s="822" t="s">
        <v>5437</v>
      </c>
      <c r="E197" s="822" t="s">
        <v>5686</v>
      </c>
      <c r="F197" s="822"/>
      <c r="G197" s="831"/>
      <c r="H197" s="831"/>
      <c r="I197" s="822"/>
      <c r="J197" s="822"/>
      <c r="K197" s="831"/>
      <c r="L197" s="831"/>
      <c r="M197" s="822"/>
      <c r="N197" s="822"/>
      <c r="O197" s="831">
        <v>1</v>
      </c>
      <c r="P197" s="831">
        <v>45829.88</v>
      </c>
      <c r="Q197" s="827"/>
      <c r="R197" s="832">
        <v>45829.88</v>
      </c>
    </row>
    <row r="198" spans="1:18" ht="14.45" customHeight="1" x14ac:dyDescent="0.2">
      <c r="A198" s="821" t="s">
        <v>5435</v>
      </c>
      <c r="B198" s="822" t="s">
        <v>5436</v>
      </c>
      <c r="C198" s="822" t="s">
        <v>599</v>
      </c>
      <c r="D198" s="822" t="s">
        <v>5437</v>
      </c>
      <c r="E198" s="822" t="s">
        <v>5687</v>
      </c>
      <c r="F198" s="822" t="s">
        <v>2062</v>
      </c>
      <c r="G198" s="831"/>
      <c r="H198" s="831"/>
      <c r="I198" s="822"/>
      <c r="J198" s="822"/>
      <c r="K198" s="831"/>
      <c r="L198" s="831"/>
      <c r="M198" s="822"/>
      <c r="N198" s="822"/>
      <c r="O198" s="831">
        <v>5</v>
      </c>
      <c r="P198" s="831">
        <v>228171.38</v>
      </c>
      <c r="Q198" s="827"/>
      <c r="R198" s="832">
        <v>45634.275999999998</v>
      </c>
    </row>
    <row r="199" spans="1:18" ht="14.45" customHeight="1" x14ac:dyDescent="0.2">
      <c r="A199" s="821" t="s">
        <v>5435</v>
      </c>
      <c r="B199" s="822" t="s">
        <v>5436</v>
      </c>
      <c r="C199" s="822" t="s">
        <v>599</v>
      </c>
      <c r="D199" s="822" t="s">
        <v>5437</v>
      </c>
      <c r="E199" s="822" t="s">
        <v>5688</v>
      </c>
      <c r="F199" s="822" t="s">
        <v>2098</v>
      </c>
      <c r="G199" s="831"/>
      <c r="H199" s="831"/>
      <c r="I199" s="822"/>
      <c r="J199" s="822"/>
      <c r="K199" s="831"/>
      <c r="L199" s="831"/>
      <c r="M199" s="822"/>
      <c r="N199" s="822"/>
      <c r="O199" s="831">
        <v>21</v>
      </c>
      <c r="P199" s="831">
        <v>481082.7</v>
      </c>
      <c r="Q199" s="827"/>
      <c r="R199" s="832">
        <v>22908.7</v>
      </c>
    </row>
    <row r="200" spans="1:18" ht="14.45" customHeight="1" x14ac:dyDescent="0.2">
      <c r="A200" s="821" t="s">
        <v>5435</v>
      </c>
      <c r="B200" s="822" t="s">
        <v>5436</v>
      </c>
      <c r="C200" s="822" t="s">
        <v>599</v>
      </c>
      <c r="D200" s="822" t="s">
        <v>5437</v>
      </c>
      <c r="E200" s="822" t="s">
        <v>5689</v>
      </c>
      <c r="F200" s="822" t="s">
        <v>2071</v>
      </c>
      <c r="G200" s="831"/>
      <c r="H200" s="831"/>
      <c r="I200" s="822"/>
      <c r="J200" s="822"/>
      <c r="K200" s="831"/>
      <c r="L200" s="831"/>
      <c r="M200" s="822"/>
      <c r="N200" s="822"/>
      <c r="O200" s="831">
        <v>8</v>
      </c>
      <c r="P200" s="831">
        <v>290739.20000000001</v>
      </c>
      <c r="Q200" s="827"/>
      <c r="R200" s="832">
        <v>36342.400000000001</v>
      </c>
    </row>
    <row r="201" spans="1:18" ht="14.45" customHeight="1" x14ac:dyDescent="0.2">
      <c r="A201" s="821" t="s">
        <v>5435</v>
      </c>
      <c r="B201" s="822" t="s">
        <v>5436</v>
      </c>
      <c r="C201" s="822" t="s">
        <v>599</v>
      </c>
      <c r="D201" s="822" t="s">
        <v>5437</v>
      </c>
      <c r="E201" s="822" t="s">
        <v>5690</v>
      </c>
      <c r="F201" s="822" t="s">
        <v>912</v>
      </c>
      <c r="G201" s="831"/>
      <c r="H201" s="831"/>
      <c r="I201" s="822"/>
      <c r="J201" s="822"/>
      <c r="K201" s="831"/>
      <c r="L201" s="831"/>
      <c r="M201" s="822"/>
      <c r="N201" s="822"/>
      <c r="O201" s="831">
        <v>155.53000000000003</v>
      </c>
      <c r="P201" s="831">
        <v>22618.709999999995</v>
      </c>
      <c r="Q201" s="827"/>
      <c r="R201" s="832">
        <v>145.42988490966368</v>
      </c>
    </row>
    <row r="202" spans="1:18" ht="14.45" customHeight="1" x14ac:dyDescent="0.2">
      <c r="A202" s="821" t="s">
        <v>5435</v>
      </c>
      <c r="B202" s="822" t="s">
        <v>5436</v>
      </c>
      <c r="C202" s="822" t="s">
        <v>599</v>
      </c>
      <c r="D202" s="822" t="s">
        <v>5437</v>
      </c>
      <c r="E202" s="822" t="s">
        <v>5691</v>
      </c>
      <c r="F202" s="822" t="s">
        <v>5692</v>
      </c>
      <c r="G202" s="831"/>
      <c r="H202" s="831"/>
      <c r="I202" s="822"/>
      <c r="J202" s="822"/>
      <c r="K202" s="831"/>
      <c r="L202" s="831"/>
      <c r="M202" s="822"/>
      <c r="N202" s="822"/>
      <c r="O202" s="831">
        <v>4</v>
      </c>
      <c r="P202" s="831">
        <v>72959.199999999997</v>
      </c>
      <c r="Q202" s="827"/>
      <c r="R202" s="832">
        <v>18239.8</v>
      </c>
    </row>
    <row r="203" spans="1:18" ht="14.45" customHeight="1" x14ac:dyDescent="0.2">
      <c r="A203" s="821" t="s">
        <v>5435</v>
      </c>
      <c r="B203" s="822" t="s">
        <v>5436</v>
      </c>
      <c r="C203" s="822" t="s">
        <v>599</v>
      </c>
      <c r="D203" s="822" t="s">
        <v>5437</v>
      </c>
      <c r="E203" s="822" t="s">
        <v>5693</v>
      </c>
      <c r="F203" s="822" t="s">
        <v>2031</v>
      </c>
      <c r="G203" s="831"/>
      <c r="H203" s="831"/>
      <c r="I203" s="822"/>
      <c r="J203" s="822"/>
      <c r="K203" s="831"/>
      <c r="L203" s="831"/>
      <c r="M203" s="822"/>
      <c r="N203" s="822"/>
      <c r="O203" s="831">
        <v>1</v>
      </c>
      <c r="P203" s="831">
        <v>23.82</v>
      </c>
      <c r="Q203" s="827"/>
      <c r="R203" s="832">
        <v>23.82</v>
      </c>
    </row>
    <row r="204" spans="1:18" ht="14.45" customHeight="1" x14ac:dyDescent="0.2">
      <c r="A204" s="821" t="s">
        <v>5435</v>
      </c>
      <c r="B204" s="822" t="s">
        <v>5436</v>
      </c>
      <c r="C204" s="822" t="s">
        <v>599</v>
      </c>
      <c r="D204" s="822" t="s">
        <v>5694</v>
      </c>
      <c r="E204" s="822" t="s">
        <v>5695</v>
      </c>
      <c r="F204" s="822" t="s">
        <v>5696</v>
      </c>
      <c r="G204" s="831">
        <v>64</v>
      </c>
      <c r="H204" s="831">
        <v>136484.94999999998</v>
      </c>
      <c r="I204" s="822">
        <v>1.4914047369177903</v>
      </c>
      <c r="J204" s="822">
        <v>2132.5773437499997</v>
      </c>
      <c r="K204" s="831">
        <v>42</v>
      </c>
      <c r="L204" s="831">
        <v>91514.360000000015</v>
      </c>
      <c r="M204" s="822">
        <v>1</v>
      </c>
      <c r="N204" s="822">
        <v>2178.9133333333339</v>
      </c>
      <c r="O204" s="831">
        <v>25</v>
      </c>
      <c r="P204" s="831">
        <v>55077.5</v>
      </c>
      <c r="Q204" s="827">
        <v>0.60184543715325101</v>
      </c>
      <c r="R204" s="832">
        <v>2203.1</v>
      </c>
    </row>
    <row r="205" spans="1:18" ht="14.45" customHeight="1" x14ac:dyDescent="0.2">
      <c r="A205" s="821" t="s">
        <v>5435</v>
      </c>
      <c r="B205" s="822" t="s">
        <v>5436</v>
      </c>
      <c r="C205" s="822" t="s">
        <v>599</v>
      </c>
      <c r="D205" s="822" t="s">
        <v>5694</v>
      </c>
      <c r="E205" s="822" t="s">
        <v>5697</v>
      </c>
      <c r="F205" s="822" t="s">
        <v>5698</v>
      </c>
      <c r="G205" s="831">
        <v>63</v>
      </c>
      <c r="H205" s="831">
        <v>163059.84999999998</v>
      </c>
      <c r="I205" s="822">
        <v>1.026661037844073</v>
      </c>
      <c r="J205" s="822">
        <v>2588.2515873015868</v>
      </c>
      <c r="K205" s="831">
        <v>60</v>
      </c>
      <c r="L205" s="831">
        <v>158825.39999999994</v>
      </c>
      <c r="M205" s="822">
        <v>1</v>
      </c>
      <c r="N205" s="822">
        <v>2647.0899999999988</v>
      </c>
      <c r="O205" s="831">
        <v>37</v>
      </c>
      <c r="P205" s="831">
        <v>96844.54</v>
      </c>
      <c r="Q205" s="827">
        <v>0.60975473696272786</v>
      </c>
      <c r="R205" s="832">
        <v>2617.4199999999996</v>
      </c>
    </row>
    <row r="206" spans="1:18" ht="14.45" customHeight="1" x14ac:dyDescent="0.2">
      <c r="A206" s="821" t="s">
        <v>5435</v>
      </c>
      <c r="B206" s="822" t="s">
        <v>5436</v>
      </c>
      <c r="C206" s="822" t="s">
        <v>599</v>
      </c>
      <c r="D206" s="822" t="s">
        <v>5694</v>
      </c>
      <c r="E206" s="822" t="s">
        <v>5699</v>
      </c>
      <c r="F206" s="822" t="s">
        <v>5700</v>
      </c>
      <c r="G206" s="831"/>
      <c r="H206" s="831"/>
      <c r="I206" s="822"/>
      <c r="J206" s="822"/>
      <c r="K206" s="831"/>
      <c r="L206" s="831"/>
      <c r="M206" s="822"/>
      <c r="N206" s="822"/>
      <c r="O206" s="831">
        <v>2</v>
      </c>
      <c r="P206" s="831">
        <v>4368.96</v>
      </c>
      <c r="Q206" s="827"/>
      <c r="R206" s="832">
        <v>2184.48</v>
      </c>
    </row>
    <row r="207" spans="1:18" ht="14.45" customHeight="1" x14ac:dyDescent="0.2">
      <c r="A207" s="821" t="s">
        <v>5435</v>
      </c>
      <c r="B207" s="822" t="s">
        <v>5436</v>
      </c>
      <c r="C207" s="822" t="s">
        <v>599</v>
      </c>
      <c r="D207" s="822" t="s">
        <v>5694</v>
      </c>
      <c r="E207" s="822" t="s">
        <v>5701</v>
      </c>
      <c r="F207" s="822" t="s">
        <v>5702</v>
      </c>
      <c r="G207" s="831"/>
      <c r="H207" s="831"/>
      <c r="I207" s="822"/>
      <c r="J207" s="822"/>
      <c r="K207" s="831">
        <v>1</v>
      </c>
      <c r="L207" s="831">
        <v>10346.879999999999</v>
      </c>
      <c r="M207" s="822">
        <v>1</v>
      </c>
      <c r="N207" s="822">
        <v>10346.879999999999</v>
      </c>
      <c r="O207" s="831"/>
      <c r="P207" s="831"/>
      <c r="Q207" s="827"/>
      <c r="R207" s="832"/>
    </row>
    <row r="208" spans="1:18" ht="14.45" customHeight="1" x14ac:dyDescent="0.2">
      <c r="A208" s="821" t="s">
        <v>5435</v>
      </c>
      <c r="B208" s="822" t="s">
        <v>5436</v>
      </c>
      <c r="C208" s="822" t="s">
        <v>599</v>
      </c>
      <c r="D208" s="822" t="s">
        <v>5703</v>
      </c>
      <c r="E208" s="822" t="s">
        <v>5704</v>
      </c>
      <c r="F208" s="822" t="s">
        <v>5705</v>
      </c>
      <c r="G208" s="831">
        <v>4</v>
      </c>
      <c r="H208" s="831">
        <v>3468</v>
      </c>
      <c r="I208" s="822">
        <v>0.4</v>
      </c>
      <c r="J208" s="822">
        <v>867</v>
      </c>
      <c r="K208" s="831">
        <v>10</v>
      </c>
      <c r="L208" s="831">
        <v>8670</v>
      </c>
      <c r="M208" s="822">
        <v>1</v>
      </c>
      <c r="N208" s="822">
        <v>867</v>
      </c>
      <c r="O208" s="831">
        <v>2</v>
      </c>
      <c r="P208" s="831">
        <v>1734</v>
      </c>
      <c r="Q208" s="827">
        <v>0.2</v>
      </c>
      <c r="R208" s="832">
        <v>867</v>
      </c>
    </row>
    <row r="209" spans="1:18" ht="14.45" customHeight="1" x14ac:dyDescent="0.2">
      <c r="A209" s="821" t="s">
        <v>5435</v>
      </c>
      <c r="B209" s="822" t="s">
        <v>5436</v>
      </c>
      <c r="C209" s="822" t="s">
        <v>599</v>
      </c>
      <c r="D209" s="822" t="s">
        <v>5703</v>
      </c>
      <c r="E209" s="822" t="s">
        <v>5706</v>
      </c>
      <c r="F209" s="822" t="s">
        <v>5707</v>
      </c>
      <c r="G209" s="831">
        <v>286</v>
      </c>
      <c r="H209" s="831">
        <v>247962</v>
      </c>
      <c r="I209" s="822">
        <v>0.99451832147389019</v>
      </c>
      <c r="J209" s="822">
        <v>867</v>
      </c>
      <c r="K209" s="831">
        <v>443.63</v>
      </c>
      <c r="L209" s="831">
        <v>249328.74000000002</v>
      </c>
      <c r="M209" s="822">
        <v>1</v>
      </c>
      <c r="N209" s="822">
        <v>562.01956585442827</v>
      </c>
      <c r="O209" s="831">
        <v>571</v>
      </c>
      <c r="P209" s="831">
        <v>321273.14999999991</v>
      </c>
      <c r="Q209" s="827">
        <v>1.288552414775769</v>
      </c>
      <c r="R209" s="832">
        <v>562.64999999999986</v>
      </c>
    </row>
    <row r="210" spans="1:18" ht="14.45" customHeight="1" x14ac:dyDescent="0.2">
      <c r="A210" s="821" t="s">
        <v>5435</v>
      </c>
      <c r="B210" s="822" t="s">
        <v>5436</v>
      </c>
      <c r="C210" s="822" t="s">
        <v>599</v>
      </c>
      <c r="D210" s="822" t="s">
        <v>5703</v>
      </c>
      <c r="E210" s="822" t="s">
        <v>5708</v>
      </c>
      <c r="F210" s="822" t="s">
        <v>5709</v>
      </c>
      <c r="G210" s="831">
        <v>4</v>
      </c>
      <c r="H210" s="831">
        <v>3856</v>
      </c>
      <c r="I210" s="822">
        <v>0.22222222222222221</v>
      </c>
      <c r="J210" s="822">
        <v>964</v>
      </c>
      <c r="K210" s="831">
        <v>18</v>
      </c>
      <c r="L210" s="831">
        <v>17352</v>
      </c>
      <c r="M210" s="822">
        <v>1</v>
      </c>
      <c r="N210" s="822">
        <v>964</v>
      </c>
      <c r="O210" s="831"/>
      <c r="P210" s="831"/>
      <c r="Q210" s="827"/>
      <c r="R210" s="832"/>
    </row>
    <row r="211" spans="1:18" ht="14.45" customHeight="1" x14ac:dyDescent="0.2">
      <c r="A211" s="821" t="s">
        <v>5435</v>
      </c>
      <c r="B211" s="822" t="s">
        <v>5436</v>
      </c>
      <c r="C211" s="822" t="s">
        <v>599</v>
      </c>
      <c r="D211" s="822" t="s">
        <v>5703</v>
      </c>
      <c r="E211" s="822" t="s">
        <v>5710</v>
      </c>
      <c r="F211" s="822" t="s">
        <v>5711</v>
      </c>
      <c r="G211" s="831"/>
      <c r="H211" s="831"/>
      <c r="I211" s="822"/>
      <c r="J211" s="822"/>
      <c r="K211" s="831">
        <v>1</v>
      </c>
      <c r="L211" s="831">
        <v>1557.65</v>
      </c>
      <c r="M211" s="822">
        <v>1</v>
      </c>
      <c r="N211" s="822">
        <v>1557.65</v>
      </c>
      <c r="O211" s="831">
        <v>1</v>
      </c>
      <c r="P211" s="831">
        <v>1557.65</v>
      </c>
      <c r="Q211" s="827">
        <v>1</v>
      </c>
      <c r="R211" s="832">
        <v>1557.65</v>
      </c>
    </row>
    <row r="212" spans="1:18" ht="14.45" customHeight="1" x14ac:dyDescent="0.2">
      <c r="A212" s="821" t="s">
        <v>5435</v>
      </c>
      <c r="B212" s="822" t="s">
        <v>5436</v>
      </c>
      <c r="C212" s="822" t="s">
        <v>599</v>
      </c>
      <c r="D212" s="822" t="s">
        <v>5703</v>
      </c>
      <c r="E212" s="822" t="s">
        <v>5712</v>
      </c>
      <c r="F212" s="822" t="s">
        <v>5713</v>
      </c>
      <c r="G212" s="831">
        <v>1</v>
      </c>
      <c r="H212" s="831">
        <v>5420</v>
      </c>
      <c r="I212" s="822">
        <v>0.5</v>
      </c>
      <c r="J212" s="822">
        <v>5420</v>
      </c>
      <c r="K212" s="831">
        <v>2</v>
      </c>
      <c r="L212" s="831">
        <v>10840</v>
      </c>
      <c r="M212" s="822">
        <v>1</v>
      </c>
      <c r="N212" s="822">
        <v>5420</v>
      </c>
      <c r="O212" s="831">
        <v>1</v>
      </c>
      <c r="P212" s="831">
        <v>5420</v>
      </c>
      <c r="Q212" s="827">
        <v>0.5</v>
      </c>
      <c r="R212" s="832">
        <v>5420</v>
      </c>
    </row>
    <row r="213" spans="1:18" ht="14.45" customHeight="1" x14ac:dyDescent="0.2">
      <c r="A213" s="821" t="s">
        <v>5435</v>
      </c>
      <c r="B213" s="822" t="s">
        <v>5436</v>
      </c>
      <c r="C213" s="822" t="s">
        <v>599</v>
      </c>
      <c r="D213" s="822" t="s">
        <v>5703</v>
      </c>
      <c r="E213" s="822" t="s">
        <v>5714</v>
      </c>
      <c r="F213" s="822" t="s">
        <v>5715</v>
      </c>
      <c r="G213" s="831"/>
      <c r="H213" s="831"/>
      <c r="I213" s="822"/>
      <c r="J213" s="822"/>
      <c r="K213" s="831"/>
      <c r="L213" s="831"/>
      <c r="M213" s="822"/>
      <c r="N213" s="822"/>
      <c r="O213" s="831">
        <v>3083.6599999999994</v>
      </c>
      <c r="P213" s="831">
        <v>552900.22999999975</v>
      </c>
      <c r="Q213" s="827"/>
      <c r="R213" s="832">
        <v>179.29999740568022</v>
      </c>
    </row>
    <row r="214" spans="1:18" ht="14.45" customHeight="1" x14ac:dyDescent="0.2">
      <c r="A214" s="821" t="s">
        <v>5435</v>
      </c>
      <c r="B214" s="822" t="s">
        <v>5436</v>
      </c>
      <c r="C214" s="822" t="s">
        <v>599</v>
      </c>
      <c r="D214" s="822" t="s">
        <v>5703</v>
      </c>
      <c r="E214" s="822" t="s">
        <v>5716</v>
      </c>
      <c r="F214" s="822" t="s">
        <v>5717</v>
      </c>
      <c r="G214" s="831"/>
      <c r="H214" s="831"/>
      <c r="I214" s="822"/>
      <c r="J214" s="822"/>
      <c r="K214" s="831"/>
      <c r="L214" s="831"/>
      <c r="M214" s="822"/>
      <c r="N214" s="822"/>
      <c r="O214" s="831">
        <v>5</v>
      </c>
      <c r="P214" s="831">
        <v>1338.95</v>
      </c>
      <c r="Q214" s="827"/>
      <c r="R214" s="832">
        <v>267.79000000000002</v>
      </c>
    </row>
    <row r="215" spans="1:18" ht="14.45" customHeight="1" x14ac:dyDescent="0.2">
      <c r="A215" s="821" t="s">
        <v>5435</v>
      </c>
      <c r="B215" s="822" t="s">
        <v>5436</v>
      </c>
      <c r="C215" s="822" t="s">
        <v>599</v>
      </c>
      <c r="D215" s="822" t="s">
        <v>5703</v>
      </c>
      <c r="E215" s="822" t="s">
        <v>5718</v>
      </c>
      <c r="F215" s="822" t="s">
        <v>5719</v>
      </c>
      <c r="G215" s="831"/>
      <c r="H215" s="831"/>
      <c r="I215" s="822"/>
      <c r="J215" s="822"/>
      <c r="K215" s="831"/>
      <c r="L215" s="831"/>
      <c r="M215" s="822"/>
      <c r="N215" s="822"/>
      <c r="O215" s="831">
        <v>885.74999999999989</v>
      </c>
      <c r="P215" s="831">
        <v>67290.400000000009</v>
      </c>
      <c r="Q215" s="827"/>
      <c r="R215" s="832">
        <v>75.969968952864818</v>
      </c>
    </row>
    <row r="216" spans="1:18" ht="14.45" customHeight="1" x14ac:dyDescent="0.2">
      <c r="A216" s="821" t="s">
        <v>5435</v>
      </c>
      <c r="B216" s="822" t="s">
        <v>5436</v>
      </c>
      <c r="C216" s="822" t="s">
        <v>599</v>
      </c>
      <c r="D216" s="822" t="s">
        <v>5703</v>
      </c>
      <c r="E216" s="822" t="s">
        <v>5720</v>
      </c>
      <c r="F216" s="822" t="s">
        <v>5721</v>
      </c>
      <c r="G216" s="831"/>
      <c r="H216" s="831"/>
      <c r="I216" s="822"/>
      <c r="J216" s="822"/>
      <c r="K216" s="831"/>
      <c r="L216" s="831"/>
      <c r="M216" s="822"/>
      <c r="N216" s="822"/>
      <c r="O216" s="831">
        <v>695.88</v>
      </c>
      <c r="P216" s="831">
        <v>65892.869999999981</v>
      </c>
      <c r="Q216" s="827"/>
      <c r="R216" s="832">
        <v>94.689989653388494</v>
      </c>
    </row>
    <row r="217" spans="1:18" ht="14.45" customHeight="1" x14ac:dyDescent="0.2">
      <c r="A217" s="821" t="s">
        <v>5435</v>
      </c>
      <c r="B217" s="822" t="s">
        <v>5436</v>
      </c>
      <c r="C217" s="822" t="s">
        <v>599</v>
      </c>
      <c r="D217" s="822" t="s">
        <v>5703</v>
      </c>
      <c r="E217" s="822" t="s">
        <v>5722</v>
      </c>
      <c r="F217" s="822" t="s">
        <v>5721</v>
      </c>
      <c r="G217" s="831"/>
      <c r="H217" s="831"/>
      <c r="I217" s="822"/>
      <c r="J217" s="822"/>
      <c r="K217" s="831"/>
      <c r="L217" s="831"/>
      <c r="M217" s="822"/>
      <c r="N217" s="822"/>
      <c r="O217" s="831">
        <v>3931.3</v>
      </c>
      <c r="P217" s="831">
        <v>298660.86</v>
      </c>
      <c r="Q217" s="827"/>
      <c r="R217" s="832">
        <v>75.969999745631213</v>
      </c>
    </row>
    <row r="218" spans="1:18" ht="14.45" customHeight="1" x14ac:dyDescent="0.2">
      <c r="A218" s="821" t="s">
        <v>5435</v>
      </c>
      <c r="B218" s="822" t="s">
        <v>5436</v>
      </c>
      <c r="C218" s="822" t="s">
        <v>599</v>
      </c>
      <c r="D218" s="822" t="s">
        <v>5703</v>
      </c>
      <c r="E218" s="822" t="s">
        <v>5723</v>
      </c>
      <c r="F218" s="822" t="s">
        <v>5724</v>
      </c>
      <c r="G218" s="831"/>
      <c r="H218" s="831"/>
      <c r="I218" s="822"/>
      <c r="J218" s="822"/>
      <c r="K218" s="831"/>
      <c r="L218" s="831"/>
      <c r="M218" s="822"/>
      <c r="N218" s="822"/>
      <c r="O218" s="831">
        <v>1</v>
      </c>
      <c r="P218" s="831">
        <v>3448.58</v>
      </c>
      <c r="Q218" s="827"/>
      <c r="R218" s="832">
        <v>3448.58</v>
      </c>
    </row>
    <row r="219" spans="1:18" ht="14.45" customHeight="1" x14ac:dyDescent="0.2">
      <c r="A219" s="821" t="s">
        <v>5435</v>
      </c>
      <c r="B219" s="822" t="s">
        <v>5436</v>
      </c>
      <c r="C219" s="822" t="s">
        <v>599</v>
      </c>
      <c r="D219" s="822" t="s">
        <v>5703</v>
      </c>
      <c r="E219" s="822" t="s">
        <v>5725</v>
      </c>
      <c r="F219" s="822" t="s">
        <v>5726</v>
      </c>
      <c r="G219" s="831"/>
      <c r="H219" s="831"/>
      <c r="I219" s="822"/>
      <c r="J219" s="822"/>
      <c r="K219" s="831"/>
      <c r="L219" s="831"/>
      <c r="M219" s="822"/>
      <c r="N219" s="822"/>
      <c r="O219" s="831">
        <v>2</v>
      </c>
      <c r="P219" s="831">
        <v>8558</v>
      </c>
      <c r="Q219" s="827"/>
      <c r="R219" s="832">
        <v>4279</v>
      </c>
    </row>
    <row r="220" spans="1:18" ht="14.45" customHeight="1" x14ac:dyDescent="0.2">
      <c r="A220" s="821" t="s">
        <v>5435</v>
      </c>
      <c r="B220" s="822" t="s">
        <v>5436</v>
      </c>
      <c r="C220" s="822" t="s">
        <v>599</v>
      </c>
      <c r="D220" s="822" t="s">
        <v>5703</v>
      </c>
      <c r="E220" s="822" t="s">
        <v>5727</v>
      </c>
      <c r="F220" s="822" t="s">
        <v>5728</v>
      </c>
      <c r="G220" s="831"/>
      <c r="H220" s="831"/>
      <c r="I220" s="822"/>
      <c r="J220" s="822"/>
      <c r="K220" s="831"/>
      <c r="L220" s="831"/>
      <c r="M220" s="822"/>
      <c r="N220" s="822"/>
      <c r="O220" s="831">
        <v>1</v>
      </c>
      <c r="P220" s="831">
        <v>748</v>
      </c>
      <c r="Q220" s="827"/>
      <c r="R220" s="832">
        <v>748</v>
      </c>
    </row>
    <row r="221" spans="1:18" ht="14.45" customHeight="1" x14ac:dyDescent="0.2">
      <c r="A221" s="821" t="s">
        <v>5435</v>
      </c>
      <c r="B221" s="822" t="s">
        <v>5436</v>
      </c>
      <c r="C221" s="822" t="s">
        <v>599</v>
      </c>
      <c r="D221" s="822" t="s">
        <v>5703</v>
      </c>
      <c r="E221" s="822" t="s">
        <v>5729</v>
      </c>
      <c r="F221" s="822" t="s">
        <v>5730</v>
      </c>
      <c r="G221" s="831"/>
      <c r="H221" s="831"/>
      <c r="I221" s="822"/>
      <c r="J221" s="822"/>
      <c r="K221" s="831"/>
      <c r="L221" s="831"/>
      <c r="M221" s="822"/>
      <c r="N221" s="822"/>
      <c r="O221" s="831">
        <v>1</v>
      </c>
      <c r="P221" s="831">
        <v>270000</v>
      </c>
      <c r="Q221" s="827"/>
      <c r="R221" s="832">
        <v>270000</v>
      </c>
    </row>
    <row r="222" spans="1:18" ht="14.45" customHeight="1" x14ac:dyDescent="0.2">
      <c r="A222" s="821" t="s">
        <v>5435</v>
      </c>
      <c r="B222" s="822" t="s">
        <v>5436</v>
      </c>
      <c r="C222" s="822" t="s">
        <v>599</v>
      </c>
      <c r="D222" s="822" t="s">
        <v>5703</v>
      </c>
      <c r="E222" s="822" t="s">
        <v>5731</v>
      </c>
      <c r="F222" s="822" t="s">
        <v>5732</v>
      </c>
      <c r="G222" s="831"/>
      <c r="H222" s="831"/>
      <c r="I222" s="822"/>
      <c r="J222" s="822"/>
      <c r="K222" s="831"/>
      <c r="L222" s="831"/>
      <c r="M222" s="822"/>
      <c r="N222" s="822"/>
      <c r="O222" s="831">
        <v>1</v>
      </c>
      <c r="P222" s="831">
        <v>3263</v>
      </c>
      <c r="Q222" s="827"/>
      <c r="R222" s="832">
        <v>3263</v>
      </c>
    </row>
    <row r="223" spans="1:18" ht="14.45" customHeight="1" x14ac:dyDescent="0.2">
      <c r="A223" s="821" t="s">
        <v>5435</v>
      </c>
      <c r="B223" s="822" t="s">
        <v>5436</v>
      </c>
      <c r="C223" s="822" t="s">
        <v>599</v>
      </c>
      <c r="D223" s="822" t="s">
        <v>5703</v>
      </c>
      <c r="E223" s="822" t="s">
        <v>5733</v>
      </c>
      <c r="F223" s="822" t="s">
        <v>5734</v>
      </c>
      <c r="G223" s="831"/>
      <c r="H223" s="831"/>
      <c r="I223" s="822"/>
      <c r="J223" s="822"/>
      <c r="K223" s="831"/>
      <c r="L223" s="831"/>
      <c r="M223" s="822"/>
      <c r="N223" s="822"/>
      <c r="O223" s="831">
        <v>1</v>
      </c>
      <c r="P223" s="831">
        <v>8105.58</v>
      </c>
      <c r="Q223" s="827"/>
      <c r="R223" s="832">
        <v>8105.58</v>
      </c>
    </row>
    <row r="224" spans="1:18" ht="14.45" customHeight="1" x14ac:dyDescent="0.2">
      <c r="A224" s="821" t="s">
        <v>5435</v>
      </c>
      <c r="B224" s="822" t="s">
        <v>5436</v>
      </c>
      <c r="C224" s="822" t="s">
        <v>599</v>
      </c>
      <c r="D224" s="822" t="s">
        <v>5735</v>
      </c>
      <c r="E224" s="822" t="s">
        <v>5736</v>
      </c>
      <c r="F224" s="822" t="s">
        <v>5737</v>
      </c>
      <c r="G224" s="831">
        <v>41</v>
      </c>
      <c r="H224" s="831">
        <v>12300</v>
      </c>
      <c r="I224" s="822">
        <v>0.88540167002591419</v>
      </c>
      <c r="J224" s="822">
        <v>300</v>
      </c>
      <c r="K224" s="831">
        <v>46</v>
      </c>
      <c r="L224" s="831">
        <v>13892</v>
      </c>
      <c r="M224" s="822">
        <v>1</v>
      </c>
      <c r="N224" s="822">
        <v>302</v>
      </c>
      <c r="O224" s="831">
        <v>20</v>
      </c>
      <c r="P224" s="831">
        <v>6080</v>
      </c>
      <c r="Q224" s="827">
        <v>0.43766196372012667</v>
      </c>
      <c r="R224" s="832">
        <v>304</v>
      </c>
    </row>
    <row r="225" spans="1:18" ht="14.45" customHeight="1" x14ac:dyDescent="0.2">
      <c r="A225" s="821" t="s">
        <v>5435</v>
      </c>
      <c r="B225" s="822" t="s">
        <v>5436</v>
      </c>
      <c r="C225" s="822" t="s">
        <v>599</v>
      </c>
      <c r="D225" s="822" t="s">
        <v>5735</v>
      </c>
      <c r="E225" s="822" t="s">
        <v>5738</v>
      </c>
      <c r="F225" s="822" t="s">
        <v>5739</v>
      </c>
      <c r="G225" s="831">
        <v>249</v>
      </c>
      <c r="H225" s="831">
        <v>30378</v>
      </c>
      <c r="I225" s="822">
        <v>1.0595744680851065</v>
      </c>
      <c r="J225" s="822">
        <v>122</v>
      </c>
      <c r="K225" s="831">
        <v>235</v>
      </c>
      <c r="L225" s="831">
        <v>28670</v>
      </c>
      <c r="M225" s="822">
        <v>1</v>
      </c>
      <c r="N225" s="822">
        <v>122</v>
      </c>
      <c r="O225" s="831">
        <v>273</v>
      </c>
      <c r="P225" s="831">
        <v>33579</v>
      </c>
      <c r="Q225" s="827">
        <v>1.171224276246948</v>
      </c>
      <c r="R225" s="832">
        <v>123</v>
      </c>
    </row>
    <row r="226" spans="1:18" ht="14.45" customHeight="1" x14ac:dyDescent="0.2">
      <c r="A226" s="821" t="s">
        <v>5435</v>
      </c>
      <c r="B226" s="822" t="s">
        <v>5436</v>
      </c>
      <c r="C226" s="822" t="s">
        <v>599</v>
      </c>
      <c r="D226" s="822" t="s">
        <v>5735</v>
      </c>
      <c r="E226" s="822" t="s">
        <v>5740</v>
      </c>
      <c r="F226" s="822" t="s">
        <v>5741</v>
      </c>
      <c r="G226" s="831">
        <v>1556</v>
      </c>
      <c r="H226" s="831">
        <v>228732</v>
      </c>
      <c r="I226" s="822">
        <v>0.95751040262556408</v>
      </c>
      <c r="J226" s="822">
        <v>147</v>
      </c>
      <c r="K226" s="831">
        <v>1582</v>
      </c>
      <c r="L226" s="831">
        <v>238882</v>
      </c>
      <c r="M226" s="822">
        <v>1</v>
      </c>
      <c r="N226" s="822">
        <v>151</v>
      </c>
      <c r="O226" s="831">
        <v>1737</v>
      </c>
      <c r="P226" s="831">
        <v>265761</v>
      </c>
      <c r="Q226" s="827">
        <v>1.1125199889485184</v>
      </c>
      <c r="R226" s="832">
        <v>153</v>
      </c>
    </row>
    <row r="227" spans="1:18" ht="14.45" customHeight="1" x14ac:dyDescent="0.2">
      <c r="A227" s="821" t="s">
        <v>5435</v>
      </c>
      <c r="B227" s="822" t="s">
        <v>5436</v>
      </c>
      <c r="C227" s="822" t="s">
        <v>599</v>
      </c>
      <c r="D227" s="822" t="s">
        <v>5735</v>
      </c>
      <c r="E227" s="822" t="s">
        <v>5742</v>
      </c>
      <c r="F227" s="822" t="s">
        <v>5743</v>
      </c>
      <c r="G227" s="831">
        <v>104</v>
      </c>
      <c r="H227" s="831">
        <v>20384</v>
      </c>
      <c r="I227" s="822">
        <v>1.0782332716212641</v>
      </c>
      <c r="J227" s="822">
        <v>196</v>
      </c>
      <c r="K227" s="831">
        <v>95</v>
      </c>
      <c r="L227" s="831">
        <v>18905</v>
      </c>
      <c r="M227" s="822">
        <v>1</v>
      </c>
      <c r="N227" s="822">
        <v>199</v>
      </c>
      <c r="O227" s="831">
        <v>63</v>
      </c>
      <c r="P227" s="831">
        <v>12663</v>
      </c>
      <c r="Q227" s="827">
        <v>0.66982279820153401</v>
      </c>
      <c r="R227" s="832">
        <v>201</v>
      </c>
    </row>
    <row r="228" spans="1:18" ht="14.45" customHeight="1" x14ac:dyDescent="0.2">
      <c r="A228" s="821" t="s">
        <v>5435</v>
      </c>
      <c r="B228" s="822" t="s">
        <v>5436</v>
      </c>
      <c r="C228" s="822" t="s">
        <v>599</v>
      </c>
      <c r="D228" s="822" t="s">
        <v>5735</v>
      </c>
      <c r="E228" s="822" t="s">
        <v>5744</v>
      </c>
      <c r="F228" s="822" t="s">
        <v>5745</v>
      </c>
      <c r="G228" s="831">
        <v>3276</v>
      </c>
      <c r="H228" s="831">
        <v>121212</v>
      </c>
      <c r="I228" s="822">
        <v>0.89802631578947367</v>
      </c>
      <c r="J228" s="822">
        <v>37</v>
      </c>
      <c r="K228" s="831">
        <v>3552</v>
      </c>
      <c r="L228" s="831">
        <v>134976</v>
      </c>
      <c r="M228" s="822">
        <v>1</v>
      </c>
      <c r="N228" s="822">
        <v>38</v>
      </c>
      <c r="O228" s="831">
        <v>2451</v>
      </c>
      <c r="P228" s="831">
        <v>93138</v>
      </c>
      <c r="Q228" s="827">
        <v>0.69003378378378377</v>
      </c>
      <c r="R228" s="832">
        <v>38</v>
      </c>
    </row>
    <row r="229" spans="1:18" ht="14.45" customHeight="1" x14ac:dyDescent="0.2">
      <c r="A229" s="821" t="s">
        <v>5435</v>
      </c>
      <c r="B229" s="822" t="s">
        <v>5436</v>
      </c>
      <c r="C229" s="822" t="s">
        <v>599</v>
      </c>
      <c r="D229" s="822" t="s">
        <v>5735</v>
      </c>
      <c r="E229" s="822" t="s">
        <v>5746</v>
      </c>
      <c r="F229" s="822" t="s">
        <v>5747</v>
      </c>
      <c r="G229" s="831"/>
      <c r="H229" s="831"/>
      <c r="I229" s="822"/>
      <c r="J229" s="822"/>
      <c r="K229" s="831"/>
      <c r="L229" s="831"/>
      <c r="M229" s="822"/>
      <c r="N229" s="822"/>
      <c r="O229" s="831">
        <v>1</v>
      </c>
      <c r="P229" s="831">
        <v>10</v>
      </c>
      <c r="Q229" s="827"/>
      <c r="R229" s="832">
        <v>10</v>
      </c>
    </row>
    <row r="230" spans="1:18" ht="14.45" customHeight="1" x14ac:dyDescent="0.2">
      <c r="A230" s="821" t="s">
        <v>5435</v>
      </c>
      <c r="B230" s="822" t="s">
        <v>5436</v>
      </c>
      <c r="C230" s="822" t="s">
        <v>599</v>
      </c>
      <c r="D230" s="822" t="s">
        <v>5735</v>
      </c>
      <c r="E230" s="822" t="s">
        <v>5748</v>
      </c>
      <c r="F230" s="822" t="s">
        <v>5749</v>
      </c>
      <c r="G230" s="831">
        <v>1</v>
      </c>
      <c r="H230" s="831">
        <v>5</v>
      </c>
      <c r="I230" s="822"/>
      <c r="J230" s="822">
        <v>5</v>
      </c>
      <c r="K230" s="831"/>
      <c r="L230" s="831"/>
      <c r="M230" s="822"/>
      <c r="N230" s="822"/>
      <c r="O230" s="831"/>
      <c r="P230" s="831"/>
      <c r="Q230" s="827"/>
      <c r="R230" s="832"/>
    </row>
    <row r="231" spans="1:18" ht="14.45" customHeight="1" x14ac:dyDescent="0.2">
      <c r="A231" s="821" t="s">
        <v>5435</v>
      </c>
      <c r="B231" s="822" t="s">
        <v>5436</v>
      </c>
      <c r="C231" s="822" t="s">
        <v>599</v>
      </c>
      <c r="D231" s="822" t="s">
        <v>5735</v>
      </c>
      <c r="E231" s="822" t="s">
        <v>5750</v>
      </c>
      <c r="F231" s="822" t="s">
        <v>5751</v>
      </c>
      <c r="G231" s="831">
        <v>6021</v>
      </c>
      <c r="H231" s="831">
        <v>1071738</v>
      </c>
      <c r="I231" s="822">
        <v>0.74073526271082768</v>
      </c>
      <c r="J231" s="822">
        <v>178</v>
      </c>
      <c r="K231" s="831">
        <v>8083</v>
      </c>
      <c r="L231" s="831">
        <v>1446857</v>
      </c>
      <c r="M231" s="822">
        <v>1</v>
      </c>
      <c r="N231" s="822">
        <v>179</v>
      </c>
      <c r="O231" s="831">
        <v>11542</v>
      </c>
      <c r="P231" s="831">
        <v>2077560</v>
      </c>
      <c r="Q231" s="827">
        <v>1.4359124640513887</v>
      </c>
      <c r="R231" s="832">
        <v>180</v>
      </c>
    </row>
    <row r="232" spans="1:18" ht="14.45" customHeight="1" x14ac:dyDescent="0.2">
      <c r="A232" s="821" t="s">
        <v>5435</v>
      </c>
      <c r="B232" s="822" t="s">
        <v>5436</v>
      </c>
      <c r="C232" s="822" t="s">
        <v>599</v>
      </c>
      <c r="D232" s="822" t="s">
        <v>5735</v>
      </c>
      <c r="E232" s="822" t="s">
        <v>5752</v>
      </c>
      <c r="F232" s="822" t="s">
        <v>5753</v>
      </c>
      <c r="G232" s="831"/>
      <c r="H232" s="831"/>
      <c r="I232" s="822"/>
      <c r="J232" s="822"/>
      <c r="K232" s="831"/>
      <c r="L232" s="831"/>
      <c r="M232" s="822"/>
      <c r="N232" s="822"/>
      <c r="O232" s="831">
        <v>2</v>
      </c>
      <c r="P232" s="831">
        <v>360</v>
      </c>
      <c r="Q232" s="827"/>
      <c r="R232" s="832">
        <v>180</v>
      </c>
    </row>
    <row r="233" spans="1:18" ht="14.45" customHeight="1" x14ac:dyDescent="0.2">
      <c r="A233" s="821" t="s">
        <v>5435</v>
      </c>
      <c r="B233" s="822" t="s">
        <v>5436</v>
      </c>
      <c r="C233" s="822" t="s">
        <v>599</v>
      </c>
      <c r="D233" s="822" t="s">
        <v>5735</v>
      </c>
      <c r="E233" s="822" t="s">
        <v>5754</v>
      </c>
      <c r="F233" s="822" t="s">
        <v>5755</v>
      </c>
      <c r="G233" s="831">
        <v>2178</v>
      </c>
      <c r="H233" s="831">
        <v>0</v>
      </c>
      <c r="I233" s="822"/>
      <c r="J233" s="822">
        <v>0</v>
      </c>
      <c r="K233" s="831">
        <v>2669</v>
      </c>
      <c r="L233" s="831">
        <v>0</v>
      </c>
      <c r="M233" s="822"/>
      <c r="N233" s="822">
        <v>0</v>
      </c>
      <c r="O233" s="831">
        <v>3047</v>
      </c>
      <c r="P233" s="831">
        <v>0</v>
      </c>
      <c r="Q233" s="827"/>
      <c r="R233" s="832">
        <v>0</v>
      </c>
    </row>
    <row r="234" spans="1:18" ht="14.45" customHeight="1" x14ac:dyDescent="0.2">
      <c r="A234" s="821" t="s">
        <v>5435</v>
      </c>
      <c r="B234" s="822" t="s">
        <v>5436</v>
      </c>
      <c r="C234" s="822" t="s">
        <v>599</v>
      </c>
      <c r="D234" s="822" t="s">
        <v>5735</v>
      </c>
      <c r="E234" s="822" t="s">
        <v>5756</v>
      </c>
      <c r="F234" s="822" t="s">
        <v>5757</v>
      </c>
      <c r="G234" s="831">
        <v>141</v>
      </c>
      <c r="H234" s="831">
        <v>0</v>
      </c>
      <c r="I234" s="822"/>
      <c r="J234" s="822">
        <v>0</v>
      </c>
      <c r="K234" s="831">
        <v>164</v>
      </c>
      <c r="L234" s="831">
        <v>0</v>
      </c>
      <c r="M234" s="822"/>
      <c r="N234" s="822">
        <v>0</v>
      </c>
      <c r="O234" s="831">
        <v>183</v>
      </c>
      <c r="P234" s="831">
        <v>0</v>
      </c>
      <c r="Q234" s="827"/>
      <c r="R234" s="832">
        <v>0</v>
      </c>
    </row>
    <row r="235" spans="1:18" ht="14.45" customHeight="1" x14ac:dyDescent="0.2">
      <c r="A235" s="821" t="s">
        <v>5435</v>
      </c>
      <c r="B235" s="822" t="s">
        <v>5436</v>
      </c>
      <c r="C235" s="822" t="s">
        <v>599</v>
      </c>
      <c r="D235" s="822" t="s">
        <v>5735</v>
      </c>
      <c r="E235" s="822" t="s">
        <v>5758</v>
      </c>
      <c r="F235" s="822" t="s">
        <v>5759</v>
      </c>
      <c r="G235" s="831">
        <v>4346</v>
      </c>
      <c r="H235" s="831">
        <v>1060424</v>
      </c>
      <c r="I235" s="822">
        <v>0.78268738236705171</v>
      </c>
      <c r="J235" s="822">
        <v>244</v>
      </c>
      <c r="K235" s="831">
        <v>5530</v>
      </c>
      <c r="L235" s="831">
        <v>1354850</v>
      </c>
      <c r="M235" s="822">
        <v>1</v>
      </c>
      <c r="N235" s="822">
        <v>245</v>
      </c>
      <c r="O235" s="831">
        <v>6269</v>
      </c>
      <c r="P235" s="831">
        <v>1542174</v>
      </c>
      <c r="Q235" s="827">
        <v>1.1382618001992841</v>
      </c>
      <c r="R235" s="832">
        <v>246</v>
      </c>
    </row>
    <row r="236" spans="1:18" ht="14.45" customHeight="1" x14ac:dyDescent="0.2">
      <c r="A236" s="821" t="s">
        <v>5435</v>
      </c>
      <c r="B236" s="822" t="s">
        <v>5436</v>
      </c>
      <c r="C236" s="822" t="s">
        <v>599</v>
      </c>
      <c r="D236" s="822" t="s">
        <v>5735</v>
      </c>
      <c r="E236" s="822" t="s">
        <v>5760</v>
      </c>
      <c r="F236" s="822" t="s">
        <v>5761</v>
      </c>
      <c r="G236" s="831">
        <v>8276</v>
      </c>
      <c r="H236" s="831">
        <v>275866.40999999974</v>
      </c>
      <c r="I236" s="822">
        <v>0.94745237192792597</v>
      </c>
      <c r="J236" s="822">
        <v>33.333302319961305</v>
      </c>
      <c r="K236" s="831">
        <v>8735</v>
      </c>
      <c r="L236" s="831">
        <v>291166.51999999984</v>
      </c>
      <c r="M236" s="822">
        <v>1</v>
      </c>
      <c r="N236" s="822">
        <v>33.333316542644518</v>
      </c>
      <c r="O236" s="831">
        <v>13639</v>
      </c>
      <c r="P236" s="831">
        <v>454633.17000000033</v>
      </c>
      <c r="Q236" s="827">
        <v>1.5614198019744872</v>
      </c>
      <c r="R236" s="832">
        <v>33.333321357870837</v>
      </c>
    </row>
    <row r="237" spans="1:18" ht="14.45" customHeight="1" x14ac:dyDescent="0.2">
      <c r="A237" s="821" t="s">
        <v>5435</v>
      </c>
      <c r="B237" s="822" t="s">
        <v>5436</v>
      </c>
      <c r="C237" s="822" t="s">
        <v>599</v>
      </c>
      <c r="D237" s="822" t="s">
        <v>5735</v>
      </c>
      <c r="E237" s="822" t="s">
        <v>5762</v>
      </c>
      <c r="F237" s="822" t="s">
        <v>5763</v>
      </c>
      <c r="G237" s="831">
        <v>5359</v>
      </c>
      <c r="H237" s="831">
        <v>198283</v>
      </c>
      <c r="I237" s="822">
        <v>0.73982329281306203</v>
      </c>
      <c r="J237" s="822">
        <v>37</v>
      </c>
      <c r="K237" s="831">
        <v>7053</v>
      </c>
      <c r="L237" s="831">
        <v>268014</v>
      </c>
      <c r="M237" s="822">
        <v>1</v>
      </c>
      <c r="N237" s="822">
        <v>38</v>
      </c>
      <c r="O237" s="831">
        <v>8711</v>
      </c>
      <c r="P237" s="831">
        <v>331018</v>
      </c>
      <c r="Q237" s="827">
        <v>1.2350772720828016</v>
      </c>
      <c r="R237" s="832">
        <v>38</v>
      </c>
    </row>
    <row r="238" spans="1:18" ht="14.45" customHeight="1" x14ac:dyDescent="0.2">
      <c r="A238" s="821" t="s">
        <v>5435</v>
      </c>
      <c r="B238" s="822" t="s">
        <v>5436</v>
      </c>
      <c r="C238" s="822" t="s">
        <v>599</v>
      </c>
      <c r="D238" s="822" t="s">
        <v>5735</v>
      </c>
      <c r="E238" s="822" t="s">
        <v>5764</v>
      </c>
      <c r="F238" s="822" t="s">
        <v>5765</v>
      </c>
      <c r="G238" s="831">
        <v>29</v>
      </c>
      <c r="H238" s="831">
        <v>2494</v>
      </c>
      <c r="I238" s="822">
        <v>0.79629629629629628</v>
      </c>
      <c r="J238" s="822">
        <v>86</v>
      </c>
      <c r="K238" s="831">
        <v>36</v>
      </c>
      <c r="L238" s="831">
        <v>3132</v>
      </c>
      <c r="M238" s="822">
        <v>1</v>
      </c>
      <c r="N238" s="822">
        <v>87</v>
      </c>
      <c r="O238" s="831">
        <v>12</v>
      </c>
      <c r="P238" s="831">
        <v>1056</v>
      </c>
      <c r="Q238" s="827">
        <v>0.33716475095785442</v>
      </c>
      <c r="R238" s="832">
        <v>88</v>
      </c>
    </row>
    <row r="239" spans="1:18" ht="14.45" customHeight="1" x14ac:dyDescent="0.2">
      <c r="A239" s="821" t="s">
        <v>5435</v>
      </c>
      <c r="B239" s="822" t="s">
        <v>5436</v>
      </c>
      <c r="C239" s="822" t="s">
        <v>599</v>
      </c>
      <c r="D239" s="822" t="s">
        <v>5735</v>
      </c>
      <c r="E239" s="822" t="s">
        <v>5766</v>
      </c>
      <c r="F239" s="822" t="s">
        <v>5767</v>
      </c>
      <c r="G239" s="831">
        <v>1070</v>
      </c>
      <c r="H239" s="831">
        <v>34240</v>
      </c>
      <c r="I239" s="822">
        <v>0.71409205614298521</v>
      </c>
      <c r="J239" s="822">
        <v>32</v>
      </c>
      <c r="K239" s="831">
        <v>1453</v>
      </c>
      <c r="L239" s="831">
        <v>47949</v>
      </c>
      <c r="M239" s="822">
        <v>1</v>
      </c>
      <c r="N239" s="822">
        <v>33</v>
      </c>
      <c r="O239" s="831">
        <v>1557</v>
      </c>
      <c r="P239" s="831">
        <v>51381</v>
      </c>
      <c r="Q239" s="827">
        <v>1.0715760495526496</v>
      </c>
      <c r="R239" s="832">
        <v>33</v>
      </c>
    </row>
    <row r="240" spans="1:18" ht="14.45" customHeight="1" x14ac:dyDescent="0.2">
      <c r="A240" s="821" t="s">
        <v>5435</v>
      </c>
      <c r="B240" s="822" t="s">
        <v>5436</v>
      </c>
      <c r="C240" s="822" t="s">
        <v>599</v>
      </c>
      <c r="D240" s="822" t="s">
        <v>5735</v>
      </c>
      <c r="E240" s="822" t="s">
        <v>5768</v>
      </c>
      <c r="F240" s="822" t="s">
        <v>5769</v>
      </c>
      <c r="G240" s="831">
        <v>1270</v>
      </c>
      <c r="H240" s="831">
        <v>167640</v>
      </c>
      <c r="I240" s="822">
        <v>0.61596119929453264</v>
      </c>
      <c r="J240" s="822">
        <v>132</v>
      </c>
      <c r="K240" s="831">
        <v>2016</v>
      </c>
      <c r="L240" s="831">
        <v>272160</v>
      </c>
      <c r="M240" s="822">
        <v>1</v>
      </c>
      <c r="N240" s="822">
        <v>135</v>
      </c>
      <c r="O240" s="831">
        <v>1856</v>
      </c>
      <c r="P240" s="831">
        <v>254272</v>
      </c>
      <c r="Q240" s="827">
        <v>0.93427395649617873</v>
      </c>
      <c r="R240" s="832">
        <v>137</v>
      </c>
    </row>
    <row r="241" spans="1:18" ht="14.45" customHeight="1" x14ac:dyDescent="0.2">
      <c r="A241" s="821" t="s">
        <v>5435</v>
      </c>
      <c r="B241" s="822" t="s">
        <v>5436</v>
      </c>
      <c r="C241" s="822" t="s">
        <v>599</v>
      </c>
      <c r="D241" s="822" t="s">
        <v>5735</v>
      </c>
      <c r="E241" s="822" t="s">
        <v>5770</v>
      </c>
      <c r="F241" s="822" t="s">
        <v>5771</v>
      </c>
      <c r="G241" s="831"/>
      <c r="H241" s="831"/>
      <c r="I241" s="822"/>
      <c r="J241" s="822"/>
      <c r="K241" s="831"/>
      <c r="L241" s="831"/>
      <c r="M241" s="822"/>
      <c r="N241" s="822"/>
      <c r="O241" s="831">
        <v>235</v>
      </c>
      <c r="P241" s="831">
        <v>53580</v>
      </c>
      <c r="Q241" s="827"/>
      <c r="R241" s="832">
        <v>228</v>
      </c>
    </row>
    <row r="242" spans="1:18" ht="14.45" customHeight="1" x14ac:dyDescent="0.2">
      <c r="A242" s="821" t="s">
        <v>5435</v>
      </c>
      <c r="B242" s="822" t="s">
        <v>5436</v>
      </c>
      <c r="C242" s="822" t="s">
        <v>599</v>
      </c>
      <c r="D242" s="822" t="s">
        <v>5735</v>
      </c>
      <c r="E242" s="822" t="s">
        <v>5772</v>
      </c>
      <c r="F242" s="822" t="s">
        <v>5773</v>
      </c>
      <c r="G242" s="831"/>
      <c r="H242" s="831"/>
      <c r="I242" s="822"/>
      <c r="J242" s="822"/>
      <c r="K242" s="831">
        <v>1</v>
      </c>
      <c r="L242" s="831">
        <v>0</v>
      </c>
      <c r="M242" s="822"/>
      <c r="N242" s="822">
        <v>0</v>
      </c>
      <c r="O242" s="831">
        <v>2</v>
      </c>
      <c r="P242" s="831">
        <v>0</v>
      </c>
      <c r="Q242" s="827"/>
      <c r="R242" s="832">
        <v>0</v>
      </c>
    </row>
    <row r="243" spans="1:18" ht="14.45" customHeight="1" x14ac:dyDescent="0.2">
      <c r="A243" s="821" t="s">
        <v>5435</v>
      </c>
      <c r="B243" s="822" t="s">
        <v>5436</v>
      </c>
      <c r="C243" s="822" t="s">
        <v>599</v>
      </c>
      <c r="D243" s="822" t="s">
        <v>5735</v>
      </c>
      <c r="E243" s="822" t="s">
        <v>5774</v>
      </c>
      <c r="F243" s="822" t="s">
        <v>5775</v>
      </c>
      <c r="G243" s="831">
        <v>2297</v>
      </c>
      <c r="H243" s="831">
        <v>815435</v>
      </c>
      <c r="I243" s="822">
        <v>0.96678751979967936</v>
      </c>
      <c r="J243" s="822">
        <v>355</v>
      </c>
      <c r="K243" s="831">
        <v>2356</v>
      </c>
      <c r="L243" s="831">
        <v>843448</v>
      </c>
      <c r="M243" s="822">
        <v>1</v>
      </c>
      <c r="N243" s="822">
        <v>358</v>
      </c>
      <c r="O243" s="831">
        <v>2224</v>
      </c>
      <c r="P243" s="831">
        <v>800640</v>
      </c>
      <c r="Q243" s="827">
        <v>0.94924642657282965</v>
      </c>
      <c r="R243" s="832">
        <v>360</v>
      </c>
    </row>
    <row r="244" spans="1:18" ht="14.45" customHeight="1" x14ac:dyDescent="0.2">
      <c r="A244" s="821" t="s">
        <v>5435</v>
      </c>
      <c r="B244" s="822" t="s">
        <v>5436</v>
      </c>
      <c r="C244" s="822" t="s">
        <v>599</v>
      </c>
      <c r="D244" s="822" t="s">
        <v>5735</v>
      </c>
      <c r="E244" s="822" t="s">
        <v>5776</v>
      </c>
      <c r="F244" s="822" t="s">
        <v>5777</v>
      </c>
      <c r="G244" s="831">
        <v>1290</v>
      </c>
      <c r="H244" s="831">
        <v>76110</v>
      </c>
      <c r="I244" s="822">
        <v>0.62635789057870828</v>
      </c>
      <c r="J244" s="822">
        <v>59</v>
      </c>
      <c r="K244" s="831">
        <v>1992</v>
      </c>
      <c r="L244" s="831">
        <v>121512</v>
      </c>
      <c r="M244" s="822">
        <v>1</v>
      </c>
      <c r="N244" s="822">
        <v>61</v>
      </c>
      <c r="O244" s="831">
        <v>2373</v>
      </c>
      <c r="P244" s="831">
        <v>147126</v>
      </c>
      <c r="Q244" s="827">
        <v>1.2107939956547502</v>
      </c>
      <c r="R244" s="832">
        <v>62</v>
      </c>
    </row>
    <row r="245" spans="1:18" ht="14.45" customHeight="1" x14ac:dyDescent="0.2">
      <c r="A245" s="821" t="s">
        <v>5435</v>
      </c>
      <c r="B245" s="822" t="s">
        <v>5436</v>
      </c>
      <c r="C245" s="822" t="s">
        <v>599</v>
      </c>
      <c r="D245" s="822" t="s">
        <v>5735</v>
      </c>
      <c r="E245" s="822" t="s">
        <v>5778</v>
      </c>
      <c r="F245" s="822" t="s">
        <v>5779</v>
      </c>
      <c r="G245" s="831">
        <v>166</v>
      </c>
      <c r="H245" s="831">
        <v>116532</v>
      </c>
      <c r="I245" s="822">
        <v>0.84094910948820834</v>
      </c>
      <c r="J245" s="822">
        <v>702</v>
      </c>
      <c r="K245" s="831">
        <v>196</v>
      </c>
      <c r="L245" s="831">
        <v>138572</v>
      </c>
      <c r="M245" s="822">
        <v>1</v>
      </c>
      <c r="N245" s="822">
        <v>707</v>
      </c>
      <c r="O245" s="831">
        <v>160</v>
      </c>
      <c r="P245" s="831">
        <v>113760</v>
      </c>
      <c r="Q245" s="827">
        <v>0.8209450682677597</v>
      </c>
      <c r="R245" s="832">
        <v>711</v>
      </c>
    </row>
    <row r="246" spans="1:18" ht="14.45" customHeight="1" x14ac:dyDescent="0.2">
      <c r="A246" s="821" t="s">
        <v>5435</v>
      </c>
      <c r="B246" s="822" t="s">
        <v>5436</v>
      </c>
      <c r="C246" s="822" t="s">
        <v>599</v>
      </c>
      <c r="D246" s="822" t="s">
        <v>5735</v>
      </c>
      <c r="E246" s="822" t="s">
        <v>5780</v>
      </c>
      <c r="F246" s="822" t="s">
        <v>5781</v>
      </c>
      <c r="G246" s="831">
        <v>1</v>
      </c>
      <c r="H246" s="831">
        <v>59</v>
      </c>
      <c r="I246" s="822">
        <v>0.10746812386156648</v>
      </c>
      <c r="J246" s="822">
        <v>59</v>
      </c>
      <c r="K246" s="831">
        <v>9</v>
      </c>
      <c r="L246" s="831">
        <v>549</v>
      </c>
      <c r="M246" s="822">
        <v>1</v>
      </c>
      <c r="N246" s="822">
        <v>61</v>
      </c>
      <c r="O246" s="831">
        <v>6</v>
      </c>
      <c r="P246" s="831">
        <v>372</v>
      </c>
      <c r="Q246" s="827">
        <v>0.67759562841530052</v>
      </c>
      <c r="R246" s="832">
        <v>62</v>
      </c>
    </row>
    <row r="247" spans="1:18" ht="14.45" customHeight="1" x14ac:dyDescent="0.2">
      <c r="A247" s="821" t="s">
        <v>5435</v>
      </c>
      <c r="B247" s="822" t="s">
        <v>5436</v>
      </c>
      <c r="C247" s="822" t="s">
        <v>599</v>
      </c>
      <c r="D247" s="822" t="s">
        <v>5735</v>
      </c>
      <c r="E247" s="822" t="s">
        <v>5782</v>
      </c>
      <c r="F247" s="822" t="s">
        <v>5783</v>
      </c>
      <c r="G247" s="831">
        <v>215</v>
      </c>
      <c r="H247" s="831">
        <v>24940</v>
      </c>
      <c r="I247" s="822">
        <v>0.47149122807017546</v>
      </c>
      <c r="J247" s="822">
        <v>116</v>
      </c>
      <c r="K247" s="831">
        <v>456</v>
      </c>
      <c r="L247" s="831">
        <v>52896</v>
      </c>
      <c r="M247" s="822">
        <v>1</v>
      </c>
      <c r="N247" s="822">
        <v>116</v>
      </c>
      <c r="O247" s="831">
        <v>368</v>
      </c>
      <c r="P247" s="831">
        <v>43056</v>
      </c>
      <c r="Q247" s="827">
        <v>0.81397459165154262</v>
      </c>
      <c r="R247" s="832">
        <v>117</v>
      </c>
    </row>
    <row r="248" spans="1:18" ht="14.45" customHeight="1" x14ac:dyDescent="0.2">
      <c r="A248" s="821" t="s">
        <v>5435</v>
      </c>
      <c r="B248" s="822" t="s">
        <v>5436</v>
      </c>
      <c r="C248" s="822" t="s">
        <v>599</v>
      </c>
      <c r="D248" s="822" t="s">
        <v>5735</v>
      </c>
      <c r="E248" s="822" t="s">
        <v>5784</v>
      </c>
      <c r="F248" s="822" t="s">
        <v>5785</v>
      </c>
      <c r="G248" s="831">
        <v>99</v>
      </c>
      <c r="H248" s="831">
        <v>0</v>
      </c>
      <c r="I248" s="822"/>
      <c r="J248" s="822">
        <v>0</v>
      </c>
      <c r="K248" s="831">
        <v>126</v>
      </c>
      <c r="L248" s="831">
        <v>0</v>
      </c>
      <c r="M248" s="822"/>
      <c r="N248" s="822">
        <v>0</v>
      </c>
      <c r="O248" s="831">
        <v>148</v>
      </c>
      <c r="P248" s="831">
        <v>0</v>
      </c>
      <c r="Q248" s="827"/>
      <c r="R248" s="832">
        <v>0</v>
      </c>
    </row>
    <row r="249" spans="1:18" ht="14.45" customHeight="1" x14ac:dyDescent="0.2">
      <c r="A249" s="821" t="s">
        <v>5435</v>
      </c>
      <c r="B249" s="822" t="s">
        <v>5436</v>
      </c>
      <c r="C249" s="822" t="s">
        <v>599</v>
      </c>
      <c r="D249" s="822" t="s">
        <v>5735</v>
      </c>
      <c r="E249" s="822" t="s">
        <v>5786</v>
      </c>
      <c r="F249" s="822" t="s">
        <v>5787</v>
      </c>
      <c r="G249" s="831"/>
      <c r="H249" s="831"/>
      <c r="I249" s="822"/>
      <c r="J249" s="822"/>
      <c r="K249" s="831">
        <v>5</v>
      </c>
      <c r="L249" s="831">
        <v>0</v>
      </c>
      <c r="M249" s="822"/>
      <c r="N249" s="822">
        <v>0</v>
      </c>
      <c r="O249" s="831">
        <v>2</v>
      </c>
      <c r="P249" s="831">
        <v>0</v>
      </c>
      <c r="Q249" s="827"/>
      <c r="R249" s="832">
        <v>0</v>
      </c>
    </row>
    <row r="250" spans="1:18" ht="14.45" customHeight="1" x14ac:dyDescent="0.2">
      <c r="A250" s="821" t="s">
        <v>5435</v>
      </c>
      <c r="B250" s="822" t="s">
        <v>5436</v>
      </c>
      <c r="C250" s="822" t="s">
        <v>599</v>
      </c>
      <c r="D250" s="822" t="s">
        <v>5735</v>
      </c>
      <c r="E250" s="822" t="s">
        <v>5788</v>
      </c>
      <c r="F250" s="822" t="s">
        <v>5787</v>
      </c>
      <c r="G250" s="831"/>
      <c r="H250" s="831"/>
      <c r="I250" s="822"/>
      <c r="J250" s="822"/>
      <c r="K250" s="831"/>
      <c r="L250" s="831"/>
      <c r="M250" s="822"/>
      <c r="N250" s="822"/>
      <c r="O250" s="831">
        <v>2</v>
      </c>
      <c r="P250" s="831">
        <v>0</v>
      </c>
      <c r="Q250" s="827"/>
      <c r="R250" s="832">
        <v>0</v>
      </c>
    </row>
    <row r="251" spans="1:18" ht="14.45" customHeight="1" x14ac:dyDescent="0.2">
      <c r="A251" s="821" t="s">
        <v>5435</v>
      </c>
      <c r="B251" s="822" t="s">
        <v>5436</v>
      </c>
      <c r="C251" s="822" t="s">
        <v>599</v>
      </c>
      <c r="D251" s="822" t="s">
        <v>5735</v>
      </c>
      <c r="E251" s="822" t="s">
        <v>5789</v>
      </c>
      <c r="F251" s="822" t="s">
        <v>5787</v>
      </c>
      <c r="G251" s="831"/>
      <c r="H251" s="831"/>
      <c r="I251" s="822"/>
      <c r="J251" s="822"/>
      <c r="K251" s="831"/>
      <c r="L251" s="831"/>
      <c r="M251" s="822"/>
      <c r="N251" s="822"/>
      <c r="O251" s="831">
        <v>158</v>
      </c>
      <c r="P251" s="831">
        <v>0</v>
      </c>
      <c r="Q251" s="827"/>
      <c r="R251" s="832">
        <v>0</v>
      </c>
    </row>
    <row r="252" spans="1:18" ht="14.45" customHeight="1" x14ac:dyDescent="0.2">
      <c r="A252" s="821" t="s">
        <v>5435</v>
      </c>
      <c r="B252" s="822" t="s">
        <v>5436</v>
      </c>
      <c r="C252" s="822" t="s">
        <v>599</v>
      </c>
      <c r="D252" s="822" t="s">
        <v>5735</v>
      </c>
      <c r="E252" s="822" t="s">
        <v>5790</v>
      </c>
      <c r="F252" s="822" t="s">
        <v>5787</v>
      </c>
      <c r="G252" s="831"/>
      <c r="H252" s="831"/>
      <c r="I252" s="822"/>
      <c r="J252" s="822"/>
      <c r="K252" s="831"/>
      <c r="L252" s="831"/>
      <c r="M252" s="822"/>
      <c r="N252" s="822"/>
      <c r="O252" s="831">
        <v>49</v>
      </c>
      <c r="P252" s="831">
        <v>0</v>
      </c>
      <c r="Q252" s="827"/>
      <c r="R252" s="832">
        <v>0</v>
      </c>
    </row>
    <row r="253" spans="1:18" ht="14.45" customHeight="1" x14ac:dyDescent="0.2">
      <c r="A253" s="821" t="s">
        <v>5435</v>
      </c>
      <c r="B253" s="822" t="s">
        <v>5436</v>
      </c>
      <c r="C253" s="822" t="s">
        <v>599</v>
      </c>
      <c r="D253" s="822" t="s">
        <v>5735</v>
      </c>
      <c r="E253" s="822" t="s">
        <v>5791</v>
      </c>
      <c r="F253" s="822" t="s">
        <v>5792</v>
      </c>
      <c r="G253" s="831"/>
      <c r="H253" s="831"/>
      <c r="I253" s="822"/>
      <c r="J253" s="822"/>
      <c r="K253" s="831"/>
      <c r="L253" s="831"/>
      <c r="M253" s="822"/>
      <c r="N253" s="822"/>
      <c r="O253" s="831">
        <v>192</v>
      </c>
      <c r="P253" s="831">
        <v>0</v>
      </c>
      <c r="Q253" s="827"/>
      <c r="R253" s="832">
        <v>0</v>
      </c>
    </row>
    <row r="254" spans="1:18" ht="14.45" customHeight="1" x14ac:dyDescent="0.2">
      <c r="A254" s="821" t="s">
        <v>5435</v>
      </c>
      <c r="B254" s="822" t="s">
        <v>5436</v>
      </c>
      <c r="C254" s="822" t="s">
        <v>599</v>
      </c>
      <c r="D254" s="822" t="s">
        <v>5735</v>
      </c>
      <c r="E254" s="822" t="s">
        <v>5793</v>
      </c>
      <c r="F254" s="822" t="s">
        <v>5792</v>
      </c>
      <c r="G254" s="831"/>
      <c r="H254" s="831"/>
      <c r="I254" s="822"/>
      <c r="J254" s="822"/>
      <c r="K254" s="831"/>
      <c r="L254" s="831"/>
      <c r="M254" s="822"/>
      <c r="N254" s="822"/>
      <c r="O254" s="831">
        <v>5</v>
      </c>
      <c r="P254" s="831">
        <v>0</v>
      </c>
      <c r="Q254" s="827"/>
      <c r="R254" s="832">
        <v>0</v>
      </c>
    </row>
    <row r="255" spans="1:18" ht="14.45" customHeight="1" x14ac:dyDescent="0.2">
      <c r="A255" s="821" t="s">
        <v>5435</v>
      </c>
      <c r="B255" s="822" t="s">
        <v>5436</v>
      </c>
      <c r="C255" s="822" t="s">
        <v>5794</v>
      </c>
      <c r="D255" s="822" t="s">
        <v>5437</v>
      </c>
      <c r="E255" s="822" t="s">
        <v>5459</v>
      </c>
      <c r="F255" s="822" t="s">
        <v>5795</v>
      </c>
      <c r="G255" s="831">
        <v>1.4210854715202004E-14</v>
      </c>
      <c r="H255" s="831">
        <v>4.0745362639427185E-10</v>
      </c>
      <c r="I255" s="822">
        <v>-0.29166666666666669</v>
      </c>
      <c r="J255" s="822">
        <v>28672</v>
      </c>
      <c r="K255" s="831">
        <v>1.1368683772161603E-13</v>
      </c>
      <c r="L255" s="831">
        <v>-1.3969838619232178E-9</v>
      </c>
      <c r="M255" s="822">
        <v>1</v>
      </c>
      <c r="N255" s="822">
        <v>-12288</v>
      </c>
      <c r="O255" s="831">
        <v>2.8421709430404007E-14</v>
      </c>
      <c r="P255" s="831">
        <v>4.6566128730773926E-10</v>
      </c>
      <c r="Q255" s="827">
        <v>-0.33333333333333331</v>
      </c>
      <c r="R255" s="832">
        <v>16384</v>
      </c>
    </row>
    <row r="256" spans="1:18" ht="14.45" customHeight="1" x14ac:dyDescent="0.2">
      <c r="A256" s="821" t="s">
        <v>5435</v>
      </c>
      <c r="B256" s="822" t="s">
        <v>5436</v>
      </c>
      <c r="C256" s="822" t="s">
        <v>5794</v>
      </c>
      <c r="D256" s="822" t="s">
        <v>5437</v>
      </c>
      <c r="E256" s="822" t="s">
        <v>5460</v>
      </c>
      <c r="F256" s="822" t="s">
        <v>5461</v>
      </c>
      <c r="G256" s="831">
        <v>0</v>
      </c>
      <c r="H256" s="831">
        <v>0</v>
      </c>
      <c r="I256" s="822"/>
      <c r="J256" s="822"/>
      <c r="K256" s="831">
        <v>0</v>
      </c>
      <c r="L256" s="831">
        <v>0</v>
      </c>
      <c r="M256" s="822"/>
      <c r="N256" s="822"/>
      <c r="O256" s="831">
        <v>0</v>
      </c>
      <c r="P256" s="831">
        <v>2.9103830456733704E-11</v>
      </c>
      <c r="Q256" s="827"/>
      <c r="R256" s="832"/>
    </row>
    <row r="257" spans="1:18" ht="14.45" customHeight="1" x14ac:dyDescent="0.2">
      <c r="A257" s="821" t="s">
        <v>5435</v>
      </c>
      <c r="B257" s="822" t="s">
        <v>5436</v>
      </c>
      <c r="C257" s="822" t="s">
        <v>5794</v>
      </c>
      <c r="D257" s="822" t="s">
        <v>5437</v>
      </c>
      <c r="E257" s="822" t="s">
        <v>5462</v>
      </c>
      <c r="F257" s="822" t="s">
        <v>5461</v>
      </c>
      <c r="G257" s="831">
        <v>0</v>
      </c>
      <c r="H257" s="831">
        <v>1.1641532182693481E-10</v>
      </c>
      <c r="I257" s="822">
        <v>2</v>
      </c>
      <c r="J257" s="822"/>
      <c r="K257" s="831">
        <v>0</v>
      </c>
      <c r="L257" s="831">
        <v>5.8207660913467407E-11</v>
      </c>
      <c r="M257" s="822">
        <v>1</v>
      </c>
      <c r="N257" s="822"/>
      <c r="O257" s="831">
        <v>0</v>
      </c>
      <c r="P257" s="831">
        <v>-2.3283064365386963E-10</v>
      </c>
      <c r="Q257" s="827">
        <v>-4</v>
      </c>
      <c r="R257" s="832"/>
    </row>
    <row r="258" spans="1:18" ht="14.45" customHeight="1" x14ac:dyDescent="0.2">
      <c r="A258" s="821" t="s">
        <v>5435</v>
      </c>
      <c r="B258" s="822" t="s">
        <v>5436</v>
      </c>
      <c r="C258" s="822" t="s">
        <v>5794</v>
      </c>
      <c r="D258" s="822" t="s">
        <v>5437</v>
      </c>
      <c r="E258" s="822" t="s">
        <v>5463</v>
      </c>
      <c r="F258" s="822" t="s">
        <v>5461</v>
      </c>
      <c r="G258" s="831">
        <v>0</v>
      </c>
      <c r="H258" s="831">
        <v>6.9849193096160889E-10</v>
      </c>
      <c r="I258" s="822"/>
      <c r="J258" s="822"/>
      <c r="K258" s="831">
        <v>0</v>
      </c>
      <c r="L258" s="831">
        <v>0</v>
      </c>
      <c r="M258" s="822"/>
      <c r="N258" s="822"/>
      <c r="O258" s="831">
        <v>0</v>
      </c>
      <c r="P258" s="831">
        <v>0</v>
      </c>
      <c r="Q258" s="827"/>
      <c r="R258" s="832"/>
    </row>
    <row r="259" spans="1:18" ht="14.45" customHeight="1" x14ac:dyDescent="0.2">
      <c r="A259" s="821" t="s">
        <v>5435</v>
      </c>
      <c r="B259" s="822" t="s">
        <v>5436</v>
      </c>
      <c r="C259" s="822" t="s">
        <v>5794</v>
      </c>
      <c r="D259" s="822" t="s">
        <v>5437</v>
      </c>
      <c r="E259" s="822" t="s">
        <v>5464</v>
      </c>
      <c r="F259" s="822" t="s">
        <v>5796</v>
      </c>
      <c r="G259" s="831">
        <v>0</v>
      </c>
      <c r="H259" s="831">
        <v>-2.6193447411060333E-10</v>
      </c>
      <c r="I259" s="822"/>
      <c r="J259" s="822"/>
      <c r="K259" s="831">
        <v>0</v>
      </c>
      <c r="L259" s="831">
        <v>0</v>
      </c>
      <c r="M259" s="822"/>
      <c r="N259" s="822"/>
      <c r="O259" s="831">
        <v>0</v>
      </c>
      <c r="P259" s="831">
        <v>0</v>
      </c>
      <c r="Q259" s="827"/>
      <c r="R259" s="832"/>
    </row>
    <row r="260" spans="1:18" ht="14.45" customHeight="1" x14ac:dyDescent="0.2">
      <c r="A260" s="821" t="s">
        <v>5435</v>
      </c>
      <c r="B260" s="822" t="s">
        <v>5436</v>
      </c>
      <c r="C260" s="822" t="s">
        <v>5794</v>
      </c>
      <c r="D260" s="822" t="s">
        <v>5437</v>
      </c>
      <c r="E260" s="822" t="s">
        <v>5466</v>
      </c>
      <c r="F260" s="822" t="s">
        <v>5467</v>
      </c>
      <c r="G260" s="831">
        <v>0</v>
      </c>
      <c r="H260" s="831">
        <v>0</v>
      </c>
      <c r="I260" s="822">
        <v>0</v>
      </c>
      <c r="J260" s="822"/>
      <c r="K260" s="831">
        <v>0</v>
      </c>
      <c r="L260" s="831">
        <v>-4.6566128730773926E-10</v>
      </c>
      <c r="M260" s="822">
        <v>1</v>
      </c>
      <c r="N260" s="822"/>
      <c r="O260" s="831">
        <v>0</v>
      </c>
      <c r="P260" s="831">
        <v>0</v>
      </c>
      <c r="Q260" s="827">
        <v>0</v>
      </c>
      <c r="R260" s="832"/>
    </row>
    <row r="261" spans="1:18" ht="14.45" customHeight="1" x14ac:dyDescent="0.2">
      <c r="A261" s="821" t="s">
        <v>5435</v>
      </c>
      <c r="B261" s="822" t="s">
        <v>5436</v>
      </c>
      <c r="C261" s="822" t="s">
        <v>5794</v>
      </c>
      <c r="D261" s="822" t="s">
        <v>5437</v>
      </c>
      <c r="E261" s="822" t="s">
        <v>5470</v>
      </c>
      <c r="F261" s="822" t="s">
        <v>5471</v>
      </c>
      <c r="G261" s="831">
        <v>0</v>
      </c>
      <c r="H261" s="831">
        <v>0</v>
      </c>
      <c r="I261" s="822"/>
      <c r="J261" s="822"/>
      <c r="K261" s="831"/>
      <c r="L261" s="831"/>
      <c r="M261" s="822"/>
      <c r="N261" s="822"/>
      <c r="O261" s="831"/>
      <c r="P261" s="831"/>
      <c r="Q261" s="827"/>
      <c r="R261" s="832"/>
    </row>
    <row r="262" spans="1:18" ht="14.45" customHeight="1" x14ac:dyDescent="0.2">
      <c r="A262" s="821" t="s">
        <v>5435</v>
      </c>
      <c r="B262" s="822" t="s">
        <v>5436</v>
      </c>
      <c r="C262" s="822" t="s">
        <v>5794</v>
      </c>
      <c r="D262" s="822" t="s">
        <v>5437</v>
      </c>
      <c r="E262" s="822" t="s">
        <v>5472</v>
      </c>
      <c r="F262" s="822" t="s">
        <v>5467</v>
      </c>
      <c r="G262" s="831">
        <v>0</v>
      </c>
      <c r="H262" s="831">
        <v>0</v>
      </c>
      <c r="I262" s="822">
        <v>0</v>
      </c>
      <c r="J262" s="822"/>
      <c r="K262" s="831">
        <v>0</v>
      </c>
      <c r="L262" s="831">
        <v>-2.3283064365386963E-10</v>
      </c>
      <c r="M262" s="822">
        <v>1</v>
      </c>
      <c r="N262" s="822"/>
      <c r="O262" s="831">
        <v>0</v>
      </c>
      <c r="P262" s="831">
        <v>-5.8207660913467407E-11</v>
      </c>
      <c r="Q262" s="827">
        <v>0.25</v>
      </c>
      <c r="R262" s="832"/>
    </row>
    <row r="263" spans="1:18" ht="14.45" customHeight="1" x14ac:dyDescent="0.2">
      <c r="A263" s="821" t="s">
        <v>5435</v>
      </c>
      <c r="B263" s="822" t="s">
        <v>5436</v>
      </c>
      <c r="C263" s="822" t="s">
        <v>5794</v>
      </c>
      <c r="D263" s="822" t="s">
        <v>5437</v>
      </c>
      <c r="E263" s="822" t="s">
        <v>5473</v>
      </c>
      <c r="F263" s="822" t="s">
        <v>5797</v>
      </c>
      <c r="G263" s="831">
        <v>-9.7699626167013776E-15</v>
      </c>
      <c r="H263" s="831">
        <v>9.4587448984384537E-11</v>
      </c>
      <c r="I263" s="822">
        <v>1.625</v>
      </c>
      <c r="J263" s="822">
        <v>-9681.454545454546</v>
      </c>
      <c r="K263" s="831">
        <v>3.5527136788005009E-14</v>
      </c>
      <c r="L263" s="831">
        <v>5.8207660913467407E-11</v>
      </c>
      <c r="M263" s="822">
        <v>1</v>
      </c>
      <c r="N263" s="822">
        <v>1638.4</v>
      </c>
      <c r="O263" s="831">
        <v>-1.4210854715202004E-14</v>
      </c>
      <c r="P263" s="831">
        <v>-2.0372681319713593E-10</v>
      </c>
      <c r="Q263" s="827">
        <v>-3.5</v>
      </c>
      <c r="R263" s="832">
        <v>14336</v>
      </c>
    </row>
    <row r="264" spans="1:18" ht="14.45" customHeight="1" x14ac:dyDescent="0.2">
      <c r="A264" s="821" t="s">
        <v>5435</v>
      </c>
      <c r="B264" s="822" t="s">
        <v>5436</v>
      </c>
      <c r="C264" s="822" t="s">
        <v>5794</v>
      </c>
      <c r="D264" s="822" t="s">
        <v>5437</v>
      </c>
      <c r="E264" s="822" t="s">
        <v>5474</v>
      </c>
      <c r="F264" s="822" t="s">
        <v>5797</v>
      </c>
      <c r="G264" s="831">
        <v>1.1102230246251565E-15</v>
      </c>
      <c r="H264" s="831">
        <v>1.2732925824820995E-10</v>
      </c>
      <c r="I264" s="822">
        <v>0.2734375</v>
      </c>
      <c r="J264" s="822">
        <v>114688</v>
      </c>
      <c r="K264" s="831">
        <v>-3.5527136788005009E-15</v>
      </c>
      <c r="L264" s="831">
        <v>4.6566128730773926E-10</v>
      </c>
      <c r="M264" s="822">
        <v>1</v>
      </c>
      <c r="N264" s="822">
        <v>-131072</v>
      </c>
      <c r="O264" s="831">
        <v>-1.4210854715202004E-14</v>
      </c>
      <c r="P264" s="831">
        <v>-4.6566128730773926E-10</v>
      </c>
      <c r="Q264" s="827">
        <v>-1</v>
      </c>
      <c r="R264" s="832">
        <v>32768</v>
      </c>
    </row>
    <row r="265" spans="1:18" ht="14.45" customHeight="1" x14ac:dyDescent="0.2">
      <c r="A265" s="821" t="s">
        <v>5435</v>
      </c>
      <c r="B265" s="822" t="s">
        <v>5436</v>
      </c>
      <c r="C265" s="822" t="s">
        <v>5794</v>
      </c>
      <c r="D265" s="822" t="s">
        <v>5437</v>
      </c>
      <c r="E265" s="822" t="s">
        <v>5475</v>
      </c>
      <c r="F265" s="822" t="s">
        <v>5798</v>
      </c>
      <c r="G265" s="831">
        <v>4.2632564145606011E-14</v>
      </c>
      <c r="H265" s="831">
        <v>3.4924596548080444E-10</v>
      </c>
      <c r="I265" s="822"/>
      <c r="J265" s="822">
        <v>8192</v>
      </c>
      <c r="K265" s="831">
        <v>1.1368683772161603E-13</v>
      </c>
      <c r="L265" s="831">
        <v>0</v>
      </c>
      <c r="M265" s="822"/>
      <c r="N265" s="822">
        <v>0</v>
      </c>
      <c r="O265" s="831">
        <v>-1.1368683772161603E-13</v>
      </c>
      <c r="P265" s="831">
        <v>-2.3283064365386963E-10</v>
      </c>
      <c r="Q265" s="827"/>
      <c r="R265" s="832">
        <v>2048</v>
      </c>
    </row>
    <row r="266" spans="1:18" ht="14.45" customHeight="1" x14ac:dyDescent="0.2">
      <c r="A266" s="821" t="s">
        <v>5435</v>
      </c>
      <c r="B266" s="822" t="s">
        <v>5436</v>
      </c>
      <c r="C266" s="822" t="s">
        <v>5794</v>
      </c>
      <c r="D266" s="822" t="s">
        <v>5437</v>
      </c>
      <c r="E266" s="822" t="s">
        <v>5476</v>
      </c>
      <c r="F266" s="822" t="s">
        <v>5799</v>
      </c>
      <c r="G266" s="831">
        <v>0</v>
      </c>
      <c r="H266" s="831">
        <v>0</v>
      </c>
      <c r="I266" s="822"/>
      <c r="J266" s="822"/>
      <c r="K266" s="831"/>
      <c r="L266" s="831"/>
      <c r="M266" s="822"/>
      <c r="N266" s="822"/>
      <c r="O266" s="831">
        <v>0</v>
      </c>
      <c r="P266" s="831">
        <v>0</v>
      </c>
      <c r="Q266" s="827"/>
      <c r="R266" s="832"/>
    </row>
    <row r="267" spans="1:18" ht="14.45" customHeight="1" x14ac:dyDescent="0.2">
      <c r="A267" s="821" t="s">
        <v>5435</v>
      </c>
      <c r="B267" s="822" t="s">
        <v>5436</v>
      </c>
      <c r="C267" s="822" t="s">
        <v>5794</v>
      </c>
      <c r="D267" s="822" t="s">
        <v>5437</v>
      </c>
      <c r="E267" s="822" t="s">
        <v>5477</v>
      </c>
      <c r="F267" s="822" t="s">
        <v>5800</v>
      </c>
      <c r="G267" s="831">
        <v>0</v>
      </c>
      <c r="H267" s="831">
        <v>1.1641532182693481E-10</v>
      </c>
      <c r="I267" s="822">
        <v>1</v>
      </c>
      <c r="J267" s="822"/>
      <c r="K267" s="831">
        <v>-2.8421709430404007E-14</v>
      </c>
      <c r="L267" s="831">
        <v>1.1641532182693481E-10</v>
      </c>
      <c r="M267" s="822">
        <v>1</v>
      </c>
      <c r="N267" s="822">
        <v>-4096</v>
      </c>
      <c r="O267" s="831">
        <v>2.4868995751603507E-14</v>
      </c>
      <c r="P267" s="831">
        <v>5.8207660913467407E-11</v>
      </c>
      <c r="Q267" s="827">
        <v>0.5</v>
      </c>
      <c r="R267" s="832">
        <v>2340.5714285714284</v>
      </c>
    </row>
    <row r="268" spans="1:18" ht="14.45" customHeight="1" x14ac:dyDescent="0.2">
      <c r="A268" s="821" t="s">
        <v>5435</v>
      </c>
      <c r="B268" s="822" t="s">
        <v>5436</v>
      </c>
      <c r="C268" s="822" t="s">
        <v>5794</v>
      </c>
      <c r="D268" s="822" t="s">
        <v>5437</v>
      </c>
      <c r="E268" s="822" t="s">
        <v>5503</v>
      </c>
      <c r="F268" s="822" t="s">
        <v>5801</v>
      </c>
      <c r="G268" s="831">
        <v>0</v>
      </c>
      <c r="H268" s="831">
        <v>-1.1641532182693481E-10</v>
      </c>
      <c r="I268" s="822">
        <v>-0.5</v>
      </c>
      <c r="J268" s="822"/>
      <c r="K268" s="831">
        <v>0</v>
      </c>
      <c r="L268" s="831">
        <v>2.3283064365386963E-10</v>
      </c>
      <c r="M268" s="822">
        <v>1</v>
      </c>
      <c r="N268" s="822"/>
      <c r="O268" s="831">
        <v>0</v>
      </c>
      <c r="P268" s="831">
        <v>1.1641532182693481E-10</v>
      </c>
      <c r="Q268" s="827">
        <v>0.5</v>
      </c>
      <c r="R268" s="832"/>
    </row>
    <row r="269" spans="1:18" ht="14.45" customHeight="1" x14ac:dyDescent="0.2">
      <c r="A269" s="821" t="s">
        <v>5435</v>
      </c>
      <c r="B269" s="822" t="s">
        <v>5436</v>
      </c>
      <c r="C269" s="822" t="s">
        <v>5794</v>
      </c>
      <c r="D269" s="822" t="s">
        <v>5437</v>
      </c>
      <c r="E269" s="822" t="s">
        <v>5505</v>
      </c>
      <c r="F269" s="822" t="s">
        <v>5506</v>
      </c>
      <c r="G269" s="831">
        <v>0</v>
      </c>
      <c r="H269" s="831">
        <v>0</v>
      </c>
      <c r="I269" s="822"/>
      <c r="J269" s="822"/>
      <c r="K269" s="831"/>
      <c r="L269" s="831"/>
      <c r="M269" s="822"/>
      <c r="N269" s="822"/>
      <c r="O269" s="831">
        <v>0</v>
      </c>
      <c r="P269" s="831">
        <v>0</v>
      </c>
      <c r="Q269" s="827"/>
      <c r="R269" s="832"/>
    </row>
    <row r="270" spans="1:18" ht="14.45" customHeight="1" x14ac:dyDescent="0.2">
      <c r="A270" s="821" t="s">
        <v>5435</v>
      </c>
      <c r="B270" s="822" t="s">
        <v>5436</v>
      </c>
      <c r="C270" s="822" t="s">
        <v>5794</v>
      </c>
      <c r="D270" s="822" t="s">
        <v>5437</v>
      </c>
      <c r="E270" s="822" t="s">
        <v>5507</v>
      </c>
      <c r="F270" s="822" t="s">
        <v>5506</v>
      </c>
      <c r="G270" s="831">
        <v>0</v>
      </c>
      <c r="H270" s="831">
        <v>0</v>
      </c>
      <c r="I270" s="822"/>
      <c r="J270" s="822"/>
      <c r="K270" s="831"/>
      <c r="L270" s="831"/>
      <c r="M270" s="822"/>
      <c r="N270" s="822"/>
      <c r="O270" s="831">
        <v>-3.5527136788005009E-15</v>
      </c>
      <c r="P270" s="831">
        <v>1.1641532182693481E-10</v>
      </c>
      <c r="Q270" s="827"/>
      <c r="R270" s="832">
        <v>-32768</v>
      </c>
    </row>
    <row r="271" spans="1:18" ht="14.45" customHeight="1" x14ac:dyDescent="0.2">
      <c r="A271" s="821" t="s">
        <v>5435</v>
      </c>
      <c r="B271" s="822" t="s">
        <v>5436</v>
      </c>
      <c r="C271" s="822" t="s">
        <v>5794</v>
      </c>
      <c r="D271" s="822" t="s">
        <v>5437</v>
      </c>
      <c r="E271" s="822" t="s">
        <v>5513</v>
      </c>
      <c r="F271" s="822" t="s">
        <v>5802</v>
      </c>
      <c r="G271" s="831">
        <v>0</v>
      </c>
      <c r="H271" s="831">
        <v>0</v>
      </c>
      <c r="I271" s="822"/>
      <c r="J271" s="822"/>
      <c r="K271" s="831">
        <v>0</v>
      </c>
      <c r="L271" s="831">
        <v>0</v>
      </c>
      <c r="M271" s="822"/>
      <c r="N271" s="822"/>
      <c r="O271" s="831">
        <v>0</v>
      </c>
      <c r="P271" s="831">
        <v>0</v>
      </c>
      <c r="Q271" s="827"/>
      <c r="R271" s="832"/>
    </row>
    <row r="272" spans="1:18" ht="14.45" customHeight="1" x14ac:dyDescent="0.2">
      <c r="A272" s="821" t="s">
        <v>5435</v>
      </c>
      <c r="B272" s="822" t="s">
        <v>5436</v>
      </c>
      <c r="C272" s="822" t="s">
        <v>5794</v>
      </c>
      <c r="D272" s="822" t="s">
        <v>5437</v>
      </c>
      <c r="E272" s="822" t="s">
        <v>5514</v>
      </c>
      <c r="F272" s="822" t="s">
        <v>5802</v>
      </c>
      <c r="G272" s="831">
        <v>0</v>
      </c>
      <c r="H272" s="831">
        <v>-5.8207660913467407E-11</v>
      </c>
      <c r="I272" s="822">
        <v>-1</v>
      </c>
      <c r="J272" s="822"/>
      <c r="K272" s="831">
        <v>0</v>
      </c>
      <c r="L272" s="831">
        <v>5.8207660913467407E-11</v>
      </c>
      <c r="M272" s="822">
        <v>1</v>
      </c>
      <c r="N272" s="822"/>
      <c r="O272" s="831">
        <v>0</v>
      </c>
      <c r="P272" s="831">
        <v>-1.1641532182693481E-10</v>
      </c>
      <c r="Q272" s="827">
        <v>-2</v>
      </c>
      <c r="R272" s="832"/>
    </row>
    <row r="273" spans="1:18" ht="14.45" customHeight="1" x14ac:dyDescent="0.2">
      <c r="A273" s="821" t="s">
        <v>5435</v>
      </c>
      <c r="B273" s="822" t="s">
        <v>5436</v>
      </c>
      <c r="C273" s="822" t="s">
        <v>5794</v>
      </c>
      <c r="D273" s="822" t="s">
        <v>5437</v>
      </c>
      <c r="E273" s="822" t="s">
        <v>5524</v>
      </c>
      <c r="F273" s="822" t="s">
        <v>2845</v>
      </c>
      <c r="G273" s="831"/>
      <c r="H273" s="831"/>
      <c r="I273" s="822"/>
      <c r="J273" s="822"/>
      <c r="K273" s="831">
        <v>0</v>
      </c>
      <c r="L273" s="831">
        <v>-2.9103830456733704E-11</v>
      </c>
      <c r="M273" s="822">
        <v>1</v>
      </c>
      <c r="N273" s="822"/>
      <c r="O273" s="831">
        <v>0</v>
      </c>
      <c r="P273" s="831">
        <v>-2.1827872842550278E-11</v>
      </c>
      <c r="Q273" s="827">
        <v>0.75</v>
      </c>
      <c r="R273" s="832"/>
    </row>
    <row r="274" spans="1:18" ht="14.45" customHeight="1" x14ac:dyDescent="0.2">
      <c r="A274" s="821" t="s">
        <v>5435</v>
      </c>
      <c r="B274" s="822" t="s">
        <v>5436</v>
      </c>
      <c r="C274" s="822" t="s">
        <v>5794</v>
      </c>
      <c r="D274" s="822" t="s">
        <v>5437</v>
      </c>
      <c r="E274" s="822" t="s">
        <v>5528</v>
      </c>
      <c r="F274" s="822" t="s">
        <v>5529</v>
      </c>
      <c r="G274" s="831">
        <v>0</v>
      </c>
      <c r="H274" s="831">
        <v>0</v>
      </c>
      <c r="I274" s="822"/>
      <c r="J274" s="822"/>
      <c r="K274" s="831"/>
      <c r="L274" s="831"/>
      <c r="M274" s="822"/>
      <c r="N274" s="822"/>
      <c r="O274" s="831"/>
      <c r="P274" s="831"/>
      <c r="Q274" s="827"/>
      <c r="R274" s="832"/>
    </row>
    <row r="275" spans="1:18" ht="14.45" customHeight="1" x14ac:dyDescent="0.2">
      <c r="A275" s="821" t="s">
        <v>5435</v>
      </c>
      <c r="B275" s="822" t="s">
        <v>5436</v>
      </c>
      <c r="C275" s="822" t="s">
        <v>5794</v>
      </c>
      <c r="D275" s="822" t="s">
        <v>5437</v>
      </c>
      <c r="E275" s="822" t="s">
        <v>5530</v>
      </c>
      <c r="F275" s="822" t="s">
        <v>5529</v>
      </c>
      <c r="G275" s="831">
        <v>0</v>
      </c>
      <c r="H275" s="831">
        <v>-5.8207660913467407E-11</v>
      </c>
      <c r="I275" s="822">
        <v>-2</v>
      </c>
      <c r="J275" s="822"/>
      <c r="K275" s="831">
        <v>1.7763568394002505E-15</v>
      </c>
      <c r="L275" s="831">
        <v>2.9103830456733704E-11</v>
      </c>
      <c r="M275" s="822">
        <v>1</v>
      </c>
      <c r="N275" s="822">
        <v>16384</v>
      </c>
      <c r="O275" s="831">
        <v>-7.1054273576010019E-15</v>
      </c>
      <c r="P275" s="831">
        <v>0</v>
      </c>
      <c r="Q275" s="827">
        <v>0</v>
      </c>
      <c r="R275" s="832">
        <v>0</v>
      </c>
    </row>
    <row r="276" spans="1:18" ht="14.45" customHeight="1" x14ac:dyDescent="0.2">
      <c r="A276" s="821" t="s">
        <v>5435</v>
      </c>
      <c r="B276" s="822" t="s">
        <v>5436</v>
      </c>
      <c r="C276" s="822" t="s">
        <v>5794</v>
      </c>
      <c r="D276" s="822" t="s">
        <v>5437</v>
      </c>
      <c r="E276" s="822" t="s">
        <v>5531</v>
      </c>
      <c r="F276" s="822" t="s">
        <v>5532</v>
      </c>
      <c r="G276" s="831">
        <v>0</v>
      </c>
      <c r="H276" s="831">
        <v>0</v>
      </c>
      <c r="I276" s="822"/>
      <c r="J276" s="822"/>
      <c r="K276" s="831"/>
      <c r="L276" s="831"/>
      <c r="M276" s="822"/>
      <c r="N276" s="822"/>
      <c r="O276" s="831"/>
      <c r="P276" s="831"/>
      <c r="Q276" s="827"/>
      <c r="R276" s="832"/>
    </row>
    <row r="277" spans="1:18" ht="14.45" customHeight="1" x14ac:dyDescent="0.2">
      <c r="A277" s="821" t="s">
        <v>5435</v>
      </c>
      <c r="B277" s="822" t="s">
        <v>5436</v>
      </c>
      <c r="C277" s="822" t="s">
        <v>5794</v>
      </c>
      <c r="D277" s="822" t="s">
        <v>5437</v>
      </c>
      <c r="E277" s="822" t="s">
        <v>5533</v>
      </c>
      <c r="F277" s="822" t="s">
        <v>5803</v>
      </c>
      <c r="G277" s="831">
        <v>0</v>
      </c>
      <c r="H277" s="831">
        <v>5.8207660913467407E-11</v>
      </c>
      <c r="I277" s="822">
        <v>-2</v>
      </c>
      <c r="J277" s="822"/>
      <c r="K277" s="831">
        <v>0</v>
      </c>
      <c r="L277" s="831">
        <v>-2.9103830456733704E-11</v>
      </c>
      <c r="M277" s="822">
        <v>1</v>
      </c>
      <c r="N277" s="822"/>
      <c r="O277" s="831">
        <v>0</v>
      </c>
      <c r="P277" s="831">
        <v>-2.9103830456733704E-11</v>
      </c>
      <c r="Q277" s="827">
        <v>1</v>
      </c>
      <c r="R277" s="832"/>
    </row>
    <row r="278" spans="1:18" ht="14.45" customHeight="1" x14ac:dyDescent="0.2">
      <c r="A278" s="821" t="s">
        <v>5435</v>
      </c>
      <c r="B278" s="822" t="s">
        <v>5436</v>
      </c>
      <c r="C278" s="822" t="s">
        <v>5794</v>
      </c>
      <c r="D278" s="822" t="s">
        <v>5437</v>
      </c>
      <c r="E278" s="822" t="s">
        <v>5541</v>
      </c>
      <c r="F278" s="822" t="s">
        <v>5804</v>
      </c>
      <c r="G278" s="831">
        <v>-3.5527136788005009E-14</v>
      </c>
      <c r="H278" s="831">
        <v>5.8207660913467407E-11</v>
      </c>
      <c r="I278" s="822">
        <v>-0.25</v>
      </c>
      <c r="J278" s="822">
        <v>-1638.4</v>
      </c>
      <c r="K278" s="831">
        <v>0</v>
      </c>
      <c r="L278" s="831">
        <v>-2.3283064365386963E-10</v>
      </c>
      <c r="M278" s="822">
        <v>1</v>
      </c>
      <c r="N278" s="822"/>
      <c r="O278" s="831">
        <v>-1.7763568394002505E-15</v>
      </c>
      <c r="P278" s="831">
        <v>-1.4551915228366852E-10</v>
      </c>
      <c r="Q278" s="827">
        <v>0.625</v>
      </c>
      <c r="R278" s="832">
        <v>81920</v>
      </c>
    </row>
    <row r="279" spans="1:18" ht="14.45" customHeight="1" x14ac:dyDescent="0.2">
      <c r="A279" s="821" t="s">
        <v>5435</v>
      </c>
      <c r="B279" s="822" t="s">
        <v>5436</v>
      </c>
      <c r="C279" s="822" t="s">
        <v>5794</v>
      </c>
      <c r="D279" s="822" t="s">
        <v>5437</v>
      </c>
      <c r="E279" s="822" t="s">
        <v>5542</v>
      </c>
      <c r="F279" s="822" t="s">
        <v>5805</v>
      </c>
      <c r="G279" s="831"/>
      <c r="H279" s="831"/>
      <c r="I279" s="822"/>
      <c r="J279" s="822"/>
      <c r="K279" s="831">
        <v>0</v>
      </c>
      <c r="L279" s="831">
        <v>0</v>
      </c>
      <c r="M279" s="822"/>
      <c r="N279" s="822"/>
      <c r="O279" s="831">
        <v>0</v>
      </c>
      <c r="P279" s="831">
        <v>0</v>
      </c>
      <c r="Q279" s="827"/>
      <c r="R279" s="832"/>
    </row>
    <row r="280" spans="1:18" ht="14.45" customHeight="1" x14ac:dyDescent="0.2">
      <c r="A280" s="821" t="s">
        <v>5435</v>
      </c>
      <c r="B280" s="822" t="s">
        <v>5436</v>
      </c>
      <c r="C280" s="822" t="s">
        <v>5794</v>
      </c>
      <c r="D280" s="822" t="s">
        <v>5437</v>
      </c>
      <c r="E280" s="822" t="s">
        <v>5545</v>
      </c>
      <c r="F280" s="822" t="s">
        <v>5806</v>
      </c>
      <c r="G280" s="831">
        <v>0</v>
      </c>
      <c r="H280" s="831">
        <v>0</v>
      </c>
      <c r="I280" s="822">
        <v>0</v>
      </c>
      <c r="J280" s="822"/>
      <c r="K280" s="831">
        <v>0</v>
      </c>
      <c r="L280" s="831">
        <v>9.3132257461547852E-10</v>
      </c>
      <c r="M280" s="822">
        <v>1</v>
      </c>
      <c r="N280" s="822"/>
      <c r="O280" s="831">
        <v>0</v>
      </c>
      <c r="P280" s="831">
        <v>5.8207660913467407E-11</v>
      </c>
      <c r="Q280" s="827">
        <v>6.25E-2</v>
      </c>
      <c r="R280" s="832"/>
    </row>
    <row r="281" spans="1:18" ht="14.45" customHeight="1" x14ac:dyDescent="0.2">
      <c r="A281" s="821" t="s">
        <v>5435</v>
      </c>
      <c r="B281" s="822" t="s">
        <v>5436</v>
      </c>
      <c r="C281" s="822" t="s">
        <v>5794</v>
      </c>
      <c r="D281" s="822" t="s">
        <v>5437</v>
      </c>
      <c r="E281" s="822" t="s">
        <v>5548</v>
      </c>
      <c r="F281" s="822" t="s">
        <v>5795</v>
      </c>
      <c r="G281" s="831">
        <v>0</v>
      </c>
      <c r="H281" s="831">
        <v>4.6566128730773926E-10</v>
      </c>
      <c r="I281" s="822">
        <v>0.5</v>
      </c>
      <c r="J281" s="822"/>
      <c r="K281" s="831">
        <v>-1.4210854715202004E-14</v>
      </c>
      <c r="L281" s="831">
        <v>9.3132257461547852E-10</v>
      </c>
      <c r="M281" s="822">
        <v>1</v>
      </c>
      <c r="N281" s="822">
        <v>-65536</v>
      </c>
      <c r="O281" s="831">
        <v>0</v>
      </c>
      <c r="P281" s="831">
        <v>9.3132257461547852E-10</v>
      </c>
      <c r="Q281" s="827">
        <v>1</v>
      </c>
      <c r="R281" s="832"/>
    </row>
    <row r="282" spans="1:18" ht="14.45" customHeight="1" x14ac:dyDescent="0.2">
      <c r="A282" s="821" t="s">
        <v>5435</v>
      </c>
      <c r="B282" s="822" t="s">
        <v>5436</v>
      </c>
      <c r="C282" s="822" t="s">
        <v>5794</v>
      </c>
      <c r="D282" s="822" t="s">
        <v>5437</v>
      </c>
      <c r="E282" s="822" t="s">
        <v>5550</v>
      </c>
      <c r="F282" s="822" t="s">
        <v>5807</v>
      </c>
      <c r="G282" s="831">
        <v>-8.8817841970012523E-16</v>
      </c>
      <c r="H282" s="831">
        <v>1.4551915228366852E-11</v>
      </c>
      <c r="I282" s="822">
        <v>-2</v>
      </c>
      <c r="J282" s="822">
        <v>-16384</v>
      </c>
      <c r="K282" s="831">
        <v>-2.6645352591003757E-15</v>
      </c>
      <c r="L282" s="831">
        <v>-7.2759576141834259E-12</v>
      </c>
      <c r="M282" s="822">
        <v>1</v>
      </c>
      <c r="N282" s="822">
        <v>2730.6666666666665</v>
      </c>
      <c r="O282" s="831">
        <v>-2.6645352591003757E-15</v>
      </c>
      <c r="P282" s="831">
        <v>1.4551915228366852E-11</v>
      </c>
      <c r="Q282" s="827">
        <v>-2</v>
      </c>
      <c r="R282" s="832">
        <v>-5461.333333333333</v>
      </c>
    </row>
    <row r="283" spans="1:18" ht="14.45" customHeight="1" x14ac:dyDescent="0.2">
      <c r="A283" s="821" t="s">
        <v>5435</v>
      </c>
      <c r="B283" s="822" t="s">
        <v>5436</v>
      </c>
      <c r="C283" s="822" t="s">
        <v>5794</v>
      </c>
      <c r="D283" s="822" t="s">
        <v>5437</v>
      </c>
      <c r="E283" s="822" t="s">
        <v>5554</v>
      </c>
      <c r="F283" s="822" t="s">
        <v>5532</v>
      </c>
      <c r="G283" s="831">
        <v>0</v>
      </c>
      <c r="H283" s="831">
        <v>0</v>
      </c>
      <c r="I283" s="822"/>
      <c r="J283" s="822"/>
      <c r="K283" s="831">
        <v>0</v>
      </c>
      <c r="L283" s="831">
        <v>0</v>
      </c>
      <c r="M283" s="822"/>
      <c r="N283" s="822"/>
      <c r="O283" s="831"/>
      <c r="P283" s="831"/>
      <c r="Q283" s="827"/>
      <c r="R283" s="832"/>
    </row>
    <row r="284" spans="1:18" ht="14.45" customHeight="1" x14ac:dyDescent="0.2">
      <c r="A284" s="821" t="s">
        <v>5435</v>
      </c>
      <c r="B284" s="822" t="s">
        <v>5436</v>
      </c>
      <c r="C284" s="822" t="s">
        <v>5794</v>
      </c>
      <c r="D284" s="822" t="s">
        <v>5437</v>
      </c>
      <c r="E284" s="822" t="s">
        <v>5560</v>
      </c>
      <c r="F284" s="822" t="s">
        <v>2174</v>
      </c>
      <c r="G284" s="831">
        <v>0</v>
      </c>
      <c r="H284" s="831">
        <v>-1.1641532182693481E-10</v>
      </c>
      <c r="I284" s="822">
        <v>0.5</v>
      </c>
      <c r="J284" s="822"/>
      <c r="K284" s="831">
        <v>3.5527136788005009E-15</v>
      </c>
      <c r="L284" s="831">
        <v>-2.3283064365386963E-10</v>
      </c>
      <c r="M284" s="822">
        <v>1</v>
      </c>
      <c r="N284" s="822">
        <v>-65536</v>
      </c>
      <c r="O284" s="831">
        <v>1.4210854715202004E-14</v>
      </c>
      <c r="P284" s="831">
        <v>-9.3132257461547852E-10</v>
      </c>
      <c r="Q284" s="827">
        <v>4</v>
      </c>
      <c r="R284" s="832">
        <v>-65536</v>
      </c>
    </row>
    <row r="285" spans="1:18" ht="14.45" customHeight="1" x14ac:dyDescent="0.2">
      <c r="A285" s="821" t="s">
        <v>5435</v>
      </c>
      <c r="B285" s="822" t="s">
        <v>5436</v>
      </c>
      <c r="C285" s="822" t="s">
        <v>5794</v>
      </c>
      <c r="D285" s="822" t="s">
        <v>5437</v>
      </c>
      <c r="E285" s="822" t="s">
        <v>5562</v>
      </c>
      <c r="F285" s="822" t="s">
        <v>5808</v>
      </c>
      <c r="G285" s="831">
        <v>3.5527136788005009E-15</v>
      </c>
      <c r="H285" s="831">
        <v>0</v>
      </c>
      <c r="I285" s="822"/>
      <c r="J285" s="822">
        <v>0</v>
      </c>
      <c r="K285" s="831">
        <v>0</v>
      </c>
      <c r="L285" s="831">
        <v>0</v>
      </c>
      <c r="M285" s="822"/>
      <c r="N285" s="822"/>
      <c r="O285" s="831">
        <v>-2.6645352591003757E-15</v>
      </c>
      <c r="P285" s="831">
        <v>0</v>
      </c>
      <c r="Q285" s="827"/>
      <c r="R285" s="832">
        <v>0</v>
      </c>
    </row>
    <row r="286" spans="1:18" ht="14.45" customHeight="1" x14ac:dyDescent="0.2">
      <c r="A286" s="821" t="s">
        <v>5435</v>
      </c>
      <c r="B286" s="822" t="s">
        <v>5436</v>
      </c>
      <c r="C286" s="822" t="s">
        <v>5794</v>
      </c>
      <c r="D286" s="822" t="s">
        <v>5437</v>
      </c>
      <c r="E286" s="822" t="s">
        <v>5565</v>
      </c>
      <c r="F286" s="822" t="s">
        <v>5808</v>
      </c>
      <c r="G286" s="831">
        <v>0</v>
      </c>
      <c r="H286" s="831">
        <v>-4.6566128730773926E-10</v>
      </c>
      <c r="I286" s="822">
        <v>4</v>
      </c>
      <c r="J286" s="822"/>
      <c r="K286" s="831">
        <v>0</v>
      </c>
      <c r="L286" s="831">
        <v>-1.1641532182693481E-10</v>
      </c>
      <c r="M286" s="822">
        <v>1</v>
      </c>
      <c r="N286" s="822"/>
      <c r="O286" s="831">
        <v>3.5527136788005009E-15</v>
      </c>
      <c r="P286" s="831">
        <v>-2.3283064365386963E-10</v>
      </c>
      <c r="Q286" s="827">
        <v>2</v>
      </c>
      <c r="R286" s="832">
        <v>-65536</v>
      </c>
    </row>
    <row r="287" spans="1:18" ht="14.45" customHeight="1" x14ac:dyDescent="0.2">
      <c r="A287" s="821" t="s">
        <v>5435</v>
      </c>
      <c r="B287" s="822" t="s">
        <v>5436</v>
      </c>
      <c r="C287" s="822" t="s">
        <v>5794</v>
      </c>
      <c r="D287" s="822" t="s">
        <v>5437</v>
      </c>
      <c r="E287" s="822" t="s">
        <v>5567</v>
      </c>
      <c r="F287" s="822" t="s">
        <v>5807</v>
      </c>
      <c r="G287" s="831">
        <v>5.3290705182007514E-15</v>
      </c>
      <c r="H287" s="831">
        <v>6.5483618527650833E-11</v>
      </c>
      <c r="I287" s="822"/>
      <c r="J287" s="822">
        <v>12288</v>
      </c>
      <c r="K287" s="831">
        <v>0</v>
      </c>
      <c r="L287" s="831">
        <v>0</v>
      </c>
      <c r="M287" s="822"/>
      <c r="N287" s="822"/>
      <c r="O287" s="831">
        <v>7.1054273576010019E-15</v>
      </c>
      <c r="P287" s="831">
        <v>1.1641532182693481E-10</v>
      </c>
      <c r="Q287" s="827"/>
      <c r="R287" s="832">
        <v>16384</v>
      </c>
    </row>
    <row r="288" spans="1:18" ht="14.45" customHeight="1" x14ac:dyDescent="0.2">
      <c r="A288" s="821" t="s">
        <v>5435</v>
      </c>
      <c r="B288" s="822" t="s">
        <v>5436</v>
      </c>
      <c r="C288" s="822" t="s">
        <v>5794</v>
      </c>
      <c r="D288" s="822" t="s">
        <v>5437</v>
      </c>
      <c r="E288" s="822" t="s">
        <v>5570</v>
      </c>
      <c r="F288" s="822" t="s">
        <v>5809</v>
      </c>
      <c r="G288" s="831">
        <v>0</v>
      </c>
      <c r="H288" s="831">
        <v>1.4551915228366852E-11</v>
      </c>
      <c r="I288" s="822"/>
      <c r="J288" s="822"/>
      <c r="K288" s="831">
        <v>0</v>
      </c>
      <c r="L288" s="831">
        <v>0</v>
      </c>
      <c r="M288" s="822"/>
      <c r="N288" s="822"/>
      <c r="O288" s="831">
        <v>0</v>
      </c>
      <c r="P288" s="831">
        <v>-5.8207660913467407E-11</v>
      </c>
      <c r="Q288" s="827"/>
      <c r="R288" s="832"/>
    </row>
    <row r="289" spans="1:18" ht="14.45" customHeight="1" x14ac:dyDescent="0.2">
      <c r="A289" s="821" t="s">
        <v>5435</v>
      </c>
      <c r="B289" s="822" t="s">
        <v>5436</v>
      </c>
      <c r="C289" s="822" t="s">
        <v>5794</v>
      </c>
      <c r="D289" s="822" t="s">
        <v>5437</v>
      </c>
      <c r="E289" s="822" t="s">
        <v>5574</v>
      </c>
      <c r="F289" s="822" t="s">
        <v>5810</v>
      </c>
      <c r="G289" s="831">
        <v>0</v>
      </c>
      <c r="H289" s="831">
        <v>-1.7462298274040222E-10</v>
      </c>
      <c r="I289" s="822"/>
      <c r="J289" s="822"/>
      <c r="K289" s="831">
        <v>0</v>
      </c>
      <c r="L289" s="831">
        <v>0</v>
      </c>
      <c r="M289" s="822"/>
      <c r="N289" s="822"/>
      <c r="O289" s="831">
        <v>0</v>
      </c>
      <c r="P289" s="831">
        <v>0</v>
      </c>
      <c r="Q289" s="827"/>
      <c r="R289" s="832"/>
    </row>
    <row r="290" spans="1:18" ht="14.45" customHeight="1" x14ac:dyDescent="0.2">
      <c r="A290" s="821" t="s">
        <v>5435</v>
      </c>
      <c r="B290" s="822" t="s">
        <v>5436</v>
      </c>
      <c r="C290" s="822" t="s">
        <v>5794</v>
      </c>
      <c r="D290" s="822" t="s">
        <v>5437</v>
      </c>
      <c r="E290" s="822" t="s">
        <v>5575</v>
      </c>
      <c r="F290" s="822" t="s">
        <v>5811</v>
      </c>
      <c r="G290" s="831">
        <v>0</v>
      </c>
      <c r="H290" s="831">
        <v>1.1641532182693481E-10</v>
      </c>
      <c r="I290" s="822"/>
      <c r="J290" s="822"/>
      <c r="K290" s="831"/>
      <c r="L290" s="831"/>
      <c r="M290" s="822"/>
      <c r="N290" s="822"/>
      <c r="O290" s="831"/>
      <c r="P290" s="831"/>
      <c r="Q290" s="827"/>
      <c r="R290" s="832"/>
    </row>
    <row r="291" spans="1:18" ht="14.45" customHeight="1" x14ac:dyDescent="0.2">
      <c r="A291" s="821" t="s">
        <v>5435</v>
      </c>
      <c r="B291" s="822" t="s">
        <v>5436</v>
      </c>
      <c r="C291" s="822" t="s">
        <v>5794</v>
      </c>
      <c r="D291" s="822" t="s">
        <v>5437</v>
      </c>
      <c r="E291" s="822" t="s">
        <v>5577</v>
      </c>
      <c r="F291" s="822" t="s">
        <v>5812</v>
      </c>
      <c r="G291" s="831">
        <v>0</v>
      </c>
      <c r="H291" s="831">
        <v>0</v>
      </c>
      <c r="I291" s="822">
        <v>0</v>
      </c>
      <c r="J291" s="822"/>
      <c r="K291" s="831">
        <v>7.1054273576010019E-15</v>
      </c>
      <c r="L291" s="831">
        <v>-1.1641532182693481E-10</v>
      </c>
      <c r="M291" s="822">
        <v>1</v>
      </c>
      <c r="N291" s="822">
        <v>-16384</v>
      </c>
      <c r="O291" s="831">
        <v>0</v>
      </c>
      <c r="P291" s="831">
        <v>0</v>
      </c>
      <c r="Q291" s="827">
        <v>0</v>
      </c>
      <c r="R291" s="832"/>
    </row>
    <row r="292" spans="1:18" ht="14.45" customHeight="1" x14ac:dyDescent="0.2">
      <c r="A292" s="821" t="s">
        <v>5435</v>
      </c>
      <c r="B292" s="822" t="s">
        <v>5436</v>
      </c>
      <c r="C292" s="822" t="s">
        <v>5794</v>
      </c>
      <c r="D292" s="822" t="s">
        <v>5437</v>
      </c>
      <c r="E292" s="822" t="s">
        <v>5586</v>
      </c>
      <c r="F292" s="822" t="s">
        <v>3875</v>
      </c>
      <c r="G292" s="831">
        <v>-8.8817841970012523E-16</v>
      </c>
      <c r="H292" s="831">
        <v>-3.637978807091713E-11</v>
      </c>
      <c r="I292" s="822"/>
      <c r="J292" s="822">
        <v>40960</v>
      </c>
      <c r="K292" s="831">
        <v>0</v>
      </c>
      <c r="L292" s="831">
        <v>0</v>
      </c>
      <c r="M292" s="822"/>
      <c r="N292" s="822"/>
      <c r="O292" s="831">
        <v>-7.1054273576010019E-15</v>
      </c>
      <c r="P292" s="831">
        <v>1.7462298274040222E-10</v>
      </c>
      <c r="Q292" s="827"/>
      <c r="R292" s="832">
        <v>-24576</v>
      </c>
    </row>
    <row r="293" spans="1:18" ht="14.45" customHeight="1" x14ac:dyDescent="0.2">
      <c r="A293" s="821" t="s">
        <v>5435</v>
      </c>
      <c r="B293" s="822" t="s">
        <v>5436</v>
      </c>
      <c r="C293" s="822" t="s">
        <v>5794</v>
      </c>
      <c r="D293" s="822" t="s">
        <v>5437</v>
      </c>
      <c r="E293" s="822" t="s">
        <v>5594</v>
      </c>
      <c r="F293" s="822" t="s">
        <v>5813</v>
      </c>
      <c r="G293" s="831">
        <v>0</v>
      </c>
      <c r="H293" s="831">
        <v>0</v>
      </c>
      <c r="I293" s="822"/>
      <c r="J293" s="822"/>
      <c r="K293" s="831"/>
      <c r="L293" s="831"/>
      <c r="M293" s="822"/>
      <c r="N293" s="822"/>
      <c r="O293" s="831">
        <v>0</v>
      </c>
      <c r="P293" s="831">
        <v>0</v>
      </c>
      <c r="Q293" s="827"/>
      <c r="R293" s="832"/>
    </row>
    <row r="294" spans="1:18" ht="14.45" customHeight="1" x14ac:dyDescent="0.2">
      <c r="A294" s="821" t="s">
        <v>5435</v>
      </c>
      <c r="B294" s="822" t="s">
        <v>5436</v>
      </c>
      <c r="C294" s="822" t="s">
        <v>5794</v>
      </c>
      <c r="D294" s="822" t="s">
        <v>5437</v>
      </c>
      <c r="E294" s="822" t="s">
        <v>5595</v>
      </c>
      <c r="F294" s="822" t="s">
        <v>5814</v>
      </c>
      <c r="G294" s="831">
        <v>0</v>
      </c>
      <c r="H294" s="831">
        <v>0</v>
      </c>
      <c r="I294" s="822"/>
      <c r="J294" s="822"/>
      <c r="K294" s="831"/>
      <c r="L294" s="831"/>
      <c r="M294" s="822"/>
      <c r="N294" s="822"/>
      <c r="O294" s="831"/>
      <c r="P294" s="831"/>
      <c r="Q294" s="827"/>
      <c r="R294" s="832"/>
    </row>
    <row r="295" spans="1:18" ht="14.45" customHeight="1" x14ac:dyDescent="0.2">
      <c r="A295" s="821" t="s">
        <v>5435</v>
      </c>
      <c r="B295" s="822" t="s">
        <v>5436</v>
      </c>
      <c r="C295" s="822" t="s">
        <v>5794</v>
      </c>
      <c r="D295" s="822" t="s">
        <v>5437</v>
      </c>
      <c r="E295" s="822" t="s">
        <v>5602</v>
      </c>
      <c r="F295" s="822" t="s">
        <v>3875</v>
      </c>
      <c r="G295" s="831">
        <v>1.7763568394002505E-15</v>
      </c>
      <c r="H295" s="831">
        <v>1.9790604710578918E-9</v>
      </c>
      <c r="I295" s="822">
        <v>-17</v>
      </c>
      <c r="J295" s="822">
        <v>1114112</v>
      </c>
      <c r="K295" s="831">
        <v>-5.6843418860808015E-14</v>
      </c>
      <c r="L295" s="831">
        <v>-1.1641532182693481E-10</v>
      </c>
      <c r="M295" s="822">
        <v>1</v>
      </c>
      <c r="N295" s="822">
        <v>2048</v>
      </c>
      <c r="O295" s="831">
        <v>-1.4210854715202004E-14</v>
      </c>
      <c r="P295" s="831">
        <v>-1.0477378964424133E-9</v>
      </c>
      <c r="Q295" s="827">
        <v>9</v>
      </c>
      <c r="R295" s="832">
        <v>73728</v>
      </c>
    </row>
    <row r="296" spans="1:18" ht="14.45" customHeight="1" x14ac:dyDescent="0.2">
      <c r="A296" s="821" t="s">
        <v>5435</v>
      </c>
      <c r="B296" s="822" t="s">
        <v>5436</v>
      </c>
      <c r="C296" s="822" t="s">
        <v>5794</v>
      </c>
      <c r="D296" s="822" t="s">
        <v>5437</v>
      </c>
      <c r="E296" s="822" t="s">
        <v>5613</v>
      </c>
      <c r="F296" s="822" t="s">
        <v>5614</v>
      </c>
      <c r="G296" s="831">
        <v>-7.1054273576010019E-15</v>
      </c>
      <c r="H296" s="831">
        <v>-4.6566128730773926E-10</v>
      </c>
      <c r="I296" s="822">
        <v>2</v>
      </c>
      <c r="J296" s="822">
        <v>65536</v>
      </c>
      <c r="K296" s="831">
        <v>0</v>
      </c>
      <c r="L296" s="831">
        <v>-2.3283064365386963E-10</v>
      </c>
      <c r="M296" s="822">
        <v>1</v>
      </c>
      <c r="N296" s="822"/>
      <c r="O296" s="831">
        <v>0</v>
      </c>
      <c r="P296" s="831">
        <v>9.3132257461547852E-10</v>
      </c>
      <c r="Q296" s="827">
        <v>-4</v>
      </c>
      <c r="R296" s="832"/>
    </row>
    <row r="297" spans="1:18" ht="14.45" customHeight="1" x14ac:dyDescent="0.2">
      <c r="A297" s="821" t="s">
        <v>5435</v>
      </c>
      <c r="B297" s="822" t="s">
        <v>5436</v>
      </c>
      <c r="C297" s="822" t="s">
        <v>5794</v>
      </c>
      <c r="D297" s="822" t="s">
        <v>5437</v>
      </c>
      <c r="E297" s="822" t="s">
        <v>5619</v>
      </c>
      <c r="F297" s="822" t="s">
        <v>5815</v>
      </c>
      <c r="G297" s="831"/>
      <c r="H297" s="831"/>
      <c r="I297" s="822"/>
      <c r="J297" s="822"/>
      <c r="K297" s="831">
        <v>0</v>
      </c>
      <c r="L297" s="831">
        <v>0</v>
      </c>
      <c r="M297" s="822"/>
      <c r="N297" s="822"/>
      <c r="O297" s="831">
        <v>-3.5527136788005009E-15</v>
      </c>
      <c r="P297" s="831">
        <v>0</v>
      </c>
      <c r="Q297" s="827"/>
      <c r="R297" s="832">
        <v>0</v>
      </c>
    </row>
    <row r="298" spans="1:18" ht="14.45" customHeight="1" x14ac:dyDescent="0.2">
      <c r="A298" s="821" t="s">
        <v>5435</v>
      </c>
      <c r="B298" s="822" t="s">
        <v>5436</v>
      </c>
      <c r="C298" s="822" t="s">
        <v>5794</v>
      </c>
      <c r="D298" s="822" t="s">
        <v>5437</v>
      </c>
      <c r="E298" s="822" t="s">
        <v>5624</v>
      </c>
      <c r="F298" s="822" t="s">
        <v>5814</v>
      </c>
      <c r="G298" s="831">
        <v>4.4408920985006262E-16</v>
      </c>
      <c r="H298" s="831">
        <v>0</v>
      </c>
      <c r="I298" s="822"/>
      <c r="J298" s="822">
        <v>0</v>
      </c>
      <c r="K298" s="831">
        <v>0</v>
      </c>
      <c r="L298" s="831">
        <v>0</v>
      </c>
      <c r="M298" s="822"/>
      <c r="N298" s="822"/>
      <c r="O298" s="831"/>
      <c r="P298" s="831"/>
      <c r="Q298" s="827"/>
      <c r="R298" s="832"/>
    </row>
    <row r="299" spans="1:18" ht="14.45" customHeight="1" x14ac:dyDescent="0.2">
      <c r="A299" s="821" t="s">
        <v>5435</v>
      </c>
      <c r="B299" s="822" t="s">
        <v>5436</v>
      </c>
      <c r="C299" s="822" t="s">
        <v>5794</v>
      </c>
      <c r="D299" s="822" t="s">
        <v>5437</v>
      </c>
      <c r="E299" s="822" t="s">
        <v>5630</v>
      </c>
      <c r="F299" s="822" t="s">
        <v>5816</v>
      </c>
      <c r="G299" s="831">
        <v>0</v>
      </c>
      <c r="H299" s="831">
        <v>-7.2759576141834259E-12</v>
      </c>
      <c r="I299" s="822"/>
      <c r="J299" s="822"/>
      <c r="K299" s="831">
        <v>0</v>
      </c>
      <c r="L299" s="831">
        <v>0</v>
      </c>
      <c r="M299" s="822"/>
      <c r="N299" s="822"/>
      <c r="O299" s="831">
        <v>0</v>
      </c>
      <c r="P299" s="831">
        <v>3.637978807091713E-11</v>
      </c>
      <c r="Q299" s="827"/>
      <c r="R299" s="832"/>
    </row>
    <row r="300" spans="1:18" ht="14.45" customHeight="1" x14ac:dyDescent="0.2">
      <c r="A300" s="821" t="s">
        <v>5435</v>
      </c>
      <c r="B300" s="822" t="s">
        <v>5436</v>
      </c>
      <c r="C300" s="822" t="s">
        <v>5794</v>
      </c>
      <c r="D300" s="822" t="s">
        <v>5437</v>
      </c>
      <c r="E300" s="822" t="s">
        <v>5634</v>
      </c>
      <c r="F300" s="822" t="s">
        <v>5816</v>
      </c>
      <c r="G300" s="831">
        <v>0</v>
      </c>
      <c r="H300" s="831">
        <v>0</v>
      </c>
      <c r="I300" s="822">
        <v>0</v>
      </c>
      <c r="J300" s="822"/>
      <c r="K300" s="831">
        <v>0</v>
      </c>
      <c r="L300" s="831">
        <v>5.8207660913467407E-11</v>
      </c>
      <c r="M300" s="822">
        <v>1</v>
      </c>
      <c r="N300" s="822"/>
      <c r="O300" s="831">
        <v>0</v>
      </c>
      <c r="P300" s="831">
        <v>1.1641532182693481E-10</v>
      </c>
      <c r="Q300" s="827">
        <v>2</v>
      </c>
      <c r="R300" s="832"/>
    </row>
    <row r="301" spans="1:18" ht="14.45" customHeight="1" x14ac:dyDescent="0.2">
      <c r="A301" s="821" t="s">
        <v>5435</v>
      </c>
      <c r="B301" s="822" t="s">
        <v>5436</v>
      </c>
      <c r="C301" s="822" t="s">
        <v>5794</v>
      </c>
      <c r="D301" s="822" t="s">
        <v>5437</v>
      </c>
      <c r="E301" s="822" t="s">
        <v>5637</v>
      </c>
      <c r="F301" s="822" t="s">
        <v>5798</v>
      </c>
      <c r="G301" s="831">
        <v>0</v>
      </c>
      <c r="H301" s="831">
        <v>0</v>
      </c>
      <c r="I301" s="822">
        <v>0</v>
      </c>
      <c r="J301" s="822"/>
      <c r="K301" s="831">
        <v>0</v>
      </c>
      <c r="L301" s="831">
        <v>-2.9103830456733704E-11</v>
      </c>
      <c r="M301" s="822">
        <v>1</v>
      </c>
      <c r="N301" s="822"/>
      <c r="O301" s="831">
        <v>-3.5527136788005009E-15</v>
      </c>
      <c r="P301" s="831">
        <v>-1.1641532182693481E-10</v>
      </c>
      <c r="Q301" s="827">
        <v>4</v>
      </c>
      <c r="R301" s="832">
        <v>32768</v>
      </c>
    </row>
    <row r="302" spans="1:18" ht="14.45" customHeight="1" x14ac:dyDescent="0.2">
      <c r="A302" s="821" t="s">
        <v>5435</v>
      </c>
      <c r="B302" s="822" t="s">
        <v>5436</v>
      </c>
      <c r="C302" s="822" t="s">
        <v>5794</v>
      </c>
      <c r="D302" s="822" t="s">
        <v>5437</v>
      </c>
      <c r="E302" s="822" t="s">
        <v>5640</v>
      </c>
      <c r="F302" s="822" t="s">
        <v>5805</v>
      </c>
      <c r="G302" s="831"/>
      <c r="H302" s="831"/>
      <c r="I302" s="822"/>
      <c r="J302" s="822"/>
      <c r="K302" s="831">
        <v>0</v>
      </c>
      <c r="L302" s="831">
        <v>0</v>
      </c>
      <c r="M302" s="822"/>
      <c r="N302" s="822"/>
      <c r="O302" s="831"/>
      <c r="P302" s="831"/>
      <c r="Q302" s="827"/>
      <c r="R302" s="832"/>
    </row>
    <row r="303" spans="1:18" ht="14.45" customHeight="1" x14ac:dyDescent="0.2">
      <c r="A303" s="821" t="s">
        <v>5435</v>
      </c>
      <c r="B303" s="822" t="s">
        <v>5436</v>
      </c>
      <c r="C303" s="822" t="s">
        <v>5794</v>
      </c>
      <c r="D303" s="822" t="s">
        <v>5437</v>
      </c>
      <c r="E303" s="822" t="s">
        <v>5641</v>
      </c>
      <c r="F303" s="822" t="s">
        <v>5817</v>
      </c>
      <c r="G303" s="831"/>
      <c r="H303" s="831"/>
      <c r="I303" s="822"/>
      <c r="J303" s="822"/>
      <c r="K303" s="831">
        <v>0</v>
      </c>
      <c r="L303" s="831">
        <v>0</v>
      </c>
      <c r="M303" s="822"/>
      <c r="N303" s="822"/>
      <c r="O303" s="831">
        <v>0</v>
      </c>
      <c r="P303" s="831">
        <v>0</v>
      </c>
      <c r="Q303" s="827"/>
      <c r="R303" s="832"/>
    </row>
    <row r="304" spans="1:18" ht="14.45" customHeight="1" x14ac:dyDescent="0.2">
      <c r="A304" s="821" t="s">
        <v>5435</v>
      </c>
      <c r="B304" s="822" t="s">
        <v>5436</v>
      </c>
      <c r="C304" s="822" t="s">
        <v>5794</v>
      </c>
      <c r="D304" s="822" t="s">
        <v>5437</v>
      </c>
      <c r="E304" s="822" t="s">
        <v>5642</v>
      </c>
      <c r="F304" s="822" t="s">
        <v>5818</v>
      </c>
      <c r="G304" s="831"/>
      <c r="H304" s="831"/>
      <c r="I304" s="822"/>
      <c r="J304" s="822"/>
      <c r="K304" s="831"/>
      <c r="L304" s="831"/>
      <c r="M304" s="822"/>
      <c r="N304" s="822"/>
      <c r="O304" s="831">
        <v>0</v>
      </c>
      <c r="P304" s="831">
        <v>5.4569682106375694E-12</v>
      </c>
      <c r="Q304" s="827"/>
      <c r="R304" s="832"/>
    </row>
    <row r="305" spans="1:18" ht="14.45" customHeight="1" x14ac:dyDescent="0.2">
      <c r="A305" s="821" t="s">
        <v>5435</v>
      </c>
      <c r="B305" s="822" t="s">
        <v>5436</v>
      </c>
      <c r="C305" s="822" t="s">
        <v>5794</v>
      </c>
      <c r="D305" s="822" t="s">
        <v>5437</v>
      </c>
      <c r="E305" s="822" t="s">
        <v>5644</v>
      </c>
      <c r="F305" s="822" t="s">
        <v>5819</v>
      </c>
      <c r="G305" s="831"/>
      <c r="H305" s="831"/>
      <c r="I305" s="822"/>
      <c r="J305" s="822"/>
      <c r="K305" s="831">
        <v>0</v>
      </c>
      <c r="L305" s="831">
        <v>0</v>
      </c>
      <c r="M305" s="822"/>
      <c r="N305" s="822"/>
      <c r="O305" s="831"/>
      <c r="P305" s="831"/>
      <c r="Q305" s="827"/>
      <c r="R305" s="832"/>
    </row>
    <row r="306" spans="1:18" ht="14.45" customHeight="1" x14ac:dyDescent="0.2">
      <c r="A306" s="821" t="s">
        <v>5435</v>
      </c>
      <c r="B306" s="822" t="s">
        <v>5436</v>
      </c>
      <c r="C306" s="822" t="s">
        <v>5794</v>
      </c>
      <c r="D306" s="822" t="s">
        <v>5437</v>
      </c>
      <c r="E306" s="822" t="s">
        <v>5646</v>
      </c>
      <c r="F306" s="822" t="s">
        <v>5819</v>
      </c>
      <c r="G306" s="831"/>
      <c r="H306" s="831"/>
      <c r="I306" s="822"/>
      <c r="J306" s="822"/>
      <c r="K306" s="831">
        <v>0</v>
      </c>
      <c r="L306" s="831">
        <v>0</v>
      </c>
      <c r="M306" s="822"/>
      <c r="N306" s="822"/>
      <c r="O306" s="831">
        <v>0</v>
      </c>
      <c r="P306" s="831">
        <v>0</v>
      </c>
      <c r="Q306" s="827"/>
      <c r="R306" s="832"/>
    </row>
    <row r="307" spans="1:18" ht="14.45" customHeight="1" x14ac:dyDescent="0.2">
      <c r="A307" s="821" t="s">
        <v>5435</v>
      </c>
      <c r="B307" s="822" t="s">
        <v>5436</v>
      </c>
      <c r="C307" s="822" t="s">
        <v>5794</v>
      </c>
      <c r="D307" s="822" t="s">
        <v>5437</v>
      </c>
      <c r="E307" s="822" t="s">
        <v>5647</v>
      </c>
      <c r="F307" s="822" t="s">
        <v>5820</v>
      </c>
      <c r="G307" s="831"/>
      <c r="H307" s="831"/>
      <c r="I307" s="822"/>
      <c r="J307" s="822"/>
      <c r="K307" s="831">
        <v>0</v>
      </c>
      <c r="L307" s="831">
        <v>2.1827872842550278E-11</v>
      </c>
      <c r="M307" s="822">
        <v>1</v>
      </c>
      <c r="N307" s="822"/>
      <c r="O307" s="831">
        <v>0</v>
      </c>
      <c r="P307" s="831">
        <v>5.8207660913467407E-11</v>
      </c>
      <c r="Q307" s="827">
        <v>2.6666666666666665</v>
      </c>
      <c r="R307" s="832"/>
    </row>
    <row r="308" spans="1:18" ht="14.45" customHeight="1" x14ac:dyDescent="0.2">
      <c r="A308" s="821" t="s">
        <v>5435</v>
      </c>
      <c r="B308" s="822" t="s">
        <v>5436</v>
      </c>
      <c r="C308" s="822" t="s">
        <v>5794</v>
      </c>
      <c r="D308" s="822" t="s">
        <v>5437</v>
      </c>
      <c r="E308" s="822" t="s">
        <v>5649</v>
      </c>
      <c r="F308" s="822" t="s">
        <v>5820</v>
      </c>
      <c r="G308" s="831"/>
      <c r="H308" s="831"/>
      <c r="I308" s="822"/>
      <c r="J308" s="822"/>
      <c r="K308" s="831">
        <v>0</v>
      </c>
      <c r="L308" s="831">
        <v>-2.1827872842550278E-11</v>
      </c>
      <c r="M308" s="822">
        <v>1</v>
      </c>
      <c r="N308" s="822"/>
      <c r="O308" s="831">
        <v>0</v>
      </c>
      <c r="P308" s="831">
        <v>0</v>
      </c>
      <c r="Q308" s="827">
        <v>0</v>
      </c>
      <c r="R308" s="832"/>
    </row>
    <row r="309" spans="1:18" ht="14.45" customHeight="1" x14ac:dyDescent="0.2">
      <c r="A309" s="821" t="s">
        <v>5435</v>
      </c>
      <c r="B309" s="822" t="s">
        <v>5436</v>
      </c>
      <c r="C309" s="822" t="s">
        <v>5794</v>
      </c>
      <c r="D309" s="822" t="s">
        <v>5437</v>
      </c>
      <c r="E309" s="822" t="s">
        <v>5654</v>
      </c>
      <c r="F309" s="822" t="s">
        <v>5818</v>
      </c>
      <c r="G309" s="831"/>
      <c r="H309" s="831"/>
      <c r="I309" s="822"/>
      <c r="J309" s="822"/>
      <c r="K309" s="831">
        <v>0</v>
      </c>
      <c r="L309" s="831">
        <v>0</v>
      </c>
      <c r="M309" s="822"/>
      <c r="N309" s="822"/>
      <c r="O309" s="831">
        <v>0</v>
      </c>
      <c r="P309" s="831">
        <v>0</v>
      </c>
      <c r="Q309" s="827"/>
      <c r="R309" s="832"/>
    </row>
    <row r="310" spans="1:18" ht="14.45" customHeight="1" x14ac:dyDescent="0.2">
      <c r="A310" s="821" t="s">
        <v>5435</v>
      </c>
      <c r="B310" s="822" t="s">
        <v>5436</v>
      </c>
      <c r="C310" s="822" t="s">
        <v>5794</v>
      </c>
      <c r="D310" s="822" t="s">
        <v>5437</v>
      </c>
      <c r="E310" s="822" t="s">
        <v>5655</v>
      </c>
      <c r="F310" s="822" t="s">
        <v>5821</v>
      </c>
      <c r="G310" s="831"/>
      <c r="H310" s="831"/>
      <c r="I310" s="822"/>
      <c r="J310" s="822"/>
      <c r="K310" s="831">
        <v>0</v>
      </c>
      <c r="L310" s="831">
        <v>0</v>
      </c>
      <c r="M310" s="822"/>
      <c r="N310" s="822"/>
      <c r="O310" s="831">
        <v>0</v>
      </c>
      <c r="P310" s="831">
        <v>0</v>
      </c>
      <c r="Q310" s="827"/>
      <c r="R310" s="832"/>
    </row>
    <row r="311" spans="1:18" ht="14.45" customHeight="1" x14ac:dyDescent="0.2">
      <c r="A311" s="821" t="s">
        <v>5435</v>
      </c>
      <c r="B311" s="822" t="s">
        <v>5436</v>
      </c>
      <c r="C311" s="822" t="s">
        <v>5794</v>
      </c>
      <c r="D311" s="822" t="s">
        <v>5437</v>
      </c>
      <c r="E311" s="822" t="s">
        <v>5657</v>
      </c>
      <c r="F311" s="822" t="s">
        <v>3875</v>
      </c>
      <c r="G311" s="831"/>
      <c r="H311" s="831"/>
      <c r="I311" s="822"/>
      <c r="J311" s="822"/>
      <c r="K311" s="831">
        <v>0</v>
      </c>
      <c r="L311" s="831">
        <v>0</v>
      </c>
      <c r="M311" s="822"/>
      <c r="N311" s="822"/>
      <c r="O311" s="831">
        <v>7.1054273576010019E-15</v>
      </c>
      <c r="P311" s="831">
        <v>-5.8207660913467407E-10</v>
      </c>
      <c r="Q311" s="827"/>
      <c r="R311" s="832">
        <v>-81920</v>
      </c>
    </row>
    <row r="312" spans="1:18" ht="14.45" customHeight="1" x14ac:dyDescent="0.2">
      <c r="A312" s="821" t="s">
        <v>5435</v>
      </c>
      <c r="B312" s="822" t="s">
        <v>5436</v>
      </c>
      <c r="C312" s="822" t="s">
        <v>5794</v>
      </c>
      <c r="D312" s="822" t="s">
        <v>5437</v>
      </c>
      <c r="E312" s="822" t="s">
        <v>5658</v>
      </c>
      <c r="F312" s="822" t="s">
        <v>5813</v>
      </c>
      <c r="G312" s="831"/>
      <c r="H312" s="831"/>
      <c r="I312" s="822"/>
      <c r="J312" s="822"/>
      <c r="K312" s="831"/>
      <c r="L312" s="831"/>
      <c r="M312" s="822"/>
      <c r="N312" s="822"/>
      <c r="O312" s="831">
        <v>0</v>
      </c>
      <c r="P312" s="831">
        <v>0</v>
      </c>
      <c r="Q312" s="827"/>
      <c r="R312" s="832"/>
    </row>
    <row r="313" spans="1:18" ht="14.45" customHeight="1" x14ac:dyDescent="0.2">
      <c r="A313" s="821" t="s">
        <v>5435</v>
      </c>
      <c r="B313" s="822" t="s">
        <v>5436</v>
      </c>
      <c r="C313" s="822" t="s">
        <v>5794</v>
      </c>
      <c r="D313" s="822" t="s">
        <v>5437</v>
      </c>
      <c r="E313" s="822" t="s">
        <v>5664</v>
      </c>
      <c r="F313" s="822" t="s">
        <v>2147</v>
      </c>
      <c r="G313" s="831"/>
      <c r="H313" s="831"/>
      <c r="I313" s="822"/>
      <c r="J313" s="822"/>
      <c r="K313" s="831"/>
      <c r="L313" s="831"/>
      <c r="M313" s="822"/>
      <c r="N313" s="822"/>
      <c r="O313" s="831">
        <v>7.1054273576010019E-15</v>
      </c>
      <c r="P313" s="831">
        <v>-1.7462298274040222E-10</v>
      </c>
      <c r="Q313" s="827"/>
      <c r="R313" s="832">
        <v>-24576</v>
      </c>
    </row>
    <row r="314" spans="1:18" ht="14.45" customHeight="1" x14ac:dyDescent="0.2">
      <c r="A314" s="821" t="s">
        <v>5435</v>
      </c>
      <c r="B314" s="822" t="s">
        <v>5436</v>
      </c>
      <c r="C314" s="822" t="s">
        <v>5794</v>
      </c>
      <c r="D314" s="822" t="s">
        <v>5437</v>
      </c>
      <c r="E314" s="822" t="s">
        <v>5665</v>
      </c>
      <c r="F314" s="822" t="s">
        <v>5819</v>
      </c>
      <c r="G314" s="831"/>
      <c r="H314" s="831"/>
      <c r="I314" s="822"/>
      <c r="J314" s="822"/>
      <c r="K314" s="831"/>
      <c r="L314" s="831"/>
      <c r="M314" s="822"/>
      <c r="N314" s="822"/>
      <c r="O314" s="831">
        <v>0</v>
      </c>
      <c r="P314" s="831">
        <v>0</v>
      </c>
      <c r="Q314" s="827"/>
      <c r="R314" s="832"/>
    </row>
    <row r="315" spans="1:18" ht="14.45" customHeight="1" x14ac:dyDescent="0.2">
      <c r="A315" s="821" t="s">
        <v>5435</v>
      </c>
      <c r="B315" s="822" t="s">
        <v>5436</v>
      </c>
      <c r="C315" s="822" t="s">
        <v>5794</v>
      </c>
      <c r="D315" s="822" t="s">
        <v>5437</v>
      </c>
      <c r="E315" s="822" t="s">
        <v>5673</v>
      </c>
      <c r="F315" s="822" t="s">
        <v>5822</v>
      </c>
      <c r="G315" s="831"/>
      <c r="H315" s="831"/>
      <c r="I315" s="822"/>
      <c r="J315" s="822"/>
      <c r="K315" s="831"/>
      <c r="L315" s="831"/>
      <c r="M315" s="822"/>
      <c r="N315" s="822"/>
      <c r="O315" s="831">
        <v>0</v>
      </c>
      <c r="P315" s="831">
        <v>0</v>
      </c>
      <c r="Q315" s="827"/>
      <c r="R315" s="832"/>
    </row>
    <row r="316" spans="1:18" ht="14.45" customHeight="1" x14ac:dyDescent="0.2">
      <c r="A316" s="821" t="s">
        <v>5435</v>
      </c>
      <c r="B316" s="822" t="s">
        <v>5436</v>
      </c>
      <c r="C316" s="822" t="s">
        <v>5794</v>
      </c>
      <c r="D316" s="822" t="s">
        <v>5437</v>
      </c>
      <c r="E316" s="822" t="s">
        <v>5680</v>
      </c>
      <c r="F316" s="822" t="s">
        <v>5815</v>
      </c>
      <c r="G316" s="831"/>
      <c r="H316" s="831"/>
      <c r="I316" s="822"/>
      <c r="J316" s="822"/>
      <c r="K316" s="831"/>
      <c r="L316" s="831"/>
      <c r="M316" s="822"/>
      <c r="N316" s="822"/>
      <c r="O316" s="831">
        <v>0</v>
      </c>
      <c r="P316" s="831">
        <v>0</v>
      </c>
      <c r="Q316" s="827"/>
      <c r="R316" s="832"/>
    </row>
    <row r="317" spans="1:18" ht="14.45" customHeight="1" x14ac:dyDescent="0.2">
      <c r="A317" s="821" t="s">
        <v>5435</v>
      </c>
      <c r="B317" s="822" t="s">
        <v>5436</v>
      </c>
      <c r="C317" s="822" t="s">
        <v>5794</v>
      </c>
      <c r="D317" s="822" t="s">
        <v>5437</v>
      </c>
      <c r="E317" s="822" t="s">
        <v>5688</v>
      </c>
      <c r="F317" s="822" t="s">
        <v>5823</v>
      </c>
      <c r="G317" s="831"/>
      <c r="H317" s="831"/>
      <c r="I317" s="822"/>
      <c r="J317" s="822"/>
      <c r="K317" s="831"/>
      <c r="L317" s="831"/>
      <c r="M317" s="822"/>
      <c r="N317" s="822"/>
      <c r="O317" s="831">
        <v>0</v>
      </c>
      <c r="P317" s="831">
        <v>0</v>
      </c>
      <c r="Q317" s="827"/>
      <c r="R317" s="832"/>
    </row>
    <row r="318" spans="1:18" ht="14.45" customHeight="1" x14ac:dyDescent="0.2">
      <c r="A318" s="821" t="s">
        <v>5435</v>
      </c>
      <c r="B318" s="822" t="s">
        <v>5824</v>
      </c>
      <c r="C318" s="822" t="s">
        <v>599</v>
      </c>
      <c r="D318" s="822" t="s">
        <v>5437</v>
      </c>
      <c r="E318" s="822" t="s">
        <v>5438</v>
      </c>
      <c r="F318" s="822" t="s">
        <v>5439</v>
      </c>
      <c r="G318" s="831">
        <v>32.400000000000006</v>
      </c>
      <c r="H318" s="831">
        <v>1752.8500000000001</v>
      </c>
      <c r="I318" s="822">
        <v>1.01888558208747</v>
      </c>
      <c r="J318" s="822">
        <v>54.100308641975303</v>
      </c>
      <c r="K318" s="831">
        <v>31.699999999999996</v>
      </c>
      <c r="L318" s="831">
        <v>1720.3600000000001</v>
      </c>
      <c r="M318" s="822">
        <v>1</v>
      </c>
      <c r="N318" s="822">
        <v>54.27003154574134</v>
      </c>
      <c r="O318" s="831"/>
      <c r="P318" s="831"/>
      <c r="Q318" s="827"/>
      <c r="R318" s="832"/>
    </row>
    <row r="319" spans="1:18" ht="14.45" customHeight="1" x14ac:dyDescent="0.2">
      <c r="A319" s="821" t="s">
        <v>5435</v>
      </c>
      <c r="B319" s="822" t="s">
        <v>5824</v>
      </c>
      <c r="C319" s="822" t="s">
        <v>599</v>
      </c>
      <c r="D319" s="822" t="s">
        <v>5437</v>
      </c>
      <c r="E319" s="822" t="s">
        <v>5440</v>
      </c>
      <c r="F319" s="822" t="s">
        <v>5439</v>
      </c>
      <c r="G319" s="831">
        <v>5</v>
      </c>
      <c r="H319" s="831">
        <v>541.26</v>
      </c>
      <c r="I319" s="822">
        <v>0.37178791479774437</v>
      </c>
      <c r="J319" s="822">
        <v>108.252</v>
      </c>
      <c r="K319" s="831">
        <v>13.4</v>
      </c>
      <c r="L319" s="831">
        <v>1455.8299999999995</v>
      </c>
      <c r="M319" s="822">
        <v>1</v>
      </c>
      <c r="N319" s="822">
        <v>108.64402985074622</v>
      </c>
      <c r="O319" s="831"/>
      <c r="P319" s="831"/>
      <c r="Q319" s="827"/>
      <c r="R319" s="832"/>
    </row>
    <row r="320" spans="1:18" ht="14.45" customHeight="1" x14ac:dyDescent="0.2">
      <c r="A320" s="821" t="s">
        <v>5435</v>
      </c>
      <c r="B320" s="822" t="s">
        <v>5824</v>
      </c>
      <c r="C320" s="822" t="s">
        <v>599</v>
      </c>
      <c r="D320" s="822" t="s">
        <v>5437</v>
      </c>
      <c r="E320" s="822" t="s">
        <v>5442</v>
      </c>
      <c r="F320" s="822" t="s">
        <v>5443</v>
      </c>
      <c r="G320" s="831">
        <v>3.2</v>
      </c>
      <c r="H320" s="831">
        <v>41.14</v>
      </c>
      <c r="I320" s="822">
        <v>0.88855291576673878</v>
      </c>
      <c r="J320" s="822">
        <v>12.856249999999999</v>
      </c>
      <c r="K320" s="831">
        <v>3.5999999999999996</v>
      </c>
      <c r="L320" s="831">
        <v>46.3</v>
      </c>
      <c r="M320" s="822">
        <v>1</v>
      </c>
      <c r="N320" s="822">
        <v>12.861111111111111</v>
      </c>
      <c r="O320" s="831">
        <v>11</v>
      </c>
      <c r="P320" s="831">
        <v>141.47999999999996</v>
      </c>
      <c r="Q320" s="827">
        <v>3.0557235421166302</v>
      </c>
      <c r="R320" s="832">
        <v>12.861818181818178</v>
      </c>
    </row>
    <row r="321" spans="1:18" ht="14.45" customHeight="1" x14ac:dyDescent="0.2">
      <c r="A321" s="821" t="s">
        <v>5435</v>
      </c>
      <c r="B321" s="822" t="s">
        <v>5824</v>
      </c>
      <c r="C321" s="822" t="s">
        <v>599</v>
      </c>
      <c r="D321" s="822" t="s">
        <v>5437</v>
      </c>
      <c r="E321" s="822" t="s">
        <v>5444</v>
      </c>
      <c r="F321" s="822" t="s">
        <v>5445</v>
      </c>
      <c r="G321" s="831">
        <v>46.300000000000004</v>
      </c>
      <c r="H321" s="831">
        <v>9169.43</v>
      </c>
      <c r="I321" s="822">
        <v>1.951324514585834</v>
      </c>
      <c r="J321" s="822">
        <v>198.0438444924406</v>
      </c>
      <c r="K321" s="831">
        <v>26.900000000000002</v>
      </c>
      <c r="L321" s="831">
        <v>4699.08</v>
      </c>
      <c r="M321" s="822">
        <v>1</v>
      </c>
      <c r="N321" s="822">
        <v>174.68698884758362</v>
      </c>
      <c r="O321" s="831">
        <v>32.599999999999994</v>
      </c>
      <c r="P321" s="831">
        <v>6696.0399999999991</v>
      </c>
      <c r="Q321" s="827">
        <v>1.4249682916656023</v>
      </c>
      <c r="R321" s="832">
        <v>205.4</v>
      </c>
    </row>
    <row r="322" spans="1:18" ht="14.45" customHeight="1" x14ac:dyDescent="0.2">
      <c r="A322" s="821" t="s">
        <v>5435</v>
      </c>
      <c r="B322" s="822" t="s">
        <v>5824</v>
      </c>
      <c r="C322" s="822" t="s">
        <v>599</v>
      </c>
      <c r="D322" s="822" t="s">
        <v>5437</v>
      </c>
      <c r="E322" s="822" t="s">
        <v>5446</v>
      </c>
      <c r="F322" s="822"/>
      <c r="G322" s="831">
        <v>16</v>
      </c>
      <c r="H322" s="831">
        <v>75878.399999999994</v>
      </c>
      <c r="I322" s="822"/>
      <c r="J322" s="822">
        <v>4742.3999999999996</v>
      </c>
      <c r="K322" s="831"/>
      <c r="L322" s="831"/>
      <c r="M322" s="822"/>
      <c r="N322" s="822"/>
      <c r="O322" s="831"/>
      <c r="P322" s="831"/>
      <c r="Q322" s="827"/>
      <c r="R322" s="832"/>
    </row>
    <row r="323" spans="1:18" ht="14.45" customHeight="1" x14ac:dyDescent="0.2">
      <c r="A323" s="821" t="s">
        <v>5435</v>
      </c>
      <c r="B323" s="822" t="s">
        <v>5824</v>
      </c>
      <c r="C323" s="822" t="s">
        <v>599</v>
      </c>
      <c r="D323" s="822" t="s">
        <v>5437</v>
      </c>
      <c r="E323" s="822" t="s">
        <v>5447</v>
      </c>
      <c r="F323" s="822" t="s">
        <v>1211</v>
      </c>
      <c r="G323" s="831"/>
      <c r="H323" s="831"/>
      <c r="I323" s="822"/>
      <c r="J323" s="822"/>
      <c r="K323" s="831">
        <v>0.1</v>
      </c>
      <c r="L323" s="831">
        <v>5.07</v>
      </c>
      <c r="M323" s="822">
        <v>1</v>
      </c>
      <c r="N323" s="822">
        <v>50.7</v>
      </c>
      <c r="O323" s="831"/>
      <c r="P323" s="831"/>
      <c r="Q323" s="827"/>
      <c r="R323" s="832"/>
    </row>
    <row r="324" spans="1:18" ht="14.45" customHeight="1" x14ac:dyDescent="0.2">
      <c r="A324" s="821" t="s">
        <v>5435</v>
      </c>
      <c r="B324" s="822" t="s">
        <v>5824</v>
      </c>
      <c r="C324" s="822" t="s">
        <v>599</v>
      </c>
      <c r="D324" s="822" t="s">
        <v>5437</v>
      </c>
      <c r="E324" s="822" t="s">
        <v>5448</v>
      </c>
      <c r="F324" s="822" t="s">
        <v>1341</v>
      </c>
      <c r="G324" s="831">
        <v>1292.05</v>
      </c>
      <c r="H324" s="831">
        <v>17567</v>
      </c>
      <c r="I324" s="822">
        <v>14.12808325491994</v>
      </c>
      <c r="J324" s="822">
        <v>13.596223056383268</v>
      </c>
      <c r="K324" s="831">
        <v>93</v>
      </c>
      <c r="L324" s="831">
        <v>1243.4099999999999</v>
      </c>
      <c r="M324" s="822">
        <v>1</v>
      </c>
      <c r="N324" s="822">
        <v>13.37</v>
      </c>
      <c r="O324" s="831"/>
      <c r="P324" s="831"/>
      <c r="Q324" s="827"/>
      <c r="R324" s="832"/>
    </row>
    <row r="325" spans="1:18" ht="14.45" customHeight="1" x14ac:dyDescent="0.2">
      <c r="A325" s="821" t="s">
        <v>5435</v>
      </c>
      <c r="B325" s="822" t="s">
        <v>5824</v>
      </c>
      <c r="C325" s="822" t="s">
        <v>599</v>
      </c>
      <c r="D325" s="822" t="s">
        <v>5437</v>
      </c>
      <c r="E325" s="822" t="s">
        <v>5449</v>
      </c>
      <c r="F325" s="822" t="s">
        <v>5450</v>
      </c>
      <c r="G325" s="831"/>
      <c r="H325" s="831"/>
      <c r="I325" s="822"/>
      <c r="J325" s="822"/>
      <c r="K325" s="831"/>
      <c r="L325" s="831"/>
      <c r="M325" s="822"/>
      <c r="N325" s="822"/>
      <c r="O325" s="831">
        <v>3</v>
      </c>
      <c r="P325" s="831">
        <v>682.02</v>
      </c>
      <c r="Q325" s="827"/>
      <c r="R325" s="832">
        <v>227.34</v>
      </c>
    </row>
    <row r="326" spans="1:18" ht="14.45" customHeight="1" x14ac:dyDescent="0.2">
      <c r="A326" s="821" t="s">
        <v>5435</v>
      </c>
      <c r="B326" s="822" t="s">
        <v>5824</v>
      </c>
      <c r="C326" s="822" t="s">
        <v>599</v>
      </c>
      <c r="D326" s="822" t="s">
        <v>5437</v>
      </c>
      <c r="E326" s="822" t="s">
        <v>5451</v>
      </c>
      <c r="F326" s="822" t="s">
        <v>2057</v>
      </c>
      <c r="G326" s="831"/>
      <c r="H326" s="831"/>
      <c r="I326" s="822"/>
      <c r="J326" s="822"/>
      <c r="K326" s="831">
        <v>2</v>
      </c>
      <c r="L326" s="831">
        <v>8127.04</v>
      </c>
      <c r="M326" s="822">
        <v>1</v>
      </c>
      <c r="N326" s="822">
        <v>4063.52</v>
      </c>
      <c r="O326" s="831">
        <v>1</v>
      </c>
      <c r="P326" s="831">
        <v>4742.3999999999996</v>
      </c>
      <c r="Q326" s="827">
        <v>0.58353348820726858</v>
      </c>
      <c r="R326" s="832">
        <v>4742.3999999999996</v>
      </c>
    </row>
    <row r="327" spans="1:18" ht="14.45" customHeight="1" x14ac:dyDescent="0.2">
      <c r="A327" s="821" t="s">
        <v>5435</v>
      </c>
      <c r="B327" s="822" t="s">
        <v>5824</v>
      </c>
      <c r="C327" s="822" t="s">
        <v>599</v>
      </c>
      <c r="D327" s="822" t="s">
        <v>5437</v>
      </c>
      <c r="E327" s="822" t="s">
        <v>5455</v>
      </c>
      <c r="F327" s="822" t="s">
        <v>5456</v>
      </c>
      <c r="G327" s="831">
        <v>11</v>
      </c>
      <c r="H327" s="831">
        <v>267887.21000000002</v>
      </c>
      <c r="I327" s="822">
        <v>6.5365542345180705</v>
      </c>
      <c r="J327" s="822">
        <v>24353.382727272729</v>
      </c>
      <c r="K327" s="831">
        <v>2</v>
      </c>
      <c r="L327" s="831">
        <v>40982.94</v>
      </c>
      <c r="M327" s="822">
        <v>1</v>
      </c>
      <c r="N327" s="822">
        <v>20491.47</v>
      </c>
      <c r="O327" s="831">
        <v>6</v>
      </c>
      <c r="P327" s="831">
        <v>122455.7</v>
      </c>
      <c r="Q327" s="827">
        <v>2.9879676763062872</v>
      </c>
      <c r="R327" s="832">
        <v>20409.283333333333</v>
      </c>
    </row>
    <row r="328" spans="1:18" ht="14.45" customHeight="1" x14ac:dyDescent="0.2">
      <c r="A328" s="821" t="s">
        <v>5435</v>
      </c>
      <c r="B328" s="822" t="s">
        <v>5824</v>
      </c>
      <c r="C328" s="822" t="s">
        <v>599</v>
      </c>
      <c r="D328" s="822" t="s">
        <v>5437</v>
      </c>
      <c r="E328" s="822" t="s">
        <v>5468</v>
      </c>
      <c r="F328" s="822" t="s">
        <v>5469</v>
      </c>
      <c r="G328" s="831">
        <v>142</v>
      </c>
      <c r="H328" s="831">
        <v>1177828.94</v>
      </c>
      <c r="I328" s="822">
        <v>1.3452862740654756</v>
      </c>
      <c r="J328" s="822">
        <v>8294.57</v>
      </c>
      <c r="K328" s="831">
        <v>106</v>
      </c>
      <c r="L328" s="831">
        <v>875522.89999999991</v>
      </c>
      <c r="M328" s="822">
        <v>1</v>
      </c>
      <c r="N328" s="822">
        <v>8259.65</v>
      </c>
      <c r="O328" s="831">
        <v>116</v>
      </c>
      <c r="P328" s="831">
        <v>893042.28</v>
      </c>
      <c r="Q328" s="827">
        <v>1.0200101904815968</v>
      </c>
      <c r="R328" s="832">
        <v>7698.6403448275869</v>
      </c>
    </row>
    <row r="329" spans="1:18" ht="14.45" customHeight="1" x14ac:dyDescent="0.2">
      <c r="A329" s="821" t="s">
        <v>5435</v>
      </c>
      <c r="B329" s="822" t="s">
        <v>5824</v>
      </c>
      <c r="C329" s="822" t="s">
        <v>599</v>
      </c>
      <c r="D329" s="822" t="s">
        <v>5437</v>
      </c>
      <c r="E329" s="822" t="s">
        <v>5478</v>
      </c>
      <c r="F329" s="822"/>
      <c r="G329" s="831">
        <v>5</v>
      </c>
      <c r="H329" s="831">
        <v>243.7</v>
      </c>
      <c r="I329" s="822"/>
      <c r="J329" s="822">
        <v>48.739999999999995</v>
      </c>
      <c r="K329" s="831"/>
      <c r="L329" s="831"/>
      <c r="M329" s="822"/>
      <c r="N329" s="822"/>
      <c r="O329" s="831"/>
      <c r="P329" s="831"/>
      <c r="Q329" s="827"/>
      <c r="R329" s="832"/>
    </row>
    <row r="330" spans="1:18" ht="14.45" customHeight="1" x14ac:dyDescent="0.2">
      <c r="A330" s="821" t="s">
        <v>5435</v>
      </c>
      <c r="B330" s="822" t="s">
        <v>5824</v>
      </c>
      <c r="C330" s="822" t="s">
        <v>599</v>
      </c>
      <c r="D330" s="822" t="s">
        <v>5437</v>
      </c>
      <c r="E330" s="822" t="s">
        <v>5479</v>
      </c>
      <c r="F330" s="822" t="s">
        <v>2057</v>
      </c>
      <c r="G330" s="831"/>
      <c r="H330" s="831"/>
      <c r="I330" s="822"/>
      <c r="J330" s="822"/>
      <c r="K330" s="831">
        <v>125</v>
      </c>
      <c r="L330" s="831">
        <v>161357.49999999997</v>
      </c>
      <c r="M330" s="822">
        <v>1</v>
      </c>
      <c r="N330" s="822">
        <v>1290.8599999999997</v>
      </c>
      <c r="O330" s="831">
        <v>2</v>
      </c>
      <c r="P330" s="831">
        <v>3161.6</v>
      </c>
      <c r="Q330" s="827">
        <v>1.9593759199293497E-2</v>
      </c>
      <c r="R330" s="832">
        <v>1580.8</v>
      </c>
    </row>
    <row r="331" spans="1:18" ht="14.45" customHeight="1" x14ac:dyDescent="0.2">
      <c r="A331" s="821" t="s">
        <v>5435</v>
      </c>
      <c r="B331" s="822" t="s">
        <v>5824</v>
      </c>
      <c r="C331" s="822" t="s">
        <v>599</v>
      </c>
      <c r="D331" s="822" t="s">
        <v>5437</v>
      </c>
      <c r="E331" s="822" t="s">
        <v>5480</v>
      </c>
      <c r="F331" s="822" t="s">
        <v>654</v>
      </c>
      <c r="G331" s="831">
        <v>0.6</v>
      </c>
      <c r="H331" s="831">
        <v>40.599999999999994</v>
      </c>
      <c r="I331" s="822">
        <v>2.8692579505300349</v>
      </c>
      <c r="J331" s="822">
        <v>67.666666666666657</v>
      </c>
      <c r="K331" s="831">
        <v>0.30000000000000004</v>
      </c>
      <c r="L331" s="831">
        <v>14.15</v>
      </c>
      <c r="M331" s="822">
        <v>1</v>
      </c>
      <c r="N331" s="822">
        <v>47.166666666666664</v>
      </c>
      <c r="O331" s="831">
        <v>0.2</v>
      </c>
      <c r="P331" s="831">
        <v>9.34</v>
      </c>
      <c r="Q331" s="827">
        <v>0.66007067137809183</v>
      </c>
      <c r="R331" s="832">
        <v>46.699999999999996</v>
      </c>
    </row>
    <row r="332" spans="1:18" ht="14.45" customHeight="1" x14ac:dyDescent="0.2">
      <c r="A332" s="821" t="s">
        <v>5435</v>
      </c>
      <c r="B332" s="822" t="s">
        <v>5824</v>
      </c>
      <c r="C332" s="822" t="s">
        <v>599</v>
      </c>
      <c r="D332" s="822" t="s">
        <v>5437</v>
      </c>
      <c r="E332" s="822" t="s">
        <v>5481</v>
      </c>
      <c r="F332" s="822" t="s">
        <v>1298</v>
      </c>
      <c r="G332" s="831">
        <v>108.80000000000001</v>
      </c>
      <c r="H332" s="831">
        <v>19689.279999999995</v>
      </c>
      <c r="I332" s="822">
        <v>1.51302253633039</v>
      </c>
      <c r="J332" s="822">
        <v>180.96764705882347</v>
      </c>
      <c r="K332" s="831">
        <v>74.200000000000017</v>
      </c>
      <c r="L332" s="831">
        <v>13013.210000000001</v>
      </c>
      <c r="M332" s="822">
        <v>1</v>
      </c>
      <c r="N332" s="822">
        <v>175.38018867924526</v>
      </c>
      <c r="O332" s="831">
        <v>69.2</v>
      </c>
      <c r="P332" s="831">
        <v>12123.840000000002</v>
      </c>
      <c r="Q332" s="827">
        <v>0.93165637071867746</v>
      </c>
      <c r="R332" s="832">
        <v>175.20000000000002</v>
      </c>
    </row>
    <row r="333" spans="1:18" ht="14.45" customHeight="1" x14ac:dyDescent="0.2">
      <c r="A333" s="821" t="s">
        <v>5435</v>
      </c>
      <c r="B333" s="822" t="s">
        <v>5824</v>
      </c>
      <c r="C333" s="822" t="s">
        <v>599</v>
      </c>
      <c r="D333" s="822" t="s">
        <v>5437</v>
      </c>
      <c r="E333" s="822" t="s">
        <v>5482</v>
      </c>
      <c r="F333" s="822" t="s">
        <v>816</v>
      </c>
      <c r="G333" s="831">
        <v>19.8</v>
      </c>
      <c r="H333" s="831">
        <v>1685.97</v>
      </c>
      <c r="I333" s="822">
        <v>2.8002424926920013</v>
      </c>
      <c r="J333" s="822">
        <v>85.149999999999991</v>
      </c>
      <c r="K333" s="831">
        <v>10.000000000000002</v>
      </c>
      <c r="L333" s="831">
        <v>602.07999999999993</v>
      </c>
      <c r="M333" s="822">
        <v>1</v>
      </c>
      <c r="N333" s="822">
        <v>60.207999999999984</v>
      </c>
      <c r="O333" s="831">
        <v>81.699999999999989</v>
      </c>
      <c r="P333" s="831">
        <v>4884.2799999999988</v>
      </c>
      <c r="Q333" s="827">
        <v>8.1123438745681629</v>
      </c>
      <c r="R333" s="832">
        <v>59.78310893512851</v>
      </c>
    </row>
    <row r="334" spans="1:18" ht="14.45" customHeight="1" x14ac:dyDescent="0.2">
      <c r="A334" s="821" t="s">
        <v>5435</v>
      </c>
      <c r="B334" s="822" t="s">
        <v>5824</v>
      </c>
      <c r="C334" s="822" t="s">
        <v>599</v>
      </c>
      <c r="D334" s="822" t="s">
        <v>5437</v>
      </c>
      <c r="E334" s="822" t="s">
        <v>5483</v>
      </c>
      <c r="F334" s="822" t="s">
        <v>3632</v>
      </c>
      <c r="G334" s="831">
        <v>5.57</v>
      </c>
      <c r="H334" s="831">
        <v>3821.84</v>
      </c>
      <c r="I334" s="822">
        <v>5.3558675971860206</v>
      </c>
      <c r="J334" s="822">
        <v>686.14721723518846</v>
      </c>
      <c r="K334" s="831">
        <v>1.04</v>
      </c>
      <c r="L334" s="831">
        <v>713.57999999999993</v>
      </c>
      <c r="M334" s="822">
        <v>1</v>
      </c>
      <c r="N334" s="822">
        <v>686.13461538461524</v>
      </c>
      <c r="O334" s="831">
        <v>1.21</v>
      </c>
      <c r="P334" s="831">
        <v>830.21999999999991</v>
      </c>
      <c r="Q334" s="827">
        <v>1.163457496006054</v>
      </c>
      <c r="R334" s="832">
        <v>686.13223140495859</v>
      </c>
    </row>
    <row r="335" spans="1:18" ht="14.45" customHeight="1" x14ac:dyDescent="0.2">
      <c r="A335" s="821" t="s">
        <v>5435</v>
      </c>
      <c r="B335" s="822" t="s">
        <v>5824</v>
      </c>
      <c r="C335" s="822" t="s">
        <v>599</v>
      </c>
      <c r="D335" s="822" t="s">
        <v>5437</v>
      </c>
      <c r="E335" s="822" t="s">
        <v>5484</v>
      </c>
      <c r="F335" s="822" t="s">
        <v>3632</v>
      </c>
      <c r="G335" s="831">
        <v>11.14</v>
      </c>
      <c r="H335" s="831">
        <v>1911.0599999999997</v>
      </c>
      <c r="I335" s="822">
        <v>11.139959195569803</v>
      </c>
      <c r="J335" s="822">
        <v>171.5493716337522</v>
      </c>
      <c r="K335" s="831">
        <v>1</v>
      </c>
      <c r="L335" s="831">
        <v>171.55</v>
      </c>
      <c r="M335" s="822">
        <v>1</v>
      </c>
      <c r="N335" s="822">
        <v>171.55</v>
      </c>
      <c r="O335" s="831">
        <v>3.14</v>
      </c>
      <c r="P335" s="831">
        <v>538.66000000000008</v>
      </c>
      <c r="Q335" s="827">
        <v>3.139959195569805</v>
      </c>
      <c r="R335" s="832">
        <v>171.54777070063696</v>
      </c>
    </row>
    <row r="336" spans="1:18" ht="14.45" customHeight="1" x14ac:dyDescent="0.2">
      <c r="A336" s="821" t="s">
        <v>5435</v>
      </c>
      <c r="B336" s="822" t="s">
        <v>5824</v>
      </c>
      <c r="C336" s="822" t="s">
        <v>599</v>
      </c>
      <c r="D336" s="822" t="s">
        <v>5437</v>
      </c>
      <c r="E336" s="822" t="s">
        <v>5485</v>
      </c>
      <c r="F336" s="822" t="s">
        <v>3632</v>
      </c>
      <c r="G336" s="831">
        <v>33.96</v>
      </c>
      <c r="H336" s="831">
        <v>11651.27</v>
      </c>
      <c r="I336" s="822">
        <v>3.3163983001397574</v>
      </c>
      <c r="J336" s="822">
        <v>343.08804475853947</v>
      </c>
      <c r="K336" s="831">
        <v>10.24</v>
      </c>
      <c r="L336" s="831">
        <v>3513.23</v>
      </c>
      <c r="M336" s="822">
        <v>1</v>
      </c>
      <c r="N336" s="822">
        <v>343.0888671875</v>
      </c>
      <c r="O336" s="831">
        <v>15.64</v>
      </c>
      <c r="P336" s="831">
        <v>5365.89</v>
      </c>
      <c r="Q336" s="827">
        <v>1.5273380905890022</v>
      </c>
      <c r="R336" s="832">
        <v>343.0875959079284</v>
      </c>
    </row>
    <row r="337" spans="1:18" ht="14.45" customHeight="1" x14ac:dyDescent="0.2">
      <c r="A337" s="821" t="s">
        <v>5435</v>
      </c>
      <c r="B337" s="822" t="s">
        <v>5824</v>
      </c>
      <c r="C337" s="822" t="s">
        <v>599</v>
      </c>
      <c r="D337" s="822" t="s">
        <v>5437</v>
      </c>
      <c r="E337" s="822" t="s">
        <v>5486</v>
      </c>
      <c r="F337" s="822" t="s">
        <v>1392</v>
      </c>
      <c r="G337" s="831">
        <v>1</v>
      </c>
      <c r="H337" s="831">
        <v>50.71</v>
      </c>
      <c r="I337" s="822">
        <v>1.1382716049382717</v>
      </c>
      <c r="J337" s="822">
        <v>50.71</v>
      </c>
      <c r="K337" s="831">
        <v>1</v>
      </c>
      <c r="L337" s="831">
        <v>44.55</v>
      </c>
      <c r="M337" s="822">
        <v>1</v>
      </c>
      <c r="N337" s="822">
        <v>44.55</v>
      </c>
      <c r="O337" s="831"/>
      <c r="P337" s="831"/>
      <c r="Q337" s="827"/>
      <c r="R337" s="832"/>
    </row>
    <row r="338" spans="1:18" ht="14.45" customHeight="1" x14ac:dyDescent="0.2">
      <c r="A338" s="821" t="s">
        <v>5435</v>
      </c>
      <c r="B338" s="822" t="s">
        <v>5824</v>
      </c>
      <c r="C338" s="822" t="s">
        <v>599</v>
      </c>
      <c r="D338" s="822" t="s">
        <v>5437</v>
      </c>
      <c r="E338" s="822" t="s">
        <v>5487</v>
      </c>
      <c r="F338" s="822" t="s">
        <v>807</v>
      </c>
      <c r="G338" s="831">
        <v>0.04</v>
      </c>
      <c r="H338" s="831">
        <v>11.06</v>
      </c>
      <c r="I338" s="822">
        <v>0.88409272581934462</v>
      </c>
      <c r="J338" s="822">
        <v>276.5</v>
      </c>
      <c r="K338" s="831">
        <v>0.06</v>
      </c>
      <c r="L338" s="831">
        <v>12.51</v>
      </c>
      <c r="M338" s="822">
        <v>1</v>
      </c>
      <c r="N338" s="822">
        <v>208.5</v>
      </c>
      <c r="O338" s="831">
        <v>0.06</v>
      </c>
      <c r="P338" s="831">
        <v>12.51</v>
      </c>
      <c r="Q338" s="827">
        <v>1</v>
      </c>
      <c r="R338" s="832">
        <v>208.5</v>
      </c>
    </row>
    <row r="339" spans="1:18" ht="14.45" customHeight="1" x14ac:dyDescent="0.2">
      <c r="A339" s="821" t="s">
        <v>5435</v>
      </c>
      <c r="B339" s="822" t="s">
        <v>5824</v>
      </c>
      <c r="C339" s="822" t="s">
        <v>599</v>
      </c>
      <c r="D339" s="822" t="s">
        <v>5437</v>
      </c>
      <c r="E339" s="822" t="s">
        <v>5488</v>
      </c>
      <c r="F339" s="822" t="s">
        <v>5489</v>
      </c>
      <c r="G339" s="831">
        <v>39.800000000000018</v>
      </c>
      <c r="H339" s="831">
        <v>4668.5500000000011</v>
      </c>
      <c r="I339" s="822">
        <v>1.061335606706451</v>
      </c>
      <c r="J339" s="822">
        <v>117.30025125628138</v>
      </c>
      <c r="K339" s="831">
        <v>37.5</v>
      </c>
      <c r="L339" s="831">
        <v>4398.75</v>
      </c>
      <c r="M339" s="822">
        <v>1</v>
      </c>
      <c r="N339" s="822">
        <v>117.3</v>
      </c>
      <c r="O339" s="831">
        <v>12.2</v>
      </c>
      <c r="P339" s="831">
        <v>1431.06</v>
      </c>
      <c r="Q339" s="827">
        <v>0.32533333333333331</v>
      </c>
      <c r="R339" s="832">
        <v>117.3</v>
      </c>
    </row>
    <row r="340" spans="1:18" ht="14.45" customHeight="1" x14ac:dyDescent="0.2">
      <c r="A340" s="821" t="s">
        <v>5435</v>
      </c>
      <c r="B340" s="822" t="s">
        <v>5824</v>
      </c>
      <c r="C340" s="822" t="s">
        <v>599</v>
      </c>
      <c r="D340" s="822" t="s">
        <v>5437</v>
      </c>
      <c r="E340" s="822" t="s">
        <v>5490</v>
      </c>
      <c r="F340" s="822" t="s">
        <v>4160</v>
      </c>
      <c r="G340" s="831">
        <v>21.52</v>
      </c>
      <c r="H340" s="831">
        <v>1851.8</v>
      </c>
      <c r="I340" s="822">
        <v>23.217151454363087</v>
      </c>
      <c r="J340" s="822">
        <v>86.050185873605955</v>
      </c>
      <c r="K340" s="831">
        <v>1.2</v>
      </c>
      <c r="L340" s="831">
        <v>79.760000000000005</v>
      </c>
      <c r="M340" s="822">
        <v>1</v>
      </c>
      <c r="N340" s="822">
        <v>66.466666666666669</v>
      </c>
      <c r="O340" s="831">
        <v>0.2</v>
      </c>
      <c r="P340" s="831">
        <v>17.899999999999999</v>
      </c>
      <c r="Q340" s="827">
        <v>0.22442326980942826</v>
      </c>
      <c r="R340" s="832">
        <v>89.499999999999986</v>
      </c>
    </row>
    <row r="341" spans="1:18" ht="14.45" customHeight="1" x14ac:dyDescent="0.2">
      <c r="A341" s="821" t="s">
        <v>5435</v>
      </c>
      <c r="B341" s="822" t="s">
        <v>5824</v>
      </c>
      <c r="C341" s="822" t="s">
        <v>599</v>
      </c>
      <c r="D341" s="822" t="s">
        <v>5437</v>
      </c>
      <c r="E341" s="822" t="s">
        <v>5825</v>
      </c>
      <c r="F341" s="822" t="s">
        <v>1341</v>
      </c>
      <c r="G341" s="831">
        <v>1</v>
      </c>
      <c r="H341" s="831">
        <v>85.85</v>
      </c>
      <c r="I341" s="822"/>
      <c r="J341" s="822">
        <v>85.85</v>
      </c>
      <c r="K341" s="831"/>
      <c r="L341" s="831"/>
      <c r="M341" s="822"/>
      <c r="N341" s="822"/>
      <c r="O341" s="831"/>
      <c r="P341" s="831"/>
      <c r="Q341" s="827"/>
      <c r="R341" s="832"/>
    </row>
    <row r="342" spans="1:18" ht="14.45" customHeight="1" x14ac:dyDescent="0.2">
      <c r="A342" s="821" t="s">
        <v>5435</v>
      </c>
      <c r="B342" s="822" t="s">
        <v>5824</v>
      </c>
      <c r="C342" s="822" t="s">
        <v>599</v>
      </c>
      <c r="D342" s="822" t="s">
        <v>5437</v>
      </c>
      <c r="E342" s="822" t="s">
        <v>5826</v>
      </c>
      <c r="F342" s="822" t="s">
        <v>5492</v>
      </c>
      <c r="G342" s="831">
        <v>0.35</v>
      </c>
      <c r="H342" s="831">
        <v>1448.16</v>
      </c>
      <c r="I342" s="822">
        <v>9.3868619194789588E-2</v>
      </c>
      <c r="J342" s="822">
        <v>4137.6000000000004</v>
      </c>
      <c r="K342" s="831">
        <v>4.3499999999999996</v>
      </c>
      <c r="L342" s="831">
        <v>15427.519999999999</v>
      </c>
      <c r="M342" s="822">
        <v>1</v>
      </c>
      <c r="N342" s="822">
        <v>3546.5563218390803</v>
      </c>
      <c r="O342" s="831"/>
      <c r="P342" s="831"/>
      <c r="Q342" s="827"/>
      <c r="R342" s="832"/>
    </row>
    <row r="343" spans="1:18" ht="14.45" customHeight="1" x14ac:dyDescent="0.2">
      <c r="A343" s="821" t="s">
        <v>5435</v>
      </c>
      <c r="B343" s="822" t="s">
        <v>5824</v>
      </c>
      <c r="C343" s="822" t="s">
        <v>599</v>
      </c>
      <c r="D343" s="822" t="s">
        <v>5437</v>
      </c>
      <c r="E343" s="822" t="s">
        <v>5491</v>
      </c>
      <c r="F343" s="822" t="s">
        <v>5492</v>
      </c>
      <c r="G343" s="831">
        <v>0.4</v>
      </c>
      <c r="H343" s="831">
        <v>8275.2000000000007</v>
      </c>
      <c r="I343" s="822">
        <v>0.13306991219688533</v>
      </c>
      <c r="J343" s="822">
        <v>20688</v>
      </c>
      <c r="K343" s="831">
        <v>3.21</v>
      </c>
      <c r="L343" s="831">
        <v>62186.86</v>
      </c>
      <c r="M343" s="822">
        <v>1</v>
      </c>
      <c r="N343" s="822">
        <v>19372.853582554519</v>
      </c>
      <c r="O343" s="831"/>
      <c r="P343" s="831"/>
      <c r="Q343" s="827"/>
      <c r="R343" s="832"/>
    </row>
    <row r="344" spans="1:18" ht="14.45" customHeight="1" x14ac:dyDescent="0.2">
      <c r="A344" s="821" t="s">
        <v>5435</v>
      </c>
      <c r="B344" s="822" t="s">
        <v>5824</v>
      </c>
      <c r="C344" s="822" t="s">
        <v>599</v>
      </c>
      <c r="D344" s="822" t="s">
        <v>5437</v>
      </c>
      <c r="E344" s="822" t="s">
        <v>5493</v>
      </c>
      <c r="F344" s="822" t="s">
        <v>945</v>
      </c>
      <c r="G344" s="831">
        <v>0.8400000000000003</v>
      </c>
      <c r="H344" s="831">
        <v>168.56</v>
      </c>
      <c r="I344" s="822">
        <v>0.26917487743728141</v>
      </c>
      <c r="J344" s="822">
        <v>200.6666666666666</v>
      </c>
      <c r="K344" s="831">
        <v>3.39</v>
      </c>
      <c r="L344" s="831">
        <v>626.21</v>
      </c>
      <c r="M344" s="822">
        <v>1</v>
      </c>
      <c r="N344" s="822">
        <v>184.7227138643068</v>
      </c>
      <c r="O344" s="831">
        <v>0.26</v>
      </c>
      <c r="P344" s="831">
        <v>48.16</v>
      </c>
      <c r="Q344" s="827">
        <v>7.6907107839223249E-2</v>
      </c>
      <c r="R344" s="832">
        <v>185.2307692307692</v>
      </c>
    </row>
    <row r="345" spans="1:18" ht="14.45" customHeight="1" x14ac:dyDescent="0.2">
      <c r="A345" s="821" t="s">
        <v>5435</v>
      </c>
      <c r="B345" s="822" t="s">
        <v>5824</v>
      </c>
      <c r="C345" s="822" t="s">
        <v>599</v>
      </c>
      <c r="D345" s="822" t="s">
        <v>5437</v>
      </c>
      <c r="E345" s="822" t="s">
        <v>5494</v>
      </c>
      <c r="F345" s="822" t="s">
        <v>2512</v>
      </c>
      <c r="G345" s="831">
        <v>121.44</v>
      </c>
      <c r="H345" s="831">
        <v>285735.11</v>
      </c>
      <c r="I345" s="822"/>
      <c r="J345" s="822">
        <v>2352.891222002635</v>
      </c>
      <c r="K345" s="831"/>
      <c r="L345" s="831"/>
      <c r="M345" s="822"/>
      <c r="N345" s="822"/>
      <c r="O345" s="831"/>
      <c r="P345" s="831"/>
      <c r="Q345" s="827"/>
      <c r="R345" s="832"/>
    </row>
    <row r="346" spans="1:18" ht="14.45" customHeight="1" x14ac:dyDescent="0.2">
      <c r="A346" s="821" t="s">
        <v>5435</v>
      </c>
      <c r="B346" s="822" t="s">
        <v>5824</v>
      </c>
      <c r="C346" s="822" t="s">
        <v>599</v>
      </c>
      <c r="D346" s="822" t="s">
        <v>5437</v>
      </c>
      <c r="E346" s="822" t="s">
        <v>5497</v>
      </c>
      <c r="F346" s="822"/>
      <c r="G346" s="831">
        <v>1.73</v>
      </c>
      <c r="H346" s="831">
        <v>861.13000000000011</v>
      </c>
      <c r="I346" s="822"/>
      <c r="J346" s="822">
        <v>497.76300578034687</v>
      </c>
      <c r="K346" s="831"/>
      <c r="L346" s="831"/>
      <c r="M346" s="822"/>
      <c r="N346" s="822"/>
      <c r="O346" s="831"/>
      <c r="P346" s="831"/>
      <c r="Q346" s="827"/>
      <c r="R346" s="832"/>
    </row>
    <row r="347" spans="1:18" ht="14.45" customHeight="1" x14ac:dyDescent="0.2">
      <c r="A347" s="821" t="s">
        <v>5435</v>
      </c>
      <c r="B347" s="822" t="s">
        <v>5824</v>
      </c>
      <c r="C347" s="822" t="s">
        <v>599</v>
      </c>
      <c r="D347" s="822" t="s">
        <v>5437</v>
      </c>
      <c r="E347" s="822" t="s">
        <v>5508</v>
      </c>
      <c r="F347" s="822" t="s">
        <v>5509</v>
      </c>
      <c r="G347" s="831">
        <v>124.12</v>
      </c>
      <c r="H347" s="831">
        <v>27392.51</v>
      </c>
      <c r="I347" s="822">
        <v>5.6755338325301139</v>
      </c>
      <c r="J347" s="822">
        <v>220.69376409925877</v>
      </c>
      <c r="K347" s="831">
        <v>61.28</v>
      </c>
      <c r="L347" s="831">
        <v>4826.420000000001</v>
      </c>
      <c r="M347" s="822">
        <v>1</v>
      </c>
      <c r="N347" s="822">
        <v>78.760117493472606</v>
      </c>
      <c r="O347" s="831"/>
      <c r="P347" s="831"/>
      <c r="Q347" s="827"/>
      <c r="R347" s="832"/>
    </row>
    <row r="348" spans="1:18" ht="14.45" customHeight="1" x14ac:dyDescent="0.2">
      <c r="A348" s="821" t="s">
        <v>5435</v>
      </c>
      <c r="B348" s="822" t="s">
        <v>5824</v>
      </c>
      <c r="C348" s="822" t="s">
        <v>599</v>
      </c>
      <c r="D348" s="822" t="s">
        <v>5437</v>
      </c>
      <c r="E348" s="822" t="s">
        <v>5510</v>
      </c>
      <c r="F348" s="822" t="s">
        <v>5456</v>
      </c>
      <c r="G348" s="831"/>
      <c r="H348" s="831"/>
      <c r="I348" s="822"/>
      <c r="J348" s="822"/>
      <c r="K348" s="831"/>
      <c r="L348" s="831"/>
      <c r="M348" s="822"/>
      <c r="N348" s="822"/>
      <c r="O348" s="831">
        <v>1</v>
      </c>
      <c r="P348" s="831">
        <v>10050.4</v>
      </c>
      <c r="Q348" s="827"/>
      <c r="R348" s="832">
        <v>10050.4</v>
      </c>
    </row>
    <row r="349" spans="1:18" ht="14.45" customHeight="1" x14ac:dyDescent="0.2">
      <c r="A349" s="821" t="s">
        <v>5435</v>
      </c>
      <c r="B349" s="822" t="s">
        <v>5824</v>
      </c>
      <c r="C349" s="822" t="s">
        <v>599</v>
      </c>
      <c r="D349" s="822" t="s">
        <v>5437</v>
      </c>
      <c r="E349" s="822" t="s">
        <v>5515</v>
      </c>
      <c r="F349" s="822" t="s">
        <v>5516</v>
      </c>
      <c r="G349" s="831">
        <v>136</v>
      </c>
      <c r="H349" s="831">
        <v>912780.31999999983</v>
      </c>
      <c r="I349" s="822">
        <v>0.86689043457713777</v>
      </c>
      <c r="J349" s="822">
        <v>6711.619999999999</v>
      </c>
      <c r="K349" s="831">
        <v>157</v>
      </c>
      <c r="L349" s="831">
        <v>1052936.1999999997</v>
      </c>
      <c r="M349" s="822">
        <v>1</v>
      </c>
      <c r="N349" s="822">
        <v>6706.5999999999985</v>
      </c>
      <c r="O349" s="831">
        <v>127</v>
      </c>
      <c r="P349" s="831">
        <v>851724.34</v>
      </c>
      <c r="Q349" s="827">
        <v>0.80890403426152524</v>
      </c>
      <c r="R349" s="832">
        <v>6706.4908661417321</v>
      </c>
    </row>
    <row r="350" spans="1:18" ht="14.45" customHeight="1" x14ac:dyDescent="0.2">
      <c r="A350" s="821" t="s">
        <v>5435</v>
      </c>
      <c r="B350" s="822" t="s">
        <v>5824</v>
      </c>
      <c r="C350" s="822" t="s">
        <v>599</v>
      </c>
      <c r="D350" s="822" t="s">
        <v>5437</v>
      </c>
      <c r="E350" s="822" t="s">
        <v>5517</v>
      </c>
      <c r="F350" s="822" t="s">
        <v>5509</v>
      </c>
      <c r="G350" s="831">
        <v>32.18</v>
      </c>
      <c r="H350" s="831">
        <v>76240.310000000012</v>
      </c>
      <c r="I350" s="822">
        <v>17.46619946758549</v>
      </c>
      <c r="J350" s="822">
        <v>2369.1830329397144</v>
      </c>
      <c r="K350" s="831">
        <v>9.16</v>
      </c>
      <c r="L350" s="831">
        <v>4365.0199999999995</v>
      </c>
      <c r="M350" s="822">
        <v>1</v>
      </c>
      <c r="N350" s="822">
        <v>476.53056768558946</v>
      </c>
      <c r="O350" s="831"/>
      <c r="P350" s="831"/>
      <c r="Q350" s="827"/>
      <c r="R350" s="832"/>
    </row>
    <row r="351" spans="1:18" ht="14.45" customHeight="1" x14ac:dyDescent="0.2">
      <c r="A351" s="821" t="s">
        <v>5435</v>
      </c>
      <c r="B351" s="822" t="s">
        <v>5824</v>
      </c>
      <c r="C351" s="822" t="s">
        <v>599</v>
      </c>
      <c r="D351" s="822" t="s">
        <v>5437</v>
      </c>
      <c r="E351" s="822" t="s">
        <v>5518</v>
      </c>
      <c r="F351" s="822" t="s">
        <v>5509</v>
      </c>
      <c r="G351" s="831">
        <v>40</v>
      </c>
      <c r="H351" s="831">
        <v>41813.80000000001</v>
      </c>
      <c r="I351" s="822">
        <v>11.503615014691158</v>
      </c>
      <c r="J351" s="822">
        <v>1045.3450000000003</v>
      </c>
      <c r="K351" s="831">
        <v>16.18</v>
      </c>
      <c r="L351" s="831">
        <v>3634.84</v>
      </c>
      <c r="M351" s="822">
        <v>1</v>
      </c>
      <c r="N351" s="822">
        <v>224.65018541409148</v>
      </c>
      <c r="O351" s="831"/>
      <c r="P351" s="831"/>
      <c r="Q351" s="827"/>
      <c r="R351" s="832"/>
    </row>
    <row r="352" spans="1:18" ht="14.45" customHeight="1" x14ac:dyDescent="0.2">
      <c r="A352" s="821" t="s">
        <v>5435</v>
      </c>
      <c r="B352" s="822" t="s">
        <v>5824</v>
      </c>
      <c r="C352" s="822" t="s">
        <v>599</v>
      </c>
      <c r="D352" s="822" t="s">
        <v>5437</v>
      </c>
      <c r="E352" s="822" t="s">
        <v>5520</v>
      </c>
      <c r="F352" s="822" t="s">
        <v>2721</v>
      </c>
      <c r="G352" s="831"/>
      <c r="H352" s="831"/>
      <c r="I352" s="822"/>
      <c r="J352" s="822"/>
      <c r="K352" s="831">
        <v>1.2</v>
      </c>
      <c r="L352" s="831">
        <v>692.04</v>
      </c>
      <c r="M352" s="822">
        <v>1</v>
      </c>
      <c r="N352" s="822">
        <v>576.70000000000005</v>
      </c>
      <c r="O352" s="831">
        <v>1</v>
      </c>
      <c r="P352" s="831">
        <v>576.70000000000005</v>
      </c>
      <c r="Q352" s="827">
        <v>0.83333333333333348</v>
      </c>
      <c r="R352" s="832">
        <v>576.70000000000005</v>
      </c>
    </row>
    <row r="353" spans="1:18" ht="14.45" customHeight="1" x14ac:dyDescent="0.2">
      <c r="A353" s="821" t="s">
        <v>5435</v>
      </c>
      <c r="B353" s="822" t="s">
        <v>5824</v>
      </c>
      <c r="C353" s="822" t="s">
        <v>599</v>
      </c>
      <c r="D353" s="822" t="s">
        <v>5437</v>
      </c>
      <c r="E353" s="822" t="s">
        <v>5521</v>
      </c>
      <c r="F353" s="822" t="s">
        <v>2721</v>
      </c>
      <c r="G353" s="831">
        <v>5.8000000000000007</v>
      </c>
      <c r="H353" s="831">
        <v>30575.989999999998</v>
      </c>
      <c r="I353" s="822">
        <v>17.90666580772114</v>
      </c>
      <c r="J353" s="822">
        <v>5271.7224137931025</v>
      </c>
      <c r="K353" s="831">
        <v>3.1999999999999997</v>
      </c>
      <c r="L353" s="831">
        <v>1707.52</v>
      </c>
      <c r="M353" s="822">
        <v>1</v>
      </c>
      <c r="N353" s="822">
        <v>533.6</v>
      </c>
      <c r="O353" s="831">
        <v>4.4000000000000004</v>
      </c>
      <c r="P353" s="831">
        <v>2425.1999999999998</v>
      </c>
      <c r="Q353" s="827">
        <v>1.4203054722638679</v>
      </c>
      <c r="R353" s="832">
        <v>551.18181818181813</v>
      </c>
    </row>
    <row r="354" spans="1:18" ht="14.45" customHeight="1" x14ac:dyDescent="0.2">
      <c r="A354" s="821" t="s">
        <v>5435</v>
      </c>
      <c r="B354" s="822" t="s">
        <v>5824</v>
      </c>
      <c r="C354" s="822" t="s">
        <v>599</v>
      </c>
      <c r="D354" s="822" t="s">
        <v>5437</v>
      </c>
      <c r="E354" s="822" t="s">
        <v>5525</v>
      </c>
      <c r="F354" s="822" t="s">
        <v>5526</v>
      </c>
      <c r="G354" s="831">
        <v>3</v>
      </c>
      <c r="H354" s="831">
        <v>11399.64</v>
      </c>
      <c r="I354" s="822">
        <v>0.15388245546919568</v>
      </c>
      <c r="J354" s="822">
        <v>3799.8799999999997</v>
      </c>
      <c r="K354" s="831">
        <v>23</v>
      </c>
      <c r="L354" s="831">
        <v>74080.179999999993</v>
      </c>
      <c r="M354" s="822">
        <v>1</v>
      </c>
      <c r="N354" s="822">
        <v>3220.8773913043474</v>
      </c>
      <c r="O354" s="831">
        <v>36</v>
      </c>
      <c r="P354" s="831">
        <v>115472.15999999999</v>
      </c>
      <c r="Q354" s="827">
        <v>1.5587456725942082</v>
      </c>
      <c r="R354" s="832">
        <v>3207.5599999999995</v>
      </c>
    </row>
    <row r="355" spans="1:18" ht="14.45" customHeight="1" x14ac:dyDescent="0.2">
      <c r="A355" s="821" t="s">
        <v>5435</v>
      </c>
      <c r="B355" s="822" t="s">
        <v>5824</v>
      </c>
      <c r="C355" s="822" t="s">
        <v>599</v>
      </c>
      <c r="D355" s="822" t="s">
        <v>5437</v>
      </c>
      <c r="E355" s="822" t="s">
        <v>5527</v>
      </c>
      <c r="F355" s="822" t="s">
        <v>5526</v>
      </c>
      <c r="G355" s="831"/>
      <c r="H355" s="831"/>
      <c r="I355" s="822"/>
      <c r="J355" s="822"/>
      <c r="K355" s="831"/>
      <c r="L355" s="831"/>
      <c r="M355" s="822"/>
      <c r="N355" s="822"/>
      <c r="O355" s="831">
        <v>2</v>
      </c>
      <c r="P355" s="831">
        <v>7869.1</v>
      </c>
      <c r="Q355" s="827"/>
      <c r="R355" s="832">
        <v>3934.55</v>
      </c>
    </row>
    <row r="356" spans="1:18" ht="14.45" customHeight="1" x14ac:dyDescent="0.2">
      <c r="A356" s="821" t="s">
        <v>5435</v>
      </c>
      <c r="B356" s="822" t="s">
        <v>5824</v>
      </c>
      <c r="C356" s="822" t="s">
        <v>599</v>
      </c>
      <c r="D356" s="822" t="s">
        <v>5437</v>
      </c>
      <c r="E356" s="822" t="s">
        <v>5530</v>
      </c>
      <c r="F356" s="822" t="s">
        <v>5529</v>
      </c>
      <c r="G356" s="831"/>
      <c r="H356" s="831"/>
      <c r="I356" s="822"/>
      <c r="J356" s="822"/>
      <c r="K356" s="831"/>
      <c r="L356" s="831"/>
      <c r="M356" s="822"/>
      <c r="N356" s="822"/>
      <c r="O356" s="831">
        <v>0</v>
      </c>
      <c r="P356" s="831">
        <v>0</v>
      </c>
      <c r="Q356" s="827"/>
      <c r="R356" s="832"/>
    </row>
    <row r="357" spans="1:18" ht="14.45" customHeight="1" x14ac:dyDescent="0.2">
      <c r="A357" s="821" t="s">
        <v>5435</v>
      </c>
      <c r="B357" s="822" t="s">
        <v>5824</v>
      </c>
      <c r="C357" s="822" t="s">
        <v>599</v>
      </c>
      <c r="D357" s="822" t="s">
        <v>5437</v>
      </c>
      <c r="E357" s="822" t="s">
        <v>5535</v>
      </c>
      <c r="F357" s="822" t="s">
        <v>758</v>
      </c>
      <c r="G357" s="831">
        <v>20.02</v>
      </c>
      <c r="H357" s="831">
        <v>19341.71</v>
      </c>
      <c r="I357" s="822">
        <v>1.5951952085694161</v>
      </c>
      <c r="J357" s="822">
        <v>966.11938061938065</v>
      </c>
      <c r="K357" s="831">
        <v>23.060000000000002</v>
      </c>
      <c r="L357" s="831">
        <v>12124.98</v>
      </c>
      <c r="M357" s="822">
        <v>1</v>
      </c>
      <c r="N357" s="822">
        <v>525.80138768430174</v>
      </c>
      <c r="O357" s="831">
        <v>38.36</v>
      </c>
      <c r="P357" s="831">
        <v>20171.370000000003</v>
      </c>
      <c r="Q357" s="827">
        <v>1.6636208884468267</v>
      </c>
      <c r="R357" s="832">
        <v>525.84384775808144</v>
      </c>
    </row>
    <row r="358" spans="1:18" ht="14.45" customHeight="1" x14ac:dyDescent="0.2">
      <c r="A358" s="821" t="s">
        <v>5435</v>
      </c>
      <c r="B358" s="822" t="s">
        <v>5824</v>
      </c>
      <c r="C358" s="822" t="s">
        <v>599</v>
      </c>
      <c r="D358" s="822" t="s">
        <v>5437</v>
      </c>
      <c r="E358" s="822" t="s">
        <v>5536</v>
      </c>
      <c r="F358" s="822" t="s">
        <v>758</v>
      </c>
      <c r="G358" s="831">
        <v>162.30999999999997</v>
      </c>
      <c r="H358" s="831">
        <v>56181.51999999999</v>
      </c>
      <c r="I358" s="822">
        <v>2.1037150647835339</v>
      </c>
      <c r="J358" s="822">
        <v>346.1371449695028</v>
      </c>
      <c r="K358" s="831">
        <v>122</v>
      </c>
      <c r="L358" s="831">
        <v>26705.86</v>
      </c>
      <c r="M358" s="822">
        <v>1</v>
      </c>
      <c r="N358" s="822">
        <v>218.9004918032787</v>
      </c>
      <c r="O358" s="831">
        <v>25.43</v>
      </c>
      <c r="P358" s="831">
        <v>5566.63</v>
      </c>
      <c r="Q358" s="827">
        <v>0.20844226697810891</v>
      </c>
      <c r="R358" s="832">
        <v>218.90011797090051</v>
      </c>
    </row>
    <row r="359" spans="1:18" ht="14.45" customHeight="1" x14ac:dyDescent="0.2">
      <c r="A359" s="821" t="s">
        <v>5435</v>
      </c>
      <c r="B359" s="822" t="s">
        <v>5824</v>
      </c>
      <c r="C359" s="822" t="s">
        <v>599</v>
      </c>
      <c r="D359" s="822" t="s">
        <v>5437</v>
      </c>
      <c r="E359" s="822" t="s">
        <v>5537</v>
      </c>
      <c r="F359" s="822" t="s">
        <v>758</v>
      </c>
      <c r="G359" s="831">
        <v>102.13</v>
      </c>
      <c r="H359" s="831">
        <v>11636.83</v>
      </c>
      <c r="I359" s="822">
        <v>1.3291988253260794</v>
      </c>
      <c r="J359" s="822">
        <v>113.94134926074611</v>
      </c>
      <c r="K359" s="831">
        <v>110.54</v>
      </c>
      <c r="L359" s="831">
        <v>8754.77</v>
      </c>
      <c r="M359" s="822">
        <v>1</v>
      </c>
      <c r="N359" s="822">
        <v>79.200018092998008</v>
      </c>
      <c r="O359" s="831">
        <v>45.87</v>
      </c>
      <c r="P359" s="831">
        <v>3632.8999999999996</v>
      </c>
      <c r="Q359" s="827">
        <v>0.41496235766330808</v>
      </c>
      <c r="R359" s="832">
        <v>79.199912797035097</v>
      </c>
    </row>
    <row r="360" spans="1:18" ht="14.45" customHeight="1" x14ac:dyDescent="0.2">
      <c r="A360" s="821" t="s">
        <v>5435</v>
      </c>
      <c r="B360" s="822" t="s">
        <v>5824</v>
      </c>
      <c r="C360" s="822" t="s">
        <v>599</v>
      </c>
      <c r="D360" s="822" t="s">
        <v>5437</v>
      </c>
      <c r="E360" s="822" t="s">
        <v>5538</v>
      </c>
      <c r="F360" s="822" t="s">
        <v>758</v>
      </c>
      <c r="G360" s="831">
        <v>10.77</v>
      </c>
      <c r="H360" s="831">
        <v>14133.36</v>
      </c>
      <c r="I360" s="822">
        <v>2.0267995938760177</v>
      </c>
      <c r="J360" s="822">
        <v>1312.289693593315</v>
      </c>
      <c r="K360" s="831">
        <v>9.49</v>
      </c>
      <c r="L360" s="831">
        <v>6973.24</v>
      </c>
      <c r="M360" s="822">
        <v>1</v>
      </c>
      <c r="N360" s="822">
        <v>734.79873551106425</v>
      </c>
      <c r="O360" s="831"/>
      <c r="P360" s="831"/>
      <c r="Q360" s="827"/>
      <c r="R360" s="832"/>
    </row>
    <row r="361" spans="1:18" ht="14.45" customHeight="1" x14ac:dyDescent="0.2">
      <c r="A361" s="821" t="s">
        <v>5435</v>
      </c>
      <c r="B361" s="822" t="s">
        <v>5824</v>
      </c>
      <c r="C361" s="822" t="s">
        <v>599</v>
      </c>
      <c r="D361" s="822" t="s">
        <v>5437</v>
      </c>
      <c r="E361" s="822" t="s">
        <v>5539</v>
      </c>
      <c r="F361" s="822" t="s">
        <v>1230</v>
      </c>
      <c r="G361" s="831">
        <v>65.13</v>
      </c>
      <c r="H361" s="831">
        <v>32050.200000000004</v>
      </c>
      <c r="I361" s="822">
        <v>3.9987323910274251</v>
      </c>
      <c r="J361" s="822">
        <v>492.09580838323365</v>
      </c>
      <c r="K361" s="831">
        <v>76.809999999999988</v>
      </c>
      <c r="L361" s="831">
        <v>8015.09</v>
      </c>
      <c r="M361" s="822">
        <v>1</v>
      </c>
      <c r="N361" s="822">
        <v>104.34956385887256</v>
      </c>
      <c r="O361" s="831">
        <v>15.62</v>
      </c>
      <c r="P361" s="831">
        <v>1629.8200000000002</v>
      </c>
      <c r="Q361" s="827">
        <v>0.20334394248848112</v>
      </c>
      <c r="R361" s="832">
        <v>104.34186939820744</v>
      </c>
    </row>
    <row r="362" spans="1:18" ht="14.45" customHeight="1" x14ac:dyDescent="0.2">
      <c r="A362" s="821" t="s">
        <v>5435</v>
      </c>
      <c r="B362" s="822" t="s">
        <v>5824</v>
      </c>
      <c r="C362" s="822" t="s">
        <v>599</v>
      </c>
      <c r="D362" s="822" t="s">
        <v>5437</v>
      </c>
      <c r="E362" s="822" t="s">
        <v>5540</v>
      </c>
      <c r="F362" s="822" t="s">
        <v>1230</v>
      </c>
      <c r="G362" s="831">
        <v>264.48</v>
      </c>
      <c r="H362" s="831">
        <v>294605.8</v>
      </c>
      <c r="I362" s="822">
        <v>6.4440107205578929</v>
      </c>
      <c r="J362" s="822">
        <v>1113.9057773744705</v>
      </c>
      <c r="K362" s="831">
        <v>254.67</v>
      </c>
      <c r="L362" s="831">
        <v>45717.77</v>
      </c>
      <c r="M362" s="822">
        <v>1</v>
      </c>
      <c r="N362" s="822">
        <v>179.51768955903719</v>
      </c>
      <c r="O362" s="831">
        <v>3.04</v>
      </c>
      <c r="P362" s="831">
        <v>550.54999999999995</v>
      </c>
      <c r="Q362" s="827">
        <v>1.2042363396114902E-2</v>
      </c>
      <c r="R362" s="832">
        <v>181.10197368421052</v>
      </c>
    </row>
    <row r="363" spans="1:18" ht="14.45" customHeight="1" x14ac:dyDescent="0.2">
      <c r="A363" s="821" t="s">
        <v>5435</v>
      </c>
      <c r="B363" s="822" t="s">
        <v>5824</v>
      </c>
      <c r="C363" s="822" t="s">
        <v>599</v>
      </c>
      <c r="D363" s="822" t="s">
        <v>5437</v>
      </c>
      <c r="E363" s="822" t="s">
        <v>5543</v>
      </c>
      <c r="F363" s="822" t="s">
        <v>2512</v>
      </c>
      <c r="G363" s="831">
        <v>189.46999999999997</v>
      </c>
      <c r="H363" s="831">
        <v>148600.90000000002</v>
      </c>
      <c r="I363" s="822"/>
      <c r="J363" s="822">
        <v>784.29777801235048</v>
      </c>
      <c r="K363" s="831"/>
      <c r="L363" s="831"/>
      <c r="M363" s="822"/>
      <c r="N363" s="822"/>
      <c r="O363" s="831"/>
      <c r="P363" s="831"/>
      <c r="Q363" s="827"/>
      <c r="R363" s="832"/>
    </row>
    <row r="364" spans="1:18" ht="14.45" customHeight="1" x14ac:dyDescent="0.2">
      <c r="A364" s="821" t="s">
        <v>5435</v>
      </c>
      <c r="B364" s="822" t="s">
        <v>5824</v>
      </c>
      <c r="C364" s="822" t="s">
        <v>599</v>
      </c>
      <c r="D364" s="822" t="s">
        <v>5437</v>
      </c>
      <c r="E364" s="822" t="s">
        <v>5544</v>
      </c>
      <c r="F364" s="822" t="s">
        <v>5496</v>
      </c>
      <c r="G364" s="831">
        <v>3.36</v>
      </c>
      <c r="H364" s="831">
        <v>2581.15</v>
      </c>
      <c r="I364" s="822"/>
      <c r="J364" s="822">
        <v>768.19940476190482</v>
      </c>
      <c r="K364" s="831"/>
      <c r="L364" s="831"/>
      <c r="M364" s="822"/>
      <c r="N364" s="822"/>
      <c r="O364" s="831"/>
      <c r="P364" s="831"/>
      <c r="Q364" s="827"/>
      <c r="R364" s="832"/>
    </row>
    <row r="365" spans="1:18" ht="14.45" customHeight="1" x14ac:dyDescent="0.2">
      <c r="A365" s="821" t="s">
        <v>5435</v>
      </c>
      <c r="B365" s="822" t="s">
        <v>5824</v>
      </c>
      <c r="C365" s="822" t="s">
        <v>599</v>
      </c>
      <c r="D365" s="822" t="s">
        <v>5437</v>
      </c>
      <c r="E365" s="822" t="s">
        <v>5547</v>
      </c>
      <c r="F365" s="822" t="s">
        <v>912</v>
      </c>
      <c r="G365" s="831">
        <v>241.77999999999997</v>
      </c>
      <c r="H365" s="831">
        <v>78469.539999999994</v>
      </c>
      <c r="I365" s="822">
        <v>1.7821482973195846</v>
      </c>
      <c r="J365" s="822">
        <v>324.54934237736785</v>
      </c>
      <c r="K365" s="831">
        <v>276.37</v>
      </c>
      <c r="L365" s="831">
        <v>44030.87000000001</v>
      </c>
      <c r="M365" s="822">
        <v>1</v>
      </c>
      <c r="N365" s="822">
        <v>159.31855845424616</v>
      </c>
      <c r="O365" s="831">
        <v>128.24</v>
      </c>
      <c r="P365" s="831">
        <v>18652.64</v>
      </c>
      <c r="Q365" s="827">
        <v>0.42362642391576627</v>
      </c>
      <c r="R365" s="832">
        <v>145.45102932002493</v>
      </c>
    </row>
    <row r="366" spans="1:18" ht="14.45" customHeight="1" x14ac:dyDescent="0.2">
      <c r="A366" s="821" t="s">
        <v>5435</v>
      </c>
      <c r="B366" s="822" t="s">
        <v>5824</v>
      </c>
      <c r="C366" s="822" t="s">
        <v>599</v>
      </c>
      <c r="D366" s="822" t="s">
        <v>5437</v>
      </c>
      <c r="E366" s="822" t="s">
        <v>5549</v>
      </c>
      <c r="F366" s="822" t="s">
        <v>2512</v>
      </c>
      <c r="G366" s="831">
        <v>163.44</v>
      </c>
      <c r="H366" s="831">
        <v>35698.289999999994</v>
      </c>
      <c r="I366" s="822">
        <v>8.3912853385234847</v>
      </c>
      <c r="J366" s="822">
        <v>218.41831864904549</v>
      </c>
      <c r="K366" s="831">
        <v>46.929999999999993</v>
      </c>
      <c r="L366" s="831">
        <v>4254.21</v>
      </c>
      <c r="M366" s="822">
        <v>1</v>
      </c>
      <c r="N366" s="822">
        <v>90.650117195823583</v>
      </c>
      <c r="O366" s="831">
        <v>65.790000000000006</v>
      </c>
      <c r="P366" s="831">
        <v>5963.8700000000008</v>
      </c>
      <c r="Q366" s="827">
        <v>1.4018748486793084</v>
      </c>
      <c r="R366" s="832">
        <v>90.650098799209616</v>
      </c>
    </row>
    <row r="367" spans="1:18" ht="14.45" customHeight="1" x14ac:dyDescent="0.2">
      <c r="A367" s="821" t="s">
        <v>5435</v>
      </c>
      <c r="B367" s="822" t="s">
        <v>5824</v>
      </c>
      <c r="C367" s="822" t="s">
        <v>599</v>
      </c>
      <c r="D367" s="822" t="s">
        <v>5437</v>
      </c>
      <c r="E367" s="822" t="s">
        <v>5555</v>
      </c>
      <c r="F367" s="822" t="s">
        <v>5556</v>
      </c>
      <c r="G367" s="831">
        <v>6</v>
      </c>
      <c r="H367" s="831">
        <v>2196.06</v>
      </c>
      <c r="I367" s="822">
        <v>3.4159187419309678</v>
      </c>
      <c r="J367" s="822">
        <v>366.01</v>
      </c>
      <c r="K367" s="831">
        <v>7.64</v>
      </c>
      <c r="L367" s="831">
        <v>642.89</v>
      </c>
      <c r="M367" s="822">
        <v>1</v>
      </c>
      <c r="N367" s="822">
        <v>84.147905759162299</v>
      </c>
      <c r="O367" s="831">
        <v>12.2</v>
      </c>
      <c r="P367" s="831">
        <v>1090.82</v>
      </c>
      <c r="Q367" s="827">
        <v>1.6967443886201372</v>
      </c>
      <c r="R367" s="832">
        <v>89.411475409836072</v>
      </c>
    </row>
    <row r="368" spans="1:18" ht="14.45" customHeight="1" x14ac:dyDescent="0.2">
      <c r="A368" s="821" t="s">
        <v>5435</v>
      </c>
      <c r="B368" s="822" t="s">
        <v>5824</v>
      </c>
      <c r="C368" s="822" t="s">
        <v>599</v>
      </c>
      <c r="D368" s="822" t="s">
        <v>5437</v>
      </c>
      <c r="E368" s="822" t="s">
        <v>5557</v>
      </c>
      <c r="F368" s="822" t="s">
        <v>5558</v>
      </c>
      <c r="G368" s="831">
        <v>48.769999999999996</v>
      </c>
      <c r="H368" s="831">
        <v>358592.61</v>
      </c>
      <c r="I368" s="822">
        <v>2.271562248137879</v>
      </c>
      <c r="J368" s="822">
        <v>7352.7293418084892</v>
      </c>
      <c r="K368" s="831">
        <v>21.52</v>
      </c>
      <c r="L368" s="831">
        <v>157861.67000000001</v>
      </c>
      <c r="M368" s="822">
        <v>1</v>
      </c>
      <c r="N368" s="822">
        <v>7335.5794609665436</v>
      </c>
      <c r="O368" s="831">
        <v>17.149999999999999</v>
      </c>
      <c r="P368" s="831">
        <v>112011.47</v>
      </c>
      <c r="Q368" s="827">
        <v>0.7095545739507253</v>
      </c>
      <c r="R368" s="832">
        <v>6531.2810495626827</v>
      </c>
    </row>
    <row r="369" spans="1:18" ht="14.45" customHeight="1" x14ac:dyDescent="0.2">
      <c r="A369" s="821" t="s">
        <v>5435</v>
      </c>
      <c r="B369" s="822" t="s">
        <v>5824</v>
      </c>
      <c r="C369" s="822" t="s">
        <v>599</v>
      </c>
      <c r="D369" s="822" t="s">
        <v>5437</v>
      </c>
      <c r="E369" s="822" t="s">
        <v>5559</v>
      </c>
      <c r="F369" s="822" t="s">
        <v>5556</v>
      </c>
      <c r="G369" s="831">
        <v>5.84</v>
      </c>
      <c r="H369" s="831">
        <v>8549.8700000000008</v>
      </c>
      <c r="I369" s="822">
        <v>2.6295722189928741</v>
      </c>
      <c r="J369" s="822">
        <v>1464.0188356164385</v>
      </c>
      <c r="K369" s="831">
        <v>10.35</v>
      </c>
      <c r="L369" s="831">
        <v>3251.43</v>
      </c>
      <c r="M369" s="822">
        <v>1</v>
      </c>
      <c r="N369" s="822">
        <v>314.14782608695651</v>
      </c>
      <c r="O369" s="831">
        <v>23.44</v>
      </c>
      <c r="P369" s="831">
        <v>7999.35</v>
      </c>
      <c r="Q369" s="827">
        <v>2.4602559489209366</v>
      </c>
      <c r="R369" s="832">
        <v>341.26919795221841</v>
      </c>
    </row>
    <row r="370" spans="1:18" ht="14.45" customHeight="1" x14ac:dyDescent="0.2">
      <c r="A370" s="821" t="s">
        <v>5435</v>
      </c>
      <c r="B370" s="822" t="s">
        <v>5824</v>
      </c>
      <c r="C370" s="822" t="s">
        <v>599</v>
      </c>
      <c r="D370" s="822" t="s">
        <v>5437</v>
      </c>
      <c r="E370" s="822" t="s">
        <v>5560</v>
      </c>
      <c r="F370" s="822" t="s">
        <v>2174</v>
      </c>
      <c r="G370" s="831"/>
      <c r="H370" s="831"/>
      <c r="I370" s="822"/>
      <c r="J370" s="822"/>
      <c r="K370" s="831"/>
      <c r="L370" s="831"/>
      <c r="M370" s="822"/>
      <c r="N370" s="822"/>
      <c r="O370" s="831">
        <v>1</v>
      </c>
      <c r="P370" s="831">
        <v>42782.86</v>
      </c>
      <c r="Q370" s="827"/>
      <c r="R370" s="832">
        <v>42782.86</v>
      </c>
    </row>
    <row r="371" spans="1:18" ht="14.45" customHeight="1" x14ac:dyDescent="0.2">
      <c r="A371" s="821" t="s">
        <v>5435</v>
      </c>
      <c r="B371" s="822" t="s">
        <v>5824</v>
      </c>
      <c r="C371" s="822" t="s">
        <v>599</v>
      </c>
      <c r="D371" s="822" t="s">
        <v>5437</v>
      </c>
      <c r="E371" s="822" t="s">
        <v>5563</v>
      </c>
      <c r="F371" s="822" t="s">
        <v>5564</v>
      </c>
      <c r="G371" s="831">
        <v>77.489999999999995</v>
      </c>
      <c r="H371" s="831">
        <v>40689.580000000009</v>
      </c>
      <c r="I371" s="822">
        <v>3.4388825080014644</v>
      </c>
      <c r="J371" s="822">
        <v>525.09459285069056</v>
      </c>
      <c r="K371" s="831">
        <v>28.64</v>
      </c>
      <c r="L371" s="831">
        <v>11832.210000000001</v>
      </c>
      <c r="M371" s="822">
        <v>1</v>
      </c>
      <c r="N371" s="822">
        <v>413.13582402234641</v>
      </c>
      <c r="O371" s="831">
        <v>70.42</v>
      </c>
      <c r="P371" s="831">
        <v>30615.190000000002</v>
      </c>
      <c r="Q371" s="827">
        <v>2.5874447799692533</v>
      </c>
      <c r="R371" s="832">
        <v>434.75134904856577</v>
      </c>
    </row>
    <row r="372" spans="1:18" ht="14.45" customHeight="1" x14ac:dyDescent="0.2">
      <c r="A372" s="821" t="s">
        <v>5435</v>
      </c>
      <c r="B372" s="822" t="s">
        <v>5824</v>
      </c>
      <c r="C372" s="822" t="s">
        <v>599</v>
      </c>
      <c r="D372" s="822" t="s">
        <v>5437</v>
      </c>
      <c r="E372" s="822" t="s">
        <v>5565</v>
      </c>
      <c r="F372" s="822" t="s">
        <v>2840</v>
      </c>
      <c r="G372" s="831"/>
      <c r="H372" s="831"/>
      <c r="I372" s="822"/>
      <c r="J372" s="822"/>
      <c r="K372" s="831">
        <v>3</v>
      </c>
      <c r="L372" s="831">
        <v>127347</v>
      </c>
      <c r="M372" s="822">
        <v>1</v>
      </c>
      <c r="N372" s="822">
        <v>42449</v>
      </c>
      <c r="O372" s="831"/>
      <c r="P372" s="831"/>
      <c r="Q372" s="827"/>
      <c r="R372" s="832"/>
    </row>
    <row r="373" spans="1:18" ht="14.45" customHeight="1" x14ac:dyDescent="0.2">
      <c r="A373" s="821" t="s">
        <v>5435</v>
      </c>
      <c r="B373" s="822" t="s">
        <v>5824</v>
      </c>
      <c r="C373" s="822" t="s">
        <v>599</v>
      </c>
      <c r="D373" s="822" t="s">
        <v>5437</v>
      </c>
      <c r="E373" s="822" t="s">
        <v>5568</v>
      </c>
      <c r="F373" s="822"/>
      <c r="G373" s="831">
        <v>1.4</v>
      </c>
      <c r="H373" s="831">
        <v>98.98</v>
      </c>
      <c r="I373" s="822"/>
      <c r="J373" s="822">
        <v>70.7</v>
      </c>
      <c r="K373" s="831"/>
      <c r="L373" s="831"/>
      <c r="M373" s="822"/>
      <c r="N373" s="822"/>
      <c r="O373" s="831"/>
      <c r="P373" s="831"/>
      <c r="Q373" s="827"/>
      <c r="R373" s="832"/>
    </row>
    <row r="374" spans="1:18" ht="14.45" customHeight="1" x14ac:dyDescent="0.2">
      <c r="A374" s="821" t="s">
        <v>5435</v>
      </c>
      <c r="B374" s="822" t="s">
        <v>5824</v>
      </c>
      <c r="C374" s="822" t="s">
        <v>599</v>
      </c>
      <c r="D374" s="822" t="s">
        <v>5437</v>
      </c>
      <c r="E374" s="822" t="s">
        <v>5569</v>
      </c>
      <c r="F374" s="822" t="s">
        <v>5556</v>
      </c>
      <c r="G374" s="831">
        <v>1</v>
      </c>
      <c r="H374" s="831">
        <v>2928.05</v>
      </c>
      <c r="I374" s="822"/>
      <c r="J374" s="822">
        <v>2928.05</v>
      </c>
      <c r="K374" s="831"/>
      <c r="L374" s="831"/>
      <c r="M374" s="822"/>
      <c r="N374" s="822"/>
      <c r="O374" s="831"/>
      <c r="P374" s="831"/>
      <c r="Q374" s="827"/>
      <c r="R374" s="832"/>
    </row>
    <row r="375" spans="1:18" ht="14.45" customHeight="1" x14ac:dyDescent="0.2">
      <c r="A375" s="821" t="s">
        <v>5435</v>
      </c>
      <c r="B375" s="822" t="s">
        <v>5824</v>
      </c>
      <c r="C375" s="822" t="s">
        <v>599</v>
      </c>
      <c r="D375" s="822" t="s">
        <v>5437</v>
      </c>
      <c r="E375" s="822" t="s">
        <v>5572</v>
      </c>
      <c r="F375" s="822" t="s">
        <v>2530</v>
      </c>
      <c r="G375" s="831">
        <v>80</v>
      </c>
      <c r="H375" s="831">
        <v>116585.88</v>
      </c>
      <c r="I375" s="822">
        <v>101.68053096573318</v>
      </c>
      <c r="J375" s="822">
        <v>1457.3235</v>
      </c>
      <c r="K375" s="831">
        <v>14</v>
      </c>
      <c r="L375" s="831">
        <v>1146.5899999999999</v>
      </c>
      <c r="M375" s="822">
        <v>1</v>
      </c>
      <c r="N375" s="822">
        <v>81.89928571428571</v>
      </c>
      <c r="O375" s="831">
        <v>10</v>
      </c>
      <c r="P375" s="831">
        <v>818.22</v>
      </c>
      <c r="Q375" s="827">
        <v>0.71361166589626635</v>
      </c>
      <c r="R375" s="832">
        <v>81.822000000000003</v>
      </c>
    </row>
    <row r="376" spans="1:18" ht="14.45" customHeight="1" x14ac:dyDescent="0.2">
      <c r="A376" s="821" t="s">
        <v>5435</v>
      </c>
      <c r="B376" s="822" t="s">
        <v>5824</v>
      </c>
      <c r="C376" s="822" t="s">
        <v>599</v>
      </c>
      <c r="D376" s="822" t="s">
        <v>5437</v>
      </c>
      <c r="E376" s="822" t="s">
        <v>5573</v>
      </c>
      <c r="F376" s="822" t="s">
        <v>2645</v>
      </c>
      <c r="G376" s="831">
        <v>44.500000000000007</v>
      </c>
      <c r="H376" s="831">
        <v>12526.689999999999</v>
      </c>
      <c r="I376" s="822">
        <v>1.5267216415436513</v>
      </c>
      <c r="J376" s="822">
        <v>281.49865168539316</v>
      </c>
      <c r="K376" s="831">
        <v>29.5</v>
      </c>
      <c r="L376" s="831">
        <v>8204.9600000000009</v>
      </c>
      <c r="M376" s="822">
        <v>1</v>
      </c>
      <c r="N376" s="822">
        <v>278.13423728813564</v>
      </c>
      <c r="O376" s="831">
        <v>25.449999999999996</v>
      </c>
      <c r="P376" s="831">
        <v>6973.3000000000011</v>
      </c>
      <c r="Q376" s="827">
        <v>0.84988836021138436</v>
      </c>
      <c r="R376" s="832">
        <v>274.00000000000011</v>
      </c>
    </row>
    <row r="377" spans="1:18" ht="14.45" customHeight="1" x14ac:dyDescent="0.2">
      <c r="A377" s="821" t="s">
        <v>5435</v>
      </c>
      <c r="B377" s="822" t="s">
        <v>5824</v>
      </c>
      <c r="C377" s="822" t="s">
        <v>599</v>
      </c>
      <c r="D377" s="822" t="s">
        <v>5437</v>
      </c>
      <c r="E377" s="822" t="s">
        <v>5581</v>
      </c>
      <c r="F377" s="822" t="s">
        <v>5582</v>
      </c>
      <c r="G377" s="831"/>
      <c r="H377" s="831"/>
      <c r="I377" s="822"/>
      <c r="J377" s="822"/>
      <c r="K377" s="831">
        <v>7.6</v>
      </c>
      <c r="L377" s="831">
        <v>2390.2899999999995</v>
      </c>
      <c r="M377" s="822">
        <v>1</v>
      </c>
      <c r="N377" s="822">
        <v>314.5118421052631</v>
      </c>
      <c r="O377" s="831"/>
      <c r="P377" s="831"/>
      <c r="Q377" s="827"/>
      <c r="R377" s="832"/>
    </row>
    <row r="378" spans="1:18" ht="14.45" customHeight="1" x14ac:dyDescent="0.2">
      <c r="A378" s="821" t="s">
        <v>5435</v>
      </c>
      <c r="B378" s="822" t="s">
        <v>5824</v>
      </c>
      <c r="C378" s="822" t="s">
        <v>599</v>
      </c>
      <c r="D378" s="822" t="s">
        <v>5437</v>
      </c>
      <c r="E378" s="822" t="s">
        <v>5827</v>
      </c>
      <c r="F378" s="822" t="s">
        <v>677</v>
      </c>
      <c r="G378" s="831"/>
      <c r="H378" s="831"/>
      <c r="I378" s="822"/>
      <c r="J378" s="822"/>
      <c r="K378" s="831">
        <v>0.1</v>
      </c>
      <c r="L378" s="831">
        <v>4.63</v>
      </c>
      <c r="M378" s="822">
        <v>1</v>
      </c>
      <c r="N378" s="822">
        <v>46.3</v>
      </c>
      <c r="O378" s="831"/>
      <c r="P378" s="831"/>
      <c r="Q378" s="827"/>
      <c r="R378" s="832"/>
    </row>
    <row r="379" spans="1:18" ht="14.45" customHeight="1" x14ac:dyDescent="0.2">
      <c r="A379" s="821" t="s">
        <v>5435</v>
      </c>
      <c r="B379" s="822" t="s">
        <v>5824</v>
      </c>
      <c r="C379" s="822" t="s">
        <v>599</v>
      </c>
      <c r="D379" s="822" t="s">
        <v>5437</v>
      </c>
      <c r="E379" s="822" t="s">
        <v>5583</v>
      </c>
      <c r="F379" s="822" t="s">
        <v>2810</v>
      </c>
      <c r="G379" s="831"/>
      <c r="H379" s="831"/>
      <c r="I379" s="822"/>
      <c r="J379" s="822"/>
      <c r="K379" s="831">
        <v>3</v>
      </c>
      <c r="L379" s="831">
        <v>5180.3</v>
      </c>
      <c r="M379" s="822">
        <v>1</v>
      </c>
      <c r="N379" s="822">
        <v>1726.7666666666667</v>
      </c>
      <c r="O379" s="831">
        <v>7</v>
      </c>
      <c r="P379" s="831">
        <v>12088.34</v>
      </c>
      <c r="Q379" s="827">
        <v>2.3335212246394996</v>
      </c>
      <c r="R379" s="832">
        <v>1726.9057142857143</v>
      </c>
    </row>
    <row r="380" spans="1:18" ht="14.45" customHeight="1" x14ac:dyDescent="0.2">
      <c r="A380" s="821" t="s">
        <v>5435</v>
      </c>
      <c r="B380" s="822" t="s">
        <v>5824</v>
      </c>
      <c r="C380" s="822" t="s">
        <v>599</v>
      </c>
      <c r="D380" s="822" t="s">
        <v>5437</v>
      </c>
      <c r="E380" s="822" t="s">
        <v>5584</v>
      </c>
      <c r="F380" s="822" t="s">
        <v>5585</v>
      </c>
      <c r="G380" s="831">
        <v>1</v>
      </c>
      <c r="H380" s="831">
        <v>4742.3999999999996</v>
      </c>
      <c r="I380" s="822">
        <v>2.5783583288493141E-2</v>
      </c>
      <c r="J380" s="822">
        <v>4742.3999999999996</v>
      </c>
      <c r="K380" s="831">
        <v>45</v>
      </c>
      <c r="L380" s="831">
        <v>183930.99000000002</v>
      </c>
      <c r="M380" s="822">
        <v>1</v>
      </c>
      <c r="N380" s="822">
        <v>4087.3553333333339</v>
      </c>
      <c r="O380" s="831">
        <v>82</v>
      </c>
      <c r="P380" s="831">
        <v>334776.03999999998</v>
      </c>
      <c r="Q380" s="827">
        <v>1.8201176430355752</v>
      </c>
      <c r="R380" s="832">
        <v>4082.6346341463413</v>
      </c>
    </row>
    <row r="381" spans="1:18" ht="14.45" customHeight="1" x14ac:dyDescent="0.2">
      <c r="A381" s="821" t="s">
        <v>5435</v>
      </c>
      <c r="B381" s="822" t="s">
        <v>5824</v>
      </c>
      <c r="C381" s="822" t="s">
        <v>599</v>
      </c>
      <c r="D381" s="822" t="s">
        <v>5437</v>
      </c>
      <c r="E381" s="822" t="s">
        <v>5586</v>
      </c>
      <c r="F381" s="822" t="s">
        <v>3875</v>
      </c>
      <c r="G381" s="831"/>
      <c r="H381" s="831"/>
      <c r="I381" s="822"/>
      <c r="J381" s="822"/>
      <c r="K381" s="831"/>
      <c r="L381" s="831"/>
      <c r="M381" s="822"/>
      <c r="N381" s="822"/>
      <c r="O381" s="831">
        <v>0</v>
      </c>
      <c r="P381" s="831">
        <v>0</v>
      </c>
      <c r="Q381" s="827"/>
      <c r="R381" s="832"/>
    </row>
    <row r="382" spans="1:18" ht="14.45" customHeight="1" x14ac:dyDescent="0.2">
      <c r="A382" s="821" t="s">
        <v>5435</v>
      </c>
      <c r="B382" s="822" t="s">
        <v>5824</v>
      </c>
      <c r="C382" s="822" t="s">
        <v>599</v>
      </c>
      <c r="D382" s="822" t="s">
        <v>5437</v>
      </c>
      <c r="E382" s="822" t="s">
        <v>5589</v>
      </c>
      <c r="F382" s="822" t="s">
        <v>5590</v>
      </c>
      <c r="G382" s="831"/>
      <c r="H382" s="831"/>
      <c r="I382" s="822"/>
      <c r="J382" s="822"/>
      <c r="K382" s="831"/>
      <c r="L382" s="831"/>
      <c r="M382" s="822"/>
      <c r="N382" s="822"/>
      <c r="O382" s="831">
        <v>1</v>
      </c>
      <c r="P382" s="831">
        <v>36.299999999999997</v>
      </c>
      <c r="Q382" s="827"/>
      <c r="R382" s="832">
        <v>36.299999999999997</v>
      </c>
    </row>
    <row r="383" spans="1:18" ht="14.45" customHeight="1" x14ac:dyDescent="0.2">
      <c r="A383" s="821" t="s">
        <v>5435</v>
      </c>
      <c r="B383" s="822" t="s">
        <v>5824</v>
      </c>
      <c r="C383" s="822" t="s">
        <v>599</v>
      </c>
      <c r="D383" s="822" t="s">
        <v>5437</v>
      </c>
      <c r="E383" s="822" t="s">
        <v>5599</v>
      </c>
      <c r="F383" s="822" t="s">
        <v>5600</v>
      </c>
      <c r="G383" s="831">
        <v>37.5</v>
      </c>
      <c r="H383" s="831">
        <v>11522.99</v>
      </c>
      <c r="I383" s="822"/>
      <c r="J383" s="822">
        <v>307.27973333333335</v>
      </c>
      <c r="K383" s="831"/>
      <c r="L383" s="831"/>
      <c r="M383" s="822"/>
      <c r="N383" s="822"/>
      <c r="O383" s="831"/>
      <c r="P383" s="831"/>
      <c r="Q383" s="827"/>
      <c r="R383" s="832"/>
    </row>
    <row r="384" spans="1:18" ht="14.45" customHeight="1" x14ac:dyDescent="0.2">
      <c r="A384" s="821" t="s">
        <v>5435</v>
      </c>
      <c r="B384" s="822" t="s">
        <v>5824</v>
      </c>
      <c r="C384" s="822" t="s">
        <v>599</v>
      </c>
      <c r="D384" s="822" t="s">
        <v>5437</v>
      </c>
      <c r="E384" s="822" t="s">
        <v>5601</v>
      </c>
      <c r="F384" s="822" t="s">
        <v>5600</v>
      </c>
      <c r="G384" s="831">
        <v>50.819999999999993</v>
      </c>
      <c r="H384" s="831">
        <v>39039.9</v>
      </c>
      <c r="I384" s="822"/>
      <c r="J384" s="822">
        <v>768.19952774498245</v>
      </c>
      <c r="K384" s="831"/>
      <c r="L384" s="831"/>
      <c r="M384" s="822"/>
      <c r="N384" s="822"/>
      <c r="O384" s="831"/>
      <c r="P384" s="831"/>
      <c r="Q384" s="827"/>
      <c r="R384" s="832"/>
    </row>
    <row r="385" spans="1:18" ht="14.45" customHeight="1" x14ac:dyDescent="0.2">
      <c r="A385" s="821" t="s">
        <v>5435</v>
      </c>
      <c r="B385" s="822" t="s">
        <v>5824</v>
      </c>
      <c r="C385" s="822" t="s">
        <v>599</v>
      </c>
      <c r="D385" s="822" t="s">
        <v>5437</v>
      </c>
      <c r="E385" s="822" t="s">
        <v>5602</v>
      </c>
      <c r="F385" s="822" t="s">
        <v>3875</v>
      </c>
      <c r="G385" s="831"/>
      <c r="H385" s="831"/>
      <c r="I385" s="822"/>
      <c r="J385" s="822"/>
      <c r="K385" s="831"/>
      <c r="L385" s="831"/>
      <c r="M385" s="822"/>
      <c r="N385" s="822"/>
      <c r="O385" s="831">
        <v>0</v>
      </c>
      <c r="P385" s="831">
        <v>0</v>
      </c>
      <c r="Q385" s="827"/>
      <c r="R385" s="832"/>
    </row>
    <row r="386" spans="1:18" ht="14.45" customHeight="1" x14ac:dyDescent="0.2">
      <c r="A386" s="821" t="s">
        <v>5435</v>
      </c>
      <c r="B386" s="822" t="s">
        <v>5824</v>
      </c>
      <c r="C386" s="822" t="s">
        <v>599</v>
      </c>
      <c r="D386" s="822" t="s">
        <v>5437</v>
      </c>
      <c r="E386" s="822" t="s">
        <v>5603</v>
      </c>
      <c r="F386" s="822" t="s">
        <v>1641</v>
      </c>
      <c r="G386" s="831"/>
      <c r="H386" s="831"/>
      <c r="I386" s="822"/>
      <c r="J386" s="822"/>
      <c r="K386" s="831">
        <v>4</v>
      </c>
      <c r="L386" s="831">
        <v>4970.6900000000005</v>
      </c>
      <c r="M386" s="822">
        <v>1</v>
      </c>
      <c r="N386" s="822">
        <v>1242.6725000000001</v>
      </c>
      <c r="O386" s="831">
        <v>1</v>
      </c>
      <c r="P386" s="831">
        <v>1242.56</v>
      </c>
      <c r="Q386" s="827">
        <v>0.24997736732727244</v>
      </c>
      <c r="R386" s="832">
        <v>1242.56</v>
      </c>
    </row>
    <row r="387" spans="1:18" ht="14.45" customHeight="1" x14ac:dyDescent="0.2">
      <c r="A387" s="821" t="s">
        <v>5435</v>
      </c>
      <c r="B387" s="822" t="s">
        <v>5824</v>
      </c>
      <c r="C387" s="822" t="s">
        <v>599</v>
      </c>
      <c r="D387" s="822" t="s">
        <v>5437</v>
      </c>
      <c r="E387" s="822" t="s">
        <v>5605</v>
      </c>
      <c r="F387" s="822" t="s">
        <v>5606</v>
      </c>
      <c r="G387" s="831">
        <v>153</v>
      </c>
      <c r="H387" s="831">
        <v>215058.69</v>
      </c>
      <c r="I387" s="822">
        <v>5.3307058060083223</v>
      </c>
      <c r="J387" s="822">
        <v>1405.6123529411766</v>
      </c>
      <c r="K387" s="831">
        <v>34</v>
      </c>
      <c r="L387" s="831">
        <v>40343.379999999997</v>
      </c>
      <c r="M387" s="822">
        <v>1</v>
      </c>
      <c r="N387" s="822">
        <v>1186.57</v>
      </c>
      <c r="O387" s="831">
        <v>32</v>
      </c>
      <c r="P387" s="831">
        <v>37970.239999999998</v>
      </c>
      <c r="Q387" s="827">
        <v>0.94117647058823528</v>
      </c>
      <c r="R387" s="832">
        <v>1186.57</v>
      </c>
    </row>
    <row r="388" spans="1:18" ht="14.45" customHeight="1" x14ac:dyDescent="0.2">
      <c r="A388" s="821" t="s">
        <v>5435</v>
      </c>
      <c r="B388" s="822" t="s">
        <v>5824</v>
      </c>
      <c r="C388" s="822" t="s">
        <v>599</v>
      </c>
      <c r="D388" s="822" t="s">
        <v>5437</v>
      </c>
      <c r="E388" s="822" t="s">
        <v>5607</v>
      </c>
      <c r="F388" s="822" t="s">
        <v>5606</v>
      </c>
      <c r="G388" s="831">
        <v>4</v>
      </c>
      <c r="H388" s="831">
        <v>18268.400000000001</v>
      </c>
      <c r="I388" s="822">
        <v>2.3036783899320312</v>
      </c>
      <c r="J388" s="822">
        <v>4567.1000000000004</v>
      </c>
      <c r="K388" s="831">
        <v>2</v>
      </c>
      <c r="L388" s="831">
        <v>7930.1</v>
      </c>
      <c r="M388" s="822">
        <v>1</v>
      </c>
      <c r="N388" s="822">
        <v>3965.05</v>
      </c>
      <c r="O388" s="831">
        <v>3</v>
      </c>
      <c r="P388" s="831">
        <v>11895.150000000001</v>
      </c>
      <c r="Q388" s="827">
        <v>1.5000000000000002</v>
      </c>
      <c r="R388" s="832">
        <v>3965.0500000000006</v>
      </c>
    </row>
    <row r="389" spans="1:18" ht="14.45" customHeight="1" x14ac:dyDescent="0.2">
      <c r="A389" s="821" t="s">
        <v>5435</v>
      </c>
      <c r="B389" s="822" t="s">
        <v>5824</v>
      </c>
      <c r="C389" s="822" t="s">
        <v>599</v>
      </c>
      <c r="D389" s="822" t="s">
        <v>5437</v>
      </c>
      <c r="E389" s="822" t="s">
        <v>5608</v>
      </c>
      <c r="F389" s="822" t="s">
        <v>2799</v>
      </c>
      <c r="G389" s="831">
        <v>14</v>
      </c>
      <c r="H389" s="831">
        <v>296936.8</v>
      </c>
      <c r="I389" s="822">
        <v>1.1163658729884218</v>
      </c>
      <c r="J389" s="822">
        <v>21209.771428571428</v>
      </c>
      <c r="K389" s="831">
        <v>13</v>
      </c>
      <c r="L389" s="831">
        <v>265985.2</v>
      </c>
      <c r="M389" s="822">
        <v>1</v>
      </c>
      <c r="N389" s="822">
        <v>20460.400000000001</v>
      </c>
      <c r="O389" s="831">
        <v>2</v>
      </c>
      <c r="P389" s="831">
        <v>40040</v>
      </c>
      <c r="Q389" s="827">
        <v>0.15053469140388262</v>
      </c>
      <c r="R389" s="832">
        <v>20020</v>
      </c>
    </row>
    <row r="390" spans="1:18" ht="14.45" customHeight="1" x14ac:dyDescent="0.2">
      <c r="A390" s="821" t="s">
        <v>5435</v>
      </c>
      <c r="B390" s="822" t="s">
        <v>5824</v>
      </c>
      <c r="C390" s="822" t="s">
        <v>599</v>
      </c>
      <c r="D390" s="822" t="s">
        <v>5437</v>
      </c>
      <c r="E390" s="822" t="s">
        <v>5609</v>
      </c>
      <c r="F390" s="822" t="s">
        <v>5610</v>
      </c>
      <c r="G390" s="831">
        <v>7.54</v>
      </c>
      <c r="H390" s="831">
        <v>5913.6200000000008</v>
      </c>
      <c r="I390" s="822"/>
      <c r="J390" s="822">
        <v>784.29973474801068</v>
      </c>
      <c r="K390" s="831"/>
      <c r="L390" s="831"/>
      <c r="M390" s="822"/>
      <c r="N390" s="822"/>
      <c r="O390" s="831"/>
      <c r="P390" s="831"/>
      <c r="Q390" s="827"/>
      <c r="R390" s="832"/>
    </row>
    <row r="391" spans="1:18" ht="14.45" customHeight="1" x14ac:dyDescent="0.2">
      <c r="A391" s="821" t="s">
        <v>5435</v>
      </c>
      <c r="B391" s="822" t="s">
        <v>5824</v>
      </c>
      <c r="C391" s="822" t="s">
        <v>599</v>
      </c>
      <c r="D391" s="822" t="s">
        <v>5437</v>
      </c>
      <c r="E391" s="822" t="s">
        <v>5611</v>
      </c>
      <c r="F391" s="822" t="s">
        <v>5610</v>
      </c>
      <c r="G391" s="831">
        <v>55.91</v>
      </c>
      <c r="H391" s="831">
        <v>13155</v>
      </c>
      <c r="I391" s="822"/>
      <c r="J391" s="822">
        <v>235.28885709175461</v>
      </c>
      <c r="K391" s="831"/>
      <c r="L391" s="831"/>
      <c r="M391" s="822"/>
      <c r="N391" s="822"/>
      <c r="O391" s="831"/>
      <c r="P391" s="831"/>
      <c r="Q391" s="827"/>
      <c r="R391" s="832"/>
    </row>
    <row r="392" spans="1:18" ht="14.45" customHeight="1" x14ac:dyDescent="0.2">
      <c r="A392" s="821" t="s">
        <v>5435</v>
      </c>
      <c r="B392" s="822" t="s">
        <v>5824</v>
      </c>
      <c r="C392" s="822" t="s">
        <v>599</v>
      </c>
      <c r="D392" s="822" t="s">
        <v>5437</v>
      </c>
      <c r="E392" s="822" t="s">
        <v>5612</v>
      </c>
      <c r="F392" s="822" t="s">
        <v>5610</v>
      </c>
      <c r="G392" s="831">
        <v>4.5500000000000007</v>
      </c>
      <c r="H392" s="831">
        <v>10705.67</v>
      </c>
      <c r="I392" s="822"/>
      <c r="J392" s="822">
        <v>2352.8945054945052</v>
      </c>
      <c r="K392" s="831"/>
      <c r="L392" s="831"/>
      <c r="M392" s="822"/>
      <c r="N392" s="822"/>
      <c r="O392" s="831"/>
      <c r="P392" s="831"/>
      <c r="Q392" s="827"/>
      <c r="R392" s="832"/>
    </row>
    <row r="393" spans="1:18" ht="14.45" customHeight="1" x14ac:dyDescent="0.2">
      <c r="A393" s="821" t="s">
        <v>5435</v>
      </c>
      <c r="B393" s="822" t="s">
        <v>5824</v>
      </c>
      <c r="C393" s="822" t="s">
        <v>599</v>
      </c>
      <c r="D393" s="822" t="s">
        <v>5437</v>
      </c>
      <c r="E393" s="822" t="s">
        <v>5615</v>
      </c>
      <c r="F393" s="822" t="s">
        <v>845</v>
      </c>
      <c r="G393" s="831">
        <v>90.22</v>
      </c>
      <c r="H393" s="831">
        <v>58434.539999999994</v>
      </c>
      <c r="I393" s="822">
        <v>12.437194175852476</v>
      </c>
      <c r="J393" s="822">
        <v>647.68942584792728</v>
      </c>
      <c r="K393" s="831">
        <v>22.04</v>
      </c>
      <c r="L393" s="831">
        <v>4698.37</v>
      </c>
      <c r="M393" s="822">
        <v>1</v>
      </c>
      <c r="N393" s="822">
        <v>213.17468239564428</v>
      </c>
      <c r="O393" s="831">
        <v>21.799999999999997</v>
      </c>
      <c r="P393" s="831">
        <v>4646.8900000000003</v>
      </c>
      <c r="Q393" s="827">
        <v>0.98904300853274651</v>
      </c>
      <c r="R393" s="832">
        <v>213.1600917431193</v>
      </c>
    </row>
    <row r="394" spans="1:18" ht="14.45" customHeight="1" x14ac:dyDescent="0.2">
      <c r="A394" s="821" t="s">
        <v>5435</v>
      </c>
      <c r="B394" s="822" t="s">
        <v>5824</v>
      </c>
      <c r="C394" s="822" t="s">
        <v>599</v>
      </c>
      <c r="D394" s="822" t="s">
        <v>5437</v>
      </c>
      <c r="E394" s="822" t="s">
        <v>5616</v>
      </c>
      <c r="F394" s="822" t="s">
        <v>845</v>
      </c>
      <c r="G394" s="831">
        <v>50.210000000000008</v>
      </c>
      <c r="H394" s="831">
        <v>6518.18</v>
      </c>
      <c r="I394" s="822">
        <v>4.3345303169346572</v>
      </c>
      <c r="J394" s="822">
        <v>129.81836287592111</v>
      </c>
      <c r="K394" s="831">
        <v>20.62</v>
      </c>
      <c r="L394" s="831">
        <v>1503.7800000000002</v>
      </c>
      <c r="M394" s="822">
        <v>1</v>
      </c>
      <c r="N394" s="822">
        <v>72.928225024248306</v>
      </c>
      <c r="O394" s="831">
        <v>75.790000000000006</v>
      </c>
      <c r="P394" s="831">
        <v>5526.59</v>
      </c>
      <c r="Q394" s="827">
        <v>3.67513200069159</v>
      </c>
      <c r="R394" s="832">
        <v>72.919778334872674</v>
      </c>
    </row>
    <row r="395" spans="1:18" ht="14.45" customHeight="1" x14ac:dyDescent="0.2">
      <c r="A395" s="821" t="s">
        <v>5435</v>
      </c>
      <c r="B395" s="822" t="s">
        <v>5824</v>
      </c>
      <c r="C395" s="822" t="s">
        <v>599</v>
      </c>
      <c r="D395" s="822" t="s">
        <v>5437</v>
      </c>
      <c r="E395" s="822" t="s">
        <v>5618</v>
      </c>
      <c r="F395" s="822" t="s">
        <v>1246</v>
      </c>
      <c r="G395" s="831">
        <v>9</v>
      </c>
      <c r="H395" s="831">
        <v>1336.14</v>
      </c>
      <c r="I395" s="822"/>
      <c r="J395" s="822">
        <v>148.46</v>
      </c>
      <c r="K395" s="831"/>
      <c r="L395" s="831"/>
      <c r="M395" s="822"/>
      <c r="N395" s="822"/>
      <c r="O395" s="831">
        <v>6</v>
      </c>
      <c r="P395" s="831">
        <v>890.7600000000001</v>
      </c>
      <c r="Q395" s="827"/>
      <c r="R395" s="832">
        <v>148.46</v>
      </c>
    </row>
    <row r="396" spans="1:18" ht="14.45" customHeight="1" x14ac:dyDescent="0.2">
      <c r="A396" s="821" t="s">
        <v>5435</v>
      </c>
      <c r="B396" s="822" t="s">
        <v>5824</v>
      </c>
      <c r="C396" s="822" t="s">
        <v>599</v>
      </c>
      <c r="D396" s="822" t="s">
        <v>5437</v>
      </c>
      <c r="E396" s="822" t="s">
        <v>5828</v>
      </c>
      <c r="F396" s="822" t="s">
        <v>660</v>
      </c>
      <c r="G396" s="831">
        <v>1</v>
      </c>
      <c r="H396" s="831">
        <v>148.46</v>
      </c>
      <c r="I396" s="822"/>
      <c r="J396" s="822">
        <v>148.46</v>
      </c>
      <c r="K396" s="831"/>
      <c r="L396" s="831"/>
      <c r="M396" s="822"/>
      <c r="N396" s="822"/>
      <c r="O396" s="831"/>
      <c r="P396" s="831"/>
      <c r="Q396" s="827"/>
      <c r="R396" s="832"/>
    </row>
    <row r="397" spans="1:18" ht="14.45" customHeight="1" x14ac:dyDescent="0.2">
      <c r="A397" s="821" t="s">
        <v>5435</v>
      </c>
      <c r="B397" s="822" t="s">
        <v>5824</v>
      </c>
      <c r="C397" s="822" t="s">
        <v>599</v>
      </c>
      <c r="D397" s="822" t="s">
        <v>5437</v>
      </c>
      <c r="E397" s="822" t="s">
        <v>5829</v>
      </c>
      <c r="F397" s="822" t="s">
        <v>5830</v>
      </c>
      <c r="G397" s="831">
        <v>7.5</v>
      </c>
      <c r="H397" s="831">
        <v>548.62</v>
      </c>
      <c r="I397" s="822"/>
      <c r="J397" s="822">
        <v>73.149333333333331</v>
      </c>
      <c r="K397" s="831"/>
      <c r="L397" s="831"/>
      <c r="M397" s="822"/>
      <c r="N397" s="822"/>
      <c r="O397" s="831"/>
      <c r="P397" s="831"/>
      <c r="Q397" s="827"/>
      <c r="R397" s="832"/>
    </row>
    <row r="398" spans="1:18" ht="14.45" customHeight="1" x14ac:dyDescent="0.2">
      <c r="A398" s="821" t="s">
        <v>5435</v>
      </c>
      <c r="B398" s="822" t="s">
        <v>5824</v>
      </c>
      <c r="C398" s="822" t="s">
        <v>599</v>
      </c>
      <c r="D398" s="822" t="s">
        <v>5437</v>
      </c>
      <c r="E398" s="822" t="s">
        <v>5627</v>
      </c>
      <c r="F398" s="822" t="s">
        <v>752</v>
      </c>
      <c r="G398" s="831">
        <v>105.75000000000001</v>
      </c>
      <c r="H398" s="831">
        <v>19590.39</v>
      </c>
      <c r="I398" s="822">
        <v>1.2038400442443888</v>
      </c>
      <c r="J398" s="822">
        <v>185.251914893617</v>
      </c>
      <c r="K398" s="831">
        <v>145.75</v>
      </c>
      <c r="L398" s="831">
        <v>16273.25</v>
      </c>
      <c r="M398" s="822">
        <v>1</v>
      </c>
      <c r="N398" s="822">
        <v>111.65180102915951</v>
      </c>
      <c r="O398" s="831">
        <v>39.19</v>
      </c>
      <c r="P398" s="831">
        <v>4350.09</v>
      </c>
      <c r="Q398" s="827">
        <v>0.26731537953389767</v>
      </c>
      <c r="R398" s="832">
        <v>111.00000000000001</v>
      </c>
    </row>
    <row r="399" spans="1:18" ht="14.45" customHeight="1" x14ac:dyDescent="0.2">
      <c r="A399" s="821" t="s">
        <v>5435</v>
      </c>
      <c r="B399" s="822" t="s">
        <v>5824</v>
      </c>
      <c r="C399" s="822" t="s">
        <v>599</v>
      </c>
      <c r="D399" s="822" t="s">
        <v>5437</v>
      </c>
      <c r="E399" s="822" t="s">
        <v>5628</v>
      </c>
      <c r="F399" s="822" t="s">
        <v>752</v>
      </c>
      <c r="G399" s="831">
        <v>2.5900000000000007</v>
      </c>
      <c r="H399" s="831">
        <v>1129.3700000000001</v>
      </c>
      <c r="I399" s="822">
        <v>0.21444372079422622</v>
      </c>
      <c r="J399" s="822">
        <v>436.05019305019295</v>
      </c>
      <c r="K399" s="831">
        <v>18.28</v>
      </c>
      <c r="L399" s="831">
        <v>5266.5099999999993</v>
      </c>
      <c r="M399" s="822">
        <v>1</v>
      </c>
      <c r="N399" s="822">
        <v>288.10229759299773</v>
      </c>
      <c r="O399" s="831">
        <v>16.22</v>
      </c>
      <c r="P399" s="831">
        <v>4672.8100000000004</v>
      </c>
      <c r="Q399" s="827">
        <v>0.88726879850223417</v>
      </c>
      <c r="R399" s="832">
        <v>288.08939580764491</v>
      </c>
    </row>
    <row r="400" spans="1:18" ht="14.45" customHeight="1" x14ac:dyDescent="0.2">
      <c r="A400" s="821" t="s">
        <v>5435</v>
      </c>
      <c r="B400" s="822" t="s">
        <v>5824</v>
      </c>
      <c r="C400" s="822" t="s">
        <v>599</v>
      </c>
      <c r="D400" s="822" t="s">
        <v>5437</v>
      </c>
      <c r="E400" s="822" t="s">
        <v>5629</v>
      </c>
      <c r="F400" s="822" t="s">
        <v>1039</v>
      </c>
      <c r="G400" s="831">
        <v>4.92</v>
      </c>
      <c r="H400" s="831">
        <v>3779.54</v>
      </c>
      <c r="I400" s="822">
        <v>0.19538918456444362</v>
      </c>
      <c r="J400" s="822">
        <v>768.19918699186996</v>
      </c>
      <c r="K400" s="831">
        <v>104.65</v>
      </c>
      <c r="L400" s="831">
        <v>19343.650000000001</v>
      </c>
      <c r="M400" s="822">
        <v>1</v>
      </c>
      <c r="N400" s="822">
        <v>184.84137601528906</v>
      </c>
      <c r="O400" s="831">
        <v>25.96</v>
      </c>
      <c r="P400" s="831">
        <v>4748.09</v>
      </c>
      <c r="Q400" s="827">
        <v>0.24545987959873136</v>
      </c>
      <c r="R400" s="832">
        <v>182.90023112480739</v>
      </c>
    </row>
    <row r="401" spans="1:18" ht="14.45" customHeight="1" x14ac:dyDescent="0.2">
      <c r="A401" s="821" t="s">
        <v>5435</v>
      </c>
      <c r="B401" s="822" t="s">
        <v>5824</v>
      </c>
      <c r="C401" s="822" t="s">
        <v>599</v>
      </c>
      <c r="D401" s="822" t="s">
        <v>5437</v>
      </c>
      <c r="E401" s="822" t="s">
        <v>5831</v>
      </c>
      <c r="F401" s="822" t="s">
        <v>1746</v>
      </c>
      <c r="G401" s="831"/>
      <c r="H401" s="831"/>
      <c r="I401" s="822"/>
      <c r="J401" s="822"/>
      <c r="K401" s="831">
        <v>0.1</v>
      </c>
      <c r="L401" s="831">
        <v>20</v>
      </c>
      <c r="M401" s="822">
        <v>1</v>
      </c>
      <c r="N401" s="822">
        <v>200</v>
      </c>
      <c r="O401" s="831"/>
      <c r="P401" s="831"/>
      <c r="Q401" s="827"/>
      <c r="R401" s="832"/>
    </row>
    <row r="402" spans="1:18" ht="14.45" customHeight="1" x14ac:dyDescent="0.2">
      <c r="A402" s="821" t="s">
        <v>5435</v>
      </c>
      <c r="B402" s="822" t="s">
        <v>5824</v>
      </c>
      <c r="C402" s="822" t="s">
        <v>599</v>
      </c>
      <c r="D402" s="822" t="s">
        <v>5437</v>
      </c>
      <c r="E402" s="822" t="s">
        <v>5632</v>
      </c>
      <c r="F402" s="822" t="s">
        <v>1039</v>
      </c>
      <c r="G402" s="831">
        <v>15.73</v>
      </c>
      <c r="H402" s="831">
        <v>3975.68</v>
      </c>
      <c r="I402" s="822">
        <v>0.82317157758954485</v>
      </c>
      <c r="J402" s="822">
        <v>252.74507310870945</v>
      </c>
      <c r="K402" s="831">
        <v>49.510000000000005</v>
      </c>
      <c r="L402" s="831">
        <v>4829.7099999999991</v>
      </c>
      <c r="M402" s="822">
        <v>1</v>
      </c>
      <c r="N402" s="822">
        <v>97.550191880428173</v>
      </c>
      <c r="O402" s="831">
        <v>34.9</v>
      </c>
      <c r="P402" s="831">
        <v>3424.3500000000004</v>
      </c>
      <c r="Q402" s="827">
        <v>0.70901772570195742</v>
      </c>
      <c r="R402" s="832">
        <v>98.118911174785111</v>
      </c>
    </row>
    <row r="403" spans="1:18" ht="14.45" customHeight="1" x14ac:dyDescent="0.2">
      <c r="A403" s="821" t="s">
        <v>5435</v>
      </c>
      <c r="B403" s="822" t="s">
        <v>5824</v>
      </c>
      <c r="C403" s="822" t="s">
        <v>599</v>
      </c>
      <c r="D403" s="822" t="s">
        <v>5437</v>
      </c>
      <c r="E403" s="822" t="s">
        <v>5633</v>
      </c>
      <c r="F403" s="822" t="s">
        <v>1039</v>
      </c>
      <c r="G403" s="831">
        <v>23.37</v>
      </c>
      <c r="H403" s="831">
        <v>44441.380000000005</v>
      </c>
      <c r="I403" s="822">
        <v>1.3538601485178676</v>
      </c>
      <c r="J403" s="822">
        <v>1901.6422764227643</v>
      </c>
      <c r="K403" s="831">
        <v>77.930000000000007</v>
      </c>
      <c r="L403" s="831">
        <v>32825.680000000008</v>
      </c>
      <c r="M403" s="822">
        <v>1</v>
      </c>
      <c r="N403" s="822">
        <v>421.22006929295526</v>
      </c>
      <c r="O403" s="831"/>
      <c r="P403" s="831"/>
      <c r="Q403" s="827"/>
      <c r="R403" s="832"/>
    </row>
    <row r="404" spans="1:18" ht="14.45" customHeight="1" x14ac:dyDescent="0.2">
      <c r="A404" s="821" t="s">
        <v>5435</v>
      </c>
      <c r="B404" s="822" t="s">
        <v>5824</v>
      </c>
      <c r="C404" s="822" t="s">
        <v>599</v>
      </c>
      <c r="D404" s="822" t="s">
        <v>5437</v>
      </c>
      <c r="E404" s="822" t="s">
        <v>5635</v>
      </c>
      <c r="F404" s="822" t="s">
        <v>5636</v>
      </c>
      <c r="G404" s="831">
        <v>1</v>
      </c>
      <c r="H404" s="831">
        <v>148.46</v>
      </c>
      <c r="I404" s="822">
        <v>0.14290664767148603</v>
      </c>
      <c r="J404" s="822">
        <v>148.46</v>
      </c>
      <c r="K404" s="831">
        <v>7</v>
      </c>
      <c r="L404" s="831">
        <v>1038.8600000000001</v>
      </c>
      <c r="M404" s="822">
        <v>1</v>
      </c>
      <c r="N404" s="822">
        <v>148.40857142857143</v>
      </c>
      <c r="O404" s="831"/>
      <c r="P404" s="831"/>
      <c r="Q404" s="827"/>
      <c r="R404" s="832"/>
    </row>
    <row r="405" spans="1:18" ht="14.45" customHeight="1" x14ac:dyDescent="0.2">
      <c r="A405" s="821" t="s">
        <v>5435</v>
      </c>
      <c r="B405" s="822" t="s">
        <v>5824</v>
      </c>
      <c r="C405" s="822" t="s">
        <v>599</v>
      </c>
      <c r="D405" s="822" t="s">
        <v>5437</v>
      </c>
      <c r="E405" s="822" t="s">
        <v>5637</v>
      </c>
      <c r="F405" s="822" t="s">
        <v>2107</v>
      </c>
      <c r="G405" s="831">
        <v>0</v>
      </c>
      <c r="H405" s="831">
        <v>0</v>
      </c>
      <c r="I405" s="822"/>
      <c r="J405" s="822"/>
      <c r="K405" s="831"/>
      <c r="L405" s="831"/>
      <c r="M405" s="822"/>
      <c r="N405" s="822"/>
      <c r="O405" s="831"/>
      <c r="P405" s="831"/>
      <c r="Q405" s="827"/>
      <c r="R405" s="832"/>
    </row>
    <row r="406" spans="1:18" ht="14.45" customHeight="1" x14ac:dyDescent="0.2">
      <c r="A406" s="821" t="s">
        <v>5435</v>
      </c>
      <c r="B406" s="822" t="s">
        <v>5824</v>
      </c>
      <c r="C406" s="822" t="s">
        <v>599</v>
      </c>
      <c r="D406" s="822" t="s">
        <v>5437</v>
      </c>
      <c r="E406" s="822" t="s">
        <v>5638</v>
      </c>
      <c r="F406" s="822" t="s">
        <v>2512</v>
      </c>
      <c r="G406" s="831"/>
      <c r="H406" s="831"/>
      <c r="I406" s="822"/>
      <c r="J406" s="822"/>
      <c r="K406" s="831">
        <v>72.04000000000002</v>
      </c>
      <c r="L406" s="831">
        <v>34166.479999999996</v>
      </c>
      <c r="M406" s="822">
        <v>1</v>
      </c>
      <c r="N406" s="822">
        <v>474.27096057745678</v>
      </c>
      <c r="O406" s="831">
        <v>106.22000000000001</v>
      </c>
      <c r="P406" s="831">
        <v>50376.959999999985</v>
      </c>
      <c r="Q406" s="827">
        <v>1.4744556653187566</v>
      </c>
      <c r="R406" s="832">
        <v>474.27000564865352</v>
      </c>
    </row>
    <row r="407" spans="1:18" ht="14.45" customHeight="1" x14ac:dyDescent="0.2">
      <c r="A407" s="821" t="s">
        <v>5435</v>
      </c>
      <c r="B407" s="822" t="s">
        <v>5824</v>
      </c>
      <c r="C407" s="822" t="s">
        <v>599</v>
      </c>
      <c r="D407" s="822" t="s">
        <v>5437</v>
      </c>
      <c r="E407" s="822" t="s">
        <v>5639</v>
      </c>
      <c r="F407" s="822" t="s">
        <v>2512</v>
      </c>
      <c r="G407" s="831"/>
      <c r="H407" s="831"/>
      <c r="I407" s="822"/>
      <c r="J407" s="822"/>
      <c r="K407" s="831">
        <v>113.55</v>
      </c>
      <c r="L407" s="831">
        <v>23223.25</v>
      </c>
      <c r="M407" s="822">
        <v>1</v>
      </c>
      <c r="N407" s="822">
        <v>204.52003522677236</v>
      </c>
      <c r="O407" s="831">
        <v>99.890000000000015</v>
      </c>
      <c r="P407" s="831">
        <v>20429.550000000003</v>
      </c>
      <c r="Q407" s="827">
        <v>0.87970245336031794</v>
      </c>
      <c r="R407" s="832">
        <v>204.52047251977174</v>
      </c>
    </row>
    <row r="408" spans="1:18" ht="14.45" customHeight="1" x14ac:dyDescent="0.2">
      <c r="A408" s="821" t="s">
        <v>5435</v>
      </c>
      <c r="B408" s="822" t="s">
        <v>5824</v>
      </c>
      <c r="C408" s="822" t="s">
        <v>599</v>
      </c>
      <c r="D408" s="822" t="s">
        <v>5437</v>
      </c>
      <c r="E408" s="822" t="s">
        <v>5645</v>
      </c>
      <c r="F408" s="822" t="s">
        <v>2071</v>
      </c>
      <c r="G408" s="831"/>
      <c r="H408" s="831"/>
      <c r="I408" s="822"/>
      <c r="J408" s="822"/>
      <c r="K408" s="831">
        <v>1</v>
      </c>
      <c r="L408" s="831">
        <v>36342.400000000001</v>
      </c>
      <c r="M408" s="822">
        <v>1</v>
      </c>
      <c r="N408" s="822">
        <v>36342.400000000001</v>
      </c>
      <c r="O408" s="831"/>
      <c r="P408" s="831"/>
      <c r="Q408" s="827"/>
      <c r="R408" s="832"/>
    </row>
    <row r="409" spans="1:18" ht="14.45" customHeight="1" x14ac:dyDescent="0.2">
      <c r="A409" s="821" t="s">
        <v>5435</v>
      </c>
      <c r="B409" s="822" t="s">
        <v>5824</v>
      </c>
      <c r="C409" s="822" t="s">
        <v>599</v>
      </c>
      <c r="D409" s="822" t="s">
        <v>5437</v>
      </c>
      <c r="E409" s="822" t="s">
        <v>5650</v>
      </c>
      <c r="F409" s="822" t="s">
        <v>5651</v>
      </c>
      <c r="G409" s="831"/>
      <c r="H409" s="831"/>
      <c r="I409" s="822"/>
      <c r="J409" s="822"/>
      <c r="K409" s="831"/>
      <c r="L409" s="831"/>
      <c r="M409" s="822"/>
      <c r="N409" s="822"/>
      <c r="O409" s="831">
        <v>18.799999999999997</v>
      </c>
      <c r="P409" s="831">
        <v>1022.7300000000001</v>
      </c>
      <c r="Q409" s="827"/>
      <c r="R409" s="832">
        <v>54.400531914893634</v>
      </c>
    </row>
    <row r="410" spans="1:18" ht="14.45" customHeight="1" x14ac:dyDescent="0.2">
      <c r="A410" s="821" t="s">
        <v>5435</v>
      </c>
      <c r="B410" s="822" t="s">
        <v>5824</v>
      </c>
      <c r="C410" s="822" t="s">
        <v>599</v>
      </c>
      <c r="D410" s="822" t="s">
        <v>5437</v>
      </c>
      <c r="E410" s="822" t="s">
        <v>5652</v>
      </c>
      <c r="F410" s="822" t="s">
        <v>5651</v>
      </c>
      <c r="G410" s="831"/>
      <c r="H410" s="831"/>
      <c r="I410" s="822"/>
      <c r="J410" s="822"/>
      <c r="K410" s="831"/>
      <c r="L410" s="831"/>
      <c r="M410" s="822"/>
      <c r="N410" s="822"/>
      <c r="O410" s="831">
        <v>18.8</v>
      </c>
      <c r="P410" s="831">
        <v>2042.4099999999996</v>
      </c>
      <c r="Q410" s="827"/>
      <c r="R410" s="832">
        <v>108.63882978723402</v>
      </c>
    </row>
    <row r="411" spans="1:18" ht="14.45" customHeight="1" x14ac:dyDescent="0.2">
      <c r="A411" s="821" t="s">
        <v>5435</v>
      </c>
      <c r="B411" s="822" t="s">
        <v>5824</v>
      </c>
      <c r="C411" s="822" t="s">
        <v>599</v>
      </c>
      <c r="D411" s="822" t="s">
        <v>5437</v>
      </c>
      <c r="E411" s="822" t="s">
        <v>5653</v>
      </c>
      <c r="F411" s="822" t="s">
        <v>2036</v>
      </c>
      <c r="G411" s="831"/>
      <c r="H411" s="831"/>
      <c r="I411" s="822"/>
      <c r="J411" s="822"/>
      <c r="K411" s="831">
        <v>1</v>
      </c>
      <c r="L411" s="831">
        <v>11086</v>
      </c>
      <c r="M411" s="822">
        <v>1</v>
      </c>
      <c r="N411" s="822">
        <v>11086</v>
      </c>
      <c r="O411" s="831">
        <v>2</v>
      </c>
      <c r="P411" s="831">
        <v>22097.800000000003</v>
      </c>
      <c r="Q411" s="827">
        <v>1.9933068735341875</v>
      </c>
      <c r="R411" s="832">
        <v>11048.900000000001</v>
      </c>
    </row>
    <row r="412" spans="1:18" ht="14.45" customHeight="1" x14ac:dyDescent="0.2">
      <c r="A412" s="821" t="s">
        <v>5435</v>
      </c>
      <c r="B412" s="822" t="s">
        <v>5824</v>
      </c>
      <c r="C412" s="822" t="s">
        <v>599</v>
      </c>
      <c r="D412" s="822" t="s">
        <v>5437</v>
      </c>
      <c r="E412" s="822" t="s">
        <v>5656</v>
      </c>
      <c r="F412" s="822" t="s">
        <v>2006</v>
      </c>
      <c r="G412" s="831"/>
      <c r="H412" s="831"/>
      <c r="I412" s="822"/>
      <c r="J412" s="822"/>
      <c r="K412" s="831">
        <v>38.14</v>
      </c>
      <c r="L412" s="831">
        <v>16785.78</v>
      </c>
      <c r="M412" s="822">
        <v>1</v>
      </c>
      <c r="N412" s="822">
        <v>440.10959622443625</v>
      </c>
      <c r="O412" s="831"/>
      <c r="P412" s="831"/>
      <c r="Q412" s="827"/>
      <c r="R412" s="832"/>
    </row>
    <row r="413" spans="1:18" ht="14.45" customHeight="1" x14ac:dyDescent="0.2">
      <c r="A413" s="821" t="s">
        <v>5435</v>
      </c>
      <c r="B413" s="822" t="s">
        <v>5824</v>
      </c>
      <c r="C413" s="822" t="s">
        <v>599</v>
      </c>
      <c r="D413" s="822" t="s">
        <v>5437</v>
      </c>
      <c r="E413" s="822" t="s">
        <v>5661</v>
      </c>
      <c r="F413" s="822" t="s">
        <v>947</v>
      </c>
      <c r="G413" s="831"/>
      <c r="H413" s="831"/>
      <c r="I413" s="822"/>
      <c r="J413" s="822"/>
      <c r="K413" s="831"/>
      <c r="L413" s="831"/>
      <c r="M413" s="822"/>
      <c r="N413" s="822"/>
      <c r="O413" s="831">
        <v>23.84</v>
      </c>
      <c r="P413" s="831">
        <v>10309.15</v>
      </c>
      <c r="Q413" s="827"/>
      <c r="R413" s="832">
        <v>432.43078859060404</v>
      </c>
    </row>
    <row r="414" spans="1:18" ht="14.45" customHeight="1" x14ac:dyDescent="0.2">
      <c r="A414" s="821" t="s">
        <v>5435</v>
      </c>
      <c r="B414" s="822" t="s">
        <v>5824</v>
      </c>
      <c r="C414" s="822" t="s">
        <v>599</v>
      </c>
      <c r="D414" s="822" t="s">
        <v>5437</v>
      </c>
      <c r="E414" s="822" t="s">
        <v>5666</v>
      </c>
      <c r="F414" s="822" t="s">
        <v>947</v>
      </c>
      <c r="G414" s="831"/>
      <c r="H414" s="831"/>
      <c r="I414" s="822"/>
      <c r="J414" s="822"/>
      <c r="K414" s="831"/>
      <c r="L414" s="831"/>
      <c r="M414" s="822"/>
      <c r="N414" s="822"/>
      <c r="O414" s="831">
        <v>49.83</v>
      </c>
      <c r="P414" s="831">
        <v>12155.519999999999</v>
      </c>
      <c r="Q414" s="827"/>
      <c r="R414" s="832">
        <v>243.93979530403371</v>
      </c>
    </row>
    <row r="415" spans="1:18" ht="14.45" customHeight="1" x14ac:dyDescent="0.2">
      <c r="A415" s="821" t="s">
        <v>5435</v>
      </c>
      <c r="B415" s="822" t="s">
        <v>5824</v>
      </c>
      <c r="C415" s="822" t="s">
        <v>599</v>
      </c>
      <c r="D415" s="822" t="s">
        <v>5437</v>
      </c>
      <c r="E415" s="822" t="s">
        <v>5667</v>
      </c>
      <c r="F415" s="822" t="s">
        <v>947</v>
      </c>
      <c r="G415" s="831"/>
      <c r="H415" s="831"/>
      <c r="I415" s="822"/>
      <c r="J415" s="822"/>
      <c r="K415" s="831"/>
      <c r="L415" s="831"/>
      <c r="M415" s="822"/>
      <c r="N415" s="822"/>
      <c r="O415" s="831">
        <v>86.43</v>
      </c>
      <c r="P415" s="831">
        <v>6612.75</v>
      </c>
      <c r="Q415" s="827"/>
      <c r="R415" s="832">
        <v>76.509892398472743</v>
      </c>
    </row>
    <row r="416" spans="1:18" ht="14.45" customHeight="1" x14ac:dyDescent="0.2">
      <c r="A416" s="821" t="s">
        <v>5435</v>
      </c>
      <c r="B416" s="822" t="s">
        <v>5824</v>
      </c>
      <c r="C416" s="822" t="s">
        <v>599</v>
      </c>
      <c r="D416" s="822" t="s">
        <v>5437</v>
      </c>
      <c r="E416" s="822" t="s">
        <v>5668</v>
      </c>
      <c r="F416" s="822" t="s">
        <v>1039</v>
      </c>
      <c r="G416" s="831"/>
      <c r="H416" s="831"/>
      <c r="I416" s="822"/>
      <c r="J416" s="822"/>
      <c r="K416" s="831"/>
      <c r="L416" s="831"/>
      <c r="M416" s="822"/>
      <c r="N416" s="822"/>
      <c r="O416" s="831">
        <v>54.47</v>
      </c>
      <c r="P416" s="831">
        <v>23039.9</v>
      </c>
      <c r="Q416" s="827"/>
      <c r="R416" s="832">
        <v>422.98329355608598</v>
      </c>
    </row>
    <row r="417" spans="1:18" ht="14.45" customHeight="1" x14ac:dyDescent="0.2">
      <c r="A417" s="821" t="s">
        <v>5435</v>
      </c>
      <c r="B417" s="822" t="s">
        <v>5824</v>
      </c>
      <c r="C417" s="822" t="s">
        <v>599</v>
      </c>
      <c r="D417" s="822" t="s">
        <v>5437</v>
      </c>
      <c r="E417" s="822" t="s">
        <v>5669</v>
      </c>
      <c r="F417" s="822" t="s">
        <v>2057</v>
      </c>
      <c r="G417" s="831"/>
      <c r="H417" s="831"/>
      <c r="I417" s="822"/>
      <c r="J417" s="822"/>
      <c r="K417" s="831"/>
      <c r="L417" s="831"/>
      <c r="M417" s="822"/>
      <c r="N417" s="822"/>
      <c r="O417" s="831">
        <v>4</v>
      </c>
      <c r="P417" s="831">
        <v>18290.72</v>
      </c>
      <c r="Q417" s="827"/>
      <c r="R417" s="832">
        <v>4572.68</v>
      </c>
    </row>
    <row r="418" spans="1:18" ht="14.45" customHeight="1" x14ac:dyDescent="0.2">
      <c r="A418" s="821" t="s">
        <v>5435</v>
      </c>
      <c r="B418" s="822" t="s">
        <v>5824</v>
      </c>
      <c r="C418" s="822" t="s">
        <v>599</v>
      </c>
      <c r="D418" s="822" t="s">
        <v>5437</v>
      </c>
      <c r="E418" s="822" t="s">
        <v>5670</v>
      </c>
      <c r="F418" s="822" t="s">
        <v>2057</v>
      </c>
      <c r="G418" s="831"/>
      <c r="H418" s="831"/>
      <c r="I418" s="822"/>
      <c r="J418" s="822"/>
      <c r="K418" s="831"/>
      <c r="L418" s="831"/>
      <c r="M418" s="822"/>
      <c r="N418" s="822"/>
      <c r="O418" s="831">
        <v>126</v>
      </c>
      <c r="P418" s="831">
        <v>162648.35999999999</v>
      </c>
      <c r="Q418" s="827"/>
      <c r="R418" s="832">
        <v>1290.8599999999999</v>
      </c>
    </row>
    <row r="419" spans="1:18" ht="14.45" customHeight="1" x14ac:dyDescent="0.2">
      <c r="A419" s="821" t="s">
        <v>5435</v>
      </c>
      <c r="B419" s="822" t="s">
        <v>5824</v>
      </c>
      <c r="C419" s="822" t="s">
        <v>599</v>
      </c>
      <c r="D419" s="822" t="s">
        <v>5437</v>
      </c>
      <c r="E419" s="822" t="s">
        <v>5671</v>
      </c>
      <c r="F419" s="822" t="s">
        <v>758</v>
      </c>
      <c r="G419" s="831"/>
      <c r="H419" s="831"/>
      <c r="I419" s="822"/>
      <c r="J419" s="822"/>
      <c r="K419" s="831"/>
      <c r="L419" s="831"/>
      <c r="M419" s="822"/>
      <c r="N419" s="822"/>
      <c r="O419" s="831">
        <v>17.07</v>
      </c>
      <c r="P419" s="831">
        <v>12543.040000000003</v>
      </c>
      <c r="Q419" s="827"/>
      <c r="R419" s="832">
        <v>734.80023432923269</v>
      </c>
    </row>
    <row r="420" spans="1:18" ht="14.45" customHeight="1" x14ac:dyDescent="0.2">
      <c r="A420" s="821" t="s">
        <v>5435</v>
      </c>
      <c r="B420" s="822" t="s">
        <v>5824</v>
      </c>
      <c r="C420" s="822" t="s">
        <v>599</v>
      </c>
      <c r="D420" s="822" t="s">
        <v>5437</v>
      </c>
      <c r="E420" s="822" t="s">
        <v>5672</v>
      </c>
      <c r="F420" s="822" t="s">
        <v>1230</v>
      </c>
      <c r="G420" s="831"/>
      <c r="H420" s="831"/>
      <c r="I420" s="822"/>
      <c r="J420" s="822"/>
      <c r="K420" s="831"/>
      <c r="L420" s="831"/>
      <c r="M420" s="822"/>
      <c r="N420" s="822"/>
      <c r="O420" s="831">
        <v>133.12</v>
      </c>
      <c r="P420" s="831">
        <v>23895.19</v>
      </c>
      <c r="Q420" s="827"/>
      <c r="R420" s="832">
        <v>179.50112680288461</v>
      </c>
    </row>
    <row r="421" spans="1:18" ht="14.45" customHeight="1" x14ac:dyDescent="0.2">
      <c r="A421" s="821" t="s">
        <v>5435</v>
      </c>
      <c r="B421" s="822" t="s">
        <v>5824</v>
      </c>
      <c r="C421" s="822" t="s">
        <v>599</v>
      </c>
      <c r="D421" s="822" t="s">
        <v>5437</v>
      </c>
      <c r="E421" s="822" t="s">
        <v>5675</v>
      </c>
      <c r="F421" s="822" t="s">
        <v>947</v>
      </c>
      <c r="G421" s="831"/>
      <c r="H421" s="831"/>
      <c r="I421" s="822"/>
      <c r="J421" s="822"/>
      <c r="K421" s="831"/>
      <c r="L421" s="831"/>
      <c r="M421" s="822"/>
      <c r="N421" s="822"/>
      <c r="O421" s="831">
        <v>3.98</v>
      </c>
      <c r="P421" s="831">
        <v>1721.08</v>
      </c>
      <c r="Q421" s="827"/>
      <c r="R421" s="832">
        <v>432.4321608040201</v>
      </c>
    </row>
    <row r="422" spans="1:18" ht="14.45" customHeight="1" x14ac:dyDescent="0.2">
      <c r="A422" s="821" t="s">
        <v>5435</v>
      </c>
      <c r="B422" s="822" t="s">
        <v>5824</v>
      </c>
      <c r="C422" s="822" t="s">
        <v>599</v>
      </c>
      <c r="D422" s="822" t="s">
        <v>5437</v>
      </c>
      <c r="E422" s="822" t="s">
        <v>5676</v>
      </c>
      <c r="F422" s="822" t="s">
        <v>758</v>
      </c>
      <c r="G422" s="831"/>
      <c r="H422" s="831"/>
      <c r="I422" s="822"/>
      <c r="J422" s="822"/>
      <c r="K422" s="831"/>
      <c r="L422" s="831"/>
      <c r="M422" s="822"/>
      <c r="N422" s="822"/>
      <c r="O422" s="831">
        <v>69.22</v>
      </c>
      <c r="P422" s="831">
        <v>5482.21</v>
      </c>
      <c r="Q422" s="827"/>
      <c r="R422" s="832">
        <v>79.199797746316094</v>
      </c>
    </row>
    <row r="423" spans="1:18" ht="14.45" customHeight="1" x14ac:dyDescent="0.2">
      <c r="A423" s="821" t="s">
        <v>5435</v>
      </c>
      <c r="B423" s="822" t="s">
        <v>5824</v>
      </c>
      <c r="C423" s="822" t="s">
        <v>599</v>
      </c>
      <c r="D423" s="822" t="s">
        <v>5437</v>
      </c>
      <c r="E423" s="822" t="s">
        <v>5677</v>
      </c>
      <c r="F423" s="822" t="s">
        <v>1230</v>
      </c>
      <c r="G423" s="831"/>
      <c r="H423" s="831"/>
      <c r="I423" s="822"/>
      <c r="J423" s="822"/>
      <c r="K423" s="831"/>
      <c r="L423" s="831"/>
      <c r="M423" s="822"/>
      <c r="N423" s="822"/>
      <c r="O423" s="831">
        <v>42.139999999999993</v>
      </c>
      <c r="P423" s="831">
        <v>4396.97</v>
      </c>
      <c r="Q423" s="827"/>
      <c r="R423" s="832">
        <v>104.34195538680591</v>
      </c>
    </row>
    <row r="424" spans="1:18" ht="14.45" customHeight="1" x14ac:dyDescent="0.2">
      <c r="A424" s="821" t="s">
        <v>5435</v>
      </c>
      <c r="B424" s="822" t="s">
        <v>5824</v>
      </c>
      <c r="C424" s="822" t="s">
        <v>599</v>
      </c>
      <c r="D424" s="822" t="s">
        <v>5437</v>
      </c>
      <c r="E424" s="822" t="s">
        <v>5678</v>
      </c>
      <c r="F424" s="822" t="s">
        <v>1043</v>
      </c>
      <c r="G424" s="831"/>
      <c r="H424" s="831"/>
      <c r="I424" s="822"/>
      <c r="J424" s="822"/>
      <c r="K424" s="831"/>
      <c r="L424" s="831"/>
      <c r="M424" s="822"/>
      <c r="N424" s="822"/>
      <c r="O424" s="831">
        <v>17.57</v>
      </c>
      <c r="P424" s="831">
        <v>2512.5100000000002</v>
      </c>
      <c r="Q424" s="827"/>
      <c r="R424" s="832">
        <v>143</v>
      </c>
    </row>
    <row r="425" spans="1:18" ht="14.45" customHeight="1" x14ac:dyDescent="0.2">
      <c r="A425" s="821" t="s">
        <v>5435</v>
      </c>
      <c r="B425" s="822" t="s">
        <v>5824</v>
      </c>
      <c r="C425" s="822" t="s">
        <v>599</v>
      </c>
      <c r="D425" s="822" t="s">
        <v>5437</v>
      </c>
      <c r="E425" s="822" t="s">
        <v>5679</v>
      </c>
      <c r="F425" s="822" t="s">
        <v>758</v>
      </c>
      <c r="G425" s="831"/>
      <c r="H425" s="831"/>
      <c r="I425" s="822"/>
      <c r="J425" s="822"/>
      <c r="K425" s="831"/>
      <c r="L425" s="831"/>
      <c r="M425" s="822"/>
      <c r="N425" s="822"/>
      <c r="O425" s="831">
        <v>81.839999999999989</v>
      </c>
      <c r="P425" s="831">
        <v>17914.829999999998</v>
      </c>
      <c r="Q425" s="827"/>
      <c r="R425" s="832">
        <v>218.90065982404693</v>
      </c>
    </row>
    <row r="426" spans="1:18" ht="14.45" customHeight="1" x14ac:dyDescent="0.2">
      <c r="A426" s="821" t="s">
        <v>5435</v>
      </c>
      <c r="B426" s="822" t="s">
        <v>5824</v>
      </c>
      <c r="C426" s="822" t="s">
        <v>599</v>
      </c>
      <c r="D426" s="822" t="s">
        <v>5437</v>
      </c>
      <c r="E426" s="822" t="s">
        <v>5684</v>
      </c>
      <c r="F426" s="822" t="s">
        <v>1039</v>
      </c>
      <c r="G426" s="831"/>
      <c r="H426" s="831"/>
      <c r="I426" s="822"/>
      <c r="J426" s="822"/>
      <c r="K426" s="831"/>
      <c r="L426" s="831"/>
      <c r="M426" s="822"/>
      <c r="N426" s="822"/>
      <c r="O426" s="831">
        <v>18.490000000000002</v>
      </c>
      <c r="P426" s="831">
        <v>3426.5699999999997</v>
      </c>
      <c r="Q426" s="827"/>
      <c r="R426" s="832">
        <v>185.32017306652241</v>
      </c>
    </row>
    <row r="427" spans="1:18" ht="14.45" customHeight="1" x14ac:dyDescent="0.2">
      <c r="A427" s="821" t="s">
        <v>5435</v>
      </c>
      <c r="B427" s="822" t="s">
        <v>5824</v>
      </c>
      <c r="C427" s="822" t="s">
        <v>599</v>
      </c>
      <c r="D427" s="822" t="s">
        <v>5437</v>
      </c>
      <c r="E427" s="822" t="s">
        <v>5685</v>
      </c>
      <c r="F427" s="822" t="s">
        <v>845</v>
      </c>
      <c r="G427" s="831"/>
      <c r="H427" s="831"/>
      <c r="I427" s="822"/>
      <c r="J427" s="822"/>
      <c r="K427" s="831"/>
      <c r="L427" s="831"/>
      <c r="M427" s="822"/>
      <c r="N427" s="822"/>
      <c r="O427" s="831">
        <v>10.45</v>
      </c>
      <c r="P427" s="831">
        <v>5795.6400000000012</v>
      </c>
      <c r="Q427" s="827"/>
      <c r="R427" s="832">
        <v>554.60669856459344</v>
      </c>
    </row>
    <row r="428" spans="1:18" ht="14.45" customHeight="1" x14ac:dyDescent="0.2">
      <c r="A428" s="821" t="s">
        <v>5435</v>
      </c>
      <c r="B428" s="822" t="s">
        <v>5824</v>
      </c>
      <c r="C428" s="822" t="s">
        <v>599</v>
      </c>
      <c r="D428" s="822" t="s">
        <v>5437</v>
      </c>
      <c r="E428" s="822" t="s">
        <v>5690</v>
      </c>
      <c r="F428" s="822" t="s">
        <v>912</v>
      </c>
      <c r="G428" s="831"/>
      <c r="H428" s="831"/>
      <c r="I428" s="822"/>
      <c r="J428" s="822"/>
      <c r="K428" s="831"/>
      <c r="L428" s="831"/>
      <c r="M428" s="822"/>
      <c r="N428" s="822"/>
      <c r="O428" s="831">
        <v>55.32</v>
      </c>
      <c r="P428" s="831">
        <v>8045.2199999999993</v>
      </c>
      <c r="Q428" s="827"/>
      <c r="R428" s="832">
        <v>145.43058568329718</v>
      </c>
    </row>
    <row r="429" spans="1:18" ht="14.45" customHeight="1" x14ac:dyDescent="0.2">
      <c r="A429" s="821" t="s">
        <v>5435</v>
      </c>
      <c r="B429" s="822" t="s">
        <v>5824</v>
      </c>
      <c r="C429" s="822" t="s">
        <v>599</v>
      </c>
      <c r="D429" s="822" t="s">
        <v>5694</v>
      </c>
      <c r="E429" s="822" t="s">
        <v>5695</v>
      </c>
      <c r="F429" s="822" t="s">
        <v>5696</v>
      </c>
      <c r="G429" s="831"/>
      <c r="H429" s="831"/>
      <c r="I429" s="822"/>
      <c r="J429" s="822"/>
      <c r="K429" s="831"/>
      <c r="L429" s="831"/>
      <c r="M429" s="822"/>
      <c r="N429" s="822"/>
      <c r="O429" s="831">
        <v>4</v>
      </c>
      <c r="P429" s="831">
        <v>8737.92</v>
      </c>
      <c r="Q429" s="827"/>
      <c r="R429" s="832">
        <v>2184.48</v>
      </c>
    </row>
    <row r="430" spans="1:18" ht="14.45" customHeight="1" x14ac:dyDescent="0.2">
      <c r="A430" s="821" t="s">
        <v>5435</v>
      </c>
      <c r="B430" s="822" t="s">
        <v>5824</v>
      </c>
      <c r="C430" s="822" t="s">
        <v>599</v>
      </c>
      <c r="D430" s="822" t="s">
        <v>5694</v>
      </c>
      <c r="E430" s="822" t="s">
        <v>5697</v>
      </c>
      <c r="F430" s="822" t="s">
        <v>5698</v>
      </c>
      <c r="G430" s="831">
        <v>2</v>
      </c>
      <c r="H430" s="831">
        <v>5180</v>
      </c>
      <c r="I430" s="822"/>
      <c r="J430" s="822">
        <v>2590</v>
      </c>
      <c r="K430" s="831"/>
      <c r="L430" s="831"/>
      <c r="M430" s="822"/>
      <c r="N430" s="822"/>
      <c r="O430" s="831"/>
      <c r="P430" s="831"/>
      <c r="Q430" s="827"/>
      <c r="R430" s="832"/>
    </row>
    <row r="431" spans="1:18" ht="14.45" customHeight="1" x14ac:dyDescent="0.2">
      <c r="A431" s="821" t="s">
        <v>5435</v>
      </c>
      <c r="B431" s="822" t="s">
        <v>5824</v>
      </c>
      <c r="C431" s="822" t="s">
        <v>599</v>
      </c>
      <c r="D431" s="822" t="s">
        <v>5703</v>
      </c>
      <c r="E431" s="822" t="s">
        <v>5704</v>
      </c>
      <c r="F431" s="822" t="s">
        <v>5705</v>
      </c>
      <c r="G431" s="831">
        <v>7</v>
      </c>
      <c r="H431" s="831">
        <v>6069</v>
      </c>
      <c r="I431" s="822">
        <v>7</v>
      </c>
      <c r="J431" s="822">
        <v>867</v>
      </c>
      <c r="K431" s="831">
        <v>1</v>
      </c>
      <c r="L431" s="831">
        <v>867</v>
      </c>
      <c r="M431" s="822">
        <v>1</v>
      </c>
      <c r="N431" s="822">
        <v>867</v>
      </c>
      <c r="O431" s="831">
        <v>3</v>
      </c>
      <c r="P431" s="831">
        <v>2601</v>
      </c>
      <c r="Q431" s="827">
        <v>3</v>
      </c>
      <c r="R431" s="832">
        <v>867</v>
      </c>
    </row>
    <row r="432" spans="1:18" ht="14.45" customHeight="1" x14ac:dyDescent="0.2">
      <c r="A432" s="821" t="s">
        <v>5435</v>
      </c>
      <c r="B432" s="822" t="s">
        <v>5824</v>
      </c>
      <c r="C432" s="822" t="s">
        <v>599</v>
      </c>
      <c r="D432" s="822" t="s">
        <v>5703</v>
      </c>
      <c r="E432" s="822" t="s">
        <v>5706</v>
      </c>
      <c r="F432" s="822" t="s">
        <v>5707</v>
      </c>
      <c r="G432" s="831">
        <v>197</v>
      </c>
      <c r="H432" s="831">
        <v>170799</v>
      </c>
      <c r="I432" s="822">
        <v>1.1586325071583963</v>
      </c>
      <c r="J432" s="822">
        <v>867</v>
      </c>
      <c r="K432" s="831">
        <v>262</v>
      </c>
      <c r="L432" s="831">
        <v>147414.30000000002</v>
      </c>
      <c r="M432" s="822">
        <v>1</v>
      </c>
      <c r="N432" s="822">
        <v>562.65000000000009</v>
      </c>
      <c r="O432" s="831">
        <v>172</v>
      </c>
      <c r="P432" s="831">
        <v>96775.800000000017</v>
      </c>
      <c r="Q432" s="827">
        <v>0.6564885496183207</v>
      </c>
      <c r="R432" s="832">
        <v>562.65000000000009</v>
      </c>
    </row>
    <row r="433" spans="1:18" ht="14.45" customHeight="1" x14ac:dyDescent="0.2">
      <c r="A433" s="821" t="s">
        <v>5435</v>
      </c>
      <c r="B433" s="822" t="s">
        <v>5824</v>
      </c>
      <c r="C433" s="822" t="s">
        <v>599</v>
      </c>
      <c r="D433" s="822" t="s">
        <v>5703</v>
      </c>
      <c r="E433" s="822" t="s">
        <v>5708</v>
      </c>
      <c r="F433" s="822" t="s">
        <v>5709</v>
      </c>
      <c r="G433" s="831">
        <v>62.63</v>
      </c>
      <c r="H433" s="831">
        <v>60375.32</v>
      </c>
      <c r="I433" s="822">
        <v>3.035870092098885</v>
      </c>
      <c r="J433" s="822">
        <v>964</v>
      </c>
      <c r="K433" s="831">
        <v>20.63</v>
      </c>
      <c r="L433" s="831">
        <v>19887.32</v>
      </c>
      <c r="M433" s="822">
        <v>1</v>
      </c>
      <c r="N433" s="822">
        <v>964</v>
      </c>
      <c r="O433" s="831"/>
      <c r="P433" s="831"/>
      <c r="Q433" s="827"/>
      <c r="R433" s="832"/>
    </row>
    <row r="434" spans="1:18" ht="14.45" customHeight="1" x14ac:dyDescent="0.2">
      <c r="A434" s="821" t="s">
        <v>5435</v>
      </c>
      <c r="B434" s="822" t="s">
        <v>5824</v>
      </c>
      <c r="C434" s="822" t="s">
        <v>599</v>
      </c>
      <c r="D434" s="822" t="s">
        <v>5703</v>
      </c>
      <c r="E434" s="822" t="s">
        <v>5832</v>
      </c>
      <c r="F434" s="822" t="s">
        <v>5833</v>
      </c>
      <c r="G434" s="831">
        <v>2</v>
      </c>
      <c r="H434" s="831">
        <v>2043.54</v>
      </c>
      <c r="I434" s="822"/>
      <c r="J434" s="822">
        <v>1021.77</v>
      </c>
      <c r="K434" s="831"/>
      <c r="L434" s="831"/>
      <c r="M434" s="822"/>
      <c r="N434" s="822"/>
      <c r="O434" s="831"/>
      <c r="P434" s="831"/>
      <c r="Q434" s="827"/>
      <c r="R434" s="832"/>
    </row>
    <row r="435" spans="1:18" ht="14.45" customHeight="1" x14ac:dyDescent="0.2">
      <c r="A435" s="821" t="s">
        <v>5435</v>
      </c>
      <c r="B435" s="822" t="s">
        <v>5824</v>
      </c>
      <c r="C435" s="822" t="s">
        <v>599</v>
      </c>
      <c r="D435" s="822" t="s">
        <v>5703</v>
      </c>
      <c r="E435" s="822" t="s">
        <v>5834</v>
      </c>
      <c r="F435" s="822" t="s">
        <v>5835</v>
      </c>
      <c r="G435" s="831">
        <v>6</v>
      </c>
      <c r="H435" s="831">
        <v>14364</v>
      </c>
      <c r="I435" s="822"/>
      <c r="J435" s="822">
        <v>2394</v>
      </c>
      <c r="K435" s="831"/>
      <c r="L435" s="831"/>
      <c r="M435" s="822"/>
      <c r="N435" s="822"/>
      <c r="O435" s="831"/>
      <c r="P435" s="831"/>
      <c r="Q435" s="827"/>
      <c r="R435" s="832"/>
    </row>
    <row r="436" spans="1:18" ht="14.45" customHeight="1" x14ac:dyDescent="0.2">
      <c r="A436" s="821" t="s">
        <v>5435</v>
      </c>
      <c r="B436" s="822" t="s">
        <v>5824</v>
      </c>
      <c r="C436" s="822" t="s">
        <v>599</v>
      </c>
      <c r="D436" s="822" t="s">
        <v>5703</v>
      </c>
      <c r="E436" s="822" t="s">
        <v>5836</v>
      </c>
      <c r="F436" s="822" t="s">
        <v>5837</v>
      </c>
      <c r="G436" s="831"/>
      <c r="H436" s="831"/>
      <c r="I436" s="822"/>
      <c r="J436" s="822"/>
      <c r="K436" s="831">
        <v>1</v>
      </c>
      <c r="L436" s="831">
        <v>2950.46</v>
      </c>
      <c r="M436" s="822">
        <v>1</v>
      </c>
      <c r="N436" s="822">
        <v>2950.46</v>
      </c>
      <c r="O436" s="831">
        <v>1</v>
      </c>
      <c r="P436" s="831">
        <v>2520.8000000000002</v>
      </c>
      <c r="Q436" s="827">
        <v>0.8543752499610231</v>
      </c>
      <c r="R436" s="832">
        <v>2520.8000000000002</v>
      </c>
    </row>
    <row r="437" spans="1:18" ht="14.45" customHeight="1" x14ac:dyDescent="0.2">
      <c r="A437" s="821" t="s">
        <v>5435</v>
      </c>
      <c r="B437" s="822" t="s">
        <v>5824</v>
      </c>
      <c r="C437" s="822" t="s">
        <v>599</v>
      </c>
      <c r="D437" s="822" t="s">
        <v>5703</v>
      </c>
      <c r="E437" s="822" t="s">
        <v>5838</v>
      </c>
      <c r="F437" s="822" t="s">
        <v>5839</v>
      </c>
      <c r="G437" s="831"/>
      <c r="H437" s="831"/>
      <c r="I437" s="822"/>
      <c r="J437" s="822"/>
      <c r="K437" s="831">
        <v>1</v>
      </c>
      <c r="L437" s="831">
        <v>1566.58</v>
      </c>
      <c r="M437" s="822">
        <v>1</v>
      </c>
      <c r="N437" s="822">
        <v>1566.58</v>
      </c>
      <c r="O437" s="831"/>
      <c r="P437" s="831"/>
      <c r="Q437" s="827"/>
      <c r="R437" s="832"/>
    </row>
    <row r="438" spans="1:18" ht="14.45" customHeight="1" x14ac:dyDescent="0.2">
      <c r="A438" s="821" t="s">
        <v>5435</v>
      </c>
      <c r="B438" s="822" t="s">
        <v>5824</v>
      </c>
      <c r="C438" s="822" t="s">
        <v>599</v>
      </c>
      <c r="D438" s="822" t="s">
        <v>5703</v>
      </c>
      <c r="E438" s="822" t="s">
        <v>5712</v>
      </c>
      <c r="F438" s="822" t="s">
        <v>5713</v>
      </c>
      <c r="G438" s="831"/>
      <c r="H438" s="831"/>
      <c r="I438" s="822"/>
      <c r="J438" s="822"/>
      <c r="K438" s="831">
        <v>1</v>
      </c>
      <c r="L438" s="831">
        <v>5420</v>
      </c>
      <c r="M438" s="822">
        <v>1</v>
      </c>
      <c r="N438" s="822">
        <v>5420</v>
      </c>
      <c r="O438" s="831"/>
      <c r="P438" s="831"/>
      <c r="Q438" s="827"/>
      <c r="R438" s="832"/>
    </row>
    <row r="439" spans="1:18" ht="14.45" customHeight="1" x14ac:dyDescent="0.2">
      <c r="A439" s="821" t="s">
        <v>5435</v>
      </c>
      <c r="B439" s="822" t="s">
        <v>5824</v>
      </c>
      <c r="C439" s="822" t="s">
        <v>599</v>
      </c>
      <c r="D439" s="822" t="s">
        <v>5703</v>
      </c>
      <c r="E439" s="822" t="s">
        <v>5714</v>
      </c>
      <c r="F439" s="822" t="s">
        <v>5715</v>
      </c>
      <c r="G439" s="831"/>
      <c r="H439" s="831"/>
      <c r="I439" s="822"/>
      <c r="J439" s="822"/>
      <c r="K439" s="831"/>
      <c r="L439" s="831"/>
      <c r="M439" s="822"/>
      <c r="N439" s="822"/>
      <c r="O439" s="831">
        <v>836</v>
      </c>
      <c r="P439" s="831">
        <v>149894.80000000002</v>
      </c>
      <c r="Q439" s="827"/>
      <c r="R439" s="832">
        <v>179.3</v>
      </c>
    </row>
    <row r="440" spans="1:18" ht="14.45" customHeight="1" x14ac:dyDescent="0.2">
      <c r="A440" s="821" t="s">
        <v>5435</v>
      </c>
      <c r="B440" s="822" t="s">
        <v>5824</v>
      </c>
      <c r="C440" s="822" t="s">
        <v>599</v>
      </c>
      <c r="D440" s="822" t="s">
        <v>5703</v>
      </c>
      <c r="E440" s="822" t="s">
        <v>5716</v>
      </c>
      <c r="F440" s="822" t="s">
        <v>5717</v>
      </c>
      <c r="G440" s="831"/>
      <c r="H440" s="831"/>
      <c r="I440" s="822"/>
      <c r="J440" s="822"/>
      <c r="K440" s="831"/>
      <c r="L440" s="831"/>
      <c r="M440" s="822"/>
      <c r="N440" s="822"/>
      <c r="O440" s="831">
        <v>4</v>
      </c>
      <c r="P440" s="831">
        <v>1071.1600000000001</v>
      </c>
      <c r="Q440" s="827"/>
      <c r="R440" s="832">
        <v>267.79000000000002</v>
      </c>
    </row>
    <row r="441" spans="1:18" ht="14.45" customHeight="1" x14ac:dyDescent="0.2">
      <c r="A441" s="821" t="s">
        <v>5435</v>
      </c>
      <c r="B441" s="822" t="s">
        <v>5824</v>
      </c>
      <c r="C441" s="822" t="s">
        <v>599</v>
      </c>
      <c r="D441" s="822" t="s">
        <v>5703</v>
      </c>
      <c r="E441" s="822" t="s">
        <v>5718</v>
      </c>
      <c r="F441" s="822" t="s">
        <v>5719</v>
      </c>
      <c r="G441" s="831"/>
      <c r="H441" s="831"/>
      <c r="I441" s="822"/>
      <c r="J441" s="822"/>
      <c r="K441" s="831"/>
      <c r="L441" s="831"/>
      <c r="M441" s="822"/>
      <c r="N441" s="822"/>
      <c r="O441" s="831">
        <v>243</v>
      </c>
      <c r="P441" s="831">
        <v>18460.71</v>
      </c>
      <c r="Q441" s="827"/>
      <c r="R441" s="832">
        <v>75.97</v>
      </c>
    </row>
    <row r="442" spans="1:18" ht="14.45" customHeight="1" x14ac:dyDescent="0.2">
      <c r="A442" s="821" t="s">
        <v>5435</v>
      </c>
      <c r="B442" s="822" t="s">
        <v>5824</v>
      </c>
      <c r="C442" s="822" t="s">
        <v>599</v>
      </c>
      <c r="D442" s="822" t="s">
        <v>5703</v>
      </c>
      <c r="E442" s="822" t="s">
        <v>5720</v>
      </c>
      <c r="F442" s="822" t="s">
        <v>5721</v>
      </c>
      <c r="G442" s="831"/>
      <c r="H442" s="831"/>
      <c r="I442" s="822"/>
      <c r="J442" s="822"/>
      <c r="K442" s="831"/>
      <c r="L442" s="831"/>
      <c r="M442" s="822"/>
      <c r="N442" s="822"/>
      <c r="O442" s="831">
        <v>333</v>
      </c>
      <c r="P442" s="831">
        <v>31531.770000000004</v>
      </c>
      <c r="Q442" s="827"/>
      <c r="R442" s="832">
        <v>94.690000000000012</v>
      </c>
    </row>
    <row r="443" spans="1:18" ht="14.45" customHeight="1" x14ac:dyDescent="0.2">
      <c r="A443" s="821" t="s">
        <v>5435</v>
      </c>
      <c r="B443" s="822" t="s">
        <v>5824</v>
      </c>
      <c r="C443" s="822" t="s">
        <v>599</v>
      </c>
      <c r="D443" s="822" t="s">
        <v>5703</v>
      </c>
      <c r="E443" s="822" t="s">
        <v>5722</v>
      </c>
      <c r="F443" s="822" t="s">
        <v>5721</v>
      </c>
      <c r="G443" s="831"/>
      <c r="H443" s="831"/>
      <c r="I443" s="822"/>
      <c r="J443" s="822"/>
      <c r="K443" s="831"/>
      <c r="L443" s="831"/>
      <c r="M443" s="822"/>
      <c r="N443" s="822"/>
      <c r="O443" s="831">
        <v>956</v>
      </c>
      <c r="P443" s="831">
        <v>72627.320000000007</v>
      </c>
      <c r="Q443" s="827"/>
      <c r="R443" s="832">
        <v>75.970000000000013</v>
      </c>
    </row>
    <row r="444" spans="1:18" ht="14.45" customHeight="1" x14ac:dyDescent="0.2">
      <c r="A444" s="821" t="s">
        <v>5435</v>
      </c>
      <c r="B444" s="822" t="s">
        <v>5824</v>
      </c>
      <c r="C444" s="822" t="s">
        <v>599</v>
      </c>
      <c r="D444" s="822" t="s">
        <v>5703</v>
      </c>
      <c r="E444" s="822" t="s">
        <v>5840</v>
      </c>
      <c r="F444" s="822" t="s">
        <v>5724</v>
      </c>
      <c r="G444" s="831"/>
      <c r="H444" s="831"/>
      <c r="I444" s="822"/>
      <c r="J444" s="822"/>
      <c r="K444" s="831"/>
      <c r="L444" s="831"/>
      <c r="M444" s="822"/>
      <c r="N444" s="822"/>
      <c r="O444" s="831">
        <v>2</v>
      </c>
      <c r="P444" s="831">
        <v>31832.639999999999</v>
      </c>
      <c r="Q444" s="827"/>
      <c r="R444" s="832">
        <v>15916.32</v>
      </c>
    </row>
    <row r="445" spans="1:18" ht="14.45" customHeight="1" x14ac:dyDescent="0.2">
      <c r="A445" s="821" t="s">
        <v>5435</v>
      </c>
      <c r="B445" s="822" t="s">
        <v>5824</v>
      </c>
      <c r="C445" s="822" t="s">
        <v>599</v>
      </c>
      <c r="D445" s="822" t="s">
        <v>5703</v>
      </c>
      <c r="E445" s="822" t="s">
        <v>5727</v>
      </c>
      <c r="F445" s="822" t="s">
        <v>5728</v>
      </c>
      <c r="G445" s="831"/>
      <c r="H445" s="831"/>
      <c r="I445" s="822"/>
      <c r="J445" s="822"/>
      <c r="K445" s="831"/>
      <c r="L445" s="831"/>
      <c r="M445" s="822"/>
      <c r="N445" s="822"/>
      <c r="O445" s="831">
        <v>1</v>
      </c>
      <c r="P445" s="831">
        <v>748</v>
      </c>
      <c r="Q445" s="827"/>
      <c r="R445" s="832">
        <v>748</v>
      </c>
    </row>
    <row r="446" spans="1:18" ht="14.45" customHeight="1" x14ac:dyDescent="0.2">
      <c r="A446" s="821" t="s">
        <v>5435</v>
      </c>
      <c r="B446" s="822" t="s">
        <v>5824</v>
      </c>
      <c r="C446" s="822" t="s">
        <v>599</v>
      </c>
      <c r="D446" s="822" t="s">
        <v>5735</v>
      </c>
      <c r="E446" s="822" t="s">
        <v>5736</v>
      </c>
      <c r="F446" s="822" t="s">
        <v>5737</v>
      </c>
      <c r="G446" s="831">
        <v>1</v>
      </c>
      <c r="H446" s="831">
        <v>300</v>
      </c>
      <c r="I446" s="822">
        <v>3.9735099337748346E-2</v>
      </c>
      <c r="J446" s="822">
        <v>300</v>
      </c>
      <c r="K446" s="831">
        <v>25</v>
      </c>
      <c r="L446" s="831">
        <v>7550</v>
      </c>
      <c r="M446" s="822">
        <v>1</v>
      </c>
      <c r="N446" s="822">
        <v>302</v>
      </c>
      <c r="O446" s="831">
        <v>18</v>
      </c>
      <c r="P446" s="831">
        <v>5472</v>
      </c>
      <c r="Q446" s="827">
        <v>0.72476821192052976</v>
      </c>
      <c r="R446" s="832">
        <v>304</v>
      </c>
    </row>
    <row r="447" spans="1:18" ht="14.45" customHeight="1" x14ac:dyDescent="0.2">
      <c r="A447" s="821" t="s">
        <v>5435</v>
      </c>
      <c r="B447" s="822" t="s">
        <v>5824</v>
      </c>
      <c r="C447" s="822" t="s">
        <v>599</v>
      </c>
      <c r="D447" s="822" t="s">
        <v>5735</v>
      </c>
      <c r="E447" s="822" t="s">
        <v>5738</v>
      </c>
      <c r="F447" s="822" t="s">
        <v>5739</v>
      </c>
      <c r="G447" s="831">
        <v>19</v>
      </c>
      <c r="H447" s="831">
        <v>2318</v>
      </c>
      <c r="I447" s="822">
        <v>2.375</v>
      </c>
      <c r="J447" s="822">
        <v>122</v>
      </c>
      <c r="K447" s="831">
        <v>8</v>
      </c>
      <c r="L447" s="831">
        <v>976</v>
      </c>
      <c r="M447" s="822">
        <v>1</v>
      </c>
      <c r="N447" s="822">
        <v>122</v>
      </c>
      <c r="O447" s="831">
        <v>1</v>
      </c>
      <c r="P447" s="831">
        <v>123</v>
      </c>
      <c r="Q447" s="827">
        <v>0.12602459016393441</v>
      </c>
      <c r="R447" s="832">
        <v>123</v>
      </c>
    </row>
    <row r="448" spans="1:18" ht="14.45" customHeight="1" x14ac:dyDescent="0.2">
      <c r="A448" s="821" t="s">
        <v>5435</v>
      </c>
      <c r="B448" s="822" t="s">
        <v>5824</v>
      </c>
      <c r="C448" s="822" t="s">
        <v>599</v>
      </c>
      <c r="D448" s="822" t="s">
        <v>5735</v>
      </c>
      <c r="E448" s="822" t="s">
        <v>5740</v>
      </c>
      <c r="F448" s="822" t="s">
        <v>5741</v>
      </c>
      <c r="G448" s="831">
        <v>460</v>
      </c>
      <c r="H448" s="831">
        <v>67620</v>
      </c>
      <c r="I448" s="822">
        <v>1.4586793795974717</v>
      </c>
      <c r="J448" s="822">
        <v>147</v>
      </c>
      <c r="K448" s="831">
        <v>307</v>
      </c>
      <c r="L448" s="831">
        <v>46357</v>
      </c>
      <c r="M448" s="822">
        <v>1</v>
      </c>
      <c r="N448" s="822">
        <v>151</v>
      </c>
      <c r="O448" s="831">
        <v>386</v>
      </c>
      <c r="P448" s="831">
        <v>59058</v>
      </c>
      <c r="Q448" s="827">
        <v>1.2739823543369933</v>
      </c>
      <c r="R448" s="832">
        <v>153</v>
      </c>
    </row>
    <row r="449" spans="1:18" ht="14.45" customHeight="1" x14ac:dyDescent="0.2">
      <c r="A449" s="821" t="s">
        <v>5435</v>
      </c>
      <c r="B449" s="822" t="s">
        <v>5824</v>
      </c>
      <c r="C449" s="822" t="s">
        <v>599</v>
      </c>
      <c r="D449" s="822" t="s">
        <v>5735</v>
      </c>
      <c r="E449" s="822" t="s">
        <v>5742</v>
      </c>
      <c r="F449" s="822" t="s">
        <v>5743</v>
      </c>
      <c r="G449" s="831">
        <v>2</v>
      </c>
      <c r="H449" s="831">
        <v>392</v>
      </c>
      <c r="I449" s="822"/>
      <c r="J449" s="822">
        <v>196</v>
      </c>
      <c r="K449" s="831"/>
      <c r="L449" s="831"/>
      <c r="M449" s="822"/>
      <c r="N449" s="822"/>
      <c r="O449" s="831">
        <v>7</v>
      </c>
      <c r="P449" s="831">
        <v>1407</v>
      </c>
      <c r="Q449" s="827"/>
      <c r="R449" s="832">
        <v>201</v>
      </c>
    </row>
    <row r="450" spans="1:18" ht="14.45" customHeight="1" x14ac:dyDescent="0.2">
      <c r="A450" s="821" t="s">
        <v>5435</v>
      </c>
      <c r="B450" s="822" t="s">
        <v>5824</v>
      </c>
      <c r="C450" s="822" t="s">
        <v>599</v>
      </c>
      <c r="D450" s="822" t="s">
        <v>5735</v>
      </c>
      <c r="E450" s="822" t="s">
        <v>5744</v>
      </c>
      <c r="F450" s="822" t="s">
        <v>5745</v>
      </c>
      <c r="G450" s="831">
        <v>1721</v>
      </c>
      <c r="H450" s="831">
        <v>63677</v>
      </c>
      <c r="I450" s="822">
        <v>1.1208766062312974</v>
      </c>
      <c r="J450" s="822">
        <v>37</v>
      </c>
      <c r="K450" s="831">
        <v>1495</v>
      </c>
      <c r="L450" s="831">
        <v>56810</v>
      </c>
      <c r="M450" s="822">
        <v>1</v>
      </c>
      <c r="N450" s="822">
        <v>38</v>
      </c>
      <c r="O450" s="831">
        <v>1015</v>
      </c>
      <c r="P450" s="831">
        <v>38570</v>
      </c>
      <c r="Q450" s="827">
        <v>0.67892976588628762</v>
      </c>
      <c r="R450" s="832">
        <v>38</v>
      </c>
    </row>
    <row r="451" spans="1:18" ht="14.45" customHeight="1" x14ac:dyDescent="0.2">
      <c r="A451" s="821" t="s">
        <v>5435</v>
      </c>
      <c r="B451" s="822" t="s">
        <v>5824</v>
      </c>
      <c r="C451" s="822" t="s">
        <v>599</v>
      </c>
      <c r="D451" s="822" t="s">
        <v>5735</v>
      </c>
      <c r="E451" s="822" t="s">
        <v>5752</v>
      </c>
      <c r="F451" s="822" t="s">
        <v>5753</v>
      </c>
      <c r="G451" s="831">
        <v>5576</v>
      </c>
      <c r="H451" s="831">
        <v>992528</v>
      </c>
      <c r="I451" s="822">
        <v>1.4885501106070265</v>
      </c>
      <c r="J451" s="822">
        <v>178</v>
      </c>
      <c r="K451" s="831">
        <v>3725</v>
      </c>
      <c r="L451" s="831">
        <v>666775</v>
      </c>
      <c r="M451" s="822">
        <v>1</v>
      </c>
      <c r="N451" s="822">
        <v>179</v>
      </c>
      <c r="O451" s="831">
        <v>3891</v>
      </c>
      <c r="P451" s="831">
        <v>700380</v>
      </c>
      <c r="Q451" s="827">
        <v>1.0503993101121067</v>
      </c>
      <c r="R451" s="832">
        <v>180</v>
      </c>
    </row>
    <row r="452" spans="1:18" ht="14.45" customHeight="1" x14ac:dyDescent="0.2">
      <c r="A452" s="821" t="s">
        <v>5435</v>
      </c>
      <c r="B452" s="822" t="s">
        <v>5824</v>
      </c>
      <c r="C452" s="822" t="s">
        <v>599</v>
      </c>
      <c r="D452" s="822" t="s">
        <v>5735</v>
      </c>
      <c r="E452" s="822" t="s">
        <v>5841</v>
      </c>
      <c r="F452" s="822" t="s">
        <v>5842</v>
      </c>
      <c r="G452" s="831">
        <v>1</v>
      </c>
      <c r="H452" s="831">
        <v>1243</v>
      </c>
      <c r="I452" s="822"/>
      <c r="J452" s="822">
        <v>1243</v>
      </c>
      <c r="K452" s="831"/>
      <c r="L452" s="831"/>
      <c r="M452" s="822"/>
      <c r="N452" s="822"/>
      <c r="O452" s="831">
        <v>2</v>
      </c>
      <c r="P452" s="831">
        <v>2502</v>
      </c>
      <c r="Q452" s="827"/>
      <c r="R452" s="832">
        <v>1251</v>
      </c>
    </row>
    <row r="453" spans="1:18" ht="14.45" customHeight="1" x14ac:dyDescent="0.2">
      <c r="A453" s="821" t="s">
        <v>5435</v>
      </c>
      <c r="B453" s="822" t="s">
        <v>5824</v>
      </c>
      <c r="C453" s="822" t="s">
        <v>599</v>
      </c>
      <c r="D453" s="822" t="s">
        <v>5735</v>
      </c>
      <c r="E453" s="822" t="s">
        <v>5843</v>
      </c>
      <c r="F453" s="822" t="s">
        <v>5844</v>
      </c>
      <c r="G453" s="831">
        <v>148</v>
      </c>
      <c r="H453" s="831">
        <v>105820</v>
      </c>
      <c r="I453" s="822">
        <v>0.95483870967741935</v>
      </c>
      <c r="J453" s="822">
        <v>715</v>
      </c>
      <c r="K453" s="831">
        <v>155</v>
      </c>
      <c r="L453" s="831">
        <v>110825</v>
      </c>
      <c r="M453" s="822">
        <v>1</v>
      </c>
      <c r="N453" s="822">
        <v>715</v>
      </c>
      <c r="O453" s="831">
        <v>341</v>
      </c>
      <c r="P453" s="831">
        <v>244156</v>
      </c>
      <c r="Q453" s="827">
        <v>2.2030769230769232</v>
      </c>
      <c r="R453" s="832">
        <v>716</v>
      </c>
    </row>
    <row r="454" spans="1:18" ht="14.45" customHeight="1" x14ac:dyDescent="0.2">
      <c r="A454" s="821" t="s">
        <v>5435</v>
      </c>
      <c r="B454" s="822" t="s">
        <v>5824</v>
      </c>
      <c r="C454" s="822" t="s">
        <v>599</v>
      </c>
      <c r="D454" s="822" t="s">
        <v>5735</v>
      </c>
      <c r="E454" s="822" t="s">
        <v>5845</v>
      </c>
      <c r="F454" s="822" t="s">
        <v>5846</v>
      </c>
      <c r="G454" s="831">
        <v>22</v>
      </c>
      <c r="H454" s="831">
        <v>13904</v>
      </c>
      <c r="I454" s="822">
        <v>0.64603661369761178</v>
      </c>
      <c r="J454" s="822">
        <v>632</v>
      </c>
      <c r="K454" s="831">
        <v>34</v>
      </c>
      <c r="L454" s="831">
        <v>21522</v>
      </c>
      <c r="M454" s="822">
        <v>1</v>
      </c>
      <c r="N454" s="822">
        <v>633</v>
      </c>
      <c r="O454" s="831"/>
      <c r="P454" s="831"/>
      <c r="Q454" s="827"/>
      <c r="R454" s="832"/>
    </row>
    <row r="455" spans="1:18" ht="14.45" customHeight="1" x14ac:dyDescent="0.2">
      <c r="A455" s="821" t="s">
        <v>5435</v>
      </c>
      <c r="B455" s="822" t="s">
        <v>5824</v>
      </c>
      <c r="C455" s="822" t="s">
        <v>599</v>
      </c>
      <c r="D455" s="822" t="s">
        <v>5735</v>
      </c>
      <c r="E455" s="822" t="s">
        <v>5847</v>
      </c>
      <c r="F455" s="822" t="s">
        <v>5848</v>
      </c>
      <c r="G455" s="831">
        <v>23</v>
      </c>
      <c r="H455" s="831">
        <v>153663</v>
      </c>
      <c r="I455" s="822">
        <v>0.99790888722927562</v>
      </c>
      <c r="J455" s="822">
        <v>6681</v>
      </c>
      <c r="K455" s="831">
        <v>23</v>
      </c>
      <c r="L455" s="831">
        <v>153985</v>
      </c>
      <c r="M455" s="822">
        <v>1</v>
      </c>
      <c r="N455" s="822">
        <v>6695</v>
      </c>
      <c r="O455" s="831">
        <v>42</v>
      </c>
      <c r="P455" s="831">
        <v>281694</v>
      </c>
      <c r="Q455" s="827">
        <v>1.8293600025976555</v>
      </c>
      <c r="R455" s="832">
        <v>6707</v>
      </c>
    </row>
    <row r="456" spans="1:18" ht="14.45" customHeight="1" x14ac:dyDescent="0.2">
      <c r="A456" s="821" t="s">
        <v>5435</v>
      </c>
      <c r="B456" s="822" t="s">
        <v>5824</v>
      </c>
      <c r="C456" s="822" t="s">
        <v>599</v>
      </c>
      <c r="D456" s="822" t="s">
        <v>5735</v>
      </c>
      <c r="E456" s="822" t="s">
        <v>5849</v>
      </c>
      <c r="F456" s="822" t="s">
        <v>5850</v>
      </c>
      <c r="G456" s="831">
        <v>2</v>
      </c>
      <c r="H456" s="831">
        <v>258</v>
      </c>
      <c r="I456" s="822">
        <v>0.49615384615384617</v>
      </c>
      <c r="J456" s="822">
        <v>129</v>
      </c>
      <c r="K456" s="831">
        <v>4</v>
      </c>
      <c r="L456" s="831">
        <v>520</v>
      </c>
      <c r="M456" s="822">
        <v>1</v>
      </c>
      <c r="N456" s="822">
        <v>130</v>
      </c>
      <c r="O456" s="831">
        <v>23</v>
      </c>
      <c r="P456" s="831">
        <v>3013</v>
      </c>
      <c r="Q456" s="827">
        <v>5.7942307692307695</v>
      </c>
      <c r="R456" s="832">
        <v>131</v>
      </c>
    </row>
    <row r="457" spans="1:18" ht="14.45" customHeight="1" x14ac:dyDescent="0.2">
      <c r="A457" s="821" t="s">
        <v>5435</v>
      </c>
      <c r="B457" s="822" t="s">
        <v>5824</v>
      </c>
      <c r="C457" s="822" t="s">
        <v>599</v>
      </c>
      <c r="D457" s="822" t="s">
        <v>5735</v>
      </c>
      <c r="E457" s="822" t="s">
        <v>5851</v>
      </c>
      <c r="F457" s="822" t="s">
        <v>5852</v>
      </c>
      <c r="G457" s="831">
        <v>2</v>
      </c>
      <c r="H457" s="831">
        <v>1448</v>
      </c>
      <c r="I457" s="822">
        <v>0.98907103825136611</v>
      </c>
      <c r="J457" s="822">
        <v>724</v>
      </c>
      <c r="K457" s="831">
        <v>2</v>
      </c>
      <c r="L457" s="831">
        <v>1464</v>
      </c>
      <c r="M457" s="822">
        <v>1</v>
      </c>
      <c r="N457" s="822">
        <v>732</v>
      </c>
      <c r="O457" s="831">
        <v>1</v>
      </c>
      <c r="P457" s="831">
        <v>741</v>
      </c>
      <c r="Q457" s="827">
        <v>0.50614754098360659</v>
      </c>
      <c r="R457" s="832">
        <v>741</v>
      </c>
    </row>
    <row r="458" spans="1:18" ht="14.45" customHeight="1" x14ac:dyDescent="0.2">
      <c r="A458" s="821" t="s">
        <v>5435</v>
      </c>
      <c r="B458" s="822" t="s">
        <v>5824</v>
      </c>
      <c r="C458" s="822" t="s">
        <v>599</v>
      </c>
      <c r="D458" s="822" t="s">
        <v>5735</v>
      </c>
      <c r="E458" s="822" t="s">
        <v>5853</v>
      </c>
      <c r="F458" s="822" t="s">
        <v>5854</v>
      </c>
      <c r="G458" s="831">
        <v>220</v>
      </c>
      <c r="H458" s="831">
        <v>193380</v>
      </c>
      <c r="I458" s="822">
        <v>0.59324477712672941</v>
      </c>
      <c r="J458" s="822">
        <v>879</v>
      </c>
      <c r="K458" s="831">
        <v>370</v>
      </c>
      <c r="L458" s="831">
        <v>325970</v>
      </c>
      <c r="M458" s="822">
        <v>1</v>
      </c>
      <c r="N458" s="822">
        <v>881</v>
      </c>
      <c r="O458" s="831">
        <v>561</v>
      </c>
      <c r="P458" s="831">
        <v>494802</v>
      </c>
      <c r="Q458" s="827">
        <v>1.5179372334877443</v>
      </c>
      <c r="R458" s="832">
        <v>882</v>
      </c>
    </row>
    <row r="459" spans="1:18" ht="14.45" customHeight="1" x14ac:dyDescent="0.2">
      <c r="A459" s="821" t="s">
        <v>5435</v>
      </c>
      <c r="B459" s="822" t="s">
        <v>5824</v>
      </c>
      <c r="C459" s="822" t="s">
        <v>599</v>
      </c>
      <c r="D459" s="822" t="s">
        <v>5735</v>
      </c>
      <c r="E459" s="822" t="s">
        <v>5758</v>
      </c>
      <c r="F459" s="822" t="s">
        <v>5759</v>
      </c>
      <c r="G459" s="831">
        <v>2204</v>
      </c>
      <c r="H459" s="831">
        <v>537776</v>
      </c>
      <c r="I459" s="822">
        <v>1.1314454029034293</v>
      </c>
      <c r="J459" s="822">
        <v>244</v>
      </c>
      <c r="K459" s="831">
        <v>1940</v>
      </c>
      <c r="L459" s="831">
        <v>475300</v>
      </c>
      <c r="M459" s="822">
        <v>1</v>
      </c>
      <c r="N459" s="822">
        <v>245</v>
      </c>
      <c r="O459" s="831">
        <v>1910</v>
      </c>
      <c r="P459" s="831">
        <v>469860</v>
      </c>
      <c r="Q459" s="827">
        <v>0.98855459709657056</v>
      </c>
      <c r="R459" s="832">
        <v>246</v>
      </c>
    </row>
    <row r="460" spans="1:18" ht="14.45" customHeight="1" x14ac:dyDescent="0.2">
      <c r="A460" s="821" t="s">
        <v>5435</v>
      </c>
      <c r="B460" s="822" t="s">
        <v>5824</v>
      </c>
      <c r="C460" s="822" t="s">
        <v>599</v>
      </c>
      <c r="D460" s="822" t="s">
        <v>5735</v>
      </c>
      <c r="E460" s="822" t="s">
        <v>5760</v>
      </c>
      <c r="F460" s="822" t="s">
        <v>5761</v>
      </c>
      <c r="G460" s="831">
        <v>7305</v>
      </c>
      <c r="H460" s="831">
        <v>243499.88999999981</v>
      </c>
      <c r="I460" s="822">
        <v>1.5716444617192731</v>
      </c>
      <c r="J460" s="822">
        <v>33.333318275153978</v>
      </c>
      <c r="K460" s="831">
        <v>4648</v>
      </c>
      <c r="L460" s="831">
        <v>154933.18999999997</v>
      </c>
      <c r="M460" s="822">
        <v>1</v>
      </c>
      <c r="N460" s="822">
        <v>33.333302495697069</v>
      </c>
      <c r="O460" s="831">
        <v>5287</v>
      </c>
      <c r="P460" s="831">
        <v>176233.21999999991</v>
      </c>
      <c r="Q460" s="827">
        <v>1.1374788061873633</v>
      </c>
      <c r="R460" s="832">
        <v>33.333311897106093</v>
      </c>
    </row>
    <row r="461" spans="1:18" ht="14.45" customHeight="1" x14ac:dyDescent="0.2">
      <c r="A461" s="821" t="s">
        <v>5435</v>
      </c>
      <c r="B461" s="822" t="s">
        <v>5824</v>
      </c>
      <c r="C461" s="822" t="s">
        <v>599</v>
      </c>
      <c r="D461" s="822" t="s">
        <v>5735</v>
      </c>
      <c r="E461" s="822" t="s">
        <v>5855</v>
      </c>
      <c r="F461" s="822" t="s">
        <v>5856</v>
      </c>
      <c r="G461" s="831">
        <v>43</v>
      </c>
      <c r="H461" s="831">
        <v>40377</v>
      </c>
      <c r="I461" s="822">
        <v>0.87475627193552585</v>
      </c>
      <c r="J461" s="822">
        <v>939</v>
      </c>
      <c r="K461" s="831">
        <v>49</v>
      </c>
      <c r="L461" s="831">
        <v>46158</v>
      </c>
      <c r="M461" s="822">
        <v>1</v>
      </c>
      <c r="N461" s="822">
        <v>942</v>
      </c>
      <c r="O461" s="831">
        <v>42</v>
      </c>
      <c r="P461" s="831">
        <v>39648</v>
      </c>
      <c r="Q461" s="827">
        <v>0.85896269335759778</v>
      </c>
      <c r="R461" s="832">
        <v>944</v>
      </c>
    </row>
    <row r="462" spans="1:18" ht="14.45" customHeight="1" x14ac:dyDescent="0.2">
      <c r="A462" s="821" t="s">
        <v>5435</v>
      </c>
      <c r="B462" s="822" t="s">
        <v>5824</v>
      </c>
      <c r="C462" s="822" t="s">
        <v>599</v>
      </c>
      <c r="D462" s="822" t="s">
        <v>5735</v>
      </c>
      <c r="E462" s="822" t="s">
        <v>5762</v>
      </c>
      <c r="F462" s="822" t="s">
        <v>5763</v>
      </c>
      <c r="G462" s="831">
        <v>2019</v>
      </c>
      <c r="H462" s="831">
        <v>74703</v>
      </c>
      <c r="I462" s="822">
        <v>0.90760314914710605</v>
      </c>
      <c r="J462" s="822">
        <v>37</v>
      </c>
      <c r="K462" s="831">
        <v>2166</v>
      </c>
      <c r="L462" s="831">
        <v>82308</v>
      </c>
      <c r="M462" s="822">
        <v>1</v>
      </c>
      <c r="N462" s="822">
        <v>38</v>
      </c>
      <c r="O462" s="831">
        <v>2742</v>
      </c>
      <c r="P462" s="831">
        <v>104196</v>
      </c>
      <c r="Q462" s="827">
        <v>1.2659279778393351</v>
      </c>
      <c r="R462" s="832">
        <v>38</v>
      </c>
    </row>
    <row r="463" spans="1:18" ht="14.45" customHeight="1" x14ac:dyDescent="0.2">
      <c r="A463" s="821" t="s">
        <v>5435</v>
      </c>
      <c r="B463" s="822" t="s">
        <v>5824</v>
      </c>
      <c r="C463" s="822" t="s">
        <v>599</v>
      </c>
      <c r="D463" s="822" t="s">
        <v>5735</v>
      </c>
      <c r="E463" s="822" t="s">
        <v>5764</v>
      </c>
      <c r="F463" s="822" t="s">
        <v>5765</v>
      </c>
      <c r="G463" s="831"/>
      <c r="H463" s="831"/>
      <c r="I463" s="822"/>
      <c r="J463" s="822"/>
      <c r="K463" s="831">
        <v>22</v>
      </c>
      <c r="L463" s="831">
        <v>1914</v>
      </c>
      <c r="M463" s="822">
        <v>1</v>
      </c>
      <c r="N463" s="822">
        <v>87</v>
      </c>
      <c r="O463" s="831">
        <v>11</v>
      </c>
      <c r="P463" s="831">
        <v>968</v>
      </c>
      <c r="Q463" s="827">
        <v>0.50574712643678166</v>
      </c>
      <c r="R463" s="832">
        <v>88</v>
      </c>
    </row>
    <row r="464" spans="1:18" ht="14.45" customHeight="1" x14ac:dyDescent="0.2">
      <c r="A464" s="821" t="s">
        <v>5435</v>
      </c>
      <c r="B464" s="822" t="s">
        <v>5824</v>
      </c>
      <c r="C464" s="822" t="s">
        <v>599</v>
      </c>
      <c r="D464" s="822" t="s">
        <v>5735</v>
      </c>
      <c r="E464" s="822" t="s">
        <v>5766</v>
      </c>
      <c r="F464" s="822" t="s">
        <v>5767</v>
      </c>
      <c r="G464" s="831">
        <v>710</v>
      </c>
      <c r="H464" s="831">
        <v>22720</v>
      </c>
      <c r="I464" s="822">
        <v>0.99780412823891085</v>
      </c>
      <c r="J464" s="822">
        <v>32</v>
      </c>
      <c r="K464" s="831">
        <v>690</v>
      </c>
      <c r="L464" s="831">
        <v>22770</v>
      </c>
      <c r="M464" s="822">
        <v>1</v>
      </c>
      <c r="N464" s="822">
        <v>33</v>
      </c>
      <c r="O464" s="831">
        <v>649</v>
      </c>
      <c r="P464" s="831">
        <v>21417</v>
      </c>
      <c r="Q464" s="827">
        <v>0.94057971014492758</v>
      </c>
      <c r="R464" s="832">
        <v>33</v>
      </c>
    </row>
    <row r="465" spans="1:18" ht="14.45" customHeight="1" x14ac:dyDescent="0.2">
      <c r="A465" s="821" t="s">
        <v>5435</v>
      </c>
      <c r="B465" s="822" t="s">
        <v>5824</v>
      </c>
      <c r="C465" s="822" t="s">
        <v>599</v>
      </c>
      <c r="D465" s="822" t="s">
        <v>5735</v>
      </c>
      <c r="E465" s="822" t="s">
        <v>5857</v>
      </c>
      <c r="F465" s="822" t="s">
        <v>5858</v>
      </c>
      <c r="G465" s="831">
        <v>1929</v>
      </c>
      <c r="H465" s="831">
        <v>684795</v>
      </c>
      <c r="I465" s="822">
        <v>1.0289592229858668</v>
      </c>
      <c r="J465" s="822">
        <v>355</v>
      </c>
      <c r="K465" s="831">
        <v>1859</v>
      </c>
      <c r="L465" s="831">
        <v>665522</v>
      </c>
      <c r="M465" s="822">
        <v>1</v>
      </c>
      <c r="N465" s="822">
        <v>358</v>
      </c>
      <c r="O465" s="831">
        <v>1438</v>
      </c>
      <c r="P465" s="831">
        <v>517680</v>
      </c>
      <c r="Q465" s="827">
        <v>0.77785557802747318</v>
      </c>
      <c r="R465" s="832">
        <v>360</v>
      </c>
    </row>
    <row r="466" spans="1:18" ht="14.45" customHeight="1" x14ac:dyDescent="0.2">
      <c r="A466" s="821" t="s">
        <v>5435</v>
      </c>
      <c r="B466" s="822" t="s">
        <v>5824</v>
      </c>
      <c r="C466" s="822" t="s">
        <v>599</v>
      </c>
      <c r="D466" s="822" t="s">
        <v>5735</v>
      </c>
      <c r="E466" s="822" t="s">
        <v>5768</v>
      </c>
      <c r="F466" s="822" t="s">
        <v>5769</v>
      </c>
      <c r="G466" s="831">
        <v>978</v>
      </c>
      <c r="H466" s="831">
        <v>129096</v>
      </c>
      <c r="I466" s="822">
        <v>1.4802889576883385</v>
      </c>
      <c r="J466" s="822">
        <v>132</v>
      </c>
      <c r="K466" s="831">
        <v>646</v>
      </c>
      <c r="L466" s="831">
        <v>87210</v>
      </c>
      <c r="M466" s="822">
        <v>1</v>
      </c>
      <c r="N466" s="822">
        <v>135</v>
      </c>
      <c r="O466" s="831">
        <v>727</v>
      </c>
      <c r="P466" s="831">
        <v>99599</v>
      </c>
      <c r="Q466" s="827">
        <v>1.1420593968581585</v>
      </c>
      <c r="R466" s="832">
        <v>137</v>
      </c>
    </row>
    <row r="467" spans="1:18" ht="14.45" customHeight="1" x14ac:dyDescent="0.2">
      <c r="A467" s="821" t="s">
        <v>5435</v>
      </c>
      <c r="B467" s="822" t="s">
        <v>5824</v>
      </c>
      <c r="C467" s="822" t="s">
        <v>599</v>
      </c>
      <c r="D467" s="822" t="s">
        <v>5735</v>
      </c>
      <c r="E467" s="822" t="s">
        <v>5859</v>
      </c>
      <c r="F467" s="822" t="s">
        <v>5860</v>
      </c>
      <c r="G467" s="831">
        <v>3</v>
      </c>
      <c r="H467" s="831">
        <v>2106</v>
      </c>
      <c r="I467" s="822">
        <v>0.27079850842227082</v>
      </c>
      <c r="J467" s="822">
        <v>702</v>
      </c>
      <c r="K467" s="831">
        <v>11</v>
      </c>
      <c r="L467" s="831">
        <v>7777</v>
      </c>
      <c r="M467" s="822">
        <v>1</v>
      </c>
      <c r="N467" s="822">
        <v>707</v>
      </c>
      <c r="O467" s="831">
        <v>41</v>
      </c>
      <c r="P467" s="831">
        <v>29151</v>
      </c>
      <c r="Q467" s="827">
        <v>3.7483605503407484</v>
      </c>
      <c r="R467" s="832">
        <v>711</v>
      </c>
    </row>
    <row r="468" spans="1:18" ht="14.45" customHeight="1" x14ac:dyDescent="0.2">
      <c r="A468" s="821" t="s">
        <v>5435</v>
      </c>
      <c r="B468" s="822" t="s">
        <v>5824</v>
      </c>
      <c r="C468" s="822" t="s">
        <v>599</v>
      </c>
      <c r="D468" s="822" t="s">
        <v>5735</v>
      </c>
      <c r="E468" s="822" t="s">
        <v>5770</v>
      </c>
      <c r="F468" s="822" t="s">
        <v>5771</v>
      </c>
      <c r="G468" s="831"/>
      <c r="H468" s="831"/>
      <c r="I468" s="822"/>
      <c r="J468" s="822"/>
      <c r="K468" s="831"/>
      <c r="L468" s="831"/>
      <c r="M468" s="822"/>
      <c r="N468" s="822"/>
      <c r="O468" s="831">
        <v>6</v>
      </c>
      <c r="P468" s="831">
        <v>1368</v>
      </c>
      <c r="Q468" s="827"/>
      <c r="R468" s="832">
        <v>228</v>
      </c>
    </row>
    <row r="469" spans="1:18" ht="14.45" customHeight="1" x14ac:dyDescent="0.2">
      <c r="A469" s="821" t="s">
        <v>5435</v>
      </c>
      <c r="B469" s="822" t="s">
        <v>5824</v>
      </c>
      <c r="C469" s="822" t="s">
        <v>599</v>
      </c>
      <c r="D469" s="822" t="s">
        <v>5735</v>
      </c>
      <c r="E469" s="822" t="s">
        <v>5861</v>
      </c>
      <c r="F469" s="822" t="s">
        <v>5862</v>
      </c>
      <c r="G469" s="831"/>
      <c r="H469" s="831"/>
      <c r="I469" s="822"/>
      <c r="J469" s="822"/>
      <c r="K469" s="831">
        <v>4</v>
      </c>
      <c r="L469" s="831">
        <v>2172</v>
      </c>
      <c r="M469" s="822">
        <v>1</v>
      </c>
      <c r="N469" s="822">
        <v>543</v>
      </c>
      <c r="O469" s="831">
        <v>2</v>
      </c>
      <c r="P469" s="831">
        <v>1094</v>
      </c>
      <c r="Q469" s="827">
        <v>0.50368324125230202</v>
      </c>
      <c r="R469" s="832">
        <v>547</v>
      </c>
    </row>
    <row r="470" spans="1:18" ht="14.45" customHeight="1" x14ac:dyDescent="0.2">
      <c r="A470" s="821" t="s">
        <v>5435</v>
      </c>
      <c r="B470" s="822" t="s">
        <v>5824</v>
      </c>
      <c r="C470" s="822" t="s">
        <v>599</v>
      </c>
      <c r="D470" s="822" t="s">
        <v>5735</v>
      </c>
      <c r="E470" s="822" t="s">
        <v>5776</v>
      </c>
      <c r="F470" s="822" t="s">
        <v>5777</v>
      </c>
      <c r="G470" s="831">
        <v>1173</v>
      </c>
      <c r="H470" s="831">
        <v>69207</v>
      </c>
      <c r="I470" s="822">
        <v>1.040863287712438</v>
      </c>
      <c r="J470" s="822">
        <v>59</v>
      </c>
      <c r="K470" s="831">
        <v>1090</v>
      </c>
      <c r="L470" s="831">
        <v>66490</v>
      </c>
      <c r="M470" s="822">
        <v>1</v>
      </c>
      <c r="N470" s="822">
        <v>61</v>
      </c>
      <c r="O470" s="831">
        <v>866</v>
      </c>
      <c r="P470" s="831">
        <v>53692</v>
      </c>
      <c r="Q470" s="827">
        <v>0.80751992780869308</v>
      </c>
      <c r="R470" s="832">
        <v>62</v>
      </c>
    </row>
    <row r="471" spans="1:18" ht="14.45" customHeight="1" x14ac:dyDescent="0.2">
      <c r="A471" s="821" t="s">
        <v>5435</v>
      </c>
      <c r="B471" s="822" t="s">
        <v>5824</v>
      </c>
      <c r="C471" s="822" t="s">
        <v>599</v>
      </c>
      <c r="D471" s="822" t="s">
        <v>5735</v>
      </c>
      <c r="E471" s="822" t="s">
        <v>5780</v>
      </c>
      <c r="F471" s="822" t="s">
        <v>5781</v>
      </c>
      <c r="G471" s="831"/>
      <c r="H471" s="831"/>
      <c r="I471" s="822"/>
      <c r="J471" s="822"/>
      <c r="K471" s="831">
        <v>3</v>
      </c>
      <c r="L471" s="831">
        <v>183</v>
      </c>
      <c r="M471" s="822">
        <v>1</v>
      </c>
      <c r="N471" s="822">
        <v>61</v>
      </c>
      <c r="O471" s="831">
        <v>4</v>
      </c>
      <c r="P471" s="831">
        <v>248</v>
      </c>
      <c r="Q471" s="827">
        <v>1.355191256830601</v>
      </c>
      <c r="R471" s="832">
        <v>62</v>
      </c>
    </row>
    <row r="472" spans="1:18" ht="14.45" customHeight="1" x14ac:dyDescent="0.2">
      <c r="A472" s="821" t="s">
        <v>5435</v>
      </c>
      <c r="B472" s="822" t="s">
        <v>5824</v>
      </c>
      <c r="C472" s="822" t="s">
        <v>599</v>
      </c>
      <c r="D472" s="822" t="s">
        <v>5735</v>
      </c>
      <c r="E472" s="822" t="s">
        <v>5782</v>
      </c>
      <c r="F472" s="822" t="s">
        <v>5783</v>
      </c>
      <c r="G472" s="831">
        <v>9</v>
      </c>
      <c r="H472" s="831">
        <v>1044</v>
      </c>
      <c r="I472" s="822">
        <v>0.375</v>
      </c>
      <c r="J472" s="822">
        <v>116</v>
      </c>
      <c r="K472" s="831">
        <v>24</v>
      </c>
      <c r="L472" s="831">
        <v>2784</v>
      </c>
      <c r="M472" s="822">
        <v>1</v>
      </c>
      <c r="N472" s="822">
        <v>116</v>
      </c>
      <c r="O472" s="831">
        <v>26</v>
      </c>
      <c r="P472" s="831">
        <v>3042</v>
      </c>
      <c r="Q472" s="827">
        <v>1.0926724137931034</v>
      </c>
      <c r="R472" s="832">
        <v>117</v>
      </c>
    </row>
    <row r="473" spans="1:18" ht="14.45" customHeight="1" x14ac:dyDescent="0.2">
      <c r="A473" s="821" t="s">
        <v>5435</v>
      </c>
      <c r="B473" s="822" t="s">
        <v>5824</v>
      </c>
      <c r="C473" s="822" t="s">
        <v>599</v>
      </c>
      <c r="D473" s="822" t="s">
        <v>5735</v>
      </c>
      <c r="E473" s="822" t="s">
        <v>5863</v>
      </c>
      <c r="F473" s="822" t="s">
        <v>5864</v>
      </c>
      <c r="G473" s="831">
        <v>1</v>
      </c>
      <c r="H473" s="831">
        <v>3832</v>
      </c>
      <c r="I473" s="822">
        <v>0.99817660849179479</v>
      </c>
      <c r="J473" s="822">
        <v>3832</v>
      </c>
      <c r="K473" s="831">
        <v>1</v>
      </c>
      <c r="L473" s="831">
        <v>3839</v>
      </c>
      <c r="M473" s="822">
        <v>1</v>
      </c>
      <c r="N473" s="822">
        <v>3839</v>
      </c>
      <c r="O473" s="831"/>
      <c r="P473" s="831"/>
      <c r="Q473" s="827"/>
      <c r="R473" s="832"/>
    </row>
    <row r="474" spans="1:18" ht="14.45" customHeight="1" x14ac:dyDescent="0.2">
      <c r="A474" s="821" t="s">
        <v>5435</v>
      </c>
      <c r="B474" s="822" t="s">
        <v>5824</v>
      </c>
      <c r="C474" s="822" t="s">
        <v>599</v>
      </c>
      <c r="D474" s="822" t="s">
        <v>5735</v>
      </c>
      <c r="E474" s="822" t="s">
        <v>5865</v>
      </c>
      <c r="F474" s="822" t="s">
        <v>5866</v>
      </c>
      <c r="G474" s="831">
        <v>71</v>
      </c>
      <c r="H474" s="831">
        <v>138095</v>
      </c>
      <c r="I474" s="822">
        <v>1.4163589743589744</v>
      </c>
      <c r="J474" s="822">
        <v>1945</v>
      </c>
      <c r="K474" s="831">
        <v>50</v>
      </c>
      <c r="L474" s="831">
        <v>97500</v>
      </c>
      <c r="M474" s="822">
        <v>1</v>
      </c>
      <c r="N474" s="822">
        <v>1950</v>
      </c>
      <c r="O474" s="831">
        <v>48</v>
      </c>
      <c r="P474" s="831">
        <v>93792</v>
      </c>
      <c r="Q474" s="827">
        <v>0.9619692307692308</v>
      </c>
      <c r="R474" s="832">
        <v>1954</v>
      </c>
    </row>
    <row r="475" spans="1:18" ht="14.45" customHeight="1" x14ac:dyDescent="0.2">
      <c r="A475" s="821" t="s">
        <v>5435</v>
      </c>
      <c r="B475" s="822" t="s">
        <v>5824</v>
      </c>
      <c r="C475" s="822" t="s">
        <v>599</v>
      </c>
      <c r="D475" s="822" t="s">
        <v>5735</v>
      </c>
      <c r="E475" s="822" t="s">
        <v>5867</v>
      </c>
      <c r="F475" s="822" t="s">
        <v>5868</v>
      </c>
      <c r="G475" s="831">
        <v>1</v>
      </c>
      <c r="H475" s="831">
        <v>301</v>
      </c>
      <c r="I475" s="822">
        <v>0.99013157894736847</v>
      </c>
      <c r="J475" s="822">
        <v>301</v>
      </c>
      <c r="K475" s="831">
        <v>1</v>
      </c>
      <c r="L475" s="831">
        <v>304</v>
      </c>
      <c r="M475" s="822">
        <v>1</v>
      </c>
      <c r="N475" s="822">
        <v>304</v>
      </c>
      <c r="O475" s="831"/>
      <c r="P475" s="831"/>
      <c r="Q475" s="827"/>
      <c r="R475" s="832"/>
    </row>
    <row r="476" spans="1:18" ht="14.45" customHeight="1" x14ac:dyDescent="0.2">
      <c r="A476" s="821" t="s">
        <v>5435</v>
      </c>
      <c r="B476" s="822" t="s">
        <v>5824</v>
      </c>
      <c r="C476" s="822" t="s">
        <v>599</v>
      </c>
      <c r="D476" s="822" t="s">
        <v>5735</v>
      </c>
      <c r="E476" s="822" t="s">
        <v>5869</v>
      </c>
      <c r="F476" s="822" t="s">
        <v>5870</v>
      </c>
      <c r="G476" s="831"/>
      <c r="H476" s="831"/>
      <c r="I476" s="822"/>
      <c r="J476" s="822"/>
      <c r="K476" s="831"/>
      <c r="L476" s="831"/>
      <c r="M476" s="822"/>
      <c r="N476" s="822"/>
      <c r="O476" s="831">
        <v>5</v>
      </c>
      <c r="P476" s="831">
        <v>810</v>
      </c>
      <c r="Q476" s="827"/>
      <c r="R476" s="832">
        <v>162</v>
      </c>
    </row>
    <row r="477" spans="1:18" ht="14.45" customHeight="1" x14ac:dyDescent="0.2">
      <c r="A477" s="821" t="s">
        <v>5435</v>
      </c>
      <c r="B477" s="822" t="s">
        <v>5824</v>
      </c>
      <c r="C477" s="822" t="s">
        <v>602</v>
      </c>
      <c r="D477" s="822" t="s">
        <v>5437</v>
      </c>
      <c r="E477" s="822" t="s">
        <v>5442</v>
      </c>
      <c r="F477" s="822" t="s">
        <v>5443</v>
      </c>
      <c r="G477" s="831"/>
      <c r="H477" s="831"/>
      <c r="I477" s="822"/>
      <c r="J477" s="822"/>
      <c r="K477" s="831"/>
      <c r="L477" s="831"/>
      <c r="M477" s="822"/>
      <c r="N477" s="822"/>
      <c r="O477" s="831">
        <v>0.6</v>
      </c>
      <c r="P477" s="831">
        <v>7.72</v>
      </c>
      <c r="Q477" s="827"/>
      <c r="R477" s="832">
        <v>12.866666666666667</v>
      </c>
    </row>
    <row r="478" spans="1:18" ht="14.45" customHeight="1" x14ac:dyDescent="0.2">
      <c r="A478" s="821" t="s">
        <v>5435</v>
      </c>
      <c r="B478" s="822" t="s">
        <v>5824</v>
      </c>
      <c r="C478" s="822" t="s">
        <v>602</v>
      </c>
      <c r="D478" s="822" t="s">
        <v>5437</v>
      </c>
      <c r="E478" s="822" t="s">
        <v>5446</v>
      </c>
      <c r="F478" s="822"/>
      <c r="G478" s="831">
        <v>47</v>
      </c>
      <c r="H478" s="831">
        <v>222892.79999999996</v>
      </c>
      <c r="I478" s="822">
        <v>11.749999999999998</v>
      </c>
      <c r="J478" s="822">
        <v>4742.3999999999987</v>
      </c>
      <c r="K478" s="831">
        <v>4</v>
      </c>
      <c r="L478" s="831">
        <v>18969.599999999999</v>
      </c>
      <c r="M478" s="822">
        <v>1</v>
      </c>
      <c r="N478" s="822">
        <v>4742.3999999999996</v>
      </c>
      <c r="O478" s="831"/>
      <c r="P478" s="831"/>
      <c r="Q478" s="827"/>
      <c r="R478" s="832"/>
    </row>
    <row r="479" spans="1:18" ht="14.45" customHeight="1" x14ac:dyDescent="0.2">
      <c r="A479" s="821" t="s">
        <v>5435</v>
      </c>
      <c r="B479" s="822" t="s">
        <v>5824</v>
      </c>
      <c r="C479" s="822" t="s">
        <v>602</v>
      </c>
      <c r="D479" s="822" t="s">
        <v>5437</v>
      </c>
      <c r="E479" s="822" t="s">
        <v>5451</v>
      </c>
      <c r="F479" s="822" t="s">
        <v>2057</v>
      </c>
      <c r="G479" s="831"/>
      <c r="H479" s="831"/>
      <c r="I479" s="822"/>
      <c r="J479" s="822"/>
      <c r="K479" s="831">
        <v>5</v>
      </c>
      <c r="L479" s="831">
        <v>20317.599999999999</v>
      </c>
      <c r="M479" s="822">
        <v>1</v>
      </c>
      <c r="N479" s="822">
        <v>4063.5199999999995</v>
      </c>
      <c r="O479" s="831">
        <v>4</v>
      </c>
      <c r="P479" s="831">
        <v>18969.599999999999</v>
      </c>
      <c r="Q479" s="827">
        <v>0.93365358113162966</v>
      </c>
      <c r="R479" s="832">
        <v>4742.3999999999996</v>
      </c>
    </row>
    <row r="480" spans="1:18" ht="14.45" customHeight="1" x14ac:dyDescent="0.2">
      <c r="A480" s="821" t="s">
        <v>5435</v>
      </c>
      <c r="B480" s="822" t="s">
        <v>5824</v>
      </c>
      <c r="C480" s="822" t="s">
        <v>602</v>
      </c>
      <c r="D480" s="822" t="s">
        <v>5437</v>
      </c>
      <c r="E480" s="822" t="s">
        <v>5482</v>
      </c>
      <c r="F480" s="822" t="s">
        <v>816</v>
      </c>
      <c r="G480" s="831"/>
      <c r="H480" s="831"/>
      <c r="I480" s="822"/>
      <c r="J480" s="822"/>
      <c r="K480" s="831"/>
      <c r="L480" s="831"/>
      <c r="M480" s="822"/>
      <c r="N480" s="822"/>
      <c r="O480" s="831">
        <v>0.4</v>
      </c>
      <c r="P480" s="831">
        <v>23.939999999999998</v>
      </c>
      <c r="Q480" s="827"/>
      <c r="R480" s="832">
        <v>59.849999999999994</v>
      </c>
    </row>
    <row r="481" spans="1:18" ht="14.45" customHeight="1" x14ac:dyDescent="0.2">
      <c r="A481" s="821" t="s">
        <v>5435</v>
      </c>
      <c r="B481" s="822" t="s">
        <v>5824</v>
      </c>
      <c r="C481" s="822" t="s">
        <v>602</v>
      </c>
      <c r="D481" s="822" t="s">
        <v>5437</v>
      </c>
      <c r="E481" s="822" t="s">
        <v>5488</v>
      </c>
      <c r="F481" s="822" t="s">
        <v>5489</v>
      </c>
      <c r="G481" s="831">
        <v>0.1</v>
      </c>
      <c r="H481" s="831">
        <v>11.73</v>
      </c>
      <c r="I481" s="822">
        <v>9.0909090909090912E-2</v>
      </c>
      <c r="J481" s="822">
        <v>117.3</v>
      </c>
      <c r="K481" s="831">
        <v>1.2000000000000002</v>
      </c>
      <c r="L481" s="831">
        <v>129.03</v>
      </c>
      <c r="M481" s="822">
        <v>1</v>
      </c>
      <c r="N481" s="822">
        <v>107.52499999999999</v>
      </c>
      <c r="O481" s="831">
        <v>0.2</v>
      </c>
      <c r="P481" s="831">
        <v>23.46</v>
      </c>
      <c r="Q481" s="827">
        <v>0.18181818181818182</v>
      </c>
      <c r="R481" s="832">
        <v>117.3</v>
      </c>
    </row>
    <row r="482" spans="1:18" ht="14.45" customHeight="1" x14ac:dyDescent="0.2">
      <c r="A482" s="821" t="s">
        <v>5435</v>
      </c>
      <c r="B482" s="822" t="s">
        <v>5824</v>
      </c>
      <c r="C482" s="822" t="s">
        <v>602</v>
      </c>
      <c r="D482" s="822" t="s">
        <v>5437</v>
      </c>
      <c r="E482" s="822" t="s">
        <v>5515</v>
      </c>
      <c r="F482" s="822" t="s">
        <v>5516</v>
      </c>
      <c r="G482" s="831"/>
      <c r="H482" s="831"/>
      <c r="I482" s="822"/>
      <c r="J482" s="822"/>
      <c r="K482" s="831"/>
      <c r="L482" s="831"/>
      <c r="M482" s="822"/>
      <c r="N482" s="822"/>
      <c r="O482" s="831">
        <v>1</v>
      </c>
      <c r="P482" s="831">
        <v>6706.6</v>
      </c>
      <c r="Q482" s="827"/>
      <c r="R482" s="832">
        <v>6706.6</v>
      </c>
    </row>
    <row r="483" spans="1:18" ht="14.45" customHeight="1" x14ac:dyDescent="0.2">
      <c r="A483" s="821" t="s">
        <v>5435</v>
      </c>
      <c r="B483" s="822" t="s">
        <v>5824</v>
      </c>
      <c r="C483" s="822" t="s">
        <v>602</v>
      </c>
      <c r="D483" s="822" t="s">
        <v>5437</v>
      </c>
      <c r="E483" s="822" t="s">
        <v>5525</v>
      </c>
      <c r="F483" s="822" t="s">
        <v>5526</v>
      </c>
      <c r="G483" s="831">
        <v>1</v>
      </c>
      <c r="H483" s="831">
        <v>3799.88</v>
      </c>
      <c r="I483" s="822"/>
      <c r="J483" s="822">
        <v>3799.88</v>
      </c>
      <c r="K483" s="831"/>
      <c r="L483" s="831"/>
      <c r="M483" s="822"/>
      <c r="N483" s="822"/>
      <c r="O483" s="831"/>
      <c r="P483" s="831"/>
      <c r="Q483" s="827"/>
      <c r="R483" s="832"/>
    </row>
    <row r="484" spans="1:18" ht="14.45" customHeight="1" x14ac:dyDescent="0.2">
      <c r="A484" s="821" t="s">
        <v>5435</v>
      </c>
      <c r="B484" s="822" t="s">
        <v>5824</v>
      </c>
      <c r="C484" s="822" t="s">
        <v>602</v>
      </c>
      <c r="D484" s="822" t="s">
        <v>5437</v>
      </c>
      <c r="E484" s="822" t="s">
        <v>5537</v>
      </c>
      <c r="F484" s="822" t="s">
        <v>758</v>
      </c>
      <c r="G484" s="831"/>
      <c r="H484" s="831"/>
      <c r="I484" s="822"/>
      <c r="J484" s="822"/>
      <c r="K484" s="831"/>
      <c r="L484" s="831"/>
      <c r="M484" s="822"/>
      <c r="N484" s="822"/>
      <c r="O484" s="831">
        <v>2</v>
      </c>
      <c r="P484" s="831">
        <v>158.4</v>
      </c>
      <c r="Q484" s="827"/>
      <c r="R484" s="832">
        <v>79.2</v>
      </c>
    </row>
    <row r="485" spans="1:18" ht="14.45" customHeight="1" x14ac:dyDescent="0.2">
      <c r="A485" s="821" t="s">
        <v>5435</v>
      </c>
      <c r="B485" s="822" t="s">
        <v>5824</v>
      </c>
      <c r="C485" s="822" t="s">
        <v>602</v>
      </c>
      <c r="D485" s="822" t="s">
        <v>5437</v>
      </c>
      <c r="E485" s="822" t="s">
        <v>5547</v>
      </c>
      <c r="F485" s="822" t="s">
        <v>912</v>
      </c>
      <c r="G485" s="831"/>
      <c r="H485" s="831"/>
      <c r="I485" s="822"/>
      <c r="J485" s="822"/>
      <c r="K485" s="831">
        <v>1.87</v>
      </c>
      <c r="L485" s="831">
        <v>297.92</v>
      </c>
      <c r="M485" s="822">
        <v>1</v>
      </c>
      <c r="N485" s="822">
        <v>159.31550802139037</v>
      </c>
      <c r="O485" s="831"/>
      <c r="P485" s="831"/>
      <c r="Q485" s="827"/>
      <c r="R485" s="832"/>
    </row>
    <row r="486" spans="1:18" ht="14.45" customHeight="1" x14ac:dyDescent="0.2">
      <c r="A486" s="821" t="s">
        <v>5435</v>
      </c>
      <c r="B486" s="822" t="s">
        <v>5824</v>
      </c>
      <c r="C486" s="822" t="s">
        <v>602</v>
      </c>
      <c r="D486" s="822" t="s">
        <v>5437</v>
      </c>
      <c r="E486" s="822" t="s">
        <v>5563</v>
      </c>
      <c r="F486" s="822" t="s">
        <v>5564</v>
      </c>
      <c r="G486" s="831"/>
      <c r="H486" s="831"/>
      <c r="I486" s="822"/>
      <c r="J486" s="822"/>
      <c r="K486" s="831"/>
      <c r="L486" s="831"/>
      <c r="M486" s="822"/>
      <c r="N486" s="822"/>
      <c r="O486" s="831">
        <v>1.49</v>
      </c>
      <c r="P486" s="831">
        <v>615.12</v>
      </c>
      <c r="Q486" s="827"/>
      <c r="R486" s="832">
        <v>412.83221476510067</v>
      </c>
    </row>
    <row r="487" spans="1:18" ht="14.45" customHeight="1" x14ac:dyDescent="0.2">
      <c r="A487" s="821" t="s">
        <v>5435</v>
      </c>
      <c r="B487" s="822" t="s">
        <v>5824</v>
      </c>
      <c r="C487" s="822" t="s">
        <v>602</v>
      </c>
      <c r="D487" s="822" t="s">
        <v>5437</v>
      </c>
      <c r="E487" s="822" t="s">
        <v>5573</v>
      </c>
      <c r="F487" s="822" t="s">
        <v>2645</v>
      </c>
      <c r="G487" s="831"/>
      <c r="H487" s="831"/>
      <c r="I487" s="822"/>
      <c r="J487" s="822"/>
      <c r="K487" s="831"/>
      <c r="L487" s="831"/>
      <c r="M487" s="822"/>
      <c r="N487" s="822"/>
      <c r="O487" s="831">
        <v>0.05</v>
      </c>
      <c r="P487" s="831">
        <v>13.7</v>
      </c>
      <c r="Q487" s="827"/>
      <c r="R487" s="832">
        <v>273.99999999999994</v>
      </c>
    </row>
    <row r="488" spans="1:18" ht="14.45" customHeight="1" x14ac:dyDescent="0.2">
      <c r="A488" s="821" t="s">
        <v>5435</v>
      </c>
      <c r="B488" s="822" t="s">
        <v>5824</v>
      </c>
      <c r="C488" s="822" t="s">
        <v>602</v>
      </c>
      <c r="D488" s="822" t="s">
        <v>5437</v>
      </c>
      <c r="E488" s="822" t="s">
        <v>5584</v>
      </c>
      <c r="F488" s="822" t="s">
        <v>5585</v>
      </c>
      <c r="G488" s="831">
        <v>5</v>
      </c>
      <c r="H488" s="831">
        <v>23712</v>
      </c>
      <c r="I488" s="822">
        <v>0.10177732604455675</v>
      </c>
      <c r="J488" s="822">
        <v>4742.3999999999996</v>
      </c>
      <c r="K488" s="831">
        <v>57</v>
      </c>
      <c r="L488" s="831">
        <v>232979.20000000004</v>
      </c>
      <c r="M488" s="822">
        <v>1</v>
      </c>
      <c r="N488" s="822">
        <v>4087.354385964913</v>
      </c>
      <c r="O488" s="831">
        <v>62</v>
      </c>
      <c r="P488" s="831">
        <v>236791.16</v>
      </c>
      <c r="Q488" s="827">
        <v>1.0163618039722</v>
      </c>
      <c r="R488" s="832">
        <v>3819.2122580645164</v>
      </c>
    </row>
    <row r="489" spans="1:18" ht="14.45" customHeight="1" x14ac:dyDescent="0.2">
      <c r="A489" s="821" t="s">
        <v>5435</v>
      </c>
      <c r="B489" s="822" t="s">
        <v>5824</v>
      </c>
      <c r="C489" s="822" t="s">
        <v>602</v>
      </c>
      <c r="D489" s="822" t="s">
        <v>5437</v>
      </c>
      <c r="E489" s="822" t="s">
        <v>5605</v>
      </c>
      <c r="F489" s="822" t="s">
        <v>5606</v>
      </c>
      <c r="G489" s="831">
        <v>1</v>
      </c>
      <c r="H489" s="831">
        <v>1440.46</v>
      </c>
      <c r="I489" s="822">
        <v>1.2139696773051738</v>
      </c>
      <c r="J489" s="822">
        <v>1440.46</v>
      </c>
      <c r="K489" s="831">
        <v>1</v>
      </c>
      <c r="L489" s="831">
        <v>1186.57</v>
      </c>
      <c r="M489" s="822">
        <v>1</v>
      </c>
      <c r="N489" s="822">
        <v>1186.57</v>
      </c>
      <c r="O489" s="831"/>
      <c r="P489" s="831"/>
      <c r="Q489" s="827"/>
      <c r="R489" s="832"/>
    </row>
    <row r="490" spans="1:18" ht="14.45" customHeight="1" x14ac:dyDescent="0.2">
      <c r="A490" s="821" t="s">
        <v>5435</v>
      </c>
      <c r="B490" s="822" t="s">
        <v>5824</v>
      </c>
      <c r="C490" s="822" t="s">
        <v>602</v>
      </c>
      <c r="D490" s="822" t="s">
        <v>5437</v>
      </c>
      <c r="E490" s="822" t="s">
        <v>5607</v>
      </c>
      <c r="F490" s="822" t="s">
        <v>5606</v>
      </c>
      <c r="G490" s="831">
        <v>45</v>
      </c>
      <c r="H490" s="831">
        <v>203111.30000000002</v>
      </c>
      <c r="I490" s="822">
        <v>3.0132592349180376</v>
      </c>
      <c r="J490" s="822">
        <v>4513.5844444444447</v>
      </c>
      <c r="K490" s="831">
        <v>17</v>
      </c>
      <c r="L490" s="831">
        <v>67405.850000000006</v>
      </c>
      <c r="M490" s="822">
        <v>1</v>
      </c>
      <c r="N490" s="822">
        <v>3965.05</v>
      </c>
      <c r="O490" s="831">
        <v>4</v>
      </c>
      <c r="P490" s="831">
        <v>15860.68</v>
      </c>
      <c r="Q490" s="827">
        <v>0.2353012386907071</v>
      </c>
      <c r="R490" s="832">
        <v>3965.17</v>
      </c>
    </row>
    <row r="491" spans="1:18" ht="14.45" customHeight="1" x14ac:dyDescent="0.2">
      <c r="A491" s="821" t="s">
        <v>5435</v>
      </c>
      <c r="B491" s="822" t="s">
        <v>5824</v>
      </c>
      <c r="C491" s="822" t="s">
        <v>602</v>
      </c>
      <c r="D491" s="822" t="s">
        <v>5437</v>
      </c>
      <c r="E491" s="822" t="s">
        <v>5626</v>
      </c>
      <c r="F491" s="822" t="s">
        <v>5622</v>
      </c>
      <c r="G491" s="831">
        <v>1</v>
      </c>
      <c r="H491" s="831">
        <v>22483.23</v>
      </c>
      <c r="I491" s="822"/>
      <c r="J491" s="822">
        <v>22483.23</v>
      </c>
      <c r="K491" s="831"/>
      <c r="L491" s="831"/>
      <c r="M491" s="822"/>
      <c r="N491" s="822"/>
      <c r="O491" s="831"/>
      <c r="P491" s="831"/>
      <c r="Q491" s="827"/>
      <c r="R491" s="832"/>
    </row>
    <row r="492" spans="1:18" ht="14.45" customHeight="1" x14ac:dyDescent="0.2">
      <c r="A492" s="821" t="s">
        <v>5435</v>
      </c>
      <c r="B492" s="822" t="s">
        <v>5824</v>
      </c>
      <c r="C492" s="822" t="s">
        <v>602</v>
      </c>
      <c r="D492" s="822" t="s">
        <v>5437</v>
      </c>
      <c r="E492" s="822" t="s">
        <v>5638</v>
      </c>
      <c r="F492" s="822" t="s">
        <v>2512</v>
      </c>
      <c r="G492" s="831"/>
      <c r="H492" s="831"/>
      <c r="I492" s="822"/>
      <c r="J492" s="822"/>
      <c r="K492" s="831"/>
      <c r="L492" s="831"/>
      <c r="M492" s="822"/>
      <c r="N492" s="822"/>
      <c r="O492" s="831">
        <v>0.56999999999999995</v>
      </c>
      <c r="P492" s="831">
        <v>270.33</v>
      </c>
      <c r="Q492" s="827"/>
      <c r="R492" s="832">
        <v>474.26315789473688</v>
      </c>
    </row>
    <row r="493" spans="1:18" ht="14.45" customHeight="1" x14ac:dyDescent="0.2">
      <c r="A493" s="821" t="s">
        <v>5435</v>
      </c>
      <c r="B493" s="822" t="s">
        <v>5824</v>
      </c>
      <c r="C493" s="822" t="s">
        <v>602</v>
      </c>
      <c r="D493" s="822" t="s">
        <v>5437</v>
      </c>
      <c r="E493" s="822" t="s">
        <v>5652</v>
      </c>
      <c r="F493" s="822" t="s">
        <v>5651</v>
      </c>
      <c r="G493" s="831"/>
      <c r="H493" s="831"/>
      <c r="I493" s="822"/>
      <c r="J493" s="822"/>
      <c r="K493" s="831"/>
      <c r="L493" s="831"/>
      <c r="M493" s="822"/>
      <c r="N493" s="822"/>
      <c r="O493" s="831">
        <v>0.4</v>
      </c>
      <c r="P493" s="831">
        <v>43.55</v>
      </c>
      <c r="Q493" s="827"/>
      <c r="R493" s="832">
        <v>108.87499999999999</v>
      </c>
    </row>
    <row r="494" spans="1:18" ht="14.45" customHeight="1" x14ac:dyDescent="0.2">
      <c r="A494" s="821" t="s">
        <v>5435</v>
      </c>
      <c r="B494" s="822" t="s">
        <v>5824</v>
      </c>
      <c r="C494" s="822" t="s">
        <v>602</v>
      </c>
      <c r="D494" s="822" t="s">
        <v>5437</v>
      </c>
      <c r="E494" s="822" t="s">
        <v>5669</v>
      </c>
      <c r="F494" s="822" t="s">
        <v>2057</v>
      </c>
      <c r="G494" s="831"/>
      <c r="H494" s="831"/>
      <c r="I494" s="822"/>
      <c r="J494" s="822"/>
      <c r="K494" s="831"/>
      <c r="L494" s="831"/>
      <c r="M494" s="822"/>
      <c r="N494" s="822"/>
      <c r="O494" s="831">
        <v>8</v>
      </c>
      <c r="P494" s="831">
        <v>36581.440000000002</v>
      </c>
      <c r="Q494" s="827"/>
      <c r="R494" s="832">
        <v>4572.68</v>
      </c>
    </row>
    <row r="495" spans="1:18" ht="14.45" customHeight="1" x14ac:dyDescent="0.2">
      <c r="A495" s="821" t="s">
        <v>5435</v>
      </c>
      <c r="B495" s="822" t="s">
        <v>5824</v>
      </c>
      <c r="C495" s="822" t="s">
        <v>602</v>
      </c>
      <c r="D495" s="822" t="s">
        <v>5437</v>
      </c>
      <c r="E495" s="822" t="s">
        <v>5670</v>
      </c>
      <c r="F495" s="822" t="s">
        <v>2057</v>
      </c>
      <c r="G495" s="831"/>
      <c r="H495" s="831"/>
      <c r="I495" s="822"/>
      <c r="J495" s="822"/>
      <c r="K495" s="831"/>
      <c r="L495" s="831"/>
      <c r="M495" s="822"/>
      <c r="N495" s="822"/>
      <c r="O495" s="831">
        <v>3</v>
      </c>
      <c r="P495" s="831">
        <v>3872.58</v>
      </c>
      <c r="Q495" s="827"/>
      <c r="R495" s="832">
        <v>1290.8599999999999</v>
      </c>
    </row>
    <row r="496" spans="1:18" ht="14.45" customHeight="1" x14ac:dyDescent="0.2">
      <c r="A496" s="821" t="s">
        <v>5435</v>
      </c>
      <c r="B496" s="822" t="s">
        <v>5824</v>
      </c>
      <c r="C496" s="822" t="s">
        <v>602</v>
      </c>
      <c r="D496" s="822" t="s">
        <v>5437</v>
      </c>
      <c r="E496" s="822" t="s">
        <v>5679</v>
      </c>
      <c r="F496" s="822" t="s">
        <v>758</v>
      </c>
      <c r="G496" s="831"/>
      <c r="H496" s="831"/>
      <c r="I496" s="822"/>
      <c r="J496" s="822"/>
      <c r="K496" s="831"/>
      <c r="L496" s="831"/>
      <c r="M496" s="822"/>
      <c r="N496" s="822"/>
      <c r="O496" s="831">
        <v>0.79</v>
      </c>
      <c r="P496" s="831">
        <v>172.93</v>
      </c>
      <c r="Q496" s="827"/>
      <c r="R496" s="832">
        <v>218.89873417721518</v>
      </c>
    </row>
    <row r="497" spans="1:18" ht="14.45" customHeight="1" x14ac:dyDescent="0.2">
      <c r="A497" s="821" t="s">
        <v>5435</v>
      </c>
      <c r="B497" s="822" t="s">
        <v>5824</v>
      </c>
      <c r="C497" s="822" t="s">
        <v>602</v>
      </c>
      <c r="D497" s="822" t="s">
        <v>5703</v>
      </c>
      <c r="E497" s="822" t="s">
        <v>5706</v>
      </c>
      <c r="F497" s="822" t="s">
        <v>5707</v>
      </c>
      <c r="G497" s="831">
        <v>1</v>
      </c>
      <c r="H497" s="831">
        <v>867</v>
      </c>
      <c r="I497" s="822"/>
      <c r="J497" s="822">
        <v>867</v>
      </c>
      <c r="K497" s="831"/>
      <c r="L497" s="831"/>
      <c r="M497" s="822"/>
      <c r="N497" s="822"/>
      <c r="O497" s="831"/>
      <c r="P497" s="831"/>
      <c r="Q497" s="827"/>
      <c r="R497" s="832"/>
    </row>
    <row r="498" spans="1:18" ht="14.45" customHeight="1" x14ac:dyDescent="0.2">
      <c r="A498" s="821" t="s">
        <v>5435</v>
      </c>
      <c r="B498" s="822" t="s">
        <v>5824</v>
      </c>
      <c r="C498" s="822" t="s">
        <v>602</v>
      </c>
      <c r="D498" s="822" t="s">
        <v>5703</v>
      </c>
      <c r="E498" s="822" t="s">
        <v>5708</v>
      </c>
      <c r="F498" s="822" t="s">
        <v>5709</v>
      </c>
      <c r="G498" s="831"/>
      <c r="H498" s="831"/>
      <c r="I498" s="822"/>
      <c r="J498" s="822"/>
      <c r="K498" s="831">
        <v>3</v>
      </c>
      <c r="L498" s="831">
        <v>2892</v>
      </c>
      <c r="M498" s="822">
        <v>1</v>
      </c>
      <c r="N498" s="822">
        <v>964</v>
      </c>
      <c r="O498" s="831"/>
      <c r="P498" s="831"/>
      <c r="Q498" s="827"/>
      <c r="R498" s="832"/>
    </row>
    <row r="499" spans="1:18" ht="14.45" customHeight="1" x14ac:dyDescent="0.2">
      <c r="A499" s="821" t="s">
        <v>5435</v>
      </c>
      <c r="B499" s="822" t="s">
        <v>5824</v>
      </c>
      <c r="C499" s="822" t="s">
        <v>602</v>
      </c>
      <c r="D499" s="822" t="s">
        <v>5703</v>
      </c>
      <c r="E499" s="822" t="s">
        <v>5832</v>
      </c>
      <c r="F499" s="822" t="s">
        <v>5833</v>
      </c>
      <c r="G499" s="831">
        <v>62</v>
      </c>
      <c r="H499" s="831">
        <v>63349.74</v>
      </c>
      <c r="I499" s="822"/>
      <c r="J499" s="822">
        <v>1021.77</v>
      </c>
      <c r="K499" s="831"/>
      <c r="L499" s="831"/>
      <c r="M499" s="822"/>
      <c r="N499" s="822"/>
      <c r="O499" s="831"/>
      <c r="P499" s="831"/>
      <c r="Q499" s="827"/>
      <c r="R499" s="832"/>
    </row>
    <row r="500" spans="1:18" ht="14.45" customHeight="1" x14ac:dyDescent="0.2">
      <c r="A500" s="821" t="s">
        <v>5435</v>
      </c>
      <c r="B500" s="822" t="s">
        <v>5824</v>
      </c>
      <c r="C500" s="822" t="s">
        <v>602</v>
      </c>
      <c r="D500" s="822" t="s">
        <v>5703</v>
      </c>
      <c r="E500" s="822" t="s">
        <v>5871</v>
      </c>
      <c r="F500" s="822" t="s">
        <v>5872</v>
      </c>
      <c r="G500" s="831">
        <v>53</v>
      </c>
      <c r="H500" s="831">
        <v>106666.21000000004</v>
      </c>
      <c r="I500" s="822"/>
      <c r="J500" s="822">
        <v>2012.5700000000006</v>
      </c>
      <c r="K500" s="831"/>
      <c r="L500" s="831"/>
      <c r="M500" s="822"/>
      <c r="N500" s="822"/>
      <c r="O500" s="831"/>
      <c r="P500" s="831"/>
      <c r="Q500" s="827"/>
      <c r="R500" s="832"/>
    </row>
    <row r="501" spans="1:18" ht="14.45" customHeight="1" x14ac:dyDescent="0.2">
      <c r="A501" s="821" t="s">
        <v>5435</v>
      </c>
      <c r="B501" s="822" t="s">
        <v>5824</v>
      </c>
      <c r="C501" s="822" t="s">
        <v>602</v>
      </c>
      <c r="D501" s="822" t="s">
        <v>5703</v>
      </c>
      <c r="E501" s="822" t="s">
        <v>5836</v>
      </c>
      <c r="F501" s="822" t="s">
        <v>5837</v>
      </c>
      <c r="G501" s="831"/>
      <c r="H501" s="831"/>
      <c r="I501" s="822"/>
      <c r="J501" s="822"/>
      <c r="K501" s="831">
        <v>45</v>
      </c>
      <c r="L501" s="831">
        <v>132770.70000000001</v>
      </c>
      <c r="M501" s="822">
        <v>1</v>
      </c>
      <c r="N501" s="822">
        <v>2950.46</v>
      </c>
      <c r="O501" s="831">
        <v>57</v>
      </c>
      <c r="P501" s="831">
        <v>143684.71000000002</v>
      </c>
      <c r="Q501" s="827">
        <v>1.0822019466644373</v>
      </c>
      <c r="R501" s="832">
        <v>2520.7843859649129</v>
      </c>
    </row>
    <row r="502" spans="1:18" ht="14.45" customHeight="1" x14ac:dyDescent="0.2">
      <c r="A502" s="821" t="s">
        <v>5435</v>
      </c>
      <c r="B502" s="822" t="s">
        <v>5824</v>
      </c>
      <c r="C502" s="822" t="s">
        <v>602</v>
      </c>
      <c r="D502" s="822" t="s">
        <v>5703</v>
      </c>
      <c r="E502" s="822" t="s">
        <v>5838</v>
      </c>
      <c r="F502" s="822" t="s">
        <v>5839</v>
      </c>
      <c r="G502" s="831"/>
      <c r="H502" s="831"/>
      <c r="I502" s="822"/>
      <c r="J502" s="822"/>
      <c r="K502" s="831">
        <v>61</v>
      </c>
      <c r="L502" s="831">
        <v>95561.38</v>
      </c>
      <c r="M502" s="822">
        <v>1</v>
      </c>
      <c r="N502" s="822">
        <v>1566.5800000000002</v>
      </c>
      <c r="O502" s="831">
        <v>49</v>
      </c>
      <c r="P502" s="831">
        <v>67981.140000000014</v>
      </c>
      <c r="Q502" s="827">
        <v>0.71138717335392199</v>
      </c>
      <c r="R502" s="832">
        <v>1387.3702040816329</v>
      </c>
    </row>
    <row r="503" spans="1:18" ht="14.45" customHeight="1" x14ac:dyDescent="0.2">
      <c r="A503" s="821" t="s">
        <v>5435</v>
      </c>
      <c r="B503" s="822" t="s">
        <v>5824</v>
      </c>
      <c r="C503" s="822" t="s">
        <v>602</v>
      </c>
      <c r="D503" s="822" t="s">
        <v>5703</v>
      </c>
      <c r="E503" s="822" t="s">
        <v>5873</v>
      </c>
      <c r="F503" s="822" t="s">
        <v>5874</v>
      </c>
      <c r="G503" s="831"/>
      <c r="H503" s="831"/>
      <c r="I503" s="822"/>
      <c r="J503" s="822"/>
      <c r="K503" s="831">
        <v>5</v>
      </c>
      <c r="L503" s="831">
        <v>5154.5</v>
      </c>
      <c r="M503" s="822">
        <v>1</v>
      </c>
      <c r="N503" s="822">
        <v>1030.9000000000001</v>
      </c>
      <c r="O503" s="831"/>
      <c r="P503" s="831"/>
      <c r="Q503" s="827"/>
      <c r="R503" s="832"/>
    </row>
    <row r="504" spans="1:18" ht="14.45" customHeight="1" x14ac:dyDescent="0.2">
      <c r="A504" s="821" t="s">
        <v>5435</v>
      </c>
      <c r="B504" s="822" t="s">
        <v>5824</v>
      </c>
      <c r="C504" s="822" t="s">
        <v>602</v>
      </c>
      <c r="D504" s="822" t="s">
        <v>5703</v>
      </c>
      <c r="E504" s="822" t="s">
        <v>5875</v>
      </c>
      <c r="F504" s="822" t="s">
        <v>5876</v>
      </c>
      <c r="G504" s="831"/>
      <c r="H504" s="831"/>
      <c r="I504" s="822"/>
      <c r="J504" s="822"/>
      <c r="K504" s="831"/>
      <c r="L504" s="831"/>
      <c r="M504" s="822"/>
      <c r="N504" s="822"/>
      <c r="O504" s="831">
        <v>1</v>
      </c>
      <c r="P504" s="831">
        <v>289800</v>
      </c>
      <c r="Q504" s="827"/>
      <c r="R504" s="832">
        <v>289800</v>
      </c>
    </row>
    <row r="505" spans="1:18" ht="14.45" customHeight="1" x14ac:dyDescent="0.2">
      <c r="A505" s="821" t="s">
        <v>5435</v>
      </c>
      <c r="B505" s="822" t="s">
        <v>5824</v>
      </c>
      <c r="C505" s="822" t="s">
        <v>602</v>
      </c>
      <c r="D505" s="822" t="s">
        <v>5703</v>
      </c>
      <c r="E505" s="822" t="s">
        <v>5714</v>
      </c>
      <c r="F505" s="822" t="s">
        <v>5715</v>
      </c>
      <c r="G505" s="831"/>
      <c r="H505" s="831"/>
      <c r="I505" s="822"/>
      <c r="J505" s="822"/>
      <c r="K505" s="831"/>
      <c r="L505" s="831"/>
      <c r="M505" s="822"/>
      <c r="N505" s="822"/>
      <c r="O505" s="831">
        <v>3</v>
      </c>
      <c r="P505" s="831">
        <v>537.90000000000009</v>
      </c>
      <c r="Q505" s="827"/>
      <c r="R505" s="832">
        <v>179.30000000000004</v>
      </c>
    </row>
    <row r="506" spans="1:18" ht="14.45" customHeight="1" x14ac:dyDescent="0.2">
      <c r="A506" s="821" t="s">
        <v>5435</v>
      </c>
      <c r="B506" s="822" t="s">
        <v>5824</v>
      </c>
      <c r="C506" s="822" t="s">
        <v>602</v>
      </c>
      <c r="D506" s="822" t="s">
        <v>5703</v>
      </c>
      <c r="E506" s="822" t="s">
        <v>5718</v>
      </c>
      <c r="F506" s="822" t="s">
        <v>5719</v>
      </c>
      <c r="G506" s="831"/>
      <c r="H506" s="831"/>
      <c r="I506" s="822"/>
      <c r="J506" s="822"/>
      <c r="K506" s="831"/>
      <c r="L506" s="831"/>
      <c r="M506" s="822"/>
      <c r="N506" s="822"/>
      <c r="O506" s="831">
        <v>1</v>
      </c>
      <c r="P506" s="831">
        <v>75.97</v>
      </c>
      <c r="Q506" s="827"/>
      <c r="R506" s="832">
        <v>75.97</v>
      </c>
    </row>
    <row r="507" spans="1:18" ht="14.45" customHeight="1" x14ac:dyDescent="0.2">
      <c r="A507" s="821" t="s">
        <v>5435</v>
      </c>
      <c r="B507" s="822" t="s">
        <v>5824</v>
      </c>
      <c r="C507" s="822" t="s">
        <v>602</v>
      </c>
      <c r="D507" s="822" t="s">
        <v>5703</v>
      </c>
      <c r="E507" s="822" t="s">
        <v>5720</v>
      </c>
      <c r="F507" s="822" t="s">
        <v>5721</v>
      </c>
      <c r="G507" s="831"/>
      <c r="H507" s="831"/>
      <c r="I507" s="822"/>
      <c r="J507" s="822"/>
      <c r="K507" s="831"/>
      <c r="L507" s="831"/>
      <c r="M507" s="822"/>
      <c r="N507" s="822"/>
      <c r="O507" s="831">
        <v>1</v>
      </c>
      <c r="P507" s="831">
        <v>94.69</v>
      </c>
      <c r="Q507" s="827"/>
      <c r="R507" s="832">
        <v>94.69</v>
      </c>
    </row>
    <row r="508" spans="1:18" ht="14.45" customHeight="1" x14ac:dyDescent="0.2">
      <c r="A508" s="821" t="s">
        <v>5435</v>
      </c>
      <c r="B508" s="822" t="s">
        <v>5824</v>
      </c>
      <c r="C508" s="822" t="s">
        <v>602</v>
      </c>
      <c r="D508" s="822" t="s">
        <v>5735</v>
      </c>
      <c r="E508" s="822" t="s">
        <v>5736</v>
      </c>
      <c r="F508" s="822" t="s">
        <v>5737</v>
      </c>
      <c r="G508" s="831">
        <v>2</v>
      </c>
      <c r="H508" s="831">
        <v>600</v>
      </c>
      <c r="I508" s="822"/>
      <c r="J508" s="822">
        <v>300</v>
      </c>
      <c r="K508" s="831"/>
      <c r="L508" s="831"/>
      <c r="M508" s="822"/>
      <c r="N508" s="822"/>
      <c r="O508" s="831"/>
      <c r="P508" s="831"/>
      <c r="Q508" s="827"/>
      <c r="R508" s="832"/>
    </row>
    <row r="509" spans="1:18" ht="14.45" customHeight="1" x14ac:dyDescent="0.2">
      <c r="A509" s="821" t="s">
        <v>5435</v>
      </c>
      <c r="B509" s="822" t="s">
        <v>5824</v>
      </c>
      <c r="C509" s="822" t="s">
        <v>602</v>
      </c>
      <c r="D509" s="822" t="s">
        <v>5735</v>
      </c>
      <c r="E509" s="822" t="s">
        <v>5738</v>
      </c>
      <c r="F509" s="822" t="s">
        <v>5739</v>
      </c>
      <c r="G509" s="831"/>
      <c r="H509" s="831"/>
      <c r="I509" s="822"/>
      <c r="J509" s="822"/>
      <c r="K509" s="831">
        <v>28</v>
      </c>
      <c r="L509" s="831">
        <v>3416</v>
      </c>
      <c r="M509" s="822">
        <v>1</v>
      </c>
      <c r="N509" s="822">
        <v>122</v>
      </c>
      <c r="O509" s="831"/>
      <c r="P509" s="831"/>
      <c r="Q509" s="827"/>
      <c r="R509" s="832"/>
    </row>
    <row r="510" spans="1:18" ht="14.45" customHeight="1" x14ac:dyDescent="0.2">
      <c r="A510" s="821" t="s">
        <v>5435</v>
      </c>
      <c r="B510" s="822" t="s">
        <v>5824</v>
      </c>
      <c r="C510" s="822" t="s">
        <v>602</v>
      </c>
      <c r="D510" s="822" t="s">
        <v>5735</v>
      </c>
      <c r="E510" s="822" t="s">
        <v>5740</v>
      </c>
      <c r="F510" s="822" t="s">
        <v>5741</v>
      </c>
      <c r="G510" s="831"/>
      <c r="H510" s="831"/>
      <c r="I510" s="822"/>
      <c r="J510" s="822"/>
      <c r="K510" s="831">
        <v>3</v>
      </c>
      <c r="L510" s="831">
        <v>453</v>
      </c>
      <c r="M510" s="822">
        <v>1</v>
      </c>
      <c r="N510" s="822">
        <v>151</v>
      </c>
      <c r="O510" s="831">
        <v>1</v>
      </c>
      <c r="P510" s="831">
        <v>153</v>
      </c>
      <c r="Q510" s="827">
        <v>0.33774834437086093</v>
      </c>
      <c r="R510" s="832">
        <v>153</v>
      </c>
    </row>
    <row r="511" spans="1:18" ht="14.45" customHeight="1" x14ac:dyDescent="0.2">
      <c r="A511" s="821" t="s">
        <v>5435</v>
      </c>
      <c r="B511" s="822" t="s">
        <v>5824</v>
      </c>
      <c r="C511" s="822" t="s">
        <v>602</v>
      </c>
      <c r="D511" s="822" t="s">
        <v>5735</v>
      </c>
      <c r="E511" s="822" t="s">
        <v>5744</v>
      </c>
      <c r="F511" s="822" t="s">
        <v>5745</v>
      </c>
      <c r="G511" s="831">
        <v>342</v>
      </c>
      <c r="H511" s="831">
        <v>12654</v>
      </c>
      <c r="I511" s="822">
        <v>1.5560747663551402</v>
      </c>
      <c r="J511" s="822">
        <v>37</v>
      </c>
      <c r="K511" s="831">
        <v>214</v>
      </c>
      <c r="L511" s="831">
        <v>8132</v>
      </c>
      <c r="M511" s="822">
        <v>1</v>
      </c>
      <c r="N511" s="822">
        <v>38</v>
      </c>
      <c r="O511" s="831">
        <v>129</v>
      </c>
      <c r="P511" s="831">
        <v>4902</v>
      </c>
      <c r="Q511" s="827">
        <v>0.60280373831775702</v>
      </c>
      <c r="R511" s="832">
        <v>38</v>
      </c>
    </row>
    <row r="512" spans="1:18" ht="14.45" customHeight="1" x14ac:dyDescent="0.2">
      <c r="A512" s="821" t="s">
        <v>5435</v>
      </c>
      <c r="B512" s="822" t="s">
        <v>5824</v>
      </c>
      <c r="C512" s="822" t="s">
        <v>602</v>
      </c>
      <c r="D512" s="822" t="s">
        <v>5735</v>
      </c>
      <c r="E512" s="822" t="s">
        <v>5746</v>
      </c>
      <c r="F512" s="822" t="s">
        <v>5747</v>
      </c>
      <c r="G512" s="831"/>
      <c r="H512" s="831"/>
      <c r="I512" s="822"/>
      <c r="J512" s="822"/>
      <c r="K512" s="831"/>
      <c r="L512" s="831"/>
      <c r="M512" s="822"/>
      <c r="N512" s="822"/>
      <c r="O512" s="831">
        <v>1</v>
      </c>
      <c r="P512" s="831">
        <v>10</v>
      </c>
      <c r="Q512" s="827"/>
      <c r="R512" s="832">
        <v>10</v>
      </c>
    </row>
    <row r="513" spans="1:18" ht="14.45" customHeight="1" x14ac:dyDescent="0.2">
      <c r="A513" s="821" t="s">
        <v>5435</v>
      </c>
      <c r="B513" s="822" t="s">
        <v>5824</v>
      </c>
      <c r="C513" s="822" t="s">
        <v>602</v>
      </c>
      <c r="D513" s="822" t="s">
        <v>5735</v>
      </c>
      <c r="E513" s="822" t="s">
        <v>5752</v>
      </c>
      <c r="F513" s="822" t="s">
        <v>5753</v>
      </c>
      <c r="G513" s="831">
        <v>1897</v>
      </c>
      <c r="H513" s="831">
        <v>337666</v>
      </c>
      <c r="I513" s="822">
        <v>0.7603394738560546</v>
      </c>
      <c r="J513" s="822">
        <v>178</v>
      </c>
      <c r="K513" s="831">
        <v>2481</v>
      </c>
      <c r="L513" s="831">
        <v>444099</v>
      </c>
      <c r="M513" s="822">
        <v>1</v>
      </c>
      <c r="N513" s="822">
        <v>179</v>
      </c>
      <c r="O513" s="831">
        <v>1922</v>
      </c>
      <c r="P513" s="831">
        <v>345960</v>
      </c>
      <c r="Q513" s="827">
        <v>0.7790154897894388</v>
      </c>
      <c r="R513" s="832">
        <v>180</v>
      </c>
    </row>
    <row r="514" spans="1:18" ht="14.45" customHeight="1" x14ac:dyDescent="0.2">
      <c r="A514" s="821" t="s">
        <v>5435</v>
      </c>
      <c r="B514" s="822" t="s">
        <v>5824</v>
      </c>
      <c r="C514" s="822" t="s">
        <v>602</v>
      </c>
      <c r="D514" s="822" t="s">
        <v>5735</v>
      </c>
      <c r="E514" s="822" t="s">
        <v>5841</v>
      </c>
      <c r="F514" s="822" t="s">
        <v>5842</v>
      </c>
      <c r="G514" s="831">
        <v>336</v>
      </c>
      <c r="H514" s="831">
        <v>417648</v>
      </c>
      <c r="I514" s="822">
        <v>1.1391912017413219</v>
      </c>
      <c r="J514" s="822">
        <v>1243</v>
      </c>
      <c r="K514" s="831">
        <v>294</v>
      </c>
      <c r="L514" s="831">
        <v>366618</v>
      </c>
      <c r="M514" s="822">
        <v>1</v>
      </c>
      <c r="N514" s="822">
        <v>1247</v>
      </c>
      <c r="O514" s="831">
        <v>293</v>
      </c>
      <c r="P514" s="831">
        <v>366543</v>
      </c>
      <c r="Q514" s="827">
        <v>0.99979542739309035</v>
      </c>
      <c r="R514" s="832">
        <v>1251</v>
      </c>
    </row>
    <row r="515" spans="1:18" ht="14.45" customHeight="1" x14ac:dyDescent="0.2">
      <c r="A515" s="821" t="s">
        <v>5435</v>
      </c>
      <c r="B515" s="822" t="s">
        <v>5824</v>
      </c>
      <c r="C515" s="822" t="s">
        <v>602</v>
      </c>
      <c r="D515" s="822" t="s">
        <v>5735</v>
      </c>
      <c r="E515" s="822" t="s">
        <v>5843</v>
      </c>
      <c r="F515" s="822" t="s">
        <v>5844</v>
      </c>
      <c r="G515" s="831">
        <v>23683</v>
      </c>
      <c r="H515" s="831">
        <v>16933345</v>
      </c>
      <c r="I515" s="822">
        <v>0.96950221057802521</v>
      </c>
      <c r="J515" s="822">
        <v>715</v>
      </c>
      <c r="K515" s="831">
        <v>24428</v>
      </c>
      <c r="L515" s="831">
        <v>17466020</v>
      </c>
      <c r="M515" s="822">
        <v>1</v>
      </c>
      <c r="N515" s="822">
        <v>715</v>
      </c>
      <c r="O515" s="831">
        <v>18406</v>
      </c>
      <c r="P515" s="831">
        <v>13178696</v>
      </c>
      <c r="Q515" s="827">
        <v>0.75453343119955207</v>
      </c>
      <c r="R515" s="832">
        <v>716</v>
      </c>
    </row>
    <row r="516" spans="1:18" ht="14.45" customHeight="1" x14ac:dyDescent="0.2">
      <c r="A516" s="821" t="s">
        <v>5435</v>
      </c>
      <c r="B516" s="822" t="s">
        <v>5824</v>
      </c>
      <c r="C516" s="822" t="s">
        <v>602</v>
      </c>
      <c r="D516" s="822" t="s">
        <v>5735</v>
      </c>
      <c r="E516" s="822" t="s">
        <v>5845</v>
      </c>
      <c r="F516" s="822" t="s">
        <v>5846</v>
      </c>
      <c r="G516" s="831">
        <v>233</v>
      </c>
      <c r="H516" s="831">
        <v>147256</v>
      </c>
      <c r="I516" s="822">
        <v>0.61706077329545217</v>
      </c>
      <c r="J516" s="822">
        <v>632</v>
      </c>
      <c r="K516" s="831">
        <v>377</v>
      </c>
      <c r="L516" s="831">
        <v>238641</v>
      </c>
      <c r="M516" s="822">
        <v>1</v>
      </c>
      <c r="N516" s="822">
        <v>633</v>
      </c>
      <c r="O516" s="831">
        <v>42</v>
      </c>
      <c r="P516" s="831">
        <v>26628</v>
      </c>
      <c r="Q516" s="827">
        <v>0.11158183212440444</v>
      </c>
      <c r="R516" s="832">
        <v>634</v>
      </c>
    </row>
    <row r="517" spans="1:18" ht="14.45" customHeight="1" x14ac:dyDescent="0.2">
      <c r="A517" s="821" t="s">
        <v>5435</v>
      </c>
      <c r="B517" s="822" t="s">
        <v>5824</v>
      </c>
      <c r="C517" s="822" t="s">
        <v>602</v>
      </c>
      <c r="D517" s="822" t="s">
        <v>5735</v>
      </c>
      <c r="E517" s="822" t="s">
        <v>5877</v>
      </c>
      <c r="F517" s="822" t="s">
        <v>5878</v>
      </c>
      <c r="G517" s="831"/>
      <c r="H517" s="831"/>
      <c r="I517" s="822"/>
      <c r="J517" s="822"/>
      <c r="K517" s="831">
        <v>2</v>
      </c>
      <c r="L517" s="831">
        <v>12324</v>
      </c>
      <c r="M517" s="822">
        <v>1</v>
      </c>
      <c r="N517" s="822">
        <v>6162</v>
      </c>
      <c r="O517" s="831"/>
      <c r="P517" s="831"/>
      <c r="Q517" s="827"/>
      <c r="R517" s="832"/>
    </row>
    <row r="518" spans="1:18" ht="14.45" customHeight="1" x14ac:dyDescent="0.2">
      <c r="A518" s="821" t="s">
        <v>5435</v>
      </c>
      <c r="B518" s="822" t="s">
        <v>5824</v>
      </c>
      <c r="C518" s="822" t="s">
        <v>602</v>
      </c>
      <c r="D518" s="822" t="s">
        <v>5735</v>
      </c>
      <c r="E518" s="822" t="s">
        <v>5847</v>
      </c>
      <c r="F518" s="822" t="s">
        <v>5848</v>
      </c>
      <c r="G518" s="831">
        <v>10</v>
      </c>
      <c r="H518" s="831">
        <v>66810</v>
      </c>
      <c r="I518" s="822">
        <v>1.9958177744585512</v>
      </c>
      <c r="J518" s="822">
        <v>6681</v>
      </c>
      <c r="K518" s="831">
        <v>5</v>
      </c>
      <c r="L518" s="831">
        <v>33475</v>
      </c>
      <c r="M518" s="822">
        <v>1</v>
      </c>
      <c r="N518" s="822">
        <v>6695</v>
      </c>
      <c r="O518" s="831">
        <v>4</v>
      </c>
      <c r="P518" s="831">
        <v>26828</v>
      </c>
      <c r="Q518" s="827">
        <v>0.80143390589992536</v>
      </c>
      <c r="R518" s="832">
        <v>6707</v>
      </c>
    </row>
    <row r="519" spans="1:18" ht="14.45" customHeight="1" x14ac:dyDescent="0.2">
      <c r="A519" s="821" t="s">
        <v>5435</v>
      </c>
      <c r="B519" s="822" t="s">
        <v>5824</v>
      </c>
      <c r="C519" s="822" t="s">
        <v>602</v>
      </c>
      <c r="D519" s="822" t="s">
        <v>5735</v>
      </c>
      <c r="E519" s="822" t="s">
        <v>5849</v>
      </c>
      <c r="F519" s="822" t="s">
        <v>5850</v>
      </c>
      <c r="G519" s="831">
        <v>938</v>
      </c>
      <c r="H519" s="831">
        <v>121002</v>
      </c>
      <c r="I519" s="822">
        <v>0.7996431403647899</v>
      </c>
      <c r="J519" s="822">
        <v>129</v>
      </c>
      <c r="K519" s="831">
        <v>1164</v>
      </c>
      <c r="L519" s="831">
        <v>151320</v>
      </c>
      <c r="M519" s="822">
        <v>1</v>
      </c>
      <c r="N519" s="822">
        <v>130</v>
      </c>
      <c r="O519" s="831">
        <v>825</v>
      </c>
      <c r="P519" s="831">
        <v>108075</v>
      </c>
      <c r="Q519" s="827">
        <v>0.71421490880253768</v>
      </c>
      <c r="R519" s="832">
        <v>131</v>
      </c>
    </row>
    <row r="520" spans="1:18" ht="14.45" customHeight="1" x14ac:dyDescent="0.2">
      <c r="A520" s="821" t="s">
        <v>5435</v>
      </c>
      <c r="B520" s="822" t="s">
        <v>5824</v>
      </c>
      <c r="C520" s="822" t="s">
        <v>602</v>
      </c>
      <c r="D520" s="822" t="s">
        <v>5735</v>
      </c>
      <c r="E520" s="822" t="s">
        <v>5879</v>
      </c>
      <c r="F520" s="822" t="s">
        <v>5880</v>
      </c>
      <c r="G520" s="831"/>
      <c r="H520" s="831"/>
      <c r="I520" s="822"/>
      <c r="J520" s="822"/>
      <c r="K520" s="831">
        <v>2</v>
      </c>
      <c r="L520" s="831">
        <v>5802</v>
      </c>
      <c r="M520" s="822">
        <v>1</v>
      </c>
      <c r="N520" s="822">
        <v>2901</v>
      </c>
      <c r="O520" s="831">
        <v>1</v>
      </c>
      <c r="P520" s="831">
        <v>2913</v>
      </c>
      <c r="Q520" s="827">
        <v>0.50206825232678387</v>
      </c>
      <c r="R520" s="832">
        <v>2913</v>
      </c>
    </row>
    <row r="521" spans="1:18" ht="14.45" customHeight="1" x14ac:dyDescent="0.2">
      <c r="A521" s="821" t="s">
        <v>5435</v>
      </c>
      <c r="B521" s="822" t="s">
        <v>5824</v>
      </c>
      <c r="C521" s="822" t="s">
        <v>602</v>
      </c>
      <c r="D521" s="822" t="s">
        <v>5735</v>
      </c>
      <c r="E521" s="822" t="s">
        <v>5851</v>
      </c>
      <c r="F521" s="822" t="s">
        <v>5852</v>
      </c>
      <c r="G521" s="831">
        <v>124</v>
      </c>
      <c r="H521" s="831">
        <v>89776</v>
      </c>
      <c r="I521" s="822">
        <v>1.0135934606873505</v>
      </c>
      <c r="J521" s="822">
        <v>724</v>
      </c>
      <c r="K521" s="831">
        <v>121</v>
      </c>
      <c r="L521" s="831">
        <v>88572</v>
      </c>
      <c r="M521" s="822">
        <v>1</v>
      </c>
      <c r="N521" s="822">
        <v>732</v>
      </c>
      <c r="O521" s="831">
        <v>116</v>
      </c>
      <c r="P521" s="831">
        <v>85956</v>
      </c>
      <c r="Q521" s="827">
        <v>0.97046470667931173</v>
      </c>
      <c r="R521" s="832">
        <v>741</v>
      </c>
    </row>
    <row r="522" spans="1:18" ht="14.45" customHeight="1" x14ac:dyDescent="0.2">
      <c r="A522" s="821" t="s">
        <v>5435</v>
      </c>
      <c r="B522" s="822" t="s">
        <v>5824</v>
      </c>
      <c r="C522" s="822" t="s">
        <v>602</v>
      </c>
      <c r="D522" s="822" t="s">
        <v>5735</v>
      </c>
      <c r="E522" s="822" t="s">
        <v>5853</v>
      </c>
      <c r="F522" s="822" t="s">
        <v>5854</v>
      </c>
      <c r="G522" s="831">
        <v>37812</v>
      </c>
      <c r="H522" s="831">
        <v>33236748</v>
      </c>
      <c r="I522" s="822">
        <v>0.83260491228347933</v>
      </c>
      <c r="J522" s="822">
        <v>879</v>
      </c>
      <c r="K522" s="831">
        <v>45311</v>
      </c>
      <c r="L522" s="831">
        <v>39918991</v>
      </c>
      <c r="M522" s="822">
        <v>1</v>
      </c>
      <c r="N522" s="822">
        <v>881</v>
      </c>
      <c r="O522" s="831">
        <v>42447</v>
      </c>
      <c r="P522" s="831">
        <v>37438254</v>
      </c>
      <c r="Q522" s="827">
        <v>0.9378557188482044</v>
      </c>
      <c r="R522" s="832">
        <v>882</v>
      </c>
    </row>
    <row r="523" spans="1:18" ht="14.45" customHeight="1" x14ac:dyDescent="0.2">
      <c r="A523" s="821" t="s">
        <v>5435</v>
      </c>
      <c r="B523" s="822" t="s">
        <v>5824</v>
      </c>
      <c r="C523" s="822" t="s">
        <v>602</v>
      </c>
      <c r="D523" s="822" t="s">
        <v>5735</v>
      </c>
      <c r="E523" s="822" t="s">
        <v>5758</v>
      </c>
      <c r="F523" s="822" t="s">
        <v>5759</v>
      </c>
      <c r="G523" s="831"/>
      <c r="H523" s="831"/>
      <c r="I523" s="822"/>
      <c r="J523" s="822"/>
      <c r="K523" s="831">
        <v>4</v>
      </c>
      <c r="L523" s="831">
        <v>980</v>
      </c>
      <c r="M523" s="822">
        <v>1</v>
      </c>
      <c r="N523" s="822">
        <v>245</v>
      </c>
      <c r="O523" s="831">
        <v>4</v>
      </c>
      <c r="P523" s="831">
        <v>984</v>
      </c>
      <c r="Q523" s="827">
        <v>1.0040816326530613</v>
      </c>
      <c r="R523" s="832">
        <v>246</v>
      </c>
    </row>
    <row r="524" spans="1:18" ht="14.45" customHeight="1" x14ac:dyDescent="0.2">
      <c r="A524" s="821" t="s">
        <v>5435</v>
      </c>
      <c r="B524" s="822" t="s">
        <v>5824</v>
      </c>
      <c r="C524" s="822" t="s">
        <v>602</v>
      </c>
      <c r="D524" s="822" t="s">
        <v>5735</v>
      </c>
      <c r="E524" s="822" t="s">
        <v>5760</v>
      </c>
      <c r="F524" s="822" t="s">
        <v>5761</v>
      </c>
      <c r="G524" s="831">
        <v>2168</v>
      </c>
      <c r="H524" s="831">
        <v>72266.66</v>
      </c>
      <c r="I524" s="822">
        <v>0.95045990338977526</v>
      </c>
      <c r="J524" s="822">
        <v>33.333330258302581</v>
      </c>
      <c r="K524" s="831">
        <v>2281</v>
      </c>
      <c r="L524" s="831">
        <v>76033.36</v>
      </c>
      <c r="M524" s="822">
        <v>1</v>
      </c>
      <c r="N524" s="822">
        <v>33.333345024112234</v>
      </c>
      <c r="O524" s="831">
        <v>2199</v>
      </c>
      <c r="P524" s="831">
        <v>73299.990000000005</v>
      </c>
      <c r="Q524" s="827">
        <v>0.96405038525194742</v>
      </c>
      <c r="R524" s="832">
        <v>33.333328785811737</v>
      </c>
    </row>
    <row r="525" spans="1:18" ht="14.45" customHeight="1" x14ac:dyDescent="0.2">
      <c r="A525" s="821" t="s">
        <v>5435</v>
      </c>
      <c r="B525" s="822" t="s">
        <v>5824</v>
      </c>
      <c r="C525" s="822" t="s">
        <v>602</v>
      </c>
      <c r="D525" s="822" t="s">
        <v>5735</v>
      </c>
      <c r="E525" s="822" t="s">
        <v>5855</v>
      </c>
      <c r="F525" s="822" t="s">
        <v>5856</v>
      </c>
      <c r="G525" s="831">
        <v>18</v>
      </c>
      <c r="H525" s="831">
        <v>16902</v>
      </c>
      <c r="I525" s="822">
        <v>0.81557614360162134</v>
      </c>
      <c r="J525" s="822">
        <v>939</v>
      </c>
      <c r="K525" s="831">
        <v>22</v>
      </c>
      <c r="L525" s="831">
        <v>20724</v>
      </c>
      <c r="M525" s="822">
        <v>1</v>
      </c>
      <c r="N525" s="822">
        <v>942</v>
      </c>
      <c r="O525" s="831">
        <v>4</v>
      </c>
      <c r="P525" s="831">
        <v>3776</v>
      </c>
      <c r="Q525" s="827">
        <v>0.1822042076819147</v>
      </c>
      <c r="R525" s="832">
        <v>944</v>
      </c>
    </row>
    <row r="526" spans="1:18" ht="14.45" customHeight="1" x14ac:dyDescent="0.2">
      <c r="A526" s="821" t="s">
        <v>5435</v>
      </c>
      <c r="B526" s="822" t="s">
        <v>5824</v>
      </c>
      <c r="C526" s="822" t="s">
        <v>602</v>
      </c>
      <c r="D526" s="822" t="s">
        <v>5735</v>
      </c>
      <c r="E526" s="822" t="s">
        <v>5762</v>
      </c>
      <c r="F526" s="822" t="s">
        <v>5763</v>
      </c>
      <c r="G526" s="831">
        <v>933</v>
      </c>
      <c r="H526" s="831">
        <v>34521</v>
      </c>
      <c r="I526" s="822">
        <v>1.0346780961515405</v>
      </c>
      <c r="J526" s="822">
        <v>37</v>
      </c>
      <c r="K526" s="831">
        <v>878</v>
      </c>
      <c r="L526" s="831">
        <v>33364</v>
      </c>
      <c r="M526" s="822">
        <v>1</v>
      </c>
      <c r="N526" s="822">
        <v>38</v>
      </c>
      <c r="O526" s="831">
        <v>647</v>
      </c>
      <c r="P526" s="831">
        <v>24586</v>
      </c>
      <c r="Q526" s="827">
        <v>0.7369020501138952</v>
      </c>
      <c r="R526" s="832">
        <v>38</v>
      </c>
    </row>
    <row r="527" spans="1:18" ht="14.45" customHeight="1" x14ac:dyDescent="0.2">
      <c r="A527" s="821" t="s">
        <v>5435</v>
      </c>
      <c r="B527" s="822" t="s">
        <v>5824</v>
      </c>
      <c r="C527" s="822" t="s">
        <v>602</v>
      </c>
      <c r="D527" s="822" t="s">
        <v>5735</v>
      </c>
      <c r="E527" s="822" t="s">
        <v>5766</v>
      </c>
      <c r="F527" s="822" t="s">
        <v>5767</v>
      </c>
      <c r="G527" s="831">
        <v>105</v>
      </c>
      <c r="H527" s="831">
        <v>3360</v>
      </c>
      <c r="I527" s="822">
        <v>1.1839323467230445</v>
      </c>
      <c r="J527" s="822">
        <v>32</v>
      </c>
      <c r="K527" s="831">
        <v>86</v>
      </c>
      <c r="L527" s="831">
        <v>2838</v>
      </c>
      <c r="M527" s="822">
        <v>1</v>
      </c>
      <c r="N527" s="822">
        <v>33</v>
      </c>
      <c r="O527" s="831">
        <v>86</v>
      </c>
      <c r="P527" s="831">
        <v>2838</v>
      </c>
      <c r="Q527" s="827">
        <v>1</v>
      </c>
      <c r="R527" s="832">
        <v>33</v>
      </c>
    </row>
    <row r="528" spans="1:18" ht="14.45" customHeight="1" x14ac:dyDescent="0.2">
      <c r="A528" s="821" t="s">
        <v>5435</v>
      </c>
      <c r="B528" s="822" t="s">
        <v>5824</v>
      </c>
      <c r="C528" s="822" t="s">
        <v>602</v>
      </c>
      <c r="D528" s="822" t="s">
        <v>5735</v>
      </c>
      <c r="E528" s="822" t="s">
        <v>5857</v>
      </c>
      <c r="F528" s="822" t="s">
        <v>5858</v>
      </c>
      <c r="G528" s="831">
        <v>331</v>
      </c>
      <c r="H528" s="831">
        <v>117505</v>
      </c>
      <c r="I528" s="822">
        <v>1.1126313796042042</v>
      </c>
      <c r="J528" s="822">
        <v>355</v>
      </c>
      <c r="K528" s="831">
        <v>295</v>
      </c>
      <c r="L528" s="831">
        <v>105610</v>
      </c>
      <c r="M528" s="822">
        <v>1</v>
      </c>
      <c r="N528" s="822">
        <v>358</v>
      </c>
      <c r="O528" s="831">
        <v>267</v>
      </c>
      <c r="P528" s="831">
        <v>96120</v>
      </c>
      <c r="Q528" s="827">
        <v>0.91014108512451475</v>
      </c>
      <c r="R528" s="832">
        <v>360</v>
      </c>
    </row>
    <row r="529" spans="1:18" ht="14.45" customHeight="1" x14ac:dyDescent="0.2">
      <c r="A529" s="821" t="s">
        <v>5435</v>
      </c>
      <c r="B529" s="822" t="s">
        <v>5824</v>
      </c>
      <c r="C529" s="822" t="s">
        <v>602</v>
      </c>
      <c r="D529" s="822" t="s">
        <v>5735</v>
      </c>
      <c r="E529" s="822" t="s">
        <v>5768</v>
      </c>
      <c r="F529" s="822" t="s">
        <v>5769</v>
      </c>
      <c r="G529" s="831"/>
      <c r="H529" s="831"/>
      <c r="I529" s="822"/>
      <c r="J529" s="822"/>
      <c r="K529" s="831">
        <v>3</v>
      </c>
      <c r="L529" s="831">
        <v>405</v>
      </c>
      <c r="M529" s="822">
        <v>1</v>
      </c>
      <c r="N529" s="822">
        <v>135</v>
      </c>
      <c r="O529" s="831">
        <v>2</v>
      </c>
      <c r="P529" s="831">
        <v>274</v>
      </c>
      <c r="Q529" s="827">
        <v>0.67654320987654326</v>
      </c>
      <c r="R529" s="832">
        <v>137</v>
      </c>
    </row>
    <row r="530" spans="1:18" ht="14.45" customHeight="1" x14ac:dyDescent="0.2">
      <c r="A530" s="821" t="s">
        <v>5435</v>
      </c>
      <c r="B530" s="822" t="s">
        <v>5824</v>
      </c>
      <c r="C530" s="822" t="s">
        <v>602</v>
      </c>
      <c r="D530" s="822" t="s">
        <v>5735</v>
      </c>
      <c r="E530" s="822" t="s">
        <v>5859</v>
      </c>
      <c r="F530" s="822" t="s">
        <v>5860</v>
      </c>
      <c r="G530" s="831">
        <v>3</v>
      </c>
      <c r="H530" s="831">
        <v>2106</v>
      </c>
      <c r="I530" s="822">
        <v>8.510810264699939E-2</v>
      </c>
      <c r="J530" s="822">
        <v>702</v>
      </c>
      <c r="K530" s="831">
        <v>35</v>
      </c>
      <c r="L530" s="831">
        <v>24745</v>
      </c>
      <c r="M530" s="822">
        <v>1</v>
      </c>
      <c r="N530" s="822">
        <v>707</v>
      </c>
      <c r="O530" s="831">
        <v>52</v>
      </c>
      <c r="P530" s="831">
        <v>36972</v>
      </c>
      <c r="Q530" s="827">
        <v>1.4941200242473227</v>
      </c>
      <c r="R530" s="832">
        <v>711</v>
      </c>
    </row>
    <row r="531" spans="1:18" ht="14.45" customHeight="1" x14ac:dyDescent="0.2">
      <c r="A531" s="821" t="s">
        <v>5435</v>
      </c>
      <c r="B531" s="822" t="s">
        <v>5824</v>
      </c>
      <c r="C531" s="822" t="s">
        <v>602</v>
      </c>
      <c r="D531" s="822" t="s">
        <v>5735</v>
      </c>
      <c r="E531" s="822" t="s">
        <v>5861</v>
      </c>
      <c r="F531" s="822" t="s">
        <v>5862</v>
      </c>
      <c r="G531" s="831">
        <v>141</v>
      </c>
      <c r="H531" s="831">
        <v>76140</v>
      </c>
      <c r="I531" s="822">
        <v>0.7579513214872331</v>
      </c>
      <c r="J531" s="822">
        <v>540</v>
      </c>
      <c r="K531" s="831">
        <v>185</v>
      </c>
      <c r="L531" s="831">
        <v>100455</v>
      </c>
      <c r="M531" s="822">
        <v>1</v>
      </c>
      <c r="N531" s="822">
        <v>543</v>
      </c>
      <c r="O531" s="831">
        <v>61</v>
      </c>
      <c r="P531" s="831">
        <v>33367</v>
      </c>
      <c r="Q531" s="827">
        <v>0.33215867801503163</v>
      </c>
      <c r="R531" s="832">
        <v>547</v>
      </c>
    </row>
    <row r="532" spans="1:18" ht="14.45" customHeight="1" x14ac:dyDescent="0.2">
      <c r="A532" s="821" t="s">
        <v>5435</v>
      </c>
      <c r="B532" s="822" t="s">
        <v>5824</v>
      </c>
      <c r="C532" s="822" t="s">
        <v>602</v>
      </c>
      <c r="D532" s="822" t="s">
        <v>5735</v>
      </c>
      <c r="E532" s="822" t="s">
        <v>5776</v>
      </c>
      <c r="F532" s="822" t="s">
        <v>5777</v>
      </c>
      <c r="G532" s="831">
        <v>1</v>
      </c>
      <c r="H532" s="831">
        <v>59</v>
      </c>
      <c r="I532" s="822">
        <v>7.4401008827238338E-2</v>
      </c>
      <c r="J532" s="822">
        <v>59</v>
      </c>
      <c r="K532" s="831">
        <v>13</v>
      </c>
      <c r="L532" s="831">
        <v>793</v>
      </c>
      <c r="M532" s="822">
        <v>1</v>
      </c>
      <c r="N532" s="822">
        <v>61</v>
      </c>
      <c r="O532" s="831">
        <v>5</v>
      </c>
      <c r="P532" s="831">
        <v>310</v>
      </c>
      <c r="Q532" s="827">
        <v>0.39092055485498106</v>
      </c>
      <c r="R532" s="832">
        <v>62</v>
      </c>
    </row>
    <row r="533" spans="1:18" ht="14.45" customHeight="1" x14ac:dyDescent="0.2">
      <c r="A533" s="821" t="s">
        <v>5435</v>
      </c>
      <c r="B533" s="822" t="s">
        <v>5824</v>
      </c>
      <c r="C533" s="822" t="s">
        <v>602</v>
      </c>
      <c r="D533" s="822" t="s">
        <v>5735</v>
      </c>
      <c r="E533" s="822" t="s">
        <v>5780</v>
      </c>
      <c r="F533" s="822" t="s">
        <v>5781</v>
      </c>
      <c r="G533" s="831">
        <v>1</v>
      </c>
      <c r="H533" s="831">
        <v>59</v>
      </c>
      <c r="I533" s="822"/>
      <c r="J533" s="822">
        <v>59</v>
      </c>
      <c r="K533" s="831"/>
      <c r="L533" s="831"/>
      <c r="M533" s="822"/>
      <c r="N533" s="822"/>
      <c r="O533" s="831">
        <v>1</v>
      </c>
      <c r="P533" s="831">
        <v>62</v>
      </c>
      <c r="Q533" s="827"/>
      <c r="R533" s="832">
        <v>62</v>
      </c>
    </row>
    <row r="534" spans="1:18" ht="14.45" customHeight="1" x14ac:dyDescent="0.2">
      <c r="A534" s="821" t="s">
        <v>5435</v>
      </c>
      <c r="B534" s="822" t="s">
        <v>5824</v>
      </c>
      <c r="C534" s="822" t="s">
        <v>602</v>
      </c>
      <c r="D534" s="822" t="s">
        <v>5735</v>
      </c>
      <c r="E534" s="822" t="s">
        <v>5782</v>
      </c>
      <c r="F534" s="822" t="s">
        <v>5783</v>
      </c>
      <c r="G534" s="831">
        <v>86</v>
      </c>
      <c r="H534" s="831">
        <v>9976</v>
      </c>
      <c r="I534" s="822">
        <v>0.61870503597122306</v>
      </c>
      <c r="J534" s="822">
        <v>116</v>
      </c>
      <c r="K534" s="831">
        <v>139</v>
      </c>
      <c r="L534" s="831">
        <v>16124</v>
      </c>
      <c r="M534" s="822">
        <v>1</v>
      </c>
      <c r="N534" s="822">
        <v>116</v>
      </c>
      <c r="O534" s="831">
        <v>144</v>
      </c>
      <c r="P534" s="831">
        <v>16848</v>
      </c>
      <c r="Q534" s="827">
        <v>1.0449020094269412</v>
      </c>
      <c r="R534" s="832">
        <v>117</v>
      </c>
    </row>
    <row r="535" spans="1:18" ht="14.45" customHeight="1" x14ac:dyDescent="0.2">
      <c r="A535" s="821" t="s">
        <v>5435</v>
      </c>
      <c r="B535" s="822" t="s">
        <v>5824</v>
      </c>
      <c r="C535" s="822" t="s">
        <v>602</v>
      </c>
      <c r="D535" s="822" t="s">
        <v>5735</v>
      </c>
      <c r="E535" s="822" t="s">
        <v>5863</v>
      </c>
      <c r="F535" s="822" t="s">
        <v>5864</v>
      </c>
      <c r="G535" s="831">
        <v>204</v>
      </c>
      <c r="H535" s="831">
        <v>781728</v>
      </c>
      <c r="I535" s="822">
        <v>0.77720621424551961</v>
      </c>
      <c r="J535" s="822">
        <v>3832</v>
      </c>
      <c r="K535" s="831">
        <v>262</v>
      </c>
      <c r="L535" s="831">
        <v>1005818</v>
      </c>
      <c r="M535" s="822">
        <v>1</v>
      </c>
      <c r="N535" s="822">
        <v>3839</v>
      </c>
      <c r="O535" s="831">
        <v>208</v>
      </c>
      <c r="P535" s="831">
        <v>799760</v>
      </c>
      <c r="Q535" s="827">
        <v>0.79513391090634689</v>
      </c>
      <c r="R535" s="832">
        <v>3845</v>
      </c>
    </row>
    <row r="536" spans="1:18" ht="14.45" customHeight="1" x14ac:dyDescent="0.2">
      <c r="A536" s="821" t="s">
        <v>5435</v>
      </c>
      <c r="B536" s="822" t="s">
        <v>5824</v>
      </c>
      <c r="C536" s="822" t="s">
        <v>602</v>
      </c>
      <c r="D536" s="822" t="s">
        <v>5735</v>
      </c>
      <c r="E536" s="822" t="s">
        <v>5865</v>
      </c>
      <c r="F536" s="822" t="s">
        <v>5866</v>
      </c>
      <c r="G536" s="831">
        <v>2386</v>
      </c>
      <c r="H536" s="831">
        <v>4640770</v>
      </c>
      <c r="I536" s="822">
        <v>0.96001696300203765</v>
      </c>
      <c r="J536" s="822">
        <v>1945</v>
      </c>
      <c r="K536" s="831">
        <v>2479</v>
      </c>
      <c r="L536" s="831">
        <v>4834050</v>
      </c>
      <c r="M536" s="822">
        <v>1</v>
      </c>
      <c r="N536" s="822">
        <v>1950</v>
      </c>
      <c r="O536" s="831">
        <v>3422</v>
      </c>
      <c r="P536" s="831">
        <v>6686588</v>
      </c>
      <c r="Q536" s="827">
        <v>1.3832269008388411</v>
      </c>
      <c r="R536" s="832">
        <v>1954</v>
      </c>
    </row>
    <row r="537" spans="1:18" ht="14.45" customHeight="1" x14ac:dyDescent="0.2">
      <c r="A537" s="821" t="s">
        <v>5435</v>
      </c>
      <c r="B537" s="822" t="s">
        <v>5824</v>
      </c>
      <c r="C537" s="822" t="s">
        <v>602</v>
      </c>
      <c r="D537" s="822" t="s">
        <v>5735</v>
      </c>
      <c r="E537" s="822" t="s">
        <v>5881</v>
      </c>
      <c r="F537" s="822" t="s">
        <v>5882</v>
      </c>
      <c r="G537" s="831">
        <v>1</v>
      </c>
      <c r="H537" s="831">
        <v>357</v>
      </c>
      <c r="I537" s="822">
        <v>4.155027932960894E-2</v>
      </c>
      <c r="J537" s="822">
        <v>357</v>
      </c>
      <c r="K537" s="831">
        <v>24</v>
      </c>
      <c r="L537" s="831">
        <v>8592</v>
      </c>
      <c r="M537" s="822">
        <v>1</v>
      </c>
      <c r="N537" s="822">
        <v>358</v>
      </c>
      <c r="O537" s="831">
        <v>11</v>
      </c>
      <c r="P537" s="831">
        <v>3938</v>
      </c>
      <c r="Q537" s="827">
        <v>0.45833333333333331</v>
      </c>
      <c r="R537" s="832">
        <v>358</v>
      </c>
    </row>
    <row r="538" spans="1:18" ht="14.45" customHeight="1" x14ac:dyDescent="0.2">
      <c r="A538" s="821" t="s">
        <v>5435</v>
      </c>
      <c r="B538" s="822" t="s">
        <v>5824</v>
      </c>
      <c r="C538" s="822" t="s">
        <v>602</v>
      </c>
      <c r="D538" s="822" t="s">
        <v>5735</v>
      </c>
      <c r="E538" s="822" t="s">
        <v>5883</v>
      </c>
      <c r="F538" s="822" t="s">
        <v>5884</v>
      </c>
      <c r="G538" s="831">
        <v>25</v>
      </c>
      <c r="H538" s="831">
        <v>208250</v>
      </c>
      <c r="I538" s="822">
        <v>3.5645818356098729</v>
      </c>
      <c r="J538" s="822">
        <v>8330</v>
      </c>
      <c r="K538" s="831">
        <v>7</v>
      </c>
      <c r="L538" s="831">
        <v>58422</v>
      </c>
      <c r="M538" s="822">
        <v>1</v>
      </c>
      <c r="N538" s="822">
        <v>8346</v>
      </c>
      <c r="O538" s="831">
        <v>5</v>
      </c>
      <c r="P538" s="831">
        <v>41800</v>
      </c>
      <c r="Q538" s="827">
        <v>0.71548389305398652</v>
      </c>
      <c r="R538" s="832">
        <v>8360</v>
      </c>
    </row>
    <row r="539" spans="1:18" ht="14.45" customHeight="1" x14ac:dyDescent="0.2">
      <c r="A539" s="821" t="s">
        <v>5435</v>
      </c>
      <c r="B539" s="822" t="s">
        <v>5824</v>
      </c>
      <c r="C539" s="822" t="s">
        <v>602</v>
      </c>
      <c r="D539" s="822" t="s">
        <v>5735</v>
      </c>
      <c r="E539" s="822" t="s">
        <v>5885</v>
      </c>
      <c r="F539" s="822" t="s">
        <v>5886</v>
      </c>
      <c r="G539" s="831">
        <v>124</v>
      </c>
      <c r="H539" s="831">
        <v>1835696</v>
      </c>
      <c r="I539" s="822">
        <v>2.7529521152952117</v>
      </c>
      <c r="J539" s="822">
        <v>14804</v>
      </c>
      <c r="K539" s="831">
        <v>45</v>
      </c>
      <c r="L539" s="831">
        <v>666810</v>
      </c>
      <c r="M539" s="822">
        <v>1</v>
      </c>
      <c r="N539" s="822">
        <v>14818</v>
      </c>
      <c r="O539" s="831">
        <v>29</v>
      </c>
      <c r="P539" s="831">
        <v>430070</v>
      </c>
      <c r="Q539" s="827">
        <v>0.6449663322385687</v>
      </c>
      <c r="R539" s="832">
        <v>14830</v>
      </c>
    </row>
    <row r="540" spans="1:18" ht="14.45" customHeight="1" x14ac:dyDescent="0.2">
      <c r="A540" s="821" t="s">
        <v>5435</v>
      </c>
      <c r="B540" s="822" t="s">
        <v>5824</v>
      </c>
      <c r="C540" s="822" t="s">
        <v>602</v>
      </c>
      <c r="D540" s="822" t="s">
        <v>5735</v>
      </c>
      <c r="E540" s="822" t="s">
        <v>5867</v>
      </c>
      <c r="F540" s="822" t="s">
        <v>5868</v>
      </c>
      <c r="G540" s="831">
        <v>204</v>
      </c>
      <c r="H540" s="831">
        <v>61404</v>
      </c>
      <c r="I540" s="822">
        <v>0.97578184591914574</v>
      </c>
      <c r="J540" s="822">
        <v>301</v>
      </c>
      <c r="K540" s="831">
        <v>207</v>
      </c>
      <c r="L540" s="831">
        <v>62928</v>
      </c>
      <c r="M540" s="822">
        <v>1</v>
      </c>
      <c r="N540" s="822">
        <v>304</v>
      </c>
      <c r="O540" s="831">
        <v>70</v>
      </c>
      <c r="P540" s="831">
        <v>21420</v>
      </c>
      <c r="Q540" s="827">
        <v>0.34038901601830662</v>
      </c>
      <c r="R540" s="832">
        <v>306</v>
      </c>
    </row>
    <row r="541" spans="1:18" ht="14.45" customHeight="1" x14ac:dyDescent="0.2">
      <c r="A541" s="821" t="s">
        <v>5435</v>
      </c>
      <c r="B541" s="822" t="s">
        <v>5824</v>
      </c>
      <c r="C541" s="822" t="s">
        <v>602</v>
      </c>
      <c r="D541" s="822" t="s">
        <v>5735</v>
      </c>
      <c r="E541" s="822" t="s">
        <v>5869</v>
      </c>
      <c r="F541" s="822" t="s">
        <v>5870</v>
      </c>
      <c r="G541" s="831">
        <v>938</v>
      </c>
      <c r="H541" s="831">
        <v>150080</v>
      </c>
      <c r="I541" s="822">
        <v>0.98538468609247176</v>
      </c>
      <c r="J541" s="822">
        <v>160</v>
      </c>
      <c r="K541" s="831">
        <v>946</v>
      </c>
      <c r="L541" s="831">
        <v>152306</v>
      </c>
      <c r="M541" s="822">
        <v>1</v>
      </c>
      <c r="N541" s="822">
        <v>161</v>
      </c>
      <c r="O541" s="831">
        <v>360</v>
      </c>
      <c r="P541" s="831">
        <v>58320</v>
      </c>
      <c r="Q541" s="827">
        <v>0.38291334550181871</v>
      </c>
      <c r="R541" s="832">
        <v>162</v>
      </c>
    </row>
    <row r="542" spans="1:18" ht="14.45" customHeight="1" x14ac:dyDescent="0.2">
      <c r="A542" s="821" t="s">
        <v>5435</v>
      </c>
      <c r="B542" s="822" t="s">
        <v>5824</v>
      </c>
      <c r="C542" s="822" t="s">
        <v>605</v>
      </c>
      <c r="D542" s="822" t="s">
        <v>5437</v>
      </c>
      <c r="E542" s="822" t="s">
        <v>5438</v>
      </c>
      <c r="F542" s="822" t="s">
        <v>5439</v>
      </c>
      <c r="G542" s="831">
        <v>4.6000000000000005</v>
      </c>
      <c r="H542" s="831">
        <v>248.86</v>
      </c>
      <c r="I542" s="822">
        <v>23</v>
      </c>
      <c r="J542" s="822">
        <v>54.099999999999994</v>
      </c>
      <c r="K542" s="831">
        <v>0.2</v>
      </c>
      <c r="L542" s="831">
        <v>10.82</v>
      </c>
      <c r="M542" s="822">
        <v>1</v>
      </c>
      <c r="N542" s="822">
        <v>54.1</v>
      </c>
      <c r="O542" s="831"/>
      <c r="P542" s="831"/>
      <c r="Q542" s="827"/>
      <c r="R542" s="832"/>
    </row>
    <row r="543" spans="1:18" ht="14.45" customHeight="1" x14ac:dyDescent="0.2">
      <c r="A543" s="821" t="s">
        <v>5435</v>
      </c>
      <c r="B543" s="822" t="s">
        <v>5824</v>
      </c>
      <c r="C543" s="822" t="s">
        <v>605</v>
      </c>
      <c r="D543" s="822" t="s">
        <v>5437</v>
      </c>
      <c r="E543" s="822" t="s">
        <v>5440</v>
      </c>
      <c r="F543" s="822" t="s">
        <v>5439</v>
      </c>
      <c r="G543" s="831">
        <v>0.60000000000000009</v>
      </c>
      <c r="H543" s="831">
        <v>64.949999999999989</v>
      </c>
      <c r="I543" s="822"/>
      <c r="J543" s="822">
        <v>108.24999999999997</v>
      </c>
      <c r="K543" s="831"/>
      <c r="L543" s="831"/>
      <c r="M543" s="822"/>
      <c r="N543" s="822"/>
      <c r="O543" s="831"/>
      <c r="P543" s="831"/>
      <c r="Q543" s="827"/>
      <c r="R543" s="832"/>
    </row>
    <row r="544" spans="1:18" ht="14.45" customHeight="1" x14ac:dyDescent="0.2">
      <c r="A544" s="821" t="s">
        <v>5435</v>
      </c>
      <c r="B544" s="822" t="s">
        <v>5824</v>
      </c>
      <c r="C544" s="822" t="s">
        <v>605</v>
      </c>
      <c r="D544" s="822" t="s">
        <v>5437</v>
      </c>
      <c r="E544" s="822" t="s">
        <v>5442</v>
      </c>
      <c r="F544" s="822" t="s">
        <v>5443</v>
      </c>
      <c r="G544" s="831">
        <v>0.8</v>
      </c>
      <c r="H544" s="831">
        <v>10.28</v>
      </c>
      <c r="I544" s="822"/>
      <c r="J544" s="822">
        <v>12.849999999999998</v>
      </c>
      <c r="K544" s="831"/>
      <c r="L544" s="831"/>
      <c r="M544" s="822"/>
      <c r="N544" s="822"/>
      <c r="O544" s="831"/>
      <c r="P544" s="831"/>
      <c r="Q544" s="827"/>
      <c r="R544" s="832"/>
    </row>
    <row r="545" spans="1:18" ht="14.45" customHeight="1" x14ac:dyDescent="0.2">
      <c r="A545" s="821" t="s">
        <v>5435</v>
      </c>
      <c r="B545" s="822" t="s">
        <v>5824</v>
      </c>
      <c r="C545" s="822" t="s">
        <v>605</v>
      </c>
      <c r="D545" s="822" t="s">
        <v>5437</v>
      </c>
      <c r="E545" s="822" t="s">
        <v>5444</v>
      </c>
      <c r="F545" s="822" t="s">
        <v>5445</v>
      </c>
      <c r="G545" s="831">
        <v>3.5</v>
      </c>
      <c r="H545" s="831">
        <v>697.93999999999994</v>
      </c>
      <c r="I545" s="822">
        <v>45.616993464052278</v>
      </c>
      <c r="J545" s="822">
        <v>199.41142857142856</v>
      </c>
      <c r="K545" s="831">
        <v>0.1</v>
      </c>
      <c r="L545" s="831">
        <v>15.3</v>
      </c>
      <c r="M545" s="822">
        <v>1</v>
      </c>
      <c r="N545" s="822">
        <v>153</v>
      </c>
      <c r="O545" s="831"/>
      <c r="P545" s="831"/>
      <c r="Q545" s="827"/>
      <c r="R545" s="832"/>
    </row>
    <row r="546" spans="1:18" ht="14.45" customHeight="1" x14ac:dyDescent="0.2">
      <c r="A546" s="821" t="s">
        <v>5435</v>
      </c>
      <c r="B546" s="822" t="s">
        <v>5824</v>
      </c>
      <c r="C546" s="822" t="s">
        <v>605</v>
      </c>
      <c r="D546" s="822" t="s">
        <v>5437</v>
      </c>
      <c r="E546" s="822" t="s">
        <v>5448</v>
      </c>
      <c r="F546" s="822" t="s">
        <v>1341</v>
      </c>
      <c r="G546" s="831">
        <v>109</v>
      </c>
      <c r="H546" s="831">
        <v>1485.08</v>
      </c>
      <c r="I546" s="822">
        <v>111.07554225878833</v>
      </c>
      <c r="J546" s="822">
        <v>13.624587155963303</v>
      </c>
      <c r="K546" s="831">
        <v>1</v>
      </c>
      <c r="L546" s="831">
        <v>13.37</v>
      </c>
      <c r="M546" s="822">
        <v>1</v>
      </c>
      <c r="N546" s="822">
        <v>13.37</v>
      </c>
      <c r="O546" s="831"/>
      <c r="P546" s="831"/>
      <c r="Q546" s="827"/>
      <c r="R546" s="832"/>
    </row>
    <row r="547" spans="1:18" ht="14.45" customHeight="1" x14ac:dyDescent="0.2">
      <c r="A547" s="821" t="s">
        <v>5435</v>
      </c>
      <c r="B547" s="822" t="s">
        <v>5824</v>
      </c>
      <c r="C547" s="822" t="s">
        <v>605</v>
      </c>
      <c r="D547" s="822" t="s">
        <v>5437</v>
      </c>
      <c r="E547" s="822" t="s">
        <v>5479</v>
      </c>
      <c r="F547" s="822" t="s">
        <v>2057</v>
      </c>
      <c r="G547" s="831"/>
      <c r="H547" s="831"/>
      <c r="I547" s="822"/>
      <c r="J547" s="822"/>
      <c r="K547" s="831">
        <v>1</v>
      </c>
      <c r="L547" s="831">
        <v>1290.8599999999999</v>
      </c>
      <c r="M547" s="822">
        <v>1</v>
      </c>
      <c r="N547" s="822">
        <v>1290.8599999999999</v>
      </c>
      <c r="O547" s="831"/>
      <c r="P547" s="831"/>
      <c r="Q547" s="827"/>
      <c r="R547" s="832"/>
    </row>
    <row r="548" spans="1:18" ht="14.45" customHeight="1" x14ac:dyDescent="0.2">
      <c r="A548" s="821" t="s">
        <v>5435</v>
      </c>
      <c r="B548" s="822" t="s">
        <v>5824</v>
      </c>
      <c r="C548" s="822" t="s">
        <v>605</v>
      </c>
      <c r="D548" s="822" t="s">
        <v>5437</v>
      </c>
      <c r="E548" s="822" t="s">
        <v>5481</v>
      </c>
      <c r="F548" s="822" t="s">
        <v>1298</v>
      </c>
      <c r="G548" s="831">
        <v>9.2000000000000011</v>
      </c>
      <c r="H548" s="831">
        <v>1658.3600000000001</v>
      </c>
      <c r="I548" s="822">
        <v>15.757886735081719</v>
      </c>
      <c r="J548" s="822">
        <v>180.25652173913042</v>
      </c>
      <c r="K548" s="831">
        <v>0.6</v>
      </c>
      <c r="L548" s="831">
        <v>105.24</v>
      </c>
      <c r="M548" s="822">
        <v>1</v>
      </c>
      <c r="N548" s="822">
        <v>175.4</v>
      </c>
      <c r="O548" s="831"/>
      <c r="P548" s="831"/>
      <c r="Q548" s="827"/>
      <c r="R548" s="832"/>
    </row>
    <row r="549" spans="1:18" ht="14.45" customHeight="1" x14ac:dyDescent="0.2">
      <c r="A549" s="821" t="s">
        <v>5435</v>
      </c>
      <c r="B549" s="822" t="s">
        <v>5824</v>
      </c>
      <c r="C549" s="822" t="s">
        <v>605</v>
      </c>
      <c r="D549" s="822" t="s">
        <v>5437</v>
      </c>
      <c r="E549" s="822" t="s">
        <v>5482</v>
      </c>
      <c r="F549" s="822" t="s">
        <v>816</v>
      </c>
      <c r="G549" s="831">
        <v>3.4000000000000004</v>
      </c>
      <c r="H549" s="831">
        <v>289.51</v>
      </c>
      <c r="I549" s="822">
        <v>23.966059602649004</v>
      </c>
      <c r="J549" s="822">
        <v>85.149999999999991</v>
      </c>
      <c r="K549" s="831">
        <v>0.2</v>
      </c>
      <c r="L549" s="831">
        <v>12.08</v>
      </c>
      <c r="M549" s="822">
        <v>1</v>
      </c>
      <c r="N549" s="822">
        <v>60.4</v>
      </c>
      <c r="O549" s="831"/>
      <c r="P549" s="831"/>
      <c r="Q549" s="827"/>
      <c r="R549" s="832"/>
    </row>
    <row r="550" spans="1:18" ht="14.45" customHeight="1" x14ac:dyDescent="0.2">
      <c r="A550" s="821" t="s">
        <v>5435</v>
      </c>
      <c r="B550" s="822" t="s">
        <v>5824</v>
      </c>
      <c r="C550" s="822" t="s">
        <v>605</v>
      </c>
      <c r="D550" s="822" t="s">
        <v>5437</v>
      </c>
      <c r="E550" s="822" t="s">
        <v>5483</v>
      </c>
      <c r="F550" s="822" t="s">
        <v>3632</v>
      </c>
      <c r="G550" s="831">
        <v>0.41000000000000003</v>
      </c>
      <c r="H550" s="831">
        <v>281.32</v>
      </c>
      <c r="I550" s="822"/>
      <c r="J550" s="822">
        <v>686.14634146341461</v>
      </c>
      <c r="K550" s="831"/>
      <c r="L550" s="831"/>
      <c r="M550" s="822"/>
      <c r="N550" s="822"/>
      <c r="O550" s="831"/>
      <c r="P550" s="831"/>
      <c r="Q550" s="827"/>
      <c r="R550" s="832"/>
    </row>
    <row r="551" spans="1:18" ht="14.45" customHeight="1" x14ac:dyDescent="0.2">
      <c r="A551" s="821" t="s">
        <v>5435</v>
      </c>
      <c r="B551" s="822" t="s">
        <v>5824</v>
      </c>
      <c r="C551" s="822" t="s">
        <v>605</v>
      </c>
      <c r="D551" s="822" t="s">
        <v>5437</v>
      </c>
      <c r="E551" s="822" t="s">
        <v>5484</v>
      </c>
      <c r="F551" s="822" t="s">
        <v>3632</v>
      </c>
      <c r="G551" s="831">
        <v>1</v>
      </c>
      <c r="H551" s="831">
        <v>171.55</v>
      </c>
      <c r="I551" s="822"/>
      <c r="J551" s="822">
        <v>171.55</v>
      </c>
      <c r="K551" s="831"/>
      <c r="L551" s="831"/>
      <c r="M551" s="822"/>
      <c r="N551" s="822"/>
      <c r="O551" s="831"/>
      <c r="P551" s="831"/>
      <c r="Q551" s="827"/>
      <c r="R551" s="832"/>
    </row>
    <row r="552" spans="1:18" ht="14.45" customHeight="1" x14ac:dyDescent="0.2">
      <c r="A552" s="821" t="s">
        <v>5435</v>
      </c>
      <c r="B552" s="822" t="s">
        <v>5824</v>
      </c>
      <c r="C552" s="822" t="s">
        <v>605</v>
      </c>
      <c r="D552" s="822" t="s">
        <v>5437</v>
      </c>
      <c r="E552" s="822" t="s">
        <v>5485</v>
      </c>
      <c r="F552" s="822" t="s">
        <v>3632</v>
      </c>
      <c r="G552" s="831">
        <v>4.01</v>
      </c>
      <c r="H552" s="831">
        <v>1375.78</v>
      </c>
      <c r="I552" s="822"/>
      <c r="J552" s="822">
        <v>343.08728179551122</v>
      </c>
      <c r="K552" s="831"/>
      <c r="L552" s="831"/>
      <c r="M552" s="822"/>
      <c r="N552" s="822"/>
      <c r="O552" s="831"/>
      <c r="P552" s="831"/>
      <c r="Q552" s="827"/>
      <c r="R552" s="832"/>
    </row>
    <row r="553" spans="1:18" ht="14.45" customHeight="1" x14ac:dyDescent="0.2">
      <c r="A553" s="821" t="s">
        <v>5435</v>
      </c>
      <c r="B553" s="822" t="s">
        <v>5824</v>
      </c>
      <c r="C553" s="822" t="s">
        <v>605</v>
      </c>
      <c r="D553" s="822" t="s">
        <v>5437</v>
      </c>
      <c r="E553" s="822" t="s">
        <v>5488</v>
      </c>
      <c r="F553" s="822" t="s">
        <v>5489</v>
      </c>
      <c r="G553" s="831">
        <v>2.6000000000000005</v>
      </c>
      <c r="H553" s="831">
        <v>304.98</v>
      </c>
      <c r="I553" s="822">
        <v>1.1818181818181819</v>
      </c>
      <c r="J553" s="822">
        <v>117.29999999999998</v>
      </c>
      <c r="K553" s="831">
        <v>2.2000000000000002</v>
      </c>
      <c r="L553" s="831">
        <v>258.06</v>
      </c>
      <c r="M553" s="822">
        <v>1</v>
      </c>
      <c r="N553" s="822">
        <v>117.3</v>
      </c>
      <c r="O553" s="831"/>
      <c r="P553" s="831"/>
      <c r="Q553" s="827"/>
      <c r="R553" s="832"/>
    </row>
    <row r="554" spans="1:18" ht="14.45" customHeight="1" x14ac:dyDescent="0.2">
      <c r="A554" s="821" t="s">
        <v>5435</v>
      </c>
      <c r="B554" s="822" t="s">
        <v>5824</v>
      </c>
      <c r="C554" s="822" t="s">
        <v>605</v>
      </c>
      <c r="D554" s="822" t="s">
        <v>5437</v>
      </c>
      <c r="E554" s="822" t="s">
        <v>5490</v>
      </c>
      <c r="F554" s="822" t="s">
        <v>4160</v>
      </c>
      <c r="G554" s="831">
        <v>1.4000000000000001</v>
      </c>
      <c r="H554" s="831">
        <v>120.66</v>
      </c>
      <c r="I554" s="822"/>
      <c r="J554" s="822">
        <v>86.185714285714269</v>
      </c>
      <c r="K554" s="831"/>
      <c r="L554" s="831"/>
      <c r="M554" s="822"/>
      <c r="N554" s="822"/>
      <c r="O554" s="831"/>
      <c r="P554" s="831"/>
      <c r="Q554" s="827"/>
      <c r="R554" s="832"/>
    </row>
    <row r="555" spans="1:18" ht="14.45" customHeight="1" x14ac:dyDescent="0.2">
      <c r="A555" s="821" t="s">
        <v>5435</v>
      </c>
      <c r="B555" s="822" t="s">
        <v>5824</v>
      </c>
      <c r="C555" s="822" t="s">
        <v>605</v>
      </c>
      <c r="D555" s="822" t="s">
        <v>5437</v>
      </c>
      <c r="E555" s="822" t="s">
        <v>5491</v>
      </c>
      <c r="F555" s="822" t="s">
        <v>5492</v>
      </c>
      <c r="G555" s="831">
        <v>0.1</v>
      </c>
      <c r="H555" s="831">
        <v>2068.8000000000002</v>
      </c>
      <c r="I555" s="822"/>
      <c r="J555" s="822">
        <v>20688</v>
      </c>
      <c r="K555" s="831"/>
      <c r="L555" s="831"/>
      <c r="M555" s="822"/>
      <c r="N555" s="822"/>
      <c r="O555" s="831"/>
      <c r="P555" s="831"/>
      <c r="Q555" s="827"/>
      <c r="R555" s="832"/>
    </row>
    <row r="556" spans="1:18" ht="14.45" customHeight="1" x14ac:dyDescent="0.2">
      <c r="A556" s="821" t="s">
        <v>5435</v>
      </c>
      <c r="B556" s="822" t="s">
        <v>5824</v>
      </c>
      <c r="C556" s="822" t="s">
        <v>605</v>
      </c>
      <c r="D556" s="822" t="s">
        <v>5437</v>
      </c>
      <c r="E556" s="822" t="s">
        <v>5493</v>
      </c>
      <c r="F556" s="822" t="s">
        <v>945</v>
      </c>
      <c r="G556" s="831">
        <v>0.18</v>
      </c>
      <c r="H556" s="831">
        <v>36.119999999999997</v>
      </c>
      <c r="I556" s="822"/>
      <c r="J556" s="822">
        <v>200.66666666666666</v>
      </c>
      <c r="K556" s="831"/>
      <c r="L556" s="831"/>
      <c r="M556" s="822"/>
      <c r="N556" s="822"/>
      <c r="O556" s="831"/>
      <c r="P556" s="831"/>
      <c r="Q556" s="827"/>
      <c r="R556" s="832"/>
    </row>
    <row r="557" spans="1:18" ht="14.45" customHeight="1" x14ac:dyDescent="0.2">
      <c r="A557" s="821" t="s">
        <v>5435</v>
      </c>
      <c r="B557" s="822" t="s">
        <v>5824</v>
      </c>
      <c r="C557" s="822" t="s">
        <v>605</v>
      </c>
      <c r="D557" s="822" t="s">
        <v>5437</v>
      </c>
      <c r="E557" s="822" t="s">
        <v>5494</v>
      </c>
      <c r="F557" s="822" t="s">
        <v>2512</v>
      </c>
      <c r="G557" s="831">
        <v>7.48</v>
      </c>
      <c r="H557" s="831">
        <v>17599.61</v>
      </c>
      <c r="I557" s="822"/>
      <c r="J557" s="822">
        <v>2352.889037433155</v>
      </c>
      <c r="K557" s="831"/>
      <c r="L557" s="831"/>
      <c r="M557" s="822"/>
      <c r="N557" s="822"/>
      <c r="O557" s="831"/>
      <c r="P557" s="831"/>
      <c r="Q557" s="827"/>
      <c r="R557" s="832"/>
    </row>
    <row r="558" spans="1:18" ht="14.45" customHeight="1" x14ac:dyDescent="0.2">
      <c r="A558" s="821" t="s">
        <v>5435</v>
      </c>
      <c r="B558" s="822" t="s">
        <v>5824</v>
      </c>
      <c r="C558" s="822" t="s">
        <v>605</v>
      </c>
      <c r="D558" s="822" t="s">
        <v>5437</v>
      </c>
      <c r="E558" s="822" t="s">
        <v>5508</v>
      </c>
      <c r="F558" s="822" t="s">
        <v>5509</v>
      </c>
      <c r="G558" s="831">
        <v>17.8</v>
      </c>
      <c r="H558" s="831">
        <v>4140.33</v>
      </c>
      <c r="I558" s="822"/>
      <c r="J558" s="822">
        <v>232.60280898876402</v>
      </c>
      <c r="K558" s="831"/>
      <c r="L558" s="831"/>
      <c r="M558" s="822"/>
      <c r="N558" s="822"/>
      <c r="O558" s="831"/>
      <c r="P558" s="831"/>
      <c r="Q558" s="827"/>
      <c r="R558" s="832"/>
    </row>
    <row r="559" spans="1:18" ht="14.45" customHeight="1" x14ac:dyDescent="0.2">
      <c r="A559" s="821" t="s">
        <v>5435</v>
      </c>
      <c r="B559" s="822" t="s">
        <v>5824</v>
      </c>
      <c r="C559" s="822" t="s">
        <v>605</v>
      </c>
      <c r="D559" s="822" t="s">
        <v>5437</v>
      </c>
      <c r="E559" s="822" t="s">
        <v>5515</v>
      </c>
      <c r="F559" s="822" t="s">
        <v>5516</v>
      </c>
      <c r="G559" s="831">
        <v>4</v>
      </c>
      <c r="H559" s="831">
        <v>26846.48</v>
      </c>
      <c r="I559" s="822">
        <v>2.0014970327736856</v>
      </c>
      <c r="J559" s="822">
        <v>6711.62</v>
      </c>
      <c r="K559" s="831">
        <v>2</v>
      </c>
      <c r="L559" s="831">
        <v>13413.2</v>
      </c>
      <c r="M559" s="822">
        <v>1</v>
      </c>
      <c r="N559" s="822">
        <v>6706.6</v>
      </c>
      <c r="O559" s="831"/>
      <c r="P559" s="831"/>
      <c r="Q559" s="827"/>
      <c r="R559" s="832"/>
    </row>
    <row r="560" spans="1:18" ht="14.45" customHeight="1" x14ac:dyDescent="0.2">
      <c r="A560" s="821" t="s">
        <v>5435</v>
      </c>
      <c r="B560" s="822" t="s">
        <v>5824</v>
      </c>
      <c r="C560" s="822" t="s">
        <v>605</v>
      </c>
      <c r="D560" s="822" t="s">
        <v>5437</v>
      </c>
      <c r="E560" s="822" t="s">
        <v>5517</v>
      </c>
      <c r="F560" s="822" t="s">
        <v>5509</v>
      </c>
      <c r="G560" s="831">
        <v>4.84</v>
      </c>
      <c r="H560" s="831">
        <v>12767.1</v>
      </c>
      <c r="I560" s="822"/>
      <c r="J560" s="822">
        <v>2637.8305785123966</v>
      </c>
      <c r="K560" s="831"/>
      <c r="L560" s="831"/>
      <c r="M560" s="822"/>
      <c r="N560" s="822"/>
      <c r="O560" s="831"/>
      <c r="P560" s="831"/>
      <c r="Q560" s="827"/>
      <c r="R560" s="832"/>
    </row>
    <row r="561" spans="1:18" ht="14.45" customHeight="1" x14ac:dyDescent="0.2">
      <c r="A561" s="821" t="s">
        <v>5435</v>
      </c>
      <c r="B561" s="822" t="s">
        <v>5824</v>
      </c>
      <c r="C561" s="822" t="s">
        <v>605</v>
      </c>
      <c r="D561" s="822" t="s">
        <v>5437</v>
      </c>
      <c r="E561" s="822" t="s">
        <v>5518</v>
      </c>
      <c r="F561" s="822" t="s">
        <v>5509</v>
      </c>
      <c r="G561" s="831">
        <v>6</v>
      </c>
      <c r="H561" s="831">
        <v>6819.2000000000007</v>
      </c>
      <c r="I561" s="822"/>
      <c r="J561" s="822">
        <v>1136.5333333333335</v>
      </c>
      <c r="K561" s="831"/>
      <c r="L561" s="831"/>
      <c r="M561" s="822"/>
      <c r="N561" s="822"/>
      <c r="O561" s="831"/>
      <c r="P561" s="831"/>
      <c r="Q561" s="827"/>
      <c r="R561" s="832"/>
    </row>
    <row r="562" spans="1:18" ht="14.45" customHeight="1" x14ac:dyDescent="0.2">
      <c r="A562" s="821" t="s">
        <v>5435</v>
      </c>
      <c r="B562" s="822" t="s">
        <v>5824</v>
      </c>
      <c r="C562" s="822" t="s">
        <v>605</v>
      </c>
      <c r="D562" s="822" t="s">
        <v>5437</v>
      </c>
      <c r="E562" s="822" t="s">
        <v>5521</v>
      </c>
      <c r="F562" s="822" t="s">
        <v>2721</v>
      </c>
      <c r="G562" s="831">
        <v>0.2</v>
      </c>
      <c r="H562" s="831">
        <v>1346.29</v>
      </c>
      <c r="I562" s="822"/>
      <c r="J562" s="822">
        <v>6731.45</v>
      </c>
      <c r="K562" s="831"/>
      <c r="L562" s="831"/>
      <c r="M562" s="822"/>
      <c r="N562" s="822"/>
      <c r="O562" s="831"/>
      <c r="P562" s="831"/>
      <c r="Q562" s="827"/>
      <c r="R562" s="832"/>
    </row>
    <row r="563" spans="1:18" ht="14.45" customHeight="1" x14ac:dyDescent="0.2">
      <c r="A563" s="821" t="s">
        <v>5435</v>
      </c>
      <c r="B563" s="822" t="s">
        <v>5824</v>
      </c>
      <c r="C563" s="822" t="s">
        <v>605</v>
      </c>
      <c r="D563" s="822" t="s">
        <v>5437</v>
      </c>
      <c r="E563" s="822" t="s">
        <v>5525</v>
      </c>
      <c r="F563" s="822" t="s">
        <v>5526</v>
      </c>
      <c r="G563" s="831">
        <v>1</v>
      </c>
      <c r="H563" s="831">
        <v>3799.88</v>
      </c>
      <c r="I563" s="822"/>
      <c r="J563" s="822">
        <v>3799.88</v>
      </c>
      <c r="K563" s="831"/>
      <c r="L563" s="831"/>
      <c r="M563" s="822"/>
      <c r="N563" s="822"/>
      <c r="O563" s="831"/>
      <c r="P563" s="831"/>
      <c r="Q563" s="827"/>
      <c r="R563" s="832"/>
    </row>
    <row r="564" spans="1:18" ht="14.45" customHeight="1" x14ac:dyDescent="0.2">
      <c r="A564" s="821" t="s">
        <v>5435</v>
      </c>
      <c r="B564" s="822" t="s">
        <v>5824</v>
      </c>
      <c r="C564" s="822" t="s">
        <v>605</v>
      </c>
      <c r="D564" s="822" t="s">
        <v>5437</v>
      </c>
      <c r="E564" s="822" t="s">
        <v>5535</v>
      </c>
      <c r="F564" s="822" t="s">
        <v>758</v>
      </c>
      <c r="G564" s="831">
        <v>1.7800000000000002</v>
      </c>
      <c r="H564" s="831">
        <v>1905.83</v>
      </c>
      <c r="I564" s="822">
        <v>4.0726344131977088</v>
      </c>
      <c r="J564" s="822">
        <v>1070.6910112359549</v>
      </c>
      <c r="K564" s="831">
        <v>0.89</v>
      </c>
      <c r="L564" s="831">
        <v>467.96</v>
      </c>
      <c r="M564" s="822">
        <v>1</v>
      </c>
      <c r="N564" s="822">
        <v>525.79775280898878</v>
      </c>
      <c r="O564" s="831"/>
      <c r="P564" s="831"/>
      <c r="Q564" s="827"/>
      <c r="R564" s="832"/>
    </row>
    <row r="565" spans="1:18" ht="14.45" customHeight="1" x14ac:dyDescent="0.2">
      <c r="A565" s="821" t="s">
        <v>5435</v>
      </c>
      <c r="B565" s="822" t="s">
        <v>5824</v>
      </c>
      <c r="C565" s="822" t="s">
        <v>605</v>
      </c>
      <c r="D565" s="822" t="s">
        <v>5437</v>
      </c>
      <c r="E565" s="822" t="s">
        <v>5536</v>
      </c>
      <c r="F565" s="822" t="s">
        <v>758</v>
      </c>
      <c r="G565" s="831">
        <v>7.78</v>
      </c>
      <c r="H565" s="831">
        <v>2634.27</v>
      </c>
      <c r="I565" s="822"/>
      <c r="J565" s="822">
        <v>338.59511568123389</v>
      </c>
      <c r="K565" s="831"/>
      <c r="L565" s="831"/>
      <c r="M565" s="822"/>
      <c r="N565" s="822"/>
      <c r="O565" s="831"/>
      <c r="P565" s="831"/>
      <c r="Q565" s="827"/>
      <c r="R565" s="832"/>
    </row>
    <row r="566" spans="1:18" ht="14.45" customHeight="1" x14ac:dyDescent="0.2">
      <c r="A566" s="821" t="s">
        <v>5435</v>
      </c>
      <c r="B566" s="822" t="s">
        <v>5824</v>
      </c>
      <c r="C566" s="822" t="s">
        <v>605</v>
      </c>
      <c r="D566" s="822" t="s">
        <v>5437</v>
      </c>
      <c r="E566" s="822" t="s">
        <v>5537</v>
      </c>
      <c r="F566" s="822" t="s">
        <v>758</v>
      </c>
      <c r="G566" s="831">
        <v>8.94</v>
      </c>
      <c r="H566" s="831">
        <v>995.8</v>
      </c>
      <c r="I566" s="822"/>
      <c r="J566" s="822">
        <v>111.38702460850112</v>
      </c>
      <c r="K566" s="831"/>
      <c r="L566" s="831"/>
      <c r="M566" s="822"/>
      <c r="N566" s="822"/>
      <c r="O566" s="831"/>
      <c r="P566" s="831"/>
      <c r="Q566" s="827"/>
      <c r="R566" s="832"/>
    </row>
    <row r="567" spans="1:18" ht="14.45" customHeight="1" x14ac:dyDescent="0.2">
      <c r="A567" s="821" t="s">
        <v>5435</v>
      </c>
      <c r="B567" s="822" t="s">
        <v>5824</v>
      </c>
      <c r="C567" s="822" t="s">
        <v>605</v>
      </c>
      <c r="D567" s="822" t="s">
        <v>5437</v>
      </c>
      <c r="E567" s="822" t="s">
        <v>5538</v>
      </c>
      <c r="F567" s="822" t="s">
        <v>758</v>
      </c>
      <c r="G567" s="831">
        <v>0.31</v>
      </c>
      <c r="H567" s="831">
        <v>437.61</v>
      </c>
      <c r="I567" s="822"/>
      <c r="J567" s="822">
        <v>1411.6451612903227</v>
      </c>
      <c r="K567" s="831"/>
      <c r="L567" s="831"/>
      <c r="M567" s="822"/>
      <c r="N567" s="822"/>
      <c r="O567" s="831"/>
      <c r="P567" s="831"/>
      <c r="Q567" s="827"/>
      <c r="R567" s="832"/>
    </row>
    <row r="568" spans="1:18" ht="14.45" customHeight="1" x14ac:dyDescent="0.2">
      <c r="A568" s="821" t="s">
        <v>5435</v>
      </c>
      <c r="B568" s="822" t="s">
        <v>5824</v>
      </c>
      <c r="C568" s="822" t="s">
        <v>605</v>
      </c>
      <c r="D568" s="822" t="s">
        <v>5437</v>
      </c>
      <c r="E568" s="822" t="s">
        <v>5539</v>
      </c>
      <c r="F568" s="822" t="s">
        <v>1230</v>
      </c>
      <c r="G568" s="831">
        <v>11.920000000000002</v>
      </c>
      <c r="H568" s="831">
        <v>6452.3700000000008</v>
      </c>
      <c r="I568" s="822"/>
      <c r="J568" s="822">
        <v>541.30620805369131</v>
      </c>
      <c r="K568" s="831"/>
      <c r="L568" s="831"/>
      <c r="M568" s="822"/>
      <c r="N568" s="822"/>
      <c r="O568" s="831"/>
      <c r="P568" s="831"/>
      <c r="Q568" s="827"/>
      <c r="R568" s="832"/>
    </row>
    <row r="569" spans="1:18" ht="14.45" customHeight="1" x14ac:dyDescent="0.2">
      <c r="A569" s="821" t="s">
        <v>5435</v>
      </c>
      <c r="B569" s="822" t="s">
        <v>5824</v>
      </c>
      <c r="C569" s="822" t="s">
        <v>605</v>
      </c>
      <c r="D569" s="822" t="s">
        <v>5437</v>
      </c>
      <c r="E569" s="822" t="s">
        <v>5540</v>
      </c>
      <c r="F569" s="822" t="s">
        <v>1230</v>
      </c>
      <c r="G569" s="831">
        <v>46.879999999999995</v>
      </c>
      <c r="H569" s="831">
        <v>46174.710000000006</v>
      </c>
      <c r="I569" s="822">
        <v>64.303016377005349</v>
      </c>
      <c r="J569" s="822">
        <v>984.95541808873747</v>
      </c>
      <c r="K569" s="831">
        <v>4</v>
      </c>
      <c r="L569" s="831">
        <v>718.08</v>
      </c>
      <c r="M569" s="822">
        <v>1</v>
      </c>
      <c r="N569" s="822">
        <v>179.52</v>
      </c>
      <c r="O569" s="831"/>
      <c r="P569" s="831"/>
      <c r="Q569" s="827"/>
      <c r="R569" s="832"/>
    </row>
    <row r="570" spans="1:18" ht="14.45" customHeight="1" x14ac:dyDescent="0.2">
      <c r="A570" s="821" t="s">
        <v>5435</v>
      </c>
      <c r="B570" s="822" t="s">
        <v>5824</v>
      </c>
      <c r="C570" s="822" t="s">
        <v>605</v>
      </c>
      <c r="D570" s="822" t="s">
        <v>5437</v>
      </c>
      <c r="E570" s="822" t="s">
        <v>5543</v>
      </c>
      <c r="F570" s="822" t="s">
        <v>2512</v>
      </c>
      <c r="G570" s="831">
        <v>19.11</v>
      </c>
      <c r="H570" s="831">
        <v>14987.9</v>
      </c>
      <c r="I570" s="822"/>
      <c r="J570" s="822">
        <v>784.29618001046572</v>
      </c>
      <c r="K570" s="831"/>
      <c r="L570" s="831"/>
      <c r="M570" s="822"/>
      <c r="N570" s="822"/>
      <c r="O570" s="831"/>
      <c r="P570" s="831"/>
      <c r="Q570" s="827"/>
      <c r="R570" s="832"/>
    </row>
    <row r="571" spans="1:18" ht="14.45" customHeight="1" x14ac:dyDescent="0.2">
      <c r="A571" s="821" t="s">
        <v>5435</v>
      </c>
      <c r="B571" s="822" t="s">
        <v>5824</v>
      </c>
      <c r="C571" s="822" t="s">
        <v>605</v>
      </c>
      <c r="D571" s="822" t="s">
        <v>5437</v>
      </c>
      <c r="E571" s="822" t="s">
        <v>5547</v>
      </c>
      <c r="F571" s="822" t="s">
        <v>912</v>
      </c>
      <c r="G571" s="831">
        <v>35.419999999999995</v>
      </c>
      <c r="H571" s="831">
        <v>10705.89</v>
      </c>
      <c r="I571" s="822">
        <v>13.798205931253142</v>
      </c>
      <c r="J571" s="822">
        <v>302.25550536420104</v>
      </c>
      <c r="K571" s="831">
        <v>4.87</v>
      </c>
      <c r="L571" s="831">
        <v>775.89</v>
      </c>
      <c r="M571" s="822">
        <v>1</v>
      </c>
      <c r="N571" s="822">
        <v>159.32032854209444</v>
      </c>
      <c r="O571" s="831"/>
      <c r="P571" s="831"/>
      <c r="Q571" s="827"/>
      <c r="R571" s="832"/>
    </row>
    <row r="572" spans="1:18" ht="14.45" customHeight="1" x14ac:dyDescent="0.2">
      <c r="A572" s="821" t="s">
        <v>5435</v>
      </c>
      <c r="B572" s="822" t="s">
        <v>5824</v>
      </c>
      <c r="C572" s="822" t="s">
        <v>605</v>
      </c>
      <c r="D572" s="822" t="s">
        <v>5437</v>
      </c>
      <c r="E572" s="822" t="s">
        <v>5549</v>
      </c>
      <c r="F572" s="822" t="s">
        <v>2512</v>
      </c>
      <c r="G572" s="831">
        <v>6.3299999999999992</v>
      </c>
      <c r="H572" s="831">
        <v>1265.24</v>
      </c>
      <c r="I572" s="822"/>
      <c r="J572" s="822">
        <v>199.87993680884679</v>
      </c>
      <c r="K572" s="831"/>
      <c r="L572" s="831"/>
      <c r="M572" s="822"/>
      <c r="N572" s="822"/>
      <c r="O572" s="831"/>
      <c r="P572" s="831"/>
      <c r="Q572" s="827"/>
      <c r="R572" s="832"/>
    </row>
    <row r="573" spans="1:18" ht="14.45" customHeight="1" x14ac:dyDescent="0.2">
      <c r="A573" s="821" t="s">
        <v>5435</v>
      </c>
      <c r="B573" s="822" t="s">
        <v>5824</v>
      </c>
      <c r="C573" s="822" t="s">
        <v>605</v>
      </c>
      <c r="D573" s="822" t="s">
        <v>5437</v>
      </c>
      <c r="E573" s="822" t="s">
        <v>5555</v>
      </c>
      <c r="F573" s="822" t="s">
        <v>5556</v>
      </c>
      <c r="G573" s="831">
        <v>4</v>
      </c>
      <c r="H573" s="831">
        <v>1464.04</v>
      </c>
      <c r="I573" s="822"/>
      <c r="J573" s="822">
        <v>366.01</v>
      </c>
      <c r="K573" s="831"/>
      <c r="L573" s="831"/>
      <c r="M573" s="822"/>
      <c r="N573" s="822"/>
      <c r="O573" s="831"/>
      <c r="P573" s="831"/>
      <c r="Q573" s="827"/>
      <c r="R573" s="832"/>
    </row>
    <row r="574" spans="1:18" ht="14.45" customHeight="1" x14ac:dyDescent="0.2">
      <c r="A574" s="821" t="s">
        <v>5435</v>
      </c>
      <c r="B574" s="822" t="s">
        <v>5824</v>
      </c>
      <c r="C574" s="822" t="s">
        <v>605</v>
      </c>
      <c r="D574" s="822" t="s">
        <v>5437</v>
      </c>
      <c r="E574" s="822" t="s">
        <v>5559</v>
      </c>
      <c r="F574" s="822" t="s">
        <v>5556</v>
      </c>
      <c r="G574" s="831">
        <v>2</v>
      </c>
      <c r="H574" s="831">
        <v>2928.04</v>
      </c>
      <c r="I574" s="822"/>
      <c r="J574" s="822">
        <v>1464.02</v>
      </c>
      <c r="K574" s="831"/>
      <c r="L574" s="831"/>
      <c r="M574" s="822"/>
      <c r="N574" s="822"/>
      <c r="O574" s="831"/>
      <c r="P574" s="831"/>
      <c r="Q574" s="827"/>
      <c r="R574" s="832"/>
    </row>
    <row r="575" spans="1:18" ht="14.45" customHeight="1" x14ac:dyDescent="0.2">
      <c r="A575" s="821" t="s">
        <v>5435</v>
      </c>
      <c r="B575" s="822" t="s">
        <v>5824</v>
      </c>
      <c r="C575" s="822" t="s">
        <v>605</v>
      </c>
      <c r="D575" s="822" t="s">
        <v>5437</v>
      </c>
      <c r="E575" s="822" t="s">
        <v>5563</v>
      </c>
      <c r="F575" s="822" t="s">
        <v>5564</v>
      </c>
      <c r="G575" s="831">
        <v>9.1399999999999988</v>
      </c>
      <c r="H575" s="831">
        <v>4689.0399999999991</v>
      </c>
      <c r="I575" s="822"/>
      <c r="J575" s="822">
        <v>513.02407002188181</v>
      </c>
      <c r="K575" s="831"/>
      <c r="L575" s="831"/>
      <c r="M575" s="822"/>
      <c r="N575" s="822"/>
      <c r="O575" s="831"/>
      <c r="P575" s="831"/>
      <c r="Q575" s="827"/>
      <c r="R575" s="832"/>
    </row>
    <row r="576" spans="1:18" ht="14.45" customHeight="1" x14ac:dyDescent="0.2">
      <c r="A576" s="821" t="s">
        <v>5435</v>
      </c>
      <c r="B576" s="822" t="s">
        <v>5824</v>
      </c>
      <c r="C576" s="822" t="s">
        <v>605</v>
      </c>
      <c r="D576" s="822" t="s">
        <v>5437</v>
      </c>
      <c r="E576" s="822" t="s">
        <v>5572</v>
      </c>
      <c r="F576" s="822" t="s">
        <v>2530</v>
      </c>
      <c r="G576" s="831">
        <v>6</v>
      </c>
      <c r="H576" s="831">
        <v>10494.48</v>
      </c>
      <c r="I576" s="822">
        <v>64.068864468864462</v>
      </c>
      <c r="J576" s="822">
        <v>1749.08</v>
      </c>
      <c r="K576" s="831">
        <v>2</v>
      </c>
      <c r="L576" s="831">
        <v>163.80000000000001</v>
      </c>
      <c r="M576" s="822">
        <v>1</v>
      </c>
      <c r="N576" s="822">
        <v>81.900000000000006</v>
      </c>
      <c r="O576" s="831"/>
      <c r="P576" s="831"/>
      <c r="Q576" s="827"/>
      <c r="R576" s="832"/>
    </row>
    <row r="577" spans="1:18" ht="14.45" customHeight="1" x14ac:dyDescent="0.2">
      <c r="A577" s="821" t="s">
        <v>5435</v>
      </c>
      <c r="B577" s="822" t="s">
        <v>5824</v>
      </c>
      <c r="C577" s="822" t="s">
        <v>605</v>
      </c>
      <c r="D577" s="822" t="s">
        <v>5437</v>
      </c>
      <c r="E577" s="822" t="s">
        <v>5573</v>
      </c>
      <c r="F577" s="822" t="s">
        <v>2645</v>
      </c>
      <c r="G577" s="831">
        <v>4.5</v>
      </c>
      <c r="H577" s="831">
        <v>1263.8</v>
      </c>
      <c r="I577" s="822">
        <v>12.768236007274195</v>
      </c>
      <c r="J577" s="822">
        <v>280.84444444444443</v>
      </c>
      <c r="K577" s="831">
        <v>0.35</v>
      </c>
      <c r="L577" s="831">
        <v>98.98</v>
      </c>
      <c r="M577" s="822">
        <v>1</v>
      </c>
      <c r="N577" s="822">
        <v>282.8</v>
      </c>
      <c r="O577" s="831"/>
      <c r="P577" s="831"/>
      <c r="Q577" s="827"/>
      <c r="R577" s="832"/>
    </row>
    <row r="578" spans="1:18" ht="14.45" customHeight="1" x14ac:dyDescent="0.2">
      <c r="A578" s="821" t="s">
        <v>5435</v>
      </c>
      <c r="B578" s="822" t="s">
        <v>5824</v>
      </c>
      <c r="C578" s="822" t="s">
        <v>605</v>
      </c>
      <c r="D578" s="822" t="s">
        <v>5437</v>
      </c>
      <c r="E578" s="822" t="s">
        <v>5583</v>
      </c>
      <c r="F578" s="822" t="s">
        <v>2810</v>
      </c>
      <c r="G578" s="831">
        <v>3</v>
      </c>
      <c r="H578" s="831">
        <v>11209.85</v>
      </c>
      <c r="I578" s="822"/>
      <c r="J578" s="822">
        <v>3736.6166666666668</v>
      </c>
      <c r="K578" s="831"/>
      <c r="L578" s="831"/>
      <c r="M578" s="822"/>
      <c r="N578" s="822"/>
      <c r="O578" s="831"/>
      <c r="P578" s="831"/>
      <c r="Q578" s="827"/>
      <c r="R578" s="832"/>
    </row>
    <row r="579" spans="1:18" ht="14.45" customHeight="1" x14ac:dyDescent="0.2">
      <c r="A579" s="821" t="s">
        <v>5435</v>
      </c>
      <c r="B579" s="822" t="s">
        <v>5824</v>
      </c>
      <c r="C579" s="822" t="s">
        <v>605</v>
      </c>
      <c r="D579" s="822" t="s">
        <v>5437</v>
      </c>
      <c r="E579" s="822" t="s">
        <v>5599</v>
      </c>
      <c r="F579" s="822" t="s">
        <v>5600</v>
      </c>
      <c r="G579" s="831">
        <v>1.41</v>
      </c>
      <c r="H579" s="831">
        <v>433.26</v>
      </c>
      <c r="I579" s="822"/>
      <c r="J579" s="822">
        <v>307.27659574468089</v>
      </c>
      <c r="K579" s="831"/>
      <c r="L579" s="831"/>
      <c r="M579" s="822"/>
      <c r="N579" s="822"/>
      <c r="O579" s="831"/>
      <c r="P579" s="831"/>
      <c r="Q579" s="827"/>
      <c r="R579" s="832"/>
    </row>
    <row r="580" spans="1:18" ht="14.45" customHeight="1" x14ac:dyDescent="0.2">
      <c r="A580" s="821" t="s">
        <v>5435</v>
      </c>
      <c r="B580" s="822" t="s">
        <v>5824</v>
      </c>
      <c r="C580" s="822" t="s">
        <v>605</v>
      </c>
      <c r="D580" s="822" t="s">
        <v>5437</v>
      </c>
      <c r="E580" s="822" t="s">
        <v>5601</v>
      </c>
      <c r="F580" s="822" t="s">
        <v>5600</v>
      </c>
      <c r="G580" s="831">
        <v>3</v>
      </c>
      <c r="H580" s="831">
        <v>2304.6</v>
      </c>
      <c r="I580" s="822"/>
      <c r="J580" s="822">
        <v>768.19999999999993</v>
      </c>
      <c r="K580" s="831"/>
      <c r="L580" s="831"/>
      <c r="M580" s="822"/>
      <c r="N580" s="822"/>
      <c r="O580" s="831"/>
      <c r="P580" s="831"/>
      <c r="Q580" s="827"/>
      <c r="R580" s="832"/>
    </row>
    <row r="581" spans="1:18" ht="14.45" customHeight="1" x14ac:dyDescent="0.2">
      <c r="A581" s="821" t="s">
        <v>5435</v>
      </c>
      <c r="B581" s="822" t="s">
        <v>5824</v>
      </c>
      <c r="C581" s="822" t="s">
        <v>605</v>
      </c>
      <c r="D581" s="822" t="s">
        <v>5437</v>
      </c>
      <c r="E581" s="822" t="s">
        <v>5605</v>
      </c>
      <c r="F581" s="822" t="s">
        <v>5606</v>
      </c>
      <c r="G581" s="831">
        <v>7</v>
      </c>
      <c r="H581" s="831">
        <v>10083.220000000001</v>
      </c>
      <c r="I581" s="822">
        <v>8.4977877411362179</v>
      </c>
      <c r="J581" s="822">
        <v>1440.4600000000003</v>
      </c>
      <c r="K581" s="831">
        <v>1</v>
      </c>
      <c r="L581" s="831">
        <v>1186.57</v>
      </c>
      <c r="M581" s="822">
        <v>1</v>
      </c>
      <c r="N581" s="822">
        <v>1186.57</v>
      </c>
      <c r="O581" s="831"/>
      <c r="P581" s="831"/>
      <c r="Q581" s="827"/>
      <c r="R581" s="832"/>
    </row>
    <row r="582" spans="1:18" ht="14.45" customHeight="1" x14ac:dyDescent="0.2">
      <c r="A582" s="821" t="s">
        <v>5435</v>
      </c>
      <c r="B582" s="822" t="s">
        <v>5824</v>
      </c>
      <c r="C582" s="822" t="s">
        <v>605</v>
      </c>
      <c r="D582" s="822" t="s">
        <v>5437</v>
      </c>
      <c r="E582" s="822" t="s">
        <v>5607</v>
      </c>
      <c r="F582" s="822" t="s">
        <v>5606</v>
      </c>
      <c r="G582" s="831"/>
      <c r="H582" s="831"/>
      <c r="I582" s="822"/>
      <c r="J582" s="822"/>
      <c r="K582" s="831">
        <v>2</v>
      </c>
      <c r="L582" s="831">
        <v>7930.1</v>
      </c>
      <c r="M582" s="822">
        <v>1</v>
      </c>
      <c r="N582" s="822">
        <v>3965.05</v>
      </c>
      <c r="O582" s="831"/>
      <c r="P582" s="831"/>
      <c r="Q582" s="827"/>
      <c r="R582" s="832"/>
    </row>
    <row r="583" spans="1:18" ht="14.45" customHeight="1" x14ac:dyDescent="0.2">
      <c r="A583" s="821" t="s">
        <v>5435</v>
      </c>
      <c r="B583" s="822" t="s">
        <v>5824</v>
      </c>
      <c r="C583" s="822" t="s">
        <v>605</v>
      </c>
      <c r="D583" s="822" t="s">
        <v>5437</v>
      </c>
      <c r="E583" s="822" t="s">
        <v>5608</v>
      </c>
      <c r="F583" s="822" t="s">
        <v>2799</v>
      </c>
      <c r="G583" s="831">
        <v>3</v>
      </c>
      <c r="H583" s="831">
        <v>70215.100000000006</v>
      </c>
      <c r="I583" s="822"/>
      <c r="J583" s="822">
        <v>23405.033333333336</v>
      </c>
      <c r="K583" s="831"/>
      <c r="L583" s="831"/>
      <c r="M583" s="822"/>
      <c r="N583" s="822"/>
      <c r="O583" s="831"/>
      <c r="P583" s="831"/>
      <c r="Q583" s="827"/>
      <c r="R583" s="832"/>
    </row>
    <row r="584" spans="1:18" ht="14.45" customHeight="1" x14ac:dyDescent="0.2">
      <c r="A584" s="821" t="s">
        <v>5435</v>
      </c>
      <c r="B584" s="822" t="s">
        <v>5824</v>
      </c>
      <c r="C584" s="822" t="s">
        <v>605</v>
      </c>
      <c r="D584" s="822" t="s">
        <v>5437</v>
      </c>
      <c r="E584" s="822" t="s">
        <v>5609</v>
      </c>
      <c r="F584" s="822" t="s">
        <v>5610</v>
      </c>
      <c r="G584" s="831">
        <v>4</v>
      </c>
      <c r="H584" s="831">
        <v>3137.2</v>
      </c>
      <c r="I584" s="822"/>
      <c r="J584" s="822">
        <v>784.3</v>
      </c>
      <c r="K584" s="831"/>
      <c r="L584" s="831"/>
      <c r="M584" s="822"/>
      <c r="N584" s="822"/>
      <c r="O584" s="831"/>
      <c r="P584" s="831"/>
      <c r="Q584" s="827"/>
      <c r="R584" s="832"/>
    </row>
    <row r="585" spans="1:18" ht="14.45" customHeight="1" x14ac:dyDescent="0.2">
      <c r="A585" s="821" t="s">
        <v>5435</v>
      </c>
      <c r="B585" s="822" t="s">
        <v>5824</v>
      </c>
      <c r="C585" s="822" t="s">
        <v>605</v>
      </c>
      <c r="D585" s="822" t="s">
        <v>5437</v>
      </c>
      <c r="E585" s="822" t="s">
        <v>5611</v>
      </c>
      <c r="F585" s="822" t="s">
        <v>5610</v>
      </c>
      <c r="G585" s="831">
        <v>10.61</v>
      </c>
      <c r="H585" s="831">
        <v>2496.4</v>
      </c>
      <c r="I585" s="822"/>
      <c r="J585" s="822">
        <v>235.28746465598493</v>
      </c>
      <c r="K585" s="831"/>
      <c r="L585" s="831"/>
      <c r="M585" s="822"/>
      <c r="N585" s="822"/>
      <c r="O585" s="831"/>
      <c r="P585" s="831"/>
      <c r="Q585" s="827"/>
      <c r="R585" s="832"/>
    </row>
    <row r="586" spans="1:18" ht="14.45" customHeight="1" x14ac:dyDescent="0.2">
      <c r="A586" s="821" t="s">
        <v>5435</v>
      </c>
      <c r="B586" s="822" t="s">
        <v>5824</v>
      </c>
      <c r="C586" s="822" t="s">
        <v>605</v>
      </c>
      <c r="D586" s="822" t="s">
        <v>5437</v>
      </c>
      <c r="E586" s="822" t="s">
        <v>5612</v>
      </c>
      <c r="F586" s="822" t="s">
        <v>5610</v>
      </c>
      <c r="G586" s="831">
        <v>2.0100000000000002</v>
      </c>
      <c r="H586" s="831">
        <v>4729.3</v>
      </c>
      <c r="I586" s="822"/>
      <c r="J586" s="822">
        <v>2352.8855721393033</v>
      </c>
      <c r="K586" s="831"/>
      <c r="L586" s="831"/>
      <c r="M586" s="822"/>
      <c r="N586" s="822"/>
      <c r="O586" s="831"/>
      <c r="P586" s="831"/>
      <c r="Q586" s="827"/>
      <c r="R586" s="832"/>
    </row>
    <row r="587" spans="1:18" ht="14.45" customHeight="1" x14ac:dyDescent="0.2">
      <c r="A587" s="821" t="s">
        <v>5435</v>
      </c>
      <c r="B587" s="822" t="s">
        <v>5824</v>
      </c>
      <c r="C587" s="822" t="s">
        <v>605</v>
      </c>
      <c r="D587" s="822" t="s">
        <v>5437</v>
      </c>
      <c r="E587" s="822" t="s">
        <v>5615</v>
      </c>
      <c r="F587" s="822" t="s">
        <v>845</v>
      </c>
      <c r="G587" s="831">
        <v>10.029999999999999</v>
      </c>
      <c r="H587" s="831">
        <v>6897.2199999999993</v>
      </c>
      <c r="I587" s="822">
        <v>16.176986584107325</v>
      </c>
      <c r="J587" s="822">
        <v>687.65902293120632</v>
      </c>
      <c r="K587" s="831">
        <v>2</v>
      </c>
      <c r="L587" s="831">
        <v>426.36</v>
      </c>
      <c r="M587" s="822">
        <v>1</v>
      </c>
      <c r="N587" s="822">
        <v>213.18</v>
      </c>
      <c r="O587" s="831"/>
      <c r="P587" s="831"/>
      <c r="Q587" s="827"/>
      <c r="R587" s="832"/>
    </row>
    <row r="588" spans="1:18" ht="14.45" customHeight="1" x14ac:dyDescent="0.2">
      <c r="A588" s="821" t="s">
        <v>5435</v>
      </c>
      <c r="B588" s="822" t="s">
        <v>5824</v>
      </c>
      <c r="C588" s="822" t="s">
        <v>605</v>
      </c>
      <c r="D588" s="822" t="s">
        <v>5437</v>
      </c>
      <c r="E588" s="822" t="s">
        <v>5616</v>
      </c>
      <c r="F588" s="822" t="s">
        <v>845</v>
      </c>
      <c r="G588" s="831">
        <v>2</v>
      </c>
      <c r="H588" s="831">
        <v>275.08</v>
      </c>
      <c r="I588" s="822">
        <v>1.2572786690433748</v>
      </c>
      <c r="J588" s="822">
        <v>137.54</v>
      </c>
      <c r="K588" s="831">
        <v>3</v>
      </c>
      <c r="L588" s="831">
        <v>218.79</v>
      </c>
      <c r="M588" s="822">
        <v>1</v>
      </c>
      <c r="N588" s="822">
        <v>72.929999999999993</v>
      </c>
      <c r="O588" s="831"/>
      <c r="P588" s="831"/>
      <c r="Q588" s="827"/>
      <c r="R588" s="832"/>
    </row>
    <row r="589" spans="1:18" ht="14.45" customHeight="1" x14ac:dyDescent="0.2">
      <c r="A589" s="821" t="s">
        <v>5435</v>
      </c>
      <c r="B589" s="822" t="s">
        <v>5824</v>
      </c>
      <c r="C589" s="822" t="s">
        <v>605</v>
      </c>
      <c r="D589" s="822" t="s">
        <v>5437</v>
      </c>
      <c r="E589" s="822" t="s">
        <v>5627</v>
      </c>
      <c r="F589" s="822" t="s">
        <v>752</v>
      </c>
      <c r="G589" s="831">
        <v>16.61</v>
      </c>
      <c r="H589" s="831">
        <v>2953.18</v>
      </c>
      <c r="I589" s="822">
        <v>12.820960319527654</v>
      </c>
      <c r="J589" s="822">
        <v>177.79530403371461</v>
      </c>
      <c r="K589" s="831">
        <v>2.04</v>
      </c>
      <c r="L589" s="831">
        <v>230.34</v>
      </c>
      <c r="M589" s="822">
        <v>1</v>
      </c>
      <c r="N589" s="822">
        <v>112.91176470588235</v>
      </c>
      <c r="O589" s="831"/>
      <c r="P589" s="831"/>
      <c r="Q589" s="827"/>
      <c r="R589" s="832"/>
    </row>
    <row r="590" spans="1:18" ht="14.45" customHeight="1" x14ac:dyDescent="0.2">
      <c r="A590" s="821" t="s">
        <v>5435</v>
      </c>
      <c r="B590" s="822" t="s">
        <v>5824</v>
      </c>
      <c r="C590" s="822" t="s">
        <v>605</v>
      </c>
      <c r="D590" s="822" t="s">
        <v>5437</v>
      </c>
      <c r="E590" s="822" t="s">
        <v>5628</v>
      </c>
      <c r="F590" s="822" t="s">
        <v>752</v>
      </c>
      <c r="G590" s="831">
        <v>0.14000000000000001</v>
      </c>
      <c r="H590" s="831">
        <v>40.33</v>
      </c>
      <c r="I590" s="822"/>
      <c r="J590" s="822">
        <v>288.07142857142856</v>
      </c>
      <c r="K590" s="831"/>
      <c r="L590" s="831"/>
      <c r="M590" s="822"/>
      <c r="N590" s="822"/>
      <c r="O590" s="831"/>
      <c r="P590" s="831"/>
      <c r="Q590" s="827"/>
      <c r="R590" s="832"/>
    </row>
    <row r="591" spans="1:18" ht="14.45" customHeight="1" x14ac:dyDescent="0.2">
      <c r="A591" s="821" t="s">
        <v>5435</v>
      </c>
      <c r="B591" s="822" t="s">
        <v>5824</v>
      </c>
      <c r="C591" s="822" t="s">
        <v>605</v>
      </c>
      <c r="D591" s="822" t="s">
        <v>5437</v>
      </c>
      <c r="E591" s="822" t="s">
        <v>5629</v>
      </c>
      <c r="F591" s="822" t="s">
        <v>1039</v>
      </c>
      <c r="G591" s="831">
        <v>0.49</v>
      </c>
      <c r="H591" s="831">
        <v>89.62</v>
      </c>
      <c r="I591" s="822"/>
      <c r="J591" s="822">
        <v>182.89795918367349</v>
      </c>
      <c r="K591" s="831"/>
      <c r="L591" s="831"/>
      <c r="M591" s="822"/>
      <c r="N591" s="822"/>
      <c r="O591" s="831"/>
      <c r="P591" s="831"/>
      <c r="Q591" s="827"/>
      <c r="R591" s="832"/>
    </row>
    <row r="592" spans="1:18" ht="14.45" customHeight="1" x14ac:dyDescent="0.2">
      <c r="A592" s="821" t="s">
        <v>5435</v>
      </c>
      <c r="B592" s="822" t="s">
        <v>5824</v>
      </c>
      <c r="C592" s="822" t="s">
        <v>605</v>
      </c>
      <c r="D592" s="822" t="s">
        <v>5437</v>
      </c>
      <c r="E592" s="822" t="s">
        <v>5633</v>
      </c>
      <c r="F592" s="822" t="s">
        <v>1039</v>
      </c>
      <c r="G592" s="831">
        <v>1</v>
      </c>
      <c r="H592" s="831">
        <v>421.22</v>
      </c>
      <c r="I592" s="822">
        <v>1.2048282371785703</v>
      </c>
      <c r="J592" s="822">
        <v>421.22</v>
      </c>
      <c r="K592" s="831">
        <v>0.83</v>
      </c>
      <c r="L592" s="831">
        <v>349.61</v>
      </c>
      <c r="M592" s="822">
        <v>1</v>
      </c>
      <c r="N592" s="822">
        <v>421.21686746987956</v>
      </c>
      <c r="O592" s="831"/>
      <c r="P592" s="831"/>
      <c r="Q592" s="827"/>
      <c r="R592" s="832"/>
    </row>
    <row r="593" spans="1:18" ht="14.45" customHeight="1" x14ac:dyDescent="0.2">
      <c r="A593" s="821" t="s">
        <v>5435</v>
      </c>
      <c r="B593" s="822" t="s">
        <v>5824</v>
      </c>
      <c r="C593" s="822" t="s">
        <v>605</v>
      </c>
      <c r="D593" s="822" t="s">
        <v>5437</v>
      </c>
      <c r="E593" s="822" t="s">
        <v>5638</v>
      </c>
      <c r="F593" s="822" t="s">
        <v>2512</v>
      </c>
      <c r="G593" s="831"/>
      <c r="H593" s="831"/>
      <c r="I593" s="822"/>
      <c r="J593" s="822"/>
      <c r="K593" s="831">
        <v>1.02</v>
      </c>
      <c r="L593" s="831">
        <v>483.76</v>
      </c>
      <c r="M593" s="822">
        <v>1</v>
      </c>
      <c r="N593" s="822">
        <v>474.27450980392155</v>
      </c>
      <c r="O593" s="831"/>
      <c r="P593" s="831"/>
      <c r="Q593" s="827"/>
      <c r="R593" s="832"/>
    </row>
    <row r="594" spans="1:18" ht="14.45" customHeight="1" x14ac:dyDescent="0.2">
      <c r="A594" s="821" t="s">
        <v>5435</v>
      </c>
      <c r="B594" s="822" t="s">
        <v>5824</v>
      </c>
      <c r="C594" s="822" t="s">
        <v>605</v>
      </c>
      <c r="D594" s="822" t="s">
        <v>5437</v>
      </c>
      <c r="E594" s="822" t="s">
        <v>5639</v>
      </c>
      <c r="F594" s="822" t="s">
        <v>2512</v>
      </c>
      <c r="G594" s="831"/>
      <c r="H594" s="831"/>
      <c r="I594" s="822"/>
      <c r="J594" s="822"/>
      <c r="K594" s="831">
        <v>0.21</v>
      </c>
      <c r="L594" s="831">
        <v>42.95</v>
      </c>
      <c r="M594" s="822">
        <v>1</v>
      </c>
      <c r="N594" s="822">
        <v>204.52380952380955</v>
      </c>
      <c r="O594" s="831"/>
      <c r="P594" s="831"/>
      <c r="Q594" s="827"/>
      <c r="R594" s="832"/>
    </row>
    <row r="595" spans="1:18" ht="14.45" customHeight="1" x14ac:dyDescent="0.2">
      <c r="A595" s="821" t="s">
        <v>5435</v>
      </c>
      <c r="B595" s="822" t="s">
        <v>5824</v>
      </c>
      <c r="C595" s="822" t="s">
        <v>605</v>
      </c>
      <c r="D595" s="822" t="s">
        <v>5703</v>
      </c>
      <c r="E595" s="822" t="s">
        <v>5704</v>
      </c>
      <c r="F595" s="822" t="s">
        <v>5705</v>
      </c>
      <c r="G595" s="831"/>
      <c r="H595" s="831"/>
      <c r="I595" s="822"/>
      <c r="J595" s="822"/>
      <c r="K595" s="831">
        <v>1</v>
      </c>
      <c r="L595" s="831">
        <v>867</v>
      </c>
      <c r="M595" s="822">
        <v>1</v>
      </c>
      <c r="N595" s="822">
        <v>867</v>
      </c>
      <c r="O595" s="831"/>
      <c r="P595" s="831"/>
      <c r="Q595" s="827"/>
      <c r="R595" s="832"/>
    </row>
    <row r="596" spans="1:18" ht="14.45" customHeight="1" x14ac:dyDescent="0.2">
      <c r="A596" s="821" t="s">
        <v>5435</v>
      </c>
      <c r="B596" s="822" t="s">
        <v>5824</v>
      </c>
      <c r="C596" s="822" t="s">
        <v>605</v>
      </c>
      <c r="D596" s="822" t="s">
        <v>5703</v>
      </c>
      <c r="E596" s="822" t="s">
        <v>5706</v>
      </c>
      <c r="F596" s="822" t="s">
        <v>5707</v>
      </c>
      <c r="G596" s="831">
        <v>30</v>
      </c>
      <c r="H596" s="831">
        <v>26010</v>
      </c>
      <c r="I596" s="822">
        <v>15.409224206878168</v>
      </c>
      <c r="J596" s="822">
        <v>867</v>
      </c>
      <c r="K596" s="831">
        <v>3</v>
      </c>
      <c r="L596" s="831">
        <v>1687.9499999999998</v>
      </c>
      <c r="M596" s="822">
        <v>1</v>
      </c>
      <c r="N596" s="822">
        <v>562.65</v>
      </c>
      <c r="O596" s="831"/>
      <c r="P596" s="831"/>
      <c r="Q596" s="827"/>
      <c r="R596" s="832"/>
    </row>
    <row r="597" spans="1:18" ht="14.45" customHeight="1" x14ac:dyDescent="0.2">
      <c r="A597" s="821" t="s">
        <v>5435</v>
      </c>
      <c r="B597" s="822" t="s">
        <v>5824</v>
      </c>
      <c r="C597" s="822" t="s">
        <v>605</v>
      </c>
      <c r="D597" s="822" t="s">
        <v>5703</v>
      </c>
      <c r="E597" s="822" t="s">
        <v>5708</v>
      </c>
      <c r="F597" s="822" t="s">
        <v>5709</v>
      </c>
      <c r="G597" s="831">
        <v>8</v>
      </c>
      <c r="H597" s="831">
        <v>7712</v>
      </c>
      <c r="I597" s="822"/>
      <c r="J597" s="822">
        <v>964</v>
      </c>
      <c r="K597" s="831"/>
      <c r="L597" s="831"/>
      <c r="M597" s="822"/>
      <c r="N597" s="822"/>
      <c r="O597" s="831"/>
      <c r="P597" s="831"/>
      <c r="Q597" s="827"/>
      <c r="R597" s="832"/>
    </row>
    <row r="598" spans="1:18" ht="14.45" customHeight="1" x14ac:dyDescent="0.2">
      <c r="A598" s="821" t="s">
        <v>5435</v>
      </c>
      <c r="B598" s="822" t="s">
        <v>5824</v>
      </c>
      <c r="C598" s="822" t="s">
        <v>605</v>
      </c>
      <c r="D598" s="822" t="s">
        <v>5735</v>
      </c>
      <c r="E598" s="822" t="s">
        <v>5738</v>
      </c>
      <c r="F598" s="822" t="s">
        <v>5739</v>
      </c>
      <c r="G598" s="831">
        <v>2</v>
      </c>
      <c r="H598" s="831">
        <v>244</v>
      </c>
      <c r="I598" s="822">
        <v>2</v>
      </c>
      <c r="J598" s="822">
        <v>122</v>
      </c>
      <c r="K598" s="831">
        <v>1</v>
      </c>
      <c r="L598" s="831">
        <v>122</v>
      </c>
      <c r="M598" s="822">
        <v>1</v>
      </c>
      <c r="N598" s="822">
        <v>122</v>
      </c>
      <c r="O598" s="831"/>
      <c r="P598" s="831"/>
      <c r="Q598" s="827"/>
      <c r="R598" s="832"/>
    </row>
    <row r="599" spans="1:18" ht="14.45" customHeight="1" x14ac:dyDescent="0.2">
      <c r="A599" s="821" t="s">
        <v>5435</v>
      </c>
      <c r="B599" s="822" t="s">
        <v>5824</v>
      </c>
      <c r="C599" s="822" t="s">
        <v>605</v>
      </c>
      <c r="D599" s="822" t="s">
        <v>5735</v>
      </c>
      <c r="E599" s="822" t="s">
        <v>5740</v>
      </c>
      <c r="F599" s="822" t="s">
        <v>5741</v>
      </c>
      <c r="G599" s="831">
        <v>100</v>
      </c>
      <c r="H599" s="831">
        <v>14700</v>
      </c>
      <c r="I599" s="822">
        <v>6.9536423841059607</v>
      </c>
      <c r="J599" s="822">
        <v>147</v>
      </c>
      <c r="K599" s="831">
        <v>14</v>
      </c>
      <c r="L599" s="831">
        <v>2114</v>
      </c>
      <c r="M599" s="822">
        <v>1</v>
      </c>
      <c r="N599" s="822">
        <v>151</v>
      </c>
      <c r="O599" s="831"/>
      <c r="P599" s="831"/>
      <c r="Q599" s="827"/>
      <c r="R599" s="832"/>
    </row>
    <row r="600" spans="1:18" ht="14.45" customHeight="1" x14ac:dyDescent="0.2">
      <c r="A600" s="821" t="s">
        <v>5435</v>
      </c>
      <c r="B600" s="822" t="s">
        <v>5824</v>
      </c>
      <c r="C600" s="822" t="s">
        <v>605</v>
      </c>
      <c r="D600" s="822" t="s">
        <v>5735</v>
      </c>
      <c r="E600" s="822" t="s">
        <v>5744</v>
      </c>
      <c r="F600" s="822" t="s">
        <v>5745</v>
      </c>
      <c r="G600" s="831">
        <v>168</v>
      </c>
      <c r="H600" s="831">
        <v>6216</v>
      </c>
      <c r="I600" s="822">
        <v>2.1810526315789476</v>
      </c>
      <c r="J600" s="822">
        <v>37</v>
      </c>
      <c r="K600" s="831">
        <v>75</v>
      </c>
      <c r="L600" s="831">
        <v>2850</v>
      </c>
      <c r="M600" s="822">
        <v>1</v>
      </c>
      <c r="N600" s="822">
        <v>38</v>
      </c>
      <c r="O600" s="831"/>
      <c r="P600" s="831"/>
      <c r="Q600" s="827"/>
      <c r="R600" s="832"/>
    </row>
    <row r="601" spans="1:18" ht="14.45" customHeight="1" x14ac:dyDescent="0.2">
      <c r="A601" s="821" t="s">
        <v>5435</v>
      </c>
      <c r="B601" s="822" t="s">
        <v>5824</v>
      </c>
      <c r="C601" s="822" t="s">
        <v>605</v>
      </c>
      <c r="D601" s="822" t="s">
        <v>5735</v>
      </c>
      <c r="E601" s="822" t="s">
        <v>5752</v>
      </c>
      <c r="F601" s="822" t="s">
        <v>5753</v>
      </c>
      <c r="G601" s="831">
        <v>703</v>
      </c>
      <c r="H601" s="831">
        <v>125134</v>
      </c>
      <c r="I601" s="822">
        <v>3.4779732621807167</v>
      </c>
      <c r="J601" s="822">
        <v>178</v>
      </c>
      <c r="K601" s="831">
        <v>201</v>
      </c>
      <c r="L601" s="831">
        <v>35979</v>
      </c>
      <c r="M601" s="822">
        <v>1</v>
      </c>
      <c r="N601" s="822">
        <v>179</v>
      </c>
      <c r="O601" s="831">
        <v>58</v>
      </c>
      <c r="P601" s="831">
        <v>10440</v>
      </c>
      <c r="Q601" s="827">
        <v>0.29016926540481947</v>
      </c>
      <c r="R601" s="832">
        <v>180</v>
      </c>
    </row>
    <row r="602" spans="1:18" ht="14.45" customHeight="1" x14ac:dyDescent="0.2">
      <c r="A602" s="821" t="s">
        <v>5435</v>
      </c>
      <c r="B602" s="822" t="s">
        <v>5824</v>
      </c>
      <c r="C602" s="822" t="s">
        <v>605</v>
      </c>
      <c r="D602" s="822" t="s">
        <v>5735</v>
      </c>
      <c r="E602" s="822" t="s">
        <v>5843</v>
      </c>
      <c r="F602" s="822" t="s">
        <v>5844</v>
      </c>
      <c r="G602" s="831">
        <v>382</v>
      </c>
      <c r="H602" s="831">
        <v>273130</v>
      </c>
      <c r="I602" s="822">
        <v>2.893939393939394</v>
      </c>
      <c r="J602" s="822">
        <v>715</v>
      </c>
      <c r="K602" s="831">
        <v>132</v>
      </c>
      <c r="L602" s="831">
        <v>94380</v>
      </c>
      <c r="M602" s="822">
        <v>1</v>
      </c>
      <c r="N602" s="822">
        <v>715</v>
      </c>
      <c r="O602" s="831"/>
      <c r="P602" s="831"/>
      <c r="Q602" s="827"/>
      <c r="R602" s="832"/>
    </row>
    <row r="603" spans="1:18" ht="14.45" customHeight="1" x14ac:dyDescent="0.2">
      <c r="A603" s="821" t="s">
        <v>5435</v>
      </c>
      <c r="B603" s="822" t="s">
        <v>5824</v>
      </c>
      <c r="C603" s="822" t="s">
        <v>605</v>
      </c>
      <c r="D603" s="822" t="s">
        <v>5735</v>
      </c>
      <c r="E603" s="822" t="s">
        <v>5845</v>
      </c>
      <c r="F603" s="822" t="s">
        <v>5846</v>
      </c>
      <c r="G603" s="831">
        <v>12</v>
      </c>
      <c r="H603" s="831">
        <v>7584</v>
      </c>
      <c r="I603" s="822">
        <v>1.3312269615587151</v>
      </c>
      <c r="J603" s="822">
        <v>632</v>
      </c>
      <c r="K603" s="831">
        <v>9</v>
      </c>
      <c r="L603" s="831">
        <v>5697</v>
      </c>
      <c r="M603" s="822">
        <v>1</v>
      </c>
      <c r="N603" s="822">
        <v>633</v>
      </c>
      <c r="O603" s="831">
        <v>20</v>
      </c>
      <c r="P603" s="831">
        <v>12680</v>
      </c>
      <c r="Q603" s="827">
        <v>2.225732841846586</v>
      </c>
      <c r="R603" s="832">
        <v>634</v>
      </c>
    </row>
    <row r="604" spans="1:18" ht="14.45" customHeight="1" x14ac:dyDescent="0.2">
      <c r="A604" s="821" t="s">
        <v>5435</v>
      </c>
      <c r="B604" s="822" t="s">
        <v>5824</v>
      </c>
      <c r="C604" s="822" t="s">
        <v>605</v>
      </c>
      <c r="D604" s="822" t="s">
        <v>5735</v>
      </c>
      <c r="E604" s="822" t="s">
        <v>5877</v>
      </c>
      <c r="F604" s="822" t="s">
        <v>5878</v>
      </c>
      <c r="G604" s="831">
        <v>11</v>
      </c>
      <c r="H604" s="831">
        <v>67672</v>
      </c>
      <c r="I604" s="822">
        <v>1.3727685816293411</v>
      </c>
      <c r="J604" s="822">
        <v>6152</v>
      </c>
      <c r="K604" s="831">
        <v>8</v>
      </c>
      <c r="L604" s="831">
        <v>49296</v>
      </c>
      <c r="M604" s="822">
        <v>1</v>
      </c>
      <c r="N604" s="822">
        <v>6162</v>
      </c>
      <c r="O604" s="831"/>
      <c r="P604" s="831"/>
      <c r="Q604" s="827"/>
      <c r="R604" s="832"/>
    </row>
    <row r="605" spans="1:18" ht="14.45" customHeight="1" x14ac:dyDescent="0.2">
      <c r="A605" s="821" t="s">
        <v>5435</v>
      </c>
      <c r="B605" s="822" t="s">
        <v>5824</v>
      </c>
      <c r="C605" s="822" t="s">
        <v>605</v>
      </c>
      <c r="D605" s="822" t="s">
        <v>5735</v>
      </c>
      <c r="E605" s="822" t="s">
        <v>5847</v>
      </c>
      <c r="F605" s="822" t="s">
        <v>5848</v>
      </c>
      <c r="G605" s="831">
        <v>48</v>
      </c>
      <c r="H605" s="831">
        <v>320688</v>
      </c>
      <c r="I605" s="822">
        <v>4.3545115079095664</v>
      </c>
      <c r="J605" s="822">
        <v>6681</v>
      </c>
      <c r="K605" s="831">
        <v>11</v>
      </c>
      <c r="L605" s="831">
        <v>73645</v>
      </c>
      <c r="M605" s="822">
        <v>1</v>
      </c>
      <c r="N605" s="822">
        <v>6695</v>
      </c>
      <c r="O605" s="831">
        <v>38</v>
      </c>
      <c r="P605" s="831">
        <v>254866</v>
      </c>
      <c r="Q605" s="827">
        <v>3.4607373209314956</v>
      </c>
      <c r="R605" s="832">
        <v>6707</v>
      </c>
    </row>
    <row r="606" spans="1:18" ht="14.45" customHeight="1" x14ac:dyDescent="0.2">
      <c r="A606" s="821" t="s">
        <v>5435</v>
      </c>
      <c r="B606" s="822" t="s">
        <v>5824</v>
      </c>
      <c r="C606" s="822" t="s">
        <v>605</v>
      </c>
      <c r="D606" s="822" t="s">
        <v>5735</v>
      </c>
      <c r="E606" s="822" t="s">
        <v>5849</v>
      </c>
      <c r="F606" s="822" t="s">
        <v>5850</v>
      </c>
      <c r="G606" s="831">
        <v>18</v>
      </c>
      <c r="H606" s="831">
        <v>2322</v>
      </c>
      <c r="I606" s="822">
        <v>2.976923076923077</v>
      </c>
      <c r="J606" s="822">
        <v>129</v>
      </c>
      <c r="K606" s="831">
        <v>6</v>
      </c>
      <c r="L606" s="831">
        <v>780</v>
      </c>
      <c r="M606" s="822">
        <v>1</v>
      </c>
      <c r="N606" s="822">
        <v>130</v>
      </c>
      <c r="O606" s="831"/>
      <c r="P606" s="831"/>
      <c r="Q606" s="827"/>
      <c r="R606" s="832"/>
    </row>
    <row r="607" spans="1:18" ht="14.45" customHeight="1" x14ac:dyDescent="0.2">
      <c r="A607" s="821" t="s">
        <v>5435</v>
      </c>
      <c r="B607" s="822" t="s">
        <v>5824</v>
      </c>
      <c r="C607" s="822" t="s">
        <v>605</v>
      </c>
      <c r="D607" s="822" t="s">
        <v>5735</v>
      </c>
      <c r="E607" s="822" t="s">
        <v>5853</v>
      </c>
      <c r="F607" s="822" t="s">
        <v>5854</v>
      </c>
      <c r="G607" s="831">
        <v>720</v>
      </c>
      <c r="H607" s="831">
        <v>632880</v>
      </c>
      <c r="I607" s="822">
        <v>2.9931895573212257</v>
      </c>
      <c r="J607" s="822">
        <v>879</v>
      </c>
      <c r="K607" s="831">
        <v>240</v>
      </c>
      <c r="L607" s="831">
        <v>211440</v>
      </c>
      <c r="M607" s="822">
        <v>1</v>
      </c>
      <c r="N607" s="822">
        <v>881</v>
      </c>
      <c r="O607" s="831"/>
      <c r="P607" s="831"/>
      <c r="Q607" s="827"/>
      <c r="R607" s="832"/>
    </row>
    <row r="608" spans="1:18" ht="14.45" customHeight="1" x14ac:dyDescent="0.2">
      <c r="A608" s="821" t="s">
        <v>5435</v>
      </c>
      <c r="B608" s="822" t="s">
        <v>5824</v>
      </c>
      <c r="C608" s="822" t="s">
        <v>605</v>
      </c>
      <c r="D608" s="822" t="s">
        <v>5735</v>
      </c>
      <c r="E608" s="822" t="s">
        <v>5758</v>
      </c>
      <c r="F608" s="822" t="s">
        <v>5759</v>
      </c>
      <c r="G608" s="831">
        <v>219</v>
      </c>
      <c r="H608" s="831">
        <v>53436</v>
      </c>
      <c r="I608" s="822">
        <v>12.117006802721088</v>
      </c>
      <c r="J608" s="822">
        <v>244</v>
      </c>
      <c r="K608" s="831">
        <v>18</v>
      </c>
      <c r="L608" s="831">
        <v>4410</v>
      </c>
      <c r="M608" s="822">
        <v>1</v>
      </c>
      <c r="N608" s="822">
        <v>245</v>
      </c>
      <c r="O608" s="831"/>
      <c r="P608" s="831"/>
      <c r="Q608" s="827"/>
      <c r="R608" s="832"/>
    </row>
    <row r="609" spans="1:18" ht="14.45" customHeight="1" x14ac:dyDescent="0.2">
      <c r="A609" s="821" t="s">
        <v>5435</v>
      </c>
      <c r="B609" s="822" t="s">
        <v>5824</v>
      </c>
      <c r="C609" s="822" t="s">
        <v>605</v>
      </c>
      <c r="D609" s="822" t="s">
        <v>5735</v>
      </c>
      <c r="E609" s="822" t="s">
        <v>5760</v>
      </c>
      <c r="F609" s="822" t="s">
        <v>5761</v>
      </c>
      <c r="G609" s="831">
        <v>679</v>
      </c>
      <c r="H609" s="831">
        <v>22633.32</v>
      </c>
      <c r="I609" s="822">
        <v>3.4293013009130333</v>
      </c>
      <c r="J609" s="822">
        <v>33.333313696612663</v>
      </c>
      <c r="K609" s="831">
        <v>198</v>
      </c>
      <c r="L609" s="831">
        <v>6599.98</v>
      </c>
      <c r="M609" s="822">
        <v>1</v>
      </c>
      <c r="N609" s="822">
        <v>33.333232323232323</v>
      </c>
      <c r="O609" s="831">
        <v>59</v>
      </c>
      <c r="P609" s="831">
        <v>1966.6599999999999</v>
      </c>
      <c r="Q609" s="827">
        <v>0.297979690847548</v>
      </c>
      <c r="R609" s="832">
        <v>33.333220338983047</v>
      </c>
    </row>
    <row r="610" spans="1:18" ht="14.45" customHeight="1" x14ac:dyDescent="0.2">
      <c r="A610" s="821" t="s">
        <v>5435</v>
      </c>
      <c r="B610" s="822" t="s">
        <v>5824</v>
      </c>
      <c r="C610" s="822" t="s">
        <v>605</v>
      </c>
      <c r="D610" s="822" t="s">
        <v>5735</v>
      </c>
      <c r="E610" s="822" t="s">
        <v>5855</v>
      </c>
      <c r="F610" s="822" t="s">
        <v>5856</v>
      </c>
      <c r="G610" s="831">
        <v>60</v>
      </c>
      <c r="H610" s="831">
        <v>56340</v>
      </c>
      <c r="I610" s="822">
        <v>2.7185871453387378</v>
      </c>
      <c r="J610" s="822">
        <v>939</v>
      </c>
      <c r="K610" s="831">
        <v>22</v>
      </c>
      <c r="L610" s="831">
        <v>20724</v>
      </c>
      <c r="M610" s="822">
        <v>1</v>
      </c>
      <c r="N610" s="822">
        <v>942</v>
      </c>
      <c r="O610" s="831">
        <v>50</v>
      </c>
      <c r="P610" s="831">
        <v>47200</v>
      </c>
      <c r="Q610" s="827">
        <v>2.2775525960239338</v>
      </c>
      <c r="R610" s="832">
        <v>944</v>
      </c>
    </row>
    <row r="611" spans="1:18" ht="14.45" customHeight="1" x14ac:dyDescent="0.2">
      <c r="A611" s="821" t="s">
        <v>5435</v>
      </c>
      <c r="B611" s="822" t="s">
        <v>5824</v>
      </c>
      <c r="C611" s="822" t="s">
        <v>605</v>
      </c>
      <c r="D611" s="822" t="s">
        <v>5735</v>
      </c>
      <c r="E611" s="822" t="s">
        <v>5762</v>
      </c>
      <c r="F611" s="822" t="s">
        <v>5763</v>
      </c>
      <c r="G611" s="831">
        <v>473</v>
      </c>
      <c r="H611" s="831">
        <v>17501</v>
      </c>
      <c r="I611" s="822">
        <v>4.3448361469712014</v>
      </c>
      <c r="J611" s="822">
        <v>37</v>
      </c>
      <c r="K611" s="831">
        <v>106</v>
      </c>
      <c r="L611" s="831">
        <v>4028</v>
      </c>
      <c r="M611" s="822">
        <v>1</v>
      </c>
      <c r="N611" s="822">
        <v>38</v>
      </c>
      <c r="O611" s="831">
        <v>1</v>
      </c>
      <c r="P611" s="831">
        <v>38</v>
      </c>
      <c r="Q611" s="827">
        <v>9.433962264150943E-3</v>
      </c>
      <c r="R611" s="832">
        <v>38</v>
      </c>
    </row>
    <row r="612" spans="1:18" ht="14.45" customHeight="1" x14ac:dyDescent="0.2">
      <c r="A612" s="821" t="s">
        <v>5435</v>
      </c>
      <c r="B612" s="822" t="s">
        <v>5824</v>
      </c>
      <c r="C612" s="822" t="s">
        <v>605</v>
      </c>
      <c r="D612" s="822" t="s">
        <v>5735</v>
      </c>
      <c r="E612" s="822" t="s">
        <v>5766</v>
      </c>
      <c r="F612" s="822" t="s">
        <v>5767</v>
      </c>
      <c r="G612" s="831">
        <v>33</v>
      </c>
      <c r="H612" s="831">
        <v>1056</v>
      </c>
      <c r="I612" s="822">
        <v>3.5555555555555554</v>
      </c>
      <c r="J612" s="822">
        <v>32</v>
      </c>
      <c r="K612" s="831">
        <v>9</v>
      </c>
      <c r="L612" s="831">
        <v>297</v>
      </c>
      <c r="M612" s="822">
        <v>1</v>
      </c>
      <c r="N612" s="822">
        <v>33</v>
      </c>
      <c r="O612" s="831"/>
      <c r="P612" s="831"/>
      <c r="Q612" s="827"/>
      <c r="R612" s="832"/>
    </row>
    <row r="613" spans="1:18" ht="14.45" customHeight="1" x14ac:dyDescent="0.2">
      <c r="A613" s="821" t="s">
        <v>5435</v>
      </c>
      <c r="B613" s="822" t="s">
        <v>5824</v>
      </c>
      <c r="C613" s="822" t="s">
        <v>605</v>
      </c>
      <c r="D613" s="822" t="s">
        <v>5735</v>
      </c>
      <c r="E613" s="822" t="s">
        <v>5857</v>
      </c>
      <c r="F613" s="822" t="s">
        <v>5858</v>
      </c>
      <c r="G613" s="831">
        <v>1</v>
      </c>
      <c r="H613" s="831">
        <v>355</v>
      </c>
      <c r="I613" s="822"/>
      <c r="J613" s="822">
        <v>355</v>
      </c>
      <c r="K613" s="831"/>
      <c r="L613" s="831"/>
      <c r="M613" s="822"/>
      <c r="N613" s="822"/>
      <c r="O613" s="831">
        <v>2</v>
      </c>
      <c r="P613" s="831">
        <v>720</v>
      </c>
      <c r="Q613" s="827"/>
      <c r="R613" s="832">
        <v>360</v>
      </c>
    </row>
    <row r="614" spans="1:18" ht="14.45" customHeight="1" x14ac:dyDescent="0.2">
      <c r="A614" s="821" t="s">
        <v>5435</v>
      </c>
      <c r="B614" s="822" t="s">
        <v>5824</v>
      </c>
      <c r="C614" s="822" t="s">
        <v>605</v>
      </c>
      <c r="D614" s="822" t="s">
        <v>5735</v>
      </c>
      <c r="E614" s="822" t="s">
        <v>5768</v>
      </c>
      <c r="F614" s="822" t="s">
        <v>5769</v>
      </c>
      <c r="G614" s="831">
        <v>15</v>
      </c>
      <c r="H614" s="831">
        <v>1980</v>
      </c>
      <c r="I614" s="822">
        <v>7.333333333333333</v>
      </c>
      <c r="J614" s="822">
        <v>132</v>
      </c>
      <c r="K614" s="831">
        <v>2</v>
      </c>
      <c r="L614" s="831">
        <v>270</v>
      </c>
      <c r="M614" s="822">
        <v>1</v>
      </c>
      <c r="N614" s="822">
        <v>135</v>
      </c>
      <c r="O614" s="831"/>
      <c r="P614" s="831"/>
      <c r="Q614" s="827"/>
      <c r="R614" s="832"/>
    </row>
    <row r="615" spans="1:18" ht="14.45" customHeight="1" x14ac:dyDescent="0.2">
      <c r="A615" s="821" t="s">
        <v>5435</v>
      </c>
      <c r="B615" s="822" t="s">
        <v>5824</v>
      </c>
      <c r="C615" s="822" t="s">
        <v>605</v>
      </c>
      <c r="D615" s="822" t="s">
        <v>5735</v>
      </c>
      <c r="E615" s="822" t="s">
        <v>5776</v>
      </c>
      <c r="F615" s="822" t="s">
        <v>5777</v>
      </c>
      <c r="G615" s="831">
        <v>32</v>
      </c>
      <c r="H615" s="831">
        <v>1888</v>
      </c>
      <c r="I615" s="822">
        <v>1.406855439642325</v>
      </c>
      <c r="J615" s="822">
        <v>59</v>
      </c>
      <c r="K615" s="831">
        <v>22</v>
      </c>
      <c r="L615" s="831">
        <v>1342</v>
      </c>
      <c r="M615" s="822">
        <v>1</v>
      </c>
      <c r="N615" s="822">
        <v>61</v>
      </c>
      <c r="O615" s="831">
        <v>1</v>
      </c>
      <c r="P615" s="831">
        <v>62</v>
      </c>
      <c r="Q615" s="827">
        <v>4.6199701937406856E-2</v>
      </c>
      <c r="R615" s="832">
        <v>62</v>
      </c>
    </row>
    <row r="616" spans="1:18" ht="14.45" customHeight="1" x14ac:dyDescent="0.2">
      <c r="A616" s="821" t="s">
        <v>5435</v>
      </c>
      <c r="B616" s="822" t="s">
        <v>5824</v>
      </c>
      <c r="C616" s="822" t="s">
        <v>605</v>
      </c>
      <c r="D616" s="822" t="s">
        <v>5735</v>
      </c>
      <c r="E616" s="822" t="s">
        <v>5782</v>
      </c>
      <c r="F616" s="822" t="s">
        <v>5783</v>
      </c>
      <c r="G616" s="831">
        <v>10</v>
      </c>
      <c r="H616" s="831">
        <v>1160</v>
      </c>
      <c r="I616" s="822">
        <v>3.3333333333333335</v>
      </c>
      <c r="J616" s="822">
        <v>116</v>
      </c>
      <c r="K616" s="831">
        <v>3</v>
      </c>
      <c r="L616" s="831">
        <v>348</v>
      </c>
      <c r="M616" s="822">
        <v>1</v>
      </c>
      <c r="N616" s="822">
        <v>116</v>
      </c>
      <c r="O616" s="831"/>
      <c r="P616" s="831"/>
      <c r="Q616" s="827"/>
      <c r="R616" s="832"/>
    </row>
    <row r="617" spans="1:18" ht="14.45" customHeight="1" x14ac:dyDescent="0.2">
      <c r="A617" s="821" t="s">
        <v>5435</v>
      </c>
      <c r="B617" s="822" t="s">
        <v>5824</v>
      </c>
      <c r="C617" s="822" t="s">
        <v>605</v>
      </c>
      <c r="D617" s="822" t="s">
        <v>5735</v>
      </c>
      <c r="E617" s="822" t="s">
        <v>5863</v>
      </c>
      <c r="F617" s="822" t="s">
        <v>5864</v>
      </c>
      <c r="G617" s="831"/>
      <c r="H617" s="831"/>
      <c r="I617" s="822"/>
      <c r="J617" s="822"/>
      <c r="K617" s="831"/>
      <c r="L617" s="831"/>
      <c r="M617" s="822"/>
      <c r="N617" s="822"/>
      <c r="O617" s="831">
        <v>1</v>
      </c>
      <c r="P617" s="831">
        <v>3845</v>
      </c>
      <c r="Q617" s="827"/>
      <c r="R617" s="832">
        <v>3845</v>
      </c>
    </row>
    <row r="618" spans="1:18" ht="14.45" customHeight="1" x14ac:dyDescent="0.2">
      <c r="A618" s="821" t="s">
        <v>5435</v>
      </c>
      <c r="B618" s="822" t="s">
        <v>5824</v>
      </c>
      <c r="C618" s="822" t="s">
        <v>605</v>
      </c>
      <c r="D618" s="822" t="s">
        <v>5735</v>
      </c>
      <c r="E618" s="822" t="s">
        <v>5865</v>
      </c>
      <c r="F618" s="822" t="s">
        <v>5866</v>
      </c>
      <c r="G618" s="831">
        <v>52</v>
      </c>
      <c r="H618" s="831">
        <v>101140</v>
      </c>
      <c r="I618" s="822">
        <v>2.8814814814814813</v>
      </c>
      <c r="J618" s="822">
        <v>1945</v>
      </c>
      <c r="K618" s="831">
        <v>18</v>
      </c>
      <c r="L618" s="831">
        <v>35100</v>
      </c>
      <c r="M618" s="822">
        <v>1</v>
      </c>
      <c r="N618" s="822">
        <v>1950</v>
      </c>
      <c r="O618" s="831">
        <v>11</v>
      </c>
      <c r="P618" s="831">
        <v>21494</v>
      </c>
      <c r="Q618" s="827">
        <v>0.6123646723646724</v>
      </c>
      <c r="R618" s="832">
        <v>1954</v>
      </c>
    </row>
    <row r="619" spans="1:18" ht="14.45" customHeight="1" thickBot="1" x14ac:dyDescent="0.25">
      <c r="A619" s="813" t="s">
        <v>5435</v>
      </c>
      <c r="B619" s="814" t="s">
        <v>5824</v>
      </c>
      <c r="C619" s="814" t="s">
        <v>605</v>
      </c>
      <c r="D619" s="814" t="s">
        <v>5735</v>
      </c>
      <c r="E619" s="814" t="s">
        <v>5885</v>
      </c>
      <c r="F619" s="814" t="s">
        <v>5886</v>
      </c>
      <c r="G619" s="833">
        <v>2</v>
      </c>
      <c r="H619" s="833">
        <v>29608</v>
      </c>
      <c r="I619" s="814"/>
      <c r="J619" s="814">
        <v>14804</v>
      </c>
      <c r="K619" s="833"/>
      <c r="L619" s="833"/>
      <c r="M619" s="814"/>
      <c r="N619" s="814"/>
      <c r="O619" s="833"/>
      <c r="P619" s="833"/>
      <c r="Q619" s="819"/>
      <c r="R619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DB8B04B-A366-4348-8124-32081DD3DF2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58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5888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158152.21999999994</v>
      </c>
      <c r="I3" s="208">
        <f t="shared" si="0"/>
        <v>209318511.89000049</v>
      </c>
      <c r="J3" s="78"/>
      <c r="K3" s="78"/>
      <c r="L3" s="208">
        <f t="shared" si="0"/>
        <v>167070.91999999995</v>
      </c>
      <c r="M3" s="208">
        <f t="shared" si="0"/>
        <v>229827054.32000011</v>
      </c>
      <c r="N3" s="78"/>
      <c r="O3" s="78"/>
      <c r="P3" s="208">
        <f t="shared" si="0"/>
        <v>178948.51999999996</v>
      </c>
      <c r="Q3" s="208">
        <f t="shared" si="0"/>
        <v>242710288.82000011</v>
      </c>
      <c r="R3" s="79">
        <f>IF(M3=0,0,Q3/M3)</f>
        <v>1.0560562138261669</v>
      </c>
      <c r="S3" s="209">
        <f>IF(P3=0,0,Q3/P3)</f>
        <v>1356.313473953292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5435</v>
      </c>
      <c r="B6" s="807" t="s">
        <v>5436</v>
      </c>
      <c r="C6" s="807" t="s">
        <v>599</v>
      </c>
      <c r="D6" s="807" t="s">
        <v>2881</v>
      </c>
      <c r="E6" s="807" t="s">
        <v>5437</v>
      </c>
      <c r="F6" s="807" t="s">
        <v>5521</v>
      </c>
      <c r="G6" s="807" t="s">
        <v>2721</v>
      </c>
      <c r="H6" s="225"/>
      <c r="I6" s="225"/>
      <c r="J6" s="807"/>
      <c r="K6" s="807"/>
      <c r="L6" s="225">
        <v>0.6</v>
      </c>
      <c r="M6" s="225">
        <v>320.14999999999998</v>
      </c>
      <c r="N6" s="807">
        <v>1</v>
      </c>
      <c r="O6" s="807">
        <v>533.58333333333337</v>
      </c>
      <c r="P6" s="225"/>
      <c r="Q6" s="225"/>
      <c r="R6" s="812"/>
      <c r="S6" s="830"/>
    </row>
    <row r="7" spans="1:19" ht="14.45" customHeight="1" x14ac:dyDescent="0.2">
      <c r="A7" s="821" t="s">
        <v>5435</v>
      </c>
      <c r="B7" s="822" t="s">
        <v>5436</v>
      </c>
      <c r="C7" s="822" t="s">
        <v>599</v>
      </c>
      <c r="D7" s="822" t="s">
        <v>2881</v>
      </c>
      <c r="E7" s="822" t="s">
        <v>5437</v>
      </c>
      <c r="F7" s="822" t="s">
        <v>5525</v>
      </c>
      <c r="G7" s="822" t="s">
        <v>5526</v>
      </c>
      <c r="H7" s="831">
        <v>1</v>
      </c>
      <c r="I7" s="831">
        <v>3799.88</v>
      </c>
      <c r="J7" s="822"/>
      <c r="K7" s="822">
        <v>3799.88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5435</v>
      </c>
      <c r="B8" s="822" t="s">
        <v>5436</v>
      </c>
      <c r="C8" s="822" t="s">
        <v>599</v>
      </c>
      <c r="D8" s="822" t="s">
        <v>2881</v>
      </c>
      <c r="E8" s="822" t="s">
        <v>5437</v>
      </c>
      <c r="F8" s="822" t="s">
        <v>5584</v>
      </c>
      <c r="G8" s="822" t="s">
        <v>5585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4082.51</v>
      </c>
      <c r="R8" s="827"/>
      <c r="S8" s="832">
        <v>4082.51</v>
      </c>
    </row>
    <row r="9" spans="1:19" ht="14.45" customHeight="1" x14ac:dyDescent="0.2">
      <c r="A9" s="821" t="s">
        <v>5435</v>
      </c>
      <c r="B9" s="822" t="s">
        <v>5436</v>
      </c>
      <c r="C9" s="822" t="s">
        <v>599</v>
      </c>
      <c r="D9" s="822" t="s">
        <v>2881</v>
      </c>
      <c r="E9" s="822" t="s">
        <v>5437</v>
      </c>
      <c r="F9" s="822" t="s">
        <v>5626</v>
      </c>
      <c r="G9" s="822" t="s">
        <v>5622</v>
      </c>
      <c r="H9" s="831">
        <v>4</v>
      </c>
      <c r="I9" s="831">
        <v>86376.639999999999</v>
      </c>
      <c r="J9" s="822">
        <v>1.1422535192642109</v>
      </c>
      <c r="K9" s="822">
        <v>21594.16</v>
      </c>
      <c r="L9" s="831">
        <v>5</v>
      </c>
      <c r="M9" s="831">
        <v>75619.5</v>
      </c>
      <c r="N9" s="822">
        <v>1</v>
      </c>
      <c r="O9" s="822">
        <v>15123.9</v>
      </c>
      <c r="P9" s="831"/>
      <c r="Q9" s="831"/>
      <c r="R9" s="827"/>
      <c r="S9" s="832"/>
    </row>
    <row r="10" spans="1:19" ht="14.45" customHeight="1" x14ac:dyDescent="0.2">
      <c r="A10" s="821" t="s">
        <v>5435</v>
      </c>
      <c r="B10" s="822" t="s">
        <v>5436</v>
      </c>
      <c r="C10" s="822" t="s">
        <v>599</v>
      </c>
      <c r="D10" s="822" t="s">
        <v>2881</v>
      </c>
      <c r="E10" s="822" t="s">
        <v>5437</v>
      </c>
      <c r="F10" s="822" t="s">
        <v>5653</v>
      </c>
      <c r="G10" s="822" t="s">
        <v>2036</v>
      </c>
      <c r="H10" s="831"/>
      <c r="I10" s="831"/>
      <c r="J10" s="822"/>
      <c r="K10" s="822"/>
      <c r="L10" s="831"/>
      <c r="M10" s="831"/>
      <c r="N10" s="822"/>
      <c r="O10" s="822"/>
      <c r="P10" s="831">
        <v>3</v>
      </c>
      <c r="Q10" s="831">
        <v>33207.600000000006</v>
      </c>
      <c r="R10" s="827"/>
      <c r="S10" s="832">
        <v>11069.200000000003</v>
      </c>
    </row>
    <row r="11" spans="1:19" ht="14.45" customHeight="1" x14ac:dyDescent="0.2">
      <c r="A11" s="821" t="s">
        <v>5435</v>
      </c>
      <c r="B11" s="822" t="s">
        <v>5436</v>
      </c>
      <c r="C11" s="822" t="s">
        <v>599</v>
      </c>
      <c r="D11" s="822" t="s">
        <v>2881</v>
      </c>
      <c r="E11" s="822" t="s">
        <v>5437</v>
      </c>
      <c r="F11" s="822" t="s">
        <v>5670</v>
      </c>
      <c r="G11" s="822" t="s">
        <v>2057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1290.8599999999999</v>
      </c>
      <c r="R11" s="827"/>
      <c r="S11" s="832">
        <v>1290.8599999999999</v>
      </c>
    </row>
    <row r="12" spans="1:19" ht="14.45" customHeight="1" x14ac:dyDescent="0.2">
      <c r="A12" s="821" t="s">
        <v>5435</v>
      </c>
      <c r="B12" s="822" t="s">
        <v>5436</v>
      </c>
      <c r="C12" s="822" t="s">
        <v>599</v>
      </c>
      <c r="D12" s="822" t="s">
        <v>2881</v>
      </c>
      <c r="E12" s="822" t="s">
        <v>5735</v>
      </c>
      <c r="F12" s="822" t="s">
        <v>5736</v>
      </c>
      <c r="G12" s="822" t="s">
        <v>5737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304</v>
      </c>
      <c r="R12" s="827"/>
      <c r="S12" s="832">
        <v>304</v>
      </c>
    </row>
    <row r="13" spans="1:19" ht="14.45" customHeight="1" x14ac:dyDescent="0.2">
      <c r="A13" s="821" t="s">
        <v>5435</v>
      </c>
      <c r="B13" s="822" t="s">
        <v>5436</v>
      </c>
      <c r="C13" s="822" t="s">
        <v>599</v>
      </c>
      <c r="D13" s="822" t="s">
        <v>2881</v>
      </c>
      <c r="E13" s="822" t="s">
        <v>5735</v>
      </c>
      <c r="F13" s="822" t="s">
        <v>5744</v>
      </c>
      <c r="G13" s="822" t="s">
        <v>5745</v>
      </c>
      <c r="H13" s="831">
        <v>17</v>
      </c>
      <c r="I13" s="831">
        <v>629</v>
      </c>
      <c r="J13" s="822">
        <v>2.7587719298245612</v>
      </c>
      <c r="K13" s="822">
        <v>37</v>
      </c>
      <c r="L13" s="831">
        <v>6</v>
      </c>
      <c r="M13" s="831">
        <v>228</v>
      </c>
      <c r="N13" s="822">
        <v>1</v>
      </c>
      <c r="O13" s="822">
        <v>38</v>
      </c>
      <c r="P13" s="831">
        <v>5</v>
      </c>
      <c r="Q13" s="831">
        <v>190</v>
      </c>
      <c r="R13" s="827">
        <v>0.83333333333333337</v>
      </c>
      <c r="S13" s="832">
        <v>38</v>
      </c>
    </row>
    <row r="14" spans="1:19" ht="14.45" customHeight="1" x14ac:dyDescent="0.2">
      <c r="A14" s="821" t="s">
        <v>5435</v>
      </c>
      <c r="B14" s="822" t="s">
        <v>5436</v>
      </c>
      <c r="C14" s="822" t="s">
        <v>599</v>
      </c>
      <c r="D14" s="822" t="s">
        <v>2881</v>
      </c>
      <c r="E14" s="822" t="s">
        <v>5735</v>
      </c>
      <c r="F14" s="822" t="s">
        <v>5750</v>
      </c>
      <c r="G14" s="822" t="s">
        <v>5751</v>
      </c>
      <c r="H14" s="831">
        <v>6</v>
      </c>
      <c r="I14" s="831">
        <v>1068</v>
      </c>
      <c r="J14" s="822">
        <v>1.988826815642458</v>
      </c>
      <c r="K14" s="822">
        <v>178</v>
      </c>
      <c r="L14" s="831">
        <v>3</v>
      </c>
      <c r="M14" s="831">
        <v>537</v>
      </c>
      <c r="N14" s="822">
        <v>1</v>
      </c>
      <c r="O14" s="822">
        <v>179</v>
      </c>
      <c r="P14" s="831">
        <v>15</v>
      </c>
      <c r="Q14" s="831">
        <v>2700</v>
      </c>
      <c r="R14" s="827">
        <v>5.027932960893855</v>
      </c>
      <c r="S14" s="832">
        <v>180</v>
      </c>
    </row>
    <row r="15" spans="1:19" ht="14.45" customHeight="1" x14ac:dyDescent="0.2">
      <c r="A15" s="821" t="s">
        <v>5435</v>
      </c>
      <c r="B15" s="822" t="s">
        <v>5436</v>
      </c>
      <c r="C15" s="822" t="s">
        <v>599</v>
      </c>
      <c r="D15" s="822" t="s">
        <v>2881</v>
      </c>
      <c r="E15" s="822" t="s">
        <v>5735</v>
      </c>
      <c r="F15" s="822" t="s">
        <v>5756</v>
      </c>
      <c r="G15" s="822" t="s">
        <v>5757</v>
      </c>
      <c r="H15" s="831"/>
      <c r="I15" s="831"/>
      <c r="J15" s="822"/>
      <c r="K15" s="822"/>
      <c r="L15" s="831">
        <v>1</v>
      </c>
      <c r="M15" s="831">
        <v>0</v>
      </c>
      <c r="N15" s="822"/>
      <c r="O15" s="822">
        <v>0</v>
      </c>
      <c r="P15" s="831"/>
      <c r="Q15" s="831"/>
      <c r="R15" s="827"/>
      <c r="S15" s="832"/>
    </row>
    <row r="16" spans="1:19" ht="14.45" customHeight="1" x14ac:dyDescent="0.2">
      <c r="A16" s="821" t="s">
        <v>5435</v>
      </c>
      <c r="B16" s="822" t="s">
        <v>5436</v>
      </c>
      <c r="C16" s="822" t="s">
        <v>599</v>
      </c>
      <c r="D16" s="822" t="s">
        <v>2881</v>
      </c>
      <c r="E16" s="822" t="s">
        <v>5735</v>
      </c>
      <c r="F16" s="822" t="s">
        <v>5760</v>
      </c>
      <c r="G16" s="822" t="s">
        <v>5761</v>
      </c>
      <c r="H16" s="831">
        <v>7</v>
      </c>
      <c r="I16" s="831">
        <v>233.33999999999997</v>
      </c>
      <c r="J16" s="822">
        <v>2.3333999999999997</v>
      </c>
      <c r="K16" s="822">
        <v>33.334285714285713</v>
      </c>
      <c r="L16" s="831">
        <v>3</v>
      </c>
      <c r="M16" s="831">
        <v>100</v>
      </c>
      <c r="N16" s="822">
        <v>1</v>
      </c>
      <c r="O16" s="822">
        <v>33.333333333333336</v>
      </c>
      <c r="P16" s="831">
        <v>18</v>
      </c>
      <c r="Q16" s="831">
        <v>599.99999999999989</v>
      </c>
      <c r="R16" s="827">
        <v>5.9999999999999991</v>
      </c>
      <c r="S16" s="832">
        <v>33.333333333333329</v>
      </c>
    </row>
    <row r="17" spans="1:19" ht="14.45" customHeight="1" x14ac:dyDescent="0.2">
      <c r="A17" s="821" t="s">
        <v>5435</v>
      </c>
      <c r="B17" s="822" t="s">
        <v>5436</v>
      </c>
      <c r="C17" s="822" t="s">
        <v>599</v>
      </c>
      <c r="D17" s="822" t="s">
        <v>2881</v>
      </c>
      <c r="E17" s="822" t="s">
        <v>5735</v>
      </c>
      <c r="F17" s="822" t="s">
        <v>5762</v>
      </c>
      <c r="G17" s="822" t="s">
        <v>5763</v>
      </c>
      <c r="H17" s="831">
        <v>11</v>
      </c>
      <c r="I17" s="831">
        <v>407</v>
      </c>
      <c r="J17" s="822">
        <v>10.710526315789474</v>
      </c>
      <c r="K17" s="822">
        <v>37</v>
      </c>
      <c r="L17" s="831">
        <v>1</v>
      </c>
      <c r="M17" s="831">
        <v>38</v>
      </c>
      <c r="N17" s="822">
        <v>1</v>
      </c>
      <c r="O17" s="822">
        <v>38</v>
      </c>
      <c r="P17" s="831">
        <v>10</v>
      </c>
      <c r="Q17" s="831">
        <v>380</v>
      </c>
      <c r="R17" s="827">
        <v>10</v>
      </c>
      <c r="S17" s="832">
        <v>38</v>
      </c>
    </row>
    <row r="18" spans="1:19" ht="14.45" customHeight="1" x14ac:dyDescent="0.2">
      <c r="A18" s="821" t="s">
        <v>5435</v>
      </c>
      <c r="B18" s="822" t="s">
        <v>5436</v>
      </c>
      <c r="C18" s="822" t="s">
        <v>599</v>
      </c>
      <c r="D18" s="822" t="s">
        <v>2881</v>
      </c>
      <c r="E18" s="822" t="s">
        <v>5735</v>
      </c>
      <c r="F18" s="822" t="s">
        <v>5764</v>
      </c>
      <c r="G18" s="822" t="s">
        <v>5765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88</v>
      </c>
      <c r="R18" s="827"/>
      <c r="S18" s="832">
        <v>88</v>
      </c>
    </row>
    <row r="19" spans="1:19" ht="14.45" customHeight="1" x14ac:dyDescent="0.2">
      <c r="A19" s="821" t="s">
        <v>5435</v>
      </c>
      <c r="B19" s="822" t="s">
        <v>5436</v>
      </c>
      <c r="C19" s="822" t="s">
        <v>599</v>
      </c>
      <c r="D19" s="822" t="s">
        <v>2881</v>
      </c>
      <c r="E19" s="822" t="s">
        <v>5735</v>
      </c>
      <c r="F19" s="822" t="s">
        <v>5766</v>
      </c>
      <c r="G19" s="822" t="s">
        <v>5767</v>
      </c>
      <c r="H19" s="831">
        <v>6</v>
      </c>
      <c r="I19" s="831">
        <v>192</v>
      </c>
      <c r="J19" s="822">
        <v>1.1636363636363636</v>
      </c>
      <c r="K19" s="822">
        <v>32</v>
      </c>
      <c r="L19" s="831">
        <v>5</v>
      </c>
      <c r="M19" s="831">
        <v>165</v>
      </c>
      <c r="N19" s="822">
        <v>1</v>
      </c>
      <c r="O19" s="822">
        <v>33</v>
      </c>
      <c r="P19" s="831">
        <v>5</v>
      </c>
      <c r="Q19" s="831">
        <v>165</v>
      </c>
      <c r="R19" s="827">
        <v>1</v>
      </c>
      <c r="S19" s="832">
        <v>33</v>
      </c>
    </row>
    <row r="20" spans="1:19" ht="14.45" customHeight="1" x14ac:dyDescent="0.2">
      <c r="A20" s="821" t="s">
        <v>5435</v>
      </c>
      <c r="B20" s="822" t="s">
        <v>5436</v>
      </c>
      <c r="C20" s="822" t="s">
        <v>599</v>
      </c>
      <c r="D20" s="822" t="s">
        <v>2881</v>
      </c>
      <c r="E20" s="822" t="s">
        <v>5735</v>
      </c>
      <c r="F20" s="822" t="s">
        <v>5774</v>
      </c>
      <c r="G20" s="822" t="s">
        <v>5775</v>
      </c>
      <c r="H20" s="831">
        <v>1</v>
      </c>
      <c r="I20" s="831">
        <v>355</v>
      </c>
      <c r="J20" s="822"/>
      <c r="K20" s="822">
        <v>355</v>
      </c>
      <c r="L20" s="831"/>
      <c r="M20" s="831"/>
      <c r="N20" s="822"/>
      <c r="O20" s="822"/>
      <c r="P20" s="831">
        <v>4</v>
      </c>
      <c r="Q20" s="831">
        <v>1440</v>
      </c>
      <c r="R20" s="827"/>
      <c r="S20" s="832">
        <v>360</v>
      </c>
    </row>
    <row r="21" spans="1:19" ht="14.45" customHeight="1" x14ac:dyDescent="0.2">
      <c r="A21" s="821" t="s">
        <v>5435</v>
      </c>
      <c r="B21" s="822" t="s">
        <v>5436</v>
      </c>
      <c r="C21" s="822" t="s">
        <v>599</v>
      </c>
      <c r="D21" s="822" t="s">
        <v>2881</v>
      </c>
      <c r="E21" s="822" t="s">
        <v>5735</v>
      </c>
      <c r="F21" s="822" t="s">
        <v>5776</v>
      </c>
      <c r="G21" s="822" t="s">
        <v>5777</v>
      </c>
      <c r="H21" s="831"/>
      <c r="I21" s="831"/>
      <c r="J21" s="822"/>
      <c r="K21" s="822"/>
      <c r="L21" s="831">
        <v>1</v>
      </c>
      <c r="M21" s="831">
        <v>61</v>
      </c>
      <c r="N21" s="822">
        <v>1</v>
      </c>
      <c r="O21" s="822">
        <v>61</v>
      </c>
      <c r="P21" s="831"/>
      <c r="Q21" s="831"/>
      <c r="R21" s="827"/>
      <c r="S21" s="832"/>
    </row>
    <row r="22" spans="1:19" ht="14.45" customHeight="1" x14ac:dyDescent="0.2">
      <c r="A22" s="821" t="s">
        <v>5435</v>
      </c>
      <c r="B22" s="822" t="s">
        <v>5436</v>
      </c>
      <c r="C22" s="822" t="s">
        <v>599</v>
      </c>
      <c r="D22" s="822" t="s">
        <v>2881</v>
      </c>
      <c r="E22" s="822" t="s">
        <v>5735</v>
      </c>
      <c r="F22" s="822" t="s">
        <v>5778</v>
      </c>
      <c r="G22" s="822" t="s">
        <v>5779</v>
      </c>
      <c r="H22" s="831"/>
      <c r="I22" s="831"/>
      <c r="J22" s="822"/>
      <c r="K22" s="822"/>
      <c r="L22" s="831"/>
      <c r="M22" s="831"/>
      <c r="N22" s="822"/>
      <c r="O22" s="822"/>
      <c r="P22" s="831">
        <v>1</v>
      </c>
      <c r="Q22" s="831">
        <v>711</v>
      </c>
      <c r="R22" s="827"/>
      <c r="S22" s="832">
        <v>711</v>
      </c>
    </row>
    <row r="23" spans="1:19" ht="14.45" customHeight="1" x14ac:dyDescent="0.2">
      <c r="A23" s="821" t="s">
        <v>5435</v>
      </c>
      <c r="B23" s="822" t="s">
        <v>5436</v>
      </c>
      <c r="C23" s="822" t="s">
        <v>599</v>
      </c>
      <c r="D23" s="822" t="s">
        <v>2881</v>
      </c>
      <c r="E23" s="822" t="s">
        <v>5735</v>
      </c>
      <c r="F23" s="822" t="s">
        <v>5780</v>
      </c>
      <c r="G23" s="822" t="s">
        <v>5781</v>
      </c>
      <c r="H23" s="831"/>
      <c r="I23" s="831"/>
      <c r="J23" s="822"/>
      <c r="K23" s="822"/>
      <c r="L23" s="831">
        <v>1</v>
      </c>
      <c r="M23" s="831">
        <v>61</v>
      </c>
      <c r="N23" s="822">
        <v>1</v>
      </c>
      <c r="O23" s="822">
        <v>61</v>
      </c>
      <c r="P23" s="831"/>
      <c r="Q23" s="831"/>
      <c r="R23" s="827"/>
      <c r="S23" s="832"/>
    </row>
    <row r="24" spans="1:19" ht="14.45" customHeight="1" x14ac:dyDescent="0.2">
      <c r="A24" s="821" t="s">
        <v>5435</v>
      </c>
      <c r="B24" s="822" t="s">
        <v>5436</v>
      </c>
      <c r="C24" s="822" t="s">
        <v>599</v>
      </c>
      <c r="D24" s="822" t="s">
        <v>5420</v>
      </c>
      <c r="E24" s="822" t="s">
        <v>5437</v>
      </c>
      <c r="F24" s="822" t="s">
        <v>5438</v>
      </c>
      <c r="G24" s="822" t="s">
        <v>5439</v>
      </c>
      <c r="H24" s="831"/>
      <c r="I24" s="831"/>
      <c r="J24" s="822"/>
      <c r="K24" s="822"/>
      <c r="L24" s="831">
        <v>0.2</v>
      </c>
      <c r="M24" s="831">
        <v>10.88</v>
      </c>
      <c r="N24" s="822">
        <v>1</v>
      </c>
      <c r="O24" s="822">
        <v>54.4</v>
      </c>
      <c r="P24" s="831"/>
      <c r="Q24" s="831"/>
      <c r="R24" s="827"/>
      <c r="S24" s="832"/>
    </row>
    <row r="25" spans="1:19" ht="14.45" customHeight="1" x14ac:dyDescent="0.2">
      <c r="A25" s="821" t="s">
        <v>5435</v>
      </c>
      <c r="B25" s="822" t="s">
        <v>5436</v>
      </c>
      <c r="C25" s="822" t="s">
        <v>599</v>
      </c>
      <c r="D25" s="822" t="s">
        <v>5420</v>
      </c>
      <c r="E25" s="822" t="s">
        <v>5437</v>
      </c>
      <c r="F25" s="822" t="s">
        <v>5440</v>
      </c>
      <c r="G25" s="822" t="s">
        <v>5439</v>
      </c>
      <c r="H25" s="831"/>
      <c r="I25" s="831"/>
      <c r="J25" s="822"/>
      <c r="K25" s="822"/>
      <c r="L25" s="831">
        <v>0.02</v>
      </c>
      <c r="M25" s="831">
        <v>2.17</v>
      </c>
      <c r="N25" s="822">
        <v>1</v>
      </c>
      <c r="O25" s="822">
        <v>108.5</v>
      </c>
      <c r="P25" s="831"/>
      <c r="Q25" s="831"/>
      <c r="R25" s="827"/>
      <c r="S25" s="832"/>
    </row>
    <row r="26" spans="1:19" ht="14.45" customHeight="1" x14ac:dyDescent="0.2">
      <c r="A26" s="821" t="s">
        <v>5435</v>
      </c>
      <c r="B26" s="822" t="s">
        <v>5436</v>
      </c>
      <c r="C26" s="822" t="s">
        <v>599</v>
      </c>
      <c r="D26" s="822" t="s">
        <v>5420</v>
      </c>
      <c r="E26" s="822" t="s">
        <v>5437</v>
      </c>
      <c r="F26" s="822" t="s">
        <v>5444</v>
      </c>
      <c r="G26" s="822" t="s">
        <v>5445</v>
      </c>
      <c r="H26" s="831"/>
      <c r="I26" s="831"/>
      <c r="J26" s="822"/>
      <c r="K26" s="822"/>
      <c r="L26" s="831">
        <v>1.1000000000000001</v>
      </c>
      <c r="M26" s="831">
        <v>190.94</v>
      </c>
      <c r="N26" s="822">
        <v>1</v>
      </c>
      <c r="O26" s="822">
        <v>173.58181818181816</v>
      </c>
      <c r="P26" s="831">
        <v>0.2</v>
      </c>
      <c r="Q26" s="831">
        <v>41.08</v>
      </c>
      <c r="R26" s="827">
        <v>0.2151461191997486</v>
      </c>
      <c r="S26" s="832">
        <v>205.39999999999998</v>
      </c>
    </row>
    <row r="27" spans="1:19" ht="14.45" customHeight="1" x14ac:dyDescent="0.2">
      <c r="A27" s="821" t="s">
        <v>5435</v>
      </c>
      <c r="B27" s="822" t="s">
        <v>5436</v>
      </c>
      <c r="C27" s="822" t="s">
        <v>599</v>
      </c>
      <c r="D27" s="822" t="s">
        <v>5420</v>
      </c>
      <c r="E27" s="822" t="s">
        <v>5437</v>
      </c>
      <c r="F27" s="822" t="s">
        <v>5459</v>
      </c>
      <c r="G27" s="822" t="s">
        <v>2824</v>
      </c>
      <c r="H27" s="831"/>
      <c r="I27" s="831"/>
      <c r="J27" s="822"/>
      <c r="K27" s="822"/>
      <c r="L27" s="831">
        <v>13.280000000000001</v>
      </c>
      <c r="M27" s="831">
        <v>174223.9</v>
      </c>
      <c r="N27" s="822">
        <v>1</v>
      </c>
      <c r="O27" s="822">
        <v>13119.269578313251</v>
      </c>
      <c r="P27" s="831"/>
      <c r="Q27" s="831"/>
      <c r="R27" s="827"/>
      <c r="S27" s="832"/>
    </row>
    <row r="28" spans="1:19" ht="14.45" customHeight="1" x14ac:dyDescent="0.2">
      <c r="A28" s="821" t="s">
        <v>5435</v>
      </c>
      <c r="B28" s="822" t="s">
        <v>5436</v>
      </c>
      <c r="C28" s="822" t="s">
        <v>599</v>
      </c>
      <c r="D28" s="822" t="s">
        <v>5420</v>
      </c>
      <c r="E28" s="822" t="s">
        <v>5437</v>
      </c>
      <c r="F28" s="822" t="s">
        <v>5460</v>
      </c>
      <c r="G28" s="822" t="s">
        <v>5461</v>
      </c>
      <c r="H28" s="831"/>
      <c r="I28" s="831"/>
      <c r="J28" s="822"/>
      <c r="K28" s="822"/>
      <c r="L28" s="831"/>
      <c r="M28" s="831"/>
      <c r="N28" s="822"/>
      <c r="O28" s="822"/>
      <c r="P28" s="831">
        <v>1</v>
      </c>
      <c r="Q28" s="831">
        <v>28545</v>
      </c>
      <c r="R28" s="827"/>
      <c r="S28" s="832">
        <v>28545</v>
      </c>
    </row>
    <row r="29" spans="1:19" ht="14.45" customHeight="1" x14ac:dyDescent="0.2">
      <c r="A29" s="821" t="s">
        <v>5435</v>
      </c>
      <c r="B29" s="822" t="s">
        <v>5436</v>
      </c>
      <c r="C29" s="822" t="s">
        <v>599</v>
      </c>
      <c r="D29" s="822" t="s">
        <v>5420</v>
      </c>
      <c r="E29" s="822" t="s">
        <v>5437</v>
      </c>
      <c r="F29" s="822" t="s">
        <v>5463</v>
      </c>
      <c r="G29" s="822" t="s">
        <v>5461</v>
      </c>
      <c r="H29" s="831"/>
      <c r="I29" s="831"/>
      <c r="J29" s="822"/>
      <c r="K29" s="822"/>
      <c r="L29" s="831"/>
      <c r="M29" s="831"/>
      <c r="N29" s="822"/>
      <c r="O29" s="822"/>
      <c r="P29" s="831">
        <v>1</v>
      </c>
      <c r="Q29" s="831">
        <v>111447</v>
      </c>
      <c r="R29" s="827"/>
      <c r="S29" s="832">
        <v>111447</v>
      </c>
    </row>
    <row r="30" spans="1:19" ht="14.45" customHeight="1" x14ac:dyDescent="0.2">
      <c r="A30" s="821" t="s">
        <v>5435</v>
      </c>
      <c r="B30" s="822" t="s">
        <v>5436</v>
      </c>
      <c r="C30" s="822" t="s">
        <v>599</v>
      </c>
      <c r="D30" s="822" t="s">
        <v>5420</v>
      </c>
      <c r="E30" s="822" t="s">
        <v>5437</v>
      </c>
      <c r="F30" s="822" t="s">
        <v>5466</v>
      </c>
      <c r="G30" s="822" t="s">
        <v>5467</v>
      </c>
      <c r="H30" s="831"/>
      <c r="I30" s="831"/>
      <c r="J30" s="822"/>
      <c r="K30" s="822"/>
      <c r="L30" s="831">
        <v>2</v>
      </c>
      <c r="M30" s="831">
        <v>48044.4</v>
      </c>
      <c r="N30" s="822">
        <v>1</v>
      </c>
      <c r="O30" s="822">
        <v>24022.2</v>
      </c>
      <c r="P30" s="831"/>
      <c r="Q30" s="831"/>
      <c r="R30" s="827"/>
      <c r="S30" s="832"/>
    </row>
    <row r="31" spans="1:19" ht="14.45" customHeight="1" x14ac:dyDescent="0.2">
      <c r="A31" s="821" t="s">
        <v>5435</v>
      </c>
      <c r="B31" s="822" t="s">
        <v>5436</v>
      </c>
      <c r="C31" s="822" t="s">
        <v>599</v>
      </c>
      <c r="D31" s="822" t="s">
        <v>5420</v>
      </c>
      <c r="E31" s="822" t="s">
        <v>5437</v>
      </c>
      <c r="F31" s="822" t="s">
        <v>5468</v>
      </c>
      <c r="G31" s="822" t="s">
        <v>5469</v>
      </c>
      <c r="H31" s="831"/>
      <c r="I31" s="831"/>
      <c r="J31" s="822"/>
      <c r="K31" s="822"/>
      <c r="L31" s="831">
        <v>2</v>
      </c>
      <c r="M31" s="831">
        <v>16519.3</v>
      </c>
      <c r="N31" s="822">
        <v>1</v>
      </c>
      <c r="O31" s="822">
        <v>8259.65</v>
      </c>
      <c r="P31" s="831"/>
      <c r="Q31" s="831"/>
      <c r="R31" s="827"/>
      <c r="S31" s="832"/>
    </row>
    <row r="32" spans="1:19" ht="14.45" customHeight="1" x14ac:dyDescent="0.2">
      <c r="A32" s="821" t="s">
        <v>5435</v>
      </c>
      <c r="B32" s="822" t="s">
        <v>5436</v>
      </c>
      <c r="C32" s="822" t="s">
        <v>599</v>
      </c>
      <c r="D32" s="822" t="s">
        <v>5420</v>
      </c>
      <c r="E32" s="822" t="s">
        <v>5437</v>
      </c>
      <c r="F32" s="822" t="s">
        <v>5473</v>
      </c>
      <c r="G32" s="822" t="s">
        <v>2095</v>
      </c>
      <c r="H32" s="831"/>
      <c r="I32" s="831"/>
      <c r="J32" s="822"/>
      <c r="K32" s="822"/>
      <c r="L32" s="831">
        <v>2.56</v>
      </c>
      <c r="M32" s="831">
        <v>16524.52</v>
      </c>
      <c r="N32" s="822">
        <v>1</v>
      </c>
      <c r="O32" s="822">
        <v>6454.890625</v>
      </c>
      <c r="P32" s="831">
        <v>2.89</v>
      </c>
      <c r="Q32" s="831">
        <v>18638.79</v>
      </c>
      <c r="R32" s="827">
        <v>1.127947438110154</v>
      </c>
      <c r="S32" s="832">
        <v>6449.4083044982699</v>
      </c>
    </row>
    <row r="33" spans="1:19" ht="14.45" customHeight="1" x14ac:dyDescent="0.2">
      <c r="A33" s="821" t="s">
        <v>5435</v>
      </c>
      <c r="B33" s="822" t="s">
        <v>5436</v>
      </c>
      <c r="C33" s="822" t="s">
        <v>599</v>
      </c>
      <c r="D33" s="822" t="s">
        <v>5420</v>
      </c>
      <c r="E33" s="822" t="s">
        <v>5437</v>
      </c>
      <c r="F33" s="822" t="s">
        <v>5474</v>
      </c>
      <c r="G33" s="822" t="s">
        <v>2095</v>
      </c>
      <c r="H33" s="831"/>
      <c r="I33" s="831"/>
      <c r="J33" s="822"/>
      <c r="K33" s="822"/>
      <c r="L33" s="831">
        <v>4.2</v>
      </c>
      <c r="M33" s="831">
        <v>108351.6</v>
      </c>
      <c r="N33" s="822">
        <v>1</v>
      </c>
      <c r="O33" s="822">
        <v>25798</v>
      </c>
      <c r="P33" s="831">
        <v>0.17</v>
      </c>
      <c r="Q33" s="831">
        <v>4385.66</v>
      </c>
      <c r="R33" s="827">
        <v>4.0476190476190471E-2</v>
      </c>
      <c r="S33" s="832">
        <v>25797.999999999996</v>
      </c>
    </row>
    <row r="34" spans="1:19" ht="14.45" customHeight="1" x14ac:dyDescent="0.2">
      <c r="A34" s="821" t="s">
        <v>5435</v>
      </c>
      <c r="B34" s="822" t="s">
        <v>5436</v>
      </c>
      <c r="C34" s="822" t="s">
        <v>599</v>
      </c>
      <c r="D34" s="822" t="s">
        <v>5420</v>
      </c>
      <c r="E34" s="822" t="s">
        <v>5437</v>
      </c>
      <c r="F34" s="822" t="s">
        <v>5475</v>
      </c>
      <c r="G34" s="822" t="s">
        <v>2107</v>
      </c>
      <c r="H34" s="831"/>
      <c r="I34" s="831"/>
      <c r="J34" s="822"/>
      <c r="K34" s="822"/>
      <c r="L34" s="831">
        <v>12.32</v>
      </c>
      <c r="M34" s="831">
        <v>60252.07</v>
      </c>
      <c r="N34" s="822">
        <v>1</v>
      </c>
      <c r="O34" s="822">
        <v>4890.5900974025972</v>
      </c>
      <c r="P34" s="831"/>
      <c r="Q34" s="831"/>
      <c r="R34" s="827"/>
      <c r="S34" s="832"/>
    </row>
    <row r="35" spans="1:19" ht="14.45" customHeight="1" x14ac:dyDescent="0.2">
      <c r="A35" s="821" t="s">
        <v>5435</v>
      </c>
      <c r="B35" s="822" t="s">
        <v>5436</v>
      </c>
      <c r="C35" s="822" t="s">
        <v>599</v>
      </c>
      <c r="D35" s="822" t="s">
        <v>5420</v>
      </c>
      <c r="E35" s="822" t="s">
        <v>5437</v>
      </c>
      <c r="F35" s="822" t="s">
        <v>5479</v>
      </c>
      <c r="G35" s="822" t="s">
        <v>2057</v>
      </c>
      <c r="H35" s="831"/>
      <c r="I35" s="831"/>
      <c r="J35" s="822"/>
      <c r="K35" s="822"/>
      <c r="L35" s="831">
        <v>1</v>
      </c>
      <c r="M35" s="831">
        <v>1290.8599999999999</v>
      </c>
      <c r="N35" s="822">
        <v>1</v>
      </c>
      <c r="O35" s="822">
        <v>1290.8599999999999</v>
      </c>
      <c r="P35" s="831"/>
      <c r="Q35" s="831"/>
      <c r="R35" s="827"/>
      <c r="S35" s="832"/>
    </row>
    <row r="36" spans="1:19" ht="14.45" customHeight="1" x14ac:dyDescent="0.2">
      <c r="A36" s="821" t="s">
        <v>5435</v>
      </c>
      <c r="B36" s="822" t="s">
        <v>5436</v>
      </c>
      <c r="C36" s="822" t="s">
        <v>599</v>
      </c>
      <c r="D36" s="822" t="s">
        <v>5420</v>
      </c>
      <c r="E36" s="822" t="s">
        <v>5437</v>
      </c>
      <c r="F36" s="822" t="s">
        <v>5481</v>
      </c>
      <c r="G36" s="822" t="s">
        <v>1298</v>
      </c>
      <c r="H36" s="831"/>
      <c r="I36" s="831"/>
      <c r="J36" s="822"/>
      <c r="K36" s="822"/>
      <c r="L36" s="831">
        <v>1.6</v>
      </c>
      <c r="M36" s="831">
        <v>280.64</v>
      </c>
      <c r="N36" s="822">
        <v>1</v>
      </c>
      <c r="O36" s="822">
        <v>175.39999999999998</v>
      </c>
      <c r="P36" s="831">
        <v>0.4</v>
      </c>
      <c r="Q36" s="831">
        <v>70.08</v>
      </c>
      <c r="R36" s="827">
        <v>0.24971493728620298</v>
      </c>
      <c r="S36" s="832">
        <v>175.2</v>
      </c>
    </row>
    <row r="37" spans="1:19" ht="14.45" customHeight="1" x14ac:dyDescent="0.2">
      <c r="A37" s="821" t="s">
        <v>5435</v>
      </c>
      <c r="B37" s="822" t="s">
        <v>5436</v>
      </c>
      <c r="C37" s="822" t="s">
        <v>599</v>
      </c>
      <c r="D37" s="822" t="s">
        <v>5420</v>
      </c>
      <c r="E37" s="822" t="s">
        <v>5437</v>
      </c>
      <c r="F37" s="822" t="s">
        <v>5482</v>
      </c>
      <c r="G37" s="822" t="s">
        <v>816</v>
      </c>
      <c r="H37" s="831"/>
      <c r="I37" s="831"/>
      <c r="J37" s="822"/>
      <c r="K37" s="822"/>
      <c r="L37" s="831"/>
      <c r="M37" s="831"/>
      <c r="N37" s="822"/>
      <c r="O37" s="822"/>
      <c r="P37" s="831">
        <v>0.60000000000000009</v>
      </c>
      <c r="Q37" s="831">
        <v>35.849999999999994</v>
      </c>
      <c r="R37" s="827"/>
      <c r="S37" s="832">
        <v>59.749999999999979</v>
      </c>
    </row>
    <row r="38" spans="1:19" ht="14.45" customHeight="1" x14ac:dyDescent="0.2">
      <c r="A38" s="821" t="s">
        <v>5435</v>
      </c>
      <c r="B38" s="822" t="s">
        <v>5436</v>
      </c>
      <c r="C38" s="822" t="s">
        <v>599</v>
      </c>
      <c r="D38" s="822" t="s">
        <v>5420</v>
      </c>
      <c r="E38" s="822" t="s">
        <v>5437</v>
      </c>
      <c r="F38" s="822" t="s">
        <v>5488</v>
      </c>
      <c r="G38" s="822" t="s">
        <v>5489</v>
      </c>
      <c r="H38" s="831"/>
      <c r="I38" s="831"/>
      <c r="J38" s="822"/>
      <c r="K38" s="822"/>
      <c r="L38" s="831">
        <v>0.5</v>
      </c>
      <c r="M38" s="831">
        <v>58.65</v>
      </c>
      <c r="N38" s="822">
        <v>1</v>
      </c>
      <c r="O38" s="822">
        <v>117.3</v>
      </c>
      <c r="P38" s="831">
        <v>2.5</v>
      </c>
      <c r="Q38" s="831">
        <v>293.25</v>
      </c>
      <c r="R38" s="827">
        <v>5</v>
      </c>
      <c r="S38" s="832">
        <v>117.3</v>
      </c>
    </row>
    <row r="39" spans="1:19" ht="14.45" customHeight="1" x14ac:dyDescent="0.2">
      <c r="A39" s="821" t="s">
        <v>5435</v>
      </c>
      <c r="B39" s="822" t="s">
        <v>5436</v>
      </c>
      <c r="C39" s="822" t="s">
        <v>599</v>
      </c>
      <c r="D39" s="822" t="s">
        <v>5420</v>
      </c>
      <c r="E39" s="822" t="s">
        <v>5437</v>
      </c>
      <c r="F39" s="822" t="s">
        <v>5493</v>
      </c>
      <c r="G39" s="822" t="s">
        <v>945</v>
      </c>
      <c r="H39" s="831"/>
      <c r="I39" s="831"/>
      <c r="J39" s="822"/>
      <c r="K39" s="822"/>
      <c r="L39" s="831">
        <v>1</v>
      </c>
      <c r="M39" s="831">
        <v>182.65</v>
      </c>
      <c r="N39" s="822">
        <v>1</v>
      </c>
      <c r="O39" s="822">
        <v>182.65</v>
      </c>
      <c r="P39" s="831">
        <v>0.03</v>
      </c>
      <c r="Q39" s="831">
        <v>6.02</v>
      </c>
      <c r="R39" s="827">
        <v>3.2959211606898436E-2</v>
      </c>
      <c r="S39" s="832">
        <v>200.66666666666666</v>
      </c>
    </row>
    <row r="40" spans="1:19" ht="14.45" customHeight="1" x14ac:dyDescent="0.2">
      <c r="A40" s="821" t="s">
        <v>5435</v>
      </c>
      <c r="B40" s="822" t="s">
        <v>5436</v>
      </c>
      <c r="C40" s="822" t="s">
        <v>599</v>
      </c>
      <c r="D40" s="822" t="s">
        <v>5420</v>
      </c>
      <c r="E40" s="822" t="s">
        <v>5437</v>
      </c>
      <c r="F40" s="822" t="s">
        <v>5508</v>
      </c>
      <c r="G40" s="822" t="s">
        <v>5509</v>
      </c>
      <c r="H40" s="831"/>
      <c r="I40" s="831"/>
      <c r="J40" s="822"/>
      <c r="K40" s="822"/>
      <c r="L40" s="831">
        <v>10.08</v>
      </c>
      <c r="M40" s="831">
        <v>793.90000000000009</v>
      </c>
      <c r="N40" s="822">
        <v>1</v>
      </c>
      <c r="O40" s="822">
        <v>78.759920634920647</v>
      </c>
      <c r="P40" s="831"/>
      <c r="Q40" s="831"/>
      <c r="R40" s="827"/>
      <c r="S40" s="832"/>
    </row>
    <row r="41" spans="1:19" ht="14.45" customHeight="1" x14ac:dyDescent="0.2">
      <c r="A41" s="821" t="s">
        <v>5435</v>
      </c>
      <c r="B41" s="822" t="s">
        <v>5436</v>
      </c>
      <c r="C41" s="822" t="s">
        <v>599</v>
      </c>
      <c r="D41" s="822" t="s">
        <v>5420</v>
      </c>
      <c r="E41" s="822" t="s">
        <v>5437</v>
      </c>
      <c r="F41" s="822" t="s">
        <v>5515</v>
      </c>
      <c r="G41" s="822" t="s">
        <v>5516</v>
      </c>
      <c r="H41" s="831"/>
      <c r="I41" s="831"/>
      <c r="J41" s="822"/>
      <c r="K41" s="822"/>
      <c r="L41" s="831">
        <v>1</v>
      </c>
      <c r="M41" s="831">
        <v>6706.6</v>
      </c>
      <c r="N41" s="822">
        <v>1</v>
      </c>
      <c r="O41" s="822">
        <v>6706.6</v>
      </c>
      <c r="P41" s="831"/>
      <c r="Q41" s="831"/>
      <c r="R41" s="827"/>
      <c r="S41" s="832"/>
    </row>
    <row r="42" spans="1:19" ht="14.45" customHeight="1" x14ac:dyDescent="0.2">
      <c r="A42" s="821" t="s">
        <v>5435</v>
      </c>
      <c r="B42" s="822" t="s">
        <v>5436</v>
      </c>
      <c r="C42" s="822" t="s">
        <v>599</v>
      </c>
      <c r="D42" s="822" t="s">
        <v>5420</v>
      </c>
      <c r="E42" s="822" t="s">
        <v>5437</v>
      </c>
      <c r="F42" s="822" t="s">
        <v>5517</v>
      </c>
      <c r="G42" s="822" t="s">
        <v>5509</v>
      </c>
      <c r="H42" s="831"/>
      <c r="I42" s="831"/>
      <c r="J42" s="822"/>
      <c r="K42" s="822"/>
      <c r="L42" s="831">
        <v>1.04</v>
      </c>
      <c r="M42" s="831">
        <v>495.6</v>
      </c>
      <c r="N42" s="822">
        <v>1</v>
      </c>
      <c r="O42" s="822">
        <v>476.53846153846155</v>
      </c>
      <c r="P42" s="831"/>
      <c r="Q42" s="831"/>
      <c r="R42" s="827"/>
      <c r="S42" s="832"/>
    </row>
    <row r="43" spans="1:19" ht="14.45" customHeight="1" x14ac:dyDescent="0.2">
      <c r="A43" s="821" t="s">
        <v>5435</v>
      </c>
      <c r="B43" s="822" t="s">
        <v>5436</v>
      </c>
      <c r="C43" s="822" t="s">
        <v>599</v>
      </c>
      <c r="D43" s="822" t="s">
        <v>5420</v>
      </c>
      <c r="E43" s="822" t="s">
        <v>5437</v>
      </c>
      <c r="F43" s="822" t="s">
        <v>5518</v>
      </c>
      <c r="G43" s="822" t="s">
        <v>5509</v>
      </c>
      <c r="H43" s="831"/>
      <c r="I43" s="831"/>
      <c r="J43" s="822"/>
      <c r="K43" s="822"/>
      <c r="L43" s="831">
        <v>4</v>
      </c>
      <c r="M43" s="831">
        <v>898.6</v>
      </c>
      <c r="N43" s="822">
        <v>1</v>
      </c>
      <c r="O43" s="822">
        <v>224.65</v>
      </c>
      <c r="P43" s="831"/>
      <c r="Q43" s="831"/>
      <c r="R43" s="827"/>
      <c r="S43" s="832"/>
    </row>
    <row r="44" spans="1:19" ht="14.45" customHeight="1" x14ac:dyDescent="0.2">
      <c r="A44" s="821" t="s">
        <v>5435</v>
      </c>
      <c r="B44" s="822" t="s">
        <v>5436</v>
      </c>
      <c r="C44" s="822" t="s">
        <v>599</v>
      </c>
      <c r="D44" s="822" t="s">
        <v>5420</v>
      </c>
      <c r="E44" s="822" t="s">
        <v>5437</v>
      </c>
      <c r="F44" s="822" t="s">
        <v>5520</v>
      </c>
      <c r="G44" s="822" t="s">
        <v>2721</v>
      </c>
      <c r="H44" s="831"/>
      <c r="I44" s="831"/>
      <c r="J44" s="822"/>
      <c r="K44" s="822"/>
      <c r="L44" s="831">
        <v>1.2</v>
      </c>
      <c r="M44" s="831">
        <v>692.05</v>
      </c>
      <c r="N44" s="822">
        <v>1</v>
      </c>
      <c r="O44" s="822">
        <v>576.70833333333337</v>
      </c>
      <c r="P44" s="831">
        <v>5.0000000000000009</v>
      </c>
      <c r="Q44" s="831">
        <v>2883.5</v>
      </c>
      <c r="R44" s="827">
        <v>4.1666064590708762</v>
      </c>
      <c r="S44" s="832">
        <v>576.69999999999993</v>
      </c>
    </row>
    <row r="45" spans="1:19" ht="14.45" customHeight="1" x14ac:dyDescent="0.2">
      <c r="A45" s="821" t="s">
        <v>5435</v>
      </c>
      <c r="B45" s="822" t="s">
        <v>5436</v>
      </c>
      <c r="C45" s="822" t="s">
        <v>599</v>
      </c>
      <c r="D45" s="822" t="s">
        <v>5420</v>
      </c>
      <c r="E45" s="822" t="s">
        <v>5437</v>
      </c>
      <c r="F45" s="822" t="s">
        <v>5521</v>
      </c>
      <c r="G45" s="822" t="s">
        <v>2721</v>
      </c>
      <c r="H45" s="831"/>
      <c r="I45" s="831"/>
      <c r="J45" s="822"/>
      <c r="K45" s="822"/>
      <c r="L45" s="831">
        <v>1.8</v>
      </c>
      <c r="M45" s="831">
        <v>960.47</v>
      </c>
      <c r="N45" s="822">
        <v>1</v>
      </c>
      <c r="O45" s="822">
        <v>533.59444444444443</v>
      </c>
      <c r="P45" s="831">
        <v>20.2</v>
      </c>
      <c r="Q45" s="831">
        <v>10778.74</v>
      </c>
      <c r="R45" s="827">
        <v>11.222359886305663</v>
      </c>
      <c r="S45" s="832">
        <v>533.60099009900989</v>
      </c>
    </row>
    <row r="46" spans="1:19" ht="14.45" customHeight="1" x14ac:dyDescent="0.2">
      <c r="A46" s="821" t="s">
        <v>5435</v>
      </c>
      <c r="B46" s="822" t="s">
        <v>5436</v>
      </c>
      <c r="C46" s="822" t="s">
        <v>599</v>
      </c>
      <c r="D46" s="822" t="s">
        <v>5420</v>
      </c>
      <c r="E46" s="822" t="s">
        <v>5437</v>
      </c>
      <c r="F46" s="822" t="s">
        <v>5525</v>
      </c>
      <c r="G46" s="822" t="s">
        <v>5526</v>
      </c>
      <c r="H46" s="831"/>
      <c r="I46" s="831"/>
      <c r="J46" s="822"/>
      <c r="K46" s="822"/>
      <c r="L46" s="831"/>
      <c r="M46" s="831"/>
      <c r="N46" s="822"/>
      <c r="O46" s="822"/>
      <c r="P46" s="831">
        <v>1</v>
      </c>
      <c r="Q46" s="831">
        <v>3207.56</v>
      </c>
      <c r="R46" s="827"/>
      <c r="S46" s="832">
        <v>3207.56</v>
      </c>
    </row>
    <row r="47" spans="1:19" ht="14.45" customHeight="1" x14ac:dyDescent="0.2">
      <c r="A47" s="821" t="s">
        <v>5435</v>
      </c>
      <c r="B47" s="822" t="s">
        <v>5436</v>
      </c>
      <c r="C47" s="822" t="s">
        <v>599</v>
      </c>
      <c r="D47" s="822" t="s">
        <v>5420</v>
      </c>
      <c r="E47" s="822" t="s">
        <v>5437</v>
      </c>
      <c r="F47" s="822" t="s">
        <v>5535</v>
      </c>
      <c r="G47" s="822" t="s">
        <v>758</v>
      </c>
      <c r="H47" s="831"/>
      <c r="I47" s="831"/>
      <c r="J47" s="822"/>
      <c r="K47" s="822"/>
      <c r="L47" s="831"/>
      <c r="M47" s="831"/>
      <c r="N47" s="822"/>
      <c r="O47" s="822"/>
      <c r="P47" s="831">
        <v>0.27</v>
      </c>
      <c r="Q47" s="831">
        <v>141.97</v>
      </c>
      <c r="R47" s="827"/>
      <c r="S47" s="832">
        <v>525.81481481481478</v>
      </c>
    </row>
    <row r="48" spans="1:19" ht="14.45" customHeight="1" x14ac:dyDescent="0.2">
      <c r="A48" s="821" t="s">
        <v>5435</v>
      </c>
      <c r="B48" s="822" t="s">
        <v>5436</v>
      </c>
      <c r="C48" s="822" t="s">
        <v>599</v>
      </c>
      <c r="D48" s="822" t="s">
        <v>5420</v>
      </c>
      <c r="E48" s="822" t="s">
        <v>5437</v>
      </c>
      <c r="F48" s="822" t="s">
        <v>5536</v>
      </c>
      <c r="G48" s="822" t="s">
        <v>758</v>
      </c>
      <c r="H48" s="831"/>
      <c r="I48" s="831"/>
      <c r="J48" s="822"/>
      <c r="K48" s="822"/>
      <c r="L48" s="831">
        <v>1.7</v>
      </c>
      <c r="M48" s="831">
        <v>372.13</v>
      </c>
      <c r="N48" s="822">
        <v>1</v>
      </c>
      <c r="O48" s="822">
        <v>218.9</v>
      </c>
      <c r="P48" s="831"/>
      <c r="Q48" s="831"/>
      <c r="R48" s="827"/>
      <c r="S48" s="832"/>
    </row>
    <row r="49" spans="1:19" ht="14.45" customHeight="1" x14ac:dyDescent="0.2">
      <c r="A49" s="821" t="s">
        <v>5435</v>
      </c>
      <c r="B49" s="822" t="s">
        <v>5436</v>
      </c>
      <c r="C49" s="822" t="s">
        <v>599</v>
      </c>
      <c r="D49" s="822" t="s">
        <v>5420</v>
      </c>
      <c r="E49" s="822" t="s">
        <v>5437</v>
      </c>
      <c r="F49" s="822" t="s">
        <v>5537</v>
      </c>
      <c r="G49" s="822" t="s">
        <v>758</v>
      </c>
      <c r="H49" s="831"/>
      <c r="I49" s="831"/>
      <c r="J49" s="822"/>
      <c r="K49" s="822"/>
      <c r="L49" s="831">
        <v>5.01</v>
      </c>
      <c r="M49" s="831">
        <v>396.78999999999996</v>
      </c>
      <c r="N49" s="822">
        <v>1</v>
      </c>
      <c r="O49" s="822">
        <v>79.199600798403196</v>
      </c>
      <c r="P49" s="831"/>
      <c r="Q49" s="831"/>
      <c r="R49" s="827"/>
      <c r="S49" s="832"/>
    </row>
    <row r="50" spans="1:19" ht="14.45" customHeight="1" x14ac:dyDescent="0.2">
      <c r="A50" s="821" t="s">
        <v>5435</v>
      </c>
      <c r="B50" s="822" t="s">
        <v>5436</v>
      </c>
      <c r="C50" s="822" t="s">
        <v>599</v>
      </c>
      <c r="D50" s="822" t="s">
        <v>5420</v>
      </c>
      <c r="E50" s="822" t="s">
        <v>5437</v>
      </c>
      <c r="F50" s="822" t="s">
        <v>5538</v>
      </c>
      <c r="G50" s="822" t="s">
        <v>758</v>
      </c>
      <c r="H50" s="831"/>
      <c r="I50" s="831"/>
      <c r="J50" s="822"/>
      <c r="K50" s="822"/>
      <c r="L50" s="831">
        <v>1</v>
      </c>
      <c r="M50" s="831">
        <v>734.8</v>
      </c>
      <c r="N50" s="822">
        <v>1</v>
      </c>
      <c r="O50" s="822">
        <v>734.8</v>
      </c>
      <c r="P50" s="831"/>
      <c r="Q50" s="831"/>
      <c r="R50" s="827"/>
      <c r="S50" s="832"/>
    </row>
    <row r="51" spans="1:19" ht="14.45" customHeight="1" x14ac:dyDescent="0.2">
      <c r="A51" s="821" t="s">
        <v>5435</v>
      </c>
      <c r="B51" s="822" t="s">
        <v>5436</v>
      </c>
      <c r="C51" s="822" t="s">
        <v>599</v>
      </c>
      <c r="D51" s="822" t="s">
        <v>5420</v>
      </c>
      <c r="E51" s="822" t="s">
        <v>5437</v>
      </c>
      <c r="F51" s="822" t="s">
        <v>5539</v>
      </c>
      <c r="G51" s="822" t="s">
        <v>1230</v>
      </c>
      <c r="H51" s="831"/>
      <c r="I51" s="831"/>
      <c r="J51" s="822"/>
      <c r="K51" s="822"/>
      <c r="L51" s="831">
        <v>1.1299999999999999</v>
      </c>
      <c r="M51" s="831">
        <v>117.92</v>
      </c>
      <c r="N51" s="822">
        <v>1</v>
      </c>
      <c r="O51" s="822">
        <v>104.35398230088497</v>
      </c>
      <c r="P51" s="831"/>
      <c r="Q51" s="831"/>
      <c r="R51" s="827"/>
      <c r="S51" s="832"/>
    </row>
    <row r="52" spans="1:19" ht="14.45" customHeight="1" x14ac:dyDescent="0.2">
      <c r="A52" s="821" t="s">
        <v>5435</v>
      </c>
      <c r="B52" s="822" t="s">
        <v>5436</v>
      </c>
      <c r="C52" s="822" t="s">
        <v>599</v>
      </c>
      <c r="D52" s="822" t="s">
        <v>5420</v>
      </c>
      <c r="E52" s="822" t="s">
        <v>5437</v>
      </c>
      <c r="F52" s="822" t="s">
        <v>5540</v>
      </c>
      <c r="G52" s="822" t="s">
        <v>1230</v>
      </c>
      <c r="H52" s="831"/>
      <c r="I52" s="831"/>
      <c r="J52" s="822"/>
      <c r="K52" s="822"/>
      <c r="L52" s="831">
        <v>8</v>
      </c>
      <c r="M52" s="831">
        <v>1436.1</v>
      </c>
      <c r="N52" s="822">
        <v>1</v>
      </c>
      <c r="O52" s="822">
        <v>179.51249999999999</v>
      </c>
      <c r="P52" s="831"/>
      <c r="Q52" s="831"/>
      <c r="R52" s="827"/>
      <c r="S52" s="832"/>
    </row>
    <row r="53" spans="1:19" ht="14.45" customHeight="1" x14ac:dyDescent="0.2">
      <c r="A53" s="821" t="s">
        <v>5435</v>
      </c>
      <c r="B53" s="822" t="s">
        <v>5436</v>
      </c>
      <c r="C53" s="822" t="s">
        <v>599</v>
      </c>
      <c r="D53" s="822" t="s">
        <v>5420</v>
      </c>
      <c r="E53" s="822" t="s">
        <v>5437</v>
      </c>
      <c r="F53" s="822" t="s">
        <v>5545</v>
      </c>
      <c r="G53" s="822" t="s">
        <v>5546</v>
      </c>
      <c r="H53" s="831"/>
      <c r="I53" s="831"/>
      <c r="J53" s="822"/>
      <c r="K53" s="822"/>
      <c r="L53" s="831">
        <v>4.9399999999999995</v>
      </c>
      <c r="M53" s="831">
        <v>375249.49</v>
      </c>
      <c r="N53" s="822">
        <v>1</v>
      </c>
      <c r="O53" s="822">
        <v>75961.435222672066</v>
      </c>
      <c r="P53" s="831"/>
      <c r="Q53" s="831"/>
      <c r="R53" s="827"/>
      <c r="S53" s="832"/>
    </row>
    <row r="54" spans="1:19" ht="14.45" customHeight="1" x14ac:dyDescent="0.2">
      <c r="A54" s="821" t="s">
        <v>5435</v>
      </c>
      <c r="B54" s="822" t="s">
        <v>5436</v>
      </c>
      <c r="C54" s="822" t="s">
        <v>599</v>
      </c>
      <c r="D54" s="822" t="s">
        <v>5420</v>
      </c>
      <c r="E54" s="822" t="s">
        <v>5437</v>
      </c>
      <c r="F54" s="822" t="s">
        <v>5547</v>
      </c>
      <c r="G54" s="822" t="s">
        <v>912</v>
      </c>
      <c r="H54" s="831"/>
      <c r="I54" s="831"/>
      <c r="J54" s="822"/>
      <c r="K54" s="822"/>
      <c r="L54" s="831">
        <v>4.99</v>
      </c>
      <c r="M54" s="831">
        <v>795</v>
      </c>
      <c r="N54" s="822">
        <v>1</v>
      </c>
      <c r="O54" s="822">
        <v>159.3186372745491</v>
      </c>
      <c r="P54" s="831">
        <v>0.7</v>
      </c>
      <c r="Q54" s="831">
        <v>101.8</v>
      </c>
      <c r="R54" s="827">
        <v>0.12805031446540879</v>
      </c>
      <c r="S54" s="832">
        <v>145.42857142857144</v>
      </c>
    </row>
    <row r="55" spans="1:19" ht="14.45" customHeight="1" x14ac:dyDescent="0.2">
      <c r="A55" s="821" t="s">
        <v>5435</v>
      </c>
      <c r="B55" s="822" t="s">
        <v>5436</v>
      </c>
      <c r="C55" s="822" t="s">
        <v>599</v>
      </c>
      <c r="D55" s="822" t="s">
        <v>5420</v>
      </c>
      <c r="E55" s="822" t="s">
        <v>5437</v>
      </c>
      <c r="F55" s="822" t="s">
        <v>5548</v>
      </c>
      <c r="G55" s="822" t="s">
        <v>2824</v>
      </c>
      <c r="H55" s="831"/>
      <c r="I55" s="831"/>
      <c r="J55" s="822"/>
      <c r="K55" s="822"/>
      <c r="L55" s="831">
        <v>2</v>
      </c>
      <c r="M55" s="831">
        <v>78555.600000000006</v>
      </c>
      <c r="N55" s="822">
        <v>1</v>
      </c>
      <c r="O55" s="822">
        <v>39277.800000000003</v>
      </c>
      <c r="P55" s="831"/>
      <c r="Q55" s="831"/>
      <c r="R55" s="827"/>
      <c r="S55" s="832"/>
    </row>
    <row r="56" spans="1:19" ht="14.45" customHeight="1" x14ac:dyDescent="0.2">
      <c r="A56" s="821" t="s">
        <v>5435</v>
      </c>
      <c r="B56" s="822" t="s">
        <v>5436</v>
      </c>
      <c r="C56" s="822" t="s">
        <v>599</v>
      </c>
      <c r="D56" s="822" t="s">
        <v>5420</v>
      </c>
      <c r="E56" s="822" t="s">
        <v>5437</v>
      </c>
      <c r="F56" s="822" t="s">
        <v>5549</v>
      </c>
      <c r="G56" s="822" t="s">
        <v>2512</v>
      </c>
      <c r="H56" s="831"/>
      <c r="I56" s="831"/>
      <c r="J56" s="822"/>
      <c r="K56" s="822"/>
      <c r="L56" s="831">
        <v>0.62</v>
      </c>
      <c r="M56" s="831">
        <v>56.2</v>
      </c>
      <c r="N56" s="822">
        <v>1</v>
      </c>
      <c r="O56" s="822">
        <v>90.645161290322591</v>
      </c>
      <c r="P56" s="831"/>
      <c r="Q56" s="831"/>
      <c r="R56" s="827"/>
      <c r="S56" s="832"/>
    </row>
    <row r="57" spans="1:19" ht="14.45" customHeight="1" x14ac:dyDescent="0.2">
      <c r="A57" s="821" t="s">
        <v>5435</v>
      </c>
      <c r="B57" s="822" t="s">
        <v>5436</v>
      </c>
      <c r="C57" s="822" t="s">
        <v>599</v>
      </c>
      <c r="D57" s="822" t="s">
        <v>5420</v>
      </c>
      <c r="E57" s="822" t="s">
        <v>5437</v>
      </c>
      <c r="F57" s="822" t="s">
        <v>5557</v>
      </c>
      <c r="G57" s="822" t="s">
        <v>5558</v>
      </c>
      <c r="H57" s="831"/>
      <c r="I57" s="831"/>
      <c r="J57" s="822"/>
      <c r="K57" s="822"/>
      <c r="L57" s="831">
        <v>8.57</v>
      </c>
      <c r="M57" s="831">
        <v>62865.919999999998</v>
      </c>
      <c r="N57" s="822">
        <v>1</v>
      </c>
      <c r="O57" s="822">
        <v>7335.5799299883311</v>
      </c>
      <c r="P57" s="831">
        <v>1.94</v>
      </c>
      <c r="Q57" s="831">
        <v>12102.52</v>
      </c>
      <c r="R57" s="827">
        <v>0.19251320906462516</v>
      </c>
      <c r="S57" s="832">
        <v>6238.4123711340208</v>
      </c>
    </row>
    <row r="58" spans="1:19" ht="14.45" customHeight="1" x14ac:dyDescent="0.2">
      <c r="A58" s="821" t="s">
        <v>5435</v>
      </c>
      <c r="B58" s="822" t="s">
        <v>5436</v>
      </c>
      <c r="C58" s="822" t="s">
        <v>599</v>
      </c>
      <c r="D58" s="822" t="s">
        <v>5420</v>
      </c>
      <c r="E58" s="822" t="s">
        <v>5437</v>
      </c>
      <c r="F58" s="822" t="s">
        <v>5560</v>
      </c>
      <c r="G58" s="822" t="s">
        <v>2174</v>
      </c>
      <c r="H58" s="831"/>
      <c r="I58" s="831"/>
      <c r="J58" s="822"/>
      <c r="K58" s="822"/>
      <c r="L58" s="831"/>
      <c r="M58" s="831"/>
      <c r="N58" s="822"/>
      <c r="O58" s="822"/>
      <c r="P58" s="831">
        <v>1</v>
      </c>
      <c r="Q58" s="831">
        <v>42782.86</v>
      </c>
      <c r="R58" s="827"/>
      <c r="S58" s="832">
        <v>42782.86</v>
      </c>
    </row>
    <row r="59" spans="1:19" ht="14.45" customHeight="1" x14ac:dyDescent="0.2">
      <c r="A59" s="821" t="s">
        <v>5435</v>
      </c>
      <c r="B59" s="822" t="s">
        <v>5436</v>
      </c>
      <c r="C59" s="822" t="s">
        <v>599</v>
      </c>
      <c r="D59" s="822" t="s">
        <v>5420</v>
      </c>
      <c r="E59" s="822" t="s">
        <v>5437</v>
      </c>
      <c r="F59" s="822" t="s">
        <v>5563</v>
      </c>
      <c r="G59" s="822" t="s">
        <v>5564</v>
      </c>
      <c r="H59" s="831"/>
      <c r="I59" s="831"/>
      <c r="J59" s="822"/>
      <c r="K59" s="822"/>
      <c r="L59" s="831">
        <v>2.02</v>
      </c>
      <c r="M59" s="831">
        <v>834.52</v>
      </c>
      <c r="N59" s="822">
        <v>1</v>
      </c>
      <c r="O59" s="822">
        <v>413.12871287128712</v>
      </c>
      <c r="P59" s="831"/>
      <c r="Q59" s="831"/>
      <c r="R59" s="827"/>
      <c r="S59" s="832"/>
    </row>
    <row r="60" spans="1:19" ht="14.45" customHeight="1" x14ac:dyDescent="0.2">
      <c r="A60" s="821" t="s">
        <v>5435</v>
      </c>
      <c r="B60" s="822" t="s">
        <v>5436</v>
      </c>
      <c r="C60" s="822" t="s">
        <v>599</v>
      </c>
      <c r="D60" s="822" t="s">
        <v>5420</v>
      </c>
      <c r="E60" s="822" t="s">
        <v>5437</v>
      </c>
      <c r="F60" s="822" t="s">
        <v>5570</v>
      </c>
      <c r="G60" s="822" t="s">
        <v>5571</v>
      </c>
      <c r="H60" s="831"/>
      <c r="I60" s="831"/>
      <c r="J60" s="822"/>
      <c r="K60" s="822"/>
      <c r="L60" s="831">
        <v>2</v>
      </c>
      <c r="M60" s="831">
        <v>106371</v>
      </c>
      <c r="N60" s="822">
        <v>1</v>
      </c>
      <c r="O60" s="822">
        <v>53185.5</v>
      </c>
      <c r="P60" s="831"/>
      <c r="Q60" s="831"/>
      <c r="R60" s="827"/>
      <c r="S60" s="832"/>
    </row>
    <row r="61" spans="1:19" ht="14.45" customHeight="1" x14ac:dyDescent="0.2">
      <c r="A61" s="821" t="s">
        <v>5435</v>
      </c>
      <c r="B61" s="822" t="s">
        <v>5436</v>
      </c>
      <c r="C61" s="822" t="s">
        <v>599</v>
      </c>
      <c r="D61" s="822" t="s">
        <v>5420</v>
      </c>
      <c r="E61" s="822" t="s">
        <v>5437</v>
      </c>
      <c r="F61" s="822" t="s">
        <v>5572</v>
      </c>
      <c r="G61" s="822" t="s">
        <v>2530</v>
      </c>
      <c r="H61" s="831"/>
      <c r="I61" s="831"/>
      <c r="J61" s="822"/>
      <c r="K61" s="822"/>
      <c r="L61" s="831">
        <v>1</v>
      </c>
      <c r="M61" s="831">
        <v>81.89</v>
      </c>
      <c r="N61" s="822">
        <v>1</v>
      </c>
      <c r="O61" s="822">
        <v>81.89</v>
      </c>
      <c r="P61" s="831"/>
      <c r="Q61" s="831"/>
      <c r="R61" s="827"/>
      <c r="S61" s="832"/>
    </row>
    <row r="62" spans="1:19" ht="14.45" customHeight="1" x14ac:dyDescent="0.2">
      <c r="A62" s="821" t="s">
        <v>5435</v>
      </c>
      <c r="B62" s="822" t="s">
        <v>5436</v>
      </c>
      <c r="C62" s="822" t="s">
        <v>599</v>
      </c>
      <c r="D62" s="822" t="s">
        <v>5420</v>
      </c>
      <c r="E62" s="822" t="s">
        <v>5437</v>
      </c>
      <c r="F62" s="822" t="s">
        <v>5573</v>
      </c>
      <c r="G62" s="822" t="s">
        <v>2645</v>
      </c>
      <c r="H62" s="831"/>
      <c r="I62" s="831"/>
      <c r="J62" s="822"/>
      <c r="K62" s="822"/>
      <c r="L62" s="831">
        <v>0.15000000000000002</v>
      </c>
      <c r="M62" s="831">
        <v>41.55</v>
      </c>
      <c r="N62" s="822">
        <v>1</v>
      </c>
      <c r="O62" s="822">
        <v>276.99999999999994</v>
      </c>
      <c r="P62" s="831">
        <v>0.1</v>
      </c>
      <c r="Q62" s="831">
        <v>27.4</v>
      </c>
      <c r="R62" s="827">
        <v>0.65944645006016844</v>
      </c>
      <c r="S62" s="832">
        <v>273.99999999999994</v>
      </c>
    </row>
    <row r="63" spans="1:19" ht="14.45" customHeight="1" x14ac:dyDescent="0.2">
      <c r="A63" s="821" t="s">
        <v>5435</v>
      </c>
      <c r="B63" s="822" t="s">
        <v>5436</v>
      </c>
      <c r="C63" s="822" t="s">
        <v>599</v>
      </c>
      <c r="D63" s="822" t="s">
        <v>5420</v>
      </c>
      <c r="E63" s="822" t="s">
        <v>5437</v>
      </c>
      <c r="F63" s="822" t="s">
        <v>5579</v>
      </c>
      <c r="G63" s="822" t="s">
        <v>5580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81862.990000000005</v>
      </c>
      <c r="R63" s="827"/>
      <c r="S63" s="832">
        <v>81862.990000000005</v>
      </c>
    </row>
    <row r="64" spans="1:19" ht="14.45" customHeight="1" x14ac:dyDescent="0.2">
      <c r="A64" s="821" t="s">
        <v>5435</v>
      </c>
      <c r="B64" s="822" t="s">
        <v>5436</v>
      </c>
      <c r="C64" s="822" t="s">
        <v>599</v>
      </c>
      <c r="D64" s="822" t="s">
        <v>5420</v>
      </c>
      <c r="E64" s="822" t="s">
        <v>5437</v>
      </c>
      <c r="F64" s="822" t="s">
        <v>5583</v>
      </c>
      <c r="G64" s="822" t="s">
        <v>2810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1726.45</v>
      </c>
      <c r="R64" s="827"/>
      <c r="S64" s="832">
        <v>1726.45</v>
      </c>
    </row>
    <row r="65" spans="1:19" ht="14.45" customHeight="1" x14ac:dyDescent="0.2">
      <c r="A65" s="821" t="s">
        <v>5435</v>
      </c>
      <c r="B65" s="822" t="s">
        <v>5436</v>
      </c>
      <c r="C65" s="822" t="s">
        <v>599</v>
      </c>
      <c r="D65" s="822" t="s">
        <v>5420</v>
      </c>
      <c r="E65" s="822" t="s">
        <v>5437</v>
      </c>
      <c r="F65" s="822" t="s">
        <v>5584</v>
      </c>
      <c r="G65" s="822" t="s">
        <v>5585</v>
      </c>
      <c r="H65" s="831"/>
      <c r="I65" s="831"/>
      <c r="J65" s="822"/>
      <c r="K65" s="822"/>
      <c r="L65" s="831"/>
      <c r="M65" s="831"/>
      <c r="N65" s="822"/>
      <c r="O65" s="822"/>
      <c r="P65" s="831">
        <v>1</v>
      </c>
      <c r="Q65" s="831">
        <v>4082.49</v>
      </c>
      <c r="R65" s="827"/>
      <c r="S65" s="832">
        <v>4082.49</v>
      </c>
    </row>
    <row r="66" spans="1:19" ht="14.45" customHeight="1" x14ac:dyDescent="0.2">
      <c r="A66" s="821" t="s">
        <v>5435</v>
      </c>
      <c r="B66" s="822" t="s">
        <v>5436</v>
      </c>
      <c r="C66" s="822" t="s">
        <v>599</v>
      </c>
      <c r="D66" s="822" t="s">
        <v>5420</v>
      </c>
      <c r="E66" s="822" t="s">
        <v>5437</v>
      </c>
      <c r="F66" s="822" t="s">
        <v>5586</v>
      </c>
      <c r="G66" s="822" t="s">
        <v>3875</v>
      </c>
      <c r="H66" s="831">
        <v>2</v>
      </c>
      <c r="I66" s="831">
        <v>22858.02</v>
      </c>
      <c r="J66" s="822">
        <v>0.50404661445826171</v>
      </c>
      <c r="K66" s="822">
        <v>11429.01</v>
      </c>
      <c r="L66" s="831">
        <v>5.17</v>
      </c>
      <c r="M66" s="831">
        <v>45349.020000000004</v>
      </c>
      <c r="N66" s="822">
        <v>1</v>
      </c>
      <c r="O66" s="822">
        <v>8771.5705996131528</v>
      </c>
      <c r="P66" s="831"/>
      <c r="Q66" s="831"/>
      <c r="R66" s="827"/>
      <c r="S66" s="832"/>
    </row>
    <row r="67" spans="1:19" ht="14.45" customHeight="1" x14ac:dyDescent="0.2">
      <c r="A67" s="821" t="s">
        <v>5435</v>
      </c>
      <c r="B67" s="822" t="s">
        <v>5436</v>
      </c>
      <c r="C67" s="822" t="s">
        <v>599</v>
      </c>
      <c r="D67" s="822" t="s">
        <v>5420</v>
      </c>
      <c r="E67" s="822" t="s">
        <v>5437</v>
      </c>
      <c r="F67" s="822" t="s">
        <v>5602</v>
      </c>
      <c r="G67" s="822" t="s">
        <v>3875</v>
      </c>
      <c r="H67" s="831">
        <v>2</v>
      </c>
      <c r="I67" s="831">
        <v>57122.18</v>
      </c>
      <c r="J67" s="822">
        <v>0.52118301840311676</v>
      </c>
      <c r="K67" s="822">
        <v>28561.09</v>
      </c>
      <c r="L67" s="831">
        <v>5</v>
      </c>
      <c r="M67" s="831">
        <v>109601</v>
      </c>
      <c r="N67" s="822">
        <v>1</v>
      </c>
      <c r="O67" s="822">
        <v>21920.2</v>
      </c>
      <c r="P67" s="831"/>
      <c r="Q67" s="831"/>
      <c r="R67" s="827"/>
      <c r="S67" s="832"/>
    </row>
    <row r="68" spans="1:19" ht="14.45" customHeight="1" x14ac:dyDescent="0.2">
      <c r="A68" s="821" t="s">
        <v>5435</v>
      </c>
      <c r="B68" s="822" t="s">
        <v>5436</v>
      </c>
      <c r="C68" s="822" t="s">
        <v>599</v>
      </c>
      <c r="D68" s="822" t="s">
        <v>5420</v>
      </c>
      <c r="E68" s="822" t="s">
        <v>5437</v>
      </c>
      <c r="F68" s="822" t="s">
        <v>5605</v>
      </c>
      <c r="G68" s="822" t="s">
        <v>5606</v>
      </c>
      <c r="H68" s="831"/>
      <c r="I68" s="831"/>
      <c r="J68" s="822"/>
      <c r="K68" s="822"/>
      <c r="L68" s="831"/>
      <c r="M68" s="831"/>
      <c r="N68" s="822"/>
      <c r="O68" s="822"/>
      <c r="P68" s="831">
        <v>1</v>
      </c>
      <c r="Q68" s="831">
        <v>1186.57</v>
      </c>
      <c r="R68" s="827"/>
      <c r="S68" s="832">
        <v>1186.57</v>
      </c>
    </row>
    <row r="69" spans="1:19" ht="14.45" customHeight="1" x14ac:dyDescent="0.2">
      <c r="A69" s="821" t="s">
        <v>5435</v>
      </c>
      <c r="B69" s="822" t="s">
        <v>5436</v>
      </c>
      <c r="C69" s="822" t="s">
        <v>599</v>
      </c>
      <c r="D69" s="822" t="s">
        <v>5420</v>
      </c>
      <c r="E69" s="822" t="s">
        <v>5437</v>
      </c>
      <c r="F69" s="822" t="s">
        <v>5607</v>
      </c>
      <c r="G69" s="822" t="s">
        <v>5606</v>
      </c>
      <c r="H69" s="831">
        <v>1</v>
      </c>
      <c r="I69" s="831">
        <v>4567.1000000000004</v>
      </c>
      <c r="J69" s="822">
        <v>1.1518391949660156</v>
      </c>
      <c r="K69" s="822">
        <v>4567.1000000000004</v>
      </c>
      <c r="L69" s="831">
        <v>1</v>
      </c>
      <c r="M69" s="831">
        <v>3965.05</v>
      </c>
      <c r="N69" s="822">
        <v>1</v>
      </c>
      <c r="O69" s="822">
        <v>3965.05</v>
      </c>
      <c r="P69" s="831"/>
      <c r="Q69" s="831"/>
      <c r="R69" s="827"/>
      <c r="S69" s="832"/>
    </row>
    <row r="70" spans="1:19" ht="14.45" customHeight="1" x14ac:dyDescent="0.2">
      <c r="A70" s="821" t="s">
        <v>5435</v>
      </c>
      <c r="B70" s="822" t="s">
        <v>5436</v>
      </c>
      <c r="C70" s="822" t="s">
        <v>599</v>
      </c>
      <c r="D70" s="822" t="s">
        <v>5420</v>
      </c>
      <c r="E70" s="822" t="s">
        <v>5437</v>
      </c>
      <c r="F70" s="822" t="s">
        <v>5619</v>
      </c>
      <c r="G70" s="822" t="s">
        <v>5620</v>
      </c>
      <c r="H70" s="831"/>
      <c r="I70" s="831"/>
      <c r="J70" s="822"/>
      <c r="K70" s="822"/>
      <c r="L70" s="831"/>
      <c r="M70" s="831"/>
      <c r="N70" s="822"/>
      <c r="O70" s="822"/>
      <c r="P70" s="831">
        <v>1</v>
      </c>
      <c r="Q70" s="831">
        <v>114598</v>
      </c>
      <c r="R70" s="827"/>
      <c r="S70" s="832">
        <v>114598</v>
      </c>
    </row>
    <row r="71" spans="1:19" ht="14.45" customHeight="1" x14ac:dyDescent="0.2">
      <c r="A71" s="821" t="s">
        <v>5435</v>
      </c>
      <c r="B71" s="822" t="s">
        <v>5436</v>
      </c>
      <c r="C71" s="822" t="s">
        <v>599</v>
      </c>
      <c r="D71" s="822" t="s">
        <v>5420</v>
      </c>
      <c r="E71" s="822" t="s">
        <v>5437</v>
      </c>
      <c r="F71" s="822" t="s">
        <v>5627</v>
      </c>
      <c r="G71" s="822" t="s">
        <v>752</v>
      </c>
      <c r="H71" s="831"/>
      <c r="I71" s="831"/>
      <c r="J71" s="822"/>
      <c r="K71" s="822"/>
      <c r="L71" s="831">
        <v>3.09</v>
      </c>
      <c r="M71" s="831">
        <v>342.99</v>
      </c>
      <c r="N71" s="822">
        <v>1</v>
      </c>
      <c r="O71" s="822">
        <v>111.00000000000001</v>
      </c>
      <c r="P71" s="831">
        <v>1</v>
      </c>
      <c r="Q71" s="831">
        <v>111</v>
      </c>
      <c r="R71" s="827">
        <v>0.32362459546925565</v>
      </c>
      <c r="S71" s="832">
        <v>111</v>
      </c>
    </row>
    <row r="72" spans="1:19" ht="14.45" customHeight="1" x14ac:dyDescent="0.2">
      <c r="A72" s="821" t="s">
        <v>5435</v>
      </c>
      <c r="B72" s="822" t="s">
        <v>5436</v>
      </c>
      <c r="C72" s="822" t="s">
        <v>599</v>
      </c>
      <c r="D72" s="822" t="s">
        <v>5420</v>
      </c>
      <c r="E72" s="822" t="s">
        <v>5437</v>
      </c>
      <c r="F72" s="822" t="s">
        <v>5628</v>
      </c>
      <c r="G72" s="822" t="s">
        <v>752</v>
      </c>
      <c r="H72" s="831"/>
      <c r="I72" s="831"/>
      <c r="J72" s="822"/>
      <c r="K72" s="822"/>
      <c r="L72" s="831">
        <v>2.0499999999999998</v>
      </c>
      <c r="M72" s="831">
        <v>590.61</v>
      </c>
      <c r="N72" s="822">
        <v>1</v>
      </c>
      <c r="O72" s="822">
        <v>288.10243902439026</v>
      </c>
      <c r="P72" s="831">
        <v>1.8599999999999999</v>
      </c>
      <c r="Q72" s="831">
        <v>535.87</v>
      </c>
      <c r="R72" s="827">
        <v>0.90731616464333487</v>
      </c>
      <c r="S72" s="832">
        <v>288.10215053763443</v>
      </c>
    </row>
    <row r="73" spans="1:19" ht="14.45" customHeight="1" x14ac:dyDescent="0.2">
      <c r="A73" s="821" t="s">
        <v>5435</v>
      </c>
      <c r="B73" s="822" t="s">
        <v>5436</v>
      </c>
      <c r="C73" s="822" t="s">
        <v>599</v>
      </c>
      <c r="D73" s="822" t="s">
        <v>5420</v>
      </c>
      <c r="E73" s="822" t="s">
        <v>5437</v>
      </c>
      <c r="F73" s="822" t="s">
        <v>5629</v>
      </c>
      <c r="G73" s="822" t="s">
        <v>1039</v>
      </c>
      <c r="H73" s="831"/>
      <c r="I73" s="831"/>
      <c r="J73" s="822"/>
      <c r="K73" s="822"/>
      <c r="L73" s="831">
        <v>3</v>
      </c>
      <c r="M73" s="831">
        <v>560.73</v>
      </c>
      <c r="N73" s="822">
        <v>1</v>
      </c>
      <c r="O73" s="822">
        <v>186.91</v>
      </c>
      <c r="P73" s="831"/>
      <c r="Q73" s="831"/>
      <c r="R73" s="827"/>
      <c r="S73" s="832"/>
    </row>
    <row r="74" spans="1:19" ht="14.45" customHeight="1" x14ac:dyDescent="0.2">
      <c r="A74" s="821" t="s">
        <v>5435</v>
      </c>
      <c r="B74" s="822" t="s">
        <v>5436</v>
      </c>
      <c r="C74" s="822" t="s">
        <v>599</v>
      </c>
      <c r="D74" s="822" t="s">
        <v>5420</v>
      </c>
      <c r="E74" s="822" t="s">
        <v>5437</v>
      </c>
      <c r="F74" s="822" t="s">
        <v>5632</v>
      </c>
      <c r="G74" s="822" t="s">
        <v>1039</v>
      </c>
      <c r="H74" s="831"/>
      <c r="I74" s="831"/>
      <c r="J74" s="822"/>
      <c r="K74" s="822"/>
      <c r="L74" s="831">
        <v>0.99</v>
      </c>
      <c r="M74" s="831">
        <v>96.57</v>
      </c>
      <c r="N74" s="822">
        <v>1</v>
      </c>
      <c r="O74" s="822">
        <v>97.545454545454533</v>
      </c>
      <c r="P74" s="831">
        <v>0.53</v>
      </c>
      <c r="Q74" s="831">
        <v>51.7</v>
      </c>
      <c r="R74" s="827">
        <v>0.53536294915605265</v>
      </c>
      <c r="S74" s="832">
        <v>97.547169811320757</v>
      </c>
    </row>
    <row r="75" spans="1:19" ht="14.45" customHeight="1" x14ac:dyDescent="0.2">
      <c r="A75" s="821" t="s">
        <v>5435</v>
      </c>
      <c r="B75" s="822" t="s">
        <v>5436</v>
      </c>
      <c r="C75" s="822" t="s">
        <v>599</v>
      </c>
      <c r="D75" s="822" t="s">
        <v>5420</v>
      </c>
      <c r="E75" s="822" t="s">
        <v>5437</v>
      </c>
      <c r="F75" s="822" t="s">
        <v>5633</v>
      </c>
      <c r="G75" s="822" t="s">
        <v>1039</v>
      </c>
      <c r="H75" s="831"/>
      <c r="I75" s="831"/>
      <c r="J75" s="822"/>
      <c r="K75" s="822"/>
      <c r="L75" s="831">
        <v>0.96</v>
      </c>
      <c r="M75" s="831">
        <v>404.37</v>
      </c>
      <c r="N75" s="822">
        <v>1</v>
      </c>
      <c r="O75" s="822">
        <v>421.21875</v>
      </c>
      <c r="P75" s="831"/>
      <c r="Q75" s="831"/>
      <c r="R75" s="827"/>
      <c r="S75" s="832"/>
    </row>
    <row r="76" spans="1:19" ht="14.45" customHeight="1" x14ac:dyDescent="0.2">
      <c r="A76" s="821" t="s">
        <v>5435</v>
      </c>
      <c r="B76" s="822" t="s">
        <v>5436</v>
      </c>
      <c r="C76" s="822" t="s">
        <v>599</v>
      </c>
      <c r="D76" s="822" t="s">
        <v>5420</v>
      </c>
      <c r="E76" s="822" t="s">
        <v>5437</v>
      </c>
      <c r="F76" s="822" t="s">
        <v>5638</v>
      </c>
      <c r="G76" s="822" t="s">
        <v>2512</v>
      </c>
      <c r="H76" s="831"/>
      <c r="I76" s="831"/>
      <c r="J76" s="822"/>
      <c r="K76" s="822"/>
      <c r="L76" s="831">
        <v>2.9800000000000004</v>
      </c>
      <c r="M76" s="831">
        <v>1413.33</v>
      </c>
      <c r="N76" s="822">
        <v>1</v>
      </c>
      <c r="O76" s="822">
        <v>474.27181208053685</v>
      </c>
      <c r="P76" s="831">
        <v>1.52</v>
      </c>
      <c r="Q76" s="831">
        <v>720.89</v>
      </c>
      <c r="R76" s="827">
        <v>0.51006488222849589</v>
      </c>
      <c r="S76" s="832">
        <v>474.26973684210526</v>
      </c>
    </row>
    <row r="77" spans="1:19" ht="14.45" customHeight="1" x14ac:dyDescent="0.2">
      <c r="A77" s="821" t="s">
        <v>5435</v>
      </c>
      <c r="B77" s="822" t="s">
        <v>5436</v>
      </c>
      <c r="C77" s="822" t="s">
        <v>599</v>
      </c>
      <c r="D77" s="822" t="s">
        <v>5420</v>
      </c>
      <c r="E77" s="822" t="s">
        <v>5437</v>
      </c>
      <c r="F77" s="822" t="s">
        <v>5639</v>
      </c>
      <c r="G77" s="822" t="s">
        <v>2512</v>
      </c>
      <c r="H77" s="831"/>
      <c r="I77" s="831"/>
      <c r="J77" s="822"/>
      <c r="K77" s="822"/>
      <c r="L77" s="831"/>
      <c r="M77" s="831"/>
      <c r="N77" s="822"/>
      <c r="O77" s="822"/>
      <c r="P77" s="831">
        <v>0.8</v>
      </c>
      <c r="Q77" s="831">
        <v>163.62</v>
      </c>
      <c r="R77" s="827"/>
      <c r="S77" s="832">
        <v>204.52500000000001</v>
      </c>
    </row>
    <row r="78" spans="1:19" ht="14.45" customHeight="1" x14ac:dyDescent="0.2">
      <c r="A78" s="821" t="s">
        <v>5435</v>
      </c>
      <c r="B78" s="822" t="s">
        <v>5436</v>
      </c>
      <c r="C78" s="822" t="s">
        <v>599</v>
      </c>
      <c r="D78" s="822" t="s">
        <v>5420</v>
      </c>
      <c r="E78" s="822" t="s">
        <v>5437</v>
      </c>
      <c r="F78" s="822" t="s">
        <v>5645</v>
      </c>
      <c r="G78" s="822" t="s">
        <v>2071</v>
      </c>
      <c r="H78" s="831"/>
      <c r="I78" s="831"/>
      <c r="J78" s="822"/>
      <c r="K78" s="822"/>
      <c r="L78" s="831">
        <v>2</v>
      </c>
      <c r="M78" s="831">
        <v>72684.800000000003</v>
      </c>
      <c r="N78" s="822">
        <v>1</v>
      </c>
      <c r="O78" s="822">
        <v>36342.400000000001</v>
      </c>
      <c r="P78" s="831"/>
      <c r="Q78" s="831"/>
      <c r="R78" s="827"/>
      <c r="S78" s="832"/>
    </row>
    <row r="79" spans="1:19" ht="14.45" customHeight="1" x14ac:dyDescent="0.2">
      <c r="A79" s="821" t="s">
        <v>5435</v>
      </c>
      <c r="B79" s="822" t="s">
        <v>5436</v>
      </c>
      <c r="C79" s="822" t="s">
        <v>599</v>
      </c>
      <c r="D79" s="822" t="s">
        <v>5420</v>
      </c>
      <c r="E79" s="822" t="s">
        <v>5437</v>
      </c>
      <c r="F79" s="822" t="s">
        <v>5652</v>
      </c>
      <c r="G79" s="822" t="s">
        <v>5651</v>
      </c>
      <c r="H79" s="831"/>
      <c r="I79" s="831"/>
      <c r="J79" s="822"/>
      <c r="K79" s="822"/>
      <c r="L79" s="831"/>
      <c r="M79" s="831"/>
      <c r="N79" s="822"/>
      <c r="O79" s="822"/>
      <c r="P79" s="831">
        <v>0.4</v>
      </c>
      <c r="Q79" s="831">
        <v>43.55</v>
      </c>
      <c r="R79" s="827"/>
      <c r="S79" s="832">
        <v>108.87499999999999</v>
      </c>
    </row>
    <row r="80" spans="1:19" ht="14.45" customHeight="1" x14ac:dyDescent="0.2">
      <c r="A80" s="821" t="s">
        <v>5435</v>
      </c>
      <c r="B80" s="822" t="s">
        <v>5436</v>
      </c>
      <c r="C80" s="822" t="s">
        <v>599</v>
      </c>
      <c r="D80" s="822" t="s">
        <v>5420</v>
      </c>
      <c r="E80" s="822" t="s">
        <v>5437</v>
      </c>
      <c r="F80" s="822" t="s">
        <v>5663</v>
      </c>
      <c r="G80" s="822" t="s">
        <v>2075</v>
      </c>
      <c r="H80" s="831"/>
      <c r="I80" s="831"/>
      <c r="J80" s="822"/>
      <c r="K80" s="822"/>
      <c r="L80" s="831"/>
      <c r="M80" s="831"/>
      <c r="N80" s="822"/>
      <c r="O80" s="822"/>
      <c r="P80" s="831">
        <v>2</v>
      </c>
      <c r="Q80" s="831">
        <v>76026.880000000005</v>
      </c>
      <c r="R80" s="827"/>
      <c r="S80" s="832">
        <v>38013.440000000002</v>
      </c>
    </row>
    <row r="81" spans="1:19" ht="14.45" customHeight="1" x14ac:dyDescent="0.2">
      <c r="A81" s="821" t="s">
        <v>5435</v>
      </c>
      <c r="B81" s="822" t="s">
        <v>5436</v>
      </c>
      <c r="C81" s="822" t="s">
        <v>599</v>
      </c>
      <c r="D81" s="822" t="s">
        <v>5420</v>
      </c>
      <c r="E81" s="822" t="s">
        <v>5437</v>
      </c>
      <c r="F81" s="822" t="s">
        <v>5666</v>
      </c>
      <c r="G81" s="822" t="s">
        <v>947</v>
      </c>
      <c r="H81" s="831"/>
      <c r="I81" s="831"/>
      <c r="J81" s="822"/>
      <c r="K81" s="822"/>
      <c r="L81" s="831"/>
      <c r="M81" s="831"/>
      <c r="N81" s="822"/>
      <c r="O81" s="822"/>
      <c r="P81" s="831">
        <v>1</v>
      </c>
      <c r="Q81" s="831">
        <v>243.94</v>
      </c>
      <c r="R81" s="827"/>
      <c r="S81" s="832">
        <v>243.94</v>
      </c>
    </row>
    <row r="82" spans="1:19" ht="14.45" customHeight="1" x14ac:dyDescent="0.2">
      <c r="A82" s="821" t="s">
        <v>5435</v>
      </c>
      <c r="B82" s="822" t="s">
        <v>5436</v>
      </c>
      <c r="C82" s="822" t="s">
        <v>599</v>
      </c>
      <c r="D82" s="822" t="s">
        <v>5420</v>
      </c>
      <c r="E82" s="822" t="s">
        <v>5437</v>
      </c>
      <c r="F82" s="822" t="s">
        <v>5667</v>
      </c>
      <c r="G82" s="822" t="s">
        <v>947</v>
      </c>
      <c r="H82" s="831"/>
      <c r="I82" s="831"/>
      <c r="J82" s="822"/>
      <c r="K82" s="822"/>
      <c r="L82" s="831"/>
      <c r="M82" s="831"/>
      <c r="N82" s="822"/>
      <c r="O82" s="822"/>
      <c r="P82" s="831">
        <v>2</v>
      </c>
      <c r="Q82" s="831">
        <v>153.02000000000001</v>
      </c>
      <c r="R82" s="827"/>
      <c r="S82" s="832">
        <v>76.510000000000005</v>
      </c>
    </row>
    <row r="83" spans="1:19" ht="14.45" customHeight="1" x14ac:dyDescent="0.2">
      <c r="A83" s="821" t="s">
        <v>5435</v>
      </c>
      <c r="B83" s="822" t="s">
        <v>5436</v>
      </c>
      <c r="C83" s="822" t="s">
        <v>599</v>
      </c>
      <c r="D83" s="822" t="s">
        <v>5420</v>
      </c>
      <c r="E83" s="822" t="s">
        <v>5437</v>
      </c>
      <c r="F83" s="822" t="s">
        <v>5668</v>
      </c>
      <c r="G83" s="822" t="s">
        <v>1039</v>
      </c>
      <c r="H83" s="831"/>
      <c r="I83" s="831"/>
      <c r="J83" s="822"/>
      <c r="K83" s="822"/>
      <c r="L83" s="831"/>
      <c r="M83" s="831"/>
      <c r="N83" s="822"/>
      <c r="O83" s="822"/>
      <c r="P83" s="831">
        <v>0.81</v>
      </c>
      <c r="Q83" s="831">
        <v>341.19</v>
      </c>
      <c r="R83" s="827"/>
      <c r="S83" s="832">
        <v>421.22222222222217</v>
      </c>
    </row>
    <row r="84" spans="1:19" ht="14.45" customHeight="1" x14ac:dyDescent="0.2">
      <c r="A84" s="821" t="s">
        <v>5435</v>
      </c>
      <c r="B84" s="822" t="s">
        <v>5436</v>
      </c>
      <c r="C84" s="822" t="s">
        <v>599</v>
      </c>
      <c r="D84" s="822" t="s">
        <v>5420</v>
      </c>
      <c r="E84" s="822" t="s">
        <v>5437</v>
      </c>
      <c r="F84" s="822" t="s">
        <v>5669</v>
      </c>
      <c r="G84" s="822" t="s">
        <v>2057</v>
      </c>
      <c r="H84" s="831"/>
      <c r="I84" s="831"/>
      <c r="J84" s="822"/>
      <c r="K84" s="822"/>
      <c r="L84" s="831"/>
      <c r="M84" s="831"/>
      <c r="N84" s="822"/>
      <c r="O84" s="822"/>
      <c r="P84" s="831">
        <v>1</v>
      </c>
      <c r="Q84" s="831">
        <v>4742.3999999999996</v>
      </c>
      <c r="R84" s="827"/>
      <c r="S84" s="832">
        <v>4742.3999999999996</v>
      </c>
    </row>
    <row r="85" spans="1:19" ht="14.45" customHeight="1" x14ac:dyDescent="0.2">
      <c r="A85" s="821" t="s">
        <v>5435</v>
      </c>
      <c r="B85" s="822" t="s">
        <v>5436</v>
      </c>
      <c r="C85" s="822" t="s">
        <v>599</v>
      </c>
      <c r="D85" s="822" t="s">
        <v>5420</v>
      </c>
      <c r="E85" s="822" t="s">
        <v>5437</v>
      </c>
      <c r="F85" s="822" t="s">
        <v>5670</v>
      </c>
      <c r="G85" s="822" t="s">
        <v>2057</v>
      </c>
      <c r="H85" s="831"/>
      <c r="I85" s="831"/>
      <c r="J85" s="822"/>
      <c r="K85" s="822"/>
      <c r="L85" s="831"/>
      <c r="M85" s="831"/>
      <c r="N85" s="822"/>
      <c r="O85" s="822"/>
      <c r="P85" s="831">
        <v>2</v>
      </c>
      <c r="Q85" s="831">
        <v>2581.7199999999998</v>
      </c>
      <c r="R85" s="827"/>
      <c r="S85" s="832">
        <v>1290.8599999999999</v>
      </c>
    </row>
    <row r="86" spans="1:19" ht="14.45" customHeight="1" x14ac:dyDescent="0.2">
      <c r="A86" s="821" t="s">
        <v>5435</v>
      </c>
      <c r="B86" s="822" t="s">
        <v>5436</v>
      </c>
      <c r="C86" s="822" t="s">
        <v>599</v>
      </c>
      <c r="D86" s="822" t="s">
        <v>5420</v>
      </c>
      <c r="E86" s="822" t="s">
        <v>5437</v>
      </c>
      <c r="F86" s="822" t="s">
        <v>5671</v>
      </c>
      <c r="G86" s="822" t="s">
        <v>758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734.8</v>
      </c>
      <c r="R86" s="827"/>
      <c r="S86" s="832">
        <v>734.8</v>
      </c>
    </row>
    <row r="87" spans="1:19" ht="14.45" customHeight="1" x14ac:dyDescent="0.2">
      <c r="A87" s="821" t="s">
        <v>5435</v>
      </c>
      <c r="B87" s="822" t="s">
        <v>5436</v>
      </c>
      <c r="C87" s="822" t="s">
        <v>599</v>
      </c>
      <c r="D87" s="822" t="s">
        <v>5420</v>
      </c>
      <c r="E87" s="822" t="s">
        <v>5437</v>
      </c>
      <c r="F87" s="822" t="s">
        <v>5672</v>
      </c>
      <c r="G87" s="822" t="s">
        <v>1230</v>
      </c>
      <c r="H87" s="831"/>
      <c r="I87" s="831"/>
      <c r="J87" s="822"/>
      <c r="K87" s="822"/>
      <c r="L87" s="831"/>
      <c r="M87" s="831"/>
      <c r="N87" s="822"/>
      <c r="O87" s="822"/>
      <c r="P87" s="831">
        <v>0.76</v>
      </c>
      <c r="Q87" s="831">
        <v>136.41999999999999</v>
      </c>
      <c r="R87" s="827"/>
      <c r="S87" s="832">
        <v>179.49999999999997</v>
      </c>
    </row>
    <row r="88" spans="1:19" ht="14.45" customHeight="1" x14ac:dyDescent="0.2">
      <c r="A88" s="821" t="s">
        <v>5435</v>
      </c>
      <c r="B88" s="822" t="s">
        <v>5436</v>
      </c>
      <c r="C88" s="822" t="s">
        <v>599</v>
      </c>
      <c r="D88" s="822" t="s">
        <v>5420</v>
      </c>
      <c r="E88" s="822" t="s">
        <v>5437</v>
      </c>
      <c r="F88" s="822" t="s">
        <v>5675</v>
      </c>
      <c r="G88" s="822" t="s">
        <v>947</v>
      </c>
      <c r="H88" s="831"/>
      <c r="I88" s="831"/>
      <c r="J88" s="822"/>
      <c r="K88" s="822"/>
      <c r="L88" s="831"/>
      <c r="M88" s="831"/>
      <c r="N88" s="822"/>
      <c r="O88" s="822"/>
      <c r="P88" s="831">
        <v>0.03</v>
      </c>
      <c r="Q88" s="831">
        <v>12.97</v>
      </c>
      <c r="R88" s="827"/>
      <c r="S88" s="832">
        <v>432.33333333333337</v>
      </c>
    </row>
    <row r="89" spans="1:19" ht="14.45" customHeight="1" x14ac:dyDescent="0.2">
      <c r="A89" s="821" t="s">
        <v>5435</v>
      </c>
      <c r="B89" s="822" t="s">
        <v>5436</v>
      </c>
      <c r="C89" s="822" t="s">
        <v>599</v>
      </c>
      <c r="D89" s="822" t="s">
        <v>5420</v>
      </c>
      <c r="E89" s="822" t="s">
        <v>5437</v>
      </c>
      <c r="F89" s="822" t="s">
        <v>5676</v>
      </c>
      <c r="G89" s="822" t="s">
        <v>758</v>
      </c>
      <c r="H89" s="831"/>
      <c r="I89" s="831"/>
      <c r="J89" s="822"/>
      <c r="K89" s="822"/>
      <c r="L89" s="831"/>
      <c r="M89" s="831"/>
      <c r="N89" s="822"/>
      <c r="O89" s="822"/>
      <c r="P89" s="831">
        <v>1.94</v>
      </c>
      <c r="Q89" s="831">
        <v>153.65</v>
      </c>
      <c r="R89" s="827"/>
      <c r="S89" s="832">
        <v>79.201030927835063</v>
      </c>
    </row>
    <row r="90" spans="1:19" ht="14.45" customHeight="1" x14ac:dyDescent="0.2">
      <c r="A90" s="821" t="s">
        <v>5435</v>
      </c>
      <c r="B90" s="822" t="s">
        <v>5436</v>
      </c>
      <c r="C90" s="822" t="s">
        <v>599</v>
      </c>
      <c r="D90" s="822" t="s">
        <v>5420</v>
      </c>
      <c r="E90" s="822" t="s">
        <v>5437</v>
      </c>
      <c r="F90" s="822" t="s">
        <v>5677</v>
      </c>
      <c r="G90" s="822" t="s">
        <v>1230</v>
      </c>
      <c r="H90" s="831"/>
      <c r="I90" s="831"/>
      <c r="J90" s="822"/>
      <c r="K90" s="822"/>
      <c r="L90" s="831"/>
      <c r="M90" s="831"/>
      <c r="N90" s="822"/>
      <c r="O90" s="822"/>
      <c r="P90" s="831">
        <v>0.82</v>
      </c>
      <c r="Q90" s="831">
        <v>85.56</v>
      </c>
      <c r="R90" s="827"/>
      <c r="S90" s="832">
        <v>104.34146341463415</v>
      </c>
    </row>
    <row r="91" spans="1:19" ht="14.45" customHeight="1" x14ac:dyDescent="0.2">
      <c r="A91" s="821" t="s">
        <v>5435</v>
      </c>
      <c r="B91" s="822" t="s">
        <v>5436</v>
      </c>
      <c r="C91" s="822" t="s">
        <v>599</v>
      </c>
      <c r="D91" s="822" t="s">
        <v>5420</v>
      </c>
      <c r="E91" s="822" t="s">
        <v>5703</v>
      </c>
      <c r="F91" s="822" t="s">
        <v>5706</v>
      </c>
      <c r="G91" s="822" t="s">
        <v>5707</v>
      </c>
      <c r="H91" s="831"/>
      <c r="I91" s="831"/>
      <c r="J91" s="822"/>
      <c r="K91" s="822"/>
      <c r="L91" s="831">
        <v>1</v>
      </c>
      <c r="M91" s="831">
        <v>562.65</v>
      </c>
      <c r="N91" s="822">
        <v>1</v>
      </c>
      <c r="O91" s="822">
        <v>562.65</v>
      </c>
      <c r="P91" s="831">
        <v>1</v>
      </c>
      <c r="Q91" s="831">
        <v>562.65</v>
      </c>
      <c r="R91" s="827">
        <v>1</v>
      </c>
      <c r="S91" s="832">
        <v>562.65</v>
      </c>
    </row>
    <row r="92" spans="1:19" ht="14.45" customHeight="1" x14ac:dyDescent="0.2">
      <c r="A92" s="821" t="s">
        <v>5435</v>
      </c>
      <c r="B92" s="822" t="s">
        <v>5436</v>
      </c>
      <c r="C92" s="822" t="s">
        <v>599</v>
      </c>
      <c r="D92" s="822" t="s">
        <v>5420</v>
      </c>
      <c r="E92" s="822" t="s">
        <v>5703</v>
      </c>
      <c r="F92" s="822" t="s">
        <v>5714</v>
      </c>
      <c r="G92" s="822" t="s">
        <v>5715</v>
      </c>
      <c r="H92" s="831"/>
      <c r="I92" s="831"/>
      <c r="J92" s="822"/>
      <c r="K92" s="822"/>
      <c r="L92" s="831"/>
      <c r="M92" s="831"/>
      <c r="N92" s="822"/>
      <c r="O92" s="822"/>
      <c r="P92" s="831">
        <v>4</v>
      </c>
      <c r="Q92" s="831">
        <v>717.2</v>
      </c>
      <c r="R92" s="827"/>
      <c r="S92" s="832">
        <v>179.3</v>
      </c>
    </row>
    <row r="93" spans="1:19" ht="14.45" customHeight="1" x14ac:dyDescent="0.2">
      <c r="A93" s="821" t="s">
        <v>5435</v>
      </c>
      <c r="B93" s="822" t="s">
        <v>5436</v>
      </c>
      <c r="C93" s="822" t="s">
        <v>599</v>
      </c>
      <c r="D93" s="822" t="s">
        <v>5420</v>
      </c>
      <c r="E93" s="822" t="s">
        <v>5703</v>
      </c>
      <c r="F93" s="822" t="s">
        <v>5718</v>
      </c>
      <c r="G93" s="822" t="s">
        <v>5719</v>
      </c>
      <c r="H93" s="831"/>
      <c r="I93" s="831"/>
      <c r="J93" s="822"/>
      <c r="K93" s="822"/>
      <c r="L93" s="831"/>
      <c r="M93" s="831"/>
      <c r="N93" s="822"/>
      <c r="O93" s="822"/>
      <c r="P93" s="831">
        <v>3</v>
      </c>
      <c r="Q93" s="831">
        <v>227.91</v>
      </c>
      <c r="R93" s="827"/>
      <c r="S93" s="832">
        <v>75.97</v>
      </c>
    </row>
    <row r="94" spans="1:19" ht="14.45" customHeight="1" x14ac:dyDescent="0.2">
      <c r="A94" s="821" t="s">
        <v>5435</v>
      </c>
      <c r="B94" s="822" t="s">
        <v>5436</v>
      </c>
      <c r="C94" s="822" t="s">
        <v>599</v>
      </c>
      <c r="D94" s="822" t="s">
        <v>5420</v>
      </c>
      <c r="E94" s="822" t="s">
        <v>5703</v>
      </c>
      <c r="F94" s="822" t="s">
        <v>5720</v>
      </c>
      <c r="G94" s="822" t="s">
        <v>5721</v>
      </c>
      <c r="H94" s="831"/>
      <c r="I94" s="831"/>
      <c r="J94" s="822"/>
      <c r="K94" s="822"/>
      <c r="L94" s="831"/>
      <c r="M94" s="831"/>
      <c r="N94" s="822"/>
      <c r="O94" s="822"/>
      <c r="P94" s="831">
        <v>2</v>
      </c>
      <c r="Q94" s="831">
        <v>189.38</v>
      </c>
      <c r="R94" s="827"/>
      <c r="S94" s="832">
        <v>94.69</v>
      </c>
    </row>
    <row r="95" spans="1:19" ht="14.45" customHeight="1" x14ac:dyDescent="0.2">
      <c r="A95" s="821" t="s">
        <v>5435</v>
      </c>
      <c r="B95" s="822" t="s">
        <v>5436</v>
      </c>
      <c r="C95" s="822" t="s">
        <v>599</v>
      </c>
      <c r="D95" s="822" t="s">
        <v>5420</v>
      </c>
      <c r="E95" s="822" t="s">
        <v>5703</v>
      </c>
      <c r="F95" s="822" t="s">
        <v>5722</v>
      </c>
      <c r="G95" s="822" t="s">
        <v>5721</v>
      </c>
      <c r="H95" s="831"/>
      <c r="I95" s="831"/>
      <c r="J95" s="822"/>
      <c r="K95" s="822"/>
      <c r="L95" s="831"/>
      <c r="M95" s="831"/>
      <c r="N95" s="822"/>
      <c r="O95" s="822"/>
      <c r="P95" s="831">
        <v>5</v>
      </c>
      <c r="Q95" s="831">
        <v>379.85</v>
      </c>
      <c r="R95" s="827"/>
      <c r="S95" s="832">
        <v>75.97</v>
      </c>
    </row>
    <row r="96" spans="1:19" ht="14.45" customHeight="1" x14ac:dyDescent="0.2">
      <c r="A96" s="821" t="s">
        <v>5435</v>
      </c>
      <c r="B96" s="822" t="s">
        <v>5436</v>
      </c>
      <c r="C96" s="822" t="s">
        <v>599</v>
      </c>
      <c r="D96" s="822" t="s">
        <v>5420</v>
      </c>
      <c r="E96" s="822" t="s">
        <v>5735</v>
      </c>
      <c r="F96" s="822" t="s">
        <v>5736</v>
      </c>
      <c r="G96" s="822" t="s">
        <v>5737</v>
      </c>
      <c r="H96" s="831"/>
      <c r="I96" s="831"/>
      <c r="J96" s="822"/>
      <c r="K96" s="822"/>
      <c r="L96" s="831">
        <v>1</v>
      </c>
      <c r="M96" s="831">
        <v>302</v>
      </c>
      <c r="N96" s="822">
        <v>1</v>
      </c>
      <c r="O96" s="822">
        <v>302</v>
      </c>
      <c r="P96" s="831"/>
      <c r="Q96" s="831"/>
      <c r="R96" s="827"/>
      <c r="S96" s="832"/>
    </row>
    <row r="97" spans="1:19" ht="14.45" customHeight="1" x14ac:dyDescent="0.2">
      <c r="A97" s="821" t="s">
        <v>5435</v>
      </c>
      <c r="B97" s="822" t="s">
        <v>5436</v>
      </c>
      <c r="C97" s="822" t="s">
        <v>599</v>
      </c>
      <c r="D97" s="822" t="s">
        <v>5420</v>
      </c>
      <c r="E97" s="822" t="s">
        <v>5735</v>
      </c>
      <c r="F97" s="822" t="s">
        <v>5738</v>
      </c>
      <c r="G97" s="822" t="s">
        <v>5739</v>
      </c>
      <c r="H97" s="831"/>
      <c r="I97" s="831"/>
      <c r="J97" s="822"/>
      <c r="K97" s="822"/>
      <c r="L97" s="831">
        <v>157</v>
      </c>
      <c r="M97" s="831">
        <v>19154</v>
      </c>
      <c r="N97" s="822">
        <v>1</v>
      </c>
      <c r="O97" s="822">
        <v>122</v>
      </c>
      <c r="P97" s="831">
        <v>257</v>
      </c>
      <c r="Q97" s="831">
        <v>31611</v>
      </c>
      <c r="R97" s="827">
        <v>1.650360238070377</v>
      </c>
      <c r="S97" s="832">
        <v>123</v>
      </c>
    </row>
    <row r="98" spans="1:19" ht="14.45" customHeight="1" x14ac:dyDescent="0.2">
      <c r="A98" s="821" t="s">
        <v>5435</v>
      </c>
      <c r="B98" s="822" t="s">
        <v>5436</v>
      </c>
      <c r="C98" s="822" t="s">
        <v>599</v>
      </c>
      <c r="D98" s="822" t="s">
        <v>5420</v>
      </c>
      <c r="E98" s="822" t="s">
        <v>5735</v>
      </c>
      <c r="F98" s="822" t="s">
        <v>5740</v>
      </c>
      <c r="G98" s="822" t="s">
        <v>5741</v>
      </c>
      <c r="H98" s="831"/>
      <c r="I98" s="831"/>
      <c r="J98" s="822"/>
      <c r="K98" s="822"/>
      <c r="L98" s="831">
        <v>2</v>
      </c>
      <c r="M98" s="831">
        <v>302</v>
      </c>
      <c r="N98" s="822">
        <v>1</v>
      </c>
      <c r="O98" s="822">
        <v>151</v>
      </c>
      <c r="P98" s="831">
        <v>3</v>
      </c>
      <c r="Q98" s="831">
        <v>459</v>
      </c>
      <c r="R98" s="827">
        <v>1.5198675496688743</v>
      </c>
      <c r="S98" s="832">
        <v>153</v>
      </c>
    </row>
    <row r="99" spans="1:19" ht="14.45" customHeight="1" x14ac:dyDescent="0.2">
      <c r="A99" s="821" t="s">
        <v>5435</v>
      </c>
      <c r="B99" s="822" t="s">
        <v>5436</v>
      </c>
      <c r="C99" s="822" t="s">
        <v>599</v>
      </c>
      <c r="D99" s="822" t="s">
        <v>5420</v>
      </c>
      <c r="E99" s="822" t="s">
        <v>5735</v>
      </c>
      <c r="F99" s="822" t="s">
        <v>5744</v>
      </c>
      <c r="G99" s="822" t="s">
        <v>5745</v>
      </c>
      <c r="H99" s="831">
        <v>1</v>
      </c>
      <c r="I99" s="831">
        <v>37</v>
      </c>
      <c r="J99" s="822">
        <v>5.1246537396121887E-2</v>
      </c>
      <c r="K99" s="822">
        <v>37</v>
      </c>
      <c r="L99" s="831">
        <v>19</v>
      </c>
      <c r="M99" s="831">
        <v>722</v>
      </c>
      <c r="N99" s="822">
        <v>1</v>
      </c>
      <c r="O99" s="822">
        <v>38</v>
      </c>
      <c r="P99" s="831">
        <v>33</v>
      </c>
      <c r="Q99" s="831">
        <v>1254</v>
      </c>
      <c r="R99" s="827">
        <v>1.736842105263158</v>
      </c>
      <c r="S99" s="832">
        <v>38</v>
      </c>
    </row>
    <row r="100" spans="1:19" ht="14.45" customHeight="1" x14ac:dyDescent="0.2">
      <c r="A100" s="821" t="s">
        <v>5435</v>
      </c>
      <c r="B100" s="822" t="s">
        <v>5436</v>
      </c>
      <c r="C100" s="822" t="s">
        <v>599</v>
      </c>
      <c r="D100" s="822" t="s">
        <v>5420</v>
      </c>
      <c r="E100" s="822" t="s">
        <v>5735</v>
      </c>
      <c r="F100" s="822" t="s">
        <v>5750</v>
      </c>
      <c r="G100" s="822" t="s">
        <v>5751</v>
      </c>
      <c r="H100" s="831">
        <v>1</v>
      </c>
      <c r="I100" s="831">
        <v>178</v>
      </c>
      <c r="J100" s="822">
        <v>0.33147113594040967</v>
      </c>
      <c r="K100" s="822">
        <v>178</v>
      </c>
      <c r="L100" s="831">
        <v>3</v>
      </c>
      <c r="M100" s="831">
        <v>537</v>
      </c>
      <c r="N100" s="822">
        <v>1</v>
      </c>
      <c r="O100" s="822">
        <v>179</v>
      </c>
      <c r="P100" s="831">
        <v>911</v>
      </c>
      <c r="Q100" s="831">
        <v>163980</v>
      </c>
      <c r="R100" s="827">
        <v>305.3631284916201</v>
      </c>
      <c r="S100" s="832">
        <v>180</v>
      </c>
    </row>
    <row r="101" spans="1:19" ht="14.45" customHeight="1" x14ac:dyDescent="0.2">
      <c r="A101" s="821" t="s">
        <v>5435</v>
      </c>
      <c r="B101" s="822" t="s">
        <v>5436</v>
      </c>
      <c r="C101" s="822" t="s">
        <v>599</v>
      </c>
      <c r="D101" s="822" t="s">
        <v>5420</v>
      </c>
      <c r="E101" s="822" t="s">
        <v>5735</v>
      </c>
      <c r="F101" s="822" t="s">
        <v>5754</v>
      </c>
      <c r="G101" s="822" t="s">
        <v>5755</v>
      </c>
      <c r="H101" s="831">
        <v>26</v>
      </c>
      <c r="I101" s="831">
        <v>0</v>
      </c>
      <c r="J101" s="822"/>
      <c r="K101" s="822">
        <v>0</v>
      </c>
      <c r="L101" s="831">
        <v>46</v>
      </c>
      <c r="M101" s="831">
        <v>0</v>
      </c>
      <c r="N101" s="822"/>
      <c r="O101" s="822">
        <v>0</v>
      </c>
      <c r="P101" s="831">
        <v>30</v>
      </c>
      <c r="Q101" s="831">
        <v>0</v>
      </c>
      <c r="R101" s="827"/>
      <c r="S101" s="832">
        <v>0</v>
      </c>
    </row>
    <row r="102" spans="1:19" ht="14.45" customHeight="1" x14ac:dyDescent="0.2">
      <c r="A102" s="821" t="s">
        <v>5435</v>
      </c>
      <c r="B102" s="822" t="s">
        <v>5436</v>
      </c>
      <c r="C102" s="822" t="s">
        <v>599</v>
      </c>
      <c r="D102" s="822" t="s">
        <v>5420</v>
      </c>
      <c r="E102" s="822" t="s">
        <v>5735</v>
      </c>
      <c r="F102" s="822" t="s">
        <v>5756</v>
      </c>
      <c r="G102" s="822" t="s">
        <v>5757</v>
      </c>
      <c r="H102" s="831"/>
      <c r="I102" s="831"/>
      <c r="J102" s="822"/>
      <c r="K102" s="822"/>
      <c r="L102" s="831">
        <v>9</v>
      </c>
      <c r="M102" s="831">
        <v>0</v>
      </c>
      <c r="N102" s="822"/>
      <c r="O102" s="822">
        <v>0</v>
      </c>
      <c r="P102" s="831">
        <v>1</v>
      </c>
      <c r="Q102" s="831">
        <v>0</v>
      </c>
      <c r="R102" s="827"/>
      <c r="S102" s="832">
        <v>0</v>
      </c>
    </row>
    <row r="103" spans="1:19" ht="14.45" customHeight="1" x14ac:dyDescent="0.2">
      <c r="A103" s="821" t="s">
        <v>5435</v>
      </c>
      <c r="B103" s="822" t="s">
        <v>5436</v>
      </c>
      <c r="C103" s="822" t="s">
        <v>599</v>
      </c>
      <c r="D103" s="822" t="s">
        <v>5420</v>
      </c>
      <c r="E103" s="822" t="s">
        <v>5735</v>
      </c>
      <c r="F103" s="822" t="s">
        <v>5758</v>
      </c>
      <c r="G103" s="822" t="s">
        <v>5759</v>
      </c>
      <c r="H103" s="831">
        <v>3</v>
      </c>
      <c r="I103" s="831">
        <v>732</v>
      </c>
      <c r="J103" s="822">
        <v>0.42682215743440233</v>
      </c>
      <c r="K103" s="822">
        <v>244</v>
      </c>
      <c r="L103" s="831">
        <v>7</v>
      </c>
      <c r="M103" s="831">
        <v>1715</v>
      </c>
      <c r="N103" s="822">
        <v>1</v>
      </c>
      <c r="O103" s="822">
        <v>245</v>
      </c>
      <c r="P103" s="831">
        <v>15</v>
      </c>
      <c r="Q103" s="831">
        <v>3690</v>
      </c>
      <c r="R103" s="827">
        <v>2.1516034985422738</v>
      </c>
      <c r="S103" s="832">
        <v>246</v>
      </c>
    </row>
    <row r="104" spans="1:19" ht="14.45" customHeight="1" x14ac:dyDescent="0.2">
      <c r="A104" s="821" t="s">
        <v>5435</v>
      </c>
      <c r="B104" s="822" t="s">
        <v>5436</v>
      </c>
      <c r="C104" s="822" t="s">
        <v>599</v>
      </c>
      <c r="D104" s="822" t="s">
        <v>5420</v>
      </c>
      <c r="E104" s="822" t="s">
        <v>5735</v>
      </c>
      <c r="F104" s="822" t="s">
        <v>5760</v>
      </c>
      <c r="G104" s="822" t="s">
        <v>5761</v>
      </c>
      <c r="H104" s="831">
        <v>1</v>
      </c>
      <c r="I104" s="831">
        <v>33.33</v>
      </c>
      <c r="J104" s="822"/>
      <c r="K104" s="822">
        <v>33.33</v>
      </c>
      <c r="L104" s="831"/>
      <c r="M104" s="831"/>
      <c r="N104" s="822"/>
      <c r="O104" s="822"/>
      <c r="P104" s="831">
        <v>1037</v>
      </c>
      <c r="Q104" s="831">
        <v>34566.68</v>
      </c>
      <c r="R104" s="827"/>
      <c r="S104" s="832">
        <v>33.333346190935394</v>
      </c>
    </row>
    <row r="105" spans="1:19" ht="14.45" customHeight="1" x14ac:dyDescent="0.2">
      <c r="A105" s="821" t="s">
        <v>5435</v>
      </c>
      <c r="B105" s="822" t="s">
        <v>5436</v>
      </c>
      <c r="C105" s="822" t="s">
        <v>599</v>
      </c>
      <c r="D105" s="822" t="s">
        <v>5420</v>
      </c>
      <c r="E105" s="822" t="s">
        <v>5735</v>
      </c>
      <c r="F105" s="822" t="s">
        <v>5762</v>
      </c>
      <c r="G105" s="822" t="s">
        <v>5763</v>
      </c>
      <c r="H105" s="831">
        <v>2</v>
      </c>
      <c r="I105" s="831">
        <v>74</v>
      </c>
      <c r="J105" s="822">
        <v>1.9473684210526316</v>
      </c>
      <c r="K105" s="822">
        <v>37</v>
      </c>
      <c r="L105" s="831">
        <v>1</v>
      </c>
      <c r="M105" s="831">
        <v>38</v>
      </c>
      <c r="N105" s="822">
        <v>1</v>
      </c>
      <c r="O105" s="822">
        <v>38</v>
      </c>
      <c r="P105" s="831">
        <v>2</v>
      </c>
      <c r="Q105" s="831">
        <v>76</v>
      </c>
      <c r="R105" s="827">
        <v>2</v>
      </c>
      <c r="S105" s="832">
        <v>38</v>
      </c>
    </row>
    <row r="106" spans="1:19" ht="14.45" customHeight="1" x14ac:dyDescent="0.2">
      <c r="A106" s="821" t="s">
        <v>5435</v>
      </c>
      <c r="B106" s="822" t="s">
        <v>5436</v>
      </c>
      <c r="C106" s="822" t="s">
        <v>599</v>
      </c>
      <c r="D106" s="822" t="s">
        <v>5420</v>
      </c>
      <c r="E106" s="822" t="s">
        <v>5735</v>
      </c>
      <c r="F106" s="822" t="s">
        <v>5766</v>
      </c>
      <c r="G106" s="822" t="s">
        <v>5767</v>
      </c>
      <c r="H106" s="831">
        <v>2</v>
      </c>
      <c r="I106" s="831">
        <v>64</v>
      </c>
      <c r="J106" s="822">
        <v>0.13852813852813853</v>
      </c>
      <c r="K106" s="822">
        <v>32</v>
      </c>
      <c r="L106" s="831">
        <v>14</v>
      </c>
      <c r="M106" s="831">
        <v>462</v>
      </c>
      <c r="N106" s="822">
        <v>1</v>
      </c>
      <c r="O106" s="822">
        <v>33</v>
      </c>
      <c r="P106" s="831">
        <v>140</v>
      </c>
      <c r="Q106" s="831">
        <v>4620</v>
      </c>
      <c r="R106" s="827">
        <v>10</v>
      </c>
      <c r="S106" s="832">
        <v>33</v>
      </c>
    </row>
    <row r="107" spans="1:19" ht="14.45" customHeight="1" x14ac:dyDescent="0.2">
      <c r="A107" s="821" t="s">
        <v>5435</v>
      </c>
      <c r="B107" s="822" t="s">
        <v>5436</v>
      </c>
      <c r="C107" s="822" t="s">
        <v>599</v>
      </c>
      <c r="D107" s="822" t="s">
        <v>5420</v>
      </c>
      <c r="E107" s="822" t="s">
        <v>5735</v>
      </c>
      <c r="F107" s="822" t="s">
        <v>5768</v>
      </c>
      <c r="G107" s="822" t="s">
        <v>5769</v>
      </c>
      <c r="H107" s="831">
        <v>1</v>
      </c>
      <c r="I107" s="831">
        <v>132</v>
      </c>
      <c r="J107" s="822">
        <v>0.48888888888888887</v>
      </c>
      <c r="K107" s="822">
        <v>132</v>
      </c>
      <c r="L107" s="831">
        <v>2</v>
      </c>
      <c r="M107" s="831">
        <v>270</v>
      </c>
      <c r="N107" s="822">
        <v>1</v>
      </c>
      <c r="O107" s="822">
        <v>135</v>
      </c>
      <c r="P107" s="831">
        <v>4</v>
      </c>
      <c r="Q107" s="831">
        <v>548</v>
      </c>
      <c r="R107" s="827">
        <v>2.0296296296296297</v>
      </c>
      <c r="S107" s="832">
        <v>137</v>
      </c>
    </row>
    <row r="108" spans="1:19" ht="14.45" customHeight="1" x14ac:dyDescent="0.2">
      <c r="A108" s="821" t="s">
        <v>5435</v>
      </c>
      <c r="B108" s="822" t="s">
        <v>5436</v>
      </c>
      <c r="C108" s="822" t="s">
        <v>599</v>
      </c>
      <c r="D108" s="822" t="s">
        <v>5420</v>
      </c>
      <c r="E108" s="822" t="s">
        <v>5735</v>
      </c>
      <c r="F108" s="822" t="s">
        <v>5772</v>
      </c>
      <c r="G108" s="822" t="s">
        <v>5773</v>
      </c>
      <c r="H108" s="831"/>
      <c r="I108" s="831"/>
      <c r="J108" s="822"/>
      <c r="K108" s="822"/>
      <c r="L108" s="831">
        <v>1</v>
      </c>
      <c r="M108" s="831">
        <v>0</v>
      </c>
      <c r="N108" s="822"/>
      <c r="O108" s="822">
        <v>0</v>
      </c>
      <c r="P108" s="831">
        <v>2</v>
      </c>
      <c r="Q108" s="831">
        <v>0</v>
      </c>
      <c r="R108" s="827"/>
      <c r="S108" s="832">
        <v>0</v>
      </c>
    </row>
    <row r="109" spans="1:19" ht="14.45" customHeight="1" x14ac:dyDescent="0.2">
      <c r="A109" s="821" t="s">
        <v>5435</v>
      </c>
      <c r="B109" s="822" t="s">
        <v>5436</v>
      </c>
      <c r="C109" s="822" t="s">
        <v>599</v>
      </c>
      <c r="D109" s="822" t="s">
        <v>5420</v>
      </c>
      <c r="E109" s="822" t="s">
        <v>5735</v>
      </c>
      <c r="F109" s="822" t="s">
        <v>5774</v>
      </c>
      <c r="G109" s="822" t="s">
        <v>5775</v>
      </c>
      <c r="H109" s="831"/>
      <c r="I109" s="831"/>
      <c r="J109" s="822"/>
      <c r="K109" s="822"/>
      <c r="L109" s="831"/>
      <c r="M109" s="831"/>
      <c r="N109" s="822"/>
      <c r="O109" s="822"/>
      <c r="P109" s="831">
        <v>136</v>
      </c>
      <c r="Q109" s="831">
        <v>48960</v>
      </c>
      <c r="R109" s="827"/>
      <c r="S109" s="832">
        <v>360</v>
      </c>
    </row>
    <row r="110" spans="1:19" ht="14.45" customHeight="1" x14ac:dyDescent="0.2">
      <c r="A110" s="821" t="s">
        <v>5435</v>
      </c>
      <c r="B110" s="822" t="s">
        <v>5436</v>
      </c>
      <c r="C110" s="822" t="s">
        <v>599</v>
      </c>
      <c r="D110" s="822" t="s">
        <v>5420</v>
      </c>
      <c r="E110" s="822" t="s">
        <v>5735</v>
      </c>
      <c r="F110" s="822" t="s">
        <v>5776</v>
      </c>
      <c r="G110" s="822" t="s">
        <v>5777</v>
      </c>
      <c r="H110" s="831">
        <v>1</v>
      </c>
      <c r="I110" s="831">
        <v>59</v>
      </c>
      <c r="J110" s="822">
        <v>0.13817330210772832</v>
      </c>
      <c r="K110" s="822">
        <v>59</v>
      </c>
      <c r="L110" s="831">
        <v>7</v>
      </c>
      <c r="M110" s="831">
        <v>427</v>
      </c>
      <c r="N110" s="822">
        <v>1</v>
      </c>
      <c r="O110" s="822">
        <v>61</v>
      </c>
      <c r="P110" s="831">
        <v>27</v>
      </c>
      <c r="Q110" s="831">
        <v>1674</v>
      </c>
      <c r="R110" s="827">
        <v>3.9203747072599531</v>
      </c>
      <c r="S110" s="832">
        <v>62</v>
      </c>
    </row>
    <row r="111" spans="1:19" ht="14.45" customHeight="1" x14ac:dyDescent="0.2">
      <c r="A111" s="821" t="s">
        <v>5435</v>
      </c>
      <c r="B111" s="822" t="s">
        <v>5436</v>
      </c>
      <c r="C111" s="822" t="s">
        <v>599</v>
      </c>
      <c r="D111" s="822" t="s">
        <v>5420</v>
      </c>
      <c r="E111" s="822" t="s">
        <v>5735</v>
      </c>
      <c r="F111" s="822" t="s">
        <v>5784</v>
      </c>
      <c r="G111" s="822" t="s">
        <v>5785</v>
      </c>
      <c r="H111" s="831"/>
      <c r="I111" s="831"/>
      <c r="J111" s="822"/>
      <c r="K111" s="822"/>
      <c r="L111" s="831">
        <v>2</v>
      </c>
      <c r="M111" s="831">
        <v>0</v>
      </c>
      <c r="N111" s="822"/>
      <c r="O111" s="822">
        <v>0</v>
      </c>
      <c r="P111" s="831"/>
      <c r="Q111" s="831"/>
      <c r="R111" s="827"/>
      <c r="S111" s="832"/>
    </row>
    <row r="112" spans="1:19" ht="14.45" customHeight="1" x14ac:dyDescent="0.2">
      <c r="A112" s="821" t="s">
        <v>5435</v>
      </c>
      <c r="B112" s="822" t="s">
        <v>5436</v>
      </c>
      <c r="C112" s="822" t="s">
        <v>599</v>
      </c>
      <c r="D112" s="822" t="s">
        <v>5420</v>
      </c>
      <c r="E112" s="822" t="s">
        <v>5735</v>
      </c>
      <c r="F112" s="822" t="s">
        <v>5786</v>
      </c>
      <c r="G112" s="822" t="s">
        <v>5787</v>
      </c>
      <c r="H112" s="831"/>
      <c r="I112" s="831"/>
      <c r="J112" s="822"/>
      <c r="K112" s="822"/>
      <c r="L112" s="831"/>
      <c r="M112" s="831"/>
      <c r="N112" s="822"/>
      <c r="O112" s="822"/>
      <c r="P112" s="831">
        <v>2</v>
      </c>
      <c r="Q112" s="831">
        <v>0</v>
      </c>
      <c r="R112" s="827"/>
      <c r="S112" s="832">
        <v>0</v>
      </c>
    </row>
    <row r="113" spans="1:19" ht="14.45" customHeight="1" x14ac:dyDescent="0.2">
      <c r="A113" s="821" t="s">
        <v>5435</v>
      </c>
      <c r="B113" s="822" t="s">
        <v>5436</v>
      </c>
      <c r="C113" s="822" t="s">
        <v>599</v>
      </c>
      <c r="D113" s="822" t="s">
        <v>5420</v>
      </c>
      <c r="E113" s="822" t="s">
        <v>5735</v>
      </c>
      <c r="F113" s="822" t="s">
        <v>5789</v>
      </c>
      <c r="G113" s="822" t="s">
        <v>5787</v>
      </c>
      <c r="H113" s="831"/>
      <c r="I113" s="831"/>
      <c r="J113" s="822"/>
      <c r="K113" s="822"/>
      <c r="L113" s="831"/>
      <c r="M113" s="831"/>
      <c r="N113" s="822"/>
      <c r="O113" s="822"/>
      <c r="P113" s="831">
        <v>1</v>
      </c>
      <c r="Q113" s="831">
        <v>0</v>
      </c>
      <c r="R113" s="827"/>
      <c r="S113" s="832">
        <v>0</v>
      </c>
    </row>
    <row r="114" spans="1:19" ht="14.45" customHeight="1" x14ac:dyDescent="0.2">
      <c r="A114" s="821" t="s">
        <v>5435</v>
      </c>
      <c r="B114" s="822" t="s">
        <v>5436</v>
      </c>
      <c r="C114" s="822" t="s">
        <v>599</v>
      </c>
      <c r="D114" s="822" t="s">
        <v>5420</v>
      </c>
      <c r="E114" s="822" t="s">
        <v>5735</v>
      </c>
      <c r="F114" s="822" t="s">
        <v>5791</v>
      </c>
      <c r="G114" s="822" t="s">
        <v>5792</v>
      </c>
      <c r="H114" s="831"/>
      <c r="I114" s="831"/>
      <c r="J114" s="822"/>
      <c r="K114" s="822"/>
      <c r="L114" s="831"/>
      <c r="M114" s="831"/>
      <c r="N114" s="822"/>
      <c r="O114" s="822"/>
      <c r="P114" s="831">
        <v>4</v>
      </c>
      <c r="Q114" s="831">
        <v>0</v>
      </c>
      <c r="R114" s="827"/>
      <c r="S114" s="832">
        <v>0</v>
      </c>
    </row>
    <row r="115" spans="1:19" ht="14.45" customHeight="1" x14ac:dyDescent="0.2">
      <c r="A115" s="821" t="s">
        <v>5435</v>
      </c>
      <c r="B115" s="822" t="s">
        <v>5436</v>
      </c>
      <c r="C115" s="822" t="s">
        <v>599</v>
      </c>
      <c r="D115" s="822" t="s">
        <v>2882</v>
      </c>
      <c r="E115" s="822" t="s">
        <v>5735</v>
      </c>
      <c r="F115" s="822" t="s">
        <v>5782</v>
      </c>
      <c r="G115" s="822" t="s">
        <v>5783</v>
      </c>
      <c r="H115" s="831"/>
      <c r="I115" s="831"/>
      <c r="J115" s="822"/>
      <c r="K115" s="822"/>
      <c r="L115" s="831">
        <v>1</v>
      </c>
      <c r="M115" s="831">
        <v>116</v>
      </c>
      <c r="N115" s="822">
        <v>1</v>
      </c>
      <c r="O115" s="822">
        <v>116</v>
      </c>
      <c r="P115" s="831"/>
      <c r="Q115" s="831"/>
      <c r="R115" s="827"/>
      <c r="S115" s="832"/>
    </row>
    <row r="116" spans="1:19" ht="14.45" customHeight="1" x14ac:dyDescent="0.2">
      <c r="A116" s="821" t="s">
        <v>5435</v>
      </c>
      <c r="B116" s="822" t="s">
        <v>5436</v>
      </c>
      <c r="C116" s="822" t="s">
        <v>599</v>
      </c>
      <c r="D116" s="822" t="s">
        <v>2883</v>
      </c>
      <c r="E116" s="822" t="s">
        <v>5437</v>
      </c>
      <c r="F116" s="822" t="s">
        <v>5459</v>
      </c>
      <c r="G116" s="822" t="s">
        <v>2824</v>
      </c>
      <c r="H116" s="831"/>
      <c r="I116" s="831"/>
      <c r="J116" s="822"/>
      <c r="K116" s="822"/>
      <c r="L116" s="831">
        <v>8.64</v>
      </c>
      <c r="M116" s="831">
        <v>113490.66</v>
      </c>
      <c r="N116" s="822">
        <v>1</v>
      </c>
      <c r="O116" s="822">
        <v>13135.493055555555</v>
      </c>
      <c r="P116" s="831">
        <v>10.52</v>
      </c>
      <c r="Q116" s="831">
        <v>82640.28</v>
      </c>
      <c r="R116" s="827">
        <v>0.72816811533213388</v>
      </c>
      <c r="S116" s="832">
        <v>7855.5399239543731</v>
      </c>
    </row>
    <row r="117" spans="1:19" ht="14.45" customHeight="1" x14ac:dyDescent="0.2">
      <c r="A117" s="821" t="s">
        <v>5435</v>
      </c>
      <c r="B117" s="822" t="s">
        <v>5436</v>
      </c>
      <c r="C117" s="822" t="s">
        <v>599</v>
      </c>
      <c r="D117" s="822" t="s">
        <v>2883</v>
      </c>
      <c r="E117" s="822" t="s">
        <v>5437</v>
      </c>
      <c r="F117" s="822" t="s">
        <v>5466</v>
      </c>
      <c r="G117" s="822" t="s">
        <v>5467</v>
      </c>
      <c r="H117" s="831"/>
      <c r="I117" s="831"/>
      <c r="J117" s="822"/>
      <c r="K117" s="822"/>
      <c r="L117" s="831"/>
      <c r="M117" s="831"/>
      <c r="N117" s="822"/>
      <c r="O117" s="822"/>
      <c r="P117" s="831">
        <v>4</v>
      </c>
      <c r="Q117" s="831">
        <v>23251</v>
      </c>
      <c r="R117" s="827"/>
      <c r="S117" s="832">
        <v>5812.75</v>
      </c>
    </row>
    <row r="118" spans="1:19" ht="14.45" customHeight="1" x14ac:dyDescent="0.2">
      <c r="A118" s="821" t="s">
        <v>5435</v>
      </c>
      <c r="B118" s="822" t="s">
        <v>5436</v>
      </c>
      <c r="C118" s="822" t="s">
        <v>599</v>
      </c>
      <c r="D118" s="822" t="s">
        <v>2883</v>
      </c>
      <c r="E118" s="822" t="s">
        <v>5437</v>
      </c>
      <c r="F118" s="822" t="s">
        <v>5472</v>
      </c>
      <c r="G118" s="822" t="s">
        <v>5467</v>
      </c>
      <c r="H118" s="831"/>
      <c r="I118" s="831"/>
      <c r="J118" s="822"/>
      <c r="K118" s="822"/>
      <c r="L118" s="831">
        <v>2</v>
      </c>
      <c r="M118" s="831">
        <v>144133.20000000001</v>
      </c>
      <c r="N118" s="822">
        <v>1</v>
      </c>
      <c r="O118" s="822">
        <v>72066.600000000006</v>
      </c>
      <c r="P118" s="831">
        <v>1</v>
      </c>
      <c r="Q118" s="831">
        <v>17438.240000000002</v>
      </c>
      <c r="R118" s="827">
        <v>0.12098697593614795</v>
      </c>
      <c r="S118" s="832">
        <v>17438.240000000002</v>
      </c>
    </row>
    <row r="119" spans="1:19" ht="14.45" customHeight="1" x14ac:dyDescent="0.2">
      <c r="A119" s="821" t="s">
        <v>5435</v>
      </c>
      <c r="B119" s="822" t="s">
        <v>5436</v>
      </c>
      <c r="C119" s="822" t="s">
        <v>599</v>
      </c>
      <c r="D119" s="822" t="s">
        <v>2883</v>
      </c>
      <c r="E119" s="822" t="s">
        <v>5437</v>
      </c>
      <c r="F119" s="822" t="s">
        <v>5473</v>
      </c>
      <c r="G119" s="822" t="s">
        <v>2095</v>
      </c>
      <c r="H119" s="831"/>
      <c r="I119" s="831"/>
      <c r="J119" s="822"/>
      <c r="K119" s="822"/>
      <c r="L119" s="831">
        <v>13.870000000000001</v>
      </c>
      <c r="M119" s="831">
        <v>89729.739999999991</v>
      </c>
      <c r="N119" s="822">
        <v>1</v>
      </c>
      <c r="O119" s="822">
        <v>6469.3395818312893</v>
      </c>
      <c r="P119" s="831">
        <v>2.76</v>
      </c>
      <c r="Q119" s="831">
        <v>17800.38</v>
      </c>
      <c r="R119" s="827">
        <v>0.19837770620978065</v>
      </c>
      <c r="S119" s="832">
        <v>6449.4130434782619</v>
      </c>
    </row>
    <row r="120" spans="1:19" ht="14.45" customHeight="1" x14ac:dyDescent="0.2">
      <c r="A120" s="821" t="s">
        <v>5435</v>
      </c>
      <c r="B120" s="822" t="s">
        <v>5436</v>
      </c>
      <c r="C120" s="822" t="s">
        <v>599</v>
      </c>
      <c r="D120" s="822" t="s">
        <v>2883</v>
      </c>
      <c r="E120" s="822" t="s">
        <v>5437</v>
      </c>
      <c r="F120" s="822" t="s">
        <v>5474</v>
      </c>
      <c r="G120" s="822" t="s">
        <v>2095</v>
      </c>
      <c r="H120" s="831"/>
      <c r="I120" s="831"/>
      <c r="J120" s="822"/>
      <c r="K120" s="822"/>
      <c r="L120" s="831">
        <v>9.75</v>
      </c>
      <c r="M120" s="831">
        <v>251860.56</v>
      </c>
      <c r="N120" s="822">
        <v>1</v>
      </c>
      <c r="O120" s="822">
        <v>25831.852307692308</v>
      </c>
      <c r="P120" s="831">
        <v>10.07</v>
      </c>
      <c r="Q120" s="831">
        <v>259785.86000000002</v>
      </c>
      <c r="R120" s="827">
        <v>1.0314670149228606</v>
      </c>
      <c r="S120" s="832">
        <v>25798</v>
      </c>
    </row>
    <row r="121" spans="1:19" ht="14.45" customHeight="1" x14ac:dyDescent="0.2">
      <c r="A121" s="821" t="s">
        <v>5435</v>
      </c>
      <c r="B121" s="822" t="s">
        <v>5436</v>
      </c>
      <c r="C121" s="822" t="s">
        <v>599</v>
      </c>
      <c r="D121" s="822" t="s">
        <v>2883</v>
      </c>
      <c r="E121" s="822" t="s">
        <v>5437</v>
      </c>
      <c r="F121" s="822" t="s">
        <v>5475</v>
      </c>
      <c r="G121" s="822" t="s">
        <v>2107</v>
      </c>
      <c r="H121" s="831">
        <v>4.0599999999999996</v>
      </c>
      <c r="I121" s="831">
        <v>19855.8</v>
      </c>
      <c r="J121" s="822">
        <v>0.50247532832928055</v>
      </c>
      <c r="K121" s="822">
        <v>4890.5911330049266</v>
      </c>
      <c r="L121" s="831">
        <v>8.08</v>
      </c>
      <c r="M121" s="831">
        <v>39515.97</v>
      </c>
      <c r="N121" s="822">
        <v>1</v>
      </c>
      <c r="O121" s="822">
        <v>4890.5903465346537</v>
      </c>
      <c r="P121" s="831">
        <v>28</v>
      </c>
      <c r="Q121" s="831">
        <v>136936.52000000002</v>
      </c>
      <c r="R121" s="827">
        <v>3.4653462891079232</v>
      </c>
      <c r="S121" s="832">
        <v>4890.5900000000011</v>
      </c>
    </row>
    <row r="122" spans="1:19" ht="14.45" customHeight="1" x14ac:dyDescent="0.2">
      <c r="A122" s="821" t="s">
        <v>5435</v>
      </c>
      <c r="B122" s="822" t="s">
        <v>5436</v>
      </c>
      <c r="C122" s="822" t="s">
        <v>599</v>
      </c>
      <c r="D122" s="822" t="s">
        <v>2883</v>
      </c>
      <c r="E122" s="822" t="s">
        <v>5437</v>
      </c>
      <c r="F122" s="822" t="s">
        <v>5477</v>
      </c>
      <c r="G122" s="822" t="s">
        <v>2837</v>
      </c>
      <c r="H122" s="831"/>
      <c r="I122" s="831"/>
      <c r="J122" s="822"/>
      <c r="K122" s="822"/>
      <c r="L122" s="831">
        <v>18.79</v>
      </c>
      <c r="M122" s="831">
        <v>171934.71000000002</v>
      </c>
      <c r="N122" s="822">
        <v>1</v>
      </c>
      <c r="O122" s="822">
        <v>9150.3304949441208</v>
      </c>
      <c r="P122" s="831"/>
      <c r="Q122" s="831"/>
      <c r="R122" s="827"/>
      <c r="S122" s="832"/>
    </row>
    <row r="123" spans="1:19" ht="14.45" customHeight="1" x14ac:dyDescent="0.2">
      <c r="A123" s="821" t="s">
        <v>5435</v>
      </c>
      <c r="B123" s="822" t="s">
        <v>5436</v>
      </c>
      <c r="C123" s="822" t="s">
        <v>599</v>
      </c>
      <c r="D123" s="822" t="s">
        <v>2883</v>
      </c>
      <c r="E123" s="822" t="s">
        <v>5437</v>
      </c>
      <c r="F123" s="822" t="s">
        <v>5488</v>
      </c>
      <c r="G123" s="822" t="s">
        <v>5489</v>
      </c>
      <c r="H123" s="831"/>
      <c r="I123" s="831"/>
      <c r="J123" s="822"/>
      <c r="K123" s="822"/>
      <c r="L123" s="831">
        <v>0.30000000000000004</v>
      </c>
      <c r="M123" s="831">
        <v>35.19</v>
      </c>
      <c r="N123" s="822">
        <v>1</v>
      </c>
      <c r="O123" s="822">
        <v>117.29999999999997</v>
      </c>
      <c r="P123" s="831">
        <v>0.2</v>
      </c>
      <c r="Q123" s="831">
        <v>23.46</v>
      </c>
      <c r="R123" s="827">
        <v>0.66666666666666674</v>
      </c>
      <c r="S123" s="832">
        <v>117.3</v>
      </c>
    </row>
    <row r="124" spans="1:19" ht="14.45" customHeight="1" x14ac:dyDescent="0.2">
      <c r="A124" s="821" t="s">
        <v>5435</v>
      </c>
      <c r="B124" s="822" t="s">
        <v>5436</v>
      </c>
      <c r="C124" s="822" t="s">
        <v>599</v>
      </c>
      <c r="D124" s="822" t="s">
        <v>2883</v>
      </c>
      <c r="E124" s="822" t="s">
        <v>5437</v>
      </c>
      <c r="F124" s="822" t="s">
        <v>5508</v>
      </c>
      <c r="G124" s="822" t="s">
        <v>5509</v>
      </c>
      <c r="H124" s="831">
        <v>0.33</v>
      </c>
      <c r="I124" s="831">
        <v>87.04</v>
      </c>
      <c r="J124" s="822"/>
      <c r="K124" s="822">
        <v>263.75757575757575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5435</v>
      </c>
      <c r="B125" s="822" t="s">
        <v>5436</v>
      </c>
      <c r="C125" s="822" t="s">
        <v>599</v>
      </c>
      <c r="D125" s="822" t="s">
        <v>2883</v>
      </c>
      <c r="E125" s="822" t="s">
        <v>5437</v>
      </c>
      <c r="F125" s="822" t="s">
        <v>5515</v>
      </c>
      <c r="G125" s="822" t="s">
        <v>5516</v>
      </c>
      <c r="H125" s="831">
        <v>1</v>
      </c>
      <c r="I125" s="831">
        <v>6711.62</v>
      </c>
      <c r="J125" s="822"/>
      <c r="K125" s="822">
        <v>6711.62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5435</v>
      </c>
      <c r="B126" s="822" t="s">
        <v>5436</v>
      </c>
      <c r="C126" s="822" t="s">
        <v>599</v>
      </c>
      <c r="D126" s="822" t="s">
        <v>2883</v>
      </c>
      <c r="E126" s="822" t="s">
        <v>5437</v>
      </c>
      <c r="F126" s="822" t="s">
        <v>5518</v>
      </c>
      <c r="G126" s="822" t="s">
        <v>5509</v>
      </c>
      <c r="H126" s="831">
        <v>1.38</v>
      </c>
      <c r="I126" s="831">
        <v>1820.09</v>
      </c>
      <c r="J126" s="822"/>
      <c r="K126" s="822">
        <v>1318.9057971014493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5435</v>
      </c>
      <c r="B127" s="822" t="s">
        <v>5436</v>
      </c>
      <c r="C127" s="822" t="s">
        <v>599</v>
      </c>
      <c r="D127" s="822" t="s">
        <v>2883</v>
      </c>
      <c r="E127" s="822" t="s">
        <v>5437</v>
      </c>
      <c r="F127" s="822" t="s">
        <v>5520</v>
      </c>
      <c r="G127" s="822" t="s">
        <v>2721</v>
      </c>
      <c r="H127" s="831"/>
      <c r="I127" s="831"/>
      <c r="J127" s="822"/>
      <c r="K127" s="822"/>
      <c r="L127" s="831">
        <v>0.6</v>
      </c>
      <c r="M127" s="831">
        <v>346.03</v>
      </c>
      <c r="N127" s="822">
        <v>1</v>
      </c>
      <c r="O127" s="822">
        <v>576.7166666666667</v>
      </c>
      <c r="P127" s="831">
        <v>0.6</v>
      </c>
      <c r="Q127" s="831">
        <v>346.03</v>
      </c>
      <c r="R127" s="827">
        <v>1</v>
      </c>
      <c r="S127" s="832">
        <v>576.7166666666667</v>
      </c>
    </row>
    <row r="128" spans="1:19" ht="14.45" customHeight="1" x14ac:dyDescent="0.2">
      <c r="A128" s="821" t="s">
        <v>5435</v>
      </c>
      <c r="B128" s="822" t="s">
        <v>5436</v>
      </c>
      <c r="C128" s="822" t="s">
        <v>599</v>
      </c>
      <c r="D128" s="822" t="s">
        <v>2883</v>
      </c>
      <c r="E128" s="822" t="s">
        <v>5437</v>
      </c>
      <c r="F128" s="822" t="s">
        <v>5521</v>
      </c>
      <c r="G128" s="822" t="s">
        <v>2721</v>
      </c>
      <c r="H128" s="831"/>
      <c r="I128" s="831"/>
      <c r="J128" s="822"/>
      <c r="K128" s="822"/>
      <c r="L128" s="831">
        <v>1.7999999999999998</v>
      </c>
      <c r="M128" s="831">
        <v>960.44</v>
      </c>
      <c r="N128" s="822">
        <v>1</v>
      </c>
      <c r="O128" s="822">
        <v>533.5777777777779</v>
      </c>
      <c r="P128" s="831">
        <v>2.5999999999999996</v>
      </c>
      <c r="Q128" s="831">
        <v>1464.76</v>
      </c>
      <c r="R128" s="827">
        <v>1.5250926658614801</v>
      </c>
      <c r="S128" s="832">
        <v>563.36923076923085</v>
      </c>
    </row>
    <row r="129" spans="1:19" ht="14.45" customHeight="1" x14ac:dyDescent="0.2">
      <c r="A129" s="821" t="s">
        <v>5435</v>
      </c>
      <c r="B129" s="822" t="s">
        <v>5436</v>
      </c>
      <c r="C129" s="822" t="s">
        <v>599</v>
      </c>
      <c r="D129" s="822" t="s">
        <v>2883</v>
      </c>
      <c r="E129" s="822" t="s">
        <v>5437</v>
      </c>
      <c r="F129" s="822" t="s">
        <v>5522</v>
      </c>
      <c r="G129" s="822" t="s">
        <v>5523</v>
      </c>
      <c r="H129" s="831"/>
      <c r="I129" s="831"/>
      <c r="J129" s="822"/>
      <c r="K129" s="822"/>
      <c r="L129" s="831"/>
      <c r="M129" s="831"/>
      <c r="N129" s="822"/>
      <c r="O129" s="822"/>
      <c r="P129" s="831">
        <v>3</v>
      </c>
      <c r="Q129" s="831">
        <v>25945.439999999999</v>
      </c>
      <c r="R129" s="827"/>
      <c r="S129" s="832">
        <v>8648.48</v>
      </c>
    </row>
    <row r="130" spans="1:19" ht="14.45" customHeight="1" x14ac:dyDescent="0.2">
      <c r="A130" s="821" t="s">
        <v>5435</v>
      </c>
      <c r="B130" s="822" t="s">
        <v>5436</v>
      </c>
      <c r="C130" s="822" t="s">
        <v>599</v>
      </c>
      <c r="D130" s="822" t="s">
        <v>2883</v>
      </c>
      <c r="E130" s="822" t="s">
        <v>5437</v>
      </c>
      <c r="F130" s="822" t="s">
        <v>5530</v>
      </c>
      <c r="G130" s="822" t="s">
        <v>5529</v>
      </c>
      <c r="H130" s="831"/>
      <c r="I130" s="831"/>
      <c r="J130" s="822"/>
      <c r="K130" s="822"/>
      <c r="L130" s="831"/>
      <c r="M130" s="831"/>
      <c r="N130" s="822"/>
      <c r="O130" s="822"/>
      <c r="P130" s="831">
        <v>3.89</v>
      </c>
      <c r="Q130" s="831">
        <v>255445.6</v>
      </c>
      <c r="R130" s="827"/>
      <c r="S130" s="832">
        <v>65667.24935732648</v>
      </c>
    </row>
    <row r="131" spans="1:19" ht="14.45" customHeight="1" x14ac:dyDescent="0.2">
      <c r="A131" s="821" t="s">
        <v>5435</v>
      </c>
      <c r="B131" s="822" t="s">
        <v>5436</v>
      </c>
      <c r="C131" s="822" t="s">
        <v>599</v>
      </c>
      <c r="D131" s="822" t="s">
        <v>2883</v>
      </c>
      <c r="E131" s="822" t="s">
        <v>5437</v>
      </c>
      <c r="F131" s="822" t="s">
        <v>5541</v>
      </c>
      <c r="G131" s="822" t="s">
        <v>2118</v>
      </c>
      <c r="H131" s="831">
        <v>8.73</v>
      </c>
      <c r="I131" s="831">
        <v>78210.009999999995</v>
      </c>
      <c r="J131" s="822"/>
      <c r="K131" s="822">
        <v>8958.7640320733099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5435</v>
      </c>
      <c r="B132" s="822" t="s">
        <v>5436</v>
      </c>
      <c r="C132" s="822" t="s">
        <v>599</v>
      </c>
      <c r="D132" s="822" t="s">
        <v>2883</v>
      </c>
      <c r="E132" s="822" t="s">
        <v>5437</v>
      </c>
      <c r="F132" s="822" t="s">
        <v>5542</v>
      </c>
      <c r="G132" s="822" t="s">
        <v>2855</v>
      </c>
      <c r="H132" s="831"/>
      <c r="I132" s="831"/>
      <c r="J132" s="822"/>
      <c r="K132" s="822"/>
      <c r="L132" s="831">
        <v>6</v>
      </c>
      <c r="M132" s="831">
        <v>561000</v>
      </c>
      <c r="N132" s="822">
        <v>1</v>
      </c>
      <c r="O132" s="822">
        <v>93500</v>
      </c>
      <c r="P132" s="831">
        <v>5</v>
      </c>
      <c r="Q132" s="831">
        <v>467500</v>
      </c>
      <c r="R132" s="827">
        <v>0.83333333333333337</v>
      </c>
      <c r="S132" s="832">
        <v>93500</v>
      </c>
    </row>
    <row r="133" spans="1:19" ht="14.45" customHeight="1" x14ac:dyDescent="0.2">
      <c r="A133" s="821" t="s">
        <v>5435</v>
      </c>
      <c r="B133" s="822" t="s">
        <v>5436</v>
      </c>
      <c r="C133" s="822" t="s">
        <v>599</v>
      </c>
      <c r="D133" s="822" t="s">
        <v>2883</v>
      </c>
      <c r="E133" s="822" t="s">
        <v>5437</v>
      </c>
      <c r="F133" s="822" t="s">
        <v>5545</v>
      </c>
      <c r="G133" s="822" t="s">
        <v>5546</v>
      </c>
      <c r="H133" s="831"/>
      <c r="I133" s="831"/>
      <c r="J133" s="822"/>
      <c r="K133" s="822"/>
      <c r="L133" s="831"/>
      <c r="M133" s="831"/>
      <c r="N133" s="822"/>
      <c r="O133" s="822"/>
      <c r="P133" s="831">
        <v>4</v>
      </c>
      <c r="Q133" s="831">
        <v>264000</v>
      </c>
      <c r="R133" s="827"/>
      <c r="S133" s="832">
        <v>66000</v>
      </c>
    </row>
    <row r="134" spans="1:19" ht="14.45" customHeight="1" x14ac:dyDescent="0.2">
      <c r="A134" s="821" t="s">
        <v>5435</v>
      </c>
      <c r="B134" s="822" t="s">
        <v>5436</v>
      </c>
      <c r="C134" s="822" t="s">
        <v>599</v>
      </c>
      <c r="D134" s="822" t="s">
        <v>2883</v>
      </c>
      <c r="E134" s="822" t="s">
        <v>5437</v>
      </c>
      <c r="F134" s="822" t="s">
        <v>5548</v>
      </c>
      <c r="G134" s="822" t="s">
        <v>2824</v>
      </c>
      <c r="H134" s="831"/>
      <c r="I134" s="831"/>
      <c r="J134" s="822"/>
      <c r="K134" s="822"/>
      <c r="L134" s="831">
        <v>6</v>
      </c>
      <c r="M134" s="831">
        <v>236085.11</v>
      </c>
      <c r="N134" s="822">
        <v>1</v>
      </c>
      <c r="O134" s="822">
        <v>39347.518333333333</v>
      </c>
      <c r="P134" s="831">
        <v>5</v>
      </c>
      <c r="Q134" s="831">
        <v>118422.5</v>
      </c>
      <c r="R134" s="827">
        <v>0.50160935604960433</v>
      </c>
      <c r="S134" s="832">
        <v>23684.5</v>
      </c>
    </row>
    <row r="135" spans="1:19" ht="14.45" customHeight="1" x14ac:dyDescent="0.2">
      <c r="A135" s="821" t="s">
        <v>5435</v>
      </c>
      <c r="B135" s="822" t="s">
        <v>5436</v>
      </c>
      <c r="C135" s="822" t="s">
        <v>599</v>
      </c>
      <c r="D135" s="822" t="s">
        <v>2883</v>
      </c>
      <c r="E135" s="822" t="s">
        <v>5437</v>
      </c>
      <c r="F135" s="822" t="s">
        <v>5550</v>
      </c>
      <c r="G135" s="822" t="s">
        <v>5551</v>
      </c>
      <c r="H135" s="831"/>
      <c r="I135" s="831"/>
      <c r="J135" s="822"/>
      <c r="K135" s="822"/>
      <c r="L135" s="831"/>
      <c r="M135" s="831"/>
      <c r="N135" s="822"/>
      <c r="O135" s="822"/>
      <c r="P135" s="831">
        <v>0.8899999999999999</v>
      </c>
      <c r="Q135" s="831">
        <v>7210.84</v>
      </c>
      <c r="R135" s="827"/>
      <c r="S135" s="832">
        <v>8102.0674157303383</v>
      </c>
    </row>
    <row r="136" spans="1:19" ht="14.45" customHeight="1" x14ac:dyDescent="0.2">
      <c r="A136" s="821" t="s">
        <v>5435</v>
      </c>
      <c r="B136" s="822" t="s">
        <v>5436</v>
      </c>
      <c r="C136" s="822" t="s">
        <v>599</v>
      </c>
      <c r="D136" s="822" t="s">
        <v>2883</v>
      </c>
      <c r="E136" s="822" t="s">
        <v>5437</v>
      </c>
      <c r="F136" s="822" t="s">
        <v>5555</v>
      </c>
      <c r="G136" s="822" t="s">
        <v>5556</v>
      </c>
      <c r="H136" s="831">
        <v>2</v>
      </c>
      <c r="I136" s="831">
        <v>732.02</v>
      </c>
      <c r="J136" s="822"/>
      <c r="K136" s="822">
        <v>366.01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5435</v>
      </c>
      <c r="B137" s="822" t="s">
        <v>5436</v>
      </c>
      <c r="C137" s="822" t="s">
        <v>599</v>
      </c>
      <c r="D137" s="822" t="s">
        <v>2883</v>
      </c>
      <c r="E137" s="822" t="s">
        <v>5437</v>
      </c>
      <c r="F137" s="822" t="s">
        <v>5559</v>
      </c>
      <c r="G137" s="822" t="s">
        <v>5556</v>
      </c>
      <c r="H137" s="831">
        <v>1</v>
      </c>
      <c r="I137" s="831">
        <v>1464.02</v>
      </c>
      <c r="J137" s="822"/>
      <c r="K137" s="822">
        <v>1464.02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5435</v>
      </c>
      <c r="B138" s="822" t="s">
        <v>5436</v>
      </c>
      <c r="C138" s="822" t="s">
        <v>599</v>
      </c>
      <c r="D138" s="822" t="s">
        <v>2883</v>
      </c>
      <c r="E138" s="822" t="s">
        <v>5437</v>
      </c>
      <c r="F138" s="822" t="s">
        <v>5560</v>
      </c>
      <c r="G138" s="822" t="s">
        <v>2174</v>
      </c>
      <c r="H138" s="831"/>
      <c r="I138" s="831"/>
      <c r="J138" s="822"/>
      <c r="K138" s="822"/>
      <c r="L138" s="831">
        <v>2</v>
      </c>
      <c r="M138" s="831">
        <v>85565.72</v>
      </c>
      <c r="N138" s="822">
        <v>1</v>
      </c>
      <c r="O138" s="822">
        <v>42782.86</v>
      </c>
      <c r="P138" s="831">
        <v>10</v>
      </c>
      <c r="Q138" s="831">
        <v>427828.6</v>
      </c>
      <c r="R138" s="827">
        <v>5</v>
      </c>
      <c r="S138" s="832">
        <v>42782.86</v>
      </c>
    </row>
    <row r="139" spans="1:19" ht="14.45" customHeight="1" x14ac:dyDescent="0.2">
      <c r="A139" s="821" t="s">
        <v>5435</v>
      </c>
      <c r="B139" s="822" t="s">
        <v>5436</v>
      </c>
      <c r="C139" s="822" t="s">
        <v>599</v>
      </c>
      <c r="D139" s="822" t="s">
        <v>2883</v>
      </c>
      <c r="E139" s="822" t="s">
        <v>5437</v>
      </c>
      <c r="F139" s="822" t="s">
        <v>5567</v>
      </c>
      <c r="G139" s="822" t="s">
        <v>5551</v>
      </c>
      <c r="H139" s="831"/>
      <c r="I139" s="831"/>
      <c r="J139" s="822"/>
      <c r="K139" s="822"/>
      <c r="L139" s="831">
        <v>4</v>
      </c>
      <c r="M139" s="831">
        <v>64811.040000000001</v>
      </c>
      <c r="N139" s="822">
        <v>1</v>
      </c>
      <c r="O139" s="822">
        <v>16202.76</v>
      </c>
      <c r="P139" s="831">
        <v>4</v>
      </c>
      <c r="Q139" s="831">
        <v>64816.800000000003</v>
      </c>
      <c r="R139" s="827">
        <v>1.0000888737474356</v>
      </c>
      <c r="S139" s="832">
        <v>16204.2</v>
      </c>
    </row>
    <row r="140" spans="1:19" ht="14.45" customHeight="1" x14ac:dyDescent="0.2">
      <c r="A140" s="821" t="s">
        <v>5435</v>
      </c>
      <c r="B140" s="822" t="s">
        <v>5436</v>
      </c>
      <c r="C140" s="822" t="s">
        <v>599</v>
      </c>
      <c r="D140" s="822" t="s">
        <v>2883</v>
      </c>
      <c r="E140" s="822" t="s">
        <v>5437</v>
      </c>
      <c r="F140" s="822" t="s">
        <v>5570</v>
      </c>
      <c r="G140" s="822" t="s">
        <v>5571</v>
      </c>
      <c r="H140" s="831"/>
      <c r="I140" s="831"/>
      <c r="J140" s="822"/>
      <c r="K140" s="822"/>
      <c r="L140" s="831">
        <v>4</v>
      </c>
      <c r="M140" s="831">
        <v>212742</v>
      </c>
      <c r="N140" s="822">
        <v>1</v>
      </c>
      <c r="O140" s="822">
        <v>53185.5</v>
      </c>
      <c r="P140" s="831">
        <v>1</v>
      </c>
      <c r="Q140" s="831">
        <v>53185.599999999999</v>
      </c>
      <c r="R140" s="827">
        <v>0.25000047005292797</v>
      </c>
      <c r="S140" s="832">
        <v>53185.599999999999</v>
      </c>
    </row>
    <row r="141" spans="1:19" ht="14.45" customHeight="1" x14ac:dyDescent="0.2">
      <c r="A141" s="821" t="s">
        <v>5435</v>
      </c>
      <c r="B141" s="822" t="s">
        <v>5436</v>
      </c>
      <c r="C141" s="822" t="s">
        <v>599</v>
      </c>
      <c r="D141" s="822" t="s">
        <v>2883</v>
      </c>
      <c r="E141" s="822" t="s">
        <v>5437</v>
      </c>
      <c r="F141" s="822" t="s">
        <v>5574</v>
      </c>
      <c r="G141" s="822" t="s">
        <v>2859</v>
      </c>
      <c r="H141" s="831">
        <v>1</v>
      </c>
      <c r="I141" s="831">
        <v>168614.91</v>
      </c>
      <c r="J141" s="822"/>
      <c r="K141" s="822">
        <v>168614.91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5435</v>
      </c>
      <c r="B142" s="822" t="s">
        <v>5436</v>
      </c>
      <c r="C142" s="822" t="s">
        <v>599</v>
      </c>
      <c r="D142" s="822" t="s">
        <v>2883</v>
      </c>
      <c r="E142" s="822" t="s">
        <v>5437</v>
      </c>
      <c r="F142" s="822" t="s">
        <v>5579</v>
      </c>
      <c r="G142" s="822" t="s">
        <v>5580</v>
      </c>
      <c r="H142" s="831">
        <v>1</v>
      </c>
      <c r="I142" s="831">
        <v>29199.56</v>
      </c>
      <c r="J142" s="822"/>
      <c r="K142" s="822">
        <v>29199.56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5435</v>
      </c>
      <c r="B143" s="822" t="s">
        <v>5436</v>
      </c>
      <c r="C143" s="822" t="s">
        <v>599</v>
      </c>
      <c r="D143" s="822" t="s">
        <v>2883</v>
      </c>
      <c r="E143" s="822" t="s">
        <v>5437</v>
      </c>
      <c r="F143" s="822" t="s">
        <v>5584</v>
      </c>
      <c r="G143" s="822" t="s">
        <v>5585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4082.54</v>
      </c>
      <c r="R143" s="827"/>
      <c r="S143" s="832">
        <v>4082.54</v>
      </c>
    </row>
    <row r="144" spans="1:19" ht="14.45" customHeight="1" x14ac:dyDescent="0.2">
      <c r="A144" s="821" t="s">
        <v>5435</v>
      </c>
      <c r="B144" s="822" t="s">
        <v>5436</v>
      </c>
      <c r="C144" s="822" t="s">
        <v>599</v>
      </c>
      <c r="D144" s="822" t="s">
        <v>2883</v>
      </c>
      <c r="E144" s="822" t="s">
        <v>5437</v>
      </c>
      <c r="F144" s="822" t="s">
        <v>5586</v>
      </c>
      <c r="G144" s="822" t="s">
        <v>3875</v>
      </c>
      <c r="H144" s="831"/>
      <c r="I144" s="831"/>
      <c r="J144" s="822"/>
      <c r="K144" s="822"/>
      <c r="L144" s="831">
        <v>7.32</v>
      </c>
      <c r="M144" s="831">
        <v>64207.88</v>
      </c>
      <c r="N144" s="822">
        <v>1</v>
      </c>
      <c r="O144" s="822">
        <v>8771.5683060109277</v>
      </c>
      <c r="P144" s="831">
        <v>1.5</v>
      </c>
      <c r="Q144" s="831">
        <v>11842.26</v>
      </c>
      <c r="R144" s="827">
        <v>0.18443624053620833</v>
      </c>
      <c r="S144" s="832">
        <v>7894.84</v>
      </c>
    </row>
    <row r="145" spans="1:19" ht="14.45" customHeight="1" x14ac:dyDescent="0.2">
      <c r="A145" s="821" t="s">
        <v>5435</v>
      </c>
      <c r="B145" s="822" t="s">
        <v>5436</v>
      </c>
      <c r="C145" s="822" t="s">
        <v>599</v>
      </c>
      <c r="D145" s="822" t="s">
        <v>2883</v>
      </c>
      <c r="E145" s="822" t="s">
        <v>5437</v>
      </c>
      <c r="F145" s="822" t="s">
        <v>5602</v>
      </c>
      <c r="G145" s="822" t="s">
        <v>3875</v>
      </c>
      <c r="H145" s="831"/>
      <c r="I145" s="831"/>
      <c r="J145" s="822"/>
      <c r="K145" s="822"/>
      <c r="L145" s="831">
        <v>4</v>
      </c>
      <c r="M145" s="831">
        <v>87680.8</v>
      </c>
      <c r="N145" s="822">
        <v>1</v>
      </c>
      <c r="O145" s="822">
        <v>21920.2</v>
      </c>
      <c r="P145" s="831">
        <v>2.4</v>
      </c>
      <c r="Q145" s="831">
        <v>47350.080000000002</v>
      </c>
      <c r="R145" s="827">
        <v>0.54002791945328965</v>
      </c>
      <c r="S145" s="832">
        <v>19729.2</v>
      </c>
    </row>
    <row r="146" spans="1:19" ht="14.45" customHeight="1" x14ac:dyDescent="0.2">
      <c r="A146" s="821" t="s">
        <v>5435</v>
      </c>
      <c r="B146" s="822" t="s">
        <v>5436</v>
      </c>
      <c r="C146" s="822" t="s">
        <v>599</v>
      </c>
      <c r="D146" s="822" t="s">
        <v>2883</v>
      </c>
      <c r="E146" s="822" t="s">
        <v>5437</v>
      </c>
      <c r="F146" s="822" t="s">
        <v>5605</v>
      </c>
      <c r="G146" s="822" t="s">
        <v>5606</v>
      </c>
      <c r="H146" s="831"/>
      <c r="I146" s="831"/>
      <c r="J146" s="822"/>
      <c r="K146" s="822"/>
      <c r="L146" s="831"/>
      <c r="M146" s="831"/>
      <c r="N146" s="822"/>
      <c r="O146" s="822"/>
      <c r="P146" s="831">
        <v>1</v>
      </c>
      <c r="Q146" s="831">
        <v>1186.57</v>
      </c>
      <c r="R146" s="827"/>
      <c r="S146" s="832">
        <v>1186.57</v>
      </c>
    </row>
    <row r="147" spans="1:19" ht="14.45" customHeight="1" x14ac:dyDescent="0.2">
      <c r="A147" s="821" t="s">
        <v>5435</v>
      </c>
      <c r="B147" s="822" t="s">
        <v>5436</v>
      </c>
      <c r="C147" s="822" t="s">
        <v>599</v>
      </c>
      <c r="D147" s="822" t="s">
        <v>2883</v>
      </c>
      <c r="E147" s="822" t="s">
        <v>5437</v>
      </c>
      <c r="F147" s="822" t="s">
        <v>5613</v>
      </c>
      <c r="G147" s="822" t="s">
        <v>5614</v>
      </c>
      <c r="H147" s="831"/>
      <c r="I147" s="831"/>
      <c r="J147" s="822"/>
      <c r="K147" s="822"/>
      <c r="L147" s="831">
        <v>7</v>
      </c>
      <c r="M147" s="831">
        <v>320809.15999999997</v>
      </c>
      <c r="N147" s="822">
        <v>1</v>
      </c>
      <c r="O147" s="822">
        <v>45829.88</v>
      </c>
      <c r="P147" s="831">
        <v>2</v>
      </c>
      <c r="Q147" s="831">
        <v>91659.76</v>
      </c>
      <c r="R147" s="827">
        <v>0.2857142857142857</v>
      </c>
      <c r="S147" s="832">
        <v>45829.88</v>
      </c>
    </row>
    <row r="148" spans="1:19" ht="14.45" customHeight="1" x14ac:dyDescent="0.2">
      <c r="A148" s="821" t="s">
        <v>5435</v>
      </c>
      <c r="B148" s="822" t="s">
        <v>5436</v>
      </c>
      <c r="C148" s="822" t="s">
        <v>599</v>
      </c>
      <c r="D148" s="822" t="s">
        <v>2883</v>
      </c>
      <c r="E148" s="822" t="s">
        <v>5437</v>
      </c>
      <c r="F148" s="822" t="s">
        <v>5637</v>
      </c>
      <c r="G148" s="822" t="s">
        <v>2107</v>
      </c>
      <c r="H148" s="831">
        <v>7</v>
      </c>
      <c r="I148" s="831">
        <v>154332.92000000001</v>
      </c>
      <c r="J148" s="822">
        <v>0.22227997036111902</v>
      </c>
      <c r="K148" s="822">
        <v>22047.56</v>
      </c>
      <c r="L148" s="831">
        <v>31.88</v>
      </c>
      <c r="M148" s="831">
        <v>694317.71</v>
      </c>
      <c r="N148" s="822">
        <v>1</v>
      </c>
      <c r="O148" s="822">
        <v>21779.100062735255</v>
      </c>
      <c r="P148" s="831">
        <v>22</v>
      </c>
      <c r="Q148" s="831">
        <v>479150.2</v>
      </c>
      <c r="R148" s="827">
        <v>0.69010223000072979</v>
      </c>
      <c r="S148" s="832">
        <v>21779.554545454546</v>
      </c>
    </row>
    <row r="149" spans="1:19" ht="14.45" customHeight="1" x14ac:dyDescent="0.2">
      <c r="A149" s="821" t="s">
        <v>5435</v>
      </c>
      <c r="B149" s="822" t="s">
        <v>5436</v>
      </c>
      <c r="C149" s="822" t="s">
        <v>599</v>
      </c>
      <c r="D149" s="822" t="s">
        <v>2883</v>
      </c>
      <c r="E149" s="822" t="s">
        <v>5437</v>
      </c>
      <c r="F149" s="822" t="s">
        <v>5645</v>
      </c>
      <c r="G149" s="822" t="s">
        <v>2071</v>
      </c>
      <c r="H149" s="831"/>
      <c r="I149" s="831"/>
      <c r="J149" s="822"/>
      <c r="K149" s="822"/>
      <c r="L149" s="831">
        <v>1</v>
      </c>
      <c r="M149" s="831">
        <v>36342.400000000001</v>
      </c>
      <c r="N149" s="822">
        <v>1</v>
      </c>
      <c r="O149" s="822">
        <v>36342.400000000001</v>
      </c>
      <c r="P149" s="831">
        <v>1</v>
      </c>
      <c r="Q149" s="831">
        <v>36341.300000000003</v>
      </c>
      <c r="R149" s="827">
        <v>0.99996973232367703</v>
      </c>
      <c r="S149" s="832">
        <v>36341.300000000003</v>
      </c>
    </row>
    <row r="150" spans="1:19" ht="14.45" customHeight="1" x14ac:dyDescent="0.2">
      <c r="A150" s="821" t="s">
        <v>5435</v>
      </c>
      <c r="B150" s="822" t="s">
        <v>5436</v>
      </c>
      <c r="C150" s="822" t="s">
        <v>599</v>
      </c>
      <c r="D150" s="822" t="s">
        <v>2883</v>
      </c>
      <c r="E150" s="822" t="s">
        <v>5437</v>
      </c>
      <c r="F150" s="822" t="s">
        <v>5663</v>
      </c>
      <c r="G150" s="822" t="s">
        <v>2075</v>
      </c>
      <c r="H150" s="831"/>
      <c r="I150" s="831"/>
      <c r="J150" s="822"/>
      <c r="K150" s="822"/>
      <c r="L150" s="831"/>
      <c r="M150" s="831"/>
      <c r="N150" s="822"/>
      <c r="O150" s="822"/>
      <c r="P150" s="831">
        <v>2</v>
      </c>
      <c r="Q150" s="831">
        <v>76027.600000000006</v>
      </c>
      <c r="R150" s="827"/>
      <c r="S150" s="832">
        <v>38013.800000000003</v>
      </c>
    </row>
    <row r="151" spans="1:19" ht="14.45" customHeight="1" x14ac:dyDescent="0.2">
      <c r="A151" s="821" t="s">
        <v>5435</v>
      </c>
      <c r="B151" s="822" t="s">
        <v>5436</v>
      </c>
      <c r="C151" s="822" t="s">
        <v>599</v>
      </c>
      <c r="D151" s="822" t="s">
        <v>2883</v>
      </c>
      <c r="E151" s="822" t="s">
        <v>5437</v>
      </c>
      <c r="F151" s="822" t="s">
        <v>5670</v>
      </c>
      <c r="G151" s="822" t="s">
        <v>2057</v>
      </c>
      <c r="H151" s="831"/>
      <c r="I151" s="831"/>
      <c r="J151" s="822"/>
      <c r="K151" s="822"/>
      <c r="L151" s="831"/>
      <c r="M151" s="831"/>
      <c r="N151" s="822"/>
      <c r="O151" s="822"/>
      <c r="P151" s="831">
        <v>1</v>
      </c>
      <c r="Q151" s="831">
        <v>1290.8599999999999</v>
      </c>
      <c r="R151" s="827"/>
      <c r="S151" s="832">
        <v>1290.8599999999999</v>
      </c>
    </row>
    <row r="152" spans="1:19" ht="14.45" customHeight="1" x14ac:dyDescent="0.2">
      <c r="A152" s="821" t="s">
        <v>5435</v>
      </c>
      <c r="B152" s="822" t="s">
        <v>5436</v>
      </c>
      <c r="C152" s="822" t="s">
        <v>599</v>
      </c>
      <c r="D152" s="822" t="s">
        <v>2883</v>
      </c>
      <c r="E152" s="822" t="s">
        <v>5694</v>
      </c>
      <c r="F152" s="822" t="s">
        <v>5695</v>
      </c>
      <c r="G152" s="822" t="s">
        <v>5696</v>
      </c>
      <c r="H152" s="831"/>
      <c r="I152" s="831"/>
      <c r="J152" s="822"/>
      <c r="K152" s="822"/>
      <c r="L152" s="831">
        <v>1</v>
      </c>
      <c r="M152" s="831">
        <v>2177.8000000000002</v>
      </c>
      <c r="N152" s="822">
        <v>1</v>
      </c>
      <c r="O152" s="822">
        <v>2177.8000000000002</v>
      </c>
      <c r="P152" s="831">
        <v>1</v>
      </c>
      <c r="Q152" s="831">
        <v>2184.48</v>
      </c>
      <c r="R152" s="827">
        <v>1.0030673156396364</v>
      </c>
      <c r="S152" s="832">
        <v>2184.48</v>
      </c>
    </row>
    <row r="153" spans="1:19" ht="14.45" customHeight="1" x14ac:dyDescent="0.2">
      <c r="A153" s="821" t="s">
        <v>5435</v>
      </c>
      <c r="B153" s="822" t="s">
        <v>5436</v>
      </c>
      <c r="C153" s="822" t="s">
        <v>599</v>
      </c>
      <c r="D153" s="822" t="s">
        <v>2883</v>
      </c>
      <c r="E153" s="822" t="s">
        <v>5694</v>
      </c>
      <c r="F153" s="822" t="s">
        <v>5697</v>
      </c>
      <c r="G153" s="822" t="s">
        <v>5698</v>
      </c>
      <c r="H153" s="831"/>
      <c r="I153" s="831"/>
      <c r="J153" s="822"/>
      <c r="K153" s="822"/>
      <c r="L153" s="831">
        <v>3</v>
      </c>
      <c r="M153" s="831">
        <v>7986.5999999999995</v>
      </c>
      <c r="N153" s="822">
        <v>1</v>
      </c>
      <c r="O153" s="822">
        <v>2662.2</v>
      </c>
      <c r="P153" s="831">
        <v>5</v>
      </c>
      <c r="Q153" s="831">
        <v>10718.84</v>
      </c>
      <c r="R153" s="827">
        <v>1.3421030225627928</v>
      </c>
      <c r="S153" s="832">
        <v>2143.768</v>
      </c>
    </row>
    <row r="154" spans="1:19" ht="14.45" customHeight="1" x14ac:dyDescent="0.2">
      <c r="A154" s="821" t="s">
        <v>5435</v>
      </c>
      <c r="B154" s="822" t="s">
        <v>5436</v>
      </c>
      <c r="C154" s="822" t="s">
        <v>599</v>
      </c>
      <c r="D154" s="822" t="s">
        <v>2883</v>
      </c>
      <c r="E154" s="822" t="s">
        <v>5735</v>
      </c>
      <c r="F154" s="822" t="s">
        <v>5740</v>
      </c>
      <c r="G154" s="822" t="s">
        <v>5741</v>
      </c>
      <c r="H154" s="831">
        <v>1</v>
      </c>
      <c r="I154" s="831">
        <v>147</v>
      </c>
      <c r="J154" s="822"/>
      <c r="K154" s="822">
        <v>147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5435</v>
      </c>
      <c r="B155" s="822" t="s">
        <v>5436</v>
      </c>
      <c r="C155" s="822" t="s">
        <v>599</v>
      </c>
      <c r="D155" s="822" t="s">
        <v>2883</v>
      </c>
      <c r="E155" s="822" t="s">
        <v>5735</v>
      </c>
      <c r="F155" s="822" t="s">
        <v>5742</v>
      </c>
      <c r="G155" s="822" t="s">
        <v>5743</v>
      </c>
      <c r="H155" s="831"/>
      <c r="I155" s="831"/>
      <c r="J155" s="822"/>
      <c r="K155" s="822"/>
      <c r="L155" s="831">
        <v>3</v>
      </c>
      <c r="M155" s="831">
        <v>597</v>
      </c>
      <c r="N155" s="822">
        <v>1</v>
      </c>
      <c r="O155" s="822">
        <v>199</v>
      </c>
      <c r="P155" s="831">
        <v>6</v>
      </c>
      <c r="Q155" s="831">
        <v>1206</v>
      </c>
      <c r="R155" s="827">
        <v>2.0201005025125629</v>
      </c>
      <c r="S155" s="832">
        <v>201</v>
      </c>
    </row>
    <row r="156" spans="1:19" ht="14.45" customHeight="1" x14ac:dyDescent="0.2">
      <c r="A156" s="821" t="s">
        <v>5435</v>
      </c>
      <c r="B156" s="822" t="s">
        <v>5436</v>
      </c>
      <c r="C156" s="822" t="s">
        <v>599</v>
      </c>
      <c r="D156" s="822" t="s">
        <v>2883</v>
      </c>
      <c r="E156" s="822" t="s">
        <v>5735</v>
      </c>
      <c r="F156" s="822" t="s">
        <v>5744</v>
      </c>
      <c r="G156" s="822" t="s">
        <v>5745</v>
      </c>
      <c r="H156" s="831">
        <v>2</v>
      </c>
      <c r="I156" s="831">
        <v>74</v>
      </c>
      <c r="J156" s="822">
        <v>0.48684210526315791</v>
      </c>
      <c r="K156" s="822">
        <v>37</v>
      </c>
      <c r="L156" s="831">
        <v>4</v>
      </c>
      <c r="M156" s="831">
        <v>152</v>
      </c>
      <c r="N156" s="822">
        <v>1</v>
      </c>
      <c r="O156" s="822">
        <v>38</v>
      </c>
      <c r="P156" s="831">
        <v>5</v>
      </c>
      <c r="Q156" s="831">
        <v>190</v>
      </c>
      <c r="R156" s="827">
        <v>1.25</v>
      </c>
      <c r="S156" s="832">
        <v>38</v>
      </c>
    </row>
    <row r="157" spans="1:19" ht="14.45" customHeight="1" x14ac:dyDescent="0.2">
      <c r="A157" s="821" t="s">
        <v>5435</v>
      </c>
      <c r="B157" s="822" t="s">
        <v>5436</v>
      </c>
      <c r="C157" s="822" t="s">
        <v>599</v>
      </c>
      <c r="D157" s="822" t="s">
        <v>2883</v>
      </c>
      <c r="E157" s="822" t="s">
        <v>5735</v>
      </c>
      <c r="F157" s="822" t="s">
        <v>5754</v>
      </c>
      <c r="G157" s="822" t="s">
        <v>5755</v>
      </c>
      <c r="H157" s="831">
        <v>13</v>
      </c>
      <c r="I157" s="831">
        <v>0</v>
      </c>
      <c r="J157" s="822"/>
      <c r="K157" s="822">
        <v>0</v>
      </c>
      <c r="L157" s="831">
        <v>86</v>
      </c>
      <c r="M157" s="831">
        <v>0</v>
      </c>
      <c r="N157" s="822"/>
      <c r="O157" s="822">
        <v>0</v>
      </c>
      <c r="P157" s="831">
        <v>81</v>
      </c>
      <c r="Q157" s="831">
        <v>0</v>
      </c>
      <c r="R157" s="827"/>
      <c r="S157" s="832">
        <v>0</v>
      </c>
    </row>
    <row r="158" spans="1:19" ht="14.45" customHeight="1" x14ac:dyDescent="0.2">
      <c r="A158" s="821" t="s">
        <v>5435</v>
      </c>
      <c r="B158" s="822" t="s">
        <v>5436</v>
      </c>
      <c r="C158" s="822" t="s">
        <v>599</v>
      </c>
      <c r="D158" s="822" t="s">
        <v>2883</v>
      </c>
      <c r="E158" s="822" t="s">
        <v>5735</v>
      </c>
      <c r="F158" s="822" t="s">
        <v>5756</v>
      </c>
      <c r="G158" s="822" t="s">
        <v>5757</v>
      </c>
      <c r="H158" s="831"/>
      <c r="I158" s="831"/>
      <c r="J158" s="822"/>
      <c r="K158" s="822"/>
      <c r="L158" s="831">
        <v>4</v>
      </c>
      <c r="M158" s="831">
        <v>0</v>
      </c>
      <c r="N158" s="822"/>
      <c r="O158" s="822">
        <v>0</v>
      </c>
      <c r="P158" s="831">
        <v>7</v>
      </c>
      <c r="Q158" s="831">
        <v>0</v>
      </c>
      <c r="R158" s="827"/>
      <c r="S158" s="832">
        <v>0</v>
      </c>
    </row>
    <row r="159" spans="1:19" ht="14.45" customHeight="1" x14ac:dyDescent="0.2">
      <c r="A159" s="821" t="s">
        <v>5435</v>
      </c>
      <c r="B159" s="822" t="s">
        <v>5436</v>
      </c>
      <c r="C159" s="822" t="s">
        <v>599</v>
      </c>
      <c r="D159" s="822" t="s">
        <v>2883</v>
      </c>
      <c r="E159" s="822" t="s">
        <v>5735</v>
      </c>
      <c r="F159" s="822" t="s">
        <v>5758</v>
      </c>
      <c r="G159" s="822" t="s">
        <v>5759</v>
      </c>
      <c r="H159" s="831">
        <v>3</v>
      </c>
      <c r="I159" s="831">
        <v>732</v>
      </c>
      <c r="J159" s="822"/>
      <c r="K159" s="822">
        <v>244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5435</v>
      </c>
      <c r="B160" s="822" t="s">
        <v>5436</v>
      </c>
      <c r="C160" s="822" t="s">
        <v>599</v>
      </c>
      <c r="D160" s="822" t="s">
        <v>2883</v>
      </c>
      <c r="E160" s="822" t="s">
        <v>5735</v>
      </c>
      <c r="F160" s="822" t="s">
        <v>5762</v>
      </c>
      <c r="G160" s="822" t="s">
        <v>5763</v>
      </c>
      <c r="H160" s="831">
        <v>1</v>
      </c>
      <c r="I160" s="831">
        <v>37</v>
      </c>
      <c r="J160" s="822"/>
      <c r="K160" s="822">
        <v>37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5435</v>
      </c>
      <c r="B161" s="822" t="s">
        <v>5436</v>
      </c>
      <c r="C161" s="822" t="s">
        <v>599</v>
      </c>
      <c r="D161" s="822" t="s">
        <v>2883</v>
      </c>
      <c r="E161" s="822" t="s">
        <v>5735</v>
      </c>
      <c r="F161" s="822" t="s">
        <v>5766</v>
      </c>
      <c r="G161" s="822" t="s">
        <v>5767</v>
      </c>
      <c r="H161" s="831">
        <v>1</v>
      </c>
      <c r="I161" s="831">
        <v>32</v>
      </c>
      <c r="J161" s="822"/>
      <c r="K161" s="822">
        <v>32</v>
      </c>
      <c r="L161" s="831"/>
      <c r="M161" s="831"/>
      <c r="N161" s="822"/>
      <c r="O161" s="822"/>
      <c r="P161" s="831">
        <v>3</v>
      </c>
      <c r="Q161" s="831">
        <v>99</v>
      </c>
      <c r="R161" s="827"/>
      <c r="S161" s="832">
        <v>33</v>
      </c>
    </row>
    <row r="162" spans="1:19" ht="14.45" customHeight="1" x14ac:dyDescent="0.2">
      <c r="A162" s="821" t="s">
        <v>5435</v>
      </c>
      <c r="B162" s="822" t="s">
        <v>5436</v>
      </c>
      <c r="C162" s="822" t="s">
        <v>599</v>
      </c>
      <c r="D162" s="822" t="s">
        <v>2883</v>
      </c>
      <c r="E162" s="822" t="s">
        <v>5735</v>
      </c>
      <c r="F162" s="822" t="s">
        <v>5776</v>
      </c>
      <c r="G162" s="822" t="s">
        <v>5777</v>
      </c>
      <c r="H162" s="831"/>
      <c r="I162" s="831"/>
      <c r="J162" s="822"/>
      <c r="K162" s="822"/>
      <c r="L162" s="831">
        <v>3</v>
      </c>
      <c r="M162" s="831">
        <v>183</v>
      </c>
      <c r="N162" s="822">
        <v>1</v>
      </c>
      <c r="O162" s="822">
        <v>61</v>
      </c>
      <c r="P162" s="831">
        <v>2</v>
      </c>
      <c r="Q162" s="831">
        <v>124</v>
      </c>
      <c r="R162" s="827">
        <v>0.67759562841530052</v>
      </c>
      <c r="S162" s="832">
        <v>62</v>
      </c>
    </row>
    <row r="163" spans="1:19" ht="14.45" customHeight="1" x14ac:dyDescent="0.2">
      <c r="A163" s="821" t="s">
        <v>5435</v>
      </c>
      <c r="B163" s="822" t="s">
        <v>5436</v>
      </c>
      <c r="C163" s="822" t="s">
        <v>599</v>
      </c>
      <c r="D163" s="822" t="s">
        <v>2883</v>
      </c>
      <c r="E163" s="822" t="s">
        <v>5735</v>
      </c>
      <c r="F163" s="822" t="s">
        <v>5784</v>
      </c>
      <c r="G163" s="822" t="s">
        <v>5785</v>
      </c>
      <c r="H163" s="831"/>
      <c r="I163" s="831"/>
      <c r="J163" s="822"/>
      <c r="K163" s="822"/>
      <c r="L163" s="831">
        <v>2</v>
      </c>
      <c r="M163" s="831">
        <v>0</v>
      </c>
      <c r="N163" s="822"/>
      <c r="O163" s="822">
        <v>0</v>
      </c>
      <c r="P163" s="831">
        <v>2</v>
      </c>
      <c r="Q163" s="831">
        <v>0</v>
      </c>
      <c r="R163" s="827"/>
      <c r="S163" s="832">
        <v>0</v>
      </c>
    </row>
    <row r="164" spans="1:19" ht="14.45" customHeight="1" x14ac:dyDescent="0.2">
      <c r="A164" s="821" t="s">
        <v>5435</v>
      </c>
      <c r="B164" s="822" t="s">
        <v>5436</v>
      </c>
      <c r="C164" s="822" t="s">
        <v>599</v>
      </c>
      <c r="D164" s="822" t="s">
        <v>2883</v>
      </c>
      <c r="E164" s="822" t="s">
        <v>5735</v>
      </c>
      <c r="F164" s="822" t="s">
        <v>5789</v>
      </c>
      <c r="G164" s="822" t="s">
        <v>5787</v>
      </c>
      <c r="H164" s="831"/>
      <c r="I164" s="831"/>
      <c r="J164" s="822"/>
      <c r="K164" s="822"/>
      <c r="L164" s="831"/>
      <c r="M164" s="831"/>
      <c r="N164" s="822"/>
      <c r="O164" s="822"/>
      <c r="P164" s="831">
        <v>1</v>
      </c>
      <c r="Q164" s="831">
        <v>0</v>
      </c>
      <c r="R164" s="827"/>
      <c r="S164" s="832">
        <v>0</v>
      </c>
    </row>
    <row r="165" spans="1:19" ht="14.45" customHeight="1" x14ac:dyDescent="0.2">
      <c r="A165" s="821" t="s">
        <v>5435</v>
      </c>
      <c r="B165" s="822" t="s">
        <v>5436</v>
      </c>
      <c r="C165" s="822" t="s">
        <v>599</v>
      </c>
      <c r="D165" s="822" t="s">
        <v>2883</v>
      </c>
      <c r="E165" s="822" t="s">
        <v>5735</v>
      </c>
      <c r="F165" s="822" t="s">
        <v>5790</v>
      </c>
      <c r="G165" s="822" t="s">
        <v>5787</v>
      </c>
      <c r="H165" s="831"/>
      <c r="I165" s="831"/>
      <c r="J165" s="822"/>
      <c r="K165" s="822"/>
      <c r="L165" s="831"/>
      <c r="M165" s="831"/>
      <c r="N165" s="822"/>
      <c r="O165" s="822"/>
      <c r="P165" s="831">
        <v>1</v>
      </c>
      <c r="Q165" s="831">
        <v>0</v>
      </c>
      <c r="R165" s="827"/>
      <c r="S165" s="832">
        <v>0</v>
      </c>
    </row>
    <row r="166" spans="1:19" ht="14.45" customHeight="1" x14ac:dyDescent="0.2">
      <c r="A166" s="821" t="s">
        <v>5435</v>
      </c>
      <c r="B166" s="822" t="s">
        <v>5436</v>
      </c>
      <c r="C166" s="822" t="s">
        <v>599</v>
      </c>
      <c r="D166" s="822" t="s">
        <v>2883</v>
      </c>
      <c r="E166" s="822" t="s">
        <v>5735</v>
      </c>
      <c r="F166" s="822" t="s">
        <v>5791</v>
      </c>
      <c r="G166" s="822" t="s">
        <v>5792</v>
      </c>
      <c r="H166" s="831"/>
      <c r="I166" s="831"/>
      <c r="J166" s="822"/>
      <c r="K166" s="822"/>
      <c r="L166" s="831"/>
      <c r="M166" s="831"/>
      <c r="N166" s="822"/>
      <c r="O166" s="822"/>
      <c r="P166" s="831">
        <v>4</v>
      </c>
      <c r="Q166" s="831">
        <v>0</v>
      </c>
      <c r="R166" s="827"/>
      <c r="S166" s="832">
        <v>0</v>
      </c>
    </row>
    <row r="167" spans="1:19" ht="14.45" customHeight="1" x14ac:dyDescent="0.2">
      <c r="A167" s="821" t="s">
        <v>5435</v>
      </c>
      <c r="B167" s="822" t="s">
        <v>5436</v>
      </c>
      <c r="C167" s="822" t="s">
        <v>599</v>
      </c>
      <c r="D167" s="822" t="s">
        <v>2890</v>
      </c>
      <c r="E167" s="822" t="s">
        <v>5437</v>
      </c>
      <c r="F167" s="822" t="s">
        <v>5438</v>
      </c>
      <c r="G167" s="822" t="s">
        <v>5439</v>
      </c>
      <c r="H167" s="831"/>
      <c r="I167" s="831"/>
      <c r="J167" s="822"/>
      <c r="K167" s="822"/>
      <c r="L167" s="831">
        <v>1</v>
      </c>
      <c r="M167" s="831">
        <v>54.400000000000006</v>
      </c>
      <c r="N167" s="822">
        <v>1</v>
      </c>
      <c r="O167" s="822">
        <v>54.400000000000006</v>
      </c>
      <c r="P167" s="831"/>
      <c r="Q167" s="831"/>
      <c r="R167" s="827"/>
      <c r="S167" s="832"/>
    </row>
    <row r="168" spans="1:19" ht="14.45" customHeight="1" x14ac:dyDescent="0.2">
      <c r="A168" s="821" t="s">
        <v>5435</v>
      </c>
      <c r="B168" s="822" t="s">
        <v>5436</v>
      </c>
      <c r="C168" s="822" t="s">
        <v>599</v>
      </c>
      <c r="D168" s="822" t="s">
        <v>2890</v>
      </c>
      <c r="E168" s="822" t="s">
        <v>5437</v>
      </c>
      <c r="F168" s="822" t="s">
        <v>5440</v>
      </c>
      <c r="G168" s="822" t="s">
        <v>5439</v>
      </c>
      <c r="H168" s="831"/>
      <c r="I168" s="831"/>
      <c r="J168" s="822"/>
      <c r="K168" s="822"/>
      <c r="L168" s="831">
        <v>2.4000000000000004</v>
      </c>
      <c r="M168" s="831">
        <v>261.01</v>
      </c>
      <c r="N168" s="822">
        <v>1</v>
      </c>
      <c r="O168" s="822">
        <v>108.75416666666665</v>
      </c>
      <c r="P168" s="831"/>
      <c r="Q168" s="831"/>
      <c r="R168" s="827"/>
      <c r="S168" s="832"/>
    </row>
    <row r="169" spans="1:19" ht="14.45" customHeight="1" x14ac:dyDescent="0.2">
      <c r="A169" s="821" t="s">
        <v>5435</v>
      </c>
      <c r="B169" s="822" t="s">
        <v>5436</v>
      </c>
      <c r="C169" s="822" t="s">
        <v>599</v>
      </c>
      <c r="D169" s="822" t="s">
        <v>2890</v>
      </c>
      <c r="E169" s="822" t="s">
        <v>5437</v>
      </c>
      <c r="F169" s="822" t="s">
        <v>5442</v>
      </c>
      <c r="G169" s="822" t="s">
        <v>5443</v>
      </c>
      <c r="H169" s="831"/>
      <c r="I169" s="831"/>
      <c r="J169" s="822"/>
      <c r="K169" s="822"/>
      <c r="L169" s="831">
        <v>2.6000000000000005</v>
      </c>
      <c r="M169" s="831">
        <v>33.44</v>
      </c>
      <c r="N169" s="822">
        <v>1</v>
      </c>
      <c r="O169" s="822">
        <v>12.861538461538458</v>
      </c>
      <c r="P169" s="831">
        <v>0.2</v>
      </c>
      <c r="Q169" s="831">
        <v>2.57</v>
      </c>
      <c r="R169" s="827">
        <v>7.6854066985645939E-2</v>
      </c>
      <c r="S169" s="832">
        <v>12.849999999999998</v>
      </c>
    </row>
    <row r="170" spans="1:19" ht="14.45" customHeight="1" x14ac:dyDescent="0.2">
      <c r="A170" s="821" t="s">
        <v>5435</v>
      </c>
      <c r="B170" s="822" t="s">
        <v>5436</v>
      </c>
      <c r="C170" s="822" t="s">
        <v>599</v>
      </c>
      <c r="D170" s="822" t="s">
        <v>2890</v>
      </c>
      <c r="E170" s="822" t="s">
        <v>5437</v>
      </c>
      <c r="F170" s="822" t="s">
        <v>5444</v>
      </c>
      <c r="G170" s="822" t="s">
        <v>5445</v>
      </c>
      <c r="H170" s="831"/>
      <c r="I170" s="831"/>
      <c r="J170" s="822"/>
      <c r="K170" s="822"/>
      <c r="L170" s="831">
        <v>21.9</v>
      </c>
      <c r="M170" s="831">
        <v>3935.5699999999997</v>
      </c>
      <c r="N170" s="822">
        <v>1</v>
      </c>
      <c r="O170" s="822">
        <v>179.70639269406394</v>
      </c>
      <c r="P170" s="831">
        <v>8.6999999999999993</v>
      </c>
      <c r="Q170" s="831">
        <v>1786.98</v>
      </c>
      <c r="R170" s="827">
        <v>0.45405875133716339</v>
      </c>
      <c r="S170" s="832">
        <v>205.4</v>
      </c>
    </row>
    <row r="171" spans="1:19" ht="14.45" customHeight="1" x14ac:dyDescent="0.2">
      <c r="A171" s="821" t="s">
        <v>5435</v>
      </c>
      <c r="B171" s="822" t="s">
        <v>5436</v>
      </c>
      <c r="C171" s="822" t="s">
        <v>599</v>
      </c>
      <c r="D171" s="822" t="s">
        <v>2890</v>
      </c>
      <c r="E171" s="822" t="s">
        <v>5437</v>
      </c>
      <c r="F171" s="822" t="s">
        <v>5448</v>
      </c>
      <c r="G171" s="822" t="s">
        <v>1341</v>
      </c>
      <c r="H171" s="831"/>
      <c r="I171" s="831"/>
      <c r="J171" s="822"/>
      <c r="K171" s="822"/>
      <c r="L171" s="831">
        <v>31</v>
      </c>
      <c r="M171" s="831">
        <v>414.47</v>
      </c>
      <c r="N171" s="822">
        <v>1</v>
      </c>
      <c r="O171" s="822">
        <v>13.370000000000001</v>
      </c>
      <c r="P171" s="831"/>
      <c r="Q171" s="831"/>
      <c r="R171" s="827"/>
      <c r="S171" s="832"/>
    </row>
    <row r="172" spans="1:19" ht="14.45" customHeight="1" x14ac:dyDescent="0.2">
      <c r="A172" s="821" t="s">
        <v>5435</v>
      </c>
      <c r="B172" s="822" t="s">
        <v>5436</v>
      </c>
      <c r="C172" s="822" t="s">
        <v>599</v>
      </c>
      <c r="D172" s="822" t="s">
        <v>2890</v>
      </c>
      <c r="E172" s="822" t="s">
        <v>5437</v>
      </c>
      <c r="F172" s="822" t="s">
        <v>5455</v>
      </c>
      <c r="G172" s="822" t="s">
        <v>5456</v>
      </c>
      <c r="H172" s="831"/>
      <c r="I172" s="831"/>
      <c r="J172" s="822"/>
      <c r="K172" s="822"/>
      <c r="L172" s="831"/>
      <c r="M172" s="831"/>
      <c r="N172" s="822"/>
      <c r="O172" s="822"/>
      <c r="P172" s="831">
        <v>2</v>
      </c>
      <c r="Q172" s="831">
        <v>40807</v>
      </c>
      <c r="R172" s="827"/>
      <c r="S172" s="832">
        <v>20403.5</v>
      </c>
    </row>
    <row r="173" spans="1:19" ht="14.45" customHeight="1" x14ac:dyDescent="0.2">
      <c r="A173" s="821" t="s">
        <v>5435</v>
      </c>
      <c r="B173" s="822" t="s">
        <v>5436</v>
      </c>
      <c r="C173" s="822" t="s">
        <v>599</v>
      </c>
      <c r="D173" s="822" t="s">
        <v>2890</v>
      </c>
      <c r="E173" s="822" t="s">
        <v>5437</v>
      </c>
      <c r="F173" s="822" t="s">
        <v>5459</v>
      </c>
      <c r="G173" s="822" t="s">
        <v>2824</v>
      </c>
      <c r="H173" s="831"/>
      <c r="I173" s="831"/>
      <c r="J173" s="822"/>
      <c r="K173" s="822"/>
      <c r="L173" s="831">
        <v>152.9</v>
      </c>
      <c r="M173" s="831">
        <v>2007260.1800000002</v>
      </c>
      <c r="N173" s="822">
        <v>1</v>
      </c>
      <c r="O173" s="822">
        <v>13127.927926749509</v>
      </c>
      <c r="P173" s="831">
        <v>67.069999999999993</v>
      </c>
      <c r="Q173" s="831">
        <v>527397.78</v>
      </c>
      <c r="R173" s="827">
        <v>0.26274510163400938</v>
      </c>
      <c r="S173" s="832">
        <v>7863.3931713135544</v>
      </c>
    </row>
    <row r="174" spans="1:19" ht="14.45" customHeight="1" x14ac:dyDescent="0.2">
      <c r="A174" s="821" t="s">
        <v>5435</v>
      </c>
      <c r="B174" s="822" t="s">
        <v>5436</v>
      </c>
      <c r="C174" s="822" t="s">
        <v>599</v>
      </c>
      <c r="D174" s="822" t="s">
        <v>2890</v>
      </c>
      <c r="E174" s="822" t="s">
        <v>5437</v>
      </c>
      <c r="F174" s="822" t="s">
        <v>5460</v>
      </c>
      <c r="G174" s="822" t="s">
        <v>5461</v>
      </c>
      <c r="H174" s="831"/>
      <c r="I174" s="831"/>
      <c r="J174" s="822"/>
      <c r="K174" s="822"/>
      <c r="L174" s="831"/>
      <c r="M174" s="831"/>
      <c r="N174" s="822"/>
      <c r="O174" s="822"/>
      <c r="P174" s="831">
        <v>1</v>
      </c>
      <c r="Q174" s="831">
        <v>28545</v>
      </c>
      <c r="R174" s="827"/>
      <c r="S174" s="832">
        <v>28545</v>
      </c>
    </row>
    <row r="175" spans="1:19" ht="14.45" customHeight="1" x14ac:dyDescent="0.2">
      <c r="A175" s="821" t="s">
        <v>5435</v>
      </c>
      <c r="B175" s="822" t="s">
        <v>5436</v>
      </c>
      <c r="C175" s="822" t="s">
        <v>599</v>
      </c>
      <c r="D175" s="822" t="s">
        <v>2890</v>
      </c>
      <c r="E175" s="822" t="s">
        <v>5437</v>
      </c>
      <c r="F175" s="822" t="s">
        <v>5462</v>
      </c>
      <c r="G175" s="822" t="s">
        <v>5461</v>
      </c>
      <c r="H175" s="831"/>
      <c r="I175" s="831"/>
      <c r="J175" s="822"/>
      <c r="K175" s="822"/>
      <c r="L175" s="831"/>
      <c r="M175" s="831"/>
      <c r="N175" s="822"/>
      <c r="O175" s="822"/>
      <c r="P175" s="831">
        <v>1</v>
      </c>
      <c r="Q175" s="831">
        <v>57847.6</v>
      </c>
      <c r="R175" s="827"/>
      <c r="S175" s="832">
        <v>57847.6</v>
      </c>
    </row>
    <row r="176" spans="1:19" ht="14.45" customHeight="1" x14ac:dyDescent="0.2">
      <c r="A176" s="821" t="s">
        <v>5435</v>
      </c>
      <c r="B176" s="822" t="s">
        <v>5436</v>
      </c>
      <c r="C176" s="822" t="s">
        <v>599</v>
      </c>
      <c r="D176" s="822" t="s">
        <v>2890</v>
      </c>
      <c r="E176" s="822" t="s">
        <v>5437</v>
      </c>
      <c r="F176" s="822" t="s">
        <v>5463</v>
      </c>
      <c r="G176" s="822" t="s">
        <v>5461</v>
      </c>
      <c r="H176" s="831"/>
      <c r="I176" s="831"/>
      <c r="J176" s="822"/>
      <c r="K176" s="822"/>
      <c r="L176" s="831">
        <v>2</v>
      </c>
      <c r="M176" s="831">
        <v>222894</v>
      </c>
      <c r="N176" s="822">
        <v>1</v>
      </c>
      <c r="O176" s="822">
        <v>111447</v>
      </c>
      <c r="P176" s="831"/>
      <c r="Q176" s="831"/>
      <c r="R176" s="827"/>
      <c r="S176" s="832"/>
    </row>
    <row r="177" spans="1:19" ht="14.45" customHeight="1" x14ac:dyDescent="0.2">
      <c r="A177" s="821" t="s">
        <v>5435</v>
      </c>
      <c r="B177" s="822" t="s">
        <v>5436</v>
      </c>
      <c r="C177" s="822" t="s">
        <v>599</v>
      </c>
      <c r="D177" s="822" t="s">
        <v>2890</v>
      </c>
      <c r="E177" s="822" t="s">
        <v>5437</v>
      </c>
      <c r="F177" s="822" t="s">
        <v>5464</v>
      </c>
      <c r="G177" s="822" t="s">
        <v>5465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78827</v>
      </c>
      <c r="R177" s="827"/>
      <c r="S177" s="832">
        <v>78827</v>
      </c>
    </row>
    <row r="178" spans="1:19" ht="14.45" customHeight="1" x14ac:dyDescent="0.2">
      <c r="A178" s="821" t="s">
        <v>5435</v>
      </c>
      <c r="B178" s="822" t="s">
        <v>5436</v>
      </c>
      <c r="C178" s="822" t="s">
        <v>599</v>
      </c>
      <c r="D178" s="822" t="s">
        <v>2890</v>
      </c>
      <c r="E178" s="822" t="s">
        <v>5437</v>
      </c>
      <c r="F178" s="822" t="s">
        <v>5468</v>
      </c>
      <c r="G178" s="822" t="s">
        <v>5469</v>
      </c>
      <c r="H178" s="831"/>
      <c r="I178" s="831"/>
      <c r="J178" s="822"/>
      <c r="K178" s="822"/>
      <c r="L178" s="831">
        <v>4</v>
      </c>
      <c r="M178" s="831">
        <v>33038.6</v>
      </c>
      <c r="N178" s="822">
        <v>1</v>
      </c>
      <c r="O178" s="822">
        <v>8259.65</v>
      </c>
      <c r="P178" s="831">
        <v>24</v>
      </c>
      <c r="Q178" s="831">
        <v>186702.42</v>
      </c>
      <c r="R178" s="827">
        <v>5.6510390876126717</v>
      </c>
      <c r="S178" s="832">
        <v>7779.2675000000008</v>
      </c>
    </row>
    <row r="179" spans="1:19" ht="14.45" customHeight="1" x14ac:dyDescent="0.2">
      <c r="A179" s="821" t="s">
        <v>5435</v>
      </c>
      <c r="B179" s="822" t="s">
        <v>5436</v>
      </c>
      <c r="C179" s="822" t="s">
        <v>599</v>
      </c>
      <c r="D179" s="822" t="s">
        <v>2890</v>
      </c>
      <c r="E179" s="822" t="s">
        <v>5437</v>
      </c>
      <c r="F179" s="822" t="s">
        <v>5473</v>
      </c>
      <c r="G179" s="822" t="s">
        <v>2095</v>
      </c>
      <c r="H179" s="831"/>
      <c r="I179" s="831"/>
      <c r="J179" s="822"/>
      <c r="K179" s="822"/>
      <c r="L179" s="831"/>
      <c r="M179" s="831"/>
      <c r="N179" s="822"/>
      <c r="O179" s="822"/>
      <c r="P179" s="831">
        <v>2.4699999999999998</v>
      </c>
      <c r="Q179" s="831">
        <v>15930.04</v>
      </c>
      <c r="R179" s="827"/>
      <c r="S179" s="832">
        <v>6449.4089068825924</v>
      </c>
    </row>
    <row r="180" spans="1:19" ht="14.45" customHeight="1" x14ac:dyDescent="0.2">
      <c r="A180" s="821" t="s">
        <v>5435</v>
      </c>
      <c r="B180" s="822" t="s">
        <v>5436</v>
      </c>
      <c r="C180" s="822" t="s">
        <v>599</v>
      </c>
      <c r="D180" s="822" t="s">
        <v>2890</v>
      </c>
      <c r="E180" s="822" t="s">
        <v>5437</v>
      </c>
      <c r="F180" s="822" t="s">
        <v>5474</v>
      </c>
      <c r="G180" s="822" t="s">
        <v>2095</v>
      </c>
      <c r="H180" s="831"/>
      <c r="I180" s="831"/>
      <c r="J180" s="822"/>
      <c r="K180" s="822"/>
      <c r="L180" s="831"/>
      <c r="M180" s="831"/>
      <c r="N180" s="822"/>
      <c r="O180" s="822"/>
      <c r="P180" s="831">
        <v>0.23</v>
      </c>
      <c r="Q180" s="831">
        <v>5933.54</v>
      </c>
      <c r="R180" s="827"/>
      <c r="S180" s="832">
        <v>25798</v>
      </c>
    </row>
    <row r="181" spans="1:19" ht="14.45" customHeight="1" x14ac:dyDescent="0.2">
      <c r="A181" s="821" t="s">
        <v>5435</v>
      </c>
      <c r="B181" s="822" t="s">
        <v>5436</v>
      </c>
      <c r="C181" s="822" t="s">
        <v>599</v>
      </c>
      <c r="D181" s="822" t="s">
        <v>2890</v>
      </c>
      <c r="E181" s="822" t="s">
        <v>5437</v>
      </c>
      <c r="F181" s="822" t="s">
        <v>5475</v>
      </c>
      <c r="G181" s="822" t="s">
        <v>2107</v>
      </c>
      <c r="H181" s="831"/>
      <c r="I181" s="831"/>
      <c r="J181" s="822"/>
      <c r="K181" s="822"/>
      <c r="L181" s="831">
        <v>4.9399999999999995</v>
      </c>
      <c r="M181" s="831">
        <v>24159.51</v>
      </c>
      <c r="N181" s="822">
        <v>1</v>
      </c>
      <c r="O181" s="822">
        <v>4890.5890688259115</v>
      </c>
      <c r="P181" s="831">
        <v>15.17</v>
      </c>
      <c r="Q181" s="831">
        <v>74190.25</v>
      </c>
      <c r="R181" s="827">
        <v>3.0708507747052818</v>
      </c>
      <c r="S181" s="832">
        <v>4890.5899802241265</v>
      </c>
    </row>
    <row r="182" spans="1:19" ht="14.45" customHeight="1" x14ac:dyDescent="0.2">
      <c r="A182" s="821" t="s">
        <v>5435</v>
      </c>
      <c r="B182" s="822" t="s">
        <v>5436</v>
      </c>
      <c r="C182" s="822" t="s">
        <v>599</v>
      </c>
      <c r="D182" s="822" t="s">
        <v>2890</v>
      </c>
      <c r="E182" s="822" t="s">
        <v>5437</v>
      </c>
      <c r="F182" s="822" t="s">
        <v>5479</v>
      </c>
      <c r="G182" s="822" t="s">
        <v>2057</v>
      </c>
      <c r="H182" s="831"/>
      <c r="I182" s="831"/>
      <c r="J182" s="822"/>
      <c r="K182" s="822"/>
      <c r="L182" s="831">
        <v>3</v>
      </c>
      <c r="M182" s="831">
        <v>3872.58</v>
      </c>
      <c r="N182" s="822">
        <v>1</v>
      </c>
      <c r="O182" s="822">
        <v>1290.8599999999999</v>
      </c>
      <c r="P182" s="831"/>
      <c r="Q182" s="831"/>
      <c r="R182" s="827"/>
      <c r="S182" s="832"/>
    </row>
    <row r="183" spans="1:19" ht="14.45" customHeight="1" x14ac:dyDescent="0.2">
      <c r="A183" s="821" t="s">
        <v>5435</v>
      </c>
      <c r="B183" s="822" t="s">
        <v>5436</v>
      </c>
      <c r="C183" s="822" t="s">
        <v>599</v>
      </c>
      <c r="D183" s="822" t="s">
        <v>2890</v>
      </c>
      <c r="E183" s="822" t="s">
        <v>5437</v>
      </c>
      <c r="F183" s="822" t="s">
        <v>5480</v>
      </c>
      <c r="G183" s="822" t="s">
        <v>654</v>
      </c>
      <c r="H183" s="831"/>
      <c r="I183" s="831"/>
      <c r="J183" s="822"/>
      <c r="K183" s="822"/>
      <c r="L183" s="831">
        <v>0.1</v>
      </c>
      <c r="M183" s="831">
        <v>4.7300000000000004</v>
      </c>
      <c r="N183" s="822">
        <v>1</v>
      </c>
      <c r="O183" s="822">
        <v>47.300000000000004</v>
      </c>
      <c r="P183" s="831"/>
      <c r="Q183" s="831"/>
      <c r="R183" s="827"/>
      <c r="S183" s="832"/>
    </row>
    <row r="184" spans="1:19" ht="14.45" customHeight="1" x14ac:dyDescent="0.2">
      <c r="A184" s="821" t="s">
        <v>5435</v>
      </c>
      <c r="B184" s="822" t="s">
        <v>5436</v>
      </c>
      <c r="C184" s="822" t="s">
        <v>599</v>
      </c>
      <c r="D184" s="822" t="s">
        <v>2890</v>
      </c>
      <c r="E184" s="822" t="s">
        <v>5437</v>
      </c>
      <c r="F184" s="822" t="s">
        <v>5481</v>
      </c>
      <c r="G184" s="822" t="s">
        <v>1298</v>
      </c>
      <c r="H184" s="831"/>
      <c r="I184" s="831"/>
      <c r="J184" s="822"/>
      <c r="K184" s="822"/>
      <c r="L184" s="831">
        <v>26.6</v>
      </c>
      <c r="M184" s="831">
        <v>4665.07</v>
      </c>
      <c r="N184" s="822">
        <v>1</v>
      </c>
      <c r="O184" s="822">
        <v>175.37857142857141</v>
      </c>
      <c r="P184" s="831">
        <v>12</v>
      </c>
      <c r="Q184" s="831">
        <v>2102.4</v>
      </c>
      <c r="R184" s="827">
        <v>0.45066847871521759</v>
      </c>
      <c r="S184" s="832">
        <v>175.20000000000002</v>
      </c>
    </row>
    <row r="185" spans="1:19" ht="14.45" customHeight="1" x14ac:dyDescent="0.2">
      <c r="A185" s="821" t="s">
        <v>5435</v>
      </c>
      <c r="B185" s="822" t="s">
        <v>5436</v>
      </c>
      <c r="C185" s="822" t="s">
        <v>599</v>
      </c>
      <c r="D185" s="822" t="s">
        <v>2890</v>
      </c>
      <c r="E185" s="822" t="s">
        <v>5437</v>
      </c>
      <c r="F185" s="822" t="s">
        <v>5482</v>
      </c>
      <c r="G185" s="822" t="s">
        <v>816</v>
      </c>
      <c r="H185" s="831"/>
      <c r="I185" s="831"/>
      <c r="J185" s="822"/>
      <c r="K185" s="822"/>
      <c r="L185" s="831">
        <v>0.4</v>
      </c>
      <c r="M185" s="831">
        <v>24.06</v>
      </c>
      <c r="N185" s="822">
        <v>1</v>
      </c>
      <c r="O185" s="822">
        <v>60.149999999999991</v>
      </c>
      <c r="P185" s="831">
        <v>10.7</v>
      </c>
      <c r="Q185" s="831">
        <v>640.70000000000005</v>
      </c>
      <c r="R185" s="827">
        <v>26.629260182876145</v>
      </c>
      <c r="S185" s="832">
        <v>59.878504672897208</v>
      </c>
    </row>
    <row r="186" spans="1:19" ht="14.45" customHeight="1" x14ac:dyDescent="0.2">
      <c r="A186" s="821" t="s">
        <v>5435</v>
      </c>
      <c r="B186" s="822" t="s">
        <v>5436</v>
      </c>
      <c r="C186" s="822" t="s">
        <v>599</v>
      </c>
      <c r="D186" s="822" t="s">
        <v>2890</v>
      </c>
      <c r="E186" s="822" t="s">
        <v>5437</v>
      </c>
      <c r="F186" s="822" t="s">
        <v>5483</v>
      </c>
      <c r="G186" s="822" t="s">
        <v>3632</v>
      </c>
      <c r="H186" s="831"/>
      <c r="I186" s="831"/>
      <c r="J186" s="822"/>
      <c r="K186" s="822"/>
      <c r="L186" s="831">
        <v>6.3999999999999995</v>
      </c>
      <c r="M186" s="831">
        <v>4391.3500000000004</v>
      </c>
      <c r="N186" s="822">
        <v>1</v>
      </c>
      <c r="O186" s="822">
        <v>686.14843750000011</v>
      </c>
      <c r="P186" s="831">
        <v>1.77</v>
      </c>
      <c r="Q186" s="831">
        <v>1214.46</v>
      </c>
      <c r="R186" s="827">
        <v>0.27655732291892016</v>
      </c>
      <c r="S186" s="832">
        <v>686.13559322033905</v>
      </c>
    </row>
    <row r="187" spans="1:19" ht="14.45" customHeight="1" x14ac:dyDescent="0.2">
      <c r="A187" s="821" t="s">
        <v>5435</v>
      </c>
      <c r="B187" s="822" t="s">
        <v>5436</v>
      </c>
      <c r="C187" s="822" t="s">
        <v>599</v>
      </c>
      <c r="D187" s="822" t="s">
        <v>2890</v>
      </c>
      <c r="E187" s="822" t="s">
        <v>5437</v>
      </c>
      <c r="F187" s="822" t="s">
        <v>5484</v>
      </c>
      <c r="G187" s="822" t="s">
        <v>3632</v>
      </c>
      <c r="H187" s="831"/>
      <c r="I187" s="831"/>
      <c r="J187" s="822"/>
      <c r="K187" s="822"/>
      <c r="L187" s="831">
        <v>9.35</v>
      </c>
      <c r="M187" s="831">
        <v>1603.9799999999998</v>
      </c>
      <c r="N187" s="822">
        <v>1</v>
      </c>
      <c r="O187" s="822">
        <v>171.54866310160426</v>
      </c>
      <c r="P187" s="831">
        <v>5.17</v>
      </c>
      <c r="Q187" s="831">
        <v>886.91000000000008</v>
      </c>
      <c r="R187" s="827">
        <v>0.55294330353246313</v>
      </c>
      <c r="S187" s="832">
        <v>171.54932301740814</v>
      </c>
    </row>
    <row r="188" spans="1:19" ht="14.45" customHeight="1" x14ac:dyDescent="0.2">
      <c r="A188" s="821" t="s">
        <v>5435</v>
      </c>
      <c r="B188" s="822" t="s">
        <v>5436</v>
      </c>
      <c r="C188" s="822" t="s">
        <v>599</v>
      </c>
      <c r="D188" s="822" t="s">
        <v>2890</v>
      </c>
      <c r="E188" s="822" t="s">
        <v>5437</v>
      </c>
      <c r="F188" s="822" t="s">
        <v>5485</v>
      </c>
      <c r="G188" s="822" t="s">
        <v>3632</v>
      </c>
      <c r="H188" s="831"/>
      <c r="I188" s="831"/>
      <c r="J188" s="822"/>
      <c r="K188" s="822"/>
      <c r="L188" s="831">
        <v>46.97</v>
      </c>
      <c r="M188" s="831">
        <v>16114.87</v>
      </c>
      <c r="N188" s="822">
        <v>1</v>
      </c>
      <c r="O188" s="822">
        <v>343.08856717053442</v>
      </c>
      <c r="P188" s="831">
        <v>16.440000000000001</v>
      </c>
      <c r="Q188" s="831">
        <v>5640.37</v>
      </c>
      <c r="R188" s="827">
        <v>0.35001027001769169</v>
      </c>
      <c r="S188" s="832">
        <v>343.08819951338194</v>
      </c>
    </row>
    <row r="189" spans="1:19" ht="14.45" customHeight="1" x14ac:dyDescent="0.2">
      <c r="A189" s="821" t="s">
        <v>5435</v>
      </c>
      <c r="B189" s="822" t="s">
        <v>5436</v>
      </c>
      <c r="C189" s="822" t="s">
        <v>599</v>
      </c>
      <c r="D189" s="822" t="s">
        <v>2890</v>
      </c>
      <c r="E189" s="822" t="s">
        <v>5437</v>
      </c>
      <c r="F189" s="822" t="s">
        <v>5488</v>
      </c>
      <c r="G189" s="822" t="s">
        <v>5489</v>
      </c>
      <c r="H189" s="831"/>
      <c r="I189" s="831"/>
      <c r="J189" s="822"/>
      <c r="K189" s="822"/>
      <c r="L189" s="831">
        <v>2.4</v>
      </c>
      <c r="M189" s="831">
        <v>281.52</v>
      </c>
      <c r="N189" s="822">
        <v>1</v>
      </c>
      <c r="O189" s="822">
        <v>117.3</v>
      </c>
      <c r="P189" s="831">
        <v>7.1999999999999993</v>
      </c>
      <c r="Q189" s="831">
        <v>844.57000000000016</v>
      </c>
      <c r="R189" s="827">
        <v>3.0000355214549597</v>
      </c>
      <c r="S189" s="832">
        <v>117.30138888888892</v>
      </c>
    </row>
    <row r="190" spans="1:19" ht="14.45" customHeight="1" x14ac:dyDescent="0.2">
      <c r="A190" s="821" t="s">
        <v>5435</v>
      </c>
      <c r="B190" s="822" t="s">
        <v>5436</v>
      </c>
      <c r="C190" s="822" t="s">
        <v>599</v>
      </c>
      <c r="D190" s="822" t="s">
        <v>2890</v>
      </c>
      <c r="E190" s="822" t="s">
        <v>5437</v>
      </c>
      <c r="F190" s="822" t="s">
        <v>5490</v>
      </c>
      <c r="G190" s="822" t="s">
        <v>4160</v>
      </c>
      <c r="H190" s="831"/>
      <c r="I190" s="831"/>
      <c r="J190" s="822"/>
      <c r="K190" s="822"/>
      <c r="L190" s="831">
        <v>11.82</v>
      </c>
      <c r="M190" s="831">
        <v>785.7</v>
      </c>
      <c r="N190" s="822">
        <v>1</v>
      </c>
      <c r="O190" s="822">
        <v>66.472081218274113</v>
      </c>
      <c r="P190" s="831">
        <v>0.4</v>
      </c>
      <c r="Q190" s="831">
        <v>35.799999999999997</v>
      </c>
      <c r="R190" s="827">
        <v>4.5564464808451055E-2</v>
      </c>
      <c r="S190" s="832">
        <v>89.499999999999986</v>
      </c>
    </row>
    <row r="191" spans="1:19" ht="14.45" customHeight="1" x14ac:dyDescent="0.2">
      <c r="A191" s="821" t="s">
        <v>5435</v>
      </c>
      <c r="B191" s="822" t="s">
        <v>5436</v>
      </c>
      <c r="C191" s="822" t="s">
        <v>599</v>
      </c>
      <c r="D191" s="822" t="s">
        <v>2890</v>
      </c>
      <c r="E191" s="822" t="s">
        <v>5437</v>
      </c>
      <c r="F191" s="822" t="s">
        <v>5493</v>
      </c>
      <c r="G191" s="822" t="s">
        <v>945</v>
      </c>
      <c r="H191" s="831"/>
      <c r="I191" s="831"/>
      <c r="J191" s="822"/>
      <c r="K191" s="822"/>
      <c r="L191" s="831">
        <v>3.36</v>
      </c>
      <c r="M191" s="831">
        <v>620.19000000000005</v>
      </c>
      <c r="N191" s="822">
        <v>1</v>
      </c>
      <c r="O191" s="822">
        <v>184.58035714285717</v>
      </c>
      <c r="P191" s="831">
        <v>0.1</v>
      </c>
      <c r="Q191" s="831">
        <v>18.059999999999999</v>
      </c>
      <c r="R191" s="827">
        <v>2.9120108353891543E-2</v>
      </c>
      <c r="S191" s="832">
        <v>180.59999999999997</v>
      </c>
    </row>
    <row r="192" spans="1:19" ht="14.45" customHeight="1" x14ac:dyDescent="0.2">
      <c r="A192" s="821" t="s">
        <v>5435</v>
      </c>
      <c r="B192" s="822" t="s">
        <v>5436</v>
      </c>
      <c r="C192" s="822" t="s">
        <v>599</v>
      </c>
      <c r="D192" s="822" t="s">
        <v>2890</v>
      </c>
      <c r="E192" s="822" t="s">
        <v>5437</v>
      </c>
      <c r="F192" s="822" t="s">
        <v>5501</v>
      </c>
      <c r="G192" s="822" t="s">
        <v>5502</v>
      </c>
      <c r="H192" s="831"/>
      <c r="I192" s="831"/>
      <c r="J192" s="822"/>
      <c r="K192" s="822"/>
      <c r="L192" s="831"/>
      <c r="M192" s="831"/>
      <c r="N192" s="822"/>
      <c r="O192" s="822"/>
      <c r="P192" s="831">
        <v>1</v>
      </c>
      <c r="Q192" s="831">
        <v>235.46</v>
      </c>
      <c r="R192" s="827"/>
      <c r="S192" s="832">
        <v>235.46</v>
      </c>
    </row>
    <row r="193" spans="1:19" ht="14.45" customHeight="1" x14ac:dyDescent="0.2">
      <c r="A193" s="821" t="s">
        <v>5435</v>
      </c>
      <c r="B193" s="822" t="s">
        <v>5436</v>
      </c>
      <c r="C193" s="822" t="s">
        <v>599</v>
      </c>
      <c r="D193" s="822" t="s">
        <v>2890</v>
      </c>
      <c r="E193" s="822" t="s">
        <v>5437</v>
      </c>
      <c r="F193" s="822" t="s">
        <v>5503</v>
      </c>
      <c r="G193" s="822" t="s">
        <v>5504</v>
      </c>
      <c r="H193" s="831"/>
      <c r="I193" s="831"/>
      <c r="J193" s="822"/>
      <c r="K193" s="822"/>
      <c r="L193" s="831">
        <v>3</v>
      </c>
      <c r="M193" s="831">
        <v>236432.4</v>
      </c>
      <c r="N193" s="822">
        <v>1</v>
      </c>
      <c r="O193" s="822">
        <v>78810.8</v>
      </c>
      <c r="P193" s="831"/>
      <c r="Q193" s="831"/>
      <c r="R193" s="827"/>
      <c r="S193" s="832"/>
    </row>
    <row r="194" spans="1:19" ht="14.45" customHeight="1" x14ac:dyDescent="0.2">
      <c r="A194" s="821" t="s">
        <v>5435</v>
      </c>
      <c r="B194" s="822" t="s">
        <v>5436</v>
      </c>
      <c r="C194" s="822" t="s">
        <v>599</v>
      </c>
      <c r="D194" s="822" t="s">
        <v>2890</v>
      </c>
      <c r="E194" s="822" t="s">
        <v>5437</v>
      </c>
      <c r="F194" s="822" t="s">
        <v>5508</v>
      </c>
      <c r="G194" s="822" t="s">
        <v>5509</v>
      </c>
      <c r="H194" s="831"/>
      <c r="I194" s="831"/>
      <c r="J194" s="822"/>
      <c r="K194" s="822"/>
      <c r="L194" s="831">
        <v>4</v>
      </c>
      <c r="M194" s="831">
        <v>315.04000000000002</v>
      </c>
      <c r="N194" s="822">
        <v>1</v>
      </c>
      <c r="O194" s="822">
        <v>78.760000000000005</v>
      </c>
      <c r="P194" s="831"/>
      <c r="Q194" s="831"/>
      <c r="R194" s="827"/>
      <c r="S194" s="832"/>
    </row>
    <row r="195" spans="1:19" ht="14.45" customHeight="1" x14ac:dyDescent="0.2">
      <c r="A195" s="821" t="s">
        <v>5435</v>
      </c>
      <c r="B195" s="822" t="s">
        <v>5436</v>
      </c>
      <c r="C195" s="822" t="s">
        <v>599</v>
      </c>
      <c r="D195" s="822" t="s">
        <v>2890</v>
      </c>
      <c r="E195" s="822" t="s">
        <v>5437</v>
      </c>
      <c r="F195" s="822" t="s">
        <v>5514</v>
      </c>
      <c r="G195" s="822" t="s">
        <v>2849</v>
      </c>
      <c r="H195" s="831"/>
      <c r="I195" s="831"/>
      <c r="J195" s="822"/>
      <c r="K195" s="822"/>
      <c r="L195" s="831">
        <v>1</v>
      </c>
      <c r="M195" s="831">
        <v>67554.3</v>
      </c>
      <c r="N195" s="822">
        <v>1</v>
      </c>
      <c r="O195" s="822">
        <v>67554.3</v>
      </c>
      <c r="P195" s="831"/>
      <c r="Q195" s="831"/>
      <c r="R195" s="827"/>
      <c r="S195" s="832"/>
    </row>
    <row r="196" spans="1:19" ht="14.45" customHeight="1" x14ac:dyDescent="0.2">
      <c r="A196" s="821" t="s">
        <v>5435</v>
      </c>
      <c r="B196" s="822" t="s">
        <v>5436</v>
      </c>
      <c r="C196" s="822" t="s">
        <v>599</v>
      </c>
      <c r="D196" s="822" t="s">
        <v>2890</v>
      </c>
      <c r="E196" s="822" t="s">
        <v>5437</v>
      </c>
      <c r="F196" s="822" t="s">
        <v>5515</v>
      </c>
      <c r="G196" s="822" t="s">
        <v>5516</v>
      </c>
      <c r="H196" s="831"/>
      <c r="I196" s="831"/>
      <c r="J196" s="822"/>
      <c r="K196" s="822"/>
      <c r="L196" s="831">
        <v>3</v>
      </c>
      <c r="M196" s="831">
        <v>20119.800000000003</v>
      </c>
      <c r="N196" s="822">
        <v>1</v>
      </c>
      <c r="O196" s="822">
        <v>6706.6000000000013</v>
      </c>
      <c r="P196" s="831">
        <v>5</v>
      </c>
      <c r="Q196" s="831">
        <v>33532.559999999998</v>
      </c>
      <c r="R196" s="827">
        <v>1.6666447976620042</v>
      </c>
      <c r="S196" s="832">
        <v>6706.5119999999997</v>
      </c>
    </row>
    <row r="197" spans="1:19" ht="14.45" customHeight="1" x14ac:dyDescent="0.2">
      <c r="A197" s="821" t="s">
        <v>5435</v>
      </c>
      <c r="B197" s="822" t="s">
        <v>5436</v>
      </c>
      <c r="C197" s="822" t="s">
        <v>599</v>
      </c>
      <c r="D197" s="822" t="s">
        <v>2890</v>
      </c>
      <c r="E197" s="822" t="s">
        <v>5437</v>
      </c>
      <c r="F197" s="822" t="s">
        <v>5517</v>
      </c>
      <c r="G197" s="822" t="s">
        <v>5509</v>
      </c>
      <c r="H197" s="831"/>
      <c r="I197" s="831"/>
      <c r="J197" s="822"/>
      <c r="K197" s="822"/>
      <c r="L197" s="831">
        <v>2</v>
      </c>
      <c r="M197" s="831">
        <v>953.06</v>
      </c>
      <c r="N197" s="822">
        <v>1</v>
      </c>
      <c r="O197" s="822">
        <v>476.53</v>
      </c>
      <c r="P197" s="831"/>
      <c r="Q197" s="831"/>
      <c r="R197" s="827"/>
      <c r="S197" s="832"/>
    </row>
    <row r="198" spans="1:19" ht="14.45" customHeight="1" x14ac:dyDescent="0.2">
      <c r="A198" s="821" t="s">
        <v>5435</v>
      </c>
      <c r="B198" s="822" t="s">
        <v>5436</v>
      </c>
      <c r="C198" s="822" t="s">
        <v>599</v>
      </c>
      <c r="D198" s="822" t="s">
        <v>2890</v>
      </c>
      <c r="E198" s="822" t="s">
        <v>5437</v>
      </c>
      <c r="F198" s="822" t="s">
        <v>5518</v>
      </c>
      <c r="G198" s="822" t="s">
        <v>5509</v>
      </c>
      <c r="H198" s="831"/>
      <c r="I198" s="831"/>
      <c r="J198" s="822"/>
      <c r="K198" s="822"/>
      <c r="L198" s="831">
        <v>4</v>
      </c>
      <c r="M198" s="831">
        <v>898.6</v>
      </c>
      <c r="N198" s="822">
        <v>1</v>
      </c>
      <c r="O198" s="822">
        <v>224.65</v>
      </c>
      <c r="P198" s="831"/>
      <c r="Q198" s="831"/>
      <c r="R198" s="827"/>
      <c r="S198" s="832"/>
    </row>
    <row r="199" spans="1:19" ht="14.45" customHeight="1" x14ac:dyDescent="0.2">
      <c r="A199" s="821" t="s">
        <v>5435</v>
      </c>
      <c r="B199" s="822" t="s">
        <v>5436</v>
      </c>
      <c r="C199" s="822" t="s">
        <v>599</v>
      </c>
      <c r="D199" s="822" t="s">
        <v>2890</v>
      </c>
      <c r="E199" s="822" t="s">
        <v>5437</v>
      </c>
      <c r="F199" s="822" t="s">
        <v>5520</v>
      </c>
      <c r="G199" s="822" t="s">
        <v>2721</v>
      </c>
      <c r="H199" s="831"/>
      <c r="I199" s="831"/>
      <c r="J199" s="822"/>
      <c r="K199" s="822"/>
      <c r="L199" s="831">
        <v>0.8</v>
      </c>
      <c r="M199" s="831">
        <v>461.36</v>
      </c>
      <c r="N199" s="822">
        <v>1</v>
      </c>
      <c r="O199" s="822">
        <v>576.69999999999993</v>
      </c>
      <c r="P199" s="831">
        <v>4.2</v>
      </c>
      <c r="Q199" s="831">
        <v>2422.21</v>
      </c>
      <c r="R199" s="827">
        <v>5.2501517253337955</v>
      </c>
      <c r="S199" s="832">
        <v>576.7166666666667</v>
      </c>
    </row>
    <row r="200" spans="1:19" ht="14.45" customHeight="1" x14ac:dyDescent="0.2">
      <c r="A200" s="821" t="s">
        <v>5435</v>
      </c>
      <c r="B200" s="822" t="s">
        <v>5436</v>
      </c>
      <c r="C200" s="822" t="s">
        <v>599</v>
      </c>
      <c r="D200" s="822" t="s">
        <v>2890</v>
      </c>
      <c r="E200" s="822" t="s">
        <v>5437</v>
      </c>
      <c r="F200" s="822" t="s">
        <v>5521</v>
      </c>
      <c r="G200" s="822" t="s">
        <v>2721</v>
      </c>
      <c r="H200" s="831"/>
      <c r="I200" s="831"/>
      <c r="J200" s="822"/>
      <c r="K200" s="822"/>
      <c r="L200" s="831">
        <v>22.6</v>
      </c>
      <c r="M200" s="831">
        <v>12058.979999999998</v>
      </c>
      <c r="N200" s="822">
        <v>1</v>
      </c>
      <c r="O200" s="822">
        <v>533.58318584070787</v>
      </c>
      <c r="P200" s="831">
        <v>5.6</v>
      </c>
      <c r="Q200" s="831">
        <v>2988.2</v>
      </c>
      <c r="R200" s="827">
        <v>0.24779873587981741</v>
      </c>
      <c r="S200" s="832">
        <v>533.60714285714289</v>
      </c>
    </row>
    <row r="201" spans="1:19" ht="14.45" customHeight="1" x14ac:dyDescent="0.2">
      <c r="A201" s="821" t="s">
        <v>5435</v>
      </c>
      <c r="B201" s="822" t="s">
        <v>5436</v>
      </c>
      <c r="C201" s="822" t="s">
        <v>599</v>
      </c>
      <c r="D201" s="822" t="s">
        <v>2890</v>
      </c>
      <c r="E201" s="822" t="s">
        <v>5437</v>
      </c>
      <c r="F201" s="822" t="s">
        <v>5535</v>
      </c>
      <c r="G201" s="822" t="s">
        <v>758</v>
      </c>
      <c r="H201" s="831"/>
      <c r="I201" s="831"/>
      <c r="J201" s="822"/>
      <c r="K201" s="822"/>
      <c r="L201" s="831">
        <v>3.23</v>
      </c>
      <c r="M201" s="831">
        <v>1698.35</v>
      </c>
      <c r="N201" s="822">
        <v>1</v>
      </c>
      <c r="O201" s="822">
        <v>525.80495356037147</v>
      </c>
      <c r="P201" s="831">
        <v>3.6199999999999997</v>
      </c>
      <c r="Q201" s="831">
        <v>1903.41</v>
      </c>
      <c r="R201" s="827">
        <v>1.1207407189330822</v>
      </c>
      <c r="S201" s="832">
        <v>525.80386740331494</v>
      </c>
    </row>
    <row r="202" spans="1:19" ht="14.45" customHeight="1" x14ac:dyDescent="0.2">
      <c r="A202" s="821" t="s">
        <v>5435</v>
      </c>
      <c r="B202" s="822" t="s">
        <v>5436</v>
      </c>
      <c r="C202" s="822" t="s">
        <v>599</v>
      </c>
      <c r="D202" s="822" t="s">
        <v>2890</v>
      </c>
      <c r="E202" s="822" t="s">
        <v>5437</v>
      </c>
      <c r="F202" s="822" t="s">
        <v>5536</v>
      </c>
      <c r="G202" s="822" t="s">
        <v>758</v>
      </c>
      <c r="H202" s="831"/>
      <c r="I202" s="831"/>
      <c r="J202" s="822"/>
      <c r="K202" s="822"/>
      <c r="L202" s="831">
        <v>36.53</v>
      </c>
      <c r="M202" s="831">
        <v>7996.4</v>
      </c>
      <c r="N202" s="822">
        <v>1</v>
      </c>
      <c r="O202" s="822">
        <v>218.89953462907198</v>
      </c>
      <c r="P202" s="831">
        <v>8.7000000000000011</v>
      </c>
      <c r="Q202" s="831">
        <v>1904.43</v>
      </c>
      <c r="R202" s="827">
        <v>0.2381609224150868</v>
      </c>
      <c r="S202" s="832">
        <v>218.89999999999998</v>
      </c>
    </row>
    <row r="203" spans="1:19" ht="14.45" customHeight="1" x14ac:dyDescent="0.2">
      <c r="A203" s="821" t="s">
        <v>5435</v>
      </c>
      <c r="B203" s="822" t="s">
        <v>5436</v>
      </c>
      <c r="C203" s="822" t="s">
        <v>599</v>
      </c>
      <c r="D203" s="822" t="s">
        <v>2890</v>
      </c>
      <c r="E203" s="822" t="s">
        <v>5437</v>
      </c>
      <c r="F203" s="822" t="s">
        <v>5537</v>
      </c>
      <c r="G203" s="822" t="s">
        <v>758</v>
      </c>
      <c r="H203" s="831"/>
      <c r="I203" s="831"/>
      <c r="J203" s="822"/>
      <c r="K203" s="822"/>
      <c r="L203" s="831">
        <v>31.270000000000003</v>
      </c>
      <c r="M203" s="831">
        <v>2476.58</v>
      </c>
      <c r="N203" s="822">
        <v>1</v>
      </c>
      <c r="O203" s="822">
        <v>79.199872081867596</v>
      </c>
      <c r="P203" s="831">
        <v>13.61</v>
      </c>
      <c r="Q203" s="831">
        <v>1077.9099999999999</v>
      </c>
      <c r="R203" s="827">
        <v>0.43524134088137667</v>
      </c>
      <c r="S203" s="832">
        <v>79.199853049228494</v>
      </c>
    </row>
    <row r="204" spans="1:19" ht="14.45" customHeight="1" x14ac:dyDescent="0.2">
      <c r="A204" s="821" t="s">
        <v>5435</v>
      </c>
      <c r="B204" s="822" t="s">
        <v>5436</v>
      </c>
      <c r="C204" s="822" t="s">
        <v>599</v>
      </c>
      <c r="D204" s="822" t="s">
        <v>2890</v>
      </c>
      <c r="E204" s="822" t="s">
        <v>5437</v>
      </c>
      <c r="F204" s="822" t="s">
        <v>5538</v>
      </c>
      <c r="G204" s="822" t="s">
        <v>758</v>
      </c>
      <c r="H204" s="831"/>
      <c r="I204" s="831"/>
      <c r="J204" s="822"/>
      <c r="K204" s="822"/>
      <c r="L204" s="831">
        <v>0.2</v>
      </c>
      <c r="M204" s="831">
        <v>146.96</v>
      </c>
      <c r="N204" s="822">
        <v>1</v>
      </c>
      <c r="O204" s="822">
        <v>734.8</v>
      </c>
      <c r="P204" s="831"/>
      <c r="Q204" s="831"/>
      <c r="R204" s="827"/>
      <c r="S204" s="832"/>
    </row>
    <row r="205" spans="1:19" ht="14.45" customHeight="1" x14ac:dyDescent="0.2">
      <c r="A205" s="821" t="s">
        <v>5435</v>
      </c>
      <c r="B205" s="822" t="s">
        <v>5436</v>
      </c>
      <c r="C205" s="822" t="s">
        <v>599</v>
      </c>
      <c r="D205" s="822" t="s">
        <v>2890</v>
      </c>
      <c r="E205" s="822" t="s">
        <v>5437</v>
      </c>
      <c r="F205" s="822" t="s">
        <v>5539</v>
      </c>
      <c r="G205" s="822" t="s">
        <v>1230</v>
      </c>
      <c r="H205" s="831"/>
      <c r="I205" s="831"/>
      <c r="J205" s="822"/>
      <c r="K205" s="822"/>
      <c r="L205" s="831">
        <v>2.6500000000000004</v>
      </c>
      <c r="M205" s="831">
        <v>276.52999999999997</v>
      </c>
      <c r="N205" s="822">
        <v>1</v>
      </c>
      <c r="O205" s="822">
        <v>104.35094339622638</v>
      </c>
      <c r="P205" s="831"/>
      <c r="Q205" s="831"/>
      <c r="R205" s="827"/>
      <c r="S205" s="832"/>
    </row>
    <row r="206" spans="1:19" ht="14.45" customHeight="1" x14ac:dyDescent="0.2">
      <c r="A206" s="821" t="s">
        <v>5435</v>
      </c>
      <c r="B206" s="822" t="s">
        <v>5436</v>
      </c>
      <c r="C206" s="822" t="s">
        <v>599</v>
      </c>
      <c r="D206" s="822" t="s">
        <v>2890</v>
      </c>
      <c r="E206" s="822" t="s">
        <v>5437</v>
      </c>
      <c r="F206" s="822" t="s">
        <v>5540</v>
      </c>
      <c r="G206" s="822" t="s">
        <v>1230</v>
      </c>
      <c r="H206" s="831"/>
      <c r="I206" s="831"/>
      <c r="J206" s="822"/>
      <c r="K206" s="822"/>
      <c r="L206" s="831">
        <v>9.4</v>
      </c>
      <c r="M206" s="831">
        <v>1687.3999999999999</v>
      </c>
      <c r="N206" s="822">
        <v>1</v>
      </c>
      <c r="O206" s="822">
        <v>179.51063829787233</v>
      </c>
      <c r="P206" s="831"/>
      <c r="Q206" s="831"/>
      <c r="R206" s="827"/>
      <c r="S206" s="832"/>
    </row>
    <row r="207" spans="1:19" ht="14.45" customHeight="1" x14ac:dyDescent="0.2">
      <c r="A207" s="821" t="s">
        <v>5435</v>
      </c>
      <c r="B207" s="822" t="s">
        <v>5436</v>
      </c>
      <c r="C207" s="822" t="s">
        <v>599</v>
      </c>
      <c r="D207" s="822" t="s">
        <v>2890</v>
      </c>
      <c r="E207" s="822" t="s">
        <v>5437</v>
      </c>
      <c r="F207" s="822" t="s">
        <v>5545</v>
      </c>
      <c r="G207" s="822" t="s">
        <v>5546</v>
      </c>
      <c r="H207" s="831"/>
      <c r="I207" s="831"/>
      <c r="J207" s="822"/>
      <c r="K207" s="822"/>
      <c r="L207" s="831">
        <v>29</v>
      </c>
      <c r="M207" s="831">
        <v>2202881.44</v>
      </c>
      <c r="N207" s="822">
        <v>1</v>
      </c>
      <c r="O207" s="822">
        <v>75961.428965517232</v>
      </c>
      <c r="P207" s="831">
        <v>26</v>
      </c>
      <c r="Q207" s="831">
        <v>1716000</v>
      </c>
      <c r="R207" s="827">
        <v>0.77897973483311933</v>
      </c>
      <c r="S207" s="832">
        <v>66000</v>
      </c>
    </row>
    <row r="208" spans="1:19" ht="14.45" customHeight="1" x14ac:dyDescent="0.2">
      <c r="A208" s="821" t="s">
        <v>5435</v>
      </c>
      <c r="B208" s="822" t="s">
        <v>5436</v>
      </c>
      <c r="C208" s="822" t="s">
        <v>599</v>
      </c>
      <c r="D208" s="822" t="s">
        <v>2890</v>
      </c>
      <c r="E208" s="822" t="s">
        <v>5437</v>
      </c>
      <c r="F208" s="822" t="s">
        <v>5547</v>
      </c>
      <c r="G208" s="822" t="s">
        <v>912</v>
      </c>
      <c r="H208" s="831"/>
      <c r="I208" s="831"/>
      <c r="J208" s="822"/>
      <c r="K208" s="822"/>
      <c r="L208" s="831">
        <v>12.71</v>
      </c>
      <c r="M208" s="831">
        <v>2024.9499999999998</v>
      </c>
      <c r="N208" s="822">
        <v>1</v>
      </c>
      <c r="O208" s="822">
        <v>159.31943351691578</v>
      </c>
      <c r="P208" s="831">
        <v>3.05</v>
      </c>
      <c r="Q208" s="831">
        <v>443.6</v>
      </c>
      <c r="R208" s="827">
        <v>0.21906713746018422</v>
      </c>
      <c r="S208" s="832">
        <v>145.4426229508197</v>
      </c>
    </row>
    <row r="209" spans="1:19" ht="14.45" customHeight="1" x14ac:dyDescent="0.2">
      <c r="A209" s="821" t="s">
        <v>5435</v>
      </c>
      <c r="B209" s="822" t="s">
        <v>5436</v>
      </c>
      <c r="C209" s="822" t="s">
        <v>599</v>
      </c>
      <c r="D209" s="822" t="s">
        <v>2890</v>
      </c>
      <c r="E209" s="822" t="s">
        <v>5437</v>
      </c>
      <c r="F209" s="822" t="s">
        <v>5548</v>
      </c>
      <c r="G209" s="822" t="s">
        <v>2824</v>
      </c>
      <c r="H209" s="831"/>
      <c r="I209" s="831"/>
      <c r="J209" s="822"/>
      <c r="K209" s="822"/>
      <c r="L209" s="831">
        <v>31</v>
      </c>
      <c r="M209" s="831">
        <v>1219309.8600000001</v>
      </c>
      <c r="N209" s="822">
        <v>1</v>
      </c>
      <c r="O209" s="822">
        <v>39332.576129032263</v>
      </c>
      <c r="P209" s="831">
        <v>28</v>
      </c>
      <c r="Q209" s="831">
        <v>663005.19999999995</v>
      </c>
      <c r="R209" s="827">
        <v>0.54375448091595024</v>
      </c>
      <c r="S209" s="832">
        <v>23678.757142857143</v>
      </c>
    </row>
    <row r="210" spans="1:19" ht="14.45" customHeight="1" x14ac:dyDescent="0.2">
      <c r="A210" s="821" t="s">
        <v>5435</v>
      </c>
      <c r="B210" s="822" t="s">
        <v>5436</v>
      </c>
      <c r="C210" s="822" t="s">
        <v>599</v>
      </c>
      <c r="D210" s="822" t="s">
        <v>2890</v>
      </c>
      <c r="E210" s="822" t="s">
        <v>5437</v>
      </c>
      <c r="F210" s="822" t="s">
        <v>5549</v>
      </c>
      <c r="G210" s="822" t="s">
        <v>2512</v>
      </c>
      <c r="H210" s="831"/>
      <c r="I210" s="831"/>
      <c r="J210" s="822"/>
      <c r="K210" s="822"/>
      <c r="L210" s="831">
        <v>68.56</v>
      </c>
      <c r="M210" s="831">
        <v>6214.97</v>
      </c>
      <c r="N210" s="822">
        <v>1</v>
      </c>
      <c r="O210" s="822">
        <v>90.650087514585763</v>
      </c>
      <c r="P210" s="831">
        <v>24.619999999999997</v>
      </c>
      <c r="Q210" s="831">
        <v>2231.8199999999997</v>
      </c>
      <c r="R210" s="827">
        <v>0.35910390556993832</v>
      </c>
      <c r="S210" s="832">
        <v>90.650690495532089</v>
      </c>
    </row>
    <row r="211" spans="1:19" ht="14.45" customHeight="1" x14ac:dyDescent="0.2">
      <c r="A211" s="821" t="s">
        <v>5435</v>
      </c>
      <c r="B211" s="822" t="s">
        <v>5436</v>
      </c>
      <c r="C211" s="822" t="s">
        <v>599</v>
      </c>
      <c r="D211" s="822" t="s">
        <v>2890</v>
      </c>
      <c r="E211" s="822" t="s">
        <v>5437</v>
      </c>
      <c r="F211" s="822" t="s">
        <v>5550</v>
      </c>
      <c r="G211" s="822" t="s">
        <v>5551</v>
      </c>
      <c r="H211" s="831"/>
      <c r="I211" s="831"/>
      <c r="J211" s="822"/>
      <c r="K211" s="822"/>
      <c r="L211" s="831">
        <v>2</v>
      </c>
      <c r="M211" s="831">
        <v>16204.310000000001</v>
      </c>
      <c r="N211" s="822">
        <v>1</v>
      </c>
      <c r="O211" s="822">
        <v>8102.1550000000007</v>
      </c>
      <c r="P211" s="831"/>
      <c r="Q211" s="831"/>
      <c r="R211" s="827"/>
      <c r="S211" s="832"/>
    </row>
    <row r="212" spans="1:19" ht="14.45" customHeight="1" x14ac:dyDescent="0.2">
      <c r="A212" s="821" t="s">
        <v>5435</v>
      </c>
      <c r="B212" s="822" t="s">
        <v>5436</v>
      </c>
      <c r="C212" s="822" t="s">
        <v>599</v>
      </c>
      <c r="D212" s="822" t="s">
        <v>2890</v>
      </c>
      <c r="E212" s="822" t="s">
        <v>5437</v>
      </c>
      <c r="F212" s="822" t="s">
        <v>5555</v>
      </c>
      <c r="G212" s="822" t="s">
        <v>5556</v>
      </c>
      <c r="H212" s="831"/>
      <c r="I212" s="831"/>
      <c r="J212" s="822"/>
      <c r="K212" s="822"/>
      <c r="L212" s="831">
        <v>5.54</v>
      </c>
      <c r="M212" s="831">
        <v>466.19</v>
      </c>
      <c r="N212" s="822">
        <v>1</v>
      </c>
      <c r="O212" s="822">
        <v>84.149819494584833</v>
      </c>
      <c r="P212" s="831"/>
      <c r="Q212" s="831"/>
      <c r="R212" s="827"/>
      <c r="S212" s="832"/>
    </row>
    <row r="213" spans="1:19" ht="14.45" customHeight="1" x14ac:dyDescent="0.2">
      <c r="A213" s="821" t="s">
        <v>5435</v>
      </c>
      <c r="B213" s="822" t="s">
        <v>5436</v>
      </c>
      <c r="C213" s="822" t="s">
        <v>599</v>
      </c>
      <c r="D213" s="822" t="s">
        <v>2890</v>
      </c>
      <c r="E213" s="822" t="s">
        <v>5437</v>
      </c>
      <c r="F213" s="822" t="s">
        <v>5557</v>
      </c>
      <c r="G213" s="822" t="s">
        <v>5558</v>
      </c>
      <c r="H213" s="831"/>
      <c r="I213" s="831"/>
      <c r="J213" s="822"/>
      <c r="K213" s="822"/>
      <c r="L213" s="831">
        <v>5.79</v>
      </c>
      <c r="M213" s="831">
        <v>42473</v>
      </c>
      <c r="N213" s="822">
        <v>1</v>
      </c>
      <c r="O213" s="822">
        <v>7335.5785837651119</v>
      </c>
      <c r="P213" s="831">
        <v>20.480000000000004</v>
      </c>
      <c r="Q213" s="831">
        <v>142891.5</v>
      </c>
      <c r="R213" s="827">
        <v>3.3642902549855203</v>
      </c>
      <c r="S213" s="832">
        <v>6977.1240234374991</v>
      </c>
    </row>
    <row r="214" spans="1:19" ht="14.45" customHeight="1" x14ac:dyDescent="0.2">
      <c r="A214" s="821" t="s">
        <v>5435</v>
      </c>
      <c r="B214" s="822" t="s">
        <v>5436</v>
      </c>
      <c r="C214" s="822" t="s">
        <v>599</v>
      </c>
      <c r="D214" s="822" t="s">
        <v>2890</v>
      </c>
      <c r="E214" s="822" t="s">
        <v>5437</v>
      </c>
      <c r="F214" s="822" t="s">
        <v>5559</v>
      </c>
      <c r="G214" s="822" t="s">
        <v>5556</v>
      </c>
      <c r="H214" s="831"/>
      <c r="I214" s="831"/>
      <c r="J214" s="822"/>
      <c r="K214" s="822"/>
      <c r="L214" s="831">
        <v>7.5600000000000005</v>
      </c>
      <c r="M214" s="831">
        <v>2375.04</v>
      </c>
      <c r="N214" s="822">
        <v>1</v>
      </c>
      <c r="O214" s="822">
        <v>314.15873015873012</v>
      </c>
      <c r="P214" s="831"/>
      <c r="Q214" s="831"/>
      <c r="R214" s="827"/>
      <c r="S214" s="832"/>
    </row>
    <row r="215" spans="1:19" ht="14.45" customHeight="1" x14ac:dyDescent="0.2">
      <c r="A215" s="821" t="s">
        <v>5435</v>
      </c>
      <c r="B215" s="822" t="s">
        <v>5436</v>
      </c>
      <c r="C215" s="822" t="s">
        <v>599</v>
      </c>
      <c r="D215" s="822" t="s">
        <v>2890</v>
      </c>
      <c r="E215" s="822" t="s">
        <v>5437</v>
      </c>
      <c r="F215" s="822" t="s">
        <v>5562</v>
      </c>
      <c r="G215" s="822" t="s">
        <v>2840</v>
      </c>
      <c r="H215" s="831"/>
      <c r="I215" s="831"/>
      <c r="J215" s="822"/>
      <c r="K215" s="822"/>
      <c r="L215" s="831"/>
      <c r="M215" s="831"/>
      <c r="N215" s="822"/>
      <c r="O215" s="822"/>
      <c r="P215" s="831">
        <v>5.2</v>
      </c>
      <c r="Q215" s="831">
        <v>353175.68</v>
      </c>
      <c r="R215" s="827"/>
      <c r="S215" s="832">
        <v>67918.399999999994</v>
      </c>
    </row>
    <row r="216" spans="1:19" ht="14.45" customHeight="1" x14ac:dyDescent="0.2">
      <c r="A216" s="821" t="s">
        <v>5435</v>
      </c>
      <c r="B216" s="822" t="s">
        <v>5436</v>
      </c>
      <c r="C216" s="822" t="s">
        <v>599</v>
      </c>
      <c r="D216" s="822" t="s">
        <v>2890</v>
      </c>
      <c r="E216" s="822" t="s">
        <v>5437</v>
      </c>
      <c r="F216" s="822" t="s">
        <v>5563</v>
      </c>
      <c r="G216" s="822" t="s">
        <v>5564</v>
      </c>
      <c r="H216" s="831"/>
      <c r="I216" s="831"/>
      <c r="J216" s="822"/>
      <c r="K216" s="822"/>
      <c r="L216" s="831">
        <v>14.64</v>
      </c>
      <c r="M216" s="831">
        <v>6048.2300000000005</v>
      </c>
      <c r="N216" s="822">
        <v>1</v>
      </c>
      <c r="O216" s="822">
        <v>413.13046448087431</v>
      </c>
      <c r="P216" s="831">
        <v>7.55</v>
      </c>
      <c r="Q216" s="831">
        <v>3120.64</v>
      </c>
      <c r="R216" s="827">
        <v>0.51595921451399829</v>
      </c>
      <c r="S216" s="832">
        <v>413.32980132450331</v>
      </c>
    </row>
    <row r="217" spans="1:19" ht="14.45" customHeight="1" x14ac:dyDescent="0.2">
      <c r="A217" s="821" t="s">
        <v>5435</v>
      </c>
      <c r="B217" s="822" t="s">
        <v>5436</v>
      </c>
      <c r="C217" s="822" t="s">
        <v>599</v>
      </c>
      <c r="D217" s="822" t="s">
        <v>2890</v>
      </c>
      <c r="E217" s="822" t="s">
        <v>5437</v>
      </c>
      <c r="F217" s="822" t="s">
        <v>5565</v>
      </c>
      <c r="G217" s="822" t="s">
        <v>2840</v>
      </c>
      <c r="H217" s="831"/>
      <c r="I217" s="831"/>
      <c r="J217" s="822"/>
      <c r="K217" s="822"/>
      <c r="L217" s="831"/>
      <c r="M217" s="831"/>
      <c r="N217" s="822"/>
      <c r="O217" s="822"/>
      <c r="P217" s="831">
        <v>2</v>
      </c>
      <c r="Q217" s="831">
        <v>84898</v>
      </c>
      <c r="R217" s="827"/>
      <c r="S217" s="832">
        <v>42449</v>
      </c>
    </row>
    <row r="218" spans="1:19" ht="14.45" customHeight="1" x14ac:dyDescent="0.2">
      <c r="A218" s="821" t="s">
        <v>5435</v>
      </c>
      <c r="B218" s="822" t="s">
        <v>5436</v>
      </c>
      <c r="C218" s="822" t="s">
        <v>599</v>
      </c>
      <c r="D218" s="822" t="s">
        <v>2890</v>
      </c>
      <c r="E218" s="822" t="s">
        <v>5437</v>
      </c>
      <c r="F218" s="822" t="s">
        <v>5567</v>
      </c>
      <c r="G218" s="822" t="s">
        <v>5551</v>
      </c>
      <c r="H218" s="831"/>
      <c r="I218" s="831"/>
      <c r="J218" s="822"/>
      <c r="K218" s="822"/>
      <c r="L218" s="831">
        <v>5</v>
      </c>
      <c r="M218" s="831">
        <v>81018.12</v>
      </c>
      <c r="N218" s="822">
        <v>1</v>
      </c>
      <c r="O218" s="822">
        <v>16203.624</v>
      </c>
      <c r="P218" s="831"/>
      <c r="Q218" s="831"/>
      <c r="R218" s="827"/>
      <c r="S218" s="832"/>
    </row>
    <row r="219" spans="1:19" ht="14.45" customHeight="1" x14ac:dyDescent="0.2">
      <c r="A219" s="821" t="s">
        <v>5435</v>
      </c>
      <c r="B219" s="822" t="s">
        <v>5436</v>
      </c>
      <c r="C219" s="822" t="s">
        <v>599</v>
      </c>
      <c r="D219" s="822" t="s">
        <v>2890</v>
      </c>
      <c r="E219" s="822" t="s">
        <v>5437</v>
      </c>
      <c r="F219" s="822" t="s">
        <v>5572</v>
      </c>
      <c r="G219" s="822" t="s">
        <v>2530</v>
      </c>
      <c r="H219" s="831"/>
      <c r="I219" s="831"/>
      <c r="J219" s="822"/>
      <c r="K219" s="822"/>
      <c r="L219" s="831">
        <v>6</v>
      </c>
      <c r="M219" s="831">
        <v>491.38</v>
      </c>
      <c r="N219" s="822">
        <v>1</v>
      </c>
      <c r="O219" s="822">
        <v>81.896666666666661</v>
      </c>
      <c r="P219" s="831">
        <v>17</v>
      </c>
      <c r="Q219" s="831">
        <v>1391.0700000000002</v>
      </c>
      <c r="R219" s="827">
        <v>2.8309455004273683</v>
      </c>
      <c r="S219" s="832">
        <v>81.827647058823544</v>
      </c>
    </row>
    <row r="220" spans="1:19" ht="14.45" customHeight="1" x14ac:dyDescent="0.2">
      <c r="A220" s="821" t="s">
        <v>5435</v>
      </c>
      <c r="B220" s="822" t="s">
        <v>5436</v>
      </c>
      <c r="C220" s="822" t="s">
        <v>599</v>
      </c>
      <c r="D220" s="822" t="s">
        <v>2890</v>
      </c>
      <c r="E220" s="822" t="s">
        <v>5437</v>
      </c>
      <c r="F220" s="822" t="s">
        <v>5573</v>
      </c>
      <c r="G220" s="822" t="s">
        <v>2645</v>
      </c>
      <c r="H220" s="831"/>
      <c r="I220" s="831"/>
      <c r="J220" s="822"/>
      <c r="K220" s="822"/>
      <c r="L220" s="831">
        <v>13.65</v>
      </c>
      <c r="M220" s="831">
        <v>3789.07</v>
      </c>
      <c r="N220" s="822">
        <v>1</v>
      </c>
      <c r="O220" s="822">
        <v>277.58754578754576</v>
      </c>
      <c r="P220" s="831">
        <v>5.05</v>
      </c>
      <c r="Q220" s="831">
        <v>1383.7</v>
      </c>
      <c r="R220" s="827">
        <v>0.36518195757798089</v>
      </c>
      <c r="S220" s="832">
        <v>274</v>
      </c>
    </row>
    <row r="221" spans="1:19" ht="14.45" customHeight="1" x14ac:dyDescent="0.2">
      <c r="A221" s="821" t="s">
        <v>5435</v>
      </c>
      <c r="B221" s="822" t="s">
        <v>5436</v>
      </c>
      <c r="C221" s="822" t="s">
        <v>599</v>
      </c>
      <c r="D221" s="822" t="s">
        <v>2890</v>
      </c>
      <c r="E221" s="822" t="s">
        <v>5437</v>
      </c>
      <c r="F221" s="822" t="s">
        <v>5579</v>
      </c>
      <c r="G221" s="822" t="s">
        <v>5580</v>
      </c>
      <c r="H221" s="831"/>
      <c r="I221" s="831"/>
      <c r="J221" s="822"/>
      <c r="K221" s="822"/>
      <c r="L221" s="831">
        <v>1</v>
      </c>
      <c r="M221" s="831">
        <v>38013.08</v>
      </c>
      <c r="N221" s="822">
        <v>1</v>
      </c>
      <c r="O221" s="822">
        <v>38013.08</v>
      </c>
      <c r="P221" s="831"/>
      <c r="Q221" s="831"/>
      <c r="R221" s="827"/>
      <c r="S221" s="832"/>
    </row>
    <row r="222" spans="1:19" ht="14.45" customHeight="1" x14ac:dyDescent="0.2">
      <c r="A222" s="821" t="s">
        <v>5435</v>
      </c>
      <c r="B222" s="822" t="s">
        <v>5436</v>
      </c>
      <c r="C222" s="822" t="s">
        <v>599</v>
      </c>
      <c r="D222" s="822" t="s">
        <v>2890</v>
      </c>
      <c r="E222" s="822" t="s">
        <v>5437</v>
      </c>
      <c r="F222" s="822" t="s">
        <v>5581</v>
      </c>
      <c r="G222" s="822" t="s">
        <v>5582</v>
      </c>
      <c r="H222" s="831"/>
      <c r="I222" s="831"/>
      <c r="J222" s="822"/>
      <c r="K222" s="822"/>
      <c r="L222" s="831">
        <v>1</v>
      </c>
      <c r="M222" s="831">
        <v>314.52999999999997</v>
      </c>
      <c r="N222" s="822">
        <v>1</v>
      </c>
      <c r="O222" s="822">
        <v>314.52999999999997</v>
      </c>
      <c r="P222" s="831"/>
      <c r="Q222" s="831"/>
      <c r="R222" s="827"/>
      <c r="S222" s="832"/>
    </row>
    <row r="223" spans="1:19" ht="14.45" customHeight="1" x14ac:dyDescent="0.2">
      <c r="A223" s="821" t="s">
        <v>5435</v>
      </c>
      <c r="B223" s="822" t="s">
        <v>5436</v>
      </c>
      <c r="C223" s="822" t="s">
        <v>599</v>
      </c>
      <c r="D223" s="822" t="s">
        <v>2890</v>
      </c>
      <c r="E223" s="822" t="s">
        <v>5437</v>
      </c>
      <c r="F223" s="822" t="s">
        <v>5584</v>
      </c>
      <c r="G223" s="822" t="s">
        <v>5585</v>
      </c>
      <c r="H223" s="831"/>
      <c r="I223" s="831"/>
      <c r="J223" s="822"/>
      <c r="K223" s="822"/>
      <c r="L223" s="831">
        <v>1</v>
      </c>
      <c r="M223" s="831">
        <v>4087.4</v>
      </c>
      <c r="N223" s="822">
        <v>1</v>
      </c>
      <c r="O223" s="822">
        <v>4087.4</v>
      </c>
      <c r="P223" s="831"/>
      <c r="Q223" s="831"/>
      <c r="R223" s="827"/>
      <c r="S223" s="832"/>
    </row>
    <row r="224" spans="1:19" ht="14.45" customHeight="1" x14ac:dyDescent="0.2">
      <c r="A224" s="821" t="s">
        <v>5435</v>
      </c>
      <c r="B224" s="822" t="s">
        <v>5436</v>
      </c>
      <c r="C224" s="822" t="s">
        <v>599</v>
      </c>
      <c r="D224" s="822" t="s">
        <v>2890</v>
      </c>
      <c r="E224" s="822" t="s">
        <v>5437</v>
      </c>
      <c r="F224" s="822" t="s">
        <v>5586</v>
      </c>
      <c r="G224" s="822" t="s">
        <v>3875</v>
      </c>
      <c r="H224" s="831"/>
      <c r="I224" s="831"/>
      <c r="J224" s="822"/>
      <c r="K224" s="822"/>
      <c r="L224" s="831">
        <v>2.35</v>
      </c>
      <c r="M224" s="831">
        <v>20613.189999999999</v>
      </c>
      <c r="N224" s="822">
        <v>1</v>
      </c>
      <c r="O224" s="822">
        <v>8771.570212765957</v>
      </c>
      <c r="P224" s="831">
        <v>24.17</v>
      </c>
      <c r="Q224" s="831">
        <v>190818.26</v>
      </c>
      <c r="R224" s="827">
        <v>9.2570950929962823</v>
      </c>
      <c r="S224" s="832">
        <v>7894.8390566818371</v>
      </c>
    </row>
    <row r="225" spans="1:19" ht="14.45" customHeight="1" x14ac:dyDescent="0.2">
      <c r="A225" s="821" t="s">
        <v>5435</v>
      </c>
      <c r="B225" s="822" t="s">
        <v>5436</v>
      </c>
      <c r="C225" s="822" t="s">
        <v>599</v>
      </c>
      <c r="D225" s="822" t="s">
        <v>2890</v>
      </c>
      <c r="E225" s="822" t="s">
        <v>5437</v>
      </c>
      <c r="F225" s="822" t="s">
        <v>5589</v>
      </c>
      <c r="G225" s="822" t="s">
        <v>5590</v>
      </c>
      <c r="H225" s="831"/>
      <c r="I225" s="831"/>
      <c r="J225" s="822"/>
      <c r="K225" s="822"/>
      <c r="L225" s="831"/>
      <c r="M225" s="831"/>
      <c r="N225" s="822"/>
      <c r="O225" s="822"/>
      <c r="P225" s="831">
        <v>1</v>
      </c>
      <c r="Q225" s="831">
        <v>36.299999999999997</v>
      </c>
      <c r="R225" s="827"/>
      <c r="S225" s="832">
        <v>36.299999999999997</v>
      </c>
    </row>
    <row r="226" spans="1:19" ht="14.45" customHeight="1" x14ac:dyDescent="0.2">
      <c r="A226" s="821" t="s">
        <v>5435</v>
      </c>
      <c r="B226" s="822" t="s">
        <v>5436</v>
      </c>
      <c r="C226" s="822" t="s">
        <v>599</v>
      </c>
      <c r="D226" s="822" t="s">
        <v>2890</v>
      </c>
      <c r="E226" s="822" t="s">
        <v>5437</v>
      </c>
      <c r="F226" s="822" t="s">
        <v>5602</v>
      </c>
      <c r="G226" s="822" t="s">
        <v>3875</v>
      </c>
      <c r="H226" s="831"/>
      <c r="I226" s="831"/>
      <c r="J226" s="822"/>
      <c r="K226" s="822"/>
      <c r="L226" s="831">
        <v>26.08</v>
      </c>
      <c r="M226" s="831">
        <v>571678.82000000007</v>
      </c>
      <c r="N226" s="822">
        <v>1</v>
      </c>
      <c r="O226" s="822">
        <v>21920.200153374237</v>
      </c>
      <c r="P226" s="831">
        <v>41.07</v>
      </c>
      <c r="Q226" s="831">
        <v>810278.55</v>
      </c>
      <c r="R226" s="827">
        <v>1.4173667479932175</v>
      </c>
      <c r="S226" s="832">
        <v>19729.207450693939</v>
      </c>
    </row>
    <row r="227" spans="1:19" ht="14.45" customHeight="1" x14ac:dyDescent="0.2">
      <c r="A227" s="821" t="s">
        <v>5435</v>
      </c>
      <c r="B227" s="822" t="s">
        <v>5436</v>
      </c>
      <c r="C227" s="822" t="s">
        <v>599</v>
      </c>
      <c r="D227" s="822" t="s">
        <v>2890</v>
      </c>
      <c r="E227" s="822" t="s">
        <v>5437</v>
      </c>
      <c r="F227" s="822" t="s">
        <v>5605</v>
      </c>
      <c r="G227" s="822" t="s">
        <v>5606</v>
      </c>
      <c r="H227" s="831"/>
      <c r="I227" s="831"/>
      <c r="J227" s="822"/>
      <c r="K227" s="822"/>
      <c r="L227" s="831">
        <v>15</v>
      </c>
      <c r="M227" s="831">
        <v>17798.550000000003</v>
      </c>
      <c r="N227" s="822">
        <v>1</v>
      </c>
      <c r="O227" s="822">
        <v>1186.5700000000002</v>
      </c>
      <c r="P227" s="831">
        <v>19</v>
      </c>
      <c r="Q227" s="831">
        <v>22544.83</v>
      </c>
      <c r="R227" s="827">
        <v>1.2666666666666666</v>
      </c>
      <c r="S227" s="832">
        <v>1186.5700000000002</v>
      </c>
    </row>
    <row r="228" spans="1:19" ht="14.45" customHeight="1" x14ac:dyDescent="0.2">
      <c r="A228" s="821" t="s">
        <v>5435</v>
      </c>
      <c r="B228" s="822" t="s">
        <v>5436</v>
      </c>
      <c r="C228" s="822" t="s">
        <v>599</v>
      </c>
      <c r="D228" s="822" t="s">
        <v>2890</v>
      </c>
      <c r="E228" s="822" t="s">
        <v>5437</v>
      </c>
      <c r="F228" s="822" t="s">
        <v>5608</v>
      </c>
      <c r="G228" s="822" t="s">
        <v>2799</v>
      </c>
      <c r="H228" s="831"/>
      <c r="I228" s="831"/>
      <c r="J228" s="822"/>
      <c r="K228" s="822"/>
      <c r="L228" s="831"/>
      <c r="M228" s="831"/>
      <c r="N228" s="822"/>
      <c r="O228" s="822"/>
      <c r="P228" s="831">
        <v>3</v>
      </c>
      <c r="Q228" s="831">
        <v>60060</v>
      </c>
      <c r="R228" s="827"/>
      <c r="S228" s="832">
        <v>20020</v>
      </c>
    </row>
    <row r="229" spans="1:19" ht="14.45" customHeight="1" x14ac:dyDescent="0.2">
      <c r="A229" s="821" t="s">
        <v>5435</v>
      </c>
      <c r="B229" s="822" t="s">
        <v>5436</v>
      </c>
      <c r="C229" s="822" t="s">
        <v>599</v>
      </c>
      <c r="D229" s="822" t="s">
        <v>2890</v>
      </c>
      <c r="E229" s="822" t="s">
        <v>5437</v>
      </c>
      <c r="F229" s="822" t="s">
        <v>5615</v>
      </c>
      <c r="G229" s="822" t="s">
        <v>845</v>
      </c>
      <c r="H229" s="831"/>
      <c r="I229" s="831"/>
      <c r="J229" s="822"/>
      <c r="K229" s="822"/>
      <c r="L229" s="831">
        <v>113.05000000000001</v>
      </c>
      <c r="M229" s="831">
        <v>24099.55</v>
      </c>
      <c r="N229" s="822">
        <v>1</v>
      </c>
      <c r="O229" s="822">
        <v>213.17602830605924</v>
      </c>
      <c r="P229" s="831">
        <v>30.519999999999996</v>
      </c>
      <c r="Q229" s="831">
        <v>6505.6500000000005</v>
      </c>
      <c r="R229" s="827">
        <v>0.26994902394443054</v>
      </c>
      <c r="S229" s="832">
        <v>213.16022280471827</v>
      </c>
    </row>
    <row r="230" spans="1:19" ht="14.45" customHeight="1" x14ac:dyDescent="0.2">
      <c r="A230" s="821" t="s">
        <v>5435</v>
      </c>
      <c r="B230" s="822" t="s">
        <v>5436</v>
      </c>
      <c r="C230" s="822" t="s">
        <v>599</v>
      </c>
      <c r="D230" s="822" t="s">
        <v>2890</v>
      </c>
      <c r="E230" s="822" t="s">
        <v>5437</v>
      </c>
      <c r="F230" s="822" t="s">
        <v>5616</v>
      </c>
      <c r="G230" s="822" t="s">
        <v>845</v>
      </c>
      <c r="H230" s="831"/>
      <c r="I230" s="831"/>
      <c r="J230" s="822"/>
      <c r="K230" s="822"/>
      <c r="L230" s="831">
        <v>31.2</v>
      </c>
      <c r="M230" s="831">
        <v>2275.3900000000003</v>
      </c>
      <c r="N230" s="822">
        <v>1</v>
      </c>
      <c r="O230" s="822">
        <v>72.929166666666674</v>
      </c>
      <c r="P230" s="831">
        <v>13.12</v>
      </c>
      <c r="Q230" s="831">
        <v>956.71</v>
      </c>
      <c r="R230" s="827">
        <v>0.42045978931084338</v>
      </c>
      <c r="S230" s="832">
        <v>72.919969512195124</v>
      </c>
    </row>
    <row r="231" spans="1:19" ht="14.45" customHeight="1" x14ac:dyDescent="0.2">
      <c r="A231" s="821" t="s">
        <v>5435</v>
      </c>
      <c r="B231" s="822" t="s">
        <v>5436</v>
      </c>
      <c r="C231" s="822" t="s">
        <v>599</v>
      </c>
      <c r="D231" s="822" t="s">
        <v>2890</v>
      </c>
      <c r="E231" s="822" t="s">
        <v>5437</v>
      </c>
      <c r="F231" s="822" t="s">
        <v>5618</v>
      </c>
      <c r="G231" s="822" t="s">
        <v>1246</v>
      </c>
      <c r="H231" s="831"/>
      <c r="I231" s="831"/>
      <c r="J231" s="822"/>
      <c r="K231" s="822"/>
      <c r="L231" s="831"/>
      <c r="M231" s="831"/>
      <c r="N231" s="822"/>
      <c r="O231" s="822"/>
      <c r="P231" s="831">
        <v>14</v>
      </c>
      <c r="Q231" s="831">
        <v>2078.44</v>
      </c>
      <c r="R231" s="827"/>
      <c r="S231" s="832">
        <v>148.46</v>
      </c>
    </row>
    <row r="232" spans="1:19" ht="14.45" customHeight="1" x14ac:dyDescent="0.2">
      <c r="A232" s="821" t="s">
        <v>5435</v>
      </c>
      <c r="B232" s="822" t="s">
        <v>5436</v>
      </c>
      <c r="C232" s="822" t="s">
        <v>599</v>
      </c>
      <c r="D232" s="822" t="s">
        <v>2890</v>
      </c>
      <c r="E232" s="822" t="s">
        <v>5437</v>
      </c>
      <c r="F232" s="822" t="s">
        <v>5627</v>
      </c>
      <c r="G232" s="822" t="s">
        <v>752</v>
      </c>
      <c r="H232" s="831"/>
      <c r="I232" s="831"/>
      <c r="J232" s="822"/>
      <c r="K232" s="822"/>
      <c r="L232" s="831">
        <v>10.24</v>
      </c>
      <c r="M232" s="831">
        <v>1136.6399999999999</v>
      </c>
      <c r="N232" s="822">
        <v>1</v>
      </c>
      <c r="O232" s="822">
        <v>110.99999999999999</v>
      </c>
      <c r="P232" s="831">
        <v>2.5099999999999998</v>
      </c>
      <c r="Q232" s="831">
        <v>278.61</v>
      </c>
      <c r="R232" s="827">
        <v>0.24511718750000003</v>
      </c>
      <c r="S232" s="832">
        <v>111.00000000000001</v>
      </c>
    </row>
    <row r="233" spans="1:19" ht="14.45" customHeight="1" x14ac:dyDescent="0.2">
      <c r="A233" s="821" t="s">
        <v>5435</v>
      </c>
      <c r="B233" s="822" t="s">
        <v>5436</v>
      </c>
      <c r="C233" s="822" t="s">
        <v>599</v>
      </c>
      <c r="D233" s="822" t="s">
        <v>2890</v>
      </c>
      <c r="E233" s="822" t="s">
        <v>5437</v>
      </c>
      <c r="F233" s="822" t="s">
        <v>5628</v>
      </c>
      <c r="G233" s="822" t="s">
        <v>752</v>
      </c>
      <c r="H233" s="831"/>
      <c r="I233" s="831"/>
      <c r="J233" s="822"/>
      <c r="K233" s="822"/>
      <c r="L233" s="831">
        <v>4.0599999999999996</v>
      </c>
      <c r="M233" s="831">
        <v>1169.69</v>
      </c>
      <c r="N233" s="822">
        <v>1</v>
      </c>
      <c r="O233" s="822">
        <v>288.10098522167493</v>
      </c>
      <c r="P233" s="831">
        <v>2</v>
      </c>
      <c r="Q233" s="831">
        <v>576.20000000000005</v>
      </c>
      <c r="R233" s="827">
        <v>0.4926091528524652</v>
      </c>
      <c r="S233" s="832">
        <v>288.10000000000002</v>
      </c>
    </row>
    <row r="234" spans="1:19" ht="14.45" customHeight="1" x14ac:dyDescent="0.2">
      <c r="A234" s="821" t="s">
        <v>5435</v>
      </c>
      <c r="B234" s="822" t="s">
        <v>5436</v>
      </c>
      <c r="C234" s="822" t="s">
        <v>599</v>
      </c>
      <c r="D234" s="822" t="s">
        <v>2890</v>
      </c>
      <c r="E234" s="822" t="s">
        <v>5437</v>
      </c>
      <c r="F234" s="822" t="s">
        <v>5629</v>
      </c>
      <c r="G234" s="822" t="s">
        <v>1039</v>
      </c>
      <c r="H234" s="831"/>
      <c r="I234" s="831"/>
      <c r="J234" s="822"/>
      <c r="K234" s="822"/>
      <c r="L234" s="831">
        <v>11</v>
      </c>
      <c r="M234" s="831">
        <v>2056.0100000000002</v>
      </c>
      <c r="N234" s="822">
        <v>1</v>
      </c>
      <c r="O234" s="822">
        <v>186.91000000000003</v>
      </c>
      <c r="P234" s="831"/>
      <c r="Q234" s="831"/>
      <c r="R234" s="827"/>
      <c r="S234" s="832"/>
    </row>
    <row r="235" spans="1:19" ht="14.45" customHeight="1" x14ac:dyDescent="0.2">
      <c r="A235" s="821" t="s">
        <v>5435</v>
      </c>
      <c r="B235" s="822" t="s">
        <v>5436</v>
      </c>
      <c r="C235" s="822" t="s">
        <v>599</v>
      </c>
      <c r="D235" s="822" t="s">
        <v>2890</v>
      </c>
      <c r="E235" s="822" t="s">
        <v>5437</v>
      </c>
      <c r="F235" s="822" t="s">
        <v>5632</v>
      </c>
      <c r="G235" s="822" t="s">
        <v>1039</v>
      </c>
      <c r="H235" s="831"/>
      <c r="I235" s="831"/>
      <c r="J235" s="822"/>
      <c r="K235" s="822"/>
      <c r="L235" s="831">
        <v>1.31</v>
      </c>
      <c r="M235" s="831">
        <v>127.79</v>
      </c>
      <c r="N235" s="822">
        <v>1</v>
      </c>
      <c r="O235" s="822">
        <v>97.549618320610691</v>
      </c>
      <c r="P235" s="831"/>
      <c r="Q235" s="831"/>
      <c r="R235" s="827"/>
      <c r="S235" s="832"/>
    </row>
    <row r="236" spans="1:19" ht="14.45" customHeight="1" x14ac:dyDescent="0.2">
      <c r="A236" s="821" t="s">
        <v>5435</v>
      </c>
      <c r="B236" s="822" t="s">
        <v>5436</v>
      </c>
      <c r="C236" s="822" t="s">
        <v>599</v>
      </c>
      <c r="D236" s="822" t="s">
        <v>2890</v>
      </c>
      <c r="E236" s="822" t="s">
        <v>5437</v>
      </c>
      <c r="F236" s="822" t="s">
        <v>5634</v>
      </c>
      <c r="G236" s="822" t="s">
        <v>5631</v>
      </c>
      <c r="H236" s="831"/>
      <c r="I236" s="831"/>
      <c r="J236" s="822"/>
      <c r="K236" s="822"/>
      <c r="L236" s="831">
        <v>15</v>
      </c>
      <c r="M236" s="831">
        <v>249094.5</v>
      </c>
      <c r="N236" s="822">
        <v>1</v>
      </c>
      <c r="O236" s="822">
        <v>16606.3</v>
      </c>
      <c r="P236" s="831">
        <v>9</v>
      </c>
      <c r="Q236" s="831">
        <v>149456.70000000001</v>
      </c>
      <c r="R236" s="827">
        <v>0.60000000000000009</v>
      </c>
      <c r="S236" s="832">
        <v>16606.300000000003</v>
      </c>
    </row>
    <row r="237" spans="1:19" ht="14.45" customHeight="1" x14ac:dyDescent="0.2">
      <c r="A237" s="821" t="s">
        <v>5435</v>
      </c>
      <c r="B237" s="822" t="s">
        <v>5436</v>
      </c>
      <c r="C237" s="822" t="s">
        <v>599</v>
      </c>
      <c r="D237" s="822" t="s">
        <v>2890</v>
      </c>
      <c r="E237" s="822" t="s">
        <v>5437</v>
      </c>
      <c r="F237" s="822" t="s">
        <v>5635</v>
      </c>
      <c r="G237" s="822" t="s">
        <v>5636</v>
      </c>
      <c r="H237" s="831"/>
      <c r="I237" s="831"/>
      <c r="J237" s="822"/>
      <c r="K237" s="822"/>
      <c r="L237" s="831">
        <v>24</v>
      </c>
      <c r="M237" s="831">
        <v>3561.6000000000004</v>
      </c>
      <c r="N237" s="822">
        <v>1</v>
      </c>
      <c r="O237" s="822">
        <v>148.4</v>
      </c>
      <c r="P237" s="831"/>
      <c r="Q237" s="831"/>
      <c r="R237" s="827"/>
      <c r="S237" s="832"/>
    </row>
    <row r="238" spans="1:19" ht="14.45" customHeight="1" x14ac:dyDescent="0.2">
      <c r="A238" s="821" t="s">
        <v>5435</v>
      </c>
      <c r="B238" s="822" t="s">
        <v>5436</v>
      </c>
      <c r="C238" s="822" t="s">
        <v>599</v>
      </c>
      <c r="D238" s="822" t="s">
        <v>2890</v>
      </c>
      <c r="E238" s="822" t="s">
        <v>5437</v>
      </c>
      <c r="F238" s="822" t="s">
        <v>5637</v>
      </c>
      <c r="G238" s="822" t="s">
        <v>2107</v>
      </c>
      <c r="H238" s="831"/>
      <c r="I238" s="831"/>
      <c r="J238" s="822"/>
      <c r="K238" s="822"/>
      <c r="L238" s="831"/>
      <c r="M238" s="831"/>
      <c r="N238" s="822"/>
      <c r="O238" s="822"/>
      <c r="P238" s="831">
        <v>8.16</v>
      </c>
      <c r="Q238" s="831">
        <v>177725.18</v>
      </c>
      <c r="R238" s="827"/>
      <c r="S238" s="832">
        <v>21780.046568627451</v>
      </c>
    </row>
    <row r="239" spans="1:19" ht="14.45" customHeight="1" x14ac:dyDescent="0.2">
      <c r="A239" s="821" t="s">
        <v>5435</v>
      </c>
      <c r="B239" s="822" t="s">
        <v>5436</v>
      </c>
      <c r="C239" s="822" t="s">
        <v>599</v>
      </c>
      <c r="D239" s="822" t="s">
        <v>2890</v>
      </c>
      <c r="E239" s="822" t="s">
        <v>5437</v>
      </c>
      <c r="F239" s="822" t="s">
        <v>5638</v>
      </c>
      <c r="G239" s="822" t="s">
        <v>2512</v>
      </c>
      <c r="H239" s="831"/>
      <c r="I239" s="831"/>
      <c r="J239" s="822"/>
      <c r="K239" s="822"/>
      <c r="L239" s="831">
        <v>77.16</v>
      </c>
      <c r="M239" s="831">
        <v>36594.740000000005</v>
      </c>
      <c r="N239" s="822">
        <v>1</v>
      </c>
      <c r="O239" s="822">
        <v>474.2708657335408</v>
      </c>
      <c r="P239" s="831">
        <v>35.56</v>
      </c>
      <c r="Q239" s="831">
        <v>16865.080000000002</v>
      </c>
      <c r="R239" s="827">
        <v>0.46086076851481933</v>
      </c>
      <c r="S239" s="832">
        <v>474.27109111361079</v>
      </c>
    </row>
    <row r="240" spans="1:19" ht="14.45" customHeight="1" x14ac:dyDescent="0.2">
      <c r="A240" s="821" t="s">
        <v>5435</v>
      </c>
      <c r="B240" s="822" t="s">
        <v>5436</v>
      </c>
      <c r="C240" s="822" t="s">
        <v>599</v>
      </c>
      <c r="D240" s="822" t="s">
        <v>2890</v>
      </c>
      <c r="E240" s="822" t="s">
        <v>5437</v>
      </c>
      <c r="F240" s="822" t="s">
        <v>5639</v>
      </c>
      <c r="G240" s="822" t="s">
        <v>2512</v>
      </c>
      <c r="H240" s="831"/>
      <c r="I240" s="831"/>
      <c r="J240" s="822"/>
      <c r="K240" s="822"/>
      <c r="L240" s="831">
        <v>127.27999999999999</v>
      </c>
      <c r="M240" s="831">
        <v>26031.279999999999</v>
      </c>
      <c r="N240" s="822">
        <v>1</v>
      </c>
      <c r="O240" s="822">
        <v>204.51979886863609</v>
      </c>
      <c r="P240" s="831">
        <v>37.840000000000003</v>
      </c>
      <c r="Q240" s="831">
        <v>7739.01</v>
      </c>
      <c r="R240" s="827">
        <v>0.2972965601384181</v>
      </c>
      <c r="S240" s="832">
        <v>204.51929175475686</v>
      </c>
    </row>
    <row r="241" spans="1:19" ht="14.45" customHeight="1" x14ac:dyDescent="0.2">
      <c r="A241" s="821" t="s">
        <v>5435</v>
      </c>
      <c r="B241" s="822" t="s">
        <v>5436</v>
      </c>
      <c r="C241" s="822" t="s">
        <v>599</v>
      </c>
      <c r="D241" s="822" t="s">
        <v>2890</v>
      </c>
      <c r="E241" s="822" t="s">
        <v>5437</v>
      </c>
      <c r="F241" s="822" t="s">
        <v>5645</v>
      </c>
      <c r="G241" s="822" t="s">
        <v>2071</v>
      </c>
      <c r="H241" s="831"/>
      <c r="I241" s="831"/>
      <c r="J241" s="822"/>
      <c r="K241" s="822"/>
      <c r="L241" s="831">
        <v>2</v>
      </c>
      <c r="M241" s="831">
        <v>83655.179999999993</v>
      </c>
      <c r="N241" s="822">
        <v>1</v>
      </c>
      <c r="O241" s="822">
        <v>41827.589999999997</v>
      </c>
      <c r="P241" s="831">
        <v>5</v>
      </c>
      <c r="Q241" s="831">
        <v>181706.8</v>
      </c>
      <c r="R241" s="827">
        <v>2.1720926307253179</v>
      </c>
      <c r="S241" s="832">
        <v>36341.360000000001</v>
      </c>
    </row>
    <row r="242" spans="1:19" ht="14.45" customHeight="1" x14ac:dyDescent="0.2">
      <c r="A242" s="821" t="s">
        <v>5435</v>
      </c>
      <c r="B242" s="822" t="s">
        <v>5436</v>
      </c>
      <c r="C242" s="822" t="s">
        <v>599</v>
      </c>
      <c r="D242" s="822" t="s">
        <v>2890</v>
      </c>
      <c r="E242" s="822" t="s">
        <v>5437</v>
      </c>
      <c r="F242" s="822" t="s">
        <v>5650</v>
      </c>
      <c r="G242" s="822" t="s">
        <v>5651</v>
      </c>
      <c r="H242" s="831"/>
      <c r="I242" s="831"/>
      <c r="J242" s="822"/>
      <c r="K242" s="822"/>
      <c r="L242" s="831"/>
      <c r="M242" s="831"/>
      <c r="N242" s="822"/>
      <c r="O242" s="822"/>
      <c r="P242" s="831">
        <v>0.60000000000000009</v>
      </c>
      <c r="Q242" s="831">
        <v>32.64</v>
      </c>
      <c r="R242" s="827"/>
      <c r="S242" s="832">
        <v>54.399999999999991</v>
      </c>
    </row>
    <row r="243" spans="1:19" ht="14.45" customHeight="1" x14ac:dyDescent="0.2">
      <c r="A243" s="821" t="s">
        <v>5435</v>
      </c>
      <c r="B243" s="822" t="s">
        <v>5436</v>
      </c>
      <c r="C243" s="822" t="s">
        <v>599</v>
      </c>
      <c r="D243" s="822" t="s">
        <v>2890</v>
      </c>
      <c r="E243" s="822" t="s">
        <v>5437</v>
      </c>
      <c r="F243" s="822" t="s">
        <v>5652</v>
      </c>
      <c r="G243" s="822" t="s">
        <v>5651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108.86</v>
      </c>
      <c r="R243" s="827"/>
      <c r="S243" s="832">
        <v>108.86</v>
      </c>
    </row>
    <row r="244" spans="1:19" ht="14.45" customHeight="1" x14ac:dyDescent="0.2">
      <c r="A244" s="821" t="s">
        <v>5435</v>
      </c>
      <c r="B244" s="822" t="s">
        <v>5436</v>
      </c>
      <c r="C244" s="822" t="s">
        <v>599</v>
      </c>
      <c r="D244" s="822" t="s">
        <v>2890</v>
      </c>
      <c r="E244" s="822" t="s">
        <v>5437</v>
      </c>
      <c r="F244" s="822" t="s">
        <v>5660</v>
      </c>
      <c r="G244" s="822" t="s">
        <v>2031</v>
      </c>
      <c r="H244" s="831"/>
      <c r="I244" s="831"/>
      <c r="J244" s="822"/>
      <c r="K244" s="822"/>
      <c r="L244" s="831"/>
      <c r="M244" s="831"/>
      <c r="N244" s="822"/>
      <c r="O244" s="822"/>
      <c r="P244" s="831">
        <v>1</v>
      </c>
      <c r="Q244" s="831">
        <v>23.82</v>
      </c>
      <c r="R244" s="827"/>
      <c r="S244" s="832">
        <v>23.82</v>
      </c>
    </row>
    <row r="245" spans="1:19" ht="14.45" customHeight="1" x14ac:dyDescent="0.2">
      <c r="A245" s="821" t="s">
        <v>5435</v>
      </c>
      <c r="B245" s="822" t="s">
        <v>5436</v>
      </c>
      <c r="C245" s="822" t="s">
        <v>599</v>
      </c>
      <c r="D245" s="822" t="s">
        <v>2890</v>
      </c>
      <c r="E245" s="822" t="s">
        <v>5437</v>
      </c>
      <c r="F245" s="822" t="s">
        <v>5661</v>
      </c>
      <c r="G245" s="822" t="s">
        <v>947</v>
      </c>
      <c r="H245" s="831"/>
      <c r="I245" s="831"/>
      <c r="J245" s="822"/>
      <c r="K245" s="822"/>
      <c r="L245" s="831"/>
      <c r="M245" s="831"/>
      <c r="N245" s="822"/>
      <c r="O245" s="822"/>
      <c r="P245" s="831">
        <v>3</v>
      </c>
      <c r="Q245" s="831">
        <v>1297.29</v>
      </c>
      <c r="R245" s="827"/>
      <c r="S245" s="832">
        <v>432.43</v>
      </c>
    </row>
    <row r="246" spans="1:19" ht="14.45" customHeight="1" x14ac:dyDescent="0.2">
      <c r="A246" s="821" t="s">
        <v>5435</v>
      </c>
      <c r="B246" s="822" t="s">
        <v>5436</v>
      </c>
      <c r="C246" s="822" t="s">
        <v>599</v>
      </c>
      <c r="D246" s="822" t="s">
        <v>2890</v>
      </c>
      <c r="E246" s="822" t="s">
        <v>5437</v>
      </c>
      <c r="F246" s="822" t="s">
        <v>5662</v>
      </c>
      <c r="G246" s="822" t="s">
        <v>2071</v>
      </c>
      <c r="H246" s="831"/>
      <c r="I246" s="831"/>
      <c r="J246" s="822"/>
      <c r="K246" s="822"/>
      <c r="L246" s="831"/>
      <c r="M246" s="831"/>
      <c r="N246" s="822"/>
      <c r="O246" s="822"/>
      <c r="P246" s="831">
        <v>3</v>
      </c>
      <c r="Q246" s="831">
        <v>108723.33</v>
      </c>
      <c r="R246" s="827"/>
      <c r="S246" s="832">
        <v>36241.11</v>
      </c>
    </row>
    <row r="247" spans="1:19" ht="14.45" customHeight="1" x14ac:dyDescent="0.2">
      <c r="A247" s="821" t="s">
        <v>5435</v>
      </c>
      <c r="B247" s="822" t="s">
        <v>5436</v>
      </c>
      <c r="C247" s="822" t="s">
        <v>599</v>
      </c>
      <c r="D247" s="822" t="s">
        <v>2890</v>
      </c>
      <c r="E247" s="822" t="s">
        <v>5437</v>
      </c>
      <c r="F247" s="822" t="s">
        <v>5663</v>
      </c>
      <c r="G247" s="822" t="s">
        <v>2075</v>
      </c>
      <c r="H247" s="831"/>
      <c r="I247" s="831"/>
      <c r="J247" s="822"/>
      <c r="K247" s="822"/>
      <c r="L247" s="831"/>
      <c r="M247" s="831"/>
      <c r="N247" s="822"/>
      <c r="O247" s="822"/>
      <c r="P247" s="831">
        <v>8</v>
      </c>
      <c r="Q247" s="831">
        <v>304110.40000000002</v>
      </c>
      <c r="R247" s="827"/>
      <c r="S247" s="832">
        <v>38013.800000000003</v>
      </c>
    </row>
    <row r="248" spans="1:19" ht="14.45" customHeight="1" x14ac:dyDescent="0.2">
      <c r="A248" s="821" t="s">
        <v>5435</v>
      </c>
      <c r="B248" s="822" t="s">
        <v>5436</v>
      </c>
      <c r="C248" s="822" t="s">
        <v>599</v>
      </c>
      <c r="D248" s="822" t="s">
        <v>2890</v>
      </c>
      <c r="E248" s="822" t="s">
        <v>5437</v>
      </c>
      <c r="F248" s="822" t="s">
        <v>5664</v>
      </c>
      <c r="G248" s="822" t="s">
        <v>2147</v>
      </c>
      <c r="H248" s="831"/>
      <c r="I248" s="831"/>
      <c r="J248" s="822"/>
      <c r="K248" s="822"/>
      <c r="L248" s="831"/>
      <c r="M248" s="831"/>
      <c r="N248" s="822"/>
      <c r="O248" s="822"/>
      <c r="P248" s="831">
        <v>28.79</v>
      </c>
      <c r="Q248" s="831">
        <v>134340.48000000001</v>
      </c>
      <c r="R248" s="827"/>
      <c r="S248" s="832">
        <v>4666.2202153525532</v>
      </c>
    </row>
    <row r="249" spans="1:19" ht="14.45" customHeight="1" x14ac:dyDescent="0.2">
      <c r="A249" s="821" t="s">
        <v>5435</v>
      </c>
      <c r="B249" s="822" t="s">
        <v>5436</v>
      </c>
      <c r="C249" s="822" t="s">
        <v>599</v>
      </c>
      <c r="D249" s="822" t="s">
        <v>2890</v>
      </c>
      <c r="E249" s="822" t="s">
        <v>5437</v>
      </c>
      <c r="F249" s="822" t="s">
        <v>5666</v>
      </c>
      <c r="G249" s="822" t="s">
        <v>947</v>
      </c>
      <c r="H249" s="831"/>
      <c r="I249" s="831"/>
      <c r="J249" s="822"/>
      <c r="K249" s="822"/>
      <c r="L249" s="831"/>
      <c r="M249" s="831"/>
      <c r="N249" s="822"/>
      <c r="O249" s="822"/>
      <c r="P249" s="831">
        <v>11</v>
      </c>
      <c r="Q249" s="831">
        <v>2683.34</v>
      </c>
      <c r="R249" s="827"/>
      <c r="S249" s="832">
        <v>243.94000000000003</v>
      </c>
    </row>
    <row r="250" spans="1:19" ht="14.45" customHeight="1" x14ac:dyDescent="0.2">
      <c r="A250" s="821" t="s">
        <v>5435</v>
      </c>
      <c r="B250" s="822" t="s">
        <v>5436</v>
      </c>
      <c r="C250" s="822" t="s">
        <v>599</v>
      </c>
      <c r="D250" s="822" t="s">
        <v>2890</v>
      </c>
      <c r="E250" s="822" t="s">
        <v>5437</v>
      </c>
      <c r="F250" s="822" t="s">
        <v>5667</v>
      </c>
      <c r="G250" s="822" t="s">
        <v>947</v>
      </c>
      <c r="H250" s="831"/>
      <c r="I250" s="831"/>
      <c r="J250" s="822"/>
      <c r="K250" s="822"/>
      <c r="L250" s="831"/>
      <c r="M250" s="831"/>
      <c r="N250" s="822"/>
      <c r="O250" s="822"/>
      <c r="P250" s="831">
        <v>35.6</v>
      </c>
      <c r="Q250" s="831">
        <v>2723.76</v>
      </c>
      <c r="R250" s="827"/>
      <c r="S250" s="832">
        <v>76.510112359550561</v>
      </c>
    </row>
    <row r="251" spans="1:19" ht="14.45" customHeight="1" x14ac:dyDescent="0.2">
      <c r="A251" s="821" t="s">
        <v>5435</v>
      </c>
      <c r="B251" s="822" t="s">
        <v>5436</v>
      </c>
      <c r="C251" s="822" t="s">
        <v>599</v>
      </c>
      <c r="D251" s="822" t="s">
        <v>2890</v>
      </c>
      <c r="E251" s="822" t="s">
        <v>5437</v>
      </c>
      <c r="F251" s="822" t="s">
        <v>5668</v>
      </c>
      <c r="G251" s="822" t="s">
        <v>1039</v>
      </c>
      <c r="H251" s="831"/>
      <c r="I251" s="831"/>
      <c r="J251" s="822"/>
      <c r="K251" s="822"/>
      <c r="L251" s="831"/>
      <c r="M251" s="831"/>
      <c r="N251" s="822"/>
      <c r="O251" s="822"/>
      <c r="P251" s="831">
        <v>1</v>
      </c>
      <c r="Q251" s="831">
        <v>421.22</v>
      </c>
      <c r="R251" s="827"/>
      <c r="S251" s="832">
        <v>421.22</v>
      </c>
    </row>
    <row r="252" spans="1:19" ht="14.45" customHeight="1" x14ac:dyDescent="0.2">
      <c r="A252" s="821" t="s">
        <v>5435</v>
      </c>
      <c r="B252" s="822" t="s">
        <v>5436</v>
      </c>
      <c r="C252" s="822" t="s">
        <v>599</v>
      </c>
      <c r="D252" s="822" t="s">
        <v>2890</v>
      </c>
      <c r="E252" s="822" t="s">
        <v>5437</v>
      </c>
      <c r="F252" s="822" t="s">
        <v>5670</v>
      </c>
      <c r="G252" s="822" t="s">
        <v>2057</v>
      </c>
      <c r="H252" s="831"/>
      <c r="I252" s="831"/>
      <c r="J252" s="822"/>
      <c r="K252" s="822"/>
      <c r="L252" s="831"/>
      <c r="M252" s="831"/>
      <c r="N252" s="822"/>
      <c r="O252" s="822"/>
      <c r="P252" s="831">
        <v>12</v>
      </c>
      <c r="Q252" s="831">
        <v>15490.32</v>
      </c>
      <c r="R252" s="827"/>
      <c r="S252" s="832">
        <v>1290.8599999999999</v>
      </c>
    </row>
    <row r="253" spans="1:19" ht="14.45" customHeight="1" x14ac:dyDescent="0.2">
      <c r="A253" s="821" t="s">
        <v>5435</v>
      </c>
      <c r="B253" s="822" t="s">
        <v>5436</v>
      </c>
      <c r="C253" s="822" t="s">
        <v>599</v>
      </c>
      <c r="D253" s="822" t="s">
        <v>2890</v>
      </c>
      <c r="E253" s="822" t="s">
        <v>5437</v>
      </c>
      <c r="F253" s="822" t="s">
        <v>5671</v>
      </c>
      <c r="G253" s="822" t="s">
        <v>758</v>
      </c>
      <c r="H253" s="831"/>
      <c r="I253" s="831"/>
      <c r="J253" s="822"/>
      <c r="K253" s="822"/>
      <c r="L253" s="831"/>
      <c r="M253" s="831"/>
      <c r="N253" s="822"/>
      <c r="O253" s="822"/>
      <c r="P253" s="831">
        <v>2.04</v>
      </c>
      <c r="Q253" s="831">
        <v>1498.99</v>
      </c>
      <c r="R253" s="827"/>
      <c r="S253" s="832">
        <v>734.79901960784309</v>
      </c>
    </row>
    <row r="254" spans="1:19" ht="14.45" customHeight="1" x14ac:dyDescent="0.2">
      <c r="A254" s="821" t="s">
        <v>5435</v>
      </c>
      <c r="B254" s="822" t="s">
        <v>5436</v>
      </c>
      <c r="C254" s="822" t="s">
        <v>599</v>
      </c>
      <c r="D254" s="822" t="s">
        <v>2890</v>
      </c>
      <c r="E254" s="822" t="s">
        <v>5437</v>
      </c>
      <c r="F254" s="822" t="s">
        <v>5672</v>
      </c>
      <c r="G254" s="822" t="s">
        <v>1230</v>
      </c>
      <c r="H254" s="831"/>
      <c r="I254" s="831"/>
      <c r="J254" s="822"/>
      <c r="K254" s="822"/>
      <c r="L254" s="831"/>
      <c r="M254" s="831"/>
      <c r="N254" s="822"/>
      <c r="O254" s="822"/>
      <c r="P254" s="831">
        <v>7.5600000000000005</v>
      </c>
      <c r="Q254" s="831">
        <v>1357.0300000000002</v>
      </c>
      <c r="R254" s="827"/>
      <c r="S254" s="832">
        <v>179.50132275132276</v>
      </c>
    </row>
    <row r="255" spans="1:19" ht="14.45" customHeight="1" x14ac:dyDescent="0.2">
      <c r="A255" s="821" t="s">
        <v>5435</v>
      </c>
      <c r="B255" s="822" t="s">
        <v>5436</v>
      </c>
      <c r="C255" s="822" t="s">
        <v>599</v>
      </c>
      <c r="D255" s="822" t="s">
        <v>2890</v>
      </c>
      <c r="E255" s="822" t="s">
        <v>5437</v>
      </c>
      <c r="F255" s="822" t="s">
        <v>5675</v>
      </c>
      <c r="G255" s="822" t="s">
        <v>947</v>
      </c>
      <c r="H255" s="831"/>
      <c r="I255" s="831"/>
      <c r="J255" s="822"/>
      <c r="K255" s="822"/>
      <c r="L255" s="831"/>
      <c r="M255" s="831"/>
      <c r="N255" s="822"/>
      <c r="O255" s="822"/>
      <c r="P255" s="831">
        <v>7.0000000000000007E-2</v>
      </c>
      <c r="Q255" s="831">
        <v>30.27</v>
      </c>
      <c r="R255" s="827"/>
      <c r="S255" s="832">
        <v>432.42857142857139</v>
      </c>
    </row>
    <row r="256" spans="1:19" ht="14.45" customHeight="1" x14ac:dyDescent="0.2">
      <c r="A256" s="821" t="s">
        <v>5435</v>
      </c>
      <c r="B256" s="822" t="s">
        <v>5436</v>
      </c>
      <c r="C256" s="822" t="s">
        <v>599</v>
      </c>
      <c r="D256" s="822" t="s">
        <v>2890</v>
      </c>
      <c r="E256" s="822" t="s">
        <v>5437</v>
      </c>
      <c r="F256" s="822" t="s">
        <v>5676</v>
      </c>
      <c r="G256" s="822" t="s">
        <v>758</v>
      </c>
      <c r="H256" s="831"/>
      <c r="I256" s="831"/>
      <c r="J256" s="822"/>
      <c r="K256" s="822"/>
      <c r="L256" s="831"/>
      <c r="M256" s="831"/>
      <c r="N256" s="822"/>
      <c r="O256" s="822"/>
      <c r="P256" s="831">
        <v>13.11</v>
      </c>
      <c r="Q256" s="831">
        <v>1038.31</v>
      </c>
      <c r="R256" s="827"/>
      <c r="S256" s="832">
        <v>79.199847444698705</v>
      </c>
    </row>
    <row r="257" spans="1:19" ht="14.45" customHeight="1" x14ac:dyDescent="0.2">
      <c r="A257" s="821" t="s">
        <v>5435</v>
      </c>
      <c r="B257" s="822" t="s">
        <v>5436</v>
      </c>
      <c r="C257" s="822" t="s">
        <v>599</v>
      </c>
      <c r="D257" s="822" t="s">
        <v>2890</v>
      </c>
      <c r="E257" s="822" t="s">
        <v>5437</v>
      </c>
      <c r="F257" s="822" t="s">
        <v>5678</v>
      </c>
      <c r="G257" s="822" t="s">
        <v>1043</v>
      </c>
      <c r="H257" s="831"/>
      <c r="I257" s="831"/>
      <c r="J257" s="822"/>
      <c r="K257" s="822"/>
      <c r="L257" s="831"/>
      <c r="M257" s="831"/>
      <c r="N257" s="822"/>
      <c r="O257" s="822"/>
      <c r="P257" s="831">
        <v>1.31</v>
      </c>
      <c r="Q257" s="831">
        <v>187.33</v>
      </c>
      <c r="R257" s="827"/>
      <c r="S257" s="832">
        <v>143</v>
      </c>
    </row>
    <row r="258" spans="1:19" ht="14.45" customHeight="1" x14ac:dyDescent="0.2">
      <c r="A258" s="821" t="s">
        <v>5435</v>
      </c>
      <c r="B258" s="822" t="s">
        <v>5436</v>
      </c>
      <c r="C258" s="822" t="s">
        <v>599</v>
      </c>
      <c r="D258" s="822" t="s">
        <v>2890</v>
      </c>
      <c r="E258" s="822" t="s">
        <v>5437</v>
      </c>
      <c r="F258" s="822" t="s">
        <v>5679</v>
      </c>
      <c r="G258" s="822" t="s">
        <v>758</v>
      </c>
      <c r="H258" s="831"/>
      <c r="I258" s="831"/>
      <c r="J258" s="822"/>
      <c r="K258" s="822"/>
      <c r="L258" s="831"/>
      <c r="M258" s="831"/>
      <c r="N258" s="822"/>
      <c r="O258" s="822"/>
      <c r="P258" s="831">
        <v>15.82</v>
      </c>
      <c r="Q258" s="831">
        <v>3463</v>
      </c>
      <c r="R258" s="827"/>
      <c r="S258" s="832">
        <v>218.90012642225031</v>
      </c>
    </row>
    <row r="259" spans="1:19" ht="14.45" customHeight="1" x14ac:dyDescent="0.2">
      <c r="A259" s="821" t="s">
        <v>5435</v>
      </c>
      <c r="B259" s="822" t="s">
        <v>5436</v>
      </c>
      <c r="C259" s="822" t="s">
        <v>599</v>
      </c>
      <c r="D259" s="822" t="s">
        <v>2890</v>
      </c>
      <c r="E259" s="822" t="s">
        <v>5437</v>
      </c>
      <c r="F259" s="822" t="s">
        <v>5685</v>
      </c>
      <c r="G259" s="822" t="s">
        <v>845</v>
      </c>
      <c r="H259" s="831"/>
      <c r="I259" s="831"/>
      <c r="J259" s="822"/>
      <c r="K259" s="822"/>
      <c r="L259" s="831"/>
      <c r="M259" s="831"/>
      <c r="N259" s="822"/>
      <c r="O259" s="822"/>
      <c r="P259" s="831">
        <v>5</v>
      </c>
      <c r="Q259" s="831">
        <v>2779.7700000000004</v>
      </c>
      <c r="R259" s="827"/>
      <c r="S259" s="832">
        <v>555.95400000000006</v>
      </c>
    </row>
    <row r="260" spans="1:19" ht="14.45" customHeight="1" x14ac:dyDescent="0.2">
      <c r="A260" s="821" t="s">
        <v>5435</v>
      </c>
      <c r="B260" s="822" t="s">
        <v>5436</v>
      </c>
      <c r="C260" s="822" t="s">
        <v>599</v>
      </c>
      <c r="D260" s="822" t="s">
        <v>2890</v>
      </c>
      <c r="E260" s="822" t="s">
        <v>5437</v>
      </c>
      <c r="F260" s="822" t="s">
        <v>5690</v>
      </c>
      <c r="G260" s="822" t="s">
        <v>912</v>
      </c>
      <c r="H260" s="831"/>
      <c r="I260" s="831"/>
      <c r="J260" s="822"/>
      <c r="K260" s="822"/>
      <c r="L260" s="831"/>
      <c r="M260" s="831"/>
      <c r="N260" s="822"/>
      <c r="O260" s="822"/>
      <c r="P260" s="831">
        <v>0.88</v>
      </c>
      <c r="Q260" s="831">
        <v>127.98</v>
      </c>
      <c r="R260" s="827"/>
      <c r="S260" s="832">
        <v>145.43181818181819</v>
      </c>
    </row>
    <row r="261" spans="1:19" ht="14.45" customHeight="1" x14ac:dyDescent="0.2">
      <c r="A261" s="821" t="s">
        <v>5435</v>
      </c>
      <c r="B261" s="822" t="s">
        <v>5436</v>
      </c>
      <c r="C261" s="822" t="s">
        <v>599</v>
      </c>
      <c r="D261" s="822" t="s">
        <v>2890</v>
      </c>
      <c r="E261" s="822" t="s">
        <v>5694</v>
      </c>
      <c r="F261" s="822" t="s">
        <v>5695</v>
      </c>
      <c r="G261" s="822" t="s">
        <v>5696</v>
      </c>
      <c r="H261" s="831"/>
      <c r="I261" s="831"/>
      <c r="J261" s="822"/>
      <c r="K261" s="822"/>
      <c r="L261" s="831"/>
      <c r="M261" s="831"/>
      <c r="N261" s="822"/>
      <c r="O261" s="822"/>
      <c r="P261" s="831">
        <v>11</v>
      </c>
      <c r="Q261" s="831">
        <v>24262.03</v>
      </c>
      <c r="R261" s="827"/>
      <c r="S261" s="832">
        <v>2205.639090909091</v>
      </c>
    </row>
    <row r="262" spans="1:19" ht="14.45" customHeight="1" x14ac:dyDescent="0.2">
      <c r="A262" s="821" t="s">
        <v>5435</v>
      </c>
      <c r="B262" s="822" t="s">
        <v>5436</v>
      </c>
      <c r="C262" s="822" t="s">
        <v>599</v>
      </c>
      <c r="D262" s="822" t="s">
        <v>2890</v>
      </c>
      <c r="E262" s="822" t="s">
        <v>5694</v>
      </c>
      <c r="F262" s="822" t="s">
        <v>5697</v>
      </c>
      <c r="G262" s="822" t="s">
        <v>5698</v>
      </c>
      <c r="H262" s="831"/>
      <c r="I262" s="831"/>
      <c r="J262" s="822"/>
      <c r="K262" s="822"/>
      <c r="L262" s="831">
        <v>2</v>
      </c>
      <c r="M262" s="831">
        <v>5324.4</v>
      </c>
      <c r="N262" s="822">
        <v>1</v>
      </c>
      <c r="O262" s="822">
        <v>2662.2</v>
      </c>
      <c r="P262" s="831">
        <v>8</v>
      </c>
      <c r="Q262" s="831">
        <v>21587.66</v>
      </c>
      <c r="R262" s="827">
        <v>4.0544774998121857</v>
      </c>
      <c r="S262" s="832">
        <v>2698.4575</v>
      </c>
    </row>
    <row r="263" spans="1:19" ht="14.45" customHeight="1" x14ac:dyDescent="0.2">
      <c r="A263" s="821" t="s">
        <v>5435</v>
      </c>
      <c r="B263" s="822" t="s">
        <v>5436</v>
      </c>
      <c r="C263" s="822" t="s">
        <v>599</v>
      </c>
      <c r="D263" s="822" t="s">
        <v>2890</v>
      </c>
      <c r="E263" s="822" t="s">
        <v>5694</v>
      </c>
      <c r="F263" s="822" t="s">
        <v>5699</v>
      </c>
      <c r="G263" s="822" t="s">
        <v>5700</v>
      </c>
      <c r="H263" s="831"/>
      <c r="I263" s="831"/>
      <c r="J263" s="822"/>
      <c r="K263" s="822"/>
      <c r="L263" s="831"/>
      <c r="M263" s="831"/>
      <c r="N263" s="822"/>
      <c r="O263" s="822"/>
      <c r="P263" s="831">
        <v>2</v>
      </c>
      <c r="Q263" s="831">
        <v>4368.96</v>
      </c>
      <c r="R263" s="827"/>
      <c r="S263" s="832">
        <v>2184.48</v>
      </c>
    </row>
    <row r="264" spans="1:19" ht="14.45" customHeight="1" x14ac:dyDescent="0.2">
      <c r="A264" s="821" t="s">
        <v>5435</v>
      </c>
      <c r="B264" s="822" t="s">
        <v>5436</v>
      </c>
      <c r="C264" s="822" t="s">
        <v>599</v>
      </c>
      <c r="D264" s="822" t="s">
        <v>2890</v>
      </c>
      <c r="E264" s="822" t="s">
        <v>5703</v>
      </c>
      <c r="F264" s="822" t="s">
        <v>5706</v>
      </c>
      <c r="G264" s="822" t="s">
        <v>5707</v>
      </c>
      <c r="H264" s="831"/>
      <c r="I264" s="831"/>
      <c r="J264" s="822"/>
      <c r="K264" s="822"/>
      <c r="L264" s="831">
        <v>12</v>
      </c>
      <c r="M264" s="831">
        <v>6751.8</v>
      </c>
      <c r="N264" s="822">
        <v>1</v>
      </c>
      <c r="O264" s="822">
        <v>562.65</v>
      </c>
      <c r="P264" s="831">
        <v>4</v>
      </c>
      <c r="Q264" s="831">
        <v>2250.6</v>
      </c>
      <c r="R264" s="827">
        <v>0.33333333333333331</v>
      </c>
      <c r="S264" s="832">
        <v>562.65</v>
      </c>
    </row>
    <row r="265" spans="1:19" ht="14.45" customHeight="1" x14ac:dyDescent="0.2">
      <c r="A265" s="821" t="s">
        <v>5435</v>
      </c>
      <c r="B265" s="822" t="s">
        <v>5436</v>
      </c>
      <c r="C265" s="822" t="s">
        <v>599</v>
      </c>
      <c r="D265" s="822" t="s">
        <v>2890</v>
      </c>
      <c r="E265" s="822" t="s">
        <v>5703</v>
      </c>
      <c r="F265" s="822" t="s">
        <v>5714</v>
      </c>
      <c r="G265" s="822" t="s">
        <v>5715</v>
      </c>
      <c r="H265" s="831"/>
      <c r="I265" s="831"/>
      <c r="J265" s="822"/>
      <c r="K265" s="822"/>
      <c r="L265" s="831"/>
      <c r="M265" s="831"/>
      <c r="N265" s="822"/>
      <c r="O265" s="822"/>
      <c r="P265" s="831">
        <v>199</v>
      </c>
      <c r="Q265" s="831">
        <v>35680.699999999997</v>
      </c>
      <c r="R265" s="827"/>
      <c r="S265" s="832">
        <v>179.29999999999998</v>
      </c>
    </row>
    <row r="266" spans="1:19" ht="14.45" customHeight="1" x14ac:dyDescent="0.2">
      <c r="A266" s="821" t="s">
        <v>5435</v>
      </c>
      <c r="B266" s="822" t="s">
        <v>5436</v>
      </c>
      <c r="C266" s="822" t="s">
        <v>599</v>
      </c>
      <c r="D266" s="822" t="s">
        <v>2890</v>
      </c>
      <c r="E266" s="822" t="s">
        <v>5703</v>
      </c>
      <c r="F266" s="822" t="s">
        <v>5716</v>
      </c>
      <c r="G266" s="822" t="s">
        <v>5717</v>
      </c>
      <c r="H266" s="831"/>
      <c r="I266" s="831"/>
      <c r="J266" s="822"/>
      <c r="K266" s="822"/>
      <c r="L266" s="831"/>
      <c r="M266" s="831"/>
      <c r="N266" s="822"/>
      <c r="O266" s="822"/>
      <c r="P266" s="831">
        <v>1</v>
      </c>
      <c r="Q266" s="831">
        <v>267.79000000000002</v>
      </c>
      <c r="R266" s="827"/>
      <c r="S266" s="832">
        <v>267.79000000000002</v>
      </c>
    </row>
    <row r="267" spans="1:19" ht="14.45" customHeight="1" x14ac:dyDescent="0.2">
      <c r="A267" s="821" t="s">
        <v>5435</v>
      </c>
      <c r="B267" s="822" t="s">
        <v>5436</v>
      </c>
      <c r="C267" s="822" t="s">
        <v>599</v>
      </c>
      <c r="D267" s="822" t="s">
        <v>2890</v>
      </c>
      <c r="E267" s="822" t="s">
        <v>5703</v>
      </c>
      <c r="F267" s="822" t="s">
        <v>5718</v>
      </c>
      <c r="G267" s="822" t="s">
        <v>5719</v>
      </c>
      <c r="H267" s="831"/>
      <c r="I267" s="831"/>
      <c r="J267" s="822"/>
      <c r="K267" s="822"/>
      <c r="L267" s="831"/>
      <c r="M267" s="831"/>
      <c r="N267" s="822"/>
      <c r="O267" s="822"/>
      <c r="P267" s="831">
        <v>100.48</v>
      </c>
      <c r="Q267" s="831">
        <v>7633.46</v>
      </c>
      <c r="R267" s="827"/>
      <c r="S267" s="832">
        <v>75.969944267515928</v>
      </c>
    </row>
    <row r="268" spans="1:19" ht="14.45" customHeight="1" x14ac:dyDescent="0.2">
      <c r="A268" s="821" t="s">
        <v>5435</v>
      </c>
      <c r="B268" s="822" t="s">
        <v>5436</v>
      </c>
      <c r="C268" s="822" t="s">
        <v>599</v>
      </c>
      <c r="D268" s="822" t="s">
        <v>2890</v>
      </c>
      <c r="E268" s="822" t="s">
        <v>5703</v>
      </c>
      <c r="F268" s="822" t="s">
        <v>5720</v>
      </c>
      <c r="G268" s="822" t="s">
        <v>5721</v>
      </c>
      <c r="H268" s="831"/>
      <c r="I268" s="831"/>
      <c r="J268" s="822"/>
      <c r="K268" s="822"/>
      <c r="L268" s="831"/>
      <c r="M268" s="831"/>
      <c r="N268" s="822"/>
      <c r="O268" s="822"/>
      <c r="P268" s="831">
        <v>38</v>
      </c>
      <c r="Q268" s="831">
        <v>3598.2200000000003</v>
      </c>
      <c r="R268" s="827"/>
      <c r="S268" s="832">
        <v>94.690000000000012</v>
      </c>
    </row>
    <row r="269" spans="1:19" ht="14.45" customHeight="1" x14ac:dyDescent="0.2">
      <c r="A269" s="821" t="s">
        <v>5435</v>
      </c>
      <c r="B269" s="822" t="s">
        <v>5436</v>
      </c>
      <c r="C269" s="822" t="s">
        <v>599</v>
      </c>
      <c r="D269" s="822" t="s">
        <v>2890</v>
      </c>
      <c r="E269" s="822" t="s">
        <v>5703</v>
      </c>
      <c r="F269" s="822" t="s">
        <v>5722</v>
      </c>
      <c r="G269" s="822" t="s">
        <v>5721</v>
      </c>
      <c r="H269" s="831"/>
      <c r="I269" s="831"/>
      <c r="J269" s="822"/>
      <c r="K269" s="822"/>
      <c r="L269" s="831"/>
      <c r="M269" s="831"/>
      <c r="N269" s="822"/>
      <c r="O269" s="822"/>
      <c r="P269" s="831">
        <v>170</v>
      </c>
      <c r="Q269" s="831">
        <v>12914.900000000001</v>
      </c>
      <c r="R269" s="827"/>
      <c r="S269" s="832">
        <v>75.970000000000013</v>
      </c>
    </row>
    <row r="270" spans="1:19" ht="14.45" customHeight="1" x14ac:dyDescent="0.2">
      <c r="A270" s="821" t="s">
        <v>5435</v>
      </c>
      <c r="B270" s="822" t="s">
        <v>5436</v>
      </c>
      <c r="C270" s="822" t="s">
        <v>599</v>
      </c>
      <c r="D270" s="822" t="s">
        <v>2890</v>
      </c>
      <c r="E270" s="822" t="s">
        <v>5735</v>
      </c>
      <c r="F270" s="822" t="s">
        <v>5740</v>
      </c>
      <c r="G270" s="822" t="s">
        <v>5741</v>
      </c>
      <c r="H270" s="831"/>
      <c r="I270" s="831"/>
      <c r="J270" s="822"/>
      <c r="K270" s="822"/>
      <c r="L270" s="831">
        <v>40</v>
      </c>
      <c r="M270" s="831">
        <v>6040</v>
      </c>
      <c r="N270" s="822">
        <v>1</v>
      </c>
      <c r="O270" s="822">
        <v>151</v>
      </c>
      <c r="P270" s="831">
        <v>4</v>
      </c>
      <c r="Q270" s="831">
        <v>612</v>
      </c>
      <c r="R270" s="827">
        <v>0.10132450331125828</v>
      </c>
      <c r="S270" s="832">
        <v>153</v>
      </c>
    </row>
    <row r="271" spans="1:19" ht="14.45" customHeight="1" x14ac:dyDescent="0.2">
      <c r="A271" s="821" t="s">
        <v>5435</v>
      </c>
      <c r="B271" s="822" t="s">
        <v>5436</v>
      </c>
      <c r="C271" s="822" t="s">
        <v>599</v>
      </c>
      <c r="D271" s="822" t="s">
        <v>2890</v>
      </c>
      <c r="E271" s="822" t="s">
        <v>5735</v>
      </c>
      <c r="F271" s="822" t="s">
        <v>5742</v>
      </c>
      <c r="G271" s="822" t="s">
        <v>5743</v>
      </c>
      <c r="H271" s="831"/>
      <c r="I271" s="831"/>
      <c r="J271" s="822"/>
      <c r="K271" s="822"/>
      <c r="L271" s="831">
        <v>2</v>
      </c>
      <c r="M271" s="831">
        <v>398</v>
      </c>
      <c r="N271" s="822">
        <v>1</v>
      </c>
      <c r="O271" s="822">
        <v>199</v>
      </c>
      <c r="P271" s="831">
        <v>20</v>
      </c>
      <c r="Q271" s="831">
        <v>4020</v>
      </c>
      <c r="R271" s="827">
        <v>10.100502512562814</v>
      </c>
      <c r="S271" s="832">
        <v>201</v>
      </c>
    </row>
    <row r="272" spans="1:19" ht="14.45" customHeight="1" x14ac:dyDescent="0.2">
      <c r="A272" s="821" t="s">
        <v>5435</v>
      </c>
      <c r="B272" s="822" t="s">
        <v>5436</v>
      </c>
      <c r="C272" s="822" t="s">
        <v>599</v>
      </c>
      <c r="D272" s="822" t="s">
        <v>2890</v>
      </c>
      <c r="E272" s="822" t="s">
        <v>5735</v>
      </c>
      <c r="F272" s="822" t="s">
        <v>5744</v>
      </c>
      <c r="G272" s="822" t="s">
        <v>5745</v>
      </c>
      <c r="H272" s="831"/>
      <c r="I272" s="831"/>
      <c r="J272" s="822"/>
      <c r="K272" s="822"/>
      <c r="L272" s="831">
        <v>327</v>
      </c>
      <c r="M272" s="831">
        <v>12426</v>
      </c>
      <c r="N272" s="822">
        <v>1</v>
      </c>
      <c r="O272" s="822">
        <v>38</v>
      </c>
      <c r="P272" s="831">
        <v>266</v>
      </c>
      <c r="Q272" s="831">
        <v>10108</v>
      </c>
      <c r="R272" s="827">
        <v>0.81345565749235471</v>
      </c>
      <c r="S272" s="832">
        <v>38</v>
      </c>
    </row>
    <row r="273" spans="1:19" ht="14.45" customHeight="1" x14ac:dyDescent="0.2">
      <c r="A273" s="821" t="s">
        <v>5435</v>
      </c>
      <c r="B273" s="822" t="s">
        <v>5436</v>
      </c>
      <c r="C273" s="822" t="s">
        <v>599</v>
      </c>
      <c r="D273" s="822" t="s">
        <v>2890</v>
      </c>
      <c r="E273" s="822" t="s">
        <v>5735</v>
      </c>
      <c r="F273" s="822" t="s">
        <v>5750</v>
      </c>
      <c r="G273" s="822" t="s">
        <v>5751</v>
      </c>
      <c r="H273" s="831"/>
      <c r="I273" s="831"/>
      <c r="J273" s="822"/>
      <c r="K273" s="822"/>
      <c r="L273" s="831">
        <v>815</v>
      </c>
      <c r="M273" s="831">
        <v>145885</v>
      </c>
      <c r="N273" s="822">
        <v>1</v>
      </c>
      <c r="O273" s="822">
        <v>179</v>
      </c>
      <c r="P273" s="831">
        <v>641</v>
      </c>
      <c r="Q273" s="831">
        <v>115380</v>
      </c>
      <c r="R273" s="827">
        <v>0.79089693937005179</v>
      </c>
      <c r="S273" s="832">
        <v>180</v>
      </c>
    </row>
    <row r="274" spans="1:19" ht="14.45" customHeight="1" x14ac:dyDescent="0.2">
      <c r="A274" s="821" t="s">
        <v>5435</v>
      </c>
      <c r="B274" s="822" t="s">
        <v>5436</v>
      </c>
      <c r="C274" s="822" t="s">
        <v>599</v>
      </c>
      <c r="D274" s="822" t="s">
        <v>2890</v>
      </c>
      <c r="E274" s="822" t="s">
        <v>5735</v>
      </c>
      <c r="F274" s="822" t="s">
        <v>5754</v>
      </c>
      <c r="G274" s="822" t="s">
        <v>5755</v>
      </c>
      <c r="H274" s="831"/>
      <c r="I274" s="831"/>
      <c r="J274" s="822"/>
      <c r="K274" s="822"/>
      <c r="L274" s="831">
        <v>162</v>
      </c>
      <c r="M274" s="831">
        <v>0</v>
      </c>
      <c r="N274" s="822"/>
      <c r="O274" s="822">
        <v>0</v>
      </c>
      <c r="P274" s="831">
        <v>140</v>
      </c>
      <c r="Q274" s="831">
        <v>0</v>
      </c>
      <c r="R274" s="827"/>
      <c r="S274" s="832">
        <v>0</v>
      </c>
    </row>
    <row r="275" spans="1:19" ht="14.45" customHeight="1" x14ac:dyDescent="0.2">
      <c r="A275" s="821" t="s">
        <v>5435</v>
      </c>
      <c r="B275" s="822" t="s">
        <v>5436</v>
      </c>
      <c r="C275" s="822" t="s">
        <v>599</v>
      </c>
      <c r="D275" s="822" t="s">
        <v>2890</v>
      </c>
      <c r="E275" s="822" t="s">
        <v>5735</v>
      </c>
      <c r="F275" s="822" t="s">
        <v>5756</v>
      </c>
      <c r="G275" s="822" t="s">
        <v>5757</v>
      </c>
      <c r="H275" s="831"/>
      <c r="I275" s="831"/>
      <c r="J275" s="822"/>
      <c r="K275" s="822"/>
      <c r="L275" s="831">
        <v>28</v>
      </c>
      <c r="M275" s="831">
        <v>0</v>
      </c>
      <c r="N275" s="822"/>
      <c r="O275" s="822">
        <v>0</v>
      </c>
      <c r="P275" s="831">
        <v>18</v>
      </c>
      <c r="Q275" s="831">
        <v>0</v>
      </c>
      <c r="R275" s="827"/>
      <c r="S275" s="832">
        <v>0</v>
      </c>
    </row>
    <row r="276" spans="1:19" ht="14.45" customHeight="1" x14ac:dyDescent="0.2">
      <c r="A276" s="821" t="s">
        <v>5435</v>
      </c>
      <c r="B276" s="822" t="s">
        <v>5436</v>
      </c>
      <c r="C276" s="822" t="s">
        <v>599</v>
      </c>
      <c r="D276" s="822" t="s">
        <v>2890</v>
      </c>
      <c r="E276" s="822" t="s">
        <v>5735</v>
      </c>
      <c r="F276" s="822" t="s">
        <v>5758</v>
      </c>
      <c r="G276" s="822" t="s">
        <v>5759</v>
      </c>
      <c r="H276" s="831"/>
      <c r="I276" s="831"/>
      <c r="J276" s="822"/>
      <c r="K276" s="822"/>
      <c r="L276" s="831">
        <v>669</v>
      </c>
      <c r="M276" s="831">
        <v>163905</v>
      </c>
      <c r="N276" s="822">
        <v>1</v>
      </c>
      <c r="O276" s="822">
        <v>245</v>
      </c>
      <c r="P276" s="831">
        <v>381</v>
      </c>
      <c r="Q276" s="831">
        <v>93726</v>
      </c>
      <c r="R276" s="827">
        <v>0.57183124370824567</v>
      </c>
      <c r="S276" s="832">
        <v>246</v>
      </c>
    </row>
    <row r="277" spans="1:19" ht="14.45" customHeight="1" x14ac:dyDescent="0.2">
      <c r="A277" s="821" t="s">
        <v>5435</v>
      </c>
      <c r="B277" s="822" t="s">
        <v>5436</v>
      </c>
      <c r="C277" s="822" t="s">
        <v>599</v>
      </c>
      <c r="D277" s="822" t="s">
        <v>2890</v>
      </c>
      <c r="E277" s="822" t="s">
        <v>5735</v>
      </c>
      <c r="F277" s="822" t="s">
        <v>5760</v>
      </c>
      <c r="G277" s="822" t="s">
        <v>5761</v>
      </c>
      <c r="H277" s="831"/>
      <c r="I277" s="831"/>
      <c r="J277" s="822"/>
      <c r="K277" s="822"/>
      <c r="L277" s="831">
        <v>675</v>
      </c>
      <c r="M277" s="831">
        <v>22500.010000000002</v>
      </c>
      <c r="N277" s="822">
        <v>1</v>
      </c>
      <c r="O277" s="822">
        <v>33.333348148148154</v>
      </c>
      <c r="P277" s="831">
        <v>654</v>
      </c>
      <c r="Q277" s="831">
        <v>21799.980000000003</v>
      </c>
      <c r="R277" s="827">
        <v>0.96888756938330256</v>
      </c>
      <c r="S277" s="832">
        <v>33.333302752293584</v>
      </c>
    </row>
    <row r="278" spans="1:19" ht="14.45" customHeight="1" x14ac:dyDescent="0.2">
      <c r="A278" s="821" t="s">
        <v>5435</v>
      </c>
      <c r="B278" s="822" t="s">
        <v>5436</v>
      </c>
      <c r="C278" s="822" t="s">
        <v>599</v>
      </c>
      <c r="D278" s="822" t="s">
        <v>2890</v>
      </c>
      <c r="E278" s="822" t="s">
        <v>5735</v>
      </c>
      <c r="F278" s="822" t="s">
        <v>5762</v>
      </c>
      <c r="G278" s="822" t="s">
        <v>5763</v>
      </c>
      <c r="H278" s="831"/>
      <c r="I278" s="831"/>
      <c r="J278" s="822"/>
      <c r="K278" s="822"/>
      <c r="L278" s="831">
        <v>738</v>
      </c>
      <c r="M278" s="831">
        <v>28044</v>
      </c>
      <c r="N278" s="822">
        <v>1</v>
      </c>
      <c r="O278" s="822">
        <v>38</v>
      </c>
      <c r="P278" s="831">
        <v>536</v>
      </c>
      <c r="Q278" s="831">
        <v>20368</v>
      </c>
      <c r="R278" s="827">
        <v>0.72628726287262868</v>
      </c>
      <c r="S278" s="832">
        <v>38</v>
      </c>
    </row>
    <row r="279" spans="1:19" ht="14.45" customHeight="1" x14ac:dyDescent="0.2">
      <c r="A279" s="821" t="s">
        <v>5435</v>
      </c>
      <c r="B279" s="822" t="s">
        <v>5436</v>
      </c>
      <c r="C279" s="822" t="s">
        <v>599</v>
      </c>
      <c r="D279" s="822" t="s">
        <v>2890</v>
      </c>
      <c r="E279" s="822" t="s">
        <v>5735</v>
      </c>
      <c r="F279" s="822" t="s">
        <v>5766</v>
      </c>
      <c r="G279" s="822" t="s">
        <v>5767</v>
      </c>
      <c r="H279" s="831"/>
      <c r="I279" s="831"/>
      <c r="J279" s="822"/>
      <c r="K279" s="822"/>
      <c r="L279" s="831">
        <v>99</v>
      </c>
      <c r="M279" s="831">
        <v>3267</v>
      </c>
      <c r="N279" s="822">
        <v>1</v>
      </c>
      <c r="O279" s="822">
        <v>33</v>
      </c>
      <c r="P279" s="831">
        <v>102</v>
      </c>
      <c r="Q279" s="831">
        <v>3366</v>
      </c>
      <c r="R279" s="827">
        <v>1.0303030303030303</v>
      </c>
      <c r="S279" s="832">
        <v>33</v>
      </c>
    </row>
    <row r="280" spans="1:19" ht="14.45" customHeight="1" x14ac:dyDescent="0.2">
      <c r="A280" s="821" t="s">
        <v>5435</v>
      </c>
      <c r="B280" s="822" t="s">
        <v>5436</v>
      </c>
      <c r="C280" s="822" t="s">
        <v>599</v>
      </c>
      <c r="D280" s="822" t="s">
        <v>2890</v>
      </c>
      <c r="E280" s="822" t="s">
        <v>5735</v>
      </c>
      <c r="F280" s="822" t="s">
        <v>5768</v>
      </c>
      <c r="G280" s="822" t="s">
        <v>5769</v>
      </c>
      <c r="H280" s="831"/>
      <c r="I280" s="831"/>
      <c r="J280" s="822"/>
      <c r="K280" s="822"/>
      <c r="L280" s="831">
        <v>341</v>
      </c>
      <c r="M280" s="831">
        <v>46035</v>
      </c>
      <c r="N280" s="822">
        <v>1</v>
      </c>
      <c r="O280" s="822">
        <v>135</v>
      </c>
      <c r="P280" s="831">
        <v>232</v>
      </c>
      <c r="Q280" s="831">
        <v>31784</v>
      </c>
      <c r="R280" s="827">
        <v>0.69043119365700012</v>
      </c>
      <c r="S280" s="832">
        <v>137</v>
      </c>
    </row>
    <row r="281" spans="1:19" ht="14.45" customHeight="1" x14ac:dyDescent="0.2">
      <c r="A281" s="821" t="s">
        <v>5435</v>
      </c>
      <c r="B281" s="822" t="s">
        <v>5436</v>
      </c>
      <c r="C281" s="822" t="s">
        <v>599</v>
      </c>
      <c r="D281" s="822" t="s">
        <v>2890</v>
      </c>
      <c r="E281" s="822" t="s">
        <v>5735</v>
      </c>
      <c r="F281" s="822" t="s">
        <v>5770</v>
      </c>
      <c r="G281" s="822" t="s">
        <v>5771</v>
      </c>
      <c r="H281" s="831"/>
      <c r="I281" s="831"/>
      <c r="J281" s="822"/>
      <c r="K281" s="822"/>
      <c r="L281" s="831"/>
      <c r="M281" s="831"/>
      <c r="N281" s="822"/>
      <c r="O281" s="822"/>
      <c r="P281" s="831">
        <v>7</v>
      </c>
      <c r="Q281" s="831">
        <v>1596</v>
      </c>
      <c r="R281" s="827"/>
      <c r="S281" s="832">
        <v>228</v>
      </c>
    </row>
    <row r="282" spans="1:19" ht="14.45" customHeight="1" x14ac:dyDescent="0.2">
      <c r="A282" s="821" t="s">
        <v>5435</v>
      </c>
      <c r="B282" s="822" t="s">
        <v>5436</v>
      </c>
      <c r="C282" s="822" t="s">
        <v>599</v>
      </c>
      <c r="D282" s="822" t="s">
        <v>2890</v>
      </c>
      <c r="E282" s="822" t="s">
        <v>5735</v>
      </c>
      <c r="F282" s="822" t="s">
        <v>5774</v>
      </c>
      <c r="G282" s="822" t="s">
        <v>5775</v>
      </c>
      <c r="H282" s="831"/>
      <c r="I282" s="831"/>
      <c r="J282" s="822"/>
      <c r="K282" s="822"/>
      <c r="L282" s="831">
        <v>40</v>
      </c>
      <c r="M282" s="831">
        <v>14320</v>
      </c>
      <c r="N282" s="822">
        <v>1</v>
      </c>
      <c r="O282" s="822">
        <v>358</v>
      </c>
      <c r="P282" s="831">
        <v>49</v>
      </c>
      <c r="Q282" s="831">
        <v>17640</v>
      </c>
      <c r="R282" s="827">
        <v>1.2318435754189945</v>
      </c>
      <c r="S282" s="832">
        <v>360</v>
      </c>
    </row>
    <row r="283" spans="1:19" ht="14.45" customHeight="1" x14ac:dyDescent="0.2">
      <c r="A283" s="821" t="s">
        <v>5435</v>
      </c>
      <c r="B283" s="822" t="s">
        <v>5436</v>
      </c>
      <c r="C283" s="822" t="s">
        <v>599</v>
      </c>
      <c r="D283" s="822" t="s">
        <v>2890</v>
      </c>
      <c r="E283" s="822" t="s">
        <v>5735</v>
      </c>
      <c r="F283" s="822" t="s">
        <v>5776</v>
      </c>
      <c r="G283" s="822" t="s">
        <v>5777</v>
      </c>
      <c r="H283" s="831"/>
      <c r="I283" s="831"/>
      <c r="J283" s="822"/>
      <c r="K283" s="822"/>
      <c r="L283" s="831">
        <v>345</v>
      </c>
      <c r="M283" s="831">
        <v>21045</v>
      </c>
      <c r="N283" s="822">
        <v>1</v>
      </c>
      <c r="O283" s="822">
        <v>61</v>
      </c>
      <c r="P283" s="831">
        <v>287</v>
      </c>
      <c r="Q283" s="831">
        <v>17794</v>
      </c>
      <c r="R283" s="827">
        <v>0.84552150154430983</v>
      </c>
      <c r="S283" s="832">
        <v>62</v>
      </c>
    </row>
    <row r="284" spans="1:19" ht="14.45" customHeight="1" x14ac:dyDescent="0.2">
      <c r="A284" s="821" t="s">
        <v>5435</v>
      </c>
      <c r="B284" s="822" t="s">
        <v>5436</v>
      </c>
      <c r="C284" s="822" t="s">
        <v>599</v>
      </c>
      <c r="D284" s="822" t="s">
        <v>2890</v>
      </c>
      <c r="E284" s="822" t="s">
        <v>5735</v>
      </c>
      <c r="F284" s="822" t="s">
        <v>5782</v>
      </c>
      <c r="G284" s="822" t="s">
        <v>5783</v>
      </c>
      <c r="H284" s="831"/>
      <c r="I284" s="831"/>
      <c r="J284" s="822"/>
      <c r="K284" s="822"/>
      <c r="L284" s="831"/>
      <c r="M284" s="831"/>
      <c r="N284" s="822"/>
      <c r="O284" s="822"/>
      <c r="P284" s="831">
        <v>20</v>
      </c>
      <c r="Q284" s="831">
        <v>2340</v>
      </c>
      <c r="R284" s="827"/>
      <c r="S284" s="832">
        <v>117</v>
      </c>
    </row>
    <row r="285" spans="1:19" ht="14.45" customHeight="1" x14ac:dyDescent="0.2">
      <c r="A285" s="821" t="s">
        <v>5435</v>
      </c>
      <c r="B285" s="822" t="s">
        <v>5436</v>
      </c>
      <c r="C285" s="822" t="s">
        <v>599</v>
      </c>
      <c r="D285" s="822" t="s">
        <v>2890</v>
      </c>
      <c r="E285" s="822" t="s">
        <v>5735</v>
      </c>
      <c r="F285" s="822" t="s">
        <v>5791</v>
      </c>
      <c r="G285" s="822" t="s">
        <v>5792</v>
      </c>
      <c r="H285" s="831"/>
      <c r="I285" s="831"/>
      <c r="J285" s="822"/>
      <c r="K285" s="822"/>
      <c r="L285" s="831"/>
      <c r="M285" s="831"/>
      <c r="N285" s="822"/>
      <c r="O285" s="822"/>
      <c r="P285" s="831">
        <v>22</v>
      </c>
      <c r="Q285" s="831">
        <v>0</v>
      </c>
      <c r="R285" s="827"/>
      <c r="S285" s="832">
        <v>0</v>
      </c>
    </row>
    <row r="286" spans="1:19" ht="14.45" customHeight="1" x14ac:dyDescent="0.2">
      <c r="A286" s="821" t="s">
        <v>5435</v>
      </c>
      <c r="B286" s="822" t="s">
        <v>5436</v>
      </c>
      <c r="C286" s="822" t="s">
        <v>599</v>
      </c>
      <c r="D286" s="822" t="s">
        <v>2890</v>
      </c>
      <c r="E286" s="822" t="s">
        <v>5735</v>
      </c>
      <c r="F286" s="822" t="s">
        <v>5793</v>
      </c>
      <c r="G286" s="822" t="s">
        <v>5792</v>
      </c>
      <c r="H286" s="831"/>
      <c r="I286" s="831"/>
      <c r="J286" s="822"/>
      <c r="K286" s="822"/>
      <c r="L286" s="831"/>
      <c r="M286" s="831"/>
      <c r="N286" s="822"/>
      <c r="O286" s="822"/>
      <c r="P286" s="831">
        <v>2</v>
      </c>
      <c r="Q286" s="831">
        <v>0</v>
      </c>
      <c r="R286" s="827"/>
      <c r="S286" s="832">
        <v>0</v>
      </c>
    </row>
    <row r="287" spans="1:19" ht="14.45" customHeight="1" x14ac:dyDescent="0.2">
      <c r="A287" s="821" t="s">
        <v>5435</v>
      </c>
      <c r="B287" s="822" t="s">
        <v>5436</v>
      </c>
      <c r="C287" s="822" t="s">
        <v>599</v>
      </c>
      <c r="D287" s="822" t="s">
        <v>2891</v>
      </c>
      <c r="E287" s="822" t="s">
        <v>5437</v>
      </c>
      <c r="F287" s="822" t="s">
        <v>5444</v>
      </c>
      <c r="G287" s="822" t="s">
        <v>5445</v>
      </c>
      <c r="H287" s="831"/>
      <c r="I287" s="831"/>
      <c r="J287" s="822"/>
      <c r="K287" s="822"/>
      <c r="L287" s="831">
        <v>0.1</v>
      </c>
      <c r="M287" s="831">
        <v>19.100000000000001</v>
      </c>
      <c r="N287" s="822">
        <v>1</v>
      </c>
      <c r="O287" s="822">
        <v>191</v>
      </c>
      <c r="P287" s="831"/>
      <c r="Q287" s="831"/>
      <c r="R287" s="827"/>
      <c r="S287" s="832"/>
    </row>
    <row r="288" spans="1:19" ht="14.45" customHeight="1" x14ac:dyDescent="0.2">
      <c r="A288" s="821" t="s">
        <v>5435</v>
      </c>
      <c r="B288" s="822" t="s">
        <v>5436</v>
      </c>
      <c r="C288" s="822" t="s">
        <v>599</v>
      </c>
      <c r="D288" s="822" t="s">
        <v>2891</v>
      </c>
      <c r="E288" s="822" t="s">
        <v>5437</v>
      </c>
      <c r="F288" s="822" t="s">
        <v>5488</v>
      </c>
      <c r="G288" s="822" t="s">
        <v>5489</v>
      </c>
      <c r="H288" s="831"/>
      <c r="I288" s="831"/>
      <c r="J288" s="822"/>
      <c r="K288" s="822"/>
      <c r="L288" s="831"/>
      <c r="M288" s="831"/>
      <c r="N288" s="822"/>
      <c r="O288" s="822"/>
      <c r="P288" s="831">
        <v>0.2</v>
      </c>
      <c r="Q288" s="831">
        <v>23.46</v>
      </c>
      <c r="R288" s="827"/>
      <c r="S288" s="832">
        <v>117.3</v>
      </c>
    </row>
    <row r="289" spans="1:19" ht="14.45" customHeight="1" x14ac:dyDescent="0.2">
      <c r="A289" s="821" t="s">
        <v>5435</v>
      </c>
      <c r="B289" s="822" t="s">
        <v>5436</v>
      </c>
      <c r="C289" s="822" t="s">
        <v>599</v>
      </c>
      <c r="D289" s="822" t="s">
        <v>2891</v>
      </c>
      <c r="E289" s="822" t="s">
        <v>5437</v>
      </c>
      <c r="F289" s="822" t="s">
        <v>5490</v>
      </c>
      <c r="G289" s="822" t="s">
        <v>4160</v>
      </c>
      <c r="H289" s="831"/>
      <c r="I289" s="831"/>
      <c r="J289" s="822"/>
      <c r="K289" s="822"/>
      <c r="L289" s="831">
        <v>0.2</v>
      </c>
      <c r="M289" s="831">
        <v>13.29</v>
      </c>
      <c r="N289" s="822">
        <v>1</v>
      </c>
      <c r="O289" s="822">
        <v>66.449999999999989</v>
      </c>
      <c r="P289" s="831"/>
      <c r="Q289" s="831"/>
      <c r="R289" s="827"/>
      <c r="S289" s="832"/>
    </row>
    <row r="290" spans="1:19" ht="14.45" customHeight="1" x14ac:dyDescent="0.2">
      <c r="A290" s="821" t="s">
        <v>5435</v>
      </c>
      <c r="B290" s="822" t="s">
        <v>5436</v>
      </c>
      <c r="C290" s="822" t="s">
        <v>599</v>
      </c>
      <c r="D290" s="822" t="s">
        <v>2891</v>
      </c>
      <c r="E290" s="822" t="s">
        <v>5437</v>
      </c>
      <c r="F290" s="822" t="s">
        <v>5521</v>
      </c>
      <c r="G290" s="822" t="s">
        <v>2721</v>
      </c>
      <c r="H290" s="831"/>
      <c r="I290" s="831"/>
      <c r="J290" s="822"/>
      <c r="K290" s="822"/>
      <c r="L290" s="831">
        <v>0.4</v>
      </c>
      <c r="M290" s="831">
        <v>213.44</v>
      </c>
      <c r="N290" s="822">
        <v>1</v>
      </c>
      <c r="O290" s="822">
        <v>533.59999999999991</v>
      </c>
      <c r="P290" s="831"/>
      <c r="Q290" s="831"/>
      <c r="R290" s="827"/>
      <c r="S290" s="832"/>
    </row>
    <row r="291" spans="1:19" ht="14.45" customHeight="1" x14ac:dyDescent="0.2">
      <c r="A291" s="821" t="s">
        <v>5435</v>
      </c>
      <c r="B291" s="822" t="s">
        <v>5436</v>
      </c>
      <c r="C291" s="822" t="s">
        <v>599</v>
      </c>
      <c r="D291" s="822" t="s">
        <v>2891</v>
      </c>
      <c r="E291" s="822" t="s">
        <v>5437</v>
      </c>
      <c r="F291" s="822" t="s">
        <v>5524</v>
      </c>
      <c r="G291" s="822" t="s">
        <v>2845</v>
      </c>
      <c r="H291" s="831"/>
      <c r="I291" s="831"/>
      <c r="J291" s="822"/>
      <c r="K291" s="822"/>
      <c r="L291" s="831"/>
      <c r="M291" s="831"/>
      <c r="N291" s="822"/>
      <c r="O291" s="822"/>
      <c r="P291" s="831">
        <v>2</v>
      </c>
      <c r="Q291" s="831">
        <v>50284.6</v>
      </c>
      <c r="R291" s="827"/>
      <c r="S291" s="832">
        <v>25142.3</v>
      </c>
    </row>
    <row r="292" spans="1:19" ht="14.45" customHeight="1" x14ac:dyDescent="0.2">
      <c r="A292" s="821" t="s">
        <v>5435</v>
      </c>
      <c r="B292" s="822" t="s">
        <v>5436</v>
      </c>
      <c r="C292" s="822" t="s">
        <v>599</v>
      </c>
      <c r="D292" s="822" t="s">
        <v>2891</v>
      </c>
      <c r="E292" s="822" t="s">
        <v>5437</v>
      </c>
      <c r="F292" s="822" t="s">
        <v>5549</v>
      </c>
      <c r="G292" s="822" t="s">
        <v>2512</v>
      </c>
      <c r="H292" s="831"/>
      <c r="I292" s="831"/>
      <c r="J292" s="822"/>
      <c r="K292" s="822"/>
      <c r="L292" s="831">
        <v>2</v>
      </c>
      <c r="M292" s="831">
        <v>181.3</v>
      </c>
      <c r="N292" s="822">
        <v>1</v>
      </c>
      <c r="O292" s="822">
        <v>90.65</v>
      </c>
      <c r="P292" s="831"/>
      <c r="Q292" s="831"/>
      <c r="R292" s="827"/>
      <c r="S292" s="832"/>
    </row>
    <row r="293" spans="1:19" ht="14.45" customHeight="1" x14ac:dyDescent="0.2">
      <c r="A293" s="821" t="s">
        <v>5435</v>
      </c>
      <c r="B293" s="822" t="s">
        <v>5436</v>
      </c>
      <c r="C293" s="822" t="s">
        <v>599</v>
      </c>
      <c r="D293" s="822" t="s">
        <v>2891</v>
      </c>
      <c r="E293" s="822" t="s">
        <v>5437</v>
      </c>
      <c r="F293" s="822" t="s">
        <v>5573</v>
      </c>
      <c r="G293" s="822" t="s">
        <v>2645</v>
      </c>
      <c r="H293" s="831"/>
      <c r="I293" s="831"/>
      <c r="J293" s="822"/>
      <c r="K293" s="822"/>
      <c r="L293" s="831">
        <v>0.05</v>
      </c>
      <c r="M293" s="831">
        <v>13.7</v>
      </c>
      <c r="N293" s="822">
        <v>1</v>
      </c>
      <c r="O293" s="822">
        <v>273.99999999999994</v>
      </c>
      <c r="P293" s="831"/>
      <c r="Q293" s="831"/>
      <c r="R293" s="827"/>
      <c r="S293" s="832"/>
    </row>
    <row r="294" spans="1:19" ht="14.45" customHeight="1" x14ac:dyDescent="0.2">
      <c r="A294" s="821" t="s">
        <v>5435</v>
      </c>
      <c r="B294" s="822" t="s">
        <v>5436</v>
      </c>
      <c r="C294" s="822" t="s">
        <v>599</v>
      </c>
      <c r="D294" s="822" t="s">
        <v>2891</v>
      </c>
      <c r="E294" s="822" t="s">
        <v>5437</v>
      </c>
      <c r="F294" s="822" t="s">
        <v>5639</v>
      </c>
      <c r="G294" s="822" t="s">
        <v>2512</v>
      </c>
      <c r="H294" s="831"/>
      <c r="I294" s="831"/>
      <c r="J294" s="822"/>
      <c r="K294" s="822"/>
      <c r="L294" s="831">
        <v>1.17</v>
      </c>
      <c r="M294" s="831">
        <v>239.29</v>
      </c>
      <c r="N294" s="822">
        <v>1</v>
      </c>
      <c r="O294" s="822">
        <v>204.52136752136752</v>
      </c>
      <c r="P294" s="831"/>
      <c r="Q294" s="831"/>
      <c r="R294" s="827"/>
      <c r="S294" s="832"/>
    </row>
    <row r="295" spans="1:19" ht="14.45" customHeight="1" x14ac:dyDescent="0.2">
      <c r="A295" s="821" t="s">
        <v>5435</v>
      </c>
      <c r="B295" s="822" t="s">
        <v>5436</v>
      </c>
      <c r="C295" s="822" t="s">
        <v>599</v>
      </c>
      <c r="D295" s="822" t="s">
        <v>2891</v>
      </c>
      <c r="E295" s="822" t="s">
        <v>5694</v>
      </c>
      <c r="F295" s="822" t="s">
        <v>5695</v>
      </c>
      <c r="G295" s="822" t="s">
        <v>5696</v>
      </c>
      <c r="H295" s="831"/>
      <c r="I295" s="831"/>
      <c r="J295" s="822"/>
      <c r="K295" s="822"/>
      <c r="L295" s="831">
        <v>2</v>
      </c>
      <c r="M295" s="831">
        <v>4355.6000000000004</v>
      </c>
      <c r="N295" s="822">
        <v>1</v>
      </c>
      <c r="O295" s="822">
        <v>2177.8000000000002</v>
      </c>
      <c r="P295" s="831"/>
      <c r="Q295" s="831"/>
      <c r="R295" s="827"/>
      <c r="S295" s="832"/>
    </row>
    <row r="296" spans="1:19" ht="14.45" customHeight="1" x14ac:dyDescent="0.2">
      <c r="A296" s="821" t="s">
        <v>5435</v>
      </c>
      <c r="B296" s="822" t="s">
        <v>5436</v>
      </c>
      <c r="C296" s="822" t="s">
        <v>599</v>
      </c>
      <c r="D296" s="822" t="s">
        <v>2891</v>
      </c>
      <c r="E296" s="822" t="s">
        <v>5735</v>
      </c>
      <c r="F296" s="822" t="s">
        <v>5740</v>
      </c>
      <c r="G296" s="822" t="s">
        <v>5741</v>
      </c>
      <c r="H296" s="831"/>
      <c r="I296" s="831"/>
      <c r="J296" s="822"/>
      <c r="K296" s="822"/>
      <c r="L296" s="831">
        <v>1</v>
      </c>
      <c r="M296" s="831">
        <v>151</v>
      </c>
      <c r="N296" s="822">
        <v>1</v>
      </c>
      <c r="O296" s="822">
        <v>151</v>
      </c>
      <c r="P296" s="831"/>
      <c r="Q296" s="831"/>
      <c r="R296" s="827"/>
      <c r="S296" s="832"/>
    </row>
    <row r="297" spans="1:19" ht="14.45" customHeight="1" x14ac:dyDescent="0.2">
      <c r="A297" s="821" t="s">
        <v>5435</v>
      </c>
      <c r="B297" s="822" t="s">
        <v>5436</v>
      </c>
      <c r="C297" s="822" t="s">
        <v>599</v>
      </c>
      <c r="D297" s="822" t="s">
        <v>2891</v>
      </c>
      <c r="E297" s="822" t="s">
        <v>5735</v>
      </c>
      <c r="F297" s="822" t="s">
        <v>5742</v>
      </c>
      <c r="G297" s="822" t="s">
        <v>5743</v>
      </c>
      <c r="H297" s="831"/>
      <c r="I297" s="831"/>
      <c r="J297" s="822"/>
      <c r="K297" s="822"/>
      <c r="L297" s="831">
        <v>2</v>
      </c>
      <c r="M297" s="831">
        <v>398</v>
      </c>
      <c r="N297" s="822">
        <v>1</v>
      </c>
      <c r="O297" s="822">
        <v>199</v>
      </c>
      <c r="P297" s="831"/>
      <c r="Q297" s="831"/>
      <c r="R297" s="827"/>
      <c r="S297" s="832"/>
    </row>
    <row r="298" spans="1:19" ht="14.45" customHeight="1" x14ac:dyDescent="0.2">
      <c r="A298" s="821" t="s">
        <v>5435</v>
      </c>
      <c r="B298" s="822" t="s">
        <v>5436</v>
      </c>
      <c r="C298" s="822" t="s">
        <v>599</v>
      </c>
      <c r="D298" s="822" t="s">
        <v>2891</v>
      </c>
      <c r="E298" s="822" t="s">
        <v>5735</v>
      </c>
      <c r="F298" s="822" t="s">
        <v>5744</v>
      </c>
      <c r="G298" s="822" t="s">
        <v>5745</v>
      </c>
      <c r="H298" s="831"/>
      <c r="I298" s="831"/>
      <c r="J298" s="822"/>
      <c r="K298" s="822"/>
      <c r="L298" s="831">
        <v>3</v>
      </c>
      <c r="M298" s="831">
        <v>114</v>
      </c>
      <c r="N298" s="822">
        <v>1</v>
      </c>
      <c r="O298" s="822">
        <v>38</v>
      </c>
      <c r="P298" s="831">
        <v>3</v>
      </c>
      <c r="Q298" s="831">
        <v>114</v>
      </c>
      <c r="R298" s="827">
        <v>1</v>
      </c>
      <c r="S298" s="832">
        <v>38</v>
      </c>
    </row>
    <row r="299" spans="1:19" ht="14.45" customHeight="1" x14ac:dyDescent="0.2">
      <c r="A299" s="821" t="s">
        <v>5435</v>
      </c>
      <c r="B299" s="822" t="s">
        <v>5436</v>
      </c>
      <c r="C299" s="822" t="s">
        <v>599</v>
      </c>
      <c r="D299" s="822" t="s">
        <v>2891</v>
      </c>
      <c r="E299" s="822" t="s">
        <v>5735</v>
      </c>
      <c r="F299" s="822" t="s">
        <v>5750</v>
      </c>
      <c r="G299" s="822" t="s">
        <v>5751</v>
      </c>
      <c r="H299" s="831"/>
      <c r="I299" s="831"/>
      <c r="J299" s="822"/>
      <c r="K299" s="822"/>
      <c r="L299" s="831">
        <v>1</v>
      </c>
      <c r="M299" s="831">
        <v>179</v>
      </c>
      <c r="N299" s="822">
        <v>1</v>
      </c>
      <c r="O299" s="822">
        <v>179</v>
      </c>
      <c r="P299" s="831"/>
      <c r="Q299" s="831"/>
      <c r="R299" s="827"/>
      <c r="S299" s="832"/>
    </row>
    <row r="300" spans="1:19" ht="14.45" customHeight="1" x14ac:dyDescent="0.2">
      <c r="A300" s="821" t="s">
        <v>5435</v>
      </c>
      <c r="B300" s="822" t="s">
        <v>5436</v>
      </c>
      <c r="C300" s="822" t="s">
        <v>599</v>
      </c>
      <c r="D300" s="822" t="s">
        <v>2891</v>
      </c>
      <c r="E300" s="822" t="s">
        <v>5735</v>
      </c>
      <c r="F300" s="822" t="s">
        <v>5754</v>
      </c>
      <c r="G300" s="822" t="s">
        <v>5755</v>
      </c>
      <c r="H300" s="831"/>
      <c r="I300" s="831"/>
      <c r="J300" s="822"/>
      <c r="K300" s="822"/>
      <c r="L300" s="831"/>
      <c r="M300" s="831"/>
      <c r="N300" s="822"/>
      <c r="O300" s="822"/>
      <c r="P300" s="831">
        <v>1</v>
      </c>
      <c r="Q300" s="831">
        <v>0</v>
      </c>
      <c r="R300" s="827"/>
      <c r="S300" s="832">
        <v>0</v>
      </c>
    </row>
    <row r="301" spans="1:19" ht="14.45" customHeight="1" x14ac:dyDescent="0.2">
      <c r="A301" s="821" t="s">
        <v>5435</v>
      </c>
      <c r="B301" s="822" t="s">
        <v>5436</v>
      </c>
      <c r="C301" s="822" t="s">
        <v>599</v>
      </c>
      <c r="D301" s="822" t="s">
        <v>2891</v>
      </c>
      <c r="E301" s="822" t="s">
        <v>5735</v>
      </c>
      <c r="F301" s="822" t="s">
        <v>5758</v>
      </c>
      <c r="G301" s="822" t="s">
        <v>5759</v>
      </c>
      <c r="H301" s="831"/>
      <c r="I301" s="831"/>
      <c r="J301" s="822"/>
      <c r="K301" s="822"/>
      <c r="L301" s="831">
        <v>2</v>
      </c>
      <c r="M301" s="831">
        <v>490</v>
      </c>
      <c r="N301" s="822">
        <v>1</v>
      </c>
      <c r="O301" s="822">
        <v>245</v>
      </c>
      <c r="P301" s="831"/>
      <c r="Q301" s="831"/>
      <c r="R301" s="827"/>
      <c r="S301" s="832"/>
    </row>
    <row r="302" spans="1:19" ht="14.45" customHeight="1" x14ac:dyDescent="0.2">
      <c r="A302" s="821" t="s">
        <v>5435</v>
      </c>
      <c r="B302" s="822" t="s">
        <v>5436</v>
      </c>
      <c r="C302" s="822" t="s">
        <v>599</v>
      </c>
      <c r="D302" s="822" t="s">
        <v>2891</v>
      </c>
      <c r="E302" s="822" t="s">
        <v>5735</v>
      </c>
      <c r="F302" s="822" t="s">
        <v>5760</v>
      </c>
      <c r="G302" s="822" t="s">
        <v>5761</v>
      </c>
      <c r="H302" s="831"/>
      <c r="I302" s="831"/>
      <c r="J302" s="822"/>
      <c r="K302" s="822"/>
      <c r="L302" s="831">
        <v>1</v>
      </c>
      <c r="M302" s="831">
        <v>33.33</v>
      </c>
      <c r="N302" s="822">
        <v>1</v>
      </c>
      <c r="O302" s="822">
        <v>33.33</v>
      </c>
      <c r="P302" s="831"/>
      <c r="Q302" s="831"/>
      <c r="R302" s="827"/>
      <c r="S302" s="832"/>
    </row>
    <row r="303" spans="1:19" ht="14.45" customHeight="1" x14ac:dyDescent="0.2">
      <c r="A303" s="821" t="s">
        <v>5435</v>
      </c>
      <c r="B303" s="822" t="s">
        <v>5436</v>
      </c>
      <c r="C303" s="822" t="s">
        <v>599</v>
      </c>
      <c r="D303" s="822" t="s">
        <v>2891</v>
      </c>
      <c r="E303" s="822" t="s">
        <v>5735</v>
      </c>
      <c r="F303" s="822" t="s">
        <v>5766</v>
      </c>
      <c r="G303" s="822" t="s">
        <v>5767</v>
      </c>
      <c r="H303" s="831"/>
      <c r="I303" s="831"/>
      <c r="J303" s="822"/>
      <c r="K303" s="822"/>
      <c r="L303" s="831">
        <v>2</v>
      </c>
      <c r="M303" s="831">
        <v>66</v>
      </c>
      <c r="N303" s="822">
        <v>1</v>
      </c>
      <c r="O303" s="822">
        <v>33</v>
      </c>
      <c r="P303" s="831"/>
      <c r="Q303" s="831"/>
      <c r="R303" s="827"/>
      <c r="S303" s="832"/>
    </row>
    <row r="304" spans="1:19" ht="14.45" customHeight="1" x14ac:dyDescent="0.2">
      <c r="A304" s="821" t="s">
        <v>5435</v>
      </c>
      <c r="B304" s="822" t="s">
        <v>5436</v>
      </c>
      <c r="C304" s="822" t="s">
        <v>599</v>
      </c>
      <c r="D304" s="822" t="s">
        <v>2891</v>
      </c>
      <c r="E304" s="822" t="s">
        <v>5735</v>
      </c>
      <c r="F304" s="822" t="s">
        <v>5776</v>
      </c>
      <c r="G304" s="822" t="s">
        <v>5777</v>
      </c>
      <c r="H304" s="831"/>
      <c r="I304" s="831"/>
      <c r="J304" s="822"/>
      <c r="K304" s="822"/>
      <c r="L304" s="831"/>
      <c r="M304" s="831"/>
      <c r="N304" s="822"/>
      <c r="O304" s="822"/>
      <c r="P304" s="831">
        <v>2</v>
      </c>
      <c r="Q304" s="831">
        <v>124</v>
      </c>
      <c r="R304" s="827"/>
      <c r="S304" s="832">
        <v>62</v>
      </c>
    </row>
    <row r="305" spans="1:19" ht="14.45" customHeight="1" x14ac:dyDescent="0.2">
      <c r="A305" s="821" t="s">
        <v>5435</v>
      </c>
      <c r="B305" s="822" t="s">
        <v>5436</v>
      </c>
      <c r="C305" s="822" t="s">
        <v>599</v>
      </c>
      <c r="D305" s="822" t="s">
        <v>2893</v>
      </c>
      <c r="E305" s="822" t="s">
        <v>5437</v>
      </c>
      <c r="F305" s="822" t="s">
        <v>5438</v>
      </c>
      <c r="G305" s="822" t="s">
        <v>5439</v>
      </c>
      <c r="H305" s="831">
        <v>3.6000000000000005</v>
      </c>
      <c r="I305" s="831">
        <v>194.76</v>
      </c>
      <c r="J305" s="822">
        <v>0.74637847781099098</v>
      </c>
      <c r="K305" s="822">
        <v>54.099999999999987</v>
      </c>
      <c r="L305" s="831">
        <v>4.8</v>
      </c>
      <c r="M305" s="831">
        <v>260.94</v>
      </c>
      <c r="N305" s="822">
        <v>1</v>
      </c>
      <c r="O305" s="822">
        <v>54.362500000000004</v>
      </c>
      <c r="P305" s="831"/>
      <c r="Q305" s="831"/>
      <c r="R305" s="827"/>
      <c r="S305" s="832"/>
    </row>
    <row r="306" spans="1:19" ht="14.45" customHeight="1" x14ac:dyDescent="0.2">
      <c r="A306" s="821" t="s">
        <v>5435</v>
      </c>
      <c r="B306" s="822" t="s">
        <v>5436</v>
      </c>
      <c r="C306" s="822" t="s">
        <v>599</v>
      </c>
      <c r="D306" s="822" t="s">
        <v>2893</v>
      </c>
      <c r="E306" s="822" t="s">
        <v>5437</v>
      </c>
      <c r="F306" s="822" t="s">
        <v>5440</v>
      </c>
      <c r="G306" s="822" t="s">
        <v>5439</v>
      </c>
      <c r="H306" s="831">
        <v>1.6</v>
      </c>
      <c r="I306" s="831">
        <v>173.20999999999998</v>
      </c>
      <c r="J306" s="822">
        <v>0.79779835106627961</v>
      </c>
      <c r="K306" s="822">
        <v>108.25624999999998</v>
      </c>
      <c r="L306" s="831">
        <v>2</v>
      </c>
      <c r="M306" s="831">
        <v>217.11</v>
      </c>
      <c r="N306" s="822">
        <v>1</v>
      </c>
      <c r="O306" s="822">
        <v>108.55500000000001</v>
      </c>
      <c r="P306" s="831"/>
      <c r="Q306" s="831"/>
      <c r="R306" s="827"/>
      <c r="S306" s="832"/>
    </row>
    <row r="307" spans="1:19" ht="14.45" customHeight="1" x14ac:dyDescent="0.2">
      <c r="A307" s="821" t="s">
        <v>5435</v>
      </c>
      <c r="B307" s="822" t="s">
        <v>5436</v>
      </c>
      <c r="C307" s="822" t="s">
        <v>599</v>
      </c>
      <c r="D307" s="822" t="s">
        <v>2893</v>
      </c>
      <c r="E307" s="822" t="s">
        <v>5437</v>
      </c>
      <c r="F307" s="822" t="s">
        <v>5442</v>
      </c>
      <c r="G307" s="822" t="s">
        <v>5443</v>
      </c>
      <c r="H307" s="831">
        <v>2.4</v>
      </c>
      <c r="I307" s="831">
        <v>30.869999999999997</v>
      </c>
      <c r="J307" s="822">
        <v>1.3340535868625756</v>
      </c>
      <c r="K307" s="822">
        <v>12.862499999999999</v>
      </c>
      <c r="L307" s="831">
        <v>1.8</v>
      </c>
      <c r="M307" s="831">
        <v>23.14</v>
      </c>
      <c r="N307" s="822">
        <v>1</v>
      </c>
      <c r="O307" s="822">
        <v>12.855555555555556</v>
      </c>
      <c r="P307" s="831">
        <v>0.8</v>
      </c>
      <c r="Q307" s="831">
        <v>10.29</v>
      </c>
      <c r="R307" s="827">
        <v>0.4446845289541918</v>
      </c>
      <c r="S307" s="832">
        <v>12.862499999999999</v>
      </c>
    </row>
    <row r="308" spans="1:19" ht="14.45" customHeight="1" x14ac:dyDescent="0.2">
      <c r="A308" s="821" t="s">
        <v>5435</v>
      </c>
      <c r="B308" s="822" t="s">
        <v>5436</v>
      </c>
      <c r="C308" s="822" t="s">
        <v>599</v>
      </c>
      <c r="D308" s="822" t="s">
        <v>2893</v>
      </c>
      <c r="E308" s="822" t="s">
        <v>5437</v>
      </c>
      <c r="F308" s="822" t="s">
        <v>5444</v>
      </c>
      <c r="G308" s="822" t="s">
        <v>5445</v>
      </c>
      <c r="H308" s="831">
        <v>9.75</v>
      </c>
      <c r="I308" s="831">
        <v>1960.73</v>
      </c>
      <c r="J308" s="822">
        <v>0.45573571591273587</v>
      </c>
      <c r="K308" s="822">
        <v>201.10051282051282</v>
      </c>
      <c r="L308" s="831">
        <v>23.799999999999997</v>
      </c>
      <c r="M308" s="831">
        <v>4302.34</v>
      </c>
      <c r="N308" s="822">
        <v>1</v>
      </c>
      <c r="O308" s="822">
        <v>180.77058823529416</v>
      </c>
      <c r="P308" s="831">
        <v>12.3</v>
      </c>
      <c r="Q308" s="831">
        <v>2526.42</v>
      </c>
      <c r="R308" s="827">
        <v>0.5872199779654792</v>
      </c>
      <c r="S308" s="832">
        <v>205.4</v>
      </c>
    </row>
    <row r="309" spans="1:19" ht="14.45" customHeight="1" x14ac:dyDescent="0.2">
      <c r="A309" s="821" t="s">
        <v>5435</v>
      </c>
      <c r="B309" s="822" t="s">
        <v>5436</v>
      </c>
      <c r="C309" s="822" t="s">
        <v>599</v>
      </c>
      <c r="D309" s="822" t="s">
        <v>2893</v>
      </c>
      <c r="E309" s="822" t="s">
        <v>5437</v>
      </c>
      <c r="F309" s="822" t="s">
        <v>5446</v>
      </c>
      <c r="G309" s="822"/>
      <c r="H309" s="831">
        <v>1</v>
      </c>
      <c r="I309" s="831">
        <v>4742.3999999999996</v>
      </c>
      <c r="J309" s="822"/>
      <c r="K309" s="822">
        <v>4742.3999999999996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5435</v>
      </c>
      <c r="B310" s="822" t="s">
        <v>5436</v>
      </c>
      <c r="C310" s="822" t="s">
        <v>599</v>
      </c>
      <c r="D310" s="822" t="s">
        <v>2893</v>
      </c>
      <c r="E310" s="822" t="s">
        <v>5437</v>
      </c>
      <c r="F310" s="822" t="s">
        <v>5448</v>
      </c>
      <c r="G310" s="822" t="s">
        <v>1341</v>
      </c>
      <c r="H310" s="831">
        <v>269</v>
      </c>
      <c r="I310" s="831">
        <v>3659.43</v>
      </c>
      <c r="J310" s="822">
        <v>8.5532675766641724</v>
      </c>
      <c r="K310" s="822">
        <v>13.603828996282527</v>
      </c>
      <c r="L310" s="831">
        <v>32</v>
      </c>
      <c r="M310" s="831">
        <v>427.84000000000003</v>
      </c>
      <c r="N310" s="822">
        <v>1</v>
      </c>
      <c r="O310" s="822">
        <v>13.370000000000001</v>
      </c>
      <c r="P310" s="831"/>
      <c r="Q310" s="831"/>
      <c r="R310" s="827"/>
      <c r="S310" s="832"/>
    </row>
    <row r="311" spans="1:19" ht="14.45" customHeight="1" x14ac:dyDescent="0.2">
      <c r="A311" s="821" t="s">
        <v>5435</v>
      </c>
      <c r="B311" s="822" t="s">
        <v>5436</v>
      </c>
      <c r="C311" s="822" t="s">
        <v>599</v>
      </c>
      <c r="D311" s="822" t="s">
        <v>2893</v>
      </c>
      <c r="E311" s="822" t="s">
        <v>5437</v>
      </c>
      <c r="F311" s="822" t="s">
        <v>5451</v>
      </c>
      <c r="G311" s="822" t="s">
        <v>2057</v>
      </c>
      <c r="H311" s="831"/>
      <c r="I311" s="831"/>
      <c r="J311" s="822"/>
      <c r="K311" s="822"/>
      <c r="L311" s="831"/>
      <c r="M311" s="831"/>
      <c r="N311" s="822"/>
      <c r="O311" s="822"/>
      <c r="P311" s="831">
        <v>2</v>
      </c>
      <c r="Q311" s="831">
        <v>7587</v>
      </c>
      <c r="R311" s="827"/>
      <c r="S311" s="832">
        <v>3793.5</v>
      </c>
    </row>
    <row r="312" spans="1:19" ht="14.45" customHeight="1" x14ac:dyDescent="0.2">
      <c r="A312" s="821" t="s">
        <v>5435</v>
      </c>
      <c r="B312" s="822" t="s">
        <v>5436</v>
      </c>
      <c r="C312" s="822" t="s">
        <v>599</v>
      </c>
      <c r="D312" s="822" t="s">
        <v>2893</v>
      </c>
      <c r="E312" s="822" t="s">
        <v>5437</v>
      </c>
      <c r="F312" s="822" t="s">
        <v>5459</v>
      </c>
      <c r="G312" s="822" t="s">
        <v>2824</v>
      </c>
      <c r="H312" s="831">
        <v>66</v>
      </c>
      <c r="I312" s="831">
        <v>921272.08</v>
      </c>
      <c r="J312" s="822">
        <v>0.37546344986883867</v>
      </c>
      <c r="K312" s="822">
        <v>13958.667878787877</v>
      </c>
      <c r="L312" s="831">
        <v>186.97</v>
      </c>
      <c r="M312" s="831">
        <v>2453693.1100000003</v>
      </c>
      <c r="N312" s="822">
        <v>1</v>
      </c>
      <c r="O312" s="822">
        <v>13123.458897149278</v>
      </c>
      <c r="P312" s="831">
        <v>109.19999999999999</v>
      </c>
      <c r="Q312" s="831">
        <v>858660.80999999994</v>
      </c>
      <c r="R312" s="827">
        <v>0.34994629381341003</v>
      </c>
      <c r="S312" s="832">
        <v>7863.1942307692307</v>
      </c>
    </row>
    <row r="313" spans="1:19" ht="14.45" customHeight="1" x14ac:dyDescent="0.2">
      <c r="A313" s="821" t="s">
        <v>5435</v>
      </c>
      <c r="B313" s="822" t="s">
        <v>5436</v>
      </c>
      <c r="C313" s="822" t="s">
        <v>599</v>
      </c>
      <c r="D313" s="822" t="s">
        <v>2893</v>
      </c>
      <c r="E313" s="822" t="s">
        <v>5437</v>
      </c>
      <c r="F313" s="822" t="s">
        <v>5460</v>
      </c>
      <c r="G313" s="822" t="s">
        <v>5461</v>
      </c>
      <c r="H313" s="831">
        <v>1</v>
      </c>
      <c r="I313" s="831">
        <v>28544.97</v>
      </c>
      <c r="J313" s="822"/>
      <c r="K313" s="822">
        <v>28544.97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5435</v>
      </c>
      <c r="B314" s="822" t="s">
        <v>5436</v>
      </c>
      <c r="C314" s="822" t="s">
        <v>599</v>
      </c>
      <c r="D314" s="822" t="s">
        <v>2893</v>
      </c>
      <c r="E314" s="822" t="s">
        <v>5437</v>
      </c>
      <c r="F314" s="822" t="s">
        <v>5462</v>
      </c>
      <c r="G314" s="822" t="s">
        <v>5461</v>
      </c>
      <c r="H314" s="831">
        <v>1</v>
      </c>
      <c r="I314" s="831">
        <v>57847.6</v>
      </c>
      <c r="J314" s="822"/>
      <c r="K314" s="822">
        <v>57847.6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5435</v>
      </c>
      <c r="B315" s="822" t="s">
        <v>5436</v>
      </c>
      <c r="C315" s="822" t="s">
        <v>599</v>
      </c>
      <c r="D315" s="822" t="s">
        <v>2893</v>
      </c>
      <c r="E315" s="822" t="s">
        <v>5437</v>
      </c>
      <c r="F315" s="822" t="s">
        <v>5463</v>
      </c>
      <c r="G315" s="822" t="s">
        <v>5461</v>
      </c>
      <c r="H315" s="831">
        <v>7</v>
      </c>
      <c r="I315" s="831">
        <v>780126.17999999993</v>
      </c>
      <c r="J315" s="822">
        <v>0.63636133604477296</v>
      </c>
      <c r="K315" s="822">
        <v>111446.59714285714</v>
      </c>
      <c r="L315" s="831">
        <v>11</v>
      </c>
      <c r="M315" s="831">
        <v>1225917</v>
      </c>
      <c r="N315" s="822">
        <v>1</v>
      </c>
      <c r="O315" s="822">
        <v>111447</v>
      </c>
      <c r="P315" s="831">
        <v>10</v>
      </c>
      <c r="Q315" s="831">
        <v>1105444</v>
      </c>
      <c r="R315" s="827">
        <v>0.90172825729637485</v>
      </c>
      <c r="S315" s="832">
        <v>110544.4</v>
      </c>
    </row>
    <row r="316" spans="1:19" ht="14.45" customHeight="1" x14ac:dyDescent="0.2">
      <c r="A316" s="821" t="s">
        <v>5435</v>
      </c>
      <c r="B316" s="822" t="s">
        <v>5436</v>
      </c>
      <c r="C316" s="822" t="s">
        <v>599</v>
      </c>
      <c r="D316" s="822" t="s">
        <v>2893</v>
      </c>
      <c r="E316" s="822" t="s">
        <v>5437</v>
      </c>
      <c r="F316" s="822" t="s">
        <v>5466</v>
      </c>
      <c r="G316" s="822" t="s">
        <v>5467</v>
      </c>
      <c r="H316" s="831"/>
      <c r="I316" s="831"/>
      <c r="J316" s="822"/>
      <c r="K316" s="822"/>
      <c r="L316" s="831">
        <v>53</v>
      </c>
      <c r="M316" s="831">
        <v>1273176.6000000001</v>
      </c>
      <c r="N316" s="822">
        <v>1</v>
      </c>
      <c r="O316" s="822">
        <v>24022.2</v>
      </c>
      <c r="P316" s="831">
        <v>80</v>
      </c>
      <c r="Q316" s="831">
        <v>465020</v>
      </c>
      <c r="R316" s="827">
        <v>0.3652439103891793</v>
      </c>
      <c r="S316" s="832">
        <v>5812.75</v>
      </c>
    </row>
    <row r="317" spans="1:19" ht="14.45" customHeight="1" x14ac:dyDescent="0.2">
      <c r="A317" s="821" t="s">
        <v>5435</v>
      </c>
      <c r="B317" s="822" t="s">
        <v>5436</v>
      </c>
      <c r="C317" s="822" t="s">
        <v>599</v>
      </c>
      <c r="D317" s="822" t="s">
        <v>2893</v>
      </c>
      <c r="E317" s="822" t="s">
        <v>5437</v>
      </c>
      <c r="F317" s="822" t="s">
        <v>5468</v>
      </c>
      <c r="G317" s="822" t="s">
        <v>5469</v>
      </c>
      <c r="H317" s="831">
        <v>12</v>
      </c>
      <c r="I317" s="831">
        <v>99534.84</v>
      </c>
      <c r="J317" s="822">
        <v>0.46348974556101968</v>
      </c>
      <c r="K317" s="822">
        <v>8294.57</v>
      </c>
      <c r="L317" s="831">
        <v>26</v>
      </c>
      <c r="M317" s="831">
        <v>214750.90000000002</v>
      </c>
      <c r="N317" s="822">
        <v>1</v>
      </c>
      <c r="O317" s="822">
        <v>8259.6500000000015</v>
      </c>
      <c r="P317" s="831">
        <v>32</v>
      </c>
      <c r="Q317" s="831">
        <v>236028.26</v>
      </c>
      <c r="R317" s="827">
        <v>1.0990792588063658</v>
      </c>
      <c r="S317" s="832">
        <v>7375.8831250000003</v>
      </c>
    </row>
    <row r="318" spans="1:19" ht="14.45" customHeight="1" x14ac:dyDescent="0.2">
      <c r="A318" s="821" t="s">
        <v>5435</v>
      </c>
      <c r="B318" s="822" t="s">
        <v>5436</v>
      </c>
      <c r="C318" s="822" t="s">
        <v>599</v>
      </c>
      <c r="D318" s="822" t="s">
        <v>2893</v>
      </c>
      <c r="E318" s="822" t="s">
        <v>5437</v>
      </c>
      <c r="F318" s="822" t="s">
        <v>5472</v>
      </c>
      <c r="G318" s="822" t="s">
        <v>5467</v>
      </c>
      <c r="H318" s="831"/>
      <c r="I318" s="831"/>
      <c r="J318" s="822"/>
      <c r="K318" s="822"/>
      <c r="L318" s="831">
        <v>10</v>
      </c>
      <c r="M318" s="831">
        <v>720666</v>
      </c>
      <c r="N318" s="822">
        <v>1</v>
      </c>
      <c r="O318" s="822">
        <v>72066.600000000006</v>
      </c>
      <c r="P318" s="831">
        <v>17</v>
      </c>
      <c r="Q318" s="831">
        <v>296450.08</v>
      </c>
      <c r="R318" s="827">
        <v>0.41135571818290306</v>
      </c>
      <c r="S318" s="832">
        <v>17438.240000000002</v>
      </c>
    </row>
    <row r="319" spans="1:19" ht="14.45" customHeight="1" x14ac:dyDescent="0.2">
      <c r="A319" s="821" t="s">
        <v>5435</v>
      </c>
      <c r="B319" s="822" t="s">
        <v>5436</v>
      </c>
      <c r="C319" s="822" t="s">
        <v>599</v>
      </c>
      <c r="D319" s="822" t="s">
        <v>2893</v>
      </c>
      <c r="E319" s="822" t="s">
        <v>5437</v>
      </c>
      <c r="F319" s="822" t="s">
        <v>5473</v>
      </c>
      <c r="G319" s="822" t="s">
        <v>2095</v>
      </c>
      <c r="H319" s="831">
        <v>2.95</v>
      </c>
      <c r="I319" s="831">
        <v>20569.560000000001</v>
      </c>
      <c r="J319" s="822">
        <v>0.23640984943347201</v>
      </c>
      <c r="K319" s="822">
        <v>6972.7322033898308</v>
      </c>
      <c r="L319" s="831">
        <v>13.440000000000001</v>
      </c>
      <c r="M319" s="831">
        <v>87008.049999999988</v>
      </c>
      <c r="N319" s="822">
        <v>1</v>
      </c>
      <c r="O319" s="822">
        <v>6473.8132440476174</v>
      </c>
      <c r="P319" s="831">
        <v>4.9399999999999995</v>
      </c>
      <c r="Q319" s="831">
        <v>31860.09</v>
      </c>
      <c r="R319" s="827">
        <v>0.36617404941266934</v>
      </c>
      <c r="S319" s="832">
        <v>6449.4109311740895</v>
      </c>
    </row>
    <row r="320" spans="1:19" ht="14.45" customHeight="1" x14ac:dyDescent="0.2">
      <c r="A320" s="821" t="s">
        <v>5435</v>
      </c>
      <c r="B320" s="822" t="s">
        <v>5436</v>
      </c>
      <c r="C320" s="822" t="s">
        <v>599</v>
      </c>
      <c r="D320" s="822" t="s">
        <v>2893</v>
      </c>
      <c r="E320" s="822" t="s">
        <v>5437</v>
      </c>
      <c r="F320" s="822" t="s">
        <v>5474</v>
      </c>
      <c r="G320" s="822" t="s">
        <v>2095</v>
      </c>
      <c r="H320" s="831">
        <v>9.25</v>
      </c>
      <c r="I320" s="831">
        <v>255389.05</v>
      </c>
      <c r="J320" s="822">
        <v>1.0462680468492545</v>
      </c>
      <c r="K320" s="822">
        <v>27609.627027027025</v>
      </c>
      <c r="L320" s="831">
        <v>9.43</v>
      </c>
      <c r="M320" s="831">
        <v>244095.24</v>
      </c>
      <c r="N320" s="822">
        <v>1</v>
      </c>
      <c r="O320" s="822">
        <v>25884.967126193002</v>
      </c>
      <c r="P320" s="831">
        <v>3.9</v>
      </c>
      <c r="Q320" s="831">
        <v>100612.2</v>
      </c>
      <c r="R320" s="827">
        <v>0.41218419498880848</v>
      </c>
      <c r="S320" s="832">
        <v>25798</v>
      </c>
    </row>
    <row r="321" spans="1:19" ht="14.45" customHeight="1" x14ac:dyDescent="0.2">
      <c r="A321" s="821" t="s">
        <v>5435</v>
      </c>
      <c r="B321" s="822" t="s">
        <v>5436</v>
      </c>
      <c r="C321" s="822" t="s">
        <v>599</v>
      </c>
      <c r="D321" s="822" t="s">
        <v>2893</v>
      </c>
      <c r="E321" s="822" t="s">
        <v>5437</v>
      </c>
      <c r="F321" s="822" t="s">
        <v>5475</v>
      </c>
      <c r="G321" s="822" t="s">
        <v>2107</v>
      </c>
      <c r="H321" s="831"/>
      <c r="I321" s="831"/>
      <c r="J321" s="822"/>
      <c r="K321" s="822"/>
      <c r="L321" s="831">
        <v>24.93</v>
      </c>
      <c r="M321" s="831">
        <v>121922.42000000001</v>
      </c>
      <c r="N321" s="822">
        <v>1</v>
      </c>
      <c r="O321" s="822">
        <v>4890.5904532691538</v>
      </c>
      <c r="P321" s="831">
        <v>8</v>
      </c>
      <c r="Q321" s="831">
        <v>39124.720000000001</v>
      </c>
      <c r="R321" s="827">
        <v>0.32089848610288407</v>
      </c>
      <c r="S321" s="832">
        <v>4890.59</v>
      </c>
    </row>
    <row r="322" spans="1:19" ht="14.45" customHeight="1" x14ac:dyDescent="0.2">
      <c r="A322" s="821" t="s">
        <v>5435</v>
      </c>
      <c r="B322" s="822" t="s">
        <v>5436</v>
      </c>
      <c r="C322" s="822" t="s">
        <v>599</v>
      </c>
      <c r="D322" s="822" t="s">
        <v>2893</v>
      </c>
      <c r="E322" s="822" t="s">
        <v>5437</v>
      </c>
      <c r="F322" s="822" t="s">
        <v>5477</v>
      </c>
      <c r="G322" s="822" t="s">
        <v>2837</v>
      </c>
      <c r="H322" s="831">
        <v>108.22999999999999</v>
      </c>
      <c r="I322" s="831">
        <v>1108962.3999999999</v>
      </c>
      <c r="J322" s="822"/>
      <c r="K322" s="822">
        <v>10246.349441005266</v>
      </c>
      <c r="L322" s="831"/>
      <c r="M322" s="831"/>
      <c r="N322" s="822"/>
      <c r="O322" s="822"/>
      <c r="P322" s="831">
        <v>3.32</v>
      </c>
      <c r="Q322" s="831">
        <v>30379.1</v>
      </c>
      <c r="R322" s="827"/>
      <c r="S322" s="832">
        <v>9150.3313253012057</v>
      </c>
    </row>
    <row r="323" spans="1:19" ht="14.45" customHeight="1" x14ac:dyDescent="0.2">
      <c r="A323" s="821" t="s">
        <v>5435</v>
      </c>
      <c r="B323" s="822" t="s">
        <v>5436</v>
      </c>
      <c r="C323" s="822" t="s">
        <v>599</v>
      </c>
      <c r="D323" s="822" t="s">
        <v>2893</v>
      </c>
      <c r="E323" s="822" t="s">
        <v>5437</v>
      </c>
      <c r="F323" s="822" t="s">
        <v>5479</v>
      </c>
      <c r="G323" s="822" t="s">
        <v>2057</v>
      </c>
      <c r="H323" s="831"/>
      <c r="I323" s="831"/>
      <c r="J323" s="822"/>
      <c r="K323" s="822"/>
      <c r="L323" s="831">
        <v>24</v>
      </c>
      <c r="M323" s="831">
        <v>30980.639999999999</v>
      </c>
      <c r="N323" s="822">
        <v>1</v>
      </c>
      <c r="O323" s="822">
        <v>1290.8599999999999</v>
      </c>
      <c r="P323" s="831"/>
      <c r="Q323" s="831"/>
      <c r="R323" s="827"/>
      <c r="S323" s="832"/>
    </row>
    <row r="324" spans="1:19" ht="14.45" customHeight="1" x14ac:dyDescent="0.2">
      <c r="A324" s="821" t="s">
        <v>5435</v>
      </c>
      <c r="B324" s="822" t="s">
        <v>5436</v>
      </c>
      <c r="C324" s="822" t="s">
        <v>599</v>
      </c>
      <c r="D324" s="822" t="s">
        <v>2893</v>
      </c>
      <c r="E324" s="822" t="s">
        <v>5437</v>
      </c>
      <c r="F324" s="822" t="s">
        <v>5480</v>
      </c>
      <c r="G324" s="822" t="s">
        <v>654</v>
      </c>
      <c r="H324" s="831"/>
      <c r="I324" s="831"/>
      <c r="J324" s="822"/>
      <c r="K324" s="822"/>
      <c r="L324" s="831">
        <v>0.4</v>
      </c>
      <c r="M324" s="831">
        <v>18.86</v>
      </c>
      <c r="N324" s="822">
        <v>1</v>
      </c>
      <c r="O324" s="822">
        <v>47.15</v>
      </c>
      <c r="P324" s="831">
        <v>0.2</v>
      </c>
      <c r="Q324" s="831">
        <v>9.34</v>
      </c>
      <c r="R324" s="827">
        <v>0.49522799575821846</v>
      </c>
      <c r="S324" s="832">
        <v>46.699999999999996</v>
      </c>
    </row>
    <row r="325" spans="1:19" ht="14.45" customHeight="1" x14ac:dyDescent="0.2">
      <c r="A325" s="821" t="s">
        <v>5435</v>
      </c>
      <c r="B325" s="822" t="s">
        <v>5436</v>
      </c>
      <c r="C325" s="822" t="s">
        <v>599</v>
      </c>
      <c r="D325" s="822" t="s">
        <v>2893</v>
      </c>
      <c r="E325" s="822" t="s">
        <v>5437</v>
      </c>
      <c r="F325" s="822" t="s">
        <v>5481</v>
      </c>
      <c r="G325" s="822" t="s">
        <v>1298</v>
      </c>
      <c r="H325" s="831">
        <v>20.45</v>
      </c>
      <c r="I325" s="831">
        <v>3706.2</v>
      </c>
      <c r="J325" s="822">
        <v>0.60727909080184039</v>
      </c>
      <c r="K325" s="822">
        <v>181.23227383863082</v>
      </c>
      <c r="L325" s="831">
        <v>34.799999999999997</v>
      </c>
      <c r="M325" s="831">
        <v>6102.96</v>
      </c>
      <c r="N325" s="822">
        <v>1</v>
      </c>
      <c r="O325" s="822">
        <v>175.37241379310348</v>
      </c>
      <c r="P325" s="831">
        <v>19.600000000000001</v>
      </c>
      <c r="Q325" s="831">
        <v>3433.92</v>
      </c>
      <c r="R325" s="827">
        <v>0.5626646741908844</v>
      </c>
      <c r="S325" s="832">
        <v>175.2</v>
      </c>
    </row>
    <row r="326" spans="1:19" ht="14.45" customHeight="1" x14ac:dyDescent="0.2">
      <c r="A326" s="821" t="s">
        <v>5435</v>
      </c>
      <c r="B326" s="822" t="s">
        <v>5436</v>
      </c>
      <c r="C326" s="822" t="s">
        <v>599</v>
      </c>
      <c r="D326" s="822" t="s">
        <v>2893</v>
      </c>
      <c r="E326" s="822" t="s">
        <v>5437</v>
      </c>
      <c r="F326" s="822" t="s">
        <v>5482</v>
      </c>
      <c r="G326" s="822" t="s">
        <v>816</v>
      </c>
      <c r="H326" s="831">
        <v>5.4</v>
      </c>
      <c r="I326" s="831">
        <v>459.81</v>
      </c>
      <c r="J326" s="822">
        <v>15.260869565217394</v>
      </c>
      <c r="K326" s="822">
        <v>85.149999999999991</v>
      </c>
      <c r="L326" s="831">
        <v>0.5</v>
      </c>
      <c r="M326" s="831">
        <v>30.129999999999995</v>
      </c>
      <c r="N326" s="822">
        <v>1</v>
      </c>
      <c r="O326" s="822">
        <v>60.259999999999991</v>
      </c>
      <c r="P326" s="831">
        <v>26</v>
      </c>
      <c r="Q326" s="831">
        <v>1556.29</v>
      </c>
      <c r="R326" s="827">
        <v>51.652505808164626</v>
      </c>
      <c r="S326" s="832">
        <v>59.857307692307693</v>
      </c>
    </row>
    <row r="327" spans="1:19" ht="14.45" customHeight="1" x14ac:dyDescent="0.2">
      <c r="A327" s="821" t="s">
        <v>5435</v>
      </c>
      <c r="B327" s="822" t="s">
        <v>5436</v>
      </c>
      <c r="C327" s="822" t="s">
        <v>599</v>
      </c>
      <c r="D327" s="822" t="s">
        <v>2893</v>
      </c>
      <c r="E327" s="822" t="s">
        <v>5437</v>
      </c>
      <c r="F327" s="822" t="s">
        <v>5483</v>
      </c>
      <c r="G327" s="822" t="s">
        <v>3632</v>
      </c>
      <c r="H327" s="831">
        <v>2.5599999999999996</v>
      </c>
      <c r="I327" s="831">
        <v>1756.5500000000002</v>
      </c>
      <c r="J327" s="822">
        <v>0.23188013596910995</v>
      </c>
      <c r="K327" s="822">
        <v>686.15234375000023</v>
      </c>
      <c r="L327" s="831">
        <v>11.040000000000001</v>
      </c>
      <c r="M327" s="831">
        <v>7575.25</v>
      </c>
      <c r="N327" s="822">
        <v>1</v>
      </c>
      <c r="O327" s="822">
        <v>686.16394927536226</v>
      </c>
      <c r="P327" s="831">
        <v>3.2</v>
      </c>
      <c r="Q327" s="831">
        <v>2195.6799999999998</v>
      </c>
      <c r="R327" s="827">
        <v>0.28984917989505293</v>
      </c>
      <c r="S327" s="832">
        <v>686.14999999999986</v>
      </c>
    </row>
    <row r="328" spans="1:19" ht="14.45" customHeight="1" x14ac:dyDescent="0.2">
      <c r="A328" s="821" t="s">
        <v>5435</v>
      </c>
      <c r="B328" s="822" t="s">
        <v>5436</v>
      </c>
      <c r="C328" s="822" t="s">
        <v>599</v>
      </c>
      <c r="D328" s="822" t="s">
        <v>2893</v>
      </c>
      <c r="E328" s="822" t="s">
        <v>5437</v>
      </c>
      <c r="F328" s="822" t="s">
        <v>5484</v>
      </c>
      <c r="G328" s="822" t="s">
        <v>3632</v>
      </c>
      <c r="H328" s="831">
        <v>7</v>
      </c>
      <c r="I328" s="831">
        <v>1200.8499999999999</v>
      </c>
      <c r="J328" s="822">
        <v>0.83432918779962495</v>
      </c>
      <c r="K328" s="822">
        <v>171.54999999999998</v>
      </c>
      <c r="L328" s="831">
        <v>8.39</v>
      </c>
      <c r="M328" s="831">
        <v>1439.2999999999997</v>
      </c>
      <c r="N328" s="822">
        <v>1</v>
      </c>
      <c r="O328" s="822">
        <v>171.54946364719899</v>
      </c>
      <c r="P328" s="831">
        <v>6.1400000000000006</v>
      </c>
      <c r="Q328" s="831">
        <v>1053.3</v>
      </c>
      <c r="R328" s="827">
        <v>0.73181407628708406</v>
      </c>
      <c r="S328" s="832">
        <v>171.54723127035828</v>
      </c>
    </row>
    <row r="329" spans="1:19" ht="14.45" customHeight="1" x14ac:dyDescent="0.2">
      <c r="A329" s="821" t="s">
        <v>5435</v>
      </c>
      <c r="B329" s="822" t="s">
        <v>5436</v>
      </c>
      <c r="C329" s="822" t="s">
        <v>599</v>
      </c>
      <c r="D329" s="822" t="s">
        <v>2893</v>
      </c>
      <c r="E329" s="822" t="s">
        <v>5437</v>
      </c>
      <c r="F329" s="822" t="s">
        <v>5485</v>
      </c>
      <c r="G329" s="822" t="s">
        <v>3632</v>
      </c>
      <c r="H329" s="831">
        <v>24.97</v>
      </c>
      <c r="I329" s="831">
        <v>8566.91</v>
      </c>
      <c r="J329" s="822">
        <v>0.45707592117745099</v>
      </c>
      <c r="K329" s="822">
        <v>343.08810572687224</v>
      </c>
      <c r="L329" s="831">
        <v>54.63</v>
      </c>
      <c r="M329" s="831">
        <v>18742.86</v>
      </c>
      <c r="N329" s="822">
        <v>1</v>
      </c>
      <c r="O329" s="822">
        <v>343.08731466227346</v>
      </c>
      <c r="P329" s="831">
        <v>26.27</v>
      </c>
      <c r="Q329" s="831">
        <v>9012.92</v>
      </c>
      <c r="R329" s="827">
        <v>0.48087218279387456</v>
      </c>
      <c r="S329" s="832">
        <v>343.08793300342597</v>
      </c>
    </row>
    <row r="330" spans="1:19" ht="14.45" customHeight="1" x14ac:dyDescent="0.2">
      <c r="A330" s="821" t="s">
        <v>5435</v>
      </c>
      <c r="B330" s="822" t="s">
        <v>5436</v>
      </c>
      <c r="C330" s="822" t="s">
        <v>599</v>
      </c>
      <c r="D330" s="822" t="s">
        <v>2893</v>
      </c>
      <c r="E330" s="822" t="s">
        <v>5437</v>
      </c>
      <c r="F330" s="822" t="s">
        <v>5486</v>
      </c>
      <c r="G330" s="822" t="s">
        <v>1392</v>
      </c>
      <c r="H330" s="831">
        <v>1</v>
      </c>
      <c r="I330" s="831">
        <v>53.79</v>
      </c>
      <c r="J330" s="822">
        <v>0.75441795231416553</v>
      </c>
      <c r="K330" s="822">
        <v>53.79</v>
      </c>
      <c r="L330" s="831">
        <v>1.6</v>
      </c>
      <c r="M330" s="831">
        <v>71.3</v>
      </c>
      <c r="N330" s="822">
        <v>1</v>
      </c>
      <c r="O330" s="822">
        <v>44.562499999999993</v>
      </c>
      <c r="P330" s="831"/>
      <c r="Q330" s="831"/>
      <c r="R330" s="827"/>
      <c r="S330" s="832"/>
    </row>
    <row r="331" spans="1:19" ht="14.45" customHeight="1" x14ac:dyDescent="0.2">
      <c r="A331" s="821" t="s">
        <v>5435</v>
      </c>
      <c r="B331" s="822" t="s">
        <v>5436</v>
      </c>
      <c r="C331" s="822" t="s">
        <v>599</v>
      </c>
      <c r="D331" s="822" t="s">
        <v>2893</v>
      </c>
      <c r="E331" s="822" t="s">
        <v>5437</v>
      </c>
      <c r="F331" s="822" t="s">
        <v>5487</v>
      </c>
      <c r="G331" s="822" t="s">
        <v>807</v>
      </c>
      <c r="H331" s="831"/>
      <c r="I331" s="831"/>
      <c r="J331" s="822"/>
      <c r="K331" s="822"/>
      <c r="L331" s="831"/>
      <c r="M331" s="831"/>
      <c r="N331" s="822"/>
      <c r="O331" s="822"/>
      <c r="P331" s="831">
        <v>0.02</v>
      </c>
      <c r="Q331" s="831">
        <v>4.17</v>
      </c>
      <c r="R331" s="827"/>
      <c r="S331" s="832">
        <v>208.5</v>
      </c>
    </row>
    <row r="332" spans="1:19" ht="14.45" customHeight="1" x14ac:dyDescent="0.2">
      <c r="A332" s="821" t="s">
        <v>5435</v>
      </c>
      <c r="B332" s="822" t="s">
        <v>5436</v>
      </c>
      <c r="C332" s="822" t="s">
        <v>599</v>
      </c>
      <c r="D332" s="822" t="s">
        <v>2893</v>
      </c>
      <c r="E332" s="822" t="s">
        <v>5437</v>
      </c>
      <c r="F332" s="822" t="s">
        <v>5488</v>
      </c>
      <c r="G332" s="822" t="s">
        <v>5489</v>
      </c>
      <c r="H332" s="831">
        <v>0.8</v>
      </c>
      <c r="I332" s="831">
        <v>93.84</v>
      </c>
      <c r="J332" s="822">
        <v>0.22857142857142859</v>
      </c>
      <c r="K332" s="822">
        <v>117.3</v>
      </c>
      <c r="L332" s="831">
        <v>3.5</v>
      </c>
      <c r="M332" s="831">
        <v>410.54999999999995</v>
      </c>
      <c r="N332" s="822">
        <v>1</v>
      </c>
      <c r="O332" s="822">
        <v>117.29999999999998</v>
      </c>
      <c r="P332" s="831">
        <v>2</v>
      </c>
      <c r="Q332" s="831">
        <v>234.6</v>
      </c>
      <c r="R332" s="827">
        <v>0.57142857142857151</v>
      </c>
      <c r="S332" s="832">
        <v>117.3</v>
      </c>
    </row>
    <row r="333" spans="1:19" ht="14.45" customHeight="1" x14ac:dyDescent="0.2">
      <c r="A333" s="821" t="s">
        <v>5435</v>
      </c>
      <c r="B333" s="822" t="s">
        <v>5436</v>
      </c>
      <c r="C333" s="822" t="s">
        <v>599</v>
      </c>
      <c r="D333" s="822" t="s">
        <v>2893</v>
      </c>
      <c r="E333" s="822" t="s">
        <v>5437</v>
      </c>
      <c r="F333" s="822" t="s">
        <v>5490</v>
      </c>
      <c r="G333" s="822" t="s">
        <v>4160</v>
      </c>
      <c r="H333" s="831">
        <v>2</v>
      </c>
      <c r="I333" s="831">
        <v>179</v>
      </c>
      <c r="J333" s="822">
        <v>0.35428707149077671</v>
      </c>
      <c r="K333" s="822">
        <v>89.5</v>
      </c>
      <c r="L333" s="831">
        <v>7.6</v>
      </c>
      <c r="M333" s="831">
        <v>505.23999999999995</v>
      </c>
      <c r="N333" s="822">
        <v>1</v>
      </c>
      <c r="O333" s="822">
        <v>66.478947368421046</v>
      </c>
      <c r="P333" s="831">
        <v>0.2</v>
      </c>
      <c r="Q333" s="831">
        <v>17.899999999999999</v>
      </c>
      <c r="R333" s="827">
        <v>3.5428707149077664E-2</v>
      </c>
      <c r="S333" s="832">
        <v>89.499999999999986</v>
      </c>
    </row>
    <row r="334" spans="1:19" ht="14.45" customHeight="1" x14ac:dyDescent="0.2">
      <c r="A334" s="821" t="s">
        <v>5435</v>
      </c>
      <c r="B334" s="822" t="s">
        <v>5436</v>
      </c>
      <c r="C334" s="822" t="s">
        <v>599</v>
      </c>
      <c r="D334" s="822" t="s">
        <v>2893</v>
      </c>
      <c r="E334" s="822" t="s">
        <v>5437</v>
      </c>
      <c r="F334" s="822" t="s">
        <v>5491</v>
      </c>
      <c r="G334" s="822" t="s">
        <v>5492</v>
      </c>
      <c r="H334" s="831"/>
      <c r="I334" s="831"/>
      <c r="J334" s="822"/>
      <c r="K334" s="822"/>
      <c r="L334" s="831">
        <v>1</v>
      </c>
      <c r="M334" s="831">
        <v>18979.400000000001</v>
      </c>
      <c r="N334" s="822">
        <v>1</v>
      </c>
      <c r="O334" s="822">
        <v>18979.400000000001</v>
      </c>
      <c r="P334" s="831"/>
      <c r="Q334" s="831"/>
      <c r="R334" s="827"/>
      <c r="S334" s="832"/>
    </row>
    <row r="335" spans="1:19" ht="14.45" customHeight="1" x14ac:dyDescent="0.2">
      <c r="A335" s="821" t="s">
        <v>5435</v>
      </c>
      <c r="B335" s="822" t="s">
        <v>5436</v>
      </c>
      <c r="C335" s="822" t="s">
        <v>599</v>
      </c>
      <c r="D335" s="822" t="s">
        <v>2893</v>
      </c>
      <c r="E335" s="822" t="s">
        <v>5437</v>
      </c>
      <c r="F335" s="822" t="s">
        <v>5493</v>
      </c>
      <c r="G335" s="822" t="s">
        <v>945</v>
      </c>
      <c r="H335" s="831">
        <v>0.06</v>
      </c>
      <c r="I335" s="831">
        <v>12.04</v>
      </c>
      <c r="J335" s="822">
        <v>2.790137189469781E-2</v>
      </c>
      <c r="K335" s="822">
        <v>200.66666666666666</v>
      </c>
      <c r="L335" s="831">
        <v>2.3299999999999996</v>
      </c>
      <c r="M335" s="831">
        <v>431.52</v>
      </c>
      <c r="N335" s="822">
        <v>1</v>
      </c>
      <c r="O335" s="822">
        <v>185.20171673819743</v>
      </c>
      <c r="P335" s="831">
        <v>0.03</v>
      </c>
      <c r="Q335" s="831">
        <v>6.02</v>
      </c>
      <c r="R335" s="827">
        <v>1.3950685947348905E-2</v>
      </c>
      <c r="S335" s="832">
        <v>200.66666666666666</v>
      </c>
    </row>
    <row r="336" spans="1:19" ht="14.45" customHeight="1" x14ac:dyDescent="0.2">
      <c r="A336" s="821" t="s">
        <v>5435</v>
      </c>
      <c r="B336" s="822" t="s">
        <v>5436</v>
      </c>
      <c r="C336" s="822" t="s">
        <v>599</v>
      </c>
      <c r="D336" s="822" t="s">
        <v>2893</v>
      </c>
      <c r="E336" s="822" t="s">
        <v>5437</v>
      </c>
      <c r="F336" s="822" t="s">
        <v>5494</v>
      </c>
      <c r="G336" s="822" t="s">
        <v>2512</v>
      </c>
      <c r="H336" s="831">
        <v>35.629999999999995</v>
      </c>
      <c r="I336" s="831">
        <v>83833.56</v>
      </c>
      <c r="J336" s="822"/>
      <c r="K336" s="822">
        <v>2352.8925063149036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5435</v>
      </c>
      <c r="B337" s="822" t="s">
        <v>5436</v>
      </c>
      <c r="C337" s="822" t="s">
        <v>599</v>
      </c>
      <c r="D337" s="822" t="s">
        <v>2893</v>
      </c>
      <c r="E337" s="822" t="s">
        <v>5437</v>
      </c>
      <c r="F337" s="822" t="s">
        <v>5497</v>
      </c>
      <c r="G337" s="822"/>
      <c r="H337" s="831">
        <v>0.49</v>
      </c>
      <c r="I337" s="831">
        <v>243.9</v>
      </c>
      <c r="J337" s="822"/>
      <c r="K337" s="822">
        <v>497.75510204081633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5435</v>
      </c>
      <c r="B338" s="822" t="s">
        <v>5436</v>
      </c>
      <c r="C338" s="822" t="s">
        <v>599</v>
      </c>
      <c r="D338" s="822" t="s">
        <v>2893</v>
      </c>
      <c r="E338" s="822" t="s">
        <v>5437</v>
      </c>
      <c r="F338" s="822" t="s">
        <v>5499</v>
      </c>
      <c r="G338" s="822" t="s">
        <v>5500</v>
      </c>
      <c r="H338" s="831">
        <v>3</v>
      </c>
      <c r="I338" s="831">
        <v>14227.2</v>
      </c>
      <c r="J338" s="822"/>
      <c r="K338" s="822">
        <v>4742.4000000000005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5435</v>
      </c>
      <c r="B339" s="822" t="s">
        <v>5436</v>
      </c>
      <c r="C339" s="822" t="s">
        <v>599</v>
      </c>
      <c r="D339" s="822" t="s">
        <v>2893</v>
      </c>
      <c r="E339" s="822" t="s">
        <v>5437</v>
      </c>
      <c r="F339" s="822" t="s">
        <v>5508</v>
      </c>
      <c r="G339" s="822" t="s">
        <v>5509</v>
      </c>
      <c r="H339" s="831">
        <v>15.91</v>
      </c>
      <c r="I339" s="831">
        <v>4196.7299999999996</v>
      </c>
      <c r="J339" s="822">
        <v>2.8540446801999386</v>
      </c>
      <c r="K339" s="822">
        <v>263.77938403519795</v>
      </c>
      <c r="L339" s="831">
        <v>18.670000000000002</v>
      </c>
      <c r="M339" s="831">
        <v>1470.45</v>
      </c>
      <c r="N339" s="822">
        <v>1</v>
      </c>
      <c r="O339" s="822">
        <v>78.760042849491157</v>
      </c>
      <c r="P339" s="831"/>
      <c r="Q339" s="831"/>
      <c r="R339" s="827"/>
      <c r="S339" s="832"/>
    </row>
    <row r="340" spans="1:19" ht="14.45" customHeight="1" x14ac:dyDescent="0.2">
      <c r="A340" s="821" t="s">
        <v>5435</v>
      </c>
      <c r="B340" s="822" t="s">
        <v>5436</v>
      </c>
      <c r="C340" s="822" t="s">
        <v>599</v>
      </c>
      <c r="D340" s="822" t="s">
        <v>2893</v>
      </c>
      <c r="E340" s="822" t="s">
        <v>5437</v>
      </c>
      <c r="F340" s="822" t="s">
        <v>5513</v>
      </c>
      <c r="G340" s="822" t="s">
        <v>2849</v>
      </c>
      <c r="H340" s="831">
        <v>18</v>
      </c>
      <c r="I340" s="831">
        <v>315071.40000000002</v>
      </c>
      <c r="J340" s="822"/>
      <c r="K340" s="822">
        <v>17503.966666666667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5435</v>
      </c>
      <c r="B341" s="822" t="s">
        <v>5436</v>
      </c>
      <c r="C341" s="822" t="s">
        <v>599</v>
      </c>
      <c r="D341" s="822" t="s">
        <v>2893</v>
      </c>
      <c r="E341" s="822" t="s">
        <v>5437</v>
      </c>
      <c r="F341" s="822" t="s">
        <v>5515</v>
      </c>
      <c r="G341" s="822" t="s">
        <v>5516</v>
      </c>
      <c r="H341" s="831"/>
      <c r="I341" s="831"/>
      <c r="J341" s="822"/>
      <c r="K341" s="822"/>
      <c r="L341" s="831">
        <v>28</v>
      </c>
      <c r="M341" s="831">
        <v>187784.8</v>
      </c>
      <c r="N341" s="822">
        <v>1</v>
      </c>
      <c r="O341" s="822">
        <v>6706.5999999999995</v>
      </c>
      <c r="P341" s="831">
        <v>16</v>
      </c>
      <c r="Q341" s="831">
        <v>107303.62</v>
      </c>
      <c r="R341" s="827">
        <v>0.5714180274441808</v>
      </c>
      <c r="S341" s="832">
        <v>6706.4762499999997</v>
      </c>
    </row>
    <row r="342" spans="1:19" ht="14.45" customHeight="1" x14ac:dyDescent="0.2">
      <c r="A342" s="821" t="s">
        <v>5435</v>
      </c>
      <c r="B342" s="822" t="s">
        <v>5436</v>
      </c>
      <c r="C342" s="822" t="s">
        <v>599</v>
      </c>
      <c r="D342" s="822" t="s">
        <v>2893</v>
      </c>
      <c r="E342" s="822" t="s">
        <v>5437</v>
      </c>
      <c r="F342" s="822" t="s">
        <v>5517</v>
      </c>
      <c r="G342" s="822" t="s">
        <v>5509</v>
      </c>
      <c r="H342" s="831">
        <v>1.55</v>
      </c>
      <c r="I342" s="831">
        <v>4088.64</v>
      </c>
      <c r="J342" s="822">
        <v>1.591845792664172</v>
      </c>
      <c r="K342" s="822">
        <v>2637.8322580645158</v>
      </c>
      <c r="L342" s="831">
        <v>5.39</v>
      </c>
      <c r="M342" s="831">
        <v>2568.4900000000002</v>
      </c>
      <c r="N342" s="822">
        <v>1</v>
      </c>
      <c r="O342" s="822">
        <v>476.52875695732848</v>
      </c>
      <c r="P342" s="831"/>
      <c r="Q342" s="831"/>
      <c r="R342" s="827"/>
      <c r="S342" s="832"/>
    </row>
    <row r="343" spans="1:19" ht="14.45" customHeight="1" x14ac:dyDescent="0.2">
      <c r="A343" s="821" t="s">
        <v>5435</v>
      </c>
      <c r="B343" s="822" t="s">
        <v>5436</v>
      </c>
      <c r="C343" s="822" t="s">
        <v>599</v>
      </c>
      <c r="D343" s="822" t="s">
        <v>2893</v>
      </c>
      <c r="E343" s="822" t="s">
        <v>5437</v>
      </c>
      <c r="F343" s="822" t="s">
        <v>5518</v>
      </c>
      <c r="G343" s="822" t="s">
        <v>5509</v>
      </c>
      <c r="H343" s="831">
        <v>2</v>
      </c>
      <c r="I343" s="831">
        <v>2637.82</v>
      </c>
      <c r="J343" s="822">
        <v>0.97849246976778692</v>
      </c>
      <c r="K343" s="822">
        <v>1318.91</v>
      </c>
      <c r="L343" s="831">
        <v>12</v>
      </c>
      <c r="M343" s="831">
        <v>2695.8</v>
      </c>
      <c r="N343" s="822">
        <v>1</v>
      </c>
      <c r="O343" s="822">
        <v>224.65</v>
      </c>
      <c r="P343" s="831"/>
      <c r="Q343" s="831"/>
      <c r="R343" s="827"/>
      <c r="S343" s="832"/>
    </row>
    <row r="344" spans="1:19" ht="14.45" customHeight="1" x14ac:dyDescent="0.2">
      <c r="A344" s="821" t="s">
        <v>5435</v>
      </c>
      <c r="B344" s="822" t="s">
        <v>5436</v>
      </c>
      <c r="C344" s="822" t="s">
        <v>599</v>
      </c>
      <c r="D344" s="822" t="s">
        <v>2893</v>
      </c>
      <c r="E344" s="822" t="s">
        <v>5437</v>
      </c>
      <c r="F344" s="822" t="s">
        <v>5519</v>
      </c>
      <c r="G344" s="822" t="s">
        <v>1641</v>
      </c>
      <c r="H344" s="831"/>
      <c r="I344" s="831"/>
      <c r="J344" s="822"/>
      <c r="K344" s="822"/>
      <c r="L344" s="831"/>
      <c r="M344" s="831"/>
      <c r="N344" s="822"/>
      <c r="O344" s="822"/>
      <c r="P344" s="831">
        <v>2</v>
      </c>
      <c r="Q344" s="831">
        <v>1244.54</v>
      </c>
      <c r="R344" s="827"/>
      <c r="S344" s="832">
        <v>622.27</v>
      </c>
    </row>
    <row r="345" spans="1:19" ht="14.45" customHeight="1" x14ac:dyDescent="0.2">
      <c r="A345" s="821" t="s">
        <v>5435</v>
      </c>
      <c r="B345" s="822" t="s">
        <v>5436</v>
      </c>
      <c r="C345" s="822" t="s">
        <v>599</v>
      </c>
      <c r="D345" s="822" t="s">
        <v>2893</v>
      </c>
      <c r="E345" s="822" t="s">
        <v>5437</v>
      </c>
      <c r="F345" s="822" t="s">
        <v>5520</v>
      </c>
      <c r="G345" s="822" t="s">
        <v>2721</v>
      </c>
      <c r="H345" s="831"/>
      <c r="I345" s="831"/>
      <c r="J345" s="822"/>
      <c r="K345" s="822"/>
      <c r="L345" s="831"/>
      <c r="M345" s="831"/>
      <c r="N345" s="822"/>
      <c r="O345" s="822"/>
      <c r="P345" s="831">
        <v>1.4</v>
      </c>
      <c r="Q345" s="831">
        <v>807.41</v>
      </c>
      <c r="R345" s="827"/>
      <c r="S345" s="832">
        <v>576.72142857142853</v>
      </c>
    </row>
    <row r="346" spans="1:19" ht="14.45" customHeight="1" x14ac:dyDescent="0.2">
      <c r="A346" s="821" t="s">
        <v>5435</v>
      </c>
      <c r="B346" s="822" t="s">
        <v>5436</v>
      </c>
      <c r="C346" s="822" t="s">
        <v>599</v>
      </c>
      <c r="D346" s="822" t="s">
        <v>2893</v>
      </c>
      <c r="E346" s="822" t="s">
        <v>5437</v>
      </c>
      <c r="F346" s="822" t="s">
        <v>5521</v>
      </c>
      <c r="G346" s="822" t="s">
        <v>2721</v>
      </c>
      <c r="H346" s="831">
        <v>8</v>
      </c>
      <c r="I346" s="831">
        <v>28349.68</v>
      </c>
      <c r="J346" s="822">
        <v>3.7415638989779541</v>
      </c>
      <c r="K346" s="822">
        <v>3543.71</v>
      </c>
      <c r="L346" s="831">
        <v>14.2</v>
      </c>
      <c r="M346" s="831">
        <v>7576.96</v>
      </c>
      <c r="N346" s="822">
        <v>1</v>
      </c>
      <c r="O346" s="822">
        <v>533.58873239436628</v>
      </c>
      <c r="P346" s="831">
        <v>8.8000000000000007</v>
      </c>
      <c r="Q346" s="831">
        <v>4753.7700000000004</v>
      </c>
      <c r="R346" s="827">
        <v>0.62739805938001525</v>
      </c>
      <c r="S346" s="832">
        <v>540.20113636363635</v>
      </c>
    </row>
    <row r="347" spans="1:19" ht="14.45" customHeight="1" x14ac:dyDescent="0.2">
      <c r="A347" s="821" t="s">
        <v>5435</v>
      </c>
      <c r="B347" s="822" t="s">
        <v>5436</v>
      </c>
      <c r="C347" s="822" t="s">
        <v>599</v>
      </c>
      <c r="D347" s="822" t="s">
        <v>2893</v>
      </c>
      <c r="E347" s="822" t="s">
        <v>5437</v>
      </c>
      <c r="F347" s="822" t="s">
        <v>5525</v>
      </c>
      <c r="G347" s="822" t="s">
        <v>5526</v>
      </c>
      <c r="H347" s="831">
        <v>1</v>
      </c>
      <c r="I347" s="831">
        <v>3799.88</v>
      </c>
      <c r="J347" s="822"/>
      <c r="K347" s="822">
        <v>3799.88</v>
      </c>
      <c r="L347" s="831"/>
      <c r="M347" s="831"/>
      <c r="N347" s="822"/>
      <c r="O347" s="822"/>
      <c r="P347" s="831">
        <v>1</v>
      </c>
      <c r="Q347" s="831">
        <v>3207.56</v>
      </c>
      <c r="R347" s="827"/>
      <c r="S347" s="832">
        <v>3207.56</v>
      </c>
    </row>
    <row r="348" spans="1:19" ht="14.45" customHeight="1" x14ac:dyDescent="0.2">
      <c r="A348" s="821" t="s">
        <v>5435</v>
      </c>
      <c r="B348" s="822" t="s">
        <v>5436</v>
      </c>
      <c r="C348" s="822" t="s">
        <v>599</v>
      </c>
      <c r="D348" s="822" t="s">
        <v>2893</v>
      </c>
      <c r="E348" s="822" t="s">
        <v>5437</v>
      </c>
      <c r="F348" s="822" t="s">
        <v>5528</v>
      </c>
      <c r="G348" s="822" t="s">
        <v>5529</v>
      </c>
      <c r="H348" s="831"/>
      <c r="I348" s="831"/>
      <c r="J348" s="822"/>
      <c r="K348" s="822"/>
      <c r="L348" s="831"/>
      <c r="M348" s="831"/>
      <c r="N348" s="822"/>
      <c r="O348" s="822"/>
      <c r="P348" s="831">
        <v>4.5</v>
      </c>
      <c r="Q348" s="831">
        <v>1182010.4099999999</v>
      </c>
      <c r="R348" s="827"/>
      <c r="S348" s="832">
        <v>262668.98</v>
      </c>
    </row>
    <row r="349" spans="1:19" ht="14.45" customHeight="1" x14ac:dyDescent="0.2">
      <c r="A349" s="821" t="s">
        <v>5435</v>
      </c>
      <c r="B349" s="822" t="s">
        <v>5436</v>
      </c>
      <c r="C349" s="822" t="s">
        <v>599</v>
      </c>
      <c r="D349" s="822" t="s">
        <v>2893</v>
      </c>
      <c r="E349" s="822" t="s">
        <v>5437</v>
      </c>
      <c r="F349" s="822" t="s">
        <v>5533</v>
      </c>
      <c r="G349" s="822" t="s">
        <v>5534</v>
      </c>
      <c r="H349" s="831">
        <v>3</v>
      </c>
      <c r="I349" s="831">
        <v>268508.31</v>
      </c>
      <c r="J349" s="822"/>
      <c r="K349" s="822">
        <v>89502.77</v>
      </c>
      <c r="L349" s="831"/>
      <c r="M349" s="831"/>
      <c r="N349" s="822"/>
      <c r="O349" s="822"/>
      <c r="P349" s="831">
        <v>1</v>
      </c>
      <c r="Q349" s="831">
        <v>89502.6</v>
      </c>
      <c r="R349" s="827"/>
      <c r="S349" s="832">
        <v>89502.6</v>
      </c>
    </row>
    <row r="350" spans="1:19" ht="14.45" customHeight="1" x14ac:dyDescent="0.2">
      <c r="A350" s="821" t="s">
        <v>5435</v>
      </c>
      <c r="B350" s="822" t="s">
        <v>5436</v>
      </c>
      <c r="C350" s="822" t="s">
        <v>599</v>
      </c>
      <c r="D350" s="822" t="s">
        <v>2893</v>
      </c>
      <c r="E350" s="822" t="s">
        <v>5437</v>
      </c>
      <c r="F350" s="822" t="s">
        <v>5535</v>
      </c>
      <c r="G350" s="822" t="s">
        <v>758</v>
      </c>
      <c r="H350" s="831">
        <v>5</v>
      </c>
      <c r="I350" s="831">
        <v>5020.5599999999995</v>
      </c>
      <c r="J350" s="822">
        <v>2.2257412398921832</v>
      </c>
      <c r="K350" s="822">
        <v>1004.1119999999999</v>
      </c>
      <c r="L350" s="831">
        <v>4.29</v>
      </c>
      <c r="M350" s="831">
        <v>2255.6799999999998</v>
      </c>
      <c r="N350" s="822">
        <v>1</v>
      </c>
      <c r="O350" s="822">
        <v>525.79953379953372</v>
      </c>
      <c r="P350" s="831">
        <v>5.82</v>
      </c>
      <c r="Q350" s="831">
        <v>3060.15</v>
      </c>
      <c r="R350" s="827">
        <v>1.3566418995602214</v>
      </c>
      <c r="S350" s="832">
        <v>525.79896907216494</v>
      </c>
    </row>
    <row r="351" spans="1:19" ht="14.45" customHeight="1" x14ac:dyDescent="0.2">
      <c r="A351" s="821" t="s">
        <v>5435</v>
      </c>
      <c r="B351" s="822" t="s">
        <v>5436</v>
      </c>
      <c r="C351" s="822" t="s">
        <v>599</v>
      </c>
      <c r="D351" s="822" t="s">
        <v>2893</v>
      </c>
      <c r="E351" s="822" t="s">
        <v>5437</v>
      </c>
      <c r="F351" s="822" t="s">
        <v>5536</v>
      </c>
      <c r="G351" s="822" t="s">
        <v>758</v>
      </c>
      <c r="H351" s="831">
        <v>22.380000000000003</v>
      </c>
      <c r="I351" s="831">
        <v>7940.73</v>
      </c>
      <c r="J351" s="822">
        <v>0.6134883961689086</v>
      </c>
      <c r="K351" s="822">
        <v>354.81367292225195</v>
      </c>
      <c r="L351" s="831">
        <v>59.129999999999995</v>
      </c>
      <c r="M351" s="831">
        <v>12943.57</v>
      </c>
      <c r="N351" s="822">
        <v>1</v>
      </c>
      <c r="O351" s="822">
        <v>218.90021985455778</v>
      </c>
      <c r="P351" s="831">
        <v>16.329999999999998</v>
      </c>
      <c r="Q351" s="831">
        <v>3574.6400000000003</v>
      </c>
      <c r="R351" s="827">
        <v>0.27617110271741108</v>
      </c>
      <c r="S351" s="832">
        <v>218.90018371096147</v>
      </c>
    </row>
    <row r="352" spans="1:19" ht="14.45" customHeight="1" x14ac:dyDescent="0.2">
      <c r="A352" s="821" t="s">
        <v>5435</v>
      </c>
      <c r="B352" s="822" t="s">
        <v>5436</v>
      </c>
      <c r="C352" s="822" t="s">
        <v>599</v>
      </c>
      <c r="D352" s="822" t="s">
        <v>2893</v>
      </c>
      <c r="E352" s="822" t="s">
        <v>5437</v>
      </c>
      <c r="F352" s="822" t="s">
        <v>5537</v>
      </c>
      <c r="G352" s="822" t="s">
        <v>758</v>
      </c>
      <c r="H352" s="831">
        <v>12.92</v>
      </c>
      <c r="I352" s="831">
        <v>1491.5500000000002</v>
      </c>
      <c r="J352" s="822">
        <v>0.53516967700731244</v>
      </c>
      <c r="K352" s="822">
        <v>115.4450464396285</v>
      </c>
      <c r="L352" s="831">
        <v>35.190000000000005</v>
      </c>
      <c r="M352" s="831">
        <v>2787.06</v>
      </c>
      <c r="N352" s="822">
        <v>1</v>
      </c>
      <c r="O352" s="822">
        <v>79.200341005967587</v>
      </c>
      <c r="P352" s="831">
        <v>11.25</v>
      </c>
      <c r="Q352" s="831">
        <v>891</v>
      </c>
      <c r="R352" s="827">
        <v>0.31969171815461456</v>
      </c>
      <c r="S352" s="832">
        <v>79.2</v>
      </c>
    </row>
    <row r="353" spans="1:19" ht="14.45" customHeight="1" x14ac:dyDescent="0.2">
      <c r="A353" s="821" t="s">
        <v>5435</v>
      </c>
      <c r="B353" s="822" t="s">
        <v>5436</v>
      </c>
      <c r="C353" s="822" t="s">
        <v>599</v>
      </c>
      <c r="D353" s="822" t="s">
        <v>2893</v>
      </c>
      <c r="E353" s="822" t="s">
        <v>5437</v>
      </c>
      <c r="F353" s="822" t="s">
        <v>5538</v>
      </c>
      <c r="G353" s="822" t="s">
        <v>758</v>
      </c>
      <c r="H353" s="831">
        <v>1.9500000000000002</v>
      </c>
      <c r="I353" s="831">
        <v>2752.7200000000003</v>
      </c>
      <c r="J353" s="822">
        <v>8.7119663259170181</v>
      </c>
      <c r="K353" s="822">
        <v>1411.6512820512821</v>
      </c>
      <c r="L353" s="831">
        <v>0.43</v>
      </c>
      <c r="M353" s="831">
        <v>315.97000000000003</v>
      </c>
      <c r="N353" s="822">
        <v>1</v>
      </c>
      <c r="O353" s="822">
        <v>734.81395348837214</v>
      </c>
      <c r="P353" s="831"/>
      <c r="Q353" s="831"/>
      <c r="R353" s="827"/>
      <c r="S353" s="832"/>
    </row>
    <row r="354" spans="1:19" ht="14.45" customHeight="1" x14ac:dyDescent="0.2">
      <c r="A354" s="821" t="s">
        <v>5435</v>
      </c>
      <c r="B354" s="822" t="s">
        <v>5436</v>
      </c>
      <c r="C354" s="822" t="s">
        <v>599</v>
      </c>
      <c r="D354" s="822" t="s">
        <v>2893</v>
      </c>
      <c r="E354" s="822" t="s">
        <v>5437</v>
      </c>
      <c r="F354" s="822" t="s">
        <v>5539</v>
      </c>
      <c r="G354" s="822" t="s">
        <v>1230</v>
      </c>
      <c r="H354" s="831">
        <v>8.39</v>
      </c>
      <c r="I354" s="831">
        <v>4323.37</v>
      </c>
      <c r="J354" s="822">
        <v>4.1683089086000766</v>
      </c>
      <c r="K354" s="822">
        <v>515.30035756853397</v>
      </c>
      <c r="L354" s="831">
        <v>9.94</v>
      </c>
      <c r="M354" s="831">
        <v>1037.2</v>
      </c>
      <c r="N354" s="822">
        <v>1</v>
      </c>
      <c r="O354" s="822">
        <v>104.34607645875252</v>
      </c>
      <c r="P354" s="831">
        <v>0.92</v>
      </c>
      <c r="Q354" s="831">
        <v>95.99</v>
      </c>
      <c r="R354" s="827">
        <v>9.2547242576166588E-2</v>
      </c>
      <c r="S354" s="832">
        <v>104.33695652173913</v>
      </c>
    </row>
    <row r="355" spans="1:19" ht="14.45" customHeight="1" x14ac:dyDescent="0.2">
      <c r="A355" s="821" t="s">
        <v>5435</v>
      </c>
      <c r="B355" s="822" t="s">
        <v>5436</v>
      </c>
      <c r="C355" s="822" t="s">
        <v>599</v>
      </c>
      <c r="D355" s="822" t="s">
        <v>2893</v>
      </c>
      <c r="E355" s="822" t="s">
        <v>5437</v>
      </c>
      <c r="F355" s="822" t="s">
        <v>5540</v>
      </c>
      <c r="G355" s="822" t="s">
        <v>1230</v>
      </c>
      <c r="H355" s="831">
        <v>22.410000000000004</v>
      </c>
      <c r="I355" s="831">
        <v>23465.46</v>
      </c>
      <c r="J355" s="822">
        <v>3.8020386240017112</v>
      </c>
      <c r="K355" s="822">
        <v>1047.0977242302542</v>
      </c>
      <c r="L355" s="831">
        <v>34.380000000000003</v>
      </c>
      <c r="M355" s="831">
        <v>6171.8099999999995</v>
      </c>
      <c r="N355" s="822">
        <v>1</v>
      </c>
      <c r="O355" s="822">
        <v>179.51745200698076</v>
      </c>
      <c r="P355" s="831"/>
      <c r="Q355" s="831"/>
      <c r="R355" s="827"/>
      <c r="S355" s="832"/>
    </row>
    <row r="356" spans="1:19" ht="14.45" customHeight="1" x14ac:dyDescent="0.2">
      <c r="A356" s="821" t="s">
        <v>5435</v>
      </c>
      <c r="B356" s="822" t="s">
        <v>5436</v>
      </c>
      <c r="C356" s="822" t="s">
        <v>599</v>
      </c>
      <c r="D356" s="822" t="s">
        <v>2893</v>
      </c>
      <c r="E356" s="822" t="s">
        <v>5437</v>
      </c>
      <c r="F356" s="822" t="s">
        <v>5541</v>
      </c>
      <c r="G356" s="822" t="s">
        <v>2118</v>
      </c>
      <c r="H356" s="831">
        <v>69.319999999999993</v>
      </c>
      <c r="I356" s="831">
        <v>622041.21</v>
      </c>
      <c r="J356" s="822">
        <v>0.81068880237422769</v>
      </c>
      <c r="K356" s="822">
        <v>8973.4738892094629</v>
      </c>
      <c r="L356" s="831">
        <v>86.5</v>
      </c>
      <c r="M356" s="831">
        <v>767299.62</v>
      </c>
      <c r="N356" s="822">
        <v>1</v>
      </c>
      <c r="O356" s="822">
        <v>8870.5158381502897</v>
      </c>
      <c r="P356" s="831">
        <v>33.049999999999997</v>
      </c>
      <c r="Q356" s="831">
        <v>293170.36</v>
      </c>
      <c r="R356" s="827">
        <v>0.38208067925278</v>
      </c>
      <c r="S356" s="832">
        <v>8870.5101361573379</v>
      </c>
    </row>
    <row r="357" spans="1:19" ht="14.45" customHeight="1" x14ac:dyDescent="0.2">
      <c r="A357" s="821" t="s">
        <v>5435</v>
      </c>
      <c r="B357" s="822" t="s">
        <v>5436</v>
      </c>
      <c r="C357" s="822" t="s">
        <v>599</v>
      </c>
      <c r="D357" s="822" t="s">
        <v>2893</v>
      </c>
      <c r="E357" s="822" t="s">
        <v>5437</v>
      </c>
      <c r="F357" s="822" t="s">
        <v>5542</v>
      </c>
      <c r="G357" s="822" t="s">
        <v>2855</v>
      </c>
      <c r="H357" s="831"/>
      <c r="I357" s="831"/>
      <c r="J357" s="822"/>
      <c r="K357" s="822"/>
      <c r="L357" s="831"/>
      <c r="M357" s="831"/>
      <c r="N357" s="822"/>
      <c r="O357" s="822"/>
      <c r="P357" s="831">
        <v>1</v>
      </c>
      <c r="Q357" s="831">
        <v>93500</v>
      </c>
      <c r="R357" s="827"/>
      <c r="S357" s="832">
        <v>93500</v>
      </c>
    </row>
    <row r="358" spans="1:19" ht="14.45" customHeight="1" x14ac:dyDescent="0.2">
      <c r="A358" s="821" t="s">
        <v>5435</v>
      </c>
      <c r="B358" s="822" t="s">
        <v>5436</v>
      </c>
      <c r="C358" s="822" t="s">
        <v>599</v>
      </c>
      <c r="D358" s="822" t="s">
        <v>2893</v>
      </c>
      <c r="E358" s="822" t="s">
        <v>5437</v>
      </c>
      <c r="F358" s="822" t="s">
        <v>5543</v>
      </c>
      <c r="G358" s="822" t="s">
        <v>2512</v>
      </c>
      <c r="H358" s="831">
        <v>61.179999999999993</v>
      </c>
      <c r="I358" s="831">
        <v>47983.319999999992</v>
      </c>
      <c r="J358" s="822"/>
      <c r="K358" s="822">
        <v>784.29748283752861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5435</v>
      </c>
      <c r="B359" s="822" t="s">
        <v>5436</v>
      </c>
      <c r="C359" s="822" t="s">
        <v>599</v>
      </c>
      <c r="D359" s="822" t="s">
        <v>2893</v>
      </c>
      <c r="E359" s="822" t="s">
        <v>5437</v>
      </c>
      <c r="F359" s="822" t="s">
        <v>5544</v>
      </c>
      <c r="G359" s="822" t="s">
        <v>5496</v>
      </c>
      <c r="H359" s="831">
        <v>3.64</v>
      </c>
      <c r="I359" s="831">
        <v>2796.24</v>
      </c>
      <c r="J359" s="822"/>
      <c r="K359" s="822">
        <v>768.19780219780216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5435</v>
      </c>
      <c r="B360" s="822" t="s">
        <v>5436</v>
      </c>
      <c r="C360" s="822" t="s">
        <v>599</v>
      </c>
      <c r="D360" s="822" t="s">
        <v>2893</v>
      </c>
      <c r="E360" s="822" t="s">
        <v>5437</v>
      </c>
      <c r="F360" s="822" t="s">
        <v>5545</v>
      </c>
      <c r="G360" s="822" t="s">
        <v>5546</v>
      </c>
      <c r="H360" s="831">
        <v>14</v>
      </c>
      <c r="I360" s="831">
        <v>1078000</v>
      </c>
      <c r="J360" s="822">
        <v>0.61701801626212227</v>
      </c>
      <c r="K360" s="822">
        <v>77000</v>
      </c>
      <c r="L360" s="831">
        <v>23</v>
      </c>
      <c r="M360" s="831">
        <v>1747112.68</v>
      </c>
      <c r="N360" s="822">
        <v>1</v>
      </c>
      <c r="O360" s="822">
        <v>75961.42086956522</v>
      </c>
      <c r="P360" s="831">
        <v>28</v>
      </c>
      <c r="Q360" s="831">
        <v>1848000</v>
      </c>
      <c r="R360" s="827">
        <v>1.0577451707350667</v>
      </c>
      <c r="S360" s="832">
        <v>66000</v>
      </c>
    </row>
    <row r="361" spans="1:19" ht="14.45" customHeight="1" x14ac:dyDescent="0.2">
      <c r="A361" s="821" t="s">
        <v>5435</v>
      </c>
      <c r="B361" s="822" t="s">
        <v>5436</v>
      </c>
      <c r="C361" s="822" t="s">
        <v>599</v>
      </c>
      <c r="D361" s="822" t="s">
        <v>2893</v>
      </c>
      <c r="E361" s="822" t="s">
        <v>5437</v>
      </c>
      <c r="F361" s="822" t="s">
        <v>5547</v>
      </c>
      <c r="G361" s="822" t="s">
        <v>912</v>
      </c>
      <c r="H361" s="831">
        <v>43.92</v>
      </c>
      <c r="I361" s="831">
        <v>14192.99</v>
      </c>
      <c r="J361" s="822">
        <v>1.409332202662769</v>
      </c>
      <c r="K361" s="822">
        <v>323.1555100182149</v>
      </c>
      <c r="L361" s="831">
        <v>63.21</v>
      </c>
      <c r="M361" s="831">
        <v>10070.719999999999</v>
      </c>
      <c r="N361" s="822">
        <v>1</v>
      </c>
      <c r="O361" s="822">
        <v>159.32162632494857</v>
      </c>
      <c r="P361" s="831">
        <v>6.31</v>
      </c>
      <c r="Q361" s="831">
        <v>917.68</v>
      </c>
      <c r="R361" s="827">
        <v>9.1123574084077411E-2</v>
      </c>
      <c r="S361" s="832">
        <v>145.43264659270997</v>
      </c>
    </row>
    <row r="362" spans="1:19" ht="14.45" customHeight="1" x14ac:dyDescent="0.2">
      <c r="A362" s="821" t="s">
        <v>5435</v>
      </c>
      <c r="B362" s="822" t="s">
        <v>5436</v>
      </c>
      <c r="C362" s="822" t="s">
        <v>599</v>
      </c>
      <c r="D362" s="822" t="s">
        <v>2893</v>
      </c>
      <c r="E362" s="822" t="s">
        <v>5437</v>
      </c>
      <c r="F362" s="822" t="s">
        <v>5548</v>
      </c>
      <c r="G362" s="822" t="s">
        <v>2824</v>
      </c>
      <c r="H362" s="831">
        <v>39</v>
      </c>
      <c r="I362" s="831">
        <v>1619224.9</v>
      </c>
      <c r="J362" s="822">
        <v>0.85733392384970297</v>
      </c>
      <c r="K362" s="822">
        <v>41518.587179487178</v>
      </c>
      <c r="L362" s="831">
        <v>48</v>
      </c>
      <c r="M362" s="831">
        <v>1888674.71</v>
      </c>
      <c r="N362" s="822">
        <v>1</v>
      </c>
      <c r="O362" s="822">
        <v>39347.389791666668</v>
      </c>
      <c r="P362" s="831">
        <v>46</v>
      </c>
      <c r="Q362" s="831">
        <v>1088838.1000000001</v>
      </c>
      <c r="R362" s="827">
        <v>0.57650906968516569</v>
      </c>
      <c r="S362" s="832">
        <v>23670.39347826087</v>
      </c>
    </row>
    <row r="363" spans="1:19" ht="14.45" customHeight="1" x14ac:dyDescent="0.2">
      <c r="A363" s="821" t="s">
        <v>5435</v>
      </c>
      <c r="B363" s="822" t="s">
        <v>5436</v>
      </c>
      <c r="C363" s="822" t="s">
        <v>599</v>
      </c>
      <c r="D363" s="822" t="s">
        <v>2893</v>
      </c>
      <c r="E363" s="822" t="s">
        <v>5437</v>
      </c>
      <c r="F363" s="822" t="s">
        <v>5549</v>
      </c>
      <c r="G363" s="822" t="s">
        <v>2512</v>
      </c>
      <c r="H363" s="831">
        <v>45.72</v>
      </c>
      <c r="I363" s="831">
        <v>10376.539999999999</v>
      </c>
      <c r="J363" s="822">
        <v>1.5057602198736653</v>
      </c>
      <c r="K363" s="822">
        <v>226.95844269466315</v>
      </c>
      <c r="L363" s="831">
        <v>76.02</v>
      </c>
      <c r="M363" s="831">
        <v>6891.2300000000005</v>
      </c>
      <c r="N363" s="822">
        <v>1</v>
      </c>
      <c r="O363" s="822">
        <v>90.650223625361761</v>
      </c>
      <c r="P363" s="831">
        <v>30.5</v>
      </c>
      <c r="Q363" s="831">
        <v>2764.8399999999997</v>
      </c>
      <c r="R363" s="827">
        <v>0.40121139477277634</v>
      </c>
      <c r="S363" s="832">
        <v>90.650491803278683</v>
      </c>
    </row>
    <row r="364" spans="1:19" ht="14.45" customHeight="1" x14ac:dyDescent="0.2">
      <c r="A364" s="821" t="s">
        <v>5435</v>
      </c>
      <c r="B364" s="822" t="s">
        <v>5436</v>
      </c>
      <c r="C364" s="822" t="s">
        <v>599</v>
      </c>
      <c r="D364" s="822" t="s">
        <v>2893</v>
      </c>
      <c r="E364" s="822" t="s">
        <v>5437</v>
      </c>
      <c r="F364" s="822" t="s">
        <v>5550</v>
      </c>
      <c r="G364" s="822" t="s">
        <v>5551</v>
      </c>
      <c r="H364" s="831">
        <v>1.53</v>
      </c>
      <c r="I364" s="831">
        <v>13433.25</v>
      </c>
      <c r="J364" s="822"/>
      <c r="K364" s="822">
        <v>8779.9019607843129</v>
      </c>
      <c r="L364" s="831"/>
      <c r="M364" s="831"/>
      <c r="N364" s="822"/>
      <c r="O364" s="822"/>
      <c r="P364" s="831">
        <v>0.77</v>
      </c>
      <c r="Q364" s="831">
        <v>6238.59</v>
      </c>
      <c r="R364" s="827"/>
      <c r="S364" s="832">
        <v>8102.0649350649346</v>
      </c>
    </row>
    <row r="365" spans="1:19" ht="14.45" customHeight="1" x14ac:dyDescent="0.2">
      <c r="A365" s="821" t="s">
        <v>5435</v>
      </c>
      <c r="B365" s="822" t="s">
        <v>5436</v>
      </c>
      <c r="C365" s="822" t="s">
        <v>599</v>
      </c>
      <c r="D365" s="822" t="s">
        <v>2893</v>
      </c>
      <c r="E365" s="822" t="s">
        <v>5437</v>
      </c>
      <c r="F365" s="822" t="s">
        <v>5555</v>
      </c>
      <c r="G365" s="822" t="s">
        <v>5556</v>
      </c>
      <c r="H365" s="831">
        <v>3</v>
      </c>
      <c r="I365" s="831">
        <v>1098.03</v>
      </c>
      <c r="J365" s="822">
        <v>0.38697910792827334</v>
      </c>
      <c r="K365" s="822">
        <v>366.01</v>
      </c>
      <c r="L365" s="831">
        <v>33.72</v>
      </c>
      <c r="M365" s="831">
        <v>2837.44</v>
      </c>
      <c r="N365" s="822">
        <v>1</v>
      </c>
      <c r="O365" s="822">
        <v>84.147093712930015</v>
      </c>
      <c r="P365" s="831">
        <v>10.54</v>
      </c>
      <c r="Q365" s="831">
        <v>945.55</v>
      </c>
      <c r="R365" s="827">
        <v>0.3332405266719296</v>
      </c>
      <c r="S365" s="832">
        <v>89.710626185958262</v>
      </c>
    </row>
    <row r="366" spans="1:19" ht="14.45" customHeight="1" x14ac:dyDescent="0.2">
      <c r="A366" s="821" t="s">
        <v>5435</v>
      </c>
      <c r="B366" s="822" t="s">
        <v>5436</v>
      </c>
      <c r="C366" s="822" t="s">
        <v>599</v>
      </c>
      <c r="D366" s="822" t="s">
        <v>2893</v>
      </c>
      <c r="E366" s="822" t="s">
        <v>5437</v>
      </c>
      <c r="F366" s="822" t="s">
        <v>5557</v>
      </c>
      <c r="G366" s="822" t="s">
        <v>5558</v>
      </c>
      <c r="H366" s="831"/>
      <c r="I366" s="831"/>
      <c r="J366" s="822"/>
      <c r="K366" s="822"/>
      <c r="L366" s="831">
        <v>14.04</v>
      </c>
      <c r="M366" s="831">
        <v>102991.53</v>
      </c>
      <c r="N366" s="822">
        <v>1</v>
      </c>
      <c r="O366" s="822">
        <v>7335.5790598290605</v>
      </c>
      <c r="P366" s="831">
        <v>24.380000000000003</v>
      </c>
      <c r="Q366" s="831">
        <v>156543.38</v>
      </c>
      <c r="R366" s="827">
        <v>1.519963631960803</v>
      </c>
      <c r="S366" s="832">
        <v>6420.9753896636585</v>
      </c>
    </row>
    <row r="367" spans="1:19" ht="14.45" customHeight="1" x14ac:dyDescent="0.2">
      <c r="A367" s="821" t="s">
        <v>5435</v>
      </c>
      <c r="B367" s="822" t="s">
        <v>5436</v>
      </c>
      <c r="C367" s="822" t="s">
        <v>599</v>
      </c>
      <c r="D367" s="822" t="s">
        <v>2893</v>
      </c>
      <c r="E367" s="822" t="s">
        <v>5437</v>
      </c>
      <c r="F367" s="822" t="s">
        <v>5559</v>
      </c>
      <c r="G367" s="822" t="s">
        <v>5556</v>
      </c>
      <c r="H367" s="831">
        <v>15.73</v>
      </c>
      <c r="I367" s="831">
        <v>23029.01</v>
      </c>
      <c r="J367" s="822">
        <v>1.9721582316096684</v>
      </c>
      <c r="K367" s="822">
        <v>1464.018436109345</v>
      </c>
      <c r="L367" s="831">
        <v>37.17</v>
      </c>
      <c r="M367" s="831">
        <v>11677.060000000001</v>
      </c>
      <c r="N367" s="822">
        <v>1</v>
      </c>
      <c r="O367" s="822">
        <v>314.15281140704872</v>
      </c>
      <c r="P367" s="831">
        <v>3</v>
      </c>
      <c r="Q367" s="831">
        <v>1027.8399999999999</v>
      </c>
      <c r="R367" s="827">
        <v>8.8022156261935783E-2</v>
      </c>
      <c r="S367" s="832">
        <v>342.61333333333329</v>
      </c>
    </row>
    <row r="368" spans="1:19" ht="14.45" customHeight="1" x14ac:dyDescent="0.2">
      <c r="A368" s="821" t="s">
        <v>5435</v>
      </c>
      <c r="B368" s="822" t="s">
        <v>5436</v>
      </c>
      <c r="C368" s="822" t="s">
        <v>599</v>
      </c>
      <c r="D368" s="822" t="s">
        <v>2893</v>
      </c>
      <c r="E368" s="822" t="s">
        <v>5437</v>
      </c>
      <c r="F368" s="822" t="s">
        <v>5560</v>
      </c>
      <c r="G368" s="822" t="s">
        <v>2174</v>
      </c>
      <c r="H368" s="831">
        <v>9</v>
      </c>
      <c r="I368" s="831">
        <v>391439.16</v>
      </c>
      <c r="J368" s="822">
        <v>0.65121428000324344</v>
      </c>
      <c r="K368" s="822">
        <v>43493.24</v>
      </c>
      <c r="L368" s="831">
        <v>14</v>
      </c>
      <c r="M368" s="831">
        <v>601091.17999999993</v>
      </c>
      <c r="N368" s="822">
        <v>1</v>
      </c>
      <c r="O368" s="822">
        <v>42935.084285714278</v>
      </c>
      <c r="P368" s="831">
        <v>5</v>
      </c>
      <c r="Q368" s="831">
        <v>213914.3</v>
      </c>
      <c r="R368" s="827">
        <v>0.35587662424193284</v>
      </c>
      <c r="S368" s="832">
        <v>42782.86</v>
      </c>
    </row>
    <row r="369" spans="1:19" ht="14.45" customHeight="1" x14ac:dyDescent="0.2">
      <c r="A369" s="821" t="s">
        <v>5435</v>
      </c>
      <c r="B369" s="822" t="s">
        <v>5436</v>
      </c>
      <c r="C369" s="822" t="s">
        <v>599</v>
      </c>
      <c r="D369" s="822" t="s">
        <v>2893</v>
      </c>
      <c r="E369" s="822" t="s">
        <v>5437</v>
      </c>
      <c r="F369" s="822" t="s">
        <v>5562</v>
      </c>
      <c r="G369" s="822" t="s">
        <v>2840</v>
      </c>
      <c r="H369" s="831"/>
      <c r="I369" s="831"/>
      <c r="J369" s="822"/>
      <c r="K369" s="822"/>
      <c r="L369" s="831"/>
      <c r="M369" s="831"/>
      <c r="N369" s="822"/>
      <c r="O369" s="822"/>
      <c r="P369" s="831">
        <v>1.6</v>
      </c>
      <c r="Q369" s="831">
        <v>108669.44</v>
      </c>
      <c r="R369" s="827"/>
      <c r="S369" s="832">
        <v>67918.399999999994</v>
      </c>
    </row>
    <row r="370" spans="1:19" ht="14.45" customHeight="1" x14ac:dyDescent="0.2">
      <c r="A370" s="821" t="s">
        <v>5435</v>
      </c>
      <c r="B370" s="822" t="s">
        <v>5436</v>
      </c>
      <c r="C370" s="822" t="s">
        <v>599</v>
      </c>
      <c r="D370" s="822" t="s">
        <v>2893</v>
      </c>
      <c r="E370" s="822" t="s">
        <v>5437</v>
      </c>
      <c r="F370" s="822" t="s">
        <v>5563</v>
      </c>
      <c r="G370" s="822" t="s">
        <v>5564</v>
      </c>
      <c r="H370" s="831">
        <v>10.69</v>
      </c>
      <c r="I370" s="831">
        <v>5595.2800000000007</v>
      </c>
      <c r="J370" s="822">
        <v>0.77879988697875568</v>
      </c>
      <c r="K370" s="822">
        <v>523.41253507951365</v>
      </c>
      <c r="L370" s="831">
        <v>17.39</v>
      </c>
      <c r="M370" s="831">
        <v>7184.4900000000007</v>
      </c>
      <c r="N370" s="822">
        <v>1</v>
      </c>
      <c r="O370" s="822">
        <v>413.13916043703279</v>
      </c>
      <c r="P370" s="831">
        <v>4.79</v>
      </c>
      <c r="Q370" s="831">
        <v>2068.1799999999998</v>
      </c>
      <c r="R370" s="827">
        <v>0.28786733644280937</v>
      </c>
      <c r="S370" s="832">
        <v>431.77035490605425</v>
      </c>
    </row>
    <row r="371" spans="1:19" ht="14.45" customHeight="1" x14ac:dyDescent="0.2">
      <c r="A371" s="821" t="s">
        <v>5435</v>
      </c>
      <c r="B371" s="822" t="s">
        <v>5436</v>
      </c>
      <c r="C371" s="822" t="s">
        <v>599</v>
      </c>
      <c r="D371" s="822" t="s">
        <v>2893</v>
      </c>
      <c r="E371" s="822" t="s">
        <v>5437</v>
      </c>
      <c r="F371" s="822" t="s">
        <v>5567</v>
      </c>
      <c r="G371" s="822" t="s">
        <v>5551</v>
      </c>
      <c r="H371" s="831">
        <v>3</v>
      </c>
      <c r="I371" s="831">
        <v>52679.4</v>
      </c>
      <c r="J371" s="822"/>
      <c r="K371" s="822">
        <v>17559.8</v>
      </c>
      <c r="L371" s="831"/>
      <c r="M371" s="831"/>
      <c r="N371" s="822"/>
      <c r="O371" s="822"/>
      <c r="P371" s="831">
        <v>1</v>
      </c>
      <c r="Q371" s="831">
        <v>16204.2</v>
      </c>
      <c r="R371" s="827"/>
      <c r="S371" s="832">
        <v>16204.2</v>
      </c>
    </row>
    <row r="372" spans="1:19" ht="14.45" customHeight="1" x14ac:dyDescent="0.2">
      <c r="A372" s="821" t="s">
        <v>5435</v>
      </c>
      <c r="B372" s="822" t="s">
        <v>5436</v>
      </c>
      <c r="C372" s="822" t="s">
        <v>599</v>
      </c>
      <c r="D372" s="822" t="s">
        <v>2893</v>
      </c>
      <c r="E372" s="822" t="s">
        <v>5437</v>
      </c>
      <c r="F372" s="822" t="s">
        <v>5568</v>
      </c>
      <c r="G372" s="822"/>
      <c r="H372" s="831">
        <v>3.5999999999999996</v>
      </c>
      <c r="I372" s="831">
        <v>254.52</v>
      </c>
      <c r="J372" s="822"/>
      <c r="K372" s="822">
        <v>70.7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5435</v>
      </c>
      <c r="B373" s="822" t="s">
        <v>5436</v>
      </c>
      <c r="C373" s="822" t="s">
        <v>599</v>
      </c>
      <c r="D373" s="822" t="s">
        <v>2893</v>
      </c>
      <c r="E373" s="822" t="s">
        <v>5437</v>
      </c>
      <c r="F373" s="822" t="s">
        <v>5569</v>
      </c>
      <c r="G373" s="822" t="s">
        <v>5556</v>
      </c>
      <c r="H373" s="831">
        <v>1</v>
      </c>
      <c r="I373" s="831">
        <v>2928.05</v>
      </c>
      <c r="J373" s="822"/>
      <c r="K373" s="822">
        <v>2928.05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5435</v>
      </c>
      <c r="B374" s="822" t="s">
        <v>5436</v>
      </c>
      <c r="C374" s="822" t="s">
        <v>599</v>
      </c>
      <c r="D374" s="822" t="s">
        <v>2893</v>
      </c>
      <c r="E374" s="822" t="s">
        <v>5437</v>
      </c>
      <c r="F374" s="822" t="s">
        <v>5570</v>
      </c>
      <c r="G374" s="822" t="s">
        <v>5571</v>
      </c>
      <c r="H374" s="831"/>
      <c r="I374" s="831"/>
      <c r="J374" s="822"/>
      <c r="K374" s="822"/>
      <c r="L374" s="831">
        <v>3</v>
      </c>
      <c r="M374" s="831">
        <v>159556.5</v>
      </c>
      <c r="N374" s="822">
        <v>1</v>
      </c>
      <c r="O374" s="822">
        <v>53185.5</v>
      </c>
      <c r="P374" s="831">
        <v>7</v>
      </c>
      <c r="Q374" s="831">
        <v>372298.8</v>
      </c>
      <c r="R374" s="827">
        <v>2.3333352135450451</v>
      </c>
      <c r="S374" s="832">
        <v>53185.542857142857</v>
      </c>
    </row>
    <row r="375" spans="1:19" ht="14.45" customHeight="1" x14ac:dyDescent="0.2">
      <c r="A375" s="821" t="s">
        <v>5435</v>
      </c>
      <c r="B375" s="822" t="s">
        <v>5436</v>
      </c>
      <c r="C375" s="822" t="s">
        <v>599</v>
      </c>
      <c r="D375" s="822" t="s">
        <v>2893</v>
      </c>
      <c r="E375" s="822" t="s">
        <v>5437</v>
      </c>
      <c r="F375" s="822" t="s">
        <v>5572</v>
      </c>
      <c r="G375" s="822" t="s">
        <v>2530</v>
      </c>
      <c r="H375" s="831">
        <v>5</v>
      </c>
      <c r="I375" s="831">
        <v>8745.4</v>
      </c>
      <c r="J375" s="822">
        <v>35.593813593813593</v>
      </c>
      <c r="K375" s="822">
        <v>1749.08</v>
      </c>
      <c r="L375" s="831">
        <v>3</v>
      </c>
      <c r="M375" s="831">
        <v>245.70000000000002</v>
      </c>
      <c r="N375" s="822">
        <v>1</v>
      </c>
      <c r="O375" s="822">
        <v>81.900000000000006</v>
      </c>
      <c r="P375" s="831">
        <v>17</v>
      </c>
      <c r="Q375" s="831">
        <v>1391.04</v>
      </c>
      <c r="R375" s="827">
        <v>5.661538461538461</v>
      </c>
      <c r="S375" s="832">
        <v>81.825882352941179</v>
      </c>
    </row>
    <row r="376" spans="1:19" ht="14.45" customHeight="1" x14ac:dyDescent="0.2">
      <c r="A376" s="821" t="s">
        <v>5435</v>
      </c>
      <c r="B376" s="822" t="s">
        <v>5436</v>
      </c>
      <c r="C376" s="822" t="s">
        <v>599</v>
      </c>
      <c r="D376" s="822" t="s">
        <v>2893</v>
      </c>
      <c r="E376" s="822" t="s">
        <v>5437</v>
      </c>
      <c r="F376" s="822" t="s">
        <v>5573</v>
      </c>
      <c r="G376" s="822" t="s">
        <v>2645</v>
      </c>
      <c r="H376" s="831">
        <v>8.3999999999999986</v>
      </c>
      <c r="I376" s="831">
        <v>2367.16</v>
      </c>
      <c r="J376" s="822">
        <v>0.46917191897570065</v>
      </c>
      <c r="K376" s="822">
        <v>281.80476190476196</v>
      </c>
      <c r="L376" s="831">
        <v>18.200000000000003</v>
      </c>
      <c r="M376" s="831">
        <v>5045.3999999999996</v>
      </c>
      <c r="N376" s="822">
        <v>1</v>
      </c>
      <c r="O376" s="822">
        <v>277.21978021978015</v>
      </c>
      <c r="P376" s="831">
        <v>7.75</v>
      </c>
      <c r="Q376" s="831">
        <v>2123.5</v>
      </c>
      <c r="R376" s="827">
        <v>0.42087842391088914</v>
      </c>
      <c r="S376" s="832">
        <v>274</v>
      </c>
    </row>
    <row r="377" spans="1:19" ht="14.45" customHeight="1" x14ac:dyDescent="0.2">
      <c r="A377" s="821" t="s">
        <v>5435</v>
      </c>
      <c r="B377" s="822" t="s">
        <v>5436</v>
      </c>
      <c r="C377" s="822" t="s">
        <v>599</v>
      </c>
      <c r="D377" s="822" t="s">
        <v>2893</v>
      </c>
      <c r="E377" s="822" t="s">
        <v>5437</v>
      </c>
      <c r="F377" s="822" t="s">
        <v>5577</v>
      </c>
      <c r="G377" s="822" t="s">
        <v>5578</v>
      </c>
      <c r="H377" s="831"/>
      <c r="I377" s="831"/>
      <c r="J377" s="822"/>
      <c r="K377" s="822"/>
      <c r="L377" s="831">
        <v>94.58</v>
      </c>
      <c r="M377" s="831">
        <v>1808388.44</v>
      </c>
      <c r="N377" s="822">
        <v>1</v>
      </c>
      <c r="O377" s="822">
        <v>19120.199196447451</v>
      </c>
      <c r="P377" s="831">
        <v>10.5</v>
      </c>
      <c r="Q377" s="831">
        <v>134430.79999999999</v>
      </c>
      <c r="R377" s="827">
        <v>7.4337347566765022E-2</v>
      </c>
      <c r="S377" s="832">
        <v>12802.933333333332</v>
      </c>
    </row>
    <row r="378" spans="1:19" ht="14.45" customHeight="1" x14ac:dyDescent="0.2">
      <c r="A378" s="821" t="s">
        <v>5435</v>
      </c>
      <c r="B378" s="822" t="s">
        <v>5436</v>
      </c>
      <c r="C378" s="822" t="s">
        <v>599</v>
      </c>
      <c r="D378" s="822" t="s">
        <v>2893</v>
      </c>
      <c r="E378" s="822" t="s">
        <v>5437</v>
      </c>
      <c r="F378" s="822" t="s">
        <v>5579</v>
      </c>
      <c r="G378" s="822" t="s">
        <v>5580</v>
      </c>
      <c r="H378" s="831"/>
      <c r="I378" s="831"/>
      <c r="J378" s="822"/>
      <c r="K378" s="822"/>
      <c r="L378" s="831">
        <v>2</v>
      </c>
      <c r="M378" s="831">
        <v>74355.509999999995</v>
      </c>
      <c r="N378" s="822">
        <v>1</v>
      </c>
      <c r="O378" s="822">
        <v>37177.754999999997</v>
      </c>
      <c r="P378" s="831"/>
      <c r="Q378" s="831"/>
      <c r="R378" s="827"/>
      <c r="S378" s="832"/>
    </row>
    <row r="379" spans="1:19" ht="14.45" customHeight="1" x14ac:dyDescent="0.2">
      <c r="A379" s="821" t="s">
        <v>5435</v>
      </c>
      <c r="B379" s="822" t="s">
        <v>5436</v>
      </c>
      <c r="C379" s="822" t="s">
        <v>599</v>
      </c>
      <c r="D379" s="822" t="s">
        <v>2893</v>
      </c>
      <c r="E379" s="822" t="s">
        <v>5437</v>
      </c>
      <c r="F379" s="822" t="s">
        <v>5581</v>
      </c>
      <c r="G379" s="822" t="s">
        <v>5582</v>
      </c>
      <c r="H379" s="831"/>
      <c r="I379" s="831"/>
      <c r="J379" s="822"/>
      <c r="K379" s="822"/>
      <c r="L379" s="831">
        <v>2.4000000000000004</v>
      </c>
      <c r="M379" s="831">
        <v>754.61</v>
      </c>
      <c r="N379" s="822">
        <v>1</v>
      </c>
      <c r="O379" s="822">
        <v>314.42083333333329</v>
      </c>
      <c r="P379" s="831"/>
      <c r="Q379" s="831"/>
      <c r="R379" s="827"/>
      <c r="S379" s="832"/>
    </row>
    <row r="380" spans="1:19" ht="14.45" customHeight="1" x14ac:dyDescent="0.2">
      <c r="A380" s="821" t="s">
        <v>5435</v>
      </c>
      <c r="B380" s="822" t="s">
        <v>5436</v>
      </c>
      <c r="C380" s="822" t="s">
        <v>599</v>
      </c>
      <c r="D380" s="822" t="s">
        <v>2893</v>
      </c>
      <c r="E380" s="822" t="s">
        <v>5437</v>
      </c>
      <c r="F380" s="822" t="s">
        <v>5583</v>
      </c>
      <c r="G380" s="822" t="s">
        <v>2810</v>
      </c>
      <c r="H380" s="831">
        <v>10</v>
      </c>
      <c r="I380" s="831">
        <v>44406.65</v>
      </c>
      <c r="J380" s="822">
        <v>5.145798980032886</v>
      </c>
      <c r="K380" s="822">
        <v>4440.665</v>
      </c>
      <c r="L380" s="831">
        <v>5</v>
      </c>
      <c r="M380" s="831">
        <v>8629.69</v>
      </c>
      <c r="N380" s="822">
        <v>1</v>
      </c>
      <c r="O380" s="822">
        <v>1725.9380000000001</v>
      </c>
      <c r="P380" s="831"/>
      <c r="Q380" s="831"/>
      <c r="R380" s="827"/>
      <c r="S380" s="832"/>
    </row>
    <row r="381" spans="1:19" ht="14.45" customHeight="1" x14ac:dyDescent="0.2">
      <c r="A381" s="821" t="s">
        <v>5435</v>
      </c>
      <c r="B381" s="822" t="s">
        <v>5436</v>
      </c>
      <c r="C381" s="822" t="s">
        <v>599</v>
      </c>
      <c r="D381" s="822" t="s">
        <v>2893</v>
      </c>
      <c r="E381" s="822" t="s">
        <v>5437</v>
      </c>
      <c r="F381" s="822" t="s">
        <v>5584</v>
      </c>
      <c r="G381" s="822" t="s">
        <v>5585</v>
      </c>
      <c r="H381" s="831"/>
      <c r="I381" s="831"/>
      <c r="J381" s="822"/>
      <c r="K381" s="822"/>
      <c r="L381" s="831"/>
      <c r="M381" s="831"/>
      <c r="N381" s="822"/>
      <c r="O381" s="822"/>
      <c r="P381" s="831">
        <v>1</v>
      </c>
      <c r="Q381" s="831">
        <v>4082.89</v>
      </c>
      <c r="R381" s="827"/>
      <c r="S381" s="832">
        <v>4082.89</v>
      </c>
    </row>
    <row r="382" spans="1:19" ht="14.45" customHeight="1" x14ac:dyDescent="0.2">
      <c r="A382" s="821" t="s">
        <v>5435</v>
      </c>
      <c r="B382" s="822" t="s">
        <v>5436</v>
      </c>
      <c r="C382" s="822" t="s">
        <v>599</v>
      </c>
      <c r="D382" s="822" t="s">
        <v>2893</v>
      </c>
      <c r="E382" s="822" t="s">
        <v>5437</v>
      </c>
      <c r="F382" s="822" t="s">
        <v>5586</v>
      </c>
      <c r="G382" s="822" t="s">
        <v>3875</v>
      </c>
      <c r="H382" s="831"/>
      <c r="I382" s="831"/>
      <c r="J382" s="822"/>
      <c r="K382" s="822"/>
      <c r="L382" s="831">
        <v>4.5</v>
      </c>
      <c r="M382" s="831">
        <v>39472.06</v>
      </c>
      <c r="N382" s="822">
        <v>1</v>
      </c>
      <c r="O382" s="822">
        <v>8771.568888888889</v>
      </c>
      <c r="P382" s="831">
        <v>1</v>
      </c>
      <c r="Q382" s="831">
        <v>7894.84</v>
      </c>
      <c r="R382" s="827">
        <v>0.20001084311282463</v>
      </c>
      <c r="S382" s="832">
        <v>7894.84</v>
      </c>
    </row>
    <row r="383" spans="1:19" ht="14.45" customHeight="1" x14ac:dyDescent="0.2">
      <c r="A383" s="821" t="s">
        <v>5435</v>
      </c>
      <c r="B383" s="822" t="s">
        <v>5436</v>
      </c>
      <c r="C383" s="822" t="s">
        <v>599</v>
      </c>
      <c r="D383" s="822" t="s">
        <v>2893</v>
      </c>
      <c r="E383" s="822" t="s">
        <v>5437</v>
      </c>
      <c r="F383" s="822" t="s">
        <v>5589</v>
      </c>
      <c r="G383" s="822" t="s">
        <v>5590</v>
      </c>
      <c r="H383" s="831"/>
      <c r="I383" s="831"/>
      <c r="J383" s="822"/>
      <c r="K383" s="822"/>
      <c r="L383" s="831"/>
      <c r="M383" s="831"/>
      <c r="N383" s="822"/>
      <c r="O383" s="822"/>
      <c r="P383" s="831">
        <v>1</v>
      </c>
      <c r="Q383" s="831">
        <v>36.299999999999997</v>
      </c>
      <c r="R383" s="827"/>
      <c r="S383" s="832">
        <v>36.299999999999997</v>
      </c>
    </row>
    <row r="384" spans="1:19" ht="14.45" customHeight="1" x14ac:dyDescent="0.2">
      <c r="A384" s="821" t="s">
        <v>5435</v>
      </c>
      <c r="B384" s="822" t="s">
        <v>5436</v>
      </c>
      <c r="C384" s="822" t="s">
        <v>599</v>
      </c>
      <c r="D384" s="822" t="s">
        <v>2893</v>
      </c>
      <c r="E384" s="822" t="s">
        <v>5437</v>
      </c>
      <c r="F384" s="822" t="s">
        <v>5599</v>
      </c>
      <c r="G384" s="822" t="s">
        <v>5600</v>
      </c>
      <c r="H384" s="831">
        <v>3.98</v>
      </c>
      <c r="I384" s="831">
        <v>1222.97</v>
      </c>
      <c r="J384" s="822"/>
      <c r="K384" s="822">
        <v>307.2788944723618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5435</v>
      </c>
      <c r="B385" s="822" t="s">
        <v>5436</v>
      </c>
      <c r="C385" s="822" t="s">
        <v>599</v>
      </c>
      <c r="D385" s="822" t="s">
        <v>2893</v>
      </c>
      <c r="E385" s="822" t="s">
        <v>5437</v>
      </c>
      <c r="F385" s="822" t="s">
        <v>5601</v>
      </c>
      <c r="G385" s="822" t="s">
        <v>5600</v>
      </c>
      <c r="H385" s="831">
        <v>7.82</v>
      </c>
      <c r="I385" s="831">
        <v>6007.32</v>
      </c>
      <c r="J385" s="822"/>
      <c r="K385" s="822">
        <v>768.19948849104856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5435</v>
      </c>
      <c r="B386" s="822" t="s">
        <v>5436</v>
      </c>
      <c r="C386" s="822" t="s">
        <v>599</v>
      </c>
      <c r="D386" s="822" t="s">
        <v>2893</v>
      </c>
      <c r="E386" s="822" t="s">
        <v>5437</v>
      </c>
      <c r="F386" s="822" t="s">
        <v>5602</v>
      </c>
      <c r="G386" s="822" t="s">
        <v>3875</v>
      </c>
      <c r="H386" s="831">
        <v>35.17</v>
      </c>
      <c r="I386" s="831">
        <v>905713.95</v>
      </c>
      <c r="J386" s="822">
        <v>1.2733032378026647</v>
      </c>
      <c r="K386" s="822">
        <v>25752.458060847312</v>
      </c>
      <c r="L386" s="831">
        <v>32.450000000000003</v>
      </c>
      <c r="M386" s="831">
        <v>711310.49</v>
      </c>
      <c r="N386" s="822">
        <v>1</v>
      </c>
      <c r="O386" s="822">
        <v>21920.199999999997</v>
      </c>
      <c r="P386" s="831">
        <v>2</v>
      </c>
      <c r="Q386" s="831">
        <v>39458.42</v>
      </c>
      <c r="R386" s="827">
        <v>5.5472849838050328E-2</v>
      </c>
      <c r="S386" s="832">
        <v>19729.21</v>
      </c>
    </row>
    <row r="387" spans="1:19" ht="14.45" customHeight="1" x14ac:dyDescent="0.2">
      <c r="A387" s="821" t="s">
        <v>5435</v>
      </c>
      <c r="B387" s="822" t="s">
        <v>5436</v>
      </c>
      <c r="C387" s="822" t="s">
        <v>599</v>
      </c>
      <c r="D387" s="822" t="s">
        <v>2893</v>
      </c>
      <c r="E387" s="822" t="s">
        <v>5437</v>
      </c>
      <c r="F387" s="822" t="s">
        <v>5603</v>
      </c>
      <c r="G387" s="822" t="s">
        <v>1641</v>
      </c>
      <c r="H387" s="831"/>
      <c r="I387" s="831"/>
      <c r="J387" s="822"/>
      <c r="K387" s="822"/>
      <c r="L387" s="831">
        <v>1</v>
      </c>
      <c r="M387" s="831">
        <v>1242.68</v>
      </c>
      <c r="N387" s="822">
        <v>1</v>
      </c>
      <c r="O387" s="822">
        <v>1242.68</v>
      </c>
      <c r="P387" s="831"/>
      <c r="Q387" s="831"/>
      <c r="R387" s="827"/>
      <c r="S387" s="832"/>
    </row>
    <row r="388" spans="1:19" ht="14.45" customHeight="1" x14ac:dyDescent="0.2">
      <c r="A388" s="821" t="s">
        <v>5435</v>
      </c>
      <c r="B388" s="822" t="s">
        <v>5436</v>
      </c>
      <c r="C388" s="822" t="s">
        <v>599</v>
      </c>
      <c r="D388" s="822" t="s">
        <v>2893</v>
      </c>
      <c r="E388" s="822" t="s">
        <v>5437</v>
      </c>
      <c r="F388" s="822" t="s">
        <v>5605</v>
      </c>
      <c r="G388" s="822" t="s">
        <v>5606</v>
      </c>
      <c r="H388" s="831">
        <v>10</v>
      </c>
      <c r="I388" s="831">
        <v>13642.93</v>
      </c>
      <c r="J388" s="822">
        <v>0.60514672321769569</v>
      </c>
      <c r="K388" s="822">
        <v>1364.2930000000001</v>
      </c>
      <c r="L388" s="831">
        <v>19</v>
      </c>
      <c r="M388" s="831">
        <v>22544.829999999998</v>
      </c>
      <c r="N388" s="822">
        <v>1</v>
      </c>
      <c r="O388" s="822">
        <v>1186.57</v>
      </c>
      <c r="P388" s="831">
        <v>27</v>
      </c>
      <c r="Q388" s="831">
        <v>32037.39</v>
      </c>
      <c r="R388" s="827">
        <v>1.4210526315789476</v>
      </c>
      <c r="S388" s="832">
        <v>1186.57</v>
      </c>
    </row>
    <row r="389" spans="1:19" ht="14.45" customHeight="1" x14ac:dyDescent="0.2">
      <c r="A389" s="821" t="s">
        <v>5435</v>
      </c>
      <c r="B389" s="822" t="s">
        <v>5436</v>
      </c>
      <c r="C389" s="822" t="s">
        <v>599</v>
      </c>
      <c r="D389" s="822" t="s">
        <v>2893</v>
      </c>
      <c r="E389" s="822" t="s">
        <v>5437</v>
      </c>
      <c r="F389" s="822" t="s">
        <v>5607</v>
      </c>
      <c r="G389" s="822" t="s">
        <v>5606</v>
      </c>
      <c r="H389" s="831">
        <v>1</v>
      </c>
      <c r="I389" s="831">
        <v>4567.1000000000004</v>
      </c>
      <c r="J389" s="822">
        <v>0.23036783899320312</v>
      </c>
      <c r="K389" s="822">
        <v>4567.1000000000004</v>
      </c>
      <c r="L389" s="831">
        <v>5</v>
      </c>
      <c r="M389" s="831">
        <v>19825.25</v>
      </c>
      <c r="N389" s="822">
        <v>1</v>
      </c>
      <c r="O389" s="822">
        <v>3965.05</v>
      </c>
      <c r="P389" s="831"/>
      <c r="Q389" s="831"/>
      <c r="R389" s="827"/>
      <c r="S389" s="832"/>
    </row>
    <row r="390" spans="1:19" ht="14.45" customHeight="1" x14ac:dyDescent="0.2">
      <c r="A390" s="821" t="s">
        <v>5435</v>
      </c>
      <c r="B390" s="822" t="s">
        <v>5436</v>
      </c>
      <c r="C390" s="822" t="s">
        <v>599</v>
      </c>
      <c r="D390" s="822" t="s">
        <v>2893</v>
      </c>
      <c r="E390" s="822" t="s">
        <v>5437</v>
      </c>
      <c r="F390" s="822" t="s">
        <v>5608</v>
      </c>
      <c r="G390" s="822" t="s">
        <v>2799</v>
      </c>
      <c r="H390" s="831"/>
      <c r="I390" s="831"/>
      <c r="J390" s="822"/>
      <c r="K390" s="822"/>
      <c r="L390" s="831"/>
      <c r="M390" s="831"/>
      <c r="N390" s="822"/>
      <c r="O390" s="822"/>
      <c r="P390" s="831">
        <v>4</v>
      </c>
      <c r="Q390" s="831">
        <v>80080</v>
      </c>
      <c r="R390" s="827"/>
      <c r="S390" s="832">
        <v>20020</v>
      </c>
    </row>
    <row r="391" spans="1:19" ht="14.45" customHeight="1" x14ac:dyDescent="0.2">
      <c r="A391" s="821" t="s">
        <v>5435</v>
      </c>
      <c r="B391" s="822" t="s">
        <v>5436</v>
      </c>
      <c r="C391" s="822" t="s">
        <v>599</v>
      </c>
      <c r="D391" s="822" t="s">
        <v>2893</v>
      </c>
      <c r="E391" s="822" t="s">
        <v>5437</v>
      </c>
      <c r="F391" s="822" t="s">
        <v>5611</v>
      </c>
      <c r="G391" s="822" t="s">
        <v>5610</v>
      </c>
      <c r="H391" s="831">
        <v>2.52</v>
      </c>
      <c r="I391" s="831">
        <v>592.91</v>
      </c>
      <c r="J391" s="822"/>
      <c r="K391" s="822">
        <v>235.28174603174602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5435</v>
      </c>
      <c r="B392" s="822" t="s">
        <v>5436</v>
      </c>
      <c r="C392" s="822" t="s">
        <v>599</v>
      </c>
      <c r="D392" s="822" t="s">
        <v>2893</v>
      </c>
      <c r="E392" s="822" t="s">
        <v>5437</v>
      </c>
      <c r="F392" s="822" t="s">
        <v>5612</v>
      </c>
      <c r="G392" s="822" t="s">
        <v>5610</v>
      </c>
      <c r="H392" s="831">
        <v>4.42</v>
      </c>
      <c r="I392" s="831">
        <v>10399.779999999999</v>
      </c>
      <c r="J392" s="822"/>
      <c r="K392" s="822">
        <v>2352.8914027149317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5435</v>
      </c>
      <c r="B393" s="822" t="s">
        <v>5436</v>
      </c>
      <c r="C393" s="822" t="s">
        <v>599</v>
      </c>
      <c r="D393" s="822" t="s">
        <v>2893</v>
      </c>
      <c r="E393" s="822" t="s">
        <v>5437</v>
      </c>
      <c r="F393" s="822" t="s">
        <v>5613</v>
      </c>
      <c r="G393" s="822" t="s">
        <v>5614</v>
      </c>
      <c r="H393" s="831">
        <v>23</v>
      </c>
      <c r="I393" s="831">
        <v>1071787.1200000001</v>
      </c>
      <c r="J393" s="822">
        <v>1.4509786168290093</v>
      </c>
      <c r="K393" s="822">
        <v>46599.44</v>
      </c>
      <c r="L393" s="831">
        <v>16</v>
      </c>
      <c r="M393" s="831">
        <v>738665</v>
      </c>
      <c r="N393" s="822">
        <v>1</v>
      </c>
      <c r="O393" s="822">
        <v>46166.5625</v>
      </c>
      <c r="P393" s="831">
        <v>5</v>
      </c>
      <c r="Q393" s="831">
        <v>229149.4</v>
      </c>
      <c r="R393" s="827">
        <v>0.31022100681635112</v>
      </c>
      <c r="S393" s="832">
        <v>45829.88</v>
      </c>
    </row>
    <row r="394" spans="1:19" ht="14.45" customHeight="1" x14ac:dyDescent="0.2">
      <c r="A394" s="821" t="s">
        <v>5435</v>
      </c>
      <c r="B394" s="822" t="s">
        <v>5436</v>
      </c>
      <c r="C394" s="822" t="s">
        <v>599</v>
      </c>
      <c r="D394" s="822" t="s">
        <v>2893</v>
      </c>
      <c r="E394" s="822" t="s">
        <v>5437</v>
      </c>
      <c r="F394" s="822" t="s">
        <v>5615</v>
      </c>
      <c r="G394" s="822" t="s">
        <v>845</v>
      </c>
      <c r="H394" s="831">
        <v>60.089999999999996</v>
      </c>
      <c r="I394" s="831">
        <v>36168.57</v>
      </c>
      <c r="J394" s="822">
        <v>1.4110533108200898</v>
      </c>
      <c r="K394" s="822">
        <v>601.90664003994016</v>
      </c>
      <c r="L394" s="831">
        <v>120.24</v>
      </c>
      <c r="M394" s="831">
        <v>25632.319999999996</v>
      </c>
      <c r="N394" s="822">
        <v>1</v>
      </c>
      <c r="O394" s="822">
        <v>213.17631403858945</v>
      </c>
      <c r="P394" s="831">
        <v>48.89</v>
      </c>
      <c r="Q394" s="831">
        <v>10421.39</v>
      </c>
      <c r="R394" s="827">
        <v>0.40657224941011977</v>
      </c>
      <c r="S394" s="832">
        <v>213.15995091020656</v>
      </c>
    </row>
    <row r="395" spans="1:19" ht="14.45" customHeight="1" x14ac:dyDescent="0.2">
      <c r="A395" s="821" t="s">
        <v>5435</v>
      </c>
      <c r="B395" s="822" t="s">
        <v>5436</v>
      </c>
      <c r="C395" s="822" t="s">
        <v>599</v>
      </c>
      <c r="D395" s="822" t="s">
        <v>2893</v>
      </c>
      <c r="E395" s="822" t="s">
        <v>5437</v>
      </c>
      <c r="F395" s="822" t="s">
        <v>5616</v>
      </c>
      <c r="G395" s="822" t="s">
        <v>845</v>
      </c>
      <c r="H395" s="831">
        <v>22.110000000000003</v>
      </c>
      <c r="I395" s="831">
        <v>2720.53</v>
      </c>
      <c r="J395" s="822">
        <v>0.66840532851126988</v>
      </c>
      <c r="K395" s="822">
        <v>123.04522840343735</v>
      </c>
      <c r="L395" s="831">
        <v>55.81</v>
      </c>
      <c r="M395" s="831">
        <v>4070.1799999999994</v>
      </c>
      <c r="N395" s="822">
        <v>1</v>
      </c>
      <c r="O395" s="822">
        <v>72.929224153377518</v>
      </c>
      <c r="P395" s="831">
        <v>21.35</v>
      </c>
      <c r="Q395" s="831">
        <v>1556.83</v>
      </c>
      <c r="R395" s="827">
        <v>0.38249659720208939</v>
      </c>
      <c r="S395" s="832">
        <v>72.919437939110068</v>
      </c>
    </row>
    <row r="396" spans="1:19" ht="14.45" customHeight="1" x14ac:dyDescent="0.2">
      <c r="A396" s="821" t="s">
        <v>5435</v>
      </c>
      <c r="B396" s="822" t="s">
        <v>5436</v>
      </c>
      <c r="C396" s="822" t="s">
        <v>599</v>
      </c>
      <c r="D396" s="822" t="s">
        <v>2893</v>
      </c>
      <c r="E396" s="822" t="s">
        <v>5437</v>
      </c>
      <c r="F396" s="822" t="s">
        <v>5617</v>
      </c>
      <c r="G396" s="822" t="s">
        <v>2012</v>
      </c>
      <c r="H396" s="831"/>
      <c r="I396" s="831"/>
      <c r="J396" s="822"/>
      <c r="K396" s="822"/>
      <c r="L396" s="831"/>
      <c r="M396" s="831"/>
      <c r="N396" s="822"/>
      <c r="O396" s="822"/>
      <c r="P396" s="831">
        <v>0.65</v>
      </c>
      <c r="Q396" s="831">
        <v>2027.25</v>
      </c>
      <c r="R396" s="827"/>
      <c r="S396" s="832">
        <v>3118.8461538461538</v>
      </c>
    </row>
    <row r="397" spans="1:19" ht="14.45" customHeight="1" x14ac:dyDescent="0.2">
      <c r="A397" s="821" t="s">
        <v>5435</v>
      </c>
      <c r="B397" s="822" t="s">
        <v>5436</v>
      </c>
      <c r="C397" s="822" t="s">
        <v>599</v>
      </c>
      <c r="D397" s="822" t="s">
        <v>2893</v>
      </c>
      <c r="E397" s="822" t="s">
        <v>5437</v>
      </c>
      <c r="F397" s="822" t="s">
        <v>5618</v>
      </c>
      <c r="G397" s="822" t="s">
        <v>1246</v>
      </c>
      <c r="H397" s="831">
        <v>3</v>
      </c>
      <c r="I397" s="831">
        <v>445.38</v>
      </c>
      <c r="J397" s="822"/>
      <c r="K397" s="822">
        <v>148.46</v>
      </c>
      <c r="L397" s="831"/>
      <c r="M397" s="831"/>
      <c r="N397" s="822"/>
      <c r="O397" s="822"/>
      <c r="P397" s="831">
        <v>12</v>
      </c>
      <c r="Q397" s="831">
        <v>1781.52</v>
      </c>
      <c r="R397" s="827"/>
      <c r="S397" s="832">
        <v>148.46</v>
      </c>
    </row>
    <row r="398" spans="1:19" ht="14.45" customHeight="1" x14ac:dyDescent="0.2">
      <c r="A398" s="821" t="s">
        <v>5435</v>
      </c>
      <c r="B398" s="822" t="s">
        <v>5436</v>
      </c>
      <c r="C398" s="822" t="s">
        <v>599</v>
      </c>
      <c r="D398" s="822" t="s">
        <v>2893</v>
      </c>
      <c r="E398" s="822" t="s">
        <v>5437</v>
      </c>
      <c r="F398" s="822" t="s">
        <v>5627</v>
      </c>
      <c r="G398" s="822" t="s">
        <v>752</v>
      </c>
      <c r="H398" s="831">
        <v>17.02</v>
      </c>
      <c r="I398" s="831">
        <v>3179.16</v>
      </c>
      <c r="J398" s="822">
        <v>0.94864335013293477</v>
      </c>
      <c r="K398" s="822">
        <v>186.78965922444183</v>
      </c>
      <c r="L398" s="831">
        <v>30.03</v>
      </c>
      <c r="M398" s="831">
        <v>3351.2699999999995</v>
      </c>
      <c r="N398" s="822">
        <v>1</v>
      </c>
      <c r="O398" s="822">
        <v>111.59740259740258</v>
      </c>
      <c r="P398" s="831">
        <v>3.6399999999999997</v>
      </c>
      <c r="Q398" s="831">
        <v>404.03999999999996</v>
      </c>
      <c r="R398" s="827">
        <v>0.12056324915629001</v>
      </c>
      <c r="S398" s="832">
        <v>111</v>
      </c>
    </row>
    <row r="399" spans="1:19" ht="14.45" customHeight="1" x14ac:dyDescent="0.2">
      <c r="A399" s="821" t="s">
        <v>5435</v>
      </c>
      <c r="B399" s="822" t="s">
        <v>5436</v>
      </c>
      <c r="C399" s="822" t="s">
        <v>599</v>
      </c>
      <c r="D399" s="822" t="s">
        <v>2893</v>
      </c>
      <c r="E399" s="822" t="s">
        <v>5437</v>
      </c>
      <c r="F399" s="822" t="s">
        <v>5628</v>
      </c>
      <c r="G399" s="822" t="s">
        <v>752</v>
      </c>
      <c r="H399" s="831">
        <v>0.83</v>
      </c>
      <c r="I399" s="831">
        <v>374.55</v>
      </c>
      <c r="J399" s="822">
        <v>0.45938454368169945</v>
      </c>
      <c r="K399" s="822">
        <v>451.26506024096392</v>
      </c>
      <c r="L399" s="831">
        <v>2.83</v>
      </c>
      <c r="M399" s="831">
        <v>815.33</v>
      </c>
      <c r="N399" s="822">
        <v>1</v>
      </c>
      <c r="O399" s="822">
        <v>288.10247349823322</v>
      </c>
      <c r="P399" s="831">
        <v>0.65</v>
      </c>
      <c r="Q399" s="831">
        <v>187.25</v>
      </c>
      <c r="R399" s="827">
        <v>0.22966160940968686</v>
      </c>
      <c r="S399" s="832">
        <v>288.07692307692309</v>
      </c>
    </row>
    <row r="400" spans="1:19" ht="14.45" customHeight="1" x14ac:dyDescent="0.2">
      <c r="A400" s="821" t="s">
        <v>5435</v>
      </c>
      <c r="B400" s="822" t="s">
        <v>5436</v>
      </c>
      <c r="C400" s="822" t="s">
        <v>599</v>
      </c>
      <c r="D400" s="822" t="s">
        <v>2893</v>
      </c>
      <c r="E400" s="822" t="s">
        <v>5437</v>
      </c>
      <c r="F400" s="822" t="s">
        <v>5629</v>
      </c>
      <c r="G400" s="822" t="s">
        <v>1039</v>
      </c>
      <c r="H400" s="831">
        <v>3.05</v>
      </c>
      <c r="I400" s="831">
        <v>2343</v>
      </c>
      <c r="J400" s="822">
        <v>1.2313432835820897</v>
      </c>
      <c r="K400" s="822">
        <v>768.19672131147547</v>
      </c>
      <c r="L400" s="831">
        <v>10.25</v>
      </c>
      <c r="M400" s="831">
        <v>1902.8</v>
      </c>
      <c r="N400" s="822">
        <v>1</v>
      </c>
      <c r="O400" s="822">
        <v>185.63902439024389</v>
      </c>
      <c r="P400" s="831">
        <v>6.26</v>
      </c>
      <c r="Q400" s="831">
        <v>1144.95</v>
      </c>
      <c r="R400" s="827">
        <v>0.60171852007567794</v>
      </c>
      <c r="S400" s="832">
        <v>182.89936102236422</v>
      </c>
    </row>
    <row r="401" spans="1:19" ht="14.45" customHeight="1" x14ac:dyDescent="0.2">
      <c r="A401" s="821" t="s">
        <v>5435</v>
      </c>
      <c r="B401" s="822" t="s">
        <v>5436</v>
      </c>
      <c r="C401" s="822" t="s">
        <v>599</v>
      </c>
      <c r="D401" s="822" t="s">
        <v>2893</v>
      </c>
      <c r="E401" s="822" t="s">
        <v>5437</v>
      </c>
      <c r="F401" s="822" t="s">
        <v>5630</v>
      </c>
      <c r="G401" s="822" t="s">
        <v>5631</v>
      </c>
      <c r="H401" s="831"/>
      <c r="I401" s="831"/>
      <c r="J401" s="822"/>
      <c r="K401" s="822"/>
      <c r="L401" s="831">
        <v>11</v>
      </c>
      <c r="M401" s="831">
        <v>136549.6</v>
      </c>
      <c r="N401" s="822">
        <v>1</v>
      </c>
      <c r="O401" s="822">
        <v>12413.6</v>
      </c>
      <c r="P401" s="831"/>
      <c r="Q401" s="831"/>
      <c r="R401" s="827"/>
      <c r="S401" s="832"/>
    </row>
    <row r="402" spans="1:19" ht="14.45" customHeight="1" x14ac:dyDescent="0.2">
      <c r="A402" s="821" t="s">
        <v>5435</v>
      </c>
      <c r="B402" s="822" t="s">
        <v>5436</v>
      </c>
      <c r="C402" s="822" t="s">
        <v>599</v>
      </c>
      <c r="D402" s="822" t="s">
        <v>2893</v>
      </c>
      <c r="E402" s="822" t="s">
        <v>5437</v>
      </c>
      <c r="F402" s="822" t="s">
        <v>5632</v>
      </c>
      <c r="G402" s="822" t="s">
        <v>1039</v>
      </c>
      <c r="H402" s="831">
        <v>5.28</v>
      </c>
      <c r="I402" s="831">
        <v>942.91</v>
      </c>
      <c r="J402" s="822">
        <v>0.50739642582318534</v>
      </c>
      <c r="K402" s="822">
        <v>178.58143939393938</v>
      </c>
      <c r="L402" s="831">
        <v>19.049999999999997</v>
      </c>
      <c r="M402" s="831">
        <v>1858.33</v>
      </c>
      <c r="N402" s="822">
        <v>1</v>
      </c>
      <c r="O402" s="822">
        <v>97.550131233595806</v>
      </c>
      <c r="P402" s="831">
        <v>1.63</v>
      </c>
      <c r="Q402" s="831">
        <v>159.51</v>
      </c>
      <c r="R402" s="827">
        <v>8.583513154283684E-2</v>
      </c>
      <c r="S402" s="832">
        <v>97.858895705521476</v>
      </c>
    </row>
    <row r="403" spans="1:19" ht="14.45" customHeight="1" x14ac:dyDescent="0.2">
      <c r="A403" s="821" t="s">
        <v>5435</v>
      </c>
      <c r="B403" s="822" t="s">
        <v>5436</v>
      </c>
      <c r="C403" s="822" t="s">
        <v>599</v>
      </c>
      <c r="D403" s="822" t="s">
        <v>2893</v>
      </c>
      <c r="E403" s="822" t="s">
        <v>5437</v>
      </c>
      <c r="F403" s="822" t="s">
        <v>5633</v>
      </c>
      <c r="G403" s="822" t="s">
        <v>1039</v>
      </c>
      <c r="H403" s="831">
        <v>7</v>
      </c>
      <c r="I403" s="831">
        <v>12365.39</v>
      </c>
      <c r="J403" s="822">
        <v>3.0675205342502117</v>
      </c>
      <c r="K403" s="822">
        <v>1766.4842857142855</v>
      </c>
      <c r="L403" s="831">
        <v>9.57</v>
      </c>
      <c r="M403" s="831">
        <v>4031.0699999999997</v>
      </c>
      <c r="N403" s="822">
        <v>1</v>
      </c>
      <c r="O403" s="822">
        <v>421.2194357366771</v>
      </c>
      <c r="P403" s="831"/>
      <c r="Q403" s="831"/>
      <c r="R403" s="827"/>
      <c r="S403" s="832"/>
    </row>
    <row r="404" spans="1:19" ht="14.45" customHeight="1" x14ac:dyDescent="0.2">
      <c r="A404" s="821" t="s">
        <v>5435</v>
      </c>
      <c r="B404" s="822" t="s">
        <v>5436</v>
      </c>
      <c r="C404" s="822" t="s">
        <v>599</v>
      </c>
      <c r="D404" s="822" t="s">
        <v>2893</v>
      </c>
      <c r="E404" s="822" t="s">
        <v>5437</v>
      </c>
      <c r="F404" s="822" t="s">
        <v>5634</v>
      </c>
      <c r="G404" s="822" t="s">
        <v>5631</v>
      </c>
      <c r="H404" s="831">
        <v>6</v>
      </c>
      <c r="I404" s="831">
        <v>99637.77</v>
      </c>
      <c r="J404" s="822">
        <v>0.54545438122333645</v>
      </c>
      <c r="K404" s="822">
        <v>16606.295000000002</v>
      </c>
      <c r="L404" s="831">
        <v>11</v>
      </c>
      <c r="M404" s="831">
        <v>182669.3</v>
      </c>
      <c r="N404" s="822">
        <v>1</v>
      </c>
      <c r="O404" s="822">
        <v>16606.3</v>
      </c>
      <c r="P404" s="831"/>
      <c r="Q404" s="831"/>
      <c r="R404" s="827"/>
      <c r="S404" s="832"/>
    </row>
    <row r="405" spans="1:19" ht="14.45" customHeight="1" x14ac:dyDescent="0.2">
      <c r="A405" s="821" t="s">
        <v>5435</v>
      </c>
      <c r="B405" s="822" t="s">
        <v>5436</v>
      </c>
      <c r="C405" s="822" t="s">
        <v>599</v>
      </c>
      <c r="D405" s="822" t="s">
        <v>2893</v>
      </c>
      <c r="E405" s="822" t="s">
        <v>5437</v>
      </c>
      <c r="F405" s="822" t="s">
        <v>5635</v>
      </c>
      <c r="G405" s="822" t="s">
        <v>5636</v>
      </c>
      <c r="H405" s="831"/>
      <c r="I405" s="831"/>
      <c r="J405" s="822"/>
      <c r="K405" s="822"/>
      <c r="L405" s="831">
        <v>48</v>
      </c>
      <c r="M405" s="831">
        <v>7123.5599999999995</v>
      </c>
      <c r="N405" s="822">
        <v>1</v>
      </c>
      <c r="O405" s="822">
        <v>148.4075</v>
      </c>
      <c r="P405" s="831"/>
      <c r="Q405" s="831"/>
      <c r="R405" s="827"/>
      <c r="S405" s="832"/>
    </row>
    <row r="406" spans="1:19" ht="14.45" customHeight="1" x14ac:dyDescent="0.2">
      <c r="A406" s="821" t="s">
        <v>5435</v>
      </c>
      <c r="B406" s="822" t="s">
        <v>5436</v>
      </c>
      <c r="C406" s="822" t="s">
        <v>599</v>
      </c>
      <c r="D406" s="822" t="s">
        <v>2893</v>
      </c>
      <c r="E406" s="822" t="s">
        <v>5437</v>
      </c>
      <c r="F406" s="822" t="s">
        <v>5637</v>
      </c>
      <c r="G406" s="822" t="s">
        <v>2107</v>
      </c>
      <c r="H406" s="831"/>
      <c r="I406" s="831"/>
      <c r="J406" s="822"/>
      <c r="K406" s="822"/>
      <c r="L406" s="831"/>
      <c r="M406" s="831"/>
      <c r="N406" s="822"/>
      <c r="O406" s="822"/>
      <c r="P406" s="831">
        <v>3</v>
      </c>
      <c r="Q406" s="831">
        <v>65341</v>
      </c>
      <c r="R406" s="827"/>
      <c r="S406" s="832">
        <v>21780.333333333332</v>
      </c>
    </row>
    <row r="407" spans="1:19" ht="14.45" customHeight="1" x14ac:dyDescent="0.2">
      <c r="A407" s="821" t="s">
        <v>5435</v>
      </c>
      <c r="B407" s="822" t="s">
        <v>5436</v>
      </c>
      <c r="C407" s="822" t="s">
        <v>599</v>
      </c>
      <c r="D407" s="822" t="s">
        <v>2893</v>
      </c>
      <c r="E407" s="822" t="s">
        <v>5437</v>
      </c>
      <c r="F407" s="822" t="s">
        <v>5638</v>
      </c>
      <c r="G407" s="822" t="s">
        <v>2512</v>
      </c>
      <c r="H407" s="831"/>
      <c r="I407" s="831"/>
      <c r="J407" s="822"/>
      <c r="K407" s="822"/>
      <c r="L407" s="831">
        <v>87.09</v>
      </c>
      <c r="M407" s="831">
        <v>41304.18</v>
      </c>
      <c r="N407" s="822">
        <v>1</v>
      </c>
      <c r="O407" s="822">
        <v>474.27006544953497</v>
      </c>
      <c r="P407" s="831">
        <v>40.44</v>
      </c>
      <c r="Q407" s="831">
        <v>19179.540000000005</v>
      </c>
      <c r="R407" s="827">
        <v>0.46434864461659825</v>
      </c>
      <c r="S407" s="832">
        <v>474.27151335311589</v>
      </c>
    </row>
    <row r="408" spans="1:19" ht="14.45" customHeight="1" x14ac:dyDescent="0.2">
      <c r="A408" s="821" t="s">
        <v>5435</v>
      </c>
      <c r="B408" s="822" t="s">
        <v>5436</v>
      </c>
      <c r="C408" s="822" t="s">
        <v>599</v>
      </c>
      <c r="D408" s="822" t="s">
        <v>2893</v>
      </c>
      <c r="E408" s="822" t="s">
        <v>5437</v>
      </c>
      <c r="F408" s="822" t="s">
        <v>5639</v>
      </c>
      <c r="G408" s="822" t="s">
        <v>2512</v>
      </c>
      <c r="H408" s="831"/>
      <c r="I408" s="831"/>
      <c r="J408" s="822"/>
      <c r="K408" s="822"/>
      <c r="L408" s="831">
        <v>130</v>
      </c>
      <c r="M408" s="831">
        <v>26587.59</v>
      </c>
      <c r="N408" s="822">
        <v>1</v>
      </c>
      <c r="O408" s="822">
        <v>204.51992307692308</v>
      </c>
      <c r="P408" s="831">
        <v>57.379999999999995</v>
      </c>
      <c r="Q408" s="831">
        <v>11735.369999999999</v>
      </c>
      <c r="R408" s="827">
        <v>0.44138524777913302</v>
      </c>
      <c r="S408" s="832">
        <v>204.52021610317183</v>
      </c>
    </row>
    <row r="409" spans="1:19" ht="14.45" customHeight="1" x14ac:dyDescent="0.2">
      <c r="A409" s="821" t="s">
        <v>5435</v>
      </c>
      <c r="B409" s="822" t="s">
        <v>5436</v>
      </c>
      <c r="C409" s="822" t="s">
        <v>599</v>
      </c>
      <c r="D409" s="822" t="s">
        <v>2893</v>
      </c>
      <c r="E409" s="822" t="s">
        <v>5437</v>
      </c>
      <c r="F409" s="822" t="s">
        <v>5645</v>
      </c>
      <c r="G409" s="822" t="s">
        <v>2071</v>
      </c>
      <c r="H409" s="831"/>
      <c r="I409" s="831"/>
      <c r="J409" s="822"/>
      <c r="K409" s="822"/>
      <c r="L409" s="831">
        <v>0</v>
      </c>
      <c r="M409" s="831">
        <v>0</v>
      </c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5435</v>
      </c>
      <c r="B410" s="822" t="s">
        <v>5436</v>
      </c>
      <c r="C410" s="822" t="s">
        <v>599</v>
      </c>
      <c r="D410" s="822" t="s">
        <v>2893</v>
      </c>
      <c r="E410" s="822" t="s">
        <v>5437</v>
      </c>
      <c r="F410" s="822" t="s">
        <v>5646</v>
      </c>
      <c r="G410" s="822" t="s">
        <v>2100</v>
      </c>
      <c r="H410" s="831"/>
      <c r="I410" s="831"/>
      <c r="J410" s="822"/>
      <c r="K410" s="822"/>
      <c r="L410" s="831"/>
      <c r="M410" s="831"/>
      <c r="N410" s="822"/>
      <c r="O410" s="822"/>
      <c r="P410" s="831">
        <v>3</v>
      </c>
      <c r="Q410" s="831">
        <v>274053.8</v>
      </c>
      <c r="R410" s="827"/>
      <c r="S410" s="832">
        <v>91351.266666666663</v>
      </c>
    </row>
    <row r="411" spans="1:19" ht="14.45" customHeight="1" x14ac:dyDescent="0.2">
      <c r="A411" s="821" t="s">
        <v>5435</v>
      </c>
      <c r="B411" s="822" t="s">
        <v>5436</v>
      </c>
      <c r="C411" s="822" t="s">
        <v>599</v>
      </c>
      <c r="D411" s="822" t="s">
        <v>2893</v>
      </c>
      <c r="E411" s="822" t="s">
        <v>5437</v>
      </c>
      <c r="F411" s="822" t="s">
        <v>5650</v>
      </c>
      <c r="G411" s="822" t="s">
        <v>5651</v>
      </c>
      <c r="H411" s="831"/>
      <c r="I411" s="831"/>
      <c r="J411" s="822"/>
      <c r="K411" s="822"/>
      <c r="L411" s="831"/>
      <c r="M411" s="831"/>
      <c r="N411" s="822"/>
      <c r="O411" s="822"/>
      <c r="P411" s="831">
        <v>1.6</v>
      </c>
      <c r="Q411" s="831">
        <v>87.04</v>
      </c>
      <c r="R411" s="827"/>
      <c r="S411" s="832">
        <v>54.4</v>
      </c>
    </row>
    <row r="412" spans="1:19" ht="14.45" customHeight="1" x14ac:dyDescent="0.2">
      <c r="A412" s="821" t="s">
        <v>5435</v>
      </c>
      <c r="B412" s="822" t="s">
        <v>5436</v>
      </c>
      <c r="C412" s="822" t="s">
        <v>599</v>
      </c>
      <c r="D412" s="822" t="s">
        <v>2893</v>
      </c>
      <c r="E412" s="822" t="s">
        <v>5437</v>
      </c>
      <c r="F412" s="822" t="s">
        <v>5652</v>
      </c>
      <c r="G412" s="822" t="s">
        <v>5651</v>
      </c>
      <c r="H412" s="831"/>
      <c r="I412" s="831"/>
      <c r="J412" s="822"/>
      <c r="K412" s="822"/>
      <c r="L412" s="831"/>
      <c r="M412" s="831"/>
      <c r="N412" s="822"/>
      <c r="O412" s="822"/>
      <c r="P412" s="831">
        <v>0.6</v>
      </c>
      <c r="Q412" s="831">
        <v>65.069999999999993</v>
      </c>
      <c r="R412" s="827"/>
      <c r="S412" s="832">
        <v>108.44999999999999</v>
      </c>
    </row>
    <row r="413" spans="1:19" ht="14.45" customHeight="1" x14ac:dyDescent="0.2">
      <c r="A413" s="821" t="s">
        <v>5435</v>
      </c>
      <c r="B413" s="822" t="s">
        <v>5436</v>
      </c>
      <c r="C413" s="822" t="s">
        <v>599</v>
      </c>
      <c r="D413" s="822" t="s">
        <v>2893</v>
      </c>
      <c r="E413" s="822" t="s">
        <v>5437</v>
      </c>
      <c r="F413" s="822" t="s">
        <v>5653</v>
      </c>
      <c r="G413" s="822" t="s">
        <v>2036</v>
      </c>
      <c r="H413" s="831"/>
      <c r="I413" s="831"/>
      <c r="J413" s="822"/>
      <c r="K413" s="822"/>
      <c r="L413" s="831">
        <v>1</v>
      </c>
      <c r="M413" s="831">
        <v>11086</v>
      </c>
      <c r="N413" s="822">
        <v>1</v>
      </c>
      <c r="O413" s="822">
        <v>11086</v>
      </c>
      <c r="P413" s="831"/>
      <c r="Q413" s="831"/>
      <c r="R413" s="827"/>
      <c r="S413" s="832"/>
    </row>
    <row r="414" spans="1:19" ht="14.45" customHeight="1" x14ac:dyDescent="0.2">
      <c r="A414" s="821" t="s">
        <v>5435</v>
      </c>
      <c r="B414" s="822" t="s">
        <v>5436</v>
      </c>
      <c r="C414" s="822" t="s">
        <v>599</v>
      </c>
      <c r="D414" s="822" t="s">
        <v>2893</v>
      </c>
      <c r="E414" s="822" t="s">
        <v>5437</v>
      </c>
      <c r="F414" s="822" t="s">
        <v>5657</v>
      </c>
      <c r="G414" s="822" t="s">
        <v>3875</v>
      </c>
      <c r="H414" s="831"/>
      <c r="I414" s="831"/>
      <c r="J414" s="822"/>
      <c r="K414" s="822"/>
      <c r="L414" s="831"/>
      <c r="M414" s="831"/>
      <c r="N414" s="822"/>
      <c r="O414" s="822"/>
      <c r="P414" s="831">
        <v>2</v>
      </c>
      <c r="Q414" s="831">
        <v>94700.2</v>
      </c>
      <c r="R414" s="827"/>
      <c r="S414" s="832">
        <v>47350.1</v>
      </c>
    </row>
    <row r="415" spans="1:19" ht="14.45" customHeight="1" x14ac:dyDescent="0.2">
      <c r="A415" s="821" t="s">
        <v>5435</v>
      </c>
      <c r="B415" s="822" t="s">
        <v>5436</v>
      </c>
      <c r="C415" s="822" t="s">
        <v>599</v>
      </c>
      <c r="D415" s="822" t="s">
        <v>2893</v>
      </c>
      <c r="E415" s="822" t="s">
        <v>5437</v>
      </c>
      <c r="F415" s="822" t="s">
        <v>5659</v>
      </c>
      <c r="G415" s="822" t="s">
        <v>2062</v>
      </c>
      <c r="H415" s="831"/>
      <c r="I415" s="831"/>
      <c r="J415" s="822"/>
      <c r="K415" s="822"/>
      <c r="L415" s="831">
        <v>2</v>
      </c>
      <c r="M415" s="831">
        <v>179130.6</v>
      </c>
      <c r="N415" s="822">
        <v>1</v>
      </c>
      <c r="O415" s="822">
        <v>89565.3</v>
      </c>
      <c r="P415" s="831"/>
      <c r="Q415" s="831"/>
      <c r="R415" s="827"/>
      <c r="S415" s="832"/>
    </row>
    <row r="416" spans="1:19" ht="14.45" customHeight="1" x14ac:dyDescent="0.2">
      <c r="A416" s="821" t="s">
        <v>5435</v>
      </c>
      <c r="B416" s="822" t="s">
        <v>5436</v>
      </c>
      <c r="C416" s="822" t="s">
        <v>599</v>
      </c>
      <c r="D416" s="822" t="s">
        <v>2893</v>
      </c>
      <c r="E416" s="822" t="s">
        <v>5437</v>
      </c>
      <c r="F416" s="822" t="s">
        <v>5661</v>
      </c>
      <c r="G416" s="822" t="s">
        <v>947</v>
      </c>
      <c r="H416" s="831"/>
      <c r="I416" s="831"/>
      <c r="J416" s="822"/>
      <c r="K416" s="822"/>
      <c r="L416" s="831"/>
      <c r="M416" s="831"/>
      <c r="N416" s="822"/>
      <c r="O416" s="822"/>
      <c r="P416" s="831">
        <v>7.73</v>
      </c>
      <c r="Q416" s="831">
        <v>3342.69</v>
      </c>
      <c r="R416" s="827"/>
      <c r="S416" s="832">
        <v>432.43078913324706</v>
      </c>
    </row>
    <row r="417" spans="1:19" ht="14.45" customHeight="1" x14ac:dyDescent="0.2">
      <c r="A417" s="821" t="s">
        <v>5435</v>
      </c>
      <c r="B417" s="822" t="s">
        <v>5436</v>
      </c>
      <c r="C417" s="822" t="s">
        <v>599</v>
      </c>
      <c r="D417" s="822" t="s">
        <v>2893</v>
      </c>
      <c r="E417" s="822" t="s">
        <v>5437</v>
      </c>
      <c r="F417" s="822" t="s">
        <v>5663</v>
      </c>
      <c r="G417" s="822" t="s">
        <v>2075</v>
      </c>
      <c r="H417" s="831"/>
      <c r="I417" s="831"/>
      <c r="J417" s="822"/>
      <c r="K417" s="822"/>
      <c r="L417" s="831"/>
      <c r="M417" s="831"/>
      <c r="N417" s="822"/>
      <c r="O417" s="822"/>
      <c r="P417" s="831">
        <v>2</v>
      </c>
      <c r="Q417" s="831">
        <v>76027.600000000006</v>
      </c>
      <c r="R417" s="827"/>
      <c r="S417" s="832">
        <v>38013.800000000003</v>
      </c>
    </row>
    <row r="418" spans="1:19" ht="14.45" customHeight="1" x14ac:dyDescent="0.2">
      <c r="A418" s="821" t="s">
        <v>5435</v>
      </c>
      <c r="B418" s="822" t="s">
        <v>5436</v>
      </c>
      <c r="C418" s="822" t="s">
        <v>599</v>
      </c>
      <c r="D418" s="822" t="s">
        <v>2893</v>
      </c>
      <c r="E418" s="822" t="s">
        <v>5437</v>
      </c>
      <c r="F418" s="822" t="s">
        <v>5664</v>
      </c>
      <c r="G418" s="822" t="s">
        <v>2147</v>
      </c>
      <c r="H418" s="831"/>
      <c r="I418" s="831"/>
      <c r="J418" s="822"/>
      <c r="K418" s="822"/>
      <c r="L418" s="831"/>
      <c r="M418" s="831"/>
      <c r="N418" s="822"/>
      <c r="O418" s="822"/>
      <c r="P418" s="831">
        <v>37.17</v>
      </c>
      <c r="Q418" s="831">
        <v>173443.38999999998</v>
      </c>
      <c r="R418" s="827"/>
      <c r="S418" s="832">
        <v>4666.219800914716</v>
      </c>
    </row>
    <row r="419" spans="1:19" ht="14.45" customHeight="1" x14ac:dyDescent="0.2">
      <c r="A419" s="821" t="s">
        <v>5435</v>
      </c>
      <c r="B419" s="822" t="s">
        <v>5436</v>
      </c>
      <c r="C419" s="822" t="s">
        <v>599</v>
      </c>
      <c r="D419" s="822" t="s">
        <v>2893</v>
      </c>
      <c r="E419" s="822" t="s">
        <v>5437</v>
      </c>
      <c r="F419" s="822" t="s">
        <v>5666</v>
      </c>
      <c r="G419" s="822" t="s">
        <v>947</v>
      </c>
      <c r="H419" s="831"/>
      <c r="I419" s="831"/>
      <c r="J419" s="822"/>
      <c r="K419" s="822"/>
      <c r="L419" s="831"/>
      <c r="M419" s="831"/>
      <c r="N419" s="822"/>
      <c r="O419" s="822"/>
      <c r="P419" s="831">
        <v>15.85</v>
      </c>
      <c r="Q419" s="831">
        <v>3866.45</v>
      </c>
      <c r="R419" s="827"/>
      <c r="S419" s="832">
        <v>243.94006309148264</v>
      </c>
    </row>
    <row r="420" spans="1:19" ht="14.45" customHeight="1" x14ac:dyDescent="0.2">
      <c r="A420" s="821" t="s">
        <v>5435</v>
      </c>
      <c r="B420" s="822" t="s">
        <v>5436</v>
      </c>
      <c r="C420" s="822" t="s">
        <v>599</v>
      </c>
      <c r="D420" s="822" t="s">
        <v>2893</v>
      </c>
      <c r="E420" s="822" t="s">
        <v>5437</v>
      </c>
      <c r="F420" s="822" t="s">
        <v>5667</v>
      </c>
      <c r="G420" s="822" t="s">
        <v>947</v>
      </c>
      <c r="H420" s="831"/>
      <c r="I420" s="831"/>
      <c r="J420" s="822"/>
      <c r="K420" s="822"/>
      <c r="L420" s="831"/>
      <c r="M420" s="831"/>
      <c r="N420" s="822"/>
      <c r="O420" s="822"/>
      <c r="P420" s="831">
        <v>38.15</v>
      </c>
      <c r="Q420" s="831">
        <v>2918.86</v>
      </c>
      <c r="R420" s="827"/>
      <c r="S420" s="832">
        <v>76.510091743119276</v>
      </c>
    </row>
    <row r="421" spans="1:19" ht="14.45" customHeight="1" x14ac:dyDescent="0.2">
      <c r="A421" s="821" t="s">
        <v>5435</v>
      </c>
      <c r="B421" s="822" t="s">
        <v>5436</v>
      </c>
      <c r="C421" s="822" t="s">
        <v>599</v>
      </c>
      <c r="D421" s="822" t="s">
        <v>2893</v>
      </c>
      <c r="E421" s="822" t="s">
        <v>5437</v>
      </c>
      <c r="F421" s="822" t="s">
        <v>5668</v>
      </c>
      <c r="G421" s="822" t="s">
        <v>1039</v>
      </c>
      <c r="H421" s="831"/>
      <c r="I421" s="831"/>
      <c r="J421" s="822"/>
      <c r="K421" s="822"/>
      <c r="L421" s="831"/>
      <c r="M421" s="831"/>
      <c r="N421" s="822"/>
      <c r="O421" s="822"/>
      <c r="P421" s="831">
        <v>6.48</v>
      </c>
      <c r="Q421" s="831">
        <v>2733.4</v>
      </c>
      <c r="R421" s="827"/>
      <c r="S421" s="832">
        <v>421.82098765432096</v>
      </c>
    </row>
    <row r="422" spans="1:19" ht="14.45" customHeight="1" x14ac:dyDescent="0.2">
      <c r="A422" s="821" t="s">
        <v>5435</v>
      </c>
      <c r="B422" s="822" t="s">
        <v>5436</v>
      </c>
      <c r="C422" s="822" t="s">
        <v>599</v>
      </c>
      <c r="D422" s="822" t="s">
        <v>2893</v>
      </c>
      <c r="E422" s="822" t="s">
        <v>5437</v>
      </c>
      <c r="F422" s="822" t="s">
        <v>5670</v>
      </c>
      <c r="G422" s="822" t="s">
        <v>2057</v>
      </c>
      <c r="H422" s="831"/>
      <c r="I422" s="831"/>
      <c r="J422" s="822"/>
      <c r="K422" s="822"/>
      <c r="L422" s="831"/>
      <c r="M422" s="831"/>
      <c r="N422" s="822"/>
      <c r="O422" s="822"/>
      <c r="P422" s="831">
        <v>34</v>
      </c>
      <c r="Q422" s="831">
        <v>43889.240000000005</v>
      </c>
      <c r="R422" s="827"/>
      <c r="S422" s="832">
        <v>1290.8600000000001</v>
      </c>
    </row>
    <row r="423" spans="1:19" ht="14.45" customHeight="1" x14ac:dyDescent="0.2">
      <c r="A423" s="821" t="s">
        <v>5435</v>
      </c>
      <c r="B423" s="822" t="s">
        <v>5436</v>
      </c>
      <c r="C423" s="822" t="s">
        <v>599</v>
      </c>
      <c r="D423" s="822" t="s">
        <v>2893</v>
      </c>
      <c r="E423" s="822" t="s">
        <v>5437</v>
      </c>
      <c r="F423" s="822" t="s">
        <v>5671</v>
      </c>
      <c r="G423" s="822" t="s">
        <v>758</v>
      </c>
      <c r="H423" s="831"/>
      <c r="I423" s="831"/>
      <c r="J423" s="822"/>
      <c r="K423" s="822"/>
      <c r="L423" s="831"/>
      <c r="M423" s="831"/>
      <c r="N423" s="822"/>
      <c r="O423" s="822"/>
      <c r="P423" s="831">
        <v>0.08</v>
      </c>
      <c r="Q423" s="831">
        <v>58.78</v>
      </c>
      <c r="R423" s="827"/>
      <c r="S423" s="832">
        <v>734.75</v>
      </c>
    </row>
    <row r="424" spans="1:19" ht="14.45" customHeight="1" x14ac:dyDescent="0.2">
      <c r="A424" s="821" t="s">
        <v>5435</v>
      </c>
      <c r="B424" s="822" t="s">
        <v>5436</v>
      </c>
      <c r="C424" s="822" t="s">
        <v>599</v>
      </c>
      <c r="D424" s="822" t="s">
        <v>2893</v>
      </c>
      <c r="E424" s="822" t="s">
        <v>5437</v>
      </c>
      <c r="F424" s="822" t="s">
        <v>5672</v>
      </c>
      <c r="G424" s="822" t="s">
        <v>1230</v>
      </c>
      <c r="H424" s="831"/>
      <c r="I424" s="831"/>
      <c r="J424" s="822"/>
      <c r="K424" s="822"/>
      <c r="L424" s="831"/>
      <c r="M424" s="831"/>
      <c r="N424" s="822"/>
      <c r="O424" s="822"/>
      <c r="P424" s="831">
        <v>11.08</v>
      </c>
      <c r="Q424" s="831">
        <v>1988.88</v>
      </c>
      <c r="R424" s="827"/>
      <c r="S424" s="832">
        <v>179.50180505415165</v>
      </c>
    </row>
    <row r="425" spans="1:19" ht="14.45" customHeight="1" x14ac:dyDescent="0.2">
      <c r="A425" s="821" t="s">
        <v>5435</v>
      </c>
      <c r="B425" s="822" t="s">
        <v>5436</v>
      </c>
      <c r="C425" s="822" t="s">
        <v>599</v>
      </c>
      <c r="D425" s="822" t="s">
        <v>2893</v>
      </c>
      <c r="E425" s="822" t="s">
        <v>5437</v>
      </c>
      <c r="F425" s="822" t="s">
        <v>5675</v>
      </c>
      <c r="G425" s="822" t="s">
        <v>947</v>
      </c>
      <c r="H425" s="831"/>
      <c r="I425" s="831"/>
      <c r="J425" s="822"/>
      <c r="K425" s="822"/>
      <c r="L425" s="831"/>
      <c r="M425" s="831"/>
      <c r="N425" s="822"/>
      <c r="O425" s="822"/>
      <c r="P425" s="831">
        <v>3.51</v>
      </c>
      <c r="Q425" s="831">
        <v>1517.84</v>
      </c>
      <c r="R425" s="827"/>
      <c r="S425" s="832">
        <v>432.43304843304844</v>
      </c>
    </row>
    <row r="426" spans="1:19" ht="14.45" customHeight="1" x14ac:dyDescent="0.2">
      <c r="A426" s="821" t="s">
        <v>5435</v>
      </c>
      <c r="B426" s="822" t="s">
        <v>5436</v>
      </c>
      <c r="C426" s="822" t="s">
        <v>599</v>
      </c>
      <c r="D426" s="822" t="s">
        <v>2893</v>
      </c>
      <c r="E426" s="822" t="s">
        <v>5437</v>
      </c>
      <c r="F426" s="822" t="s">
        <v>5676</v>
      </c>
      <c r="G426" s="822" t="s">
        <v>758</v>
      </c>
      <c r="H426" s="831"/>
      <c r="I426" s="831"/>
      <c r="J426" s="822"/>
      <c r="K426" s="822"/>
      <c r="L426" s="831"/>
      <c r="M426" s="831"/>
      <c r="N426" s="822"/>
      <c r="O426" s="822"/>
      <c r="P426" s="831">
        <v>18.82</v>
      </c>
      <c r="Q426" s="831">
        <v>1490.5500000000002</v>
      </c>
      <c r="R426" s="827"/>
      <c r="S426" s="832">
        <v>79.200318809776846</v>
      </c>
    </row>
    <row r="427" spans="1:19" ht="14.45" customHeight="1" x14ac:dyDescent="0.2">
      <c r="A427" s="821" t="s">
        <v>5435</v>
      </c>
      <c r="B427" s="822" t="s">
        <v>5436</v>
      </c>
      <c r="C427" s="822" t="s">
        <v>599</v>
      </c>
      <c r="D427" s="822" t="s">
        <v>2893</v>
      </c>
      <c r="E427" s="822" t="s">
        <v>5437</v>
      </c>
      <c r="F427" s="822" t="s">
        <v>5677</v>
      </c>
      <c r="G427" s="822" t="s">
        <v>1230</v>
      </c>
      <c r="H427" s="831"/>
      <c r="I427" s="831"/>
      <c r="J427" s="822"/>
      <c r="K427" s="822"/>
      <c r="L427" s="831"/>
      <c r="M427" s="831"/>
      <c r="N427" s="822"/>
      <c r="O427" s="822"/>
      <c r="P427" s="831">
        <v>6.26</v>
      </c>
      <c r="Q427" s="831">
        <v>653.16999999999996</v>
      </c>
      <c r="R427" s="827"/>
      <c r="S427" s="832">
        <v>104.34025559105432</v>
      </c>
    </row>
    <row r="428" spans="1:19" ht="14.45" customHeight="1" x14ac:dyDescent="0.2">
      <c r="A428" s="821" t="s">
        <v>5435</v>
      </c>
      <c r="B428" s="822" t="s">
        <v>5436</v>
      </c>
      <c r="C428" s="822" t="s">
        <v>599</v>
      </c>
      <c r="D428" s="822" t="s">
        <v>2893</v>
      </c>
      <c r="E428" s="822" t="s">
        <v>5437</v>
      </c>
      <c r="F428" s="822" t="s">
        <v>5678</v>
      </c>
      <c r="G428" s="822" t="s">
        <v>1043</v>
      </c>
      <c r="H428" s="831"/>
      <c r="I428" s="831"/>
      <c r="J428" s="822"/>
      <c r="K428" s="822"/>
      <c r="L428" s="831"/>
      <c r="M428" s="831"/>
      <c r="N428" s="822"/>
      <c r="O428" s="822"/>
      <c r="P428" s="831">
        <v>6.5399999999999991</v>
      </c>
      <c r="Q428" s="831">
        <v>935.22</v>
      </c>
      <c r="R428" s="827"/>
      <c r="S428" s="832">
        <v>143.00000000000003</v>
      </c>
    </row>
    <row r="429" spans="1:19" ht="14.45" customHeight="1" x14ac:dyDescent="0.2">
      <c r="A429" s="821" t="s">
        <v>5435</v>
      </c>
      <c r="B429" s="822" t="s">
        <v>5436</v>
      </c>
      <c r="C429" s="822" t="s">
        <v>599</v>
      </c>
      <c r="D429" s="822" t="s">
        <v>2893</v>
      </c>
      <c r="E429" s="822" t="s">
        <v>5437</v>
      </c>
      <c r="F429" s="822" t="s">
        <v>5679</v>
      </c>
      <c r="G429" s="822" t="s">
        <v>758</v>
      </c>
      <c r="H429" s="831"/>
      <c r="I429" s="831"/>
      <c r="J429" s="822"/>
      <c r="K429" s="822"/>
      <c r="L429" s="831"/>
      <c r="M429" s="831"/>
      <c r="N429" s="822"/>
      <c r="O429" s="822"/>
      <c r="P429" s="831">
        <v>20.03</v>
      </c>
      <c r="Q429" s="831">
        <v>4384.5700000000006</v>
      </c>
      <c r="R429" s="827"/>
      <c r="S429" s="832">
        <v>218.90014977533701</v>
      </c>
    </row>
    <row r="430" spans="1:19" ht="14.45" customHeight="1" x14ac:dyDescent="0.2">
      <c r="A430" s="821" t="s">
        <v>5435</v>
      </c>
      <c r="B430" s="822" t="s">
        <v>5436</v>
      </c>
      <c r="C430" s="822" t="s">
        <v>599</v>
      </c>
      <c r="D430" s="822" t="s">
        <v>2893</v>
      </c>
      <c r="E430" s="822" t="s">
        <v>5437</v>
      </c>
      <c r="F430" s="822" t="s">
        <v>5684</v>
      </c>
      <c r="G430" s="822" t="s">
        <v>1039</v>
      </c>
      <c r="H430" s="831"/>
      <c r="I430" s="831"/>
      <c r="J430" s="822"/>
      <c r="K430" s="822"/>
      <c r="L430" s="831"/>
      <c r="M430" s="831"/>
      <c r="N430" s="822"/>
      <c r="O430" s="822"/>
      <c r="P430" s="831">
        <v>2</v>
      </c>
      <c r="Q430" s="831">
        <v>370.64</v>
      </c>
      <c r="R430" s="827"/>
      <c r="S430" s="832">
        <v>185.32</v>
      </c>
    </row>
    <row r="431" spans="1:19" ht="14.45" customHeight="1" x14ac:dyDescent="0.2">
      <c r="A431" s="821" t="s">
        <v>5435</v>
      </c>
      <c r="B431" s="822" t="s">
        <v>5436</v>
      </c>
      <c r="C431" s="822" t="s">
        <v>599</v>
      </c>
      <c r="D431" s="822" t="s">
        <v>2893</v>
      </c>
      <c r="E431" s="822" t="s">
        <v>5437</v>
      </c>
      <c r="F431" s="822" t="s">
        <v>5685</v>
      </c>
      <c r="G431" s="822" t="s">
        <v>845</v>
      </c>
      <c r="H431" s="831"/>
      <c r="I431" s="831"/>
      <c r="J431" s="822"/>
      <c r="K431" s="822"/>
      <c r="L431" s="831"/>
      <c r="M431" s="831"/>
      <c r="N431" s="822"/>
      <c r="O431" s="822"/>
      <c r="P431" s="831">
        <v>8.2100000000000009</v>
      </c>
      <c r="Q431" s="831">
        <v>4541.8500000000004</v>
      </c>
      <c r="R431" s="827"/>
      <c r="S431" s="832">
        <v>553.20950060901339</v>
      </c>
    </row>
    <row r="432" spans="1:19" ht="14.45" customHeight="1" x14ac:dyDescent="0.2">
      <c r="A432" s="821" t="s">
        <v>5435</v>
      </c>
      <c r="B432" s="822" t="s">
        <v>5436</v>
      </c>
      <c r="C432" s="822" t="s">
        <v>599</v>
      </c>
      <c r="D432" s="822" t="s">
        <v>2893</v>
      </c>
      <c r="E432" s="822" t="s">
        <v>5437</v>
      </c>
      <c r="F432" s="822" t="s">
        <v>5690</v>
      </c>
      <c r="G432" s="822" t="s">
        <v>912</v>
      </c>
      <c r="H432" s="831"/>
      <c r="I432" s="831"/>
      <c r="J432" s="822"/>
      <c r="K432" s="822"/>
      <c r="L432" s="831"/>
      <c r="M432" s="831"/>
      <c r="N432" s="822"/>
      <c r="O432" s="822"/>
      <c r="P432" s="831">
        <v>5.59</v>
      </c>
      <c r="Q432" s="831">
        <v>812.96</v>
      </c>
      <c r="R432" s="827"/>
      <c r="S432" s="832">
        <v>145.43112701252238</v>
      </c>
    </row>
    <row r="433" spans="1:19" ht="14.45" customHeight="1" x14ac:dyDescent="0.2">
      <c r="A433" s="821" t="s">
        <v>5435</v>
      </c>
      <c r="B433" s="822" t="s">
        <v>5436</v>
      </c>
      <c r="C433" s="822" t="s">
        <v>599</v>
      </c>
      <c r="D433" s="822" t="s">
        <v>2893</v>
      </c>
      <c r="E433" s="822" t="s">
        <v>5437</v>
      </c>
      <c r="F433" s="822" t="s">
        <v>5691</v>
      </c>
      <c r="G433" s="822" t="s">
        <v>5692</v>
      </c>
      <c r="H433" s="831"/>
      <c r="I433" s="831"/>
      <c r="J433" s="822"/>
      <c r="K433" s="822"/>
      <c r="L433" s="831"/>
      <c r="M433" s="831"/>
      <c r="N433" s="822"/>
      <c r="O433" s="822"/>
      <c r="P433" s="831">
        <v>3</v>
      </c>
      <c r="Q433" s="831">
        <v>54719.4</v>
      </c>
      <c r="R433" s="827"/>
      <c r="S433" s="832">
        <v>18239.8</v>
      </c>
    </row>
    <row r="434" spans="1:19" ht="14.45" customHeight="1" x14ac:dyDescent="0.2">
      <c r="A434" s="821" t="s">
        <v>5435</v>
      </c>
      <c r="B434" s="822" t="s">
        <v>5436</v>
      </c>
      <c r="C434" s="822" t="s">
        <v>599</v>
      </c>
      <c r="D434" s="822" t="s">
        <v>2893</v>
      </c>
      <c r="E434" s="822" t="s">
        <v>5694</v>
      </c>
      <c r="F434" s="822" t="s">
        <v>5695</v>
      </c>
      <c r="G434" s="822" t="s">
        <v>5696</v>
      </c>
      <c r="H434" s="831"/>
      <c r="I434" s="831"/>
      <c r="J434" s="822"/>
      <c r="K434" s="822"/>
      <c r="L434" s="831">
        <v>7</v>
      </c>
      <c r="M434" s="831">
        <v>15257.960000000001</v>
      </c>
      <c r="N434" s="822">
        <v>1</v>
      </c>
      <c r="O434" s="822">
        <v>2179.7085714285718</v>
      </c>
      <c r="P434" s="831">
        <v>3</v>
      </c>
      <c r="Q434" s="831">
        <v>6619.94</v>
      </c>
      <c r="R434" s="827">
        <v>0.43386796137884742</v>
      </c>
      <c r="S434" s="832">
        <v>2206.6466666666665</v>
      </c>
    </row>
    <row r="435" spans="1:19" ht="14.45" customHeight="1" x14ac:dyDescent="0.2">
      <c r="A435" s="821" t="s">
        <v>5435</v>
      </c>
      <c r="B435" s="822" t="s">
        <v>5436</v>
      </c>
      <c r="C435" s="822" t="s">
        <v>599</v>
      </c>
      <c r="D435" s="822" t="s">
        <v>2893</v>
      </c>
      <c r="E435" s="822" t="s">
        <v>5694</v>
      </c>
      <c r="F435" s="822" t="s">
        <v>5697</v>
      </c>
      <c r="G435" s="822" t="s">
        <v>5698</v>
      </c>
      <c r="H435" s="831">
        <v>2</v>
      </c>
      <c r="I435" s="831">
        <v>5180.3</v>
      </c>
      <c r="J435" s="822">
        <v>0.24323397941552102</v>
      </c>
      <c r="K435" s="822">
        <v>2590.15</v>
      </c>
      <c r="L435" s="831">
        <v>8</v>
      </c>
      <c r="M435" s="831">
        <v>21297.599999999999</v>
      </c>
      <c r="N435" s="822">
        <v>1</v>
      </c>
      <c r="O435" s="822">
        <v>2662.2</v>
      </c>
      <c r="P435" s="831">
        <v>2</v>
      </c>
      <c r="Q435" s="831">
        <v>5340.68</v>
      </c>
      <c r="R435" s="827">
        <v>0.25076440537900985</v>
      </c>
      <c r="S435" s="832">
        <v>2670.34</v>
      </c>
    </row>
    <row r="436" spans="1:19" ht="14.45" customHeight="1" x14ac:dyDescent="0.2">
      <c r="A436" s="821" t="s">
        <v>5435</v>
      </c>
      <c r="B436" s="822" t="s">
        <v>5436</v>
      </c>
      <c r="C436" s="822" t="s">
        <v>599</v>
      </c>
      <c r="D436" s="822" t="s">
        <v>2893</v>
      </c>
      <c r="E436" s="822" t="s">
        <v>5703</v>
      </c>
      <c r="F436" s="822" t="s">
        <v>5704</v>
      </c>
      <c r="G436" s="822" t="s">
        <v>5705</v>
      </c>
      <c r="H436" s="831">
        <v>4</v>
      </c>
      <c r="I436" s="831">
        <v>3468</v>
      </c>
      <c r="J436" s="822">
        <v>1</v>
      </c>
      <c r="K436" s="822">
        <v>867</v>
      </c>
      <c r="L436" s="831">
        <v>4</v>
      </c>
      <c r="M436" s="831">
        <v>3468</v>
      </c>
      <c r="N436" s="822">
        <v>1</v>
      </c>
      <c r="O436" s="822">
        <v>867</v>
      </c>
      <c r="P436" s="831"/>
      <c r="Q436" s="831"/>
      <c r="R436" s="827"/>
      <c r="S436" s="832"/>
    </row>
    <row r="437" spans="1:19" ht="14.45" customHeight="1" x14ac:dyDescent="0.2">
      <c r="A437" s="821" t="s">
        <v>5435</v>
      </c>
      <c r="B437" s="822" t="s">
        <v>5436</v>
      </c>
      <c r="C437" s="822" t="s">
        <v>599</v>
      </c>
      <c r="D437" s="822" t="s">
        <v>2893</v>
      </c>
      <c r="E437" s="822" t="s">
        <v>5703</v>
      </c>
      <c r="F437" s="822" t="s">
        <v>5706</v>
      </c>
      <c r="G437" s="822" t="s">
        <v>5707</v>
      </c>
      <c r="H437" s="831">
        <v>45</v>
      </c>
      <c r="I437" s="831">
        <v>39015</v>
      </c>
      <c r="J437" s="822">
        <v>1.3596374300186618</v>
      </c>
      <c r="K437" s="822">
        <v>867</v>
      </c>
      <c r="L437" s="831">
        <v>51</v>
      </c>
      <c r="M437" s="831">
        <v>28695.149999999998</v>
      </c>
      <c r="N437" s="822">
        <v>1</v>
      </c>
      <c r="O437" s="822">
        <v>562.65</v>
      </c>
      <c r="P437" s="831">
        <v>9</v>
      </c>
      <c r="Q437" s="831">
        <v>5063.8499999999995</v>
      </c>
      <c r="R437" s="827">
        <v>0.1764705882352941</v>
      </c>
      <c r="S437" s="832">
        <v>562.65</v>
      </c>
    </row>
    <row r="438" spans="1:19" ht="14.45" customHeight="1" x14ac:dyDescent="0.2">
      <c r="A438" s="821" t="s">
        <v>5435</v>
      </c>
      <c r="B438" s="822" t="s">
        <v>5436</v>
      </c>
      <c r="C438" s="822" t="s">
        <v>599</v>
      </c>
      <c r="D438" s="822" t="s">
        <v>2893</v>
      </c>
      <c r="E438" s="822" t="s">
        <v>5703</v>
      </c>
      <c r="F438" s="822" t="s">
        <v>5708</v>
      </c>
      <c r="G438" s="822" t="s">
        <v>5709</v>
      </c>
      <c r="H438" s="831"/>
      <c r="I438" s="831"/>
      <c r="J438" s="822"/>
      <c r="K438" s="822"/>
      <c r="L438" s="831">
        <v>3</v>
      </c>
      <c r="M438" s="831">
        <v>2892</v>
      </c>
      <c r="N438" s="822">
        <v>1</v>
      </c>
      <c r="O438" s="822">
        <v>964</v>
      </c>
      <c r="P438" s="831"/>
      <c r="Q438" s="831"/>
      <c r="R438" s="827"/>
      <c r="S438" s="832"/>
    </row>
    <row r="439" spans="1:19" ht="14.45" customHeight="1" x14ac:dyDescent="0.2">
      <c r="A439" s="821" t="s">
        <v>5435</v>
      </c>
      <c r="B439" s="822" t="s">
        <v>5436</v>
      </c>
      <c r="C439" s="822" t="s">
        <v>599</v>
      </c>
      <c r="D439" s="822" t="s">
        <v>2893</v>
      </c>
      <c r="E439" s="822" t="s">
        <v>5703</v>
      </c>
      <c r="F439" s="822" t="s">
        <v>5714</v>
      </c>
      <c r="G439" s="822" t="s">
        <v>5715</v>
      </c>
      <c r="H439" s="831"/>
      <c r="I439" s="831"/>
      <c r="J439" s="822"/>
      <c r="K439" s="822"/>
      <c r="L439" s="831"/>
      <c r="M439" s="831"/>
      <c r="N439" s="822"/>
      <c r="O439" s="822"/>
      <c r="P439" s="831">
        <v>266</v>
      </c>
      <c r="Q439" s="831">
        <v>47693.8</v>
      </c>
      <c r="R439" s="827"/>
      <c r="S439" s="832">
        <v>179.3</v>
      </c>
    </row>
    <row r="440" spans="1:19" ht="14.45" customHeight="1" x14ac:dyDescent="0.2">
      <c r="A440" s="821" t="s">
        <v>5435</v>
      </c>
      <c r="B440" s="822" t="s">
        <v>5436</v>
      </c>
      <c r="C440" s="822" t="s">
        <v>599</v>
      </c>
      <c r="D440" s="822" t="s">
        <v>2893</v>
      </c>
      <c r="E440" s="822" t="s">
        <v>5703</v>
      </c>
      <c r="F440" s="822" t="s">
        <v>5718</v>
      </c>
      <c r="G440" s="822" t="s">
        <v>5719</v>
      </c>
      <c r="H440" s="831"/>
      <c r="I440" s="831"/>
      <c r="J440" s="822"/>
      <c r="K440" s="822"/>
      <c r="L440" s="831"/>
      <c r="M440" s="831"/>
      <c r="N440" s="822"/>
      <c r="O440" s="822"/>
      <c r="P440" s="831">
        <v>109.41</v>
      </c>
      <c r="Q440" s="831">
        <v>8311.8700000000008</v>
      </c>
      <c r="R440" s="827"/>
      <c r="S440" s="832">
        <v>75.969929622520809</v>
      </c>
    </row>
    <row r="441" spans="1:19" ht="14.45" customHeight="1" x14ac:dyDescent="0.2">
      <c r="A441" s="821" t="s">
        <v>5435</v>
      </c>
      <c r="B441" s="822" t="s">
        <v>5436</v>
      </c>
      <c r="C441" s="822" t="s">
        <v>599</v>
      </c>
      <c r="D441" s="822" t="s">
        <v>2893</v>
      </c>
      <c r="E441" s="822" t="s">
        <v>5703</v>
      </c>
      <c r="F441" s="822" t="s">
        <v>5720</v>
      </c>
      <c r="G441" s="822" t="s">
        <v>5721</v>
      </c>
      <c r="H441" s="831"/>
      <c r="I441" s="831"/>
      <c r="J441" s="822"/>
      <c r="K441" s="822"/>
      <c r="L441" s="831"/>
      <c r="M441" s="831"/>
      <c r="N441" s="822"/>
      <c r="O441" s="822"/>
      <c r="P441" s="831">
        <v>65</v>
      </c>
      <c r="Q441" s="831">
        <v>6154.85</v>
      </c>
      <c r="R441" s="827"/>
      <c r="S441" s="832">
        <v>94.690000000000012</v>
      </c>
    </row>
    <row r="442" spans="1:19" ht="14.45" customHeight="1" x14ac:dyDescent="0.2">
      <c r="A442" s="821" t="s">
        <v>5435</v>
      </c>
      <c r="B442" s="822" t="s">
        <v>5436</v>
      </c>
      <c r="C442" s="822" t="s">
        <v>599</v>
      </c>
      <c r="D442" s="822" t="s">
        <v>2893</v>
      </c>
      <c r="E442" s="822" t="s">
        <v>5703</v>
      </c>
      <c r="F442" s="822" t="s">
        <v>5722</v>
      </c>
      <c r="G442" s="822" t="s">
        <v>5721</v>
      </c>
      <c r="H442" s="831"/>
      <c r="I442" s="831"/>
      <c r="J442" s="822"/>
      <c r="K442" s="822"/>
      <c r="L442" s="831"/>
      <c r="M442" s="831"/>
      <c r="N442" s="822"/>
      <c r="O442" s="822"/>
      <c r="P442" s="831">
        <v>237</v>
      </c>
      <c r="Q442" s="831">
        <v>18004.89</v>
      </c>
      <c r="R442" s="827"/>
      <c r="S442" s="832">
        <v>75.97</v>
      </c>
    </row>
    <row r="443" spans="1:19" ht="14.45" customHeight="1" x14ac:dyDescent="0.2">
      <c r="A443" s="821" t="s">
        <v>5435</v>
      </c>
      <c r="B443" s="822" t="s">
        <v>5436</v>
      </c>
      <c r="C443" s="822" t="s">
        <v>599</v>
      </c>
      <c r="D443" s="822" t="s">
        <v>2893</v>
      </c>
      <c r="E443" s="822" t="s">
        <v>5703</v>
      </c>
      <c r="F443" s="822" t="s">
        <v>5729</v>
      </c>
      <c r="G443" s="822" t="s">
        <v>5730</v>
      </c>
      <c r="H443" s="831"/>
      <c r="I443" s="831"/>
      <c r="J443" s="822"/>
      <c r="K443" s="822"/>
      <c r="L443" s="831"/>
      <c r="M443" s="831"/>
      <c r="N443" s="822"/>
      <c r="O443" s="822"/>
      <c r="P443" s="831">
        <v>1</v>
      </c>
      <c r="Q443" s="831">
        <v>270000</v>
      </c>
      <c r="R443" s="827"/>
      <c r="S443" s="832">
        <v>270000</v>
      </c>
    </row>
    <row r="444" spans="1:19" ht="14.45" customHeight="1" x14ac:dyDescent="0.2">
      <c r="A444" s="821" t="s">
        <v>5435</v>
      </c>
      <c r="B444" s="822" t="s">
        <v>5436</v>
      </c>
      <c r="C444" s="822" t="s">
        <v>599</v>
      </c>
      <c r="D444" s="822" t="s">
        <v>2893</v>
      </c>
      <c r="E444" s="822" t="s">
        <v>5735</v>
      </c>
      <c r="F444" s="822" t="s">
        <v>5736</v>
      </c>
      <c r="G444" s="822" t="s">
        <v>5737</v>
      </c>
      <c r="H444" s="831">
        <v>1</v>
      </c>
      <c r="I444" s="831">
        <v>300</v>
      </c>
      <c r="J444" s="822"/>
      <c r="K444" s="822">
        <v>300</v>
      </c>
      <c r="L444" s="831"/>
      <c r="M444" s="831"/>
      <c r="N444" s="822"/>
      <c r="O444" s="822"/>
      <c r="P444" s="831">
        <v>1</v>
      </c>
      <c r="Q444" s="831">
        <v>304</v>
      </c>
      <c r="R444" s="827"/>
      <c r="S444" s="832">
        <v>304</v>
      </c>
    </row>
    <row r="445" spans="1:19" ht="14.45" customHeight="1" x14ac:dyDescent="0.2">
      <c r="A445" s="821" t="s">
        <v>5435</v>
      </c>
      <c r="B445" s="822" t="s">
        <v>5436</v>
      </c>
      <c r="C445" s="822" t="s">
        <v>599</v>
      </c>
      <c r="D445" s="822" t="s">
        <v>2893</v>
      </c>
      <c r="E445" s="822" t="s">
        <v>5735</v>
      </c>
      <c r="F445" s="822" t="s">
        <v>5738</v>
      </c>
      <c r="G445" s="822" t="s">
        <v>5739</v>
      </c>
      <c r="H445" s="831">
        <v>8</v>
      </c>
      <c r="I445" s="831">
        <v>976</v>
      </c>
      <c r="J445" s="822">
        <v>2</v>
      </c>
      <c r="K445" s="822">
        <v>122</v>
      </c>
      <c r="L445" s="831">
        <v>4</v>
      </c>
      <c r="M445" s="831">
        <v>488</v>
      </c>
      <c r="N445" s="822">
        <v>1</v>
      </c>
      <c r="O445" s="822">
        <v>122</v>
      </c>
      <c r="P445" s="831"/>
      <c r="Q445" s="831"/>
      <c r="R445" s="827"/>
      <c r="S445" s="832"/>
    </row>
    <row r="446" spans="1:19" ht="14.45" customHeight="1" x14ac:dyDescent="0.2">
      <c r="A446" s="821" t="s">
        <v>5435</v>
      </c>
      <c r="B446" s="822" t="s">
        <v>5436</v>
      </c>
      <c r="C446" s="822" t="s">
        <v>599</v>
      </c>
      <c r="D446" s="822" t="s">
        <v>2893</v>
      </c>
      <c r="E446" s="822" t="s">
        <v>5735</v>
      </c>
      <c r="F446" s="822" t="s">
        <v>5740</v>
      </c>
      <c r="G446" s="822" t="s">
        <v>5741</v>
      </c>
      <c r="H446" s="831">
        <v>275</v>
      </c>
      <c r="I446" s="831">
        <v>40425</v>
      </c>
      <c r="J446" s="822">
        <v>0.52803793252086684</v>
      </c>
      <c r="K446" s="822">
        <v>147</v>
      </c>
      <c r="L446" s="831">
        <v>507</v>
      </c>
      <c r="M446" s="831">
        <v>76557</v>
      </c>
      <c r="N446" s="822">
        <v>1</v>
      </c>
      <c r="O446" s="822">
        <v>151</v>
      </c>
      <c r="P446" s="831">
        <v>291</v>
      </c>
      <c r="Q446" s="831">
        <v>44523</v>
      </c>
      <c r="R446" s="827">
        <v>0.58156667581018062</v>
      </c>
      <c r="S446" s="832">
        <v>153</v>
      </c>
    </row>
    <row r="447" spans="1:19" ht="14.45" customHeight="1" x14ac:dyDescent="0.2">
      <c r="A447" s="821" t="s">
        <v>5435</v>
      </c>
      <c r="B447" s="822" t="s">
        <v>5436</v>
      </c>
      <c r="C447" s="822" t="s">
        <v>599</v>
      </c>
      <c r="D447" s="822" t="s">
        <v>2893</v>
      </c>
      <c r="E447" s="822" t="s">
        <v>5735</v>
      </c>
      <c r="F447" s="822" t="s">
        <v>5742</v>
      </c>
      <c r="G447" s="822" t="s">
        <v>5743</v>
      </c>
      <c r="H447" s="831">
        <v>2</v>
      </c>
      <c r="I447" s="831">
        <v>392</v>
      </c>
      <c r="J447" s="822">
        <v>0.1407035175879397</v>
      </c>
      <c r="K447" s="822">
        <v>196</v>
      </c>
      <c r="L447" s="831">
        <v>14</v>
      </c>
      <c r="M447" s="831">
        <v>2786</v>
      </c>
      <c r="N447" s="822">
        <v>1</v>
      </c>
      <c r="O447" s="822">
        <v>199</v>
      </c>
      <c r="P447" s="831">
        <v>4</v>
      </c>
      <c r="Q447" s="831">
        <v>804</v>
      </c>
      <c r="R447" s="827">
        <v>0.28858578607322327</v>
      </c>
      <c r="S447" s="832">
        <v>201</v>
      </c>
    </row>
    <row r="448" spans="1:19" ht="14.45" customHeight="1" x14ac:dyDescent="0.2">
      <c r="A448" s="821" t="s">
        <v>5435</v>
      </c>
      <c r="B448" s="822" t="s">
        <v>5436</v>
      </c>
      <c r="C448" s="822" t="s">
        <v>599</v>
      </c>
      <c r="D448" s="822" t="s">
        <v>2893</v>
      </c>
      <c r="E448" s="822" t="s">
        <v>5735</v>
      </c>
      <c r="F448" s="822" t="s">
        <v>5744</v>
      </c>
      <c r="G448" s="822" t="s">
        <v>5745</v>
      </c>
      <c r="H448" s="831">
        <v>223</v>
      </c>
      <c r="I448" s="831">
        <v>8251</v>
      </c>
      <c r="J448" s="822">
        <v>0.5206992300896125</v>
      </c>
      <c r="K448" s="822">
        <v>37</v>
      </c>
      <c r="L448" s="831">
        <v>417</v>
      </c>
      <c r="M448" s="831">
        <v>15846</v>
      </c>
      <c r="N448" s="822">
        <v>1</v>
      </c>
      <c r="O448" s="822">
        <v>38</v>
      </c>
      <c r="P448" s="831">
        <v>188</v>
      </c>
      <c r="Q448" s="831">
        <v>7144</v>
      </c>
      <c r="R448" s="827">
        <v>0.45083932853717024</v>
      </c>
      <c r="S448" s="832">
        <v>38</v>
      </c>
    </row>
    <row r="449" spans="1:19" ht="14.45" customHeight="1" x14ac:dyDescent="0.2">
      <c r="A449" s="821" t="s">
        <v>5435</v>
      </c>
      <c r="B449" s="822" t="s">
        <v>5436</v>
      </c>
      <c r="C449" s="822" t="s">
        <v>599</v>
      </c>
      <c r="D449" s="822" t="s">
        <v>2893</v>
      </c>
      <c r="E449" s="822" t="s">
        <v>5735</v>
      </c>
      <c r="F449" s="822" t="s">
        <v>5750</v>
      </c>
      <c r="G449" s="822" t="s">
        <v>5751</v>
      </c>
      <c r="H449" s="831">
        <v>669</v>
      </c>
      <c r="I449" s="831">
        <v>119082</v>
      </c>
      <c r="J449" s="822">
        <v>0.44648494619624313</v>
      </c>
      <c r="K449" s="822">
        <v>178</v>
      </c>
      <c r="L449" s="831">
        <v>1490</v>
      </c>
      <c r="M449" s="831">
        <v>266710</v>
      </c>
      <c r="N449" s="822">
        <v>1</v>
      </c>
      <c r="O449" s="822">
        <v>179</v>
      </c>
      <c r="P449" s="831">
        <v>1083</v>
      </c>
      <c r="Q449" s="831">
        <v>194940</v>
      </c>
      <c r="R449" s="827">
        <v>0.73090622773799263</v>
      </c>
      <c r="S449" s="832">
        <v>180</v>
      </c>
    </row>
    <row r="450" spans="1:19" ht="14.45" customHeight="1" x14ac:dyDescent="0.2">
      <c r="A450" s="821" t="s">
        <v>5435</v>
      </c>
      <c r="B450" s="822" t="s">
        <v>5436</v>
      </c>
      <c r="C450" s="822" t="s">
        <v>599</v>
      </c>
      <c r="D450" s="822" t="s">
        <v>2893</v>
      </c>
      <c r="E450" s="822" t="s">
        <v>5735</v>
      </c>
      <c r="F450" s="822" t="s">
        <v>5754</v>
      </c>
      <c r="G450" s="822" t="s">
        <v>5755</v>
      </c>
      <c r="H450" s="831">
        <v>192</v>
      </c>
      <c r="I450" s="831">
        <v>0</v>
      </c>
      <c r="J450" s="822"/>
      <c r="K450" s="822">
        <v>0</v>
      </c>
      <c r="L450" s="831">
        <v>355</v>
      </c>
      <c r="M450" s="831">
        <v>0</v>
      </c>
      <c r="N450" s="822"/>
      <c r="O450" s="822">
        <v>0</v>
      </c>
      <c r="P450" s="831">
        <v>275</v>
      </c>
      <c r="Q450" s="831">
        <v>0</v>
      </c>
      <c r="R450" s="827"/>
      <c r="S450" s="832">
        <v>0</v>
      </c>
    </row>
    <row r="451" spans="1:19" ht="14.45" customHeight="1" x14ac:dyDescent="0.2">
      <c r="A451" s="821" t="s">
        <v>5435</v>
      </c>
      <c r="B451" s="822" t="s">
        <v>5436</v>
      </c>
      <c r="C451" s="822" t="s">
        <v>599</v>
      </c>
      <c r="D451" s="822" t="s">
        <v>2893</v>
      </c>
      <c r="E451" s="822" t="s">
        <v>5735</v>
      </c>
      <c r="F451" s="822" t="s">
        <v>5756</v>
      </c>
      <c r="G451" s="822" t="s">
        <v>5757</v>
      </c>
      <c r="H451" s="831">
        <v>8</v>
      </c>
      <c r="I451" s="831">
        <v>0</v>
      </c>
      <c r="J451" s="822"/>
      <c r="K451" s="822">
        <v>0</v>
      </c>
      <c r="L451" s="831">
        <v>16</v>
      </c>
      <c r="M451" s="831">
        <v>0</v>
      </c>
      <c r="N451" s="822"/>
      <c r="O451" s="822">
        <v>0</v>
      </c>
      <c r="P451" s="831">
        <v>17</v>
      </c>
      <c r="Q451" s="831">
        <v>0</v>
      </c>
      <c r="R451" s="827"/>
      <c r="S451" s="832">
        <v>0</v>
      </c>
    </row>
    <row r="452" spans="1:19" ht="14.45" customHeight="1" x14ac:dyDescent="0.2">
      <c r="A452" s="821" t="s">
        <v>5435</v>
      </c>
      <c r="B452" s="822" t="s">
        <v>5436</v>
      </c>
      <c r="C452" s="822" t="s">
        <v>599</v>
      </c>
      <c r="D452" s="822" t="s">
        <v>2893</v>
      </c>
      <c r="E452" s="822" t="s">
        <v>5735</v>
      </c>
      <c r="F452" s="822" t="s">
        <v>5758</v>
      </c>
      <c r="G452" s="822" t="s">
        <v>5759</v>
      </c>
      <c r="H452" s="831">
        <v>485</v>
      </c>
      <c r="I452" s="831">
        <v>118340</v>
      </c>
      <c r="J452" s="822">
        <v>0.55455844794863984</v>
      </c>
      <c r="K452" s="822">
        <v>244</v>
      </c>
      <c r="L452" s="831">
        <v>871</v>
      </c>
      <c r="M452" s="831">
        <v>213395</v>
      </c>
      <c r="N452" s="822">
        <v>1</v>
      </c>
      <c r="O452" s="822">
        <v>245</v>
      </c>
      <c r="P452" s="831">
        <v>524</v>
      </c>
      <c r="Q452" s="831">
        <v>128904</v>
      </c>
      <c r="R452" s="827">
        <v>0.60406288807141684</v>
      </c>
      <c r="S452" s="832">
        <v>246</v>
      </c>
    </row>
    <row r="453" spans="1:19" ht="14.45" customHeight="1" x14ac:dyDescent="0.2">
      <c r="A453" s="821" t="s">
        <v>5435</v>
      </c>
      <c r="B453" s="822" t="s">
        <v>5436</v>
      </c>
      <c r="C453" s="822" t="s">
        <v>599</v>
      </c>
      <c r="D453" s="822" t="s">
        <v>2893</v>
      </c>
      <c r="E453" s="822" t="s">
        <v>5735</v>
      </c>
      <c r="F453" s="822" t="s">
        <v>5760</v>
      </c>
      <c r="G453" s="822" t="s">
        <v>5761</v>
      </c>
      <c r="H453" s="831">
        <v>662</v>
      </c>
      <c r="I453" s="831">
        <v>22066.639999999999</v>
      </c>
      <c r="J453" s="822">
        <v>0.54173451654186699</v>
      </c>
      <c r="K453" s="822">
        <v>33.333293051359519</v>
      </c>
      <c r="L453" s="831">
        <v>1222</v>
      </c>
      <c r="M453" s="831">
        <v>40733.310000000005</v>
      </c>
      <c r="N453" s="822">
        <v>1</v>
      </c>
      <c r="O453" s="822">
        <v>33.333314238952539</v>
      </c>
      <c r="P453" s="831">
        <v>1075</v>
      </c>
      <c r="Q453" s="831">
        <v>35833.30000000001</v>
      </c>
      <c r="R453" s="827">
        <v>0.87970508657410862</v>
      </c>
      <c r="S453" s="832">
        <v>33.333302325581407</v>
      </c>
    </row>
    <row r="454" spans="1:19" ht="14.45" customHeight="1" x14ac:dyDescent="0.2">
      <c r="A454" s="821" t="s">
        <v>5435</v>
      </c>
      <c r="B454" s="822" t="s">
        <v>5436</v>
      </c>
      <c r="C454" s="822" t="s">
        <v>599</v>
      </c>
      <c r="D454" s="822" t="s">
        <v>2893</v>
      </c>
      <c r="E454" s="822" t="s">
        <v>5735</v>
      </c>
      <c r="F454" s="822" t="s">
        <v>5762</v>
      </c>
      <c r="G454" s="822" t="s">
        <v>5763</v>
      </c>
      <c r="H454" s="831">
        <v>651</v>
      </c>
      <c r="I454" s="831">
        <v>24087</v>
      </c>
      <c r="J454" s="822">
        <v>0.43120300751879698</v>
      </c>
      <c r="K454" s="822">
        <v>37</v>
      </c>
      <c r="L454" s="831">
        <v>1470</v>
      </c>
      <c r="M454" s="831">
        <v>55860</v>
      </c>
      <c r="N454" s="822">
        <v>1</v>
      </c>
      <c r="O454" s="822">
        <v>38</v>
      </c>
      <c r="P454" s="831">
        <v>983</v>
      </c>
      <c r="Q454" s="831">
        <v>37354</v>
      </c>
      <c r="R454" s="827">
        <v>0.66870748299319727</v>
      </c>
      <c r="S454" s="832">
        <v>38</v>
      </c>
    </row>
    <row r="455" spans="1:19" ht="14.45" customHeight="1" x14ac:dyDescent="0.2">
      <c r="A455" s="821" t="s">
        <v>5435</v>
      </c>
      <c r="B455" s="822" t="s">
        <v>5436</v>
      </c>
      <c r="C455" s="822" t="s">
        <v>599</v>
      </c>
      <c r="D455" s="822" t="s">
        <v>2893</v>
      </c>
      <c r="E455" s="822" t="s">
        <v>5735</v>
      </c>
      <c r="F455" s="822" t="s">
        <v>5764</v>
      </c>
      <c r="G455" s="822" t="s">
        <v>5765</v>
      </c>
      <c r="H455" s="831">
        <v>1</v>
      </c>
      <c r="I455" s="831">
        <v>86</v>
      </c>
      <c r="J455" s="822"/>
      <c r="K455" s="822">
        <v>86</v>
      </c>
      <c r="L455" s="831"/>
      <c r="M455" s="831"/>
      <c r="N455" s="822"/>
      <c r="O455" s="822"/>
      <c r="P455" s="831">
        <v>1</v>
      </c>
      <c r="Q455" s="831">
        <v>88</v>
      </c>
      <c r="R455" s="827"/>
      <c r="S455" s="832">
        <v>88</v>
      </c>
    </row>
    <row r="456" spans="1:19" ht="14.45" customHeight="1" x14ac:dyDescent="0.2">
      <c r="A456" s="821" t="s">
        <v>5435</v>
      </c>
      <c r="B456" s="822" t="s">
        <v>5436</v>
      </c>
      <c r="C456" s="822" t="s">
        <v>599</v>
      </c>
      <c r="D456" s="822" t="s">
        <v>2893</v>
      </c>
      <c r="E456" s="822" t="s">
        <v>5735</v>
      </c>
      <c r="F456" s="822" t="s">
        <v>5766</v>
      </c>
      <c r="G456" s="822" t="s">
        <v>5767</v>
      </c>
      <c r="H456" s="831">
        <v>81</v>
      </c>
      <c r="I456" s="831">
        <v>2592</v>
      </c>
      <c r="J456" s="822">
        <v>0.41339712918660287</v>
      </c>
      <c r="K456" s="822">
        <v>32</v>
      </c>
      <c r="L456" s="831">
        <v>190</v>
      </c>
      <c r="M456" s="831">
        <v>6270</v>
      </c>
      <c r="N456" s="822">
        <v>1</v>
      </c>
      <c r="O456" s="822">
        <v>33</v>
      </c>
      <c r="P456" s="831">
        <v>173</v>
      </c>
      <c r="Q456" s="831">
        <v>5709</v>
      </c>
      <c r="R456" s="827">
        <v>0.91052631578947374</v>
      </c>
      <c r="S456" s="832">
        <v>33</v>
      </c>
    </row>
    <row r="457" spans="1:19" ht="14.45" customHeight="1" x14ac:dyDescent="0.2">
      <c r="A457" s="821" t="s">
        <v>5435</v>
      </c>
      <c r="B457" s="822" t="s">
        <v>5436</v>
      </c>
      <c r="C457" s="822" t="s">
        <v>599</v>
      </c>
      <c r="D457" s="822" t="s">
        <v>2893</v>
      </c>
      <c r="E457" s="822" t="s">
        <v>5735</v>
      </c>
      <c r="F457" s="822" t="s">
        <v>5768</v>
      </c>
      <c r="G457" s="822" t="s">
        <v>5769</v>
      </c>
      <c r="H457" s="831">
        <v>18</v>
      </c>
      <c r="I457" s="831">
        <v>2376</v>
      </c>
      <c r="J457" s="822">
        <v>0.97777777777777775</v>
      </c>
      <c r="K457" s="822">
        <v>132</v>
      </c>
      <c r="L457" s="831">
        <v>18</v>
      </c>
      <c r="M457" s="831">
        <v>2430</v>
      </c>
      <c r="N457" s="822">
        <v>1</v>
      </c>
      <c r="O457" s="822">
        <v>135</v>
      </c>
      <c r="P457" s="831">
        <v>34</v>
      </c>
      <c r="Q457" s="831">
        <v>4658</v>
      </c>
      <c r="R457" s="827">
        <v>1.9168724279835392</v>
      </c>
      <c r="S457" s="832">
        <v>137</v>
      </c>
    </row>
    <row r="458" spans="1:19" ht="14.45" customHeight="1" x14ac:dyDescent="0.2">
      <c r="A458" s="821" t="s">
        <v>5435</v>
      </c>
      <c r="B458" s="822" t="s">
        <v>5436</v>
      </c>
      <c r="C458" s="822" t="s">
        <v>599</v>
      </c>
      <c r="D458" s="822" t="s">
        <v>2893</v>
      </c>
      <c r="E458" s="822" t="s">
        <v>5735</v>
      </c>
      <c r="F458" s="822" t="s">
        <v>5772</v>
      </c>
      <c r="G458" s="822" t="s">
        <v>5773</v>
      </c>
      <c r="H458" s="831"/>
      <c r="I458" s="831"/>
      <c r="J458" s="822"/>
      <c r="K458" s="822"/>
      <c r="L458" s="831">
        <v>0</v>
      </c>
      <c r="M458" s="831">
        <v>0</v>
      </c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5435</v>
      </c>
      <c r="B459" s="822" t="s">
        <v>5436</v>
      </c>
      <c r="C459" s="822" t="s">
        <v>599</v>
      </c>
      <c r="D459" s="822" t="s">
        <v>2893</v>
      </c>
      <c r="E459" s="822" t="s">
        <v>5735</v>
      </c>
      <c r="F459" s="822" t="s">
        <v>5774</v>
      </c>
      <c r="G459" s="822" t="s">
        <v>5775</v>
      </c>
      <c r="H459" s="831">
        <v>2</v>
      </c>
      <c r="I459" s="831">
        <v>710</v>
      </c>
      <c r="J459" s="822">
        <v>0.99162011173184361</v>
      </c>
      <c r="K459" s="822">
        <v>355</v>
      </c>
      <c r="L459" s="831">
        <v>2</v>
      </c>
      <c r="M459" s="831">
        <v>716</v>
      </c>
      <c r="N459" s="822">
        <v>1</v>
      </c>
      <c r="O459" s="822">
        <v>358</v>
      </c>
      <c r="P459" s="831"/>
      <c r="Q459" s="831"/>
      <c r="R459" s="827"/>
      <c r="S459" s="832"/>
    </row>
    <row r="460" spans="1:19" ht="14.45" customHeight="1" x14ac:dyDescent="0.2">
      <c r="A460" s="821" t="s">
        <v>5435</v>
      </c>
      <c r="B460" s="822" t="s">
        <v>5436</v>
      </c>
      <c r="C460" s="822" t="s">
        <v>599</v>
      </c>
      <c r="D460" s="822" t="s">
        <v>2893</v>
      </c>
      <c r="E460" s="822" t="s">
        <v>5735</v>
      </c>
      <c r="F460" s="822" t="s">
        <v>5776</v>
      </c>
      <c r="G460" s="822" t="s">
        <v>5777</v>
      </c>
      <c r="H460" s="831">
        <v>24</v>
      </c>
      <c r="I460" s="831">
        <v>1416</v>
      </c>
      <c r="J460" s="822">
        <v>0.42205663189269749</v>
      </c>
      <c r="K460" s="822">
        <v>59</v>
      </c>
      <c r="L460" s="831">
        <v>55</v>
      </c>
      <c r="M460" s="831">
        <v>3355</v>
      </c>
      <c r="N460" s="822">
        <v>1</v>
      </c>
      <c r="O460" s="822">
        <v>61</v>
      </c>
      <c r="P460" s="831">
        <v>61</v>
      </c>
      <c r="Q460" s="831">
        <v>3782</v>
      </c>
      <c r="R460" s="827">
        <v>1.1272727272727272</v>
      </c>
      <c r="S460" s="832">
        <v>62</v>
      </c>
    </row>
    <row r="461" spans="1:19" ht="14.45" customHeight="1" x14ac:dyDescent="0.2">
      <c r="A461" s="821" t="s">
        <v>5435</v>
      </c>
      <c r="B461" s="822" t="s">
        <v>5436</v>
      </c>
      <c r="C461" s="822" t="s">
        <v>599</v>
      </c>
      <c r="D461" s="822" t="s">
        <v>2893</v>
      </c>
      <c r="E461" s="822" t="s">
        <v>5735</v>
      </c>
      <c r="F461" s="822" t="s">
        <v>5780</v>
      </c>
      <c r="G461" s="822" t="s">
        <v>5781</v>
      </c>
      <c r="H461" s="831"/>
      <c r="I461" s="831"/>
      <c r="J461" s="822"/>
      <c r="K461" s="822"/>
      <c r="L461" s="831">
        <v>1</v>
      </c>
      <c r="M461" s="831">
        <v>61</v>
      </c>
      <c r="N461" s="822">
        <v>1</v>
      </c>
      <c r="O461" s="822">
        <v>61</v>
      </c>
      <c r="P461" s="831"/>
      <c r="Q461" s="831"/>
      <c r="R461" s="827"/>
      <c r="S461" s="832"/>
    </row>
    <row r="462" spans="1:19" ht="14.45" customHeight="1" x14ac:dyDescent="0.2">
      <c r="A462" s="821" t="s">
        <v>5435</v>
      </c>
      <c r="B462" s="822" t="s">
        <v>5436</v>
      </c>
      <c r="C462" s="822" t="s">
        <v>599</v>
      </c>
      <c r="D462" s="822" t="s">
        <v>2893</v>
      </c>
      <c r="E462" s="822" t="s">
        <v>5735</v>
      </c>
      <c r="F462" s="822" t="s">
        <v>5782</v>
      </c>
      <c r="G462" s="822" t="s">
        <v>5783</v>
      </c>
      <c r="H462" s="831"/>
      <c r="I462" s="831"/>
      <c r="J462" s="822"/>
      <c r="K462" s="822"/>
      <c r="L462" s="831">
        <v>99</v>
      </c>
      <c r="M462" s="831">
        <v>11484</v>
      </c>
      <c r="N462" s="822">
        <v>1</v>
      </c>
      <c r="O462" s="822">
        <v>116</v>
      </c>
      <c r="P462" s="831">
        <v>45</v>
      </c>
      <c r="Q462" s="831">
        <v>5265</v>
      </c>
      <c r="R462" s="827">
        <v>0.45846394984326017</v>
      </c>
      <c r="S462" s="832">
        <v>117</v>
      </c>
    </row>
    <row r="463" spans="1:19" ht="14.45" customHeight="1" x14ac:dyDescent="0.2">
      <c r="A463" s="821" t="s">
        <v>5435</v>
      </c>
      <c r="B463" s="822" t="s">
        <v>5436</v>
      </c>
      <c r="C463" s="822" t="s">
        <v>599</v>
      </c>
      <c r="D463" s="822" t="s">
        <v>2893</v>
      </c>
      <c r="E463" s="822" t="s">
        <v>5735</v>
      </c>
      <c r="F463" s="822" t="s">
        <v>5784</v>
      </c>
      <c r="G463" s="822" t="s">
        <v>5785</v>
      </c>
      <c r="H463" s="831"/>
      <c r="I463" s="831"/>
      <c r="J463" s="822"/>
      <c r="K463" s="822"/>
      <c r="L463" s="831">
        <v>24</v>
      </c>
      <c r="M463" s="831">
        <v>0</v>
      </c>
      <c r="N463" s="822"/>
      <c r="O463" s="822">
        <v>0</v>
      </c>
      <c r="P463" s="831">
        <v>41</v>
      </c>
      <c r="Q463" s="831">
        <v>0</v>
      </c>
      <c r="R463" s="827"/>
      <c r="S463" s="832">
        <v>0</v>
      </c>
    </row>
    <row r="464" spans="1:19" ht="14.45" customHeight="1" x14ac:dyDescent="0.2">
      <c r="A464" s="821" t="s">
        <v>5435</v>
      </c>
      <c r="B464" s="822" t="s">
        <v>5436</v>
      </c>
      <c r="C464" s="822" t="s">
        <v>599</v>
      </c>
      <c r="D464" s="822" t="s">
        <v>2893</v>
      </c>
      <c r="E464" s="822" t="s">
        <v>5735</v>
      </c>
      <c r="F464" s="822" t="s">
        <v>5789</v>
      </c>
      <c r="G464" s="822" t="s">
        <v>5787</v>
      </c>
      <c r="H464" s="831"/>
      <c r="I464" s="831"/>
      <c r="J464" s="822"/>
      <c r="K464" s="822"/>
      <c r="L464" s="831"/>
      <c r="M464" s="831"/>
      <c r="N464" s="822"/>
      <c r="O464" s="822"/>
      <c r="P464" s="831">
        <v>5</v>
      </c>
      <c r="Q464" s="831">
        <v>0</v>
      </c>
      <c r="R464" s="827"/>
      <c r="S464" s="832">
        <v>0</v>
      </c>
    </row>
    <row r="465" spans="1:19" ht="14.45" customHeight="1" x14ac:dyDescent="0.2">
      <c r="A465" s="821" t="s">
        <v>5435</v>
      </c>
      <c r="B465" s="822" t="s">
        <v>5436</v>
      </c>
      <c r="C465" s="822" t="s">
        <v>599</v>
      </c>
      <c r="D465" s="822" t="s">
        <v>2893</v>
      </c>
      <c r="E465" s="822" t="s">
        <v>5735</v>
      </c>
      <c r="F465" s="822" t="s">
        <v>5790</v>
      </c>
      <c r="G465" s="822" t="s">
        <v>5787</v>
      </c>
      <c r="H465" s="831"/>
      <c r="I465" s="831"/>
      <c r="J465" s="822"/>
      <c r="K465" s="822"/>
      <c r="L465" s="831"/>
      <c r="M465" s="831"/>
      <c r="N465" s="822"/>
      <c r="O465" s="822"/>
      <c r="P465" s="831">
        <v>1</v>
      </c>
      <c r="Q465" s="831">
        <v>0</v>
      </c>
      <c r="R465" s="827"/>
      <c r="S465" s="832">
        <v>0</v>
      </c>
    </row>
    <row r="466" spans="1:19" ht="14.45" customHeight="1" x14ac:dyDescent="0.2">
      <c r="A466" s="821" t="s">
        <v>5435</v>
      </c>
      <c r="B466" s="822" t="s">
        <v>5436</v>
      </c>
      <c r="C466" s="822" t="s">
        <v>599</v>
      </c>
      <c r="D466" s="822" t="s">
        <v>2893</v>
      </c>
      <c r="E466" s="822" t="s">
        <v>5735</v>
      </c>
      <c r="F466" s="822" t="s">
        <v>5791</v>
      </c>
      <c r="G466" s="822" t="s">
        <v>5792</v>
      </c>
      <c r="H466" s="831"/>
      <c r="I466" s="831"/>
      <c r="J466" s="822"/>
      <c r="K466" s="822"/>
      <c r="L466" s="831"/>
      <c r="M466" s="831"/>
      <c r="N466" s="822"/>
      <c r="O466" s="822"/>
      <c r="P466" s="831">
        <v>21</v>
      </c>
      <c r="Q466" s="831">
        <v>0</v>
      </c>
      <c r="R466" s="827"/>
      <c r="S466" s="832">
        <v>0</v>
      </c>
    </row>
    <row r="467" spans="1:19" ht="14.45" customHeight="1" x14ac:dyDescent="0.2">
      <c r="A467" s="821" t="s">
        <v>5435</v>
      </c>
      <c r="B467" s="822" t="s">
        <v>5436</v>
      </c>
      <c r="C467" s="822" t="s">
        <v>599</v>
      </c>
      <c r="D467" s="822" t="s">
        <v>2893</v>
      </c>
      <c r="E467" s="822" t="s">
        <v>5735</v>
      </c>
      <c r="F467" s="822" t="s">
        <v>5793</v>
      </c>
      <c r="G467" s="822" t="s">
        <v>5792</v>
      </c>
      <c r="H467" s="831"/>
      <c r="I467" s="831"/>
      <c r="J467" s="822"/>
      <c r="K467" s="822"/>
      <c r="L467" s="831"/>
      <c r="M467" s="831"/>
      <c r="N467" s="822"/>
      <c r="O467" s="822"/>
      <c r="P467" s="831">
        <v>2</v>
      </c>
      <c r="Q467" s="831">
        <v>0</v>
      </c>
      <c r="R467" s="827"/>
      <c r="S467" s="832">
        <v>0</v>
      </c>
    </row>
    <row r="468" spans="1:19" ht="14.45" customHeight="1" x14ac:dyDescent="0.2">
      <c r="A468" s="821" t="s">
        <v>5435</v>
      </c>
      <c r="B468" s="822" t="s">
        <v>5436</v>
      </c>
      <c r="C468" s="822" t="s">
        <v>599</v>
      </c>
      <c r="D468" s="822" t="s">
        <v>2895</v>
      </c>
      <c r="E468" s="822" t="s">
        <v>5437</v>
      </c>
      <c r="F468" s="822" t="s">
        <v>5438</v>
      </c>
      <c r="G468" s="822" t="s">
        <v>5439</v>
      </c>
      <c r="H468" s="831">
        <v>1.2</v>
      </c>
      <c r="I468" s="831">
        <v>64.92</v>
      </c>
      <c r="J468" s="822"/>
      <c r="K468" s="822">
        <v>54.1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5435</v>
      </c>
      <c r="B469" s="822" t="s">
        <v>5436</v>
      </c>
      <c r="C469" s="822" t="s">
        <v>599</v>
      </c>
      <c r="D469" s="822" t="s">
        <v>2895</v>
      </c>
      <c r="E469" s="822" t="s">
        <v>5437</v>
      </c>
      <c r="F469" s="822" t="s">
        <v>5444</v>
      </c>
      <c r="G469" s="822" t="s">
        <v>5445</v>
      </c>
      <c r="H469" s="831">
        <v>0.30000000000000004</v>
      </c>
      <c r="I469" s="831">
        <v>61.62</v>
      </c>
      <c r="J469" s="822">
        <v>0.15411935370916913</v>
      </c>
      <c r="K469" s="822">
        <v>205.39999999999995</v>
      </c>
      <c r="L469" s="831">
        <v>2.1</v>
      </c>
      <c r="M469" s="831">
        <v>399.82</v>
      </c>
      <c r="N469" s="822">
        <v>1</v>
      </c>
      <c r="O469" s="822">
        <v>190.39047619047619</v>
      </c>
      <c r="P469" s="831">
        <v>0.1</v>
      </c>
      <c r="Q469" s="831">
        <v>20.54</v>
      </c>
      <c r="R469" s="827">
        <v>5.1373117903056376E-2</v>
      </c>
      <c r="S469" s="832">
        <v>205.39999999999998</v>
      </c>
    </row>
    <row r="470" spans="1:19" ht="14.45" customHeight="1" x14ac:dyDescent="0.2">
      <c r="A470" s="821" t="s">
        <v>5435</v>
      </c>
      <c r="B470" s="822" t="s">
        <v>5436</v>
      </c>
      <c r="C470" s="822" t="s">
        <v>599</v>
      </c>
      <c r="D470" s="822" t="s">
        <v>2895</v>
      </c>
      <c r="E470" s="822" t="s">
        <v>5437</v>
      </c>
      <c r="F470" s="822" t="s">
        <v>5446</v>
      </c>
      <c r="G470" s="822"/>
      <c r="H470" s="831">
        <v>1</v>
      </c>
      <c r="I470" s="831">
        <v>4742.3999999999996</v>
      </c>
      <c r="J470" s="822"/>
      <c r="K470" s="822">
        <v>4742.3999999999996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5435</v>
      </c>
      <c r="B471" s="822" t="s">
        <v>5436</v>
      </c>
      <c r="C471" s="822" t="s">
        <v>599</v>
      </c>
      <c r="D471" s="822" t="s">
        <v>2895</v>
      </c>
      <c r="E471" s="822" t="s">
        <v>5437</v>
      </c>
      <c r="F471" s="822" t="s">
        <v>5448</v>
      </c>
      <c r="G471" s="822" t="s">
        <v>1341</v>
      </c>
      <c r="H471" s="831">
        <v>16</v>
      </c>
      <c r="I471" s="831">
        <v>217.62</v>
      </c>
      <c r="J471" s="822">
        <v>16.276738967838444</v>
      </c>
      <c r="K471" s="822">
        <v>13.60125</v>
      </c>
      <c r="L471" s="831">
        <v>1</v>
      </c>
      <c r="M471" s="831">
        <v>13.37</v>
      </c>
      <c r="N471" s="822">
        <v>1</v>
      </c>
      <c r="O471" s="822">
        <v>13.37</v>
      </c>
      <c r="P471" s="831"/>
      <c r="Q471" s="831"/>
      <c r="R471" s="827"/>
      <c r="S471" s="832"/>
    </row>
    <row r="472" spans="1:19" ht="14.45" customHeight="1" x14ac:dyDescent="0.2">
      <c r="A472" s="821" t="s">
        <v>5435</v>
      </c>
      <c r="B472" s="822" t="s">
        <v>5436</v>
      </c>
      <c r="C472" s="822" t="s">
        <v>599</v>
      </c>
      <c r="D472" s="822" t="s">
        <v>2895</v>
      </c>
      <c r="E472" s="822" t="s">
        <v>5437</v>
      </c>
      <c r="F472" s="822" t="s">
        <v>5449</v>
      </c>
      <c r="G472" s="822" t="s">
        <v>5450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227.34</v>
      </c>
      <c r="R472" s="827"/>
      <c r="S472" s="832">
        <v>227.34</v>
      </c>
    </row>
    <row r="473" spans="1:19" ht="14.45" customHeight="1" x14ac:dyDescent="0.2">
      <c r="A473" s="821" t="s">
        <v>5435</v>
      </c>
      <c r="B473" s="822" t="s">
        <v>5436</v>
      </c>
      <c r="C473" s="822" t="s">
        <v>599</v>
      </c>
      <c r="D473" s="822" t="s">
        <v>2895</v>
      </c>
      <c r="E473" s="822" t="s">
        <v>5437</v>
      </c>
      <c r="F473" s="822" t="s">
        <v>5455</v>
      </c>
      <c r="G473" s="822" t="s">
        <v>5456</v>
      </c>
      <c r="H473" s="831"/>
      <c r="I473" s="831"/>
      <c r="J473" s="822"/>
      <c r="K473" s="822"/>
      <c r="L473" s="831"/>
      <c r="M473" s="831"/>
      <c r="N473" s="822"/>
      <c r="O473" s="822"/>
      <c r="P473" s="831">
        <v>4</v>
      </c>
      <c r="Q473" s="831">
        <v>81709.399999999994</v>
      </c>
      <c r="R473" s="827"/>
      <c r="S473" s="832">
        <v>20427.349999999999</v>
      </c>
    </row>
    <row r="474" spans="1:19" ht="14.45" customHeight="1" x14ac:dyDescent="0.2">
      <c r="A474" s="821" t="s">
        <v>5435</v>
      </c>
      <c r="B474" s="822" t="s">
        <v>5436</v>
      </c>
      <c r="C474" s="822" t="s">
        <v>599</v>
      </c>
      <c r="D474" s="822" t="s">
        <v>2895</v>
      </c>
      <c r="E474" s="822" t="s">
        <v>5437</v>
      </c>
      <c r="F474" s="822" t="s">
        <v>5464</v>
      </c>
      <c r="G474" s="822" t="s">
        <v>5465</v>
      </c>
      <c r="H474" s="831"/>
      <c r="I474" s="831"/>
      <c r="J474" s="822"/>
      <c r="K474" s="822"/>
      <c r="L474" s="831"/>
      <c r="M474" s="831"/>
      <c r="N474" s="822"/>
      <c r="O474" s="822"/>
      <c r="P474" s="831">
        <v>1</v>
      </c>
      <c r="Q474" s="831">
        <v>78827</v>
      </c>
      <c r="R474" s="827"/>
      <c r="S474" s="832">
        <v>78827</v>
      </c>
    </row>
    <row r="475" spans="1:19" ht="14.45" customHeight="1" x14ac:dyDescent="0.2">
      <c r="A475" s="821" t="s">
        <v>5435</v>
      </c>
      <c r="B475" s="822" t="s">
        <v>5436</v>
      </c>
      <c r="C475" s="822" t="s">
        <v>599</v>
      </c>
      <c r="D475" s="822" t="s">
        <v>2895</v>
      </c>
      <c r="E475" s="822" t="s">
        <v>5437</v>
      </c>
      <c r="F475" s="822" t="s">
        <v>5468</v>
      </c>
      <c r="G475" s="822" t="s">
        <v>5469</v>
      </c>
      <c r="H475" s="831">
        <v>8</v>
      </c>
      <c r="I475" s="831">
        <v>66356.56</v>
      </c>
      <c r="J475" s="822"/>
      <c r="K475" s="822">
        <v>8294.57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5435</v>
      </c>
      <c r="B476" s="822" t="s">
        <v>5436</v>
      </c>
      <c r="C476" s="822" t="s">
        <v>599</v>
      </c>
      <c r="D476" s="822" t="s">
        <v>2895</v>
      </c>
      <c r="E476" s="822" t="s">
        <v>5437</v>
      </c>
      <c r="F476" s="822" t="s">
        <v>5473</v>
      </c>
      <c r="G476" s="822" t="s">
        <v>2095</v>
      </c>
      <c r="H476" s="831"/>
      <c r="I476" s="831"/>
      <c r="J476" s="822"/>
      <c r="K476" s="822"/>
      <c r="L476" s="831"/>
      <c r="M476" s="831"/>
      <c r="N476" s="822"/>
      <c r="O476" s="822"/>
      <c r="P476" s="831">
        <v>4.5600000000000005</v>
      </c>
      <c r="Q476" s="831">
        <v>29409.31</v>
      </c>
      <c r="R476" s="827"/>
      <c r="S476" s="832">
        <v>6449.4100877192977</v>
      </c>
    </row>
    <row r="477" spans="1:19" ht="14.45" customHeight="1" x14ac:dyDescent="0.2">
      <c r="A477" s="821" t="s">
        <v>5435</v>
      </c>
      <c r="B477" s="822" t="s">
        <v>5436</v>
      </c>
      <c r="C477" s="822" t="s">
        <v>599</v>
      </c>
      <c r="D477" s="822" t="s">
        <v>2895</v>
      </c>
      <c r="E477" s="822" t="s">
        <v>5437</v>
      </c>
      <c r="F477" s="822" t="s">
        <v>5474</v>
      </c>
      <c r="G477" s="822" t="s">
        <v>2095</v>
      </c>
      <c r="H477" s="831"/>
      <c r="I477" s="831"/>
      <c r="J477" s="822"/>
      <c r="K477" s="822"/>
      <c r="L477" s="831"/>
      <c r="M477" s="831"/>
      <c r="N477" s="822"/>
      <c r="O477" s="822"/>
      <c r="P477" s="831">
        <v>2.23</v>
      </c>
      <c r="Q477" s="831">
        <v>57529.54</v>
      </c>
      <c r="R477" s="827"/>
      <c r="S477" s="832">
        <v>25798</v>
      </c>
    </row>
    <row r="478" spans="1:19" ht="14.45" customHeight="1" x14ac:dyDescent="0.2">
      <c r="A478" s="821" t="s">
        <v>5435</v>
      </c>
      <c r="B478" s="822" t="s">
        <v>5436</v>
      </c>
      <c r="C478" s="822" t="s">
        <v>599</v>
      </c>
      <c r="D478" s="822" t="s">
        <v>2895</v>
      </c>
      <c r="E478" s="822" t="s">
        <v>5437</v>
      </c>
      <c r="F478" s="822" t="s">
        <v>5478</v>
      </c>
      <c r="G478" s="822"/>
      <c r="H478" s="831">
        <v>1</v>
      </c>
      <c r="I478" s="831">
        <v>48.74</v>
      </c>
      <c r="J478" s="822"/>
      <c r="K478" s="822">
        <v>48.74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5435</v>
      </c>
      <c r="B479" s="822" t="s">
        <v>5436</v>
      </c>
      <c r="C479" s="822" t="s">
        <v>599</v>
      </c>
      <c r="D479" s="822" t="s">
        <v>2895</v>
      </c>
      <c r="E479" s="822" t="s">
        <v>5437</v>
      </c>
      <c r="F479" s="822" t="s">
        <v>5479</v>
      </c>
      <c r="G479" s="822" t="s">
        <v>2057</v>
      </c>
      <c r="H479" s="831"/>
      <c r="I479" s="831"/>
      <c r="J479" s="822"/>
      <c r="K479" s="822"/>
      <c r="L479" s="831">
        <v>1</v>
      </c>
      <c r="M479" s="831">
        <v>1290.8599999999999</v>
      </c>
      <c r="N479" s="822">
        <v>1</v>
      </c>
      <c r="O479" s="822">
        <v>1290.8599999999999</v>
      </c>
      <c r="P479" s="831"/>
      <c r="Q479" s="831"/>
      <c r="R479" s="827"/>
      <c r="S479" s="832"/>
    </row>
    <row r="480" spans="1:19" ht="14.45" customHeight="1" x14ac:dyDescent="0.2">
      <c r="A480" s="821" t="s">
        <v>5435</v>
      </c>
      <c r="B480" s="822" t="s">
        <v>5436</v>
      </c>
      <c r="C480" s="822" t="s">
        <v>599</v>
      </c>
      <c r="D480" s="822" t="s">
        <v>2895</v>
      </c>
      <c r="E480" s="822" t="s">
        <v>5437</v>
      </c>
      <c r="F480" s="822" t="s">
        <v>5481</v>
      </c>
      <c r="G480" s="822" t="s">
        <v>1298</v>
      </c>
      <c r="H480" s="831">
        <v>1.5999999999999999</v>
      </c>
      <c r="I480" s="831">
        <v>291.44</v>
      </c>
      <c r="J480" s="822">
        <v>0.41542891353308437</v>
      </c>
      <c r="K480" s="822">
        <v>182.15</v>
      </c>
      <c r="L480" s="831">
        <v>4</v>
      </c>
      <c r="M480" s="831">
        <v>701.54</v>
      </c>
      <c r="N480" s="822">
        <v>1</v>
      </c>
      <c r="O480" s="822">
        <v>175.38499999999999</v>
      </c>
      <c r="P480" s="831">
        <v>0.4</v>
      </c>
      <c r="Q480" s="831">
        <v>70.08</v>
      </c>
      <c r="R480" s="827">
        <v>9.9894517775180325E-2</v>
      </c>
      <c r="S480" s="832">
        <v>175.2</v>
      </c>
    </row>
    <row r="481" spans="1:19" ht="14.45" customHeight="1" x14ac:dyDescent="0.2">
      <c r="A481" s="821" t="s">
        <v>5435</v>
      </c>
      <c r="B481" s="822" t="s">
        <v>5436</v>
      </c>
      <c r="C481" s="822" t="s">
        <v>599</v>
      </c>
      <c r="D481" s="822" t="s">
        <v>2895</v>
      </c>
      <c r="E481" s="822" t="s">
        <v>5437</v>
      </c>
      <c r="F481" s="822" t="s">
        <v>5482</v>
      </c>
      <c r="G481" s="822" t="s">
        <v>816</v>
      </c>
      <c r="H481" s="831">
        <v>0.2</v>
      </c>
      <c r="I481" s="831">
        <v>17.03</v>
      </c>
      <c r="J481" s="822">
        <v>0.31432262827611668</v>
      </c>
      <c r="K481" s="822">
        <v>85.15</v>
      </c>
      <c r="L481" s="831">
        <v>0.89999999999999991</v>
      </c>
      <c r="M481" s="831">
        <v>54.18</v>
      </c>
      <c r="N481" s="822">
        <v>1</v>
      </c>
      <c r="O481" s="822">
        <v>60.2</v>
      </c>
      <c r="P481" s="831">
        <v>0.4</v>
      </c>
      <c r="Q481" s="831">
        <v>23.85</v>
      </c>
      <c r="R481" s="827">
        <v>0.44019933554817281</v>
      </c>
      <c r="S481" s="832">
        <v>59.625</v>
      </c>
    </row>
    <row r="482" spans="1:19" ht="14.45" customHeight="1" x14ac:dyDescent="0.2">
      <c r="A482" s="821" t="s">
        <v>5435</v>
      </c>
      <c r="B482" s="822" t="s">
        <v>5436</v>
      </c>
      <c r="C482" s="822" t="s">
        <v>599</v>
      </c>
      <c r="D482" s="822" t="s">
        <v>2895</v>
      </c>
      <c r="E482" s="822" t="s">
        <v>5437</v>
      </c>
      <c r="F482" s="822" t="s">
        <v>5483</v>
      </c>
      <c r="G482" s="822" t="s">
        <v>3632</v>
      </c>
      <c r="H482" s="831">
        <v>0.06</v>
      </c>
      <c r="I482" s="831">
        <v>41.17</v>
      </c>
      <c r="J482" s="822">
        <v>0.11764873978396295</v>
      </c>
      <c r="K482" s="822">
        <v>686.16666666666674</v>
      </c>
      <c r="L482" s="831">
        <v>0.51</v>
      </c>
      <c r="M482" s="831">
        <v>349.94000000000005</v>
      </c>
      <c r="N482" s="822">
        <v>1</v>
      </c>
      <c r="O482" s="822">
        <v>686.15686274509812</v>
      </c>
      <c r="P482" s="831"/>
      <c r="Q482" s="831"/>
      <c r="R482" s="827"/>
      <c r="S482" s="832"/>
    </row>
    <row r="483" spans="1:19" ht="14.45" customHeight="1" x14ac:dyDescent="0.2">
      <c r="A483" s="821" t="s">
        <v>5435</v>
      </c>
      <c r="B483" s="822" t="s">
        <v>5436</v>
      </c>
      <c r="C483" s="822" t="s">
        <v>599</v>
      </c>
      <c r="D483" s="822" t="s">
        <v>2895</v>
      </c>
      <c r="E483" s="822" t="s">
        <v>5437</v>
      </c>
      <c r="F483" s="822" t="s">
        <v>5484</v>
      </c>
      <c r="G483" s="822" t="s">
        <v>3632</v>
      </c>
      <c r="H483" s="831"/>
      <c r="I483" s="831"/>
      <c r="J483" s="822"/>
      <c r="K483" s="822"/>
      <c r="L483" s="831">
        <v>2.52</v>
      </c>
      <c r="M483" s="831">
        <v>432.3</v>
      </c>
      <c r="N483" s="822">
        <v>1</v>
      </c>
      <c r="O483" s="822">
        <v>171.54761904761904</v>
      </c>
      <c r="P483" s="831"/>
      <c r="Q483" s="831"/>
      <c r="R483" s="827"/>
      <c r="S483" s="832"/>
    </row>
    <row r="484" spans="1:19" ht="14.45" customHeight="1" x14ac:dyDescent="0.2">
      <c r="A484" s="821" t="s">
        <v>5435</v>
      </c>
      <c r="B484" s="822" t="s">
        <v>5436</v>
      </c>
      <c r="C484" s="822" t="s">
        <v>599</v>
      </c>
      <c r="D484" s="822" t="s">
        <v>2895</v>
      </c>
      <c r="E484" s="822" t="s">
        <v>5437</v>
      </c>
      <c r="F484" s="822" t="s">
        <v>5485</v>
      </c>
      <c r="G484" s="822" t="s">
        <v>3632</v>
      </c>
      <c r="H484" s="831">
        <v>1</v>
      </c>
      <c r="I484" s="831">
        <v>343.09</v>
      </c>
      <c r="J484" s="822">
        <v>0.54054607616076622</v>
      </c>
      <c r="K484" s="822">
        <v>343.09</v>
      </c>
      <c r="L484" s="831">
        <v>1.85</v>
      </c>
      <c r="M484" s="831">
        <v>634.71</v>
      </c>
      <c r="N484" s="822">
        <v>1</v>
      </c>
      <c r="O484" s="822">
        <v>343.08648648648648</v>
      </c>
      <c r="P484" s="831"/>
      <c r="Q484" s="831"/>
      <c r="R484" s="827"/>
      <c r="S484" s="832"/>
    </row>
    <row r="485" spans="1:19" ht="14.45" customHeight="1" x14ac:dyDescent="0.2">
      <c r="A485" s="821" t="s">
        <v>5435</v>
      </c>
      <c r="B485" s="822" t="s">
        <v>5436</v>
      </c>
      <c r="C485" s="822" t="s">
        <v>599</v>
      </c>
      <c r="D485" s="822" t="s">
        <v>2895</v>
      </c>
      <c r="E485" s="822" t="s">
        <v>5437</v>
      </c>
      <c r="F485" s="822" t="s">
        <v>5488</v>
      </c>
      <c r="G485" s="822" t="s">
        <v>5489</v>
      </c>
      <c r="H485" s="831">
        <v>0.9</v>
      </c>
      <c r="I485" s="831">
        <v>105.57</v>
      </c>
      <c r="J485" s="822">
        <v>1.5</v>
      </c>
      <c r="K485" s="822">
        <v>117.29999999999998</v>
      </c>
      <c r="L485" s="831">
        <v>0.6</v>
      </c>
      <c r="M485" s="831">
        <v>70.38</v>
      </c>
      <c r="N485" s="822">
        <v>1</v>
      </c>
      <c r="O485" s="822">
        <v>117.3</v>
      </c>
      <c r="P485" s="831">
        <v>0.7</v>
      </c>
      <c r="Q485" s="831">
        <v>82.11</v>
      </c>
      <c r="R485" s="827">
        <v>1.1666666666666667</v>
      </c>
      <c r="S485" s="832">
        <v>117.30000000000001</v>
      </c>
    </row>
    <row r="486" spans="1:19" ht="14.45" customHeight="1" x14ac:dyDescent="0.2">
      <c r="A486" s="821" t="s">
        <v>5435</v>
      </c>
      <c r="B486" s="822" t="s">
        <v>5436</v>
      </c>
      <c r="C486" s="822" t="s">
        <v>599</v>
      </c>
      <c r="D486" s="822" t="s">
        <v>2895</v>
      </c>
      <c r="E486" s="822" t="s">
        <v>5437</v>
      </c>
      <c r="F486" s="822" t="s">
        <v>5490</v>
      </c>
      <c r="G486" s="822" t="s">
        <v>4160</v>
      </c>
      <c r="H486" s="831">
        <v>0.2</v>
      </c>
      <c r="I486" s="831">
        <v>17.899999999999999</v>
      </c>
      <c r="J486" s="822"/>
      <c r="K486" s="822">
        <v>89.499999999999986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5435</v>
      </c>
      <c r="B487" s="822" t="s">
        <v>5436</v>
      </c>
      <c r="C487" s="822" t="s">
        <v>599</v>
      </c>
      <c r="D487" s="822" t="s">
        <v>2895</v>
      </c>
      <c r="E487" s="822" t="s">
        <v>5437</v>
      </c>
      <c r="F487" s="822" t="s">
        <v>5494</v>
      </c>
      <c r="G487" s="822" t="s">
        <v>2512</v>
      </c>
      <c r="H487" s="831">
        <v>0.89</v>
      </c>
      <c r="I487" s="831">
        <v>2094.0699999999997</v>
      </c>
      <c r="J487" s="822"/>
      <c r="K487" s="822">
        <v>2352.8876404494376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5435</v>
      </c>
      <c r="B488" s="822" t="s">
        <v>5436</v>
      </c>
      <c r="C488" s="822" t="s">
        <v>599</v>
      </c>
      <c r="D488" s="822" t="s">
        <v>2895</v>
      </c>
      <c r="E488" s="822" t="s">
        <v>5437</v>
      </c>
      <c r="F488" s="822" t="s">
        <v>5508</v>
      </c>
      <c r="G488" s="822" t="s">
        <v>5509</v>
      </c>
      <c r="H488" s="831">
        <v>4.6100000000000003</v>
      </c>
      <c r="I488" s="831">
        <v>929.3</v>
      </c>
      <c r="J488" s="822">
        <v>1.324260776629854</v>
      </c>
      <c r="K488" s="822">
        <v>201.58351409978306</v>
      </c>
      <c r="L488" s="831">
        <v>8.91</v>
      </c>
      <c r="M488" s="831">
        <v>701.75</v>
      </c>
      <c r="N488" s="822">
        <v>1</v>
      </c>
      <c r="O488" s="822">
        <v>78.759820426487096</v>
      </c>
      <c r="P488" s="831"/>
      <c r="Q488" s="831"/>
      <c r="R488" s="827"/>
      <c r="S488" s="832"/>
    </row>
    <row r="489" spans="1:19" ht="14.45" customHeight="1" x14ac:dyDescent="0.2">
      <c r="A489" s="821" t="s">
        <v>5435</v>
      </c>
      <c r="B489" s="822" t="s">
        <v>5436</v>
      </c>
      <c r="C489" s="822" t="s">
        <v>599</v>
      </c>
      <c r="D489" s="822" t="s">
        <v>2895</v>
      </c>
      <c r="E489" s="822" t="s">
        <v>5437</v>
      </c>
      <c r="F489" s="822" t="s">
        <v>5514</v>
      </c>
      <c r="G489" s="822" t="s">
        <v>2849</v>
      </c>
      <c r="H489" s="831"/>
      <c r="I489" s="831"/>
      <c r="J489" s="822"/>
      <c r="K489" s="822"/>
      <c r="L489" s="831">
        <v>2</v>
      </c>
      <c r="M489" s="831">
        <v>135108.6</v>
      </c>
      <c r="N489" s="822">
        <v>1</v>
      </c>
      <c r="O489" s="822">
        <v>67554.3</v>
      </c>
      <c r="P489" s="831"/>
      <c r="Q489" s="831"/>
      <c r="R489" s="827"/>
      <c r="S489" s="832"/>
    </row>
    <row r="490" spans="1:19" ht="14.45" customHeight="1" x14ac:dyDescent="0.2">
      <c r="A490" s="821" t="s">
        <v>5435</v>
      </c>
      <c r="B490" s="822" t="s">
        <v>5436</v>
      </c>
      <c r="C490" s="822" t="s">
        <v>599</v>
      </c>
      <c r="D490" s="822" t="s">
        <v>2895</v>
      </c>
      <c r="E490" s="822" t="s">
        <v>5437</v>
      </c>
      <c r="F490" s="822" t="s">
        <v>5515</v>
      </c>
      <c r="G490" s="822" t="s">
        <v>5516</v>
      </c>
      <c r="H490" s="831">
        <v>4</v>
      </c>
      <c r="I490" s="831">
        <v>26846.48</v>
      </c>
      <c r="J490" s="822">
        <v>0.57185629507819591</v>
      </c>
      <c r="K490" s="822">
        <v>6711.62</v>
      </c>
      <c r="L490" s="831">
        <v>7</v>
      </c>
      <c r="M490" s="831">
        <v>46946.2</v>
      </c>
      <c r="N490" s="822">
        <v>1</v>
      </c>
      <c r="O490" s="822">
        <v>6706.5999999999995</v>
      </c>
      <c r="P490" s="831">
        <v>4</v>
      </c>
      <c r="Q490" s="831">
        <v>26825.96</v>
      </c>
      <c r="R490" s="827">
        <v>0.57141919899800198</v>
      </c>
      <c r="S490" s="832">
        <v>6706.49</v>
      </c>
    </row>
    <row r="491" spans="1:19" ht="14.45" customHeight="1" x14ac:dyDescent="0.2">
      <c r="A491" s="821" t="s">
        <v>5435</v>
      </c>
      <c r="B491" s="822" t="s">
        <v>5436</v>
      </c>
      <c r="C491" s="822" t="s">
        <v>599</v>
      </c>
      <c r="D491" s="822" t="s">
        <v>2895</v>
      </c>
      <c r="E491" s="822" t="s">
        <v>5437</v>
      </c>
      <c r="F491" s="822" t="s">
        <v>5517</v>
      </c>
      <c r="G491" s="822" t="s">
        <v>5509</v>
      </c>
      <c r="H491" s="831">
        <v>0.04</v>
      </c>
      <c r="I491" s="831">
        <v>105.51</v>
      </c>
      <c r="J491" s="822">
        <v>0.26358390167128831</v>
      </c>
      <c r="K491" s="822">
        <v>2637.75</v>
      </c>
      <c r="L491" s="831">
        <v>0.84</v>
      </c>
      <c r="M491" s="831">
        <v>400.29</v>
      </c>
      <c r="N491" s="822">
        <v>1</v>
      </c>
      <c r="O491" s="822">
        <v>476.53571428571433</v>
      </c>
      <c r="P491" s="831"/>
      <c r="Q491" s="831"/>
      <c r="R491" s="827"/>
      <c r="S491" s="832"/>
    </row>
    <row r="492" spans="1:19" ht="14.45" customHeight="1" x14ac:dyDescent="0.2">
      <c r="A492" s="821" t="s">
        <v>5435</v>
      </c>
      <c r="B492" s="822" t="s">
        <v>5436</v>
      </c>
      <c r="C492" s="822" t="s">
        <v>599</v>
      </c>
      <c r="D492" s="822" t="s">
        <v>2895</v>
      </c>
      <c r="E492" s="822" t="s">
        <v>5437</v>
      </c>
      <c r="F492" s="822" t="s">
        <v>5518</v>
      </c>
      <c r="G492" s="822" t="s">
        <v>5509</v>
      </c>
      <c r="H492" s="831">
        <v>6</v>
      </c>
      <c r="I492" s="831">
        <v>4630.68</v>
      </c>
      <c r="J492" s="822">
        <v>6.8709548186067213</v>
      </c>
      <c r="K492" s="822">
        <v>771.78000000000009</v>
      </c>
      <c r="L492" s="831">
        <v>3</v>
      </c>
      <c r="M492" s="831">
        <v>673.95</v>
      </c>
      <c r="N492" s="822">
        <v>1</v>
      </c>
      <c r="O492" s="822">
        <v>224.65</v>
      </c>
      <c r="P492" s="831"/>
      <c r="Q492" s="831"/>
      <c r="R492" s="827"/>
      <c r="S492" s="832"/>
    </row>
    <row r="493" spans="1:19" ht="14.45" customHeight="1" x14ac:dyDescent="0.2">
      <c r="A493" s="821" t="s">
        <v>5435</v>
      </c>
      <c r="B493" s="822" t="s">
        <v>5436</v>
      </c>
      <c r="C493" s="822" t="s">
        <v>599</v>
      </c>
      <c r="D493" s="822" t="s">
        <v>2895</v>
      </c>
      <c r="E493" s="822" t="s">
        <v>5437</v>
      </c>
      <c r="F493" s="822" t="s">
        <v>5520</v>
      </c>
      <c r="G493" s="822" t="s">
        <v>2721</v>
      </c>
      <c r="H493" s="831">
        <v>0.6</v>
      </c>
      <c r="I493" s="831">
        <v>1660.75</v>
      </c>
      <c r="J493" s="822">
        <v>0.6856455162106706</v>
      </c>
      <c r="K493" s="822">
        <v>2767.916666666667</v>
      </c>
      <c r="L493" s="831">
        <v>4.2</v>
      </c>
      <c r="M493" s="831">
        <v>2422.17</v>
      </c>
      <c r="N493" s="822">
        <v>1</v>
      </c>
      <c r="O493" s="822">
        <v>576.7071428571428</v>
      </c>
      <c r="P493" s="831"/>
      <c r="Q493" s="831"/>
      <c r="R493" s="827"/>
      <c r="S493" s="832"/>
    </row>
    <row r="494" spans="1:19" ht="14.45" customHeight="1" x14ac:dyDescent="0.2">
      <c r="A494" s="821" t="s">
        <v>5435</v>
      </c>
      <c r="B494" s="822" t="s">
        <v>5436</v>
      </c>
      <c r="C494" s="822" t="s">
        <v>599</v>
      </c>
      <c r="D494" s="822" t="s">
        <v>2895</v>
      </c>
      <c r="E494" s="822" t="s">
        <v>5437</v>
      </c>
      <c r="F494" s="822" t="s">
        <v>5521</v>
      </c>
      <c r="G494" s="822" t="s">
        <v>2721</v>
      </c>
      <c r="H494" s="831">
        <v>4.4000000000000004</v>
      </c>
      <c r="I494" s="831">
        <v>22391.57</v>
      </c>
      <c r="J494" s="822">
        <v>52.455243985288263</v>
      </c>
      <c r="K494" s="822">
        <v>5088.9931818181813</v>
      </c>
      <c r="L494" s="831">
        <v>0.8</v>
      </c>
      <c r="M494" s="831">
        <v>426.87</v>
      </c>
      <c r="N494" s="822">
        <v>1</v>
      </c>
      <c r="O494" s="822">
        <v>533.58749999999998</v>
      </c>
      <c r="P494" s="831">
        <v>1.6</v>
      </c>
      <c r="Q494" s="831">
        <v>853.79</v>
      </c>
      <c r="R494" s="827">
        <v>2.0001171316794339</v>
      </c>
      <c r="S494" s="832">
        <v>533.61874999999998</v>
      </c>
    </row>
    <row r="495" spans="1:19" ht="14.45" customHeight="1" x14ac:dyDescent="0.2">
      <c r="A495" s="821" t="s">
        <v>5435</v>
      </c>
      <c r="B495" s="822" t="s">
        <v>5436</v>
      </c>
      <c r="C495" s="822" t="s">
        <v>599</v>
      </c>
      <c r="D495" s="822" t="s">
        <v>2895</v>
      </c>
      <c r="E495" s="822" t="s">
        <v>5437</v>
      </c>
      <c r="F495" s="822" t="s">
        <v>5525</v>
      </c>
      <c r="G495" s="822" t="s">
        <v>5526</v>
      </c>
      <c r="H495" s="831">
        <v>4</v>
      </c>
      <c r="I495" s="831">
        <v>14647.45</v>
      </c>
      <c r="J495" s="822"/>
      <c r="K495" s="822">
        <v>3661.8625000000002</v>
      </c>
      <c r="L495" s="831"/>
      <c r="M495" s="831"/>
      <c r="N495" s="822"/>
      <c r="O495" s="822"/>
      <c r="P495" s="831">
        <v>2</v>
      </c>
      <c r="Q495" s="831">
        <v>6415.12</v>
      </c>
      <c r="R495" s="827"/>
      <c r="S495" s="832">
        <v>3207.56</v>
      </c>
    </row>
    <row r="496" spans="1:19" ht="14.45" customHeight="1" x14ac:dyDescent="0.2">
      <c r="A496" s="821" t="s">
        <v>5435</v>
      </c>
      <c r="B496" s="822" t="s">
        <v>5436</v>
      </c>
      <c r="C496" s="822" t="s">
        <v>599</v>
      </c>
      <c r="D496" s="822" t="s">
        <v>2895</v>
      </c>
      <c r="E496" s="822" t="s">
        <v>5437</v>
      </c>
      <c r="F496" s="822" t="s">
        <v>5535</v>
      </c>
      <c r="G496" s="822" t="s">
        <v>758</v>
      </c>
      <c r="H496" s="831"/>
      <c r="I496" s="831"/>
      <c r="J496" s="822"/>
      <c r="K496" s="822"/>
      <c r="L496" s="831">
        <v>0.05</v>
      </c>
      <c r="M496" s="831">
        <v>26.29</v>
      </c>
      <c r="N496" s="822">
        <v>1</v>
      </c>
      <c r="O496" s="822">
        <v>525.79999999999995</v>
      </c>
      <c r="P496" s="831"/>
      <c r="Q496" s="831"/>
      <c r="R496" s="827"/>
      <c r="S496" s="832"/>
    </row>
    <row r="497" spans="1:19" ht="14.45" customHeight="1" x14ac:dyDescent="0.2">
      <c r="A497" s="821" t="s">
        <v>5435</v>
      </c>
      <c r="B497" s="822" t="s">
        <v>5436</v>
      </c>
      <c r="C497" s="822" t="s">
        <v>599</v>
      </c>
      <c r="D497" s="822" t="s">
        <v>2895</v>
      </c>
      <c r="E497" s="822" t="s">
        <v>5437</v>
      </c>
      <c r="F497" s="822" t="s">
        <v>5536</v>
      </c>
      <c r="G497" s="822" t="s">
        <v>758</v>
      </c>
      <c r="H497" s="831">
        <v>2.2800000000000002</v>
      </c>
      <c r="I497" s="831">
        <v>810.97</v>
      </c>
      <c r="J497" s="822">
        <v>0.33466627049958325</v>
      </c>
      <c r="K497" s="822">
        <v>355.68859649122805</v>
      </c>
      <c r="L497" s="831">
        <v>11.07</v>
      </c>
      <c r="M497" s="831">
        <v>2423.2199999999998</v>
      </c>
      <c r="N497" s="822">
        <v>1</v>
      </c>
      <c r="O497" s="822">
        <v>218.89972899728994</v>
      </c>
      <c r="P497" s="831"/>
      <c r="Q497" s="831"/>
      <c r="R497" s="827"/>
      <c r="S497" s="832"/>
    </row>
    <row r="498" spans="1:19" ht="14.45" customHeight="1" x14ac:dyDescent="0.2">
      <c r="A498" s="821" t="s">
        <v>5435</v>
      </c>
      <c r="B498" s="822" t="s">
        <v>5436</v>
      </c>
      <c r="C498" s="822" t="s">
        <v>599</v>
      </c>
      <c r="D498" s="822" t="s">
        <v>2895</v>
      </c>
      <c r="E498" s="822" t="s">
        <v>5437</v>
      </c>
      <c r="F498" s="822" t="s">
        <v>5537</v>
      </c>
      <c r="G498" s="822" t="s">
        <v>758</v>
      </c>
      <c r="H498" s="831">
        <v>0.82</v>
      </c>
      <c r="I498" s="831">
        <v>98.76</v>
      </c>
      <c r="J498" s="822">
        <v>0.11244065442373595</v>
      </c>
      <c r="K498" s="822">
        <v>120.43902439024392</v>
      </c>
      <c r="L498" s="831">
        <v>11.09</v>
      </c>
      <c r="M498" s="831">
        <v>878.33</v>
      </c>
      <c r="N498" s="822">
        <v>1</v>
      </c>
      <c r="O498" s="822">
        <v>79.200180342651038</v>
      </c>
      <c r="P498" s="831"/>
      <c r="Q498" s="831"/>
      <c r="R498" s="827"/>
      <c r="S498" s="832"/>
    </row>
    <row r="499" spans="1:19" ht="14.45" customHeight="1" x14ac:dyDescent="0.2">
      <c r="A499" s="821" t="s">
        <v>5435</v>
      </c>
      <c r="B499" s="822" t="s">
        <v>5436</v>
      </c>
      <c r="C499" s="822" t="s">
        <v>599</v>
      </c>
      <c r="D499" s="822" t="s">
        <v>2895</v>
      </c>
      <c r="E499" s="822" t="s">
        <v>5437</v>
      </c>
      <c r="F499" s="822" t="s">
        <v>5539</v>
      </c>
      <c r="G499" s="822" t="s">
        <v>1230</v>
      </c>
      <c r="H499" s="831">
        <v>2.95</v>
      </c>
      <c r="I499" s="831">
        <v>2111.25</v>
      </c>
      <c r="J499" s="822"/>
      <c r="K499" s="822">
        <v>715.67796610169489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5435</v>
      </c>
      <c r="B500" s="822" t="s">
        <v>5436</v>
      </c>
      <c r="C500" s="822" t="s">
        <v>599</v>
      </c>
      <c r="D500" s="822" t="s">
        <v>2895</v>
      </c>
      <c r="E500" s="822" t="s">
        <v>5437</v>
      </c>
      <c r="F500" s="822" t="s">
        <v>5540</v>
      </c>
      <c r="G500" s="822" t="s">
        <v>1230</v>
      </c>
      <c r="H500" s="831">
        <v>8.84</v>
      </c>
      <c r="I500" s="831">
        <v>12653.19</v>
      </c>
      <c r="J500" s="822"/>
      <c r="K500" s="822">
        <v>1431.356334841629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5435</v>
      </c>
      <c r="B501" s="822" t="s">
        <v>5436</v>
      </c>
      <c r="C501" s="822" t="s">
        <v>599</v>
      </c>
      <c r="D501" s="822" t="s">
        <v>2895</v>
      </c>
      <c r="E501" s="822" t="s">
        <v>5437</v>
      </c>
      <c r="F501" s="822" t="s">
        <v>5543</v>
      </c>
      <c r="G501" s="822" t="s">
        <v>2512</v>
      </c>
      <c r="H501" s="831">
        <v>1</v>
      </c>
      <c r="I501" s="831">
        <v>784.3</v>
      </c>
      <c r="J501" s="822"/>
      <c r="K501" s="822">
        <v>784.3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5435</v>
      </c>
      <c r="B502" s="822" t="s">
        <v>5436</v>
      </c>
      <c r="C502" s="822" t="s">
        <v>599</v>
      </c>
      <c r="D502" s="822" t="s">
        <v>2895</v>
      </c>
      <c r="E502" s="822" t="s">
        <v>5437</v>
      </c>
      <c r="F502" s="822" t="s">
        <v>5547</v>
      </c>
      <c r="G502" s="822" t="s">
        <v>912</v>
      </c>
      <c r="H502" s="831">
        <v>4.7699999999999996</v>
      </c>
      <c r="I502" s="831">
        <v>1744.8</v>
      </c>
      <c r="J502" s="822"/>
      <c r="K502" s="822">
        <v>365.7861635220126</v>
      </c>
      <c r="L502" s="831"/>
      <c r="M502" s="831"/>
      <c r="N502" s="822"/>
      <c r="O502" s="822"/>
      <c r="P502" s="831">
        <v>6.98</v>
      </c>
      <c r="Q502" s="831">
        <v>1015.22</v>
      </c>
      <c r="R502" s="827"/>
      <c r="S502" s="832">
        <v>145.44699140401147</v>
      </c>
    </row>
    <row r="503" spans="1:19" ht="14.45" customHeight="1" x14ac:dyDescent="0.2">
      <c r="A503" s="821" t="s">
        <v>5435</v>
      </c>
      <c r="B503" s="822" t="s">
        <v>5436</v>
      </c>
      <c r="C503" s="822" t="s">
        <v>599</v>
      </c>
      <c r="D503" s="822" t="s">
        <v>2895</v>
      </c>
      <c r="E503" s="822" t="s">
        <v>5437</v>
      </c>
      <c r="F503" s="822" t="s">
        <v>5549</v>
      </c>
      <c r="G503" s="822" t="s">
        <v>2512</v>
      </c>
      <c r="H503" s="831">
        <v>1.28</v>
      </c>
      <c r="I503" s="831">
        <v>301.17</v>
      </c>
      <c r="J503" s="822">
        <v>0.65787806636230595</v>
      </c>
      <c r="K503" s="822">
        <v>235.2890625</v>
      </c>
      <c r="L503" s="831">
        <v>5.05</v>
      </c>
      <c r="M503" s="831">
        <v>457.78999999999996</v>
      </c>
      <c r="N503" s="822">
        <v>1</v>
      </c>
      <c r="O503" s="822">
        <v>90.651485148514851</v>
      </c>
      <c r="P503" s="831"/>
      <c r="Q503" s="831"/>
      <c r="R503" s="827"/>
      <c r="S503" s="832"/>
    </row>
    <row r="504" spans="1:19" ht="14.45" customHeight="1" x14ac:dyDescent="0.2">
      <c r="A504" s="821" t="s">
        <v>5435</v>
      </c>
      <c r="B504" s="822" t="s">
        <v>5436</v>
      </c>
      <c r="C504" s="822" t="s">
        <v>599</v>
      </c>
      <c r="D504" s="822" t="s">
        <v>2895</v>
      </c>
      <c r="E504" s="822" t="s">
        <v>5437</v>
      </c>
      <c r="F504" s="822" t="s">
        <v>5555</v>
      </c>
      <c r="G504" s="822" t="s">
        <v>5556</v>
      </c>
      <c r="H504" s="831"/>
      <c r="I504" s="831"/>
      <c r="J504" s="822"/>
      <c r="K504" s="822"/>
      <c r="L504" s="831">
        <v>2</v>
      </c>
      <c r="M504" s="831">
        <v>168.3</v>
      </c>
      <c r="N504" s="822">
        <v>1</v>
      </c>
      <c r="O504" s="822">
        <v>84.15</v>
      </c>
      <c r="P504" s="831">
        <v>0.42</v>
      </c>
      <c r="Q504" s="831">
        <v>37.700000000000003</v>
      </c>
      <c r="R504" s="827">
        <v>0.22400475341651813</v>
      </c>
      <c r="S504" s="832">
        <v>89.761904761904773</v>
      </c>
    </row>
    <row r="505" spans="1:19" ht="14.45" customHeight="1" x14ac:dyDescent="0.2">
      <c r="A505" s="821" t="s">
        <v>5435</v>
      </c>
      <c r="B505" s="822" t="s">
        <v>5436</v>
      </c>
      <c r="C505" s="822" t="s">
        <v>599</v>
      </c>
      <c r="D505" s="822" t="s">
        <v>2895</v>
      </c>
      <c r="E505" s="822" t="s">
        <v>5437</v>
      </c>
      <c r="F505" s="822" t="s">
        <v>5557</v>
      </c>
      <c r="G505" s="822" t="s">
        <v>5558</v>
      </c>
      <c r="H505" s="831">
        <v>11.49</v>
      </c>
      <c r="I505" s="831">
        <v>84482.85</v>
      </c>
      <c r="J505" s="822"/>
      <c r="K505" s="822">
        <v>7352.7284595300262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5435</v>
      </c>
      <c r="B506" s="822" t="s">
        <v>5436</v>
      </c>
      <c r="C506" s="822" t="s">
        <v>599</v>
      </c>
      <c r="D506" s="822" t="s">
        <v>2895</v>
      </c>
      <c r="E506" s="822" t="s">
        <v>5437</v>
      </c>
      <c r="F506" s="822" t="s">
        <v>5559</v>
      </c>
      <c r="G506" s="822" t="s">
        <v>5556</v>
      </c>
      <c r="H506" s="831">
        <v>7</v>
      </c>
      <c r="I506" s="831">
        <v>10248.14</v>
      </c>
      <c r="J506" s="822">
        <v>16.310383244206772</v>
      </c>
      <c r="K506" s="822">
        <v>1464.02</v>
      </c>
      <c r="L506" s="831">
        <v>2</v>
      </c>
      <c r="M506" s="831">
        <v>628.32000000000005</v>
      </c>
      <c r="N506" s="822">
        <v>1</v>
      </c>
      <c r="O506" s="822">
        <v>314.16000000000003</v>
      </c>
      <c r="P506" s="831">
        <v>1</v>
      </c>
      <c r="Q506" s="831">
        <v>350.76</v>
      </c>
      <c r="R506" s="827">
        <v>0.5582505729564553</v>
      </c>
      <c r="S506" s="832">
        <v>350.76</v>
      </c>
    </row>
    <row r="507" spans="1:19" ht="14.45" customHeight="1" x14ac:dyDescent="0.2">
      <c r="A507" s="821" t="s">
        <v>5435</v>
      </c>
      <c r="B507" s="822" t="s">
        <v>5436</v>
      </c>
      <c r="C507" s="822" t="s">
        <v>599</v>
      </c>
      <c r="D507" s="822" t="s">
        <v>2895</v>
      </c>
      <c r="E507" s="822" t="s">
        <v>5437</v>
      </c>
      <c r="F507" s="822" t="s">
        <v>5560</v>
      </c>
      <c r="G507" s="822" t="s">
        <v>2174</v>
      </c>
      <c r="H507" s="831"/>
      <c r="I507" s="831"/>
      <c r="J507" s="822"/>
      <c r="K507" s="822"/>
      <c r="L507" s="831">
        <v>7</v>
      </c>
      <c r="M507" s="831">
        <v>300190.40000000002</v>
      </c>
      <c r="N507" s="822">
        <v>1</v>
      </c>
      <c r="O507" s="822">
        <v>42884.342857142859</v>
      </c>
      <c r="P507" s="831">
        <v>6</v>
      </c>
      <c r="Q507" s="831">
        <v>256697.16</v>
      </c>
      <c r="R507" s="827">
        <v>0.85511448733870232</v>
      </c>
      <c r="S507" s="832">
        <v>42782.86</v>
      </c>
    </row>
    <row r="508" spans="1:19" ht="14.45" customHeight="1" x14ac:dyDescent="0.2">
      <c r="A508" s="821" t="s">
        <v>5435</v>
      </c>
      <c r="B508" s="822" t="s">
        <v>5436</v>
      </c>
      <c r="C508" s="822" t="s">
        <v>599</v>
      </c>
      <c r="D508" s="822" t="s">
        <v>2895</v>
      </c>
      <c r="E508" s="822" t="s">
        <v>5437</v>
      </c>
      <c r="F508" s="822" t="s">
        <v>5563</v>
      </c>
      <c r="G508" s="822" t="s">
        <v>5564</v>
      </c>
      <c r="H508" s="831"/>
      <c r="I508" s="831"/>
      <c r="J508" s="822"/>
      <c r="K508" s="822"/>
      <c r="L508" s="831"/>
      <c r="M508" s="831"/>
      <c r="N508" s="822"/>
      <c r="O508" s="822"/>
      <c r="P508" s="831">
        <v>0.88</v>
      </c>
      <c r="Q508" s="831">
        <v>363.35</v>
      </c>
      <c r="R508" s="827"/>
      <c r="S508" s="832">
        <v>412.89772727272731</v>
      </c>
    </row>
    <row r="509" spans="1:19" ht="14.45" customHeight="1" x14ac:dyDescent="0.2">
      <c r="A509" s="821" t="s">
        <v>5435</v>
      </c>
      <c r="B509" s="822" t="s">
        <v>5436</v>
      </c>
      <c r="C509" s="822" t="s">
        <v>599</v>
      </c>
      <c r="D509" s="822" t="s">
        <v>2895</v>
      </c>
      <c r="E509" s="822" t="s">
        <v>5437</v>
      </c>
      <c r="F509" s="822" t="s">
        <v>5569</v>
      </c>
      <c r="G509" s="822" t="s">
        <v>5556</v>
      </c>
      <c r="H509" s="831">
        <v>1</v>
      </c>
      <c r="I509" s="831">
        <v>2928.05</v>
      </c>
      <c r="J509" s="822"/>
      <c r="K509" s="822">
        <v>2928.05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5435</v>
      </c>
      <c r="B510" s="822" t="s">
        <v>5436</v>
      </c>
      <c r="C510" s="822" t="s">
        <v>599</v>
      </c>
      <c r="D510" s="822" t="s">
        <v>2895</v>
      </c>
      <c r="E510" s="822" t="s">
        <v>5437</v>
      </c>
      <c r="F510" s="822" t="s">
        <v>5572</v>
      </c>
      <c r="G510" s="822" t="s">
        <v>2530</v>
      </c>
      <c r="H510" s="831">
        <v>4</v>
      </c>
      <c r="I510" s="831">
        <v>5329.14</v>
      </c>
      <c r="J510" s="822"/>
      <c r="K510" s="822">
        <v>1332.2850000000001</v>
      </c>
      <c r="L510" s="831"/>
      <c r="M510" s="831"/>
      <c r="N510" s="822"/>
      <c r="O510" s="822"/>
      <c r="P510" s="831">
        <v>1</v>
      </c>
      <c r="Q510" s="831">
        <v>81.86</v>
      </c>
      <c r="R510" s="827"/>
      <c r="S510" s="832">
        <v>81.86</v>
      </c>
    </row>
    <row r="511" spans="1:19" ht="14.45" customHeight="1" x14ac:dyDescent="0.2">
      <c r="A511" s="821" t="s">
        <v>5435</v>
      </c>
      <c r="B511" s="822" t="s">
        <v>5436</v>
      </c>
      <c r="C511" s="822" t="s">
        <v>599</v>
      </c>
      <c r="D511" s="822" t="s">
        <v>2895</v>
      </c>
      <c r="E511" s="822" t="s">
        <v>5437</v>
      </c>
      <c r="F511" s="822" t="s">
        <v>5573</v>
      </c>
      <c r="G511" s="822" t="s">
        <v>2645</v>
      </c>
      <c r="H511" s="831">
        <v>0.95</v>
      </c>
      <c r="I511" s="831">
        <v>266.90000000000003</v>
      </c>
      <c r="J511" s="822">
        <v>0.66366620250646524</v>
      </c>
      <c r="K511" s="822">
        <v>280.94736842105266</v>
      </c>
      <c r="L511" s="831">
        <v>1.4500000000000002</v>
      </c>
      <c r="M511" s="831">
        <v>402.15999999999997</v>
      </c>
      <c r="N511" s="822">
        <v>1</v>
      </c>
      <c r="O511" s="822">
        <v>277.351724137931</v>
      </c>
      <c r="P511" s="831">
        <v>0.39999999999999997</v>
      </c>
      <c r="Q511" s="831">
        <v>109.60000000000001</v>
      </c>
      <c r="R511" s="827">
        <v>0.27252834692659644</v>
      </c>
      <c r="S511" s="832">
        <v>274.00000000000006</v>
      </c>
    </row>
    <row r="512" spans="1:19" ht="14.45" customHeight="1" x14ac:dyDescent="0.2">
      <c r="A512" s="821" t="s">
        <v>5435</v>
      </c>
      <c r="B512" s="822" t="s">
        <v>5436</v>
      </c>
      <c r="C512" s="822" t="s">
        <v>599</v>
      </c>
      <c r="D512" s="822" t="s">
        <v>2895</v>
      </c>
      <c r="E512" s="822" t="s">
        <v>5437</v>
      </c>
      <c r="F512" s="822" t="s">
        <v>5574</v>
      </c>
      <c r="G512" s="822" t="s">
        <v>2859</v>
      </c>
      <c r="H512" s="831">
        <v>11</v>
      </c>
      <c r="I512" s="831">
        <v>1806143.51</v>
      </c>
      <c r="J512" s="822">
        <v>2.5085326527777778</v>
      </c>
      <c r="K512" s="822">
        <v>164194.86454545453</v>
      </c>
      <c r="L512" s="831">
        <v>6</v>
      </c>
      <c r="M512" s="831">
        <v>720000</v>
      </c>
      <c r="N512" s="822">
        <v>1</v>
      </c>
      <c r="O512" s="822">
        <v>120000</v>
      </c>
      <c r="P512" s="831">
        <v>14</v>
      </c>
      <c r="Q512" s="831">
        <v>1680000</v>
      </c>
      <c r="R512" s="827">
        <v>2.3333333333333335</v>
      </c>
      <c r="S512" s="832">
        <v>120000</v>
      </c>
    </row>
    <row r="513" spans="1:19" ht="14.45" customHeight="1" x14ac:dyDescent="0.2">
      <c r="A513" s="821" t="s">
        <v>5435</v>
      </c>
      <c r="B513" s="822" t="s">
        <v>5436</v>
      </c>
      <c r="C513" s="822" t="s">
        <v>599</v>
      </c>
      <c r="D513" s="822" t="s">
        <v>2895</v>
      </c>
      <c r="E513" s="822" t="s">
        <v>5437</v>
      </c>
      <c r="F513" s="822" t="s">
        <v>5581</v>
      </c>
      <c r="G513" s="822" t="s">
        <v>5582</v>
      </c>
      <c r="H513" s="831"/>
      <c r="I513" s="831"/>
      <c r="J513" s="822"/>
      <c r="K513" s="822"/>
      <c r="L513" s="831">
        <v>0.1</v>
      </c>
      <c r="M513" s="831">
        <v>31.43</v>
      </c>
      <c r="N513" s="822">
        <v>1</v>
      </c>
      <c r="O513" s="822">
        <v>314.29999999999995</v>
      </c>
      <c r="P513" s="831"/>
      <c r="Q513" s="831"/>
      <c r="R513" s="827"/>
      <c r="S513" s="832"/>
    </row>
    <row r="514" spans="1:19" ht="14.45" customHeight="1" x14ac:dyDescent="0.2">
      <c r="A514" s="821" t="s">
        <v>5435</v>
      </c>
      <c r="B514" s="822" t="s">
        <v>5436</v>
      </c>
      <c r="C514" s="822" t="s">
        <v>599</v>
      </c>
      <c r="D514" s="822" t="s">
        <v>2895</v>
      </c>
      <c r="E514" s="822" t="s">
        <v>5437</v>
      </c>
      <c r="F514" s="822" t="s">
        <v>5584</v>
      </c>
      <c r="G514" s="822" t="s">
        <v>5585</v>
      </c>
      <c r="H514" s="831"/>
      <c r="I514" s="831"/>
      <c r="J514" s="822"/>
      <c r="K514" s="822"/>
      <c r="L514" s="831">
        <v>1</v>
      </c>
      <c r="M514" s="831">
        <v>4087.41</v>
      </c>
      <c r="N514" s="822">
        <v>1</v>
      </c>
      <c r="O514" s="822">
        <v>4087.41</v>
      </c>
      <c r="P514" s="831">
        <v>2</v>
      </c>
      <c r="Q514" s="831">
        <v>8165.08</v>
      </c>
      <c r="R514" s="827">
        <v>1.9976170729141438</v>
      </c>
      <c r="S514" s="832">
        <v>4082.54</v>
      </c>
    </row>
    <row r="515" spans="1:19" ht="14.45" customHeight="1" x14ac:dyDescent="0.2">
      <c r="A515" s="821" t="s">
        <v>5435</v>
      </c>
      <c r="B515" s="822" t="s">
        <v>5436</v>
      </c>
      <c r="C515" s="822" t="s">
        <v>599</v>
      </c>
      <c r="D515" s="822" t="s">
        <v>2895</v>
      </c>
      <c r="E515" s="822" t="s">
        <v>5437</v>
      </c>
      <c r="F515" s="822" t="s">
        <v>5586</v>
      </c>
      <c r="G515" s="822" t="s">
        <v>3875</v>
      </c>
      <c r="H515" s="831">
        <v>1.58</v>
      </c>
      <c r="I515" s="831">
        <v>18057.84</v>
      </c>
      <c r="J515" s="822"/>
      <c r="K515" s="822">
        <v>11429.012658227848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5435</v>
      </c>
      <c r="B516" s="822" t="s">
        <v>5436</v>
      </c>
      <c r="C516" s="822" t="s">
        <v>599</v>
      </c>
      <c r="D516" s="822" t="s">
        <v>2895</v>
      </c>
      <c r="E516" s="822" t="s">
        <v>5437</v>
      </c>
      <c r="F516" s="822" t="s">
        <v>5594</v>
      </c>
      <c r="G516" s="822" t="s">
        <v>2133</v>
      </c>
      <c r="H516" s="831"/>
      <c r="I516" s="831"/>
      <c r="J516" s="822"/>
      <c r="K516" s="822"/>
      <c r="L516" s="831"/>
      <c r="M516" s="831"/>
      <c r="N516" s="822"/>
      <c r="O516" s="822"/>
      <c r="P516" s="831">
        <v>26.92</v>
      </c>
      <c r="Q516" s="831">
        <v>580529.80000000005</v>
      </c>
      <c r="R516" s="827"/>
      <c r="S516" s="832">
        <v>21565</v>
      </c>
    </row>
    <row r="517" spans="1:19" ht="14.45" customHeight="1" x14ac:dyDescent="0.2">
      <c r="A517" s="821" t="s">
        <v>5435</v>
      </c>
      <c r="B517" s="822" t="s">
        <v>5436</v>
      </c>
      <c r="C517" s="822" t="s">
        <v>599</v>
      </c>
      <c r="D517" s="822" t="s">
        <v>2895</v>
      </c>
      <c r="E517" s="822" t="s">
        <v>5437</v>
      </c>
      <c r="F517" s="822" t="s">
        <v>5602</v>
      </c>
      <c r="G517" s="822" t="s">
        <v>3875</v>
      </c>
      <c r="H517" s="831">
        <v>12.28</v>
      </c>
      <c r="I517" s="831">
        <v>303374.01</v>
      </c>
      <c r="J517" s="822"/>
      <c r="K517" s="822">
        <v>24704.72394136808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5435</v>
      </c>
      <c r="B518" s="822" t="s">
        <v>5436</v>
      </c>
      <c r="C518" s="822" t="s">
        <v>599</v>
      </c>
      <c r="D518" s="822" t="s">
        <v>2895</v>
      </c>
      <c r="E518" s="822" t="s">
        <v>5437</v>
      </c>
      <c r="F518" s="822" t="s">
        <v>5605</v>
      </c>
      <c r="G518" s="822" t="s">
        <v>5606</v>
      </c>
      <c r="H518" s="831"/>
      <c r="I518" s="831"/>
      <c r="J518" s="822"/>
      <c r="K518" s="822"/>
      <c r="L518" s="831">
        <v>2</v>
      </c>
      <c r="M518" s="831">
        <v>2373.14</v>
      </c>
      <c r="N518" s="822">
        <v>1</v>
      </c>
      <c r="O518" s="822">
        <v>1186.57</v>
      </c>
      <c r="P518" s="831"/>
      <c r="Q518" s="831"/>
      <c r="R518" s="827"/>
      <c r="S518" s="832"/>
    </row>
    <row r="519" spans="1:19" ht="14.45" customHeight="1" x14ac:dyDescent="0.2">
      <c r="A519" s="821" t="s">
        <v>5435</v>
      </c>
      <c r="B519" s="822" t="s">
        <v>5436</v>
      </c>
      <c r="C519" s="822" t="s">
        <v>599</v>
      </c>
      <c r="D519" s="822" t="s">
        <v>2895</v>
      </c>
      <c r="E519" s="822" t="s">
        <v>5437</v>
      </c>
      <c r="F519" s="822" t="s">
        <v>5608</v>
      </c>
      <c r="G519" s="822" t="s">
        <v>2799</v>
      </c>
      <c r="H519" s="831"/>
      <c r="I519" s="831"/>
      <c r="J519" s="822"/>
      <c r="K519" s="822"/>
      <c r="L519" s="831">
        <v>1</v>
      </c>
      <c r="M519" s="831">
        <v>20495.8</v>
      </c>
      <c r="N519" s="822">
        <v>1</v>
      </c>
      <c r="O519" s="822">
        <v>20495.8</v>
      </c>
      <c r="P519" s="831">
        <v>2</v>
      </c>
      <c r="Q519" s="831">
        <v>40040</v>
      </c>
      <c r="R519" s="827">
        <v>1.9535709755169353</v>
      </c>
      <c r="S519" s="832">
        <v>20020</v>
      </c>
    </row>
    <row r="520" spans="1:19" ht="14.45" customHeight="1" x14ac:dyDescent="0.2">
      <c r="A520" s="821" t="s">
        <v>5435</v>
      </c>
      <c r="B520" s="822" t="s">
        <v>5436</v>
      </c>
      <c r="C520" s="822" t="s">
        <v>599</v>
      </c>
      <c r="D520" s="822" t="s">
        <v>2895</v>
      </c>
      <c r="E520" s="822" t="s">
        <v>5437</v>
      </c>
      <c r="F520" s="822" t="s">
        <v>5615</v>
      </c>
      <c r="G520" s="822" t="s">
        <v>845</v>
      </c>
      <c r="H520" s="831">
        <v>2</v>
      </c>
      <c r="I520" s="831">
        <v>426.36</v>
      </c>
      <c r="J520" s="822">
        <v>0.30959590458555714</v>
      </c>
      <c r="K520" s="822">
        <v>213.18</v>
      </c>
      <c r="L520" s="831">
        <v>6.46</v>
      </c>
      <c r="M520" s="831">
        <v>1377.15</v>
      </c>
      <c r="N520" s="822">
        <v>1</v>
      </c>
      <c r="O520" s="822">
        <v>213.1811145510836</v>
      </c>
      <c r="P520" s="831"/>
      <c r="Q520" s="831"/>
      <c r="R520" s="827"/>
      <c r="S520" s="832"/>
    </row>
    <row r="521" spans="1:19" ht="14.45" customHeight="1" x14ac:dyDescent="0.2">
      <c r="A521" s="821" t="s">
        <v>5435</v>
      </c>
      <c r="B521" s="822" t="s">
        <v>5436</v>
      </c>
      <c r="C521" s="822" t="s">
        <v>599</v>
      </c>
      <c r="D521" s="822" t="s">
        <v>2895</v>
      </c>
      <c r="E521" s="822" t="s">
        <v>5437</v>
      </c>
      <c r="F521" s="822" t="s">
        <v>5616</v>
      </c>
      <c r="G521" s="822" t="s">
        <v>845</v>
      </c>
      <c r="H521" s="831">
        <v>1</v>
      </c>
      <c r="I521" s="831">
        <v>72.930000000000007</v>
      </c>
      <c r="J521" s="822">
        <v>0.37313891020721418</v>
      </c>
      <c r="K521" s="822">
        <v>72.930000000000007</v>
      </c>
      <c r="L521" s="831">
        <v>2.68</v>
      </c>
      <c r="M521" s="831">
        <v>195.45</v>
      </c>
      <c r="N521" s="822">
        <v>1</v>
      </c>
      <c r="O521" s="822">
        <v>72.929104477611929</v>
      </c>
      <c r="P521" s="831"/>
      <c r="Q521" s="831"/>
      <c r="R521" s="827"/>
      <c r="S521" s="832"/>
    </row>
    <row r="522" spans="1:19" ht="14.45" customHeight="1" x14ac:dyDescent="0.2">
      <c r="A522" s="821" t="s">
        <v>5435</v>
      </c>
      <c r="B522" s="822" t="s">
        <v>5436</v>
      </c>
      <c r="C522" s="822" t="s">
        <v>599</v>
      </c>
      <c r="D522" s="822" t="s">
        <v>2895</v>
      </c>
      <c r="E522" s="822" t="s">
        <v>5437</v>
      </c>
      <c r="F522" s="822" t="s">
        <v>5627</v>
      </c>
      <c r="G522" s="822" t="s">
        <v>752</v>
      </c>
      <c r="H522" s="831">
        <v>5.5600000000000005</v>
      </c>
      <c r="I522" s="831">
        <v>1148.02</v>
      </c>
      <c r="J522" s="822"/>
      <c r="K522" s="822">
        <v>206.47841726618702</v>
      </c>
      <c r="L522" s="831"/>
      <c r="M522" s="831"/>
      <c r="N522" s="822"/>
      <c r="O522" s="822"/>
      <c r="P522" s="831">
        <v>2</v>
      </c>
      <c r="Q522" s="831">
        <v>222</v>
      </c>
      <c r="R522" s="827"/>
      <c r="S522" s="832">
        <v>111</v>
      </c>
    </row>
    <row r="523" spans="1:19" ht="14.45" customHeight="1" x14ac:dyDescent="0.2">
      <c r="A523" s="821" t="s">
        <v>5435</v>
      </c>
      <c r="B523" s="822" t="s">
        <v>5436</v>
      </c>
      <c r="C523" s="822" t="s">
        <v>599</v>
      </c>
      <c r="D523" s="822" t="s">
        <v>2895</v>
      </c>
      <c r="E523" s="822" t="s">
        <v>5437</v>
      </c>
      <c r="F523" s="822" t="s">
        <v>5628</v>
      </c>
      <c r="G523" s="822" t="s">
        <v>752</v>
      </c>
      <c r="H523" s="831"/>
      <c r="I523" s="831"/>
      <c r="J523" s="822"/>
      <c r="K523" s="822"/>
      <c r="L523" s="831"/>
      <c r="M523" s="831"/>
      <c r="N523" s="822"/>
      <c r="O523" s="822"/>
      <c r="P523" s="831">
        <v>0.70000000000000007</v>
      </c>
      <c r="Q523" s="831">
        <v>201.64999999999998</v>
      </c>
      <c r="R523" s="827"/>
      <c r="S523" s="832">
        <v>288.0714285714285</v>
      </c>
    </row>
    <row r="524" spans="1:19" ht="14.45" customHeight="1" x14ac:dyDescent="0.2">
      <c r="A524" s="821" t="s">
        <v>5435</v>
      </c>
      <c r="B524" s="822" t="s">
        <v>5436</v>
      </c>
      <c r="C524" s="822" t="s">
        <v>599</v>
      </c>
      <c r="D524" s="822" t="s">
        <v>2895</v>
      </c>
      <c r="E524" s="822" t="s">
        <v>5437</v>
      </c>
      <c r="F524" s="822" t="s">
        <v>5629</v>
      </c>
      <c r="G524" s="822" t="s">
        <v>1039</v>
      </c>
      <c r="H524" s="831"/>
      <c r="I524" s="831"/>
      <c r="J524" s="822"/>
      <c r="K524" s="822"/>
      <c r="L524" s="831"/>
      <c r="M524" s="831"/>
      <c r="N524" s="822"/>
      <c r="O524" s="822"/>
      <c r="P524" s="831">
        <v>4.1100000000000003</v>
      </c>
      <c r="Q524" s="831">
        <v>751.72</v>
      </c>
      <c r="R524" s="827"/>
      <c r="S524" s="832">
        <v>182.90024330900243</v>
      </c>
    </row>
    <row r="525" spans="1:19" ht="14.45" customHeight="1" x14ac:dyDescent="0.2">
      <c r="A525" s="821" t="s">
        <v>5435</v>
      </c>
      <c r="B525" s="822" t="s">
        <v>5436</v>
      </c>
      <c r="C525" s="822" t="s">
        <v>599</v>
      </c>
      <c r="D525" s="822" t="s">
        <v>2895</v>
      </c>
      <c r="E525" s="822" t="s">
        <v>5437</v>
      </c>
      <c r="F525" s="822" t="s">
        <v>5632</v>
      </c>
      <c r="G525" s="822" t="s">
        <v>1039</v>
      </c>
      <c r="H525" s="831"/>
      <c r="I525" s="831"/>
      <c r="J525" s="822"/>
      <c r="K525" s="822"/>
      <c r="L525" s="831"/>
      <c r="M525" s="831"/>
      <c r="N525" s="822"/>
      <c r="O525" s="822"/>
      <c r="P525" s="831">
        <v>2</v>
      </c>
      <c r="Q525" s="831">
        <v>195.1</v>
      </c>
      <c r="R525" s="827"/>
      <c r="S525" s="832">
        <v>97.55</v>
      </c>
    </row>
    <row r="526" spans="1:19" ht="14.45" customHeight="1" x14ac:dyDescent="0.2">
      <c r="A526" s="821" t="s">
        <v>5435</v>
      </c>
      <c r="B526" s="822" t="s">
        <v>5436</v>
      </c>
      <c r="C526" s="822" t="s">
        <v>599</v>
      </c>
      <c r="D526" s="822" t="s">
        <v>2895</v>
      </c>
      <c r="E526" s="822" t="s">
        <v>5437</v>
      </c>
      <c r="F526" s="822" t="s">
        <v>5634</v>
      </c>
      <c r="G526" s="822" t="s">
        <v>5631</v>
      </c>
      <c r="H526" s="831">
        <v>6</v>
      </c>
      <c r="I526" s="831">
        <v>99637.77</v>
      </c>
      <c r="J526" s="822">
        <v>0.6666664659396333</v>
      </c>
      <c r="K526" s="822">
        <v>16606.295000000002</v>
      </c>
      <c r="L526" s="831">
        <v>9</v>
      </c>
      <c r="M526" s="831">
        <v>149456.70000000001</v>
      </c>
      <c r="N526" s="822">
        <v>1</v>
      </c>
      <c r="O526" s="822">
        <v>16606.300000000003</v>
      </c>
      <c r="P526" s="831">
        <v>18</v>
      </c>
      <c r="Q526" s="831">
        <v>298913.40000000002</v>
      </c>
      <c r="R526" s="827">
        <v>2</v>
      </c>
      <c r="S526" s="832">
        <v>16606.300000000003</v>
      </c>
    </row>
    <row r="527" spans="1:19" ht="14.45" customHeight="1" x14ac:dyDescent="0.2">
      <c r="A527" s="821" t="s">
        <v>5435</v>
      </c>
      <c r="B527" s="822" t="s">
        <v>5436</v>
      </c>
      <c r="C527" s="822" t="s">
        <v>599</v>
      </c>
      <c r="D527" s="822" t="s">
        <v>2895</v>
      </c>
      <c r="E527" s="822" t="s">
        <v>5437</v>
      </c>
      <c r="F527" s="822" t="s">
        <v>5638</v>
      </c>
      <c r="G527" s="822" t="s">
        <v>2512</v>
      </c>
      <c r="H527" s="831"/>
      <c r="I527" s="831"/>
      <c r="J527" s="822"/>
      <c r="K527" s="822"/>
      <c r="L527" s="831">
        <v>6.34</v>
      </c>
      <c r="M527" s="831">
        <v>3006.88</v>
      </c>
      <c r="N527" s="822">
        <v>1</v>
      </c>
      <c r="O527" s="822">
        <v>474.27129337539435</v>
      </c>
      <c r="P527" s="831">
        <v>0.17</v>
      </c>
      <c r="Q527" s="831">
        <v>80.63</v>
      </c>
      <c r="R527" s="827">
        <v>2.6815170542223165E-2</v>
      </c>
      <c r="S527" s="832">
        <v>474.29411764705878</v>
      </c>
    </row>
    <row r="528" spans="1:19" ht="14.45" customHeight="1" x14ac:dyDescent="0.2">
      <c r="A528" s="821" t="s">
        <v>5435</v>
      </c>
      <c r="B528" s="822" t="s">
        <v>5436</v>
      </c>
      <c r="C528" s="822" t="s">
        <v>599</v>
      </c>
      <c r="D528" s="822" t="s">
        <v>2895</v>
      </c>
      <c r="E528" s="822" t="s">
        <v>5437</v>
      </c>
      <c r="F528" s="822" t="s">
        <v>5639</v>
      </c>
      <c r="G528" s="822" t="s">
        <v>2512</v>
      </c>
      <c r="H528" s="831"/>
      <c r="I528" s="831"/>
      <c r="J528" s="822"/>
      <c r="K528" s="822"/>
      <c r="L528" s="831">
        <v>11.92</v>
      </c>
      <c r="M528" s="831">
        <v>2437.88</v>
      </c>
      <c r="N528" s="822">
        <v>1</v>
      </c>
      <c r="O528" s="822">
        <v>204.52013422818794</v>
      </c>
      <c r="P528" s="831">
        <v>1.9300000000000002</v>
      </c>
      <c r="Q528" s="831">
        <v>394.72</v>
      </c>
      <c r="R528" s="827">
        <v>0.1619111687203636</v>
      </c>
      <c r="S528" s="832">
        <v>204.51813471502589</v>
      </c>
    </row>
    <row r="529" spans="1:19" ht="14.45" customHeight="1" x14ac:dyDescent="0.2">
      <c r="A529" s="821" t="s">
        <v>5435</v>
      </c>
      <c r="B529" s="822" t="s">
        <v>5436</v>
      </c>
      <c r="C529" s="822" t="s">
        <v>599</v>
      </c>
      <c r="D529" s="822" t="s">
        <v>2895</v>
      </c>
      <c r="E529" s="822" t="s">
        <v>5437</v>
      </c>
      <c r="F529" s="822" t="s">
        <v>5642</v>
      </c>
      <c r="G529" s="822" t="s">
        <v>5643</v>
      </c>
      <c r="H529" s="831"/>
      <c r="I529" s="831"/>
      <c r="J529" s="822"/>
      <c r="K529" s="822"/>
      <c r="L529" s="831"/>
      <c r="M529" s="831"/>
      <c r="N529" s="822"/>
      <c r="O529" s="822"/>
      <c r="P529" s="831">
        <v>8</v>
      </c>
      <c r="Q529" s="831">
        <v>26400.300000000003</v>
      </c>
      <c r="R529" s="827"/>
      <c r="S529" s="832">
        <v>3300.0375000000004</v>
      </c>
    </row>
    <row r="530" spans="1:19" ht="14.45" customHeight="1" x14ac:dyDescent="0.2">
      <c r="A530" s="821" t="s">
        <v>5435</v>
      </c>
      <c r="B530" s="822" t="s">
        <v>5436</v>
      </c>
      <c r="C530" s="822" t="s">
        <v>599</v>
      </c>
      <c r="D530" s="822" t="s">
        <v>2895</v>
      </c>
      <c r="E530" s="822" t="s">
        <v>5437</v>
      </c>
      <c r="F530" s="822" t="s">
        <v>5650</v>
      </c>
      <c r="G530" s="822" t="s">
        <v>5651</v>
      </c>
      <c r="H530" s="831"/>
      <c r="I530" s="831"/>
      <c r="J530" s="822"/>
      <c r="K530" s="822"/>
      <c r="L530" s="831"/>
      <c r="M530" s="831"/>
      <c r="N530" s="822"/>
      <c r="O530" s="822"/>
      <c r="P530" s="831">
        <v>0.2</v>
      </c>
      <c r="Q530" s="831">
        <v>10.88</v>
      </c>
      <c r="R530" s="827"/>
      <c r="S530" s="832">
        <v>54.4</v>
      </c>
    </row>
    <row r="531" spans="1:19" ht="14.45" customHeight="1" x14ac:dyDescent="0.2">
      <c r="A531" s="821" t="s">
        <v>5435</v>
      </c>
      <c r="B531" s="822" t="s">
        <v>5436</v>
      </c>
      <c r="C531" s="822" t="s">
        <v>599</v>
      </c>
      <c r="D531" s="822" t="s">
        <v>2895</v>
      </c>
      <c r="E531" s="822" t="s">
        <v>5437</v>
      </c>
      <c r="F531" s="822" t="s">
        <v>5652</v>
      </c>
      <c r="G531" s="822" t="s">
        <v>5651</v>
      </c>
      <c r="H531" s="831"/>
      <c r="I531" s="831"/>
      <c r="J531" s="822"/>
      <c r="K531" s="822"/>
      <c r="L531" s="831"/>
      <c r="M531" s="831"/>
      <c r="N531" s="822"/>
      <c r="O531" s="822"/>
      <c r="P531" s="831">
        <v>0.2</v>
      </c>
      <c r="Q531" s="831">
        <v>21.77</v>
      </c>
      <c r="R531" s="827"/>
      <c r="S531" s="832">
        <v>108.85</v>
      </c>
    </row>
    <row r="532" spans="1:19" ht="14.45" customHeight="1" x14ac:dyDescent="0.2">
      <c r="A532" s="821" t="s">
        <v>5435</v>
      </c>
      <c r="B532" s="822" t="s">
        <v>5436</v>
      </c>
      <c r="C532" s="822" t="s">
        <v>599</v>
      </c>
      <c r="D532" s="822" t="s">
        <v>2895</v>
      </c>
      <c r="E532" s="822" t="s">
        <v>5437</v>
      </c>
      <c r="F532" s="822" t="s">
        <v>5653</v>
      </c>
      <c r="G532" s="822" t="s">
        <v>2036</v>
      </c>
      <c r="H532" s="831"/>
      <c r="I532" s="831"/>
      <c r="J532" s="822"/>
      <c r="K532" s="822"/>
      <c r="L532" s="831"/>
      <c r="M532" s="831"/>
      <c r="N532" s="822"/>
      <c r="O532" s="822"/>
      <c r="P532" s="831">
        <v>1</v>
      </c>
      <c r="Q532" s="831">
        <v>11047.6</v>
      </c>
      <c r="R532" s="827"/>
      <c r="S532" s="832">
        <v>11047.6</v>
      </c>
    </row>
    <row r="533" spans="1:19" ht="14.45" customHeight="1" x14ac:dyDescent="0.2">
      <c r="A533" s="821" t="s">
        <v>5435</v>
      </c>
      <c r="B533" s="822" t="s">
        <v>5436</v>
      </c>
      <c r="C533" s="822" t="s">
        <v>599</v>
      </c>
      <c r="D533" s="822" t="s">
        <v>2895</v>
      </c>
      <c r="E533" s="822" t="s">
        <v>5437</v>
      </c>
      <c r="F533" s="822" t="s">
        <v>5666</v>
      </c>
      <c r="G533" s="822" t="s">
        <v>947</v>
      </c>
      <c r="H533" s="831"/>
      <c r="I533" s="831"/>
      <c r="J533" s="822"/>
      <c r="K533" s="822"/>
      <c r="L533" s="831"/>
      <c r="M533" s="831"/>
      <c r="N533" s="822"/>
      <c r="O533" s="822"/>
      <c r="P533" s="831">
        <v>1</v>
      </c>
      <c r="Q533" s="831">
        <v>243.94</v>
      </c>
      <c r="R533" s="827"/>
      <c r="S533" s="832">
        <v>243.94</v>
      </c>
    </row>
    <row r="534" spans="1:19" ht="14.45" customHeight="1" x14ac:dyDescent="0.2">
      <c r="A534" s="821" t="s">
        <v>5435</v>
      </c>
      <c r="B534" s="822" t="s">
        <v>5436</v>
      </c>
      <c r="C534" s="822" t="s">
        <v>599</v>
      </c>
      <c r="D534" s="822" t="s">
        <v>2895</v>
      </c>
      <c r="E534" s="822" t="s">
        <v>5437</v>
      </c>
      <c r="F534" s="822" t="s">
        <v>5667</v>
      </c>
      <c r="G534" s="822" t="s">
        <v>947</v>
      </c>
      <c r="H534" s="831"/>
      <c r="I534" s="831"/>
      <c r="J534" s="822"/>
      <c r="K534" s="822"/>
      <c r="L534" s="831"/>
      <c r="M534" s="831"/>
      <c r="N534" s="822"/>
      <c r="O534" s="822"/>
      <c r="P534" s="831">
        <v>1.17</v>
      </c>
      <c r="Q534" s="831">
        <v>89.52</v>
      </c>
      <c r="R534" s="827"/>
      <c r="S534" s="832">
        <v>76.512820512820511</v>
      </c>
    </row>
    <row r="535" spans="1:19" ht="14.45" customHeight="1" x14ac:dyDescent="0.2">
      <c r="A535" s="821" t="s">
        <v>5435</v>
      </c>
      <c r="B535" s="822" t="s">
        <v>5436</v>
      </c>
      <c r="C535" s="822" t="s">
        <v>599</v>
      </c>
      <c r="D535" s="822" t="s">
        <v>2895</v>
      </c>
      <c r="E535" s="822" t="s">
        <v>5437</v>
      </c>
      <c r="F535" s="822" t="s">
        <v>5668</v>
      </c>
      <c r="G535" s="822" t="s">
        <v>1039</v>
      </c>
      <c r="H535" s="831"/>
      <c r="I535" s="831"/>
      <c r="J535" s="822"/>
      <c r="K535" s="822"/>
      <c r="L535" s="831"/>
      <c r="M535" s="831"/>
      <c r="N535" s="822"/>
      <c r="O535" s="822"/>
      <c r="P535" s="831">
        <v>3.3000000000000003</v>
      </c>
      <c r="Q535" s="831">
        <v>1393.3</v>
      </c>
      <c r="R535" s="827"/>
      <c r="S535" s="832">
        <v>422.21212121212119</v>
      </c>
    </row>
    <row r="536" spans="1:19" ht="14.45" customHeight="1" x14ac:dyDescent="0.2">
      <c r="A536" s="821" t="s">
        <v>5435</v>
      </c>
      <c r="B536" s="822" t="s">
        <v>5436</v>
      </c>
      <c r="C536" s="822" t="s">
        <v>599</v>
      </c>
      <c r="D536" s="822" t="s">
        <v>2895</v>
      </c>
      <c r="E536" s="822" t="s">
        <v>5437</v>
      </c>
      <c r="F536" s="822" t="s">
        <v>5672</v>
      </c>
      <c r="G536" s="822" t="s">
        <v>1230</v>
      </c>
      <c r="H536" s="831"/>
      <c r="I536" s="831"/>
      <c r="J536" s="822"/>
      <c r="K536" s="822"/>
      <c r="L536" s="831"/>
      <c r="M536" s="831"/>
      <c r="N536" s="822"/>
      <c r="O536" s="822"/>
      <c r="P536" s="831">
        <v>3</v>
      </c>
      <c r="Q536" s="831">
        <v>538.51</v>
      </c>
      <c r="R536" s="827"/>
      <c r="S536" s="832">
        <v>179.50333333333333</v>
      </c>
    </row>
    <row r="537" spans="1:19" ht="14.45" customHeight="1" x14ac:dyDescent="0.2">
      <c r="A537" s="821" t="s">
        <v>5435</v>
      </c>
      <c r="B537" s="822" t="s">
        <v>5436</v>
      </c>
      <c r="C537" s="822" t="s">
        <v>599</v>
      </c>
      <c r="D537" s="822" t="s">
        <v>2895</v>
      </c>
      <c r="E537" s="822" t="s">
        <v>5437</v>
      </c>
      <c r="F537" s="822" t="s">
        <v>5678</v>
      </c>
      <c r="G537" s="822" t="s">
        <v>1043</v>
      </c>
      <c r="H537" s="831"/>
      <c r="I537" s="831"/>
      <c r="J537" s="822"/>
      <c r="K537" s="822"/>
      <c r="L537" s="831"/>
      <c r="M537" s="831"/>
      <c r="N537" s="822"/>
      <c r="O537" s="822"/>
      <c r="P537" s="831">
        <v>4.3</v>
      </c>
      <c r="Q537" s="831">
        <v>614.9</v>
      </c>
      <c r="R537" s="827"/>
      <c r="S537" s="832">
        <v>143</v>
      </c>
    </row>
    <row r="538" spans="1:19" ht="14.45" customHeight="1" x14ac:dyDescent="0.2">
      <c r="A538" s="821" t="s">
        <v>5435</v>
      </c>
      <c r="B538" s="822" t="s">
        <v>5436</v>
      </c>
      <c r="C538" s="822" t="s">
        <v>599</v>
      </c>
      <c r="D538" s="822" t="s">
        <v>2895</v>
      </c>
      <c r="E538" s="822" t="s">
        <v>5437</v>
      </c>
      <c r="F538" s="822" t="s">
        <v>5690</v>
      </c>
      <c r="G538" s="822" t="s">
        <v>912</v>
      </c>
      <c r="H538" s="831"/>
      <c r="I538" s="831"/>
      <c r="J538" s="822"/>
      <c r="K538" s="822"/>
      <c r="L538" s="831"/>
      <c r="M538" s="831"/>
      <c r="N538" s="822"/>
      <c r="O538" s="822"/>
      <c r="P538" s="831">
        <v>2.57</v>
      </c>
      <c r="Q538" s="831">
        <v>373.75</v>
      </c>
      <c r="R538" s="827"/>
      <c r="S538" s="832">
        <v>145.42801556420235</v>
      </c>
    </row>
    <row r="539" spans="1:19" ht="14.45" customHeight="1" x14ac:dyDescent="0.2">
      <c r="A539" s="821" t="s">
        <v>5435</v>
      </c>
      <c r="B539" s="822" t="s">
        <v>5436</v>
      </c>
      <c r="C539" s="822" t="s">
        <v>599</v>
      </c>
      <c r="D539" s="822" t="s">
        <v>2895</v>
      </c>
      <c r="E539" s="822" t="s">
        <v>5703</v>
      </c>
      <c r="F539" s="822" t="s">
        <v>5706</v>
      </c>
      <c r="G539" s="822" t="s">
        <v>5707</v>
      </c>
      <c r="H539" s="831">
        <v>6</v>
      </c>
      <c r="I539" s="831">
        <v>5202</v>
      </c>
      <c r="J539" s="822"/>
      <c r="K539" s="822">
        <v>867</v>
      </c>
      <c r="L539" s="831"/>
      <c r="M539" s="831"/>
      <c r="N539" s="822"/>
      <c r="O539" s="822"/>
      <c r="P539" s="831">
        <v>8</v>
      </c>
      <c r="Q539" s="831">
        <v>4501.2</v>
      </c>
      <c r="R539" s="827"/>
      <c r="S539" s="832">
        <v>562.65</v>
      </c>
    </row>
    <row r="540" spans="1:19" ht="14.45" customHeight="1" x14ac:dyDescent="0.2">
      <c r="A540" s="821" t="s">
        <v>5435</v>
      </c>
      <c r="B540" s="822" t="s">
        <v>5436</v>
      </c>
      <c r="C540" s="822" t="s">
        <v>599</v>
      </c>
      <c r="D540" s="822" t="s">
        <v>2895</v>
      </c>
      <c r="E540" s="822" t="s">
        <v>5703</v>
      </c>
      <c r="F540" s="822" t="s">
        <v>5714</v>
      </c>
      <c r="G540" s="822" t="s">
        <v>5715</v>
      </c>
      <c r="H540" s="831"/>
      <c r="I540" s="831"/>
      <c r="J540" s="822"/>
      <c r="K540" s="822"/>
      <c r="L540" s="831"/>
      <c r="M540" s="831"/>
      <c r="N540" s="822"/>
      <c r="O540" s="822"/>
      <c r="P540" s="831">
        <v>16</v>
      </c>
      <c r="Q540" s="831">
        <v>2868.8</v>
      </c>
      <c r="R540" s="827"/>
      <c r="S540" s="832">
        <v>179.3</v>
      </c>
    </row>
    <row r="541" spans="1:19" ht="14.45" customHeight="1" x14ac:dyDescent="0.2">
      <c r="A541" s="821" t="s">
        <v>5435</v>
      </c>
      <c r="B541" s="822" t="s">
        <v>5436</v>
      </c>
      <c r="C541" s="822" t="s">
        <v>599</v>
      </c>
      <c r="D541" s="822" t="s">
        <v>2895</v>
      </c>
      <c r="E541" s="822" t="s">
        <v>5703</v>
      </c>
      <c r="F541" s="822" t="s">
        <v>5722</v>
      </c>
      <c r="G541" s="822" t="s">
        <v>5721</v>
      </c>
      <c r="H541" s="831"/>
      <c r="I541" s="831"/>
      <c r="J541" s="822"/>
      <c r="K541" s="822"/>
      <c r="L541" s="831"/>
      <c r="M541" s="831"/>
      <c r="N541" s="822"/>
      <c r="O541" s="822"/>
      <c r="P541" s="831">
        <v>30</v>
      </c>
      <c r="Q541" s="831">
        <v>2279.1</v>
      </c>
      <c r="R541" s="827"/>
      <c r="S541" s="832">
        <v>75.97</v>
      </c>
    </row>
    <row r="542" spans="1:19" ht="14.45" customHeight="1" x14ac:dyDescent="0.2">
      <c r="A542" s="821" t="s">
        <v>5435</v>
      </c>
      <c r="B542" s="822" t="s">
        <v>5436</v>
      </c>
      <c r="C542" s="822" t="s">
        <v>599</v>
      </c>
      <c r="D542" s="822" t="s">
        <v>2895</v>
      </c>
      <c r="E542" s="822" t="s">
        <v>5735</v>
      </c>
      <c r="F542" s="822" t="s">
        <v>5740</v>
      </c>
      <c r="G542" s="822" t="s">
        <v>5741</v>
      </c>
      <c r="H542" s="831">
        <v>32</v>
      </c>
      <c r="I542" s="831">
        <v>4704</v>
      </c>
      <c r="J542" s="822">
        <v>2.3963321446765153</v>
      </c>
      <c r="K542" s="822">
        <v>147</v>
      </c>
      <c r="L542" s="831">
        <v>13</v>
      </c>
      <c r="M542" s="831">
        <v>1963</v>
      </c>
      <c r="N542" s="822">
        <v>1</v>
      </c>
      <c r="O542" s="822">
        <v>151</v>
      </c>
      <c r="P542" s="831">
        <v>10</v>
      </c>
      <c r="Q542" s="831">
        <v>1530</v>
      </c>
      <c r="R542" s="827">
        <v>0.77941925624044828</v>
      </c>
      <c r="S542" s="832">
        <v>153</v>
      </c>
    </row>
    <row r="543" spans="1:19" ht="14.45" customHeight="1" x14ac:dyDescent="0.2">
      <c r="A543" s="821" t="s">
        <v>5435</v>
      </c>
      <c r="B543" s="822" t="s">
        <v>5436</v>
      </c>
      <c r="C543" s="822" t="s">
        <v>599</v>
      </c>
      <c r="D543" s="822" t="s">
        <v>2895</v>
      </c>
      <c r="E543" s="822" t="s">
        <v>5735</v>
      </c>
      <c r="F543" s="822" t="s">
        <v>5744</v>
      </c>
      <c r="G543" s="822" t="s">
        <v>5745</v>
      </c>
      <c r="H543" s="831">
        <v>27</v>
      </c>
      <c r="I543" s="831">
        <v>999</v>
      </c>
      <c r="J543" s="822">
        <v>1.3144736842105262</v>
      </c>
      <c r="K543" s="822">
        <v>37</v>
      </c>
      <c r="L543" s="831">
        <v>20</v>
      </c>
      <c r="M543" s="831">
        <v>760</v>
      </c>
      <c r="N543" s="822">
        <v>1</v>
      </c>
      <c r="O543" s="822">
        <v>38</v>
      </c>
      <c r="P543" s="831">
        <v>45</v>
      </c>
      <c r="Q543" s="831">
        <v>1710</v>
      </c>
      <c r="R543" s="827">
        <v>2.25</v>
      </c>
      <c r="S543" s="832">
        <v>38</v>
      </c>
    </row>
    <row r="544" spans="1:19" ht="14.45" customHeight="1" x14ac:dyDescent="0.2">
      <c r="A544" s="821" t="s">
        <v>5435</v>
      </c>
      <c r="B544" s="822" t="s">
        <v>5436</v>
      </c>
      <c r="C544" s="822" t="s">
        <v>599</v>
      </c>
      <c r="D544" s="822" t="s">
        <v>2895</v>
      </c>
      <c r="E544" s="822" t="s">
        <v>5735</v>
      </c>
      <c r="F544" s="822" t="s">
        <v>5750</v>
      </c>
      <c r="G544" s="822" t="s">
        <v>5751</v>
      </c>
      <c r="H544" s="831">
        <v>237</v>
      </c>
      <c r="I544" s="831">
        <v>42186</v>
      </c>
      <c r="J544" s="822">
        <v>0.79620262720821378</v>
      </c>
      <c r="K544" s="822">
        <v>178</v>
      </c>
      <c r="L544" s="831">
        <v>296</v>
      </c>
      <c r="M544" s="831">
        <v>52984</v>
      </c>
      <c r="N544" s="822">
        <v>1</v>
      </c>
      <c r="O544" s="822">
        <v>179</v>
      </c>
      <c r="P544" s="831">
        <v>344</v>
      </c>
      <c r="Q544" s="831">
        <v>61920</v>
      </c>
      <c r="R544" s="827">
        <v>1.1686546882077609</v>
      </c>
      <c r="S544" s="832">
        <v>180</v>
      </c>
    </row>
    <row r="545" spans="1:19" ht="14.45" customHeight="1" x14ac:dyDescent="0.2">
      <c r="A545" s="821" t="s">
        <v>5435</v>
      </c>
      <c r="B545" s="822" t="s">
        <v>5436</v>
      </c>
      <c r="C545" s="822" t="s">
        <v>599</v>
      </c>
      <c r="D545" s="822" t="s">
        <v>2895</v>
      </c>
      <c r="E545" s="822" t="s">
        <v>5735</v>
      </c>
      <c r="F545" s="822" t="s">
        <v>5754</v>
      </c>
      <c r="G545" s="822" t="s">
        <v>5755</v>
      </c>
      <c r="H545" s="831">
        <v>21</v>
      </c>
      <c r="I545" s="831">
        <v>0</v>
      </c>
      <c r="J545" s="822"/>
      <c r="K545" s="822">
        <v>0</v>
      </c>
      <c r="L545" s="831">
        <v>18</v>
      </c>
      <c r="M545" s="831">
        <v>0</v>
      </c>
      <c r="N545" s="822"/>
      <c r="O545" s="822">
        <v>0</v>
      </c>
      <c r="P545" s="831">
        <v>36</v>
      </c>
      <c r="Q545" s="831">
        <v>0</v>
      </c>
      <c r="R545" s="827"/>
      <c r="S545" s="832">
        <v>0</v>
      </c>
    </row>
    <row r="546" spans="1:19" ht="14.45" customHeight="1" x14ac:dyDescent="0.2">
      <c r="A546" s="821" t="s">
        <v>5435</v>
      </c>
      <c r="B546" s="822" t="s">
        <v>5436</v>
      </c>
      <c r="C546" s="822" t="s">
        <v>599</v>
      </c>
      <c r="D546" s="822" t="s">
        <v>2895</v>
      </c>
      <c r="E546" s="822" t="s">
        <v>5735</v>
      </c>
      <c r="F546" s="822" t="s">
        <v>5756</v>
      </c>
      <c r="G546" s="822" t="s">
        <v>5757</v>
      </c>
      <c r="H546" s="831">
        <v>7</v>
      </c>
      <c r="I546" s="831">
        <v>0</v>
      </c>
      <c r="J546" s="822"/>
      <c r="K546" s="822">
        <v>0</v>
      </c>
      <c r="L546" s="831">
        <v>6</v>
      </c>
      <c r="M546" s="831">
        <v>0</v>
      </c>
      <c r="N546" s="822"/>
      <c r="O546" s="822">
        <v>0</v>
      </c>
      <c r="P546" s="831">
        <v>2</v>
      </c>
      <c r="Q546" s="831">
        <v>0</v>
      </c>
      <c r="R546" s="827"/>
      <c r="S546" s="832">
        <v>0</v>
      </c>
    </row>
    <row r="547" spans="1:19" ht="14.45" customHeight="1" x14ac:dyDescent="0.2">
      <c r="A547" s="821" t="s">
        <v>5435</v>
      </c>
      <c r="B547" s="822" t="s">
        <v>5436</v>
      </c>
      <c r="C547" s="822" t="s">
        <v>599</v>
      </c>
      <c r="D547" s="822" t="s">
        <v>2895</v>
      </c>
      <c r="E547" s="822" t="s">
        <v>5735</v>
      </c>
      <c r="F547" s="822" t="s">
        <v>5758</v>
      </c>
      <c r="G547" s="822" t="s">
        <v>5759</v>
      </c>
      <c r="H547" s="831">
        <v>37</v>
      </c>
      <c r="I547" s="831">
        <v>9028</v>
      </c>
      <c r="J547" s="822">
        <v>0.83747680890538034</v>
      </c>
      <c r="K547" s="822">
        <v>244</v>
      </c>
      <c r="L547" s="831">
        <v>44</v>
      </c>
      <c r="M547" s="831">
        <v>10780</v>
      </c>
      <c r="N547" s="822">
        <v>1</v>
      </c>
      <c r="O547" s="822">
        <v>245</v>
      </c>
      <c r="P547" s="831">
        <v>37</v>
      </c>
      <c r="Q547" s="831">
        <v>9102</v>
      </c>
      <c r="R547" s="827">
        <v>0.84434137291280154</v>
      </c>
      <c r="S547" s="832">
        <v>246</v>
      </c>
    </row>
    <row r="548" spans="1:19" ht="14.45" customHeight="1" x14ac:dyDescent="0.2">
      <c r="A548" s="821" t="s">
        <v>5435</v>
      </c>
      <c r="B548" s="822" t="s">
        <v>5436</v>
      </c>
      <c r="C548" s="822" t="s">
        <v>599</v>
      </c>
      <c r="D548" s="822" t="s">
        <v>2895</v>
      </c>
      <c r="E548" s="822" t="s">
        <v>5735</v>
      </c>
      <c r="F548" s="822" t="s">
        <v>5760</v>
      </c>
      <c r="G548" s="822" t="s">
        <v>5761</v>
      </c>
      <c r="H548" s="831">
        <v>246</v>
      </c>
      <c r="I548" s="831">
        <v>8199.9599999999991</v>
      </c>
      <c r="J548" s="822">
        <v>0.95719451921752463</v>
      </c>
      <c r="K548" s="822">
        <v>33.333170731707312</v>
      </c>
      <c r="L548" s="831">
        <v>257</v>
      </c>
      <c r="M548" s="831">
        <v>8566.66</v>
      </c>
      <c r="N548" s="822">
        <v>1</v>
      </c>
      <c r="O548" s="822">
        <v>33.333307392996112</v>
      </c>
      <c r="P548" s="831">
        <v>382</v>
      </c>
      <c r="Q548" s="831">
        <v>12733.33</v>
      </c>
      <c r="R548" s="827">
        <v>1.4863820905697203</v>
      </c>
      <c r="S548" s="832">
        <v>33.333324607329843</v>
      </c>
    </row>
    <row r="549" spans="1:19" ht="14.45" customHeight="1" x14ac:dyDescent="0.2">
      <c r="A549" s="821" t="s">
        <v>5435</v>
      </c>
      <c r="B549" s="822" t="s">
        <v>5436</v>
      </c>
      <c r="C549" s="822" t="s">
        <v>599</v>
      </c>
      <c r="D549" s="822" t="s">
        <v>2895</v>
      </c>
      <c r="E549" s="822" t="s">
        <v>5735</v>
      </c>
      <c r="F549" s="822" t="s">
        <v>5762</v>
      </c>
      <c r="G549" s="822" t="s">
        <v>5763</v>
      </c>
      <c r="H549" s="831">
        <v>207</v>
      </c>
      <c r="I549" s="831">
        <v>7659</v>
      </c>
      <c r="J549" s="822">
        <v>0.79351429755491087</v>
      </c>
      <c r="K549" s="822">
        <v>37</v>
      </c>
      <c r="L549" s="831">
        <v>254</v>
      </c>
      <c r="M549" s="831">
        <v>9652</v>
      </c>
      <c r="N549" s="822">
        <v>1</v>
      </c>
      <c r="O549" s="822">
        <v>38</v>
      </c>
      <c r="P549" s="831">
        <v>274</v>
      </c>
      <c r="Q549" s="831">
        <v>10412</v>
      </c>
      <c r="R549" s="827">
        <v>1.078740157480315</v>
      </c>
      <c r="S549" s="832">
        <v>38</v>
      </c>
    </row>
    <row r="550" spans="1:19" ht="14.45" customHeight="1" x14ac:dyDescent="0.2">
      <c r="A550" s="821" t="s">
        <v>5435</v>
      </c>
      <c r="B550" s="822" t="s">
        <v>5436</v>
      </c>
      <c r="C550" s="822" t="s">
        <v>599</v>
      </c>
      <c r="D550" s="822" t="s">
        <v>2895</v>
      </c>
      <c r="E550" s="822" t="s">
        <v>5735</v>
      </c>
      <c r="F550" s="822" t="s">
        <v>5766</v>
      </c>
      <c r="G550" s="822" t="s">
        <v>5767</v>
      </c>
      <c r="H550" s="831">
        <v>22</v>
      </c>
      <c r="I550" s="831">
        <v>704</v>
      </c>
      <c r="J550" s="822">
        <v>0.88888888888888884</v>
      </c>
      <c r="K550" s="822">
        <v>32</v>
      </c>
      <c r="L550" s="831">
        <v>24</v>
      </c>
      <c r="M550" s="831">
        <v>792</v>
      </c>
      <c r="N550" s="822">
        <v>1</v>
      </c>
      <c r="O550" s="822">
        <v>33</v>
      </c>
      <c r="P550" s="831">
        <v>16</v>
      </c>
      <c r="Q550" s="831">
        <v>528</v>
      </c>
      <c r="R550" s="827">
        <v>0.66666666666666663</v>
      </c>
      <c r="S550" s="832">
        <v>33</v>
      </c>
    </row>
    <row r="551" spans="1:19" ht="14.45" customHeight="1" x14ac:dyDescent="0.2">
      <c r="A551" s="821" t="s">
        <v>5435</v>
      </c>
      <c r="B551" s="822" t="s">
        <v>5436</v>
      </c>
      <c r="C551" s="822" t="s">
        <v>599</v>
      </c>
      <c r="D551" s="822" t="s">
        <v>2895</v>
      </c>
      <c r="E551" s="822" t="s">
        <v>5735</v>
      </c>
      <c r="F551" s="822" t="s">
        <v>5768</v>
      </c>
      <c r="G551" s="822" t="s">
        <v>5769</v>
      </c>
      <c r="H551" s="831">
        <v>6</v>
      </c>
      <c r="I551" s="831">
        <v>792</v>
      </c>
      <c r="J551" s="822">
        <v>0.36666666666666664</v>
      </c>
      <c r="K551" s="822">
        <v>132</v>
      </c>
      <c r="L551" s="831">
        <v>16</v>
      </c>
      <c r="M551" s="831">
        <v>2160</v>
      </c>
      <c r="N551" s="822">
        <v>1</v>
      </c>
      <c r="O551" s="822">
        <v>135</v>
      </c>
      <c r="P551" s="831">
        <v>13</v>
      </c>
      <c r="Q551" s="831">
        <v>1781</v>
      </c>
      <c r="R551" s="827">
        <v>0.82453703703703707</v>
      </c>
      <c r="S551" s="832">
        <v>137</v>
      </c>
    </row>
    <row r="552" spans="1:19" ht="14.45" customHeight="1" x14ac:dyDescent="0.2">
      <c r="A552" s="821" t="s">
        <v>5435</v>
      </c>
      <c r="B552" s="822" t="s">
        <v>5436</v>
      </c>
      <c r="C552" s="822" t="s">
        <v>599</v>
      </c>
      <c r="D552" s="822" t="s">
        <v>2895</v>
      </c>
      <c r="E552" s="822" t="s">
        <v>5735</v>
      </c>
      <c r="F552" s="822" t="s">
        <v>5774</v>
      </c>
      <c r="G552" s="822" t="s">
        <v>5775</v>
      </c>
      <c r="H552" s="831">
        <v>8</v>
      </c>
      <c r="I552" s="831">
        <v>2840</v>
      </c>
      <c r="J552" s="822">
        <v>0.79329608938547491</v>
      </c>
      <c r="K552" s="822">
        <v>355</v>
      </c>
      <c r="L552" s="831">
        <v>10</v>
      </c>
      <c r="M552" s="831">
        <v>3580</v>
      </c>
      <c r="N552" s="822">
        <v>1</v>
      </c>
      <c r="O552" s="822">
        <v>358</v>
      </c>
      <c r="P552" s="831">
        <v>42</v>
      </c>
      <c r="Q552" s="831">
        <v>15120</v>
      </c>
      <c r="R552" s="827">
        <v>4.2234636871508382</v>
      </c>
      <c r="S552" s="832">
        <v>360</v>
      </c>
    </row>
    <row r="553" spans="1:19" ht="14.45" customHeight="1" x14ac:dyDescent="0.2">
      <c r="A553" s="821" t="s">
        <v>5435</v>
      </c>
      <c r="B553" s="822" t="s">
        <v>5436</v>
      </c>
      <c r="C553" s="822" t="s">
        <v>599</v>
      </c>
      <c r="D553" s="822" t="s">
        <v>2895</v>
      </c>
      <c r="E553" s="822" t="s">
        <v>5735</v>
      </c>
      <c r="F553" s="822" t="s">
        <v>5776</v>
      </c>
      <c r="G553" s="822" t="s">
        <v>5777</v>
      </c>
      <c r="H553" s="831">
        <v>12</v>
      </c>
      <c r="I553" s="831">
        <v>708</v>
      </c>
      <c r="J553" s="822">
        <v>0.58032786885245902</v>
      </c>
      <c r="K553" s="822">
        <v>59</v>
      </c>
      <c r="L553" s="831">
        <v>20</v>
      </c>
      <c r="M553" s="831">
        <v>1220</v>
      </c>
      <c r="N553" s="822">
        <v>1</v>
      </c>
      <c r="O553" s="822">
        <v>61</v>
      </c>
      <c r="P553" s="831">
        <v>19</v>
      </c>
      <c r="Q553" s="831">
        <v>1178</v>
      </c>
      <c r="R553" s="827">
        <v>0.96557377049180326</v>
      </c>
      <c r="S553" s="832">
        <v>62</v>
      </c>
    </row>
    <row r="554" spans="1:19" ht="14.45" customHeight="1" x14ac:dyDescent="0.2">
      <c r="A554" s="821" t="s">
        <v>5435</v>
      </c>
      <c r="B554" s="822" t="s">
        <v>5436</v>
      </c>
      <c r="C554" s="822" t="s">
        <v>599</v>
      </c>
      <c r="D554" s="822" t="s">
        <v>2895</v>
      </c>
      <c r="E554" s="822" t="s">
        <v>5735</v>
      </c>
      <c r="F554" s="822" t="s">
        <v>5778</v>
      </c>
      <c r="G554" s="822" t="s">
        <v>5779</v>
      </c>
      <c r="H554" s="831">
        <v>1</v>
      </c>
      <c r="I554" s="831">
        <v>702</v>
      </c>
      <c r="J554" s="822"/>
      <c r="K554" s="822">
        <v>702</v>
      </c>
      <c r="L554" s="831"/>
      <c r="M554" s="831"/>
      <c r="N554" s="822"/>
      <c r="O554" s="822"/>
      <c r="P554" s="831">
        <v>5</v>
      </c>
      <c r="Q554" s="831">
        <v>3555</v>
      </c>
      <c r="R554" s="827"/>
      <c r="S554" s="832">
        <v>711</v>
      </c>
    </row>
    <row r="555" spans="1:19" ht="14.45" customHeight="1" x14ac:dyDescent="0.2">
      <c r="A555" s="821" t="s">
        <v>5435</v>
      </c>
      <c r="B555" s="822" t="s">
        <v>5436</v>
      </c>
      <c r="C555" s="822" t="s">
        <v>599</v>
      </c>
      <c r="D555" s="822" t="s">
        <v>2895</v>
      </c>
      <c r="E555" s="822" t="s">
        <v>5735</v>
      </c>
      <c r="F555" s="822" t="s">
        <v>5782</v>
      </c>
      <c r="G555" s="822" t="s">
        <v>5783</v>
      </c>
      <c r="H555" s="831"/>
      <c r="I555" s="831"/>
      <c r="J555" s="822"/>
      <c r="K555" s="822"/>
      <c r="L555" s="831">
        <v>1</v>
      </c>
      <c r="M555" s="831">
        <v>116</v>
      </c>
      <c r="N555" s="822">
        <v>1</v>
      </c>
      <c r="O555" s="822">
        <v>116</v>
      </c>
      <c r="P555" s="831"/>
      <c r="Q555" s="831"/>
      <c r="R555" s="827"/>
      <c r="S555" s="832"/>
    </row>
    <row r="556" spans="1:19" ht="14.45" customHeight="1" x14ac:dyDescent="0.2">
      <c r="A556" s="821" t="s">
        <v>5435</v>
      </c>
      <c r="B556" s="822" t="s">
        <v>5436</v>
      </c>
      <c r="C556" s="822" t="s">
        <v>599</v>
      </c>
      <c r="D556" s="822" t="s">
        <v>5425</v>
      </c>
      <c r="E556" s="822" t="s">
        <v>5735</v>
      </c>
      <c r="F556" s="822" t="s">
        <v>5744</v>
      </c>
      <c r="G556" s="822" t="s">
        <v>5745</v>
      </c>
      <c r="H556" s="831">
        <v>1</v>
      </c>
      <c r="I556" s="831">
        <v>37</v>
      </c>
      <c r="J556" s="822"/>
      <c r="K556" s="822">
        <v>37</v>
      </c>
      <c r="L556" s="831"/>
      <c r="M556" s="831"/>
      <c r="N556" s="822"/>
      <c r="O556" s="822"/>
      <c r="P556" s="831">
        <v>2</v>
      </c>
      <c r="Q556" s="831">
        <v>76</v>
      </c>
      <c r="R556" s="827"/>
      <c r="S556" s="832">
        <v>38</v>
      </c>
    </row>
    <row r="557" spans="1:19" ht="14.45" customHeight="1" x14ac:dyDescent="0.2">
      <c r="A557" s="821" t="s">
        <v>5435</v>
      </c>
      <c r="B557" s="822" t="s">
        <v>5436</v>
      </c>
      <c r="C557" s="822" t="s">
        <v>599</v>
      </c>
      <c r="D557" s="822" t="s">
        <v>2897</v>
      </c>
      <c r="E557" s="822" t="s">
        <v>5437</v>
      </c>
      <c r="F557" s="822" t="s">
        <v>5459</v>
      </c>
      <c r="G557" s="822" t="s">
        <v>2824</v>
      </c>
      <c r="H557" s="831">
        <v>142.47</v>
      </c>
      <c r="I557" s="831">
        <v>1979272.79</v>
      </c>
      <c r="J557" s="822">
        <v>1.5267267398791813</v>
      </c>
      <c r="K557" s="822">
        <v>13892.558363164175</v>
      </c>
      <c r="L557" s="831">
        <v>98.72999999999999</v>
      </c>
      <c r="M557" s="831">
        <v>1296415.8800000001</v>
      </c>
      <c r="N557" s="822">
        <v>1</v>
      </c>
      <c r="O557" s="822">
        <v>13130.921503089236</v>
      </c>
      <c r="P557" s="831">
        <v>129</v>
      </c>
      <c r="Q557" s="831">
        <v>1014147.46</v>
      </c>
      <c r="R557" s="827">
        <v>0.78227016163979712</v>
      </c>
      <c r="S557" s="832">
        <v>7861.6082170542632</v>
      </c>
    </row>
    <row r="558" spans="1:19" ht="14.45" customHeight="1" x14ac:dyDescent="0.2">
      <c r="A558" s="821" t="s">
        <v>5435</v>
      </c>
      <c r="B558" s="822" t="s">
        <v>5436</v>
      </c>
      <c r="C558" s="822" t="s">
        <v>599</v>
      </c>
      <c r="D558" s="822" t="s">
        <v>2897</v>
      </c>
      <c r="E558" s="822" t="s">
        <v>5437</v>
      </c>
      <c r="F558" s="822" t="s">
        <v>5468</v>
      </c>
      <c r="G558" s="822" t="s">
        <v>5469</v>
      </c>
      <c r="H558" s="831">
        <v>8</v>
      </c>
      <c r="I558" s="831">
        <v>66356.56</v>
      </c>
      <c r="J558" s="822"/>
      <c r="K558" s="822">
        <v>8294.57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5435</v>
      </c>
      <c r="B559" s="822" t="s">
        <v>5436</v>
      </c>
      <c r="C559" s="822" t="s">
        <v>599</v>
      </c>
      <c r="D559" s="822" t="s">
        <v>2897</v>
      </c>
      <c r="E559" s="822" t="s">
        <v>5437</v>
      </c>
      <c r="F559" s="822" t="s">
        <v>5475</v>
      </c>
      <c r="G559" s="822" t="s">
        <v>2107</v>
      </c>
      <c r="H559" s="831">
        <v>2.44</v>
      </c>
      <c r="I559" s="831">
        <v>11933.04</v>
      </c>
      <c r="J559" s="822"/>
      <c r="K559" s="822">
        <v>4890.5901639344265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5435</v>
      </c>
      <c r="B560" s="822" t="s">
        <v>5436</v>
      </c>
      <c r="C560" s="822" t="s">
        <v>599</v>
      </c>
      <c r="D560" s="822" t="s">
        <v>2897</v>
      </c>
      <c r="E560" s="822" t="s">
        <v>5437</v>
      </c>
      <c r="F560" s="822" t="s">
        <v>5503</v>
      </c>
      <c r="G560" s="822" t="s">
        <v>5504</v>
      </c>
      <c r="H560" s="831">
        <v>2</v>
      </c>
      <c r="I560" s="831">
        <v>165149.76000000001</v>
      </c>
      <c r="J560" s="822">
        <v>0.6985073111807012</v>
      </c>
      <c r="K560" s="822">
        <v>82574.880000000005</v>
      </c>
      <c r="L560" s="831">
        <v>3</v>
      </c>
      <c r="M560" s="831">
        <v>236432.4</v>
      </c>
      <c r="N560" s="822">
        <v>1</v>
      </c>
      <c r="O560" s="822">
        <v>78810.8</v>
      </c>
      <c r="P560" s="831"/>
      <c r="Q560" s="831"/>
      <c r="R560" s="827"/>
      <c r="S560" s="832"/>
    </row>
    <row r="561" spans="1:19" ht="14.45" customHeight="1" x14ac:dyDescent="0.2">
      <c r="A561" s="821" t="s">
        <v>5435</v>
      </c>
      <c r="B561" s="822" t="s">
        <v>5436</v>
      </c>
      <c r="C561" s="822" t="s">
        <v>599</v>
      </c>
      <c r="D561" s="822" t="s">
        <v>2897</v>
      </c>
      <c r="E561" s="822" t="s">
        <v>5437</v>
      </c>
      <c r="F561" s="822" t="s">
        <v>5515</v>
      </c>
      <c r="G561" s="822" t="s">
        <v>5516</v>
      </c>
      <c r="H561" s="831">
        <v>4</v>
      </c>
      <c r="I561" s="831">
        <v>26846.48</v>
      </c>
      <c r="J561" s="822"/>
      <c r="K561" s="822">
        <v>6711.62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5435</v>
      </c>
      <c r="B562" s="822" t="s">
        <v>5436</v>
      </c>
      <c r="C562" s="822" t="s">
        <v>599</v>
      </c>
      <c r="D562" s="822" t="s">
        <v>2897</v>
      </c>
      <c r="E562" s="822" t="s">
        <v>5437</v>
      </c>
      <c r="F562" s="822" t="s">
        <v>5521</v>
      </c>
      <c r="G562" s="822" t="s">
        <v>2721</v>
      </c>
      <c r="H562" s="831">
        <v>9</v>
      </c>
      <c r="I562" s="831">
        <v>41523.89</v>
      </c>
      <c r="J562" s="822"/>
      <c r="K562" s="822">
        <v>4613.7655555555557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5435</v>
      </c>
      <c r="B563" s="822" t="s">
        <v>5436</v>
      </c>
      <c r="C563" s="822" t="s">
        <v>599</v>
      </c>
      <c r="D563" s="822" t="s">
        <v>2897</v>
      </c>
      <c r="E563" s="822" t="s">
        <v>5437</v>
      </c>
      <c r="F563" s="822" t="s">
        <v>5541</v>
      </c>
      <c r="G563" s="822" t="s">
        <v>2118</v>
      </c>
      <c r="H563" s="831">
        <v>99.25</v>
      </c>
      <c r="I563" s="831">
        <v>894196.54</v>
      </c>
      <c r="J563" s="822">
        <v>1.1972141140174259</v>
      </c>
      <c r="K563" s="822">
        <v>9009.5369269521416</v>
      </c>
      <c r="L563" s="831">
        <v>84.2</v>
      </c>
      <c r="M563" s="831">
        <v>746897.76</v>
      </c>
      <c r="N563" s="822">
        <v>1</v>
      </c>
      <c r="O563" s="822">
        <v>8870.51971496437</v>
      </c>
      <c r="P563" s="831">
        <v>8.98</v>
      </c>
      <c r="Q563" s="831">
        <v>79657.179999999993</v>
      </c>
      <c r="R563" s="827">
        <v>0.10665071481804951</v>
      </c>
      <c r="S563" s="832">
        <v>8870.5100222717138</v>
      </c>
    </row>
    <row r="564" spans="1:19" ht="14.45" customHeight="1" x14ac:dyDescent="0.2">
      <c r="A564" s="821" t="s">
        <v>5435</v>
      </c>
      <c r="B564" s="822" t="s">
        <v>5436</v>
      </c>
      <c r="C564" s="822" t="s">
        <v>599</v>
      </c>
      <c r="D564" s="822" t="s">
        <v>2897</v>
      </c>
      <c r="E564" s="822" t="s">
        <v>5437</v>
      </c>
      <c r="F564" s="822" t="s">
        <v>5545</v>
      </c>
      <c r="G564" s="822" t="s">
        <v>5546</v>
      </c>
      <c r="H564" s="831">
        <v>37</v>
      </c>
      <c r="I564" s="831">
        <v>2849000</v>
      </c>
      <c r="J564" s="822">
        <v>1.1034385018284312</v>
      </c>
      <c r="K564" s="822">
        <v>77000</v>
      </c>
      <c r="L564" s="831">
        <v>33.99</v>
      </c>
      <c r="M564" s="831">
        <v>2581929.12</v>
      </c>
      <c r="N564" s="822">
        <v>1</v>
      </c>
      <c r="O564" s="822">
        <v>75961.433362753756</v>
      </c>
      <c r="P564" s="831">
        <v>43</v>
      </c>
      <c r="Q564" s="831">
        <v>2838000</v>
      </c>
      <c r="R564" s="827">
        <v>1.0991781215124914</v>
      </c>
      <c r="S564" s="832">
        <v>66000</v>
      </c>
    </row>
    <row r="565" spans="1:19" ht="14.45" customHeight="1" x14ac:dyDescent="0.2">
      <c r="A565" s="821" t="s">
        <v>5435</v>
      </c>
      <c r="B565" s="822" t="s">
        <v>5436</v>
      </c>
      <c r="C565" s="822" t="s">
        <v>599</v>
      </c>
      <c r="D565" s="822" t="s">
        <v>2897</v>
      </c>
      <c r="E565" s="822" t="s">
        <v>5437</v>
      </c>
      <c r="F565" s="822" t="s">
        <v>5548</v>
      </c>
      <c r="G565" s="822" t="s">
        <v>2824</v>
      </c>
      <c r="H565" s="831">
        <v>71</v>
      </c>
      <c r="I565" s="831">
        <v>2942791.4299999997</v>
      </c>
      <c r="J565" s="822">
        <v>1.3109785403886474</v>
      </c>
      <c r="K565" s="822">
        <v>41447.766619718306</v>
      </c>
      <c r="L565" s="831">
        <v>57</v>
      </c>
      <c r="M565" s="831">
        <v>2244728.91</v>
      </c>
      <c r="N565" s="822">
        <v>1</v>
      </c>
      <c r="O565" s="822">
        <v>39381.208947368425</v>
      </c>
      <c r="P565" s="831">
        <v>31</v>
      </c>
      <c r="Q565" s="831">
        <v>733855</v>
      </c>
      <c r="R565" s="827">
        <v>0.32692366402498019</v>
      </c>
      <c r="S565" s="832">
        <v>23672.741935483871</v>
      </c>
    </row>
    <row r="566" spans="1:19" ht="14.45" customHeight="1" x14ac:dyDescent="0.2">
      <c r="A566" s="821" t="s">
        <v>5435</v>
      </c>
      <c r="B566" s="822" t="s">
        <v>5436</v>
      </c>
      <c r="C566" s="822" t="s">
        <v>599</v>
      </c>
      <c r="D566" s="822" t="s">
        <v>2897</v>
      </c>
      <c r="E566" s="822" t="s">
        <v>5437</v>
      </c>
      <c r="F566" s="822" t="s">
        <v>5562</v>
      </c>
      <c r="G566" s="822" t="s">
        <v>2840</v>
      </c>
      <c r="H566" s="831">
        <v>6.8100000000000005</v>
      </c>
      <c r="I566" s="831">
        <v>515523.98</v>
      </c>
      <c r="J566" s="822">
        <v>1.5241653528065793</v>
      </c>
      <c r="K566" s="822">
        <v>75701.024963289266</v>
      </c>
      <c r="L566" s="831">
        <v>4.9800000000000004</v>
      </c>
      <c r="M566" s="831">
        <v>338233.63</v>
      </c>
      <c r="N566" s="822">
        <v>1</v>
      </c>
      <c r="O566" s="822">
        <v>67918.399598393575</v>
      </c>
      <c r="P566" s="831">
        <v>8.9600000000000009</v>
      </c>
      <c r="Q566" s="831">
        <v>608548.86</v>
      </c>
      <c r="R566" s="827">
        <v>1.7991967859612303</v>
      </c>
      <c r="S566" s="832">
        <v>67918.39955357142</v>
      </c>
    </row>
    <row r="567" spans="1:19" ht="14.45" customHeight="1" x14ac:dyDescent="0.2">
      <c r="A567" s="821" t="s">
        <v>5435</v>
      </c>
      <c r="B567" s="822" t="s">
        <v>5436</v>
      </c>
      <c r="C567" s="822" t="s">
        <v>599</v>
      </c>
      <c r="D567" s="822" t="s">
        <v>2897</v>
      </c>
      <c r="E567" s="822" t="s">
        <v>5437</v>
      </c>
      <c r="F567" s="822" t="s">
        <v>5565</v>
      </c>
      <c r="G567" s="822" t="s">
        <v>2840</v>
      </c>
      <c r="H567" s="831">
        <v>26.060000000000002</v>
      </c>
      <c r="I567" s="831">
        <v>1233305.1200000001</v>
      </c>
      <c r="J567" s="822">
        <v>1.8529214649416035</v>
      </c>
      <c r="K567" s="822">
        <v>47325.599386032234</v>
      </c>
      <c r="L567" s="831">
        <v>15.68</v>
      </c>
      <c r="M567" s="831">
        <v>665600.32000000007</v>
      </c>
      <c r="N567" s="822">
        <v>1</v>
      </c>
      <c r="O567" s="822">
        <v>42449.000000000007</v>
      </c>
      <c r="P567" s="831">
        <v>48.97</v>
      </c>
      <c r="Q567" s="831">
        <v>2078727.5299999998</v>
      </c>
      <c r="R567" s="827">
        <v>3.1230867346938771</v>
      </c>
      <c r="S567" s="832">
        <v>42449</v>
      </c>
    </row>
    <row r="568" spans="1:19" ht="14.45" customHeight="1" x14ac:dyDescent="0.2">
      <c r="A568" s="821" t="s">
        <v>5435</v>
      </c>
      <c r="B568" s="822" t="s">
        <v>5436</v>
      </c>
      <c r="C568" s="822" t="s">
        <v>599</v>
      </c>
      <c r="D568" s="822" t="s">
        <v>2897</v>
      </c>
      <c r="E568" s="822" t="s">
        <v>5437</v>
      </c>
      <c r="F568" s="822" t="s">
        <v>5573</v>
      </c>
      <c r="G568" s="822" t="s">
        <v>2645</v>
      </c>
      <c r="H568" s="831">
        <v>0.05</v>
      </c>
      <c r="I568" s="831">
        <v>14.14</v>
      </c>
      <c r="J568" s="822"/>
      <c r="K568" s="822">
        <v>282.8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5435</v>
      </c>
      <c r="B569" s="822" t="s">
        <v>5436</v>
      </c>
      <c r="C569" s="822" t="s">
        <v>599</v>
      </c>
      <c r="D569" s="822" t="s">
        <v>2897</v>
      </c>
      <c r="E569" s="822" t="s">
        <v>5437</v>
      </c>
      <c r="F569" s="822" t="s">
        <v>5574</v>
      </c>
      <c r="G569" s="822" t="s">
        <v>2859</v>
      </c>
      <c r="H569" s="831">
        <v>1</v>
      </c>
      <c r="I569" s="831">
        <v>168614.91</v>
      </c>
      <c r="J569" s="822"/>
      <c r="K569" s="822">
        <v>168614.91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5435</v>
      </c>
      <c r="B570" s="822" t="s">
        <v>5436</v>
      </c>
      <c r="C570" s="822" t="s">
        <v>599</v>
      </c>
      <c r="D570" s="822" t="s">
        <v>2897</v>
      </c>
      <c r="E570" s="822" t="s">
        <v>5437</v>
      </c>
      <c r="F570" s="822" t="s">
        <v>5579</v>
      </c>
      <c r="G570" s="822" t="s">
        <v>5580</v>
      </c>
      <c r="H570" s="831"/>
      <c r="I570" s="831"/>
      <c r="J570" s="822"/>
      <c r="K570" s="822"/>
      <c r="L570" s="831"/>
      <c r="M570" s="831"/>
      <c r="N570" s="822"/>
      <c r="O570" s="822"/>
      <c r="P570" s="831">
        <v>1</v>
      </c>
      <c r="Q570" s="831">
        <v>38013.08</v>
      </c>
      <c r="R570" s="827"/>
      <c r="S570" s="832">
        <v>38013.08</v>
      </c>
    </row>
    <row r="571" spans="1:19" ht="14.45" customHeight="1" x14ac:dyDescent="0.2">
      <c r="A571" s="821" t="s">
        <v>5435</v>
      </c>
      <c r="B571" s="822" t="s">
        <v>5436</v>
      </c>
      <c r="C571" s="822" t="s">
        <v>599</v>
      </c>
      <c r="D571" s="822" t="s">
        <v>2897</v>
      </c>
      <c r="E571" s="822" t="s">
        <v>5437</v>
      </c>
      <c r="F571" s="822" t="s">
        <v>5597</v>
      </c>
      <c r="G571" s="822" t="s">
        <v>5598</v>
      </c>
      <c r="H571" s="831">
        <v>3</v>
      </c>
      <c r="I571" s="831">
        <v>17681.16</v>
      </c>
      <c r="J571" s="822"/>
      <c r="K571" s="822">
        <v>5893.72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5435</v>
      </c>
      <c r="B572" s="822" t="s">
        <v>5436</v>
      </c>
      <c r="C572" s="822" t="s">
        <v>599</v>
      </c>
      <c r="D572" s="822" t="s">
        <v>2897</v>
      </c>
      <c r="E572" s="822" t="s">
        <v>5437</v>
      </c>
      <c r="F572" s="822" t="s">
        <v>5645</v>
      </c>
      <c r="G572" s="822" t="s">
        <v>2071</v>
      </c>
      <c r="H572" s="831"/>
      <c r="I572" s="831"/>
      <c r="J572" s="822"/>
      <c r="K572" s="822"/>
      <c r="L572" s="831">
        <v>4</v>
      </c>
      <c r="M572" s="831">
        <v>110100.29999999999</v>
      </c>
      <c r="N572" s="822">
        <v>1</v>
      </c>
      <c r="O572" s="822">
        <v>27525.074999999997</v>
      </c>
      <c r="P572" s="831">
        <v>22</v>
      </c>
      <c r="Q572" s="831">
        <v>799509.8</v>
      </c>
      <c r="R572" s="827">
        <v>7.2616496049511232</v>
      </c>
      <c r="S572" s="832">
        <v>36341.354545454546</v>
      </c>
    </row>
    <row r="573" spans="1:19" ht="14.45" customHeight="1" x14ac:dyDescent="0.2">
      <c r="A573" s="821" t="s">
        <v>5435</v>
      </c>
      <c r="B573" s="822" t="s">
        <v>5436</v>
      </c>
      <c r="C573" s="822" t="s">
        <v>599</v>
      </c>
      <c r="D573" s="822" t="s">
        <v>2897</v>
      </c>
      <c r="E573" s="822" t="s">
        <v>5437</v>
      </c>
      <c r="F573" s="822" t="s">
        <v>5662</v>
      </c>
      <c r="G573" s="822" t="s">
        <v>2071</v>
      </c>
      <c r="H573" s="831"/>
      <c r="I573" s="831"/>
      <c r="J573" s="822"/>
      <c r="K573" s="822"/>
      <c r="L573" s="831"/>
      <c r="M573" s="831"/>
      <c r="N573" s="822"/>
      <c r="O573" s="822"/>
      <c r="P573" s="831">
        <v>1</v>
      </c>
      <c r="Q573" s="831">
        <v>36341.300000000003</v>
      </c>
      <c r="R573" s="827"/>
      <c r="S573" s="832">
        <v>36341.300000000003</v>
      </c>
    </row>
    <row r="574" spans="1:19" ht="14.45" customHeight="1" x14ac:dyDescent="0.2">
      <c r="A574" s="821" t="s">
        <v>5435</v>
      </c>
      <c r="B574" s="822" t="s">
        <v>5436</v>
      </c>
      <c r="C574" s="822" t="s">
        <v>599</v>
      </c>
      <c r="D574" s="822" t="s">
        <v>2897</v>
      </c>
      <c r="E574" s="822" t="s">
        <v>5437</v>
      </c>
      <c r="F574" s="822" t="s">
        <v>5663</v>
      </c>
      <c r="G574" s="822" t="s">
        <v>2075</v>
      </c>
      <c r="H574" s="831"/>
      <c r="I574" s="831"/>
      <c r="J574" s="822"/>
      <c r="K574" s="822"/>
      <c r="L574" s="831"/>
      <c r="M574" s="831"/>
      <c r="N574" s="822"/>
      <c r="O574" s="822"/>
      <c r="P574" s="831">
        <v>3</v>
      </c>
      <c r="Q574" s="831">
        <v>114039.24</v>
      </c>
      <c r="R574" s="827"/>
      <c r="S574" s="832">
        <v>38013.08</v>
      </c>
    </row>
    <row r="575" spans="1:19" ht="14.45" customHeight="1" x14ac:dyDescent="0.2">
      <c r="A575" s="821" t="s">
        <v>5435</v>
      </c>
      <c r="B575" s="822" t="s">
        <v>5436</v>
      </c>
      <c r="C575" s="822" t="s">
        <v>599</v>
      </c>
      <c r="D575" s="822" t="s">
        <v>2897</v>
      </c>
      <c r="E575" s="822" t="s">
        <v>5437</v>
      </c>
      <c r="F575" s="822" t="s">
        <v>5664</v>
      </c>
      <c r="G575" s="822" t="s">
        <v>2147</v>
      </c>
      <c r="H575" s="831"/>
      <c r="I575" s="831"/>
      <c r="J575" s="822"/>
      <c r="K575" s="822"/>
      <c r="L575" s="831"/>
      <c r="M575" s="831"/>
      <c r="N575" s="822"/>
      <c r="O575" s="822"/>
      <c r="P575" s="831">
        <v>1</v>
      </c>
      <c r="Q575" s="831">
        <v>4666.22</v>
      </c>
      <c r="R575" s="827"/>
      <c r="S575" s="832">
        <v>4666.22</v>
      </c>
    </row>
    <row r="576" spans="1:19" ht="14.45" customHeight="1" x14ac:dyDescent="0.2">
      <c r="A576" s="821" t="s">
        <v>5435</v>
      </c>
      <c r="B576" s="822" t="s">
        <v>5436</v>
      </c>
      <c r="C576" s="822" t="s">
        <v>599</v>
      </c>
      <c r="D576" s="822" t="s">
        <v>2897</v>
      </c>
      <c r="E576" s="822" t="s">
        <v>5694</v>
      </c>
      <c r="F576" s="822" t="s">
        <v>5695</v>
      </c>
      <c r="G576" s="822" t="s">
        <v>5696</v>
      </c>
      <c r="H576" s="831">
        <v>2</v>
      </c>
      <c r="I576" s="831">
        <v>4200</v>
      </c>
      <c r="J576" s="822"/>
      <c r="K576" s="822">
        <v>2100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5435</v>
      </c>
      <c r="B577" s="822" t="s">
        <v>5436</v>
      </c>
      <c r="C577" s="822" t="s">
        <v>599</v>
      </c>
      <c r="D577" s="822" t="s">
        <v>2897</v>
      </c>
      <c r="E577" s="822" t="s">
        <v>5735</v>
      </c>
      <c r="F577" s="822" t="s">
        <v>5742</v>
      </c>
      <c r="G577" s="822" t="s">
        <v>5743</v>
      </c>
      <c r="H577" s="831">
        <v>1</v>
      </c>
      <c r="I577" s="831">
        <v>196</v>
      </c>
      <c r="J577" s="822"/>
      <c r="K577" s="822">
        <v>196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5435</v>
      </c>
      <c r="B578" s="822" t="s">
        <v>5436</v>
      </c>
      <c r="C578" s="822" t="s">
        <v>599</v>
      </c>
      <c r="D578" s="822" t="s">
        <v>2897</v>
      </c>
      <c r="E578" s="822" t="s">
        <v>5735</v>
      </c>
      <c r="F578" s="822" t="s">
        <v>5744</v>
      </c>
      <c r="G578" s="822" t="s">
        <v>5745</v>
      </c>
      <c r="H578" s="831">
        <v>1</v>
      </c>
      <c r="I578" s="831">
        <v>37</v>
      </c>
      <c r="J578" s="822"/>
      <c r="K578" s="822">
        <v>37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5435</v>
      </c>
      <c r="B579" s="822" t="s">
        <v>5436</v>
      </c>
      <c r="C579" s="822" t="s">
        <v>599</v>
      </c>
      <c r="D579" s="822" t="s">
        <v>2897</v>
      </c>
      <c r="E579" s="822" t="s">
        <v>5735</v>
      </c>
      <c r="F579" s="822" t="s">
        <v>5754</v>
      </c>
      <c r="G579" s="822" t="s">
        <v>5755</v>
      </c>
      <c r="H579" s="831">
        <v>199</v>
      </c>
      <c r="I579" s="831">
        <v>0</v>
      </c>
      <c r="J579" s="822"/>
      <c r="K579" s="822">
        <v>0</v>
      </c>
      <c r="L579" s="831">
        <v>154</v>
      </c>
      <c r="M579" s="831">
        <v>0</v>
      </c>
      <c r="N579" s="822"/>
      <c r="O579" s="822">
        <v>0</v>
      </c>
      <c r="P579" s="831">
        <v>145</v>
      </c>
      <c r="Q579" s="831">
        <v>0</v>
      </c>
      <c r="R579" s="827"/>
      <c r="S579" s="832">
        <v>0</v>
      </c>
    </row>
    <row r="580" spans="1:19" ht="14.45" customHeight="1" x14ac:dyDescent="0.2">
      <c r="A580" s="821" t="s">
        <v>5435</v>
      </c>
      <c r="B580" s="822" t="s">
        <v>5436</v>
      </c>
      <c r="C580" s="822" t="s">
        <v>599</v>
      </c>
      <c r="D580" s="822" t="s">
        <v>2897</v>
      </c>
      <c r="E580" s="822" t="s">
        <v>5735</v>
      </c>
      <c r="F580" s="822" t="s">
        <v>5756</v>
      </c>
      <c r="G580" s="822" t="s">
        <v>5757</v>
      </c>
      <c r="H580" s="831">
        <v>22</v>
      </c>
      <c r="I580" s="831">
        <v>0</v>
      </c>
      <c r="J580" s="822"/>
      <c r="K580" s="822">
        <v>0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5435</v>
      </c>
      <c r="B581" s="822" t="s">
        <v>5436</v>
      </c>
      <c r="C581" s="822" t="s">
        <v>599</v>
      </c>
      <c r="D581" s="822" t="s">
        <v>2897</v>
      </c>
      <c r="E581" s="822" t="s">
        <v>5735</v>
      </c>
      <c r="F581" s="822" t="s">
        <v>5788</v>
      </c>
      <c r="G581" s="822" t="s">
        <v>5787</v>
      </c>
      <c r="H581" s="831"/>
      <c r="I581" s="831"/>
      <c r="J581" s="822"/>
      <c r="K581" s="822"/>
      <c r="L581" s="831"/>
      <c r="M581" s="831"/>
      <c r="N581" s="822"/>
      <c r="O581" s="822"/>
      <c r="P581" s="831">
        <v>1</v>
      </c>
      <c r="Q581" s="831">
        <v>0</v>
      </c>
      <c r="R581" s="827"/>
      <c r="S581" s="832">
        <v>0</v>
      </c>
    </row>
    <row r="582" spans="1:19" ht="14.45" customHeight="1" x14ac:dyDescent="0.2">
      <c r="A582" s="821" t="s">
        <v>5435</v>
      </c>
      <c r="B582" s="822" t="s">
        <v>5436</v>
      </c>
      <c r="C582" s="822" t="s">
        <v>599</v>
      </c>
      <c r="D582" s="822" t="s">
        <v>2897</v>
      </c>
      <c r="E582" s="822" t="s">
        <v>5735</v>
      </c>
      <c r="F582" s="822" t="s">
        <v>5791</v>
      </c>
      <c r="G582" s="822" t="s">
        <v>5792</v>
      </c>
      <c r="H582" s="831"/>
      <c r="I582" s="831"/>
      <c r="J582" s="822"/>
      <c r="K582" s="822"/>
      <c r="L582" s="831"/>
      <c r="M582" s="831"/>
      <c r="N582" s="822"/>
      <c r="O582" s="822"/>
      <c r="P582" s="831">
        <v>41</v>
      </c>
      <c r="Q582" s="831">
        <v>0</v>
      </c>
      <c r="R582" s="827"/>
      <c r="S582" s="832">
        <v>0</v>
      </c>
    </row>
    <row r="583" spans="1:19" ht="14.45" customHeight="1" x14ac:dyDescent="0.2">
      <c r="A583" s="821" t="s">
        <v>5435</v>
      </c>
      <c r="B583" s="822" t="s">
        <v>5436</v>
      </c>
      <c r="C583" s="822" t="s">
        <v>599</v>
      </c>
      <c r="D583" s="822" t="s">
        <v>2899</v>
      </c>
      <c r="E583" s="822" t="s">
        <v>5437</v>
      </c>
      <c r="F583" s="822" t="s">
        <v>5438</v>
      </c>
      <c r="G583" s="822" t="s">
        <v>5439</v>
      </c>
      <c r="H583" s="831">
        <v>15.999999999999998</v>
      </c>
      <c r="I583" s="831">
        <v>865.59999999999991</v>
      </c>
      <c r="J583" s="822">
        <v>1.154502774221084</v>
      </c>
      <c r="K583" s="822">
        <v>54.1</v>
      </c>
      <c r="L583" s="831">
        <v>13.799999999999999</v>
      </c>
      <c r="M583" s="831">
        <v>749.76</v>
      </c>
      <c r="N583" s="822">
        <v>1</v>
      </c>
      <c r="O583" s="822">
        <v>54.330434782608698</v>
      </c>
      <c r="P583" s="831">
        <v>0.2</v>
      </c>
      <c r="Q583" s="831">
        <v>10.88</v>
      </c>
      <c r="R583" s="827">
        <v>1.4511310285958175E-2</v>
      </c>
      <c r="S583" s="832">
        <v>54.4</v>
      </c>
    </row>
    <row r="584" spans="1:19" ht="14.45" customHeight="1" x14ac:dyDescent="0.2">
      <c r="A584" s="821" t="s">
        <v>5435</v>
      </c>
      <c r="B584" s="822" t="s">
        <v>5436</v>
      </c>
      <c r="C584" s="822" t="s">
        <v>599</v>
      </c>
      <c r="D584" s="822" t="s">
        <v>2899</v>
      </c>
      <c r="E584" s="822" t="s">
        <v>5437</v>
      </c>
      <c r="F584" s="822" t="s">
        <v>5440</v>
      </c>
      <c r="G584" s="822" t="s">
        <v>5439</v>
      </c>
      <c r="H584" s="831">
        <v>11.799999999999999</v>
      </c>
      <c r="I584" s="831">
        <v>1277.48</v>
      </c>
      <c r="J584" s="822">
        <v>0.763444908594343</v>
      </c>
      <c r="K584" s="822">
        <v>108.26101694915255</v>
      </c>
      <c r="L584" s="831">
        <v>15.4</v>
      </c>
      <c r="M584" s="831">
        <v>1673.31</v>
      </c>
      <c r="N584" s="822">
        <v>1</v>
      </c>
      <c r="O584" s="822">
        <v>108.6564935064935</v>
      </c>
      <c r="P584" s="831"/>
      <c r="Q584" s="831"/>
      <c r="R584" s="827"/>
      <c r="S584" s="832"/>
    </row>
    <row r="585" spans="1:19" ht="14.45" customHeight="1" x14ac:dyDescent="0.2">
      <c r="A585" s="821" t="s">
        <v>5435</v>
      </c>
      <c r="B585" s="822" t="s">
        <v>5436</v>
      </c>
      <c r="C585" s="822" t="s">
        <v>599</v>
      </c>
      <c r="D585" s="822" t="s">
        <v>2899</v>
      </c>
      <c r="E585" s="822" t="s">
        <v>5437</v>
      </c>
      <c r="F585" s="822" t="s">
        <v>5442</v>
      </c>
      <c r="G585" s="822" t="s">
        <v>5443</v>
      </c>
      <c r="H585" s="831">
        <v>5.6</v>
      </c>
      <c r="I585" s="831">
        <v>72.03</v>
      </c>
      <c r="J585" s="822">
        <v>28.027237354085607</v>
      </c>
      <c r="K585" s="822">
        <v>12.862500000000001</v>
      </c>
      <c r="L585" s="831">
        <v>0.2</v>
      </c>
      <c r="M585" s="831">
        <v>2.57</v>
      </c>
      <c r="N585" s="822">
        <v>1</v>
      </c>
      <c r="O585" s="822">
        <v>12.849999999999998</v>
      </c>
      <c r="P585" s="831">
        <v>2</v>
      </c>
      <c r="Q585" s="831">
        <v>25.73</v>
      </c>
      <c r="R585" s="827">
        <v>10.011673151750973</v>
      </c>
      <c r="S585" s="832">
        <v>12.865</v>
      </c>
    </row>
    <row r="586" spans="1:19" ht="14.45" customHeight="1" x14ac:dyDescent="0.2">
      <c r="A586" s="821" t="s">
        <v>5435</v>
      </c>
      <c r="B586" s="822" t="s">
        <v>5436</v>
      </c>
      <c r="C586" s="822" t="s">
        <v>599</v>
      </c>
      <c r="D586" s="822" t="s">
        <v>2899</v>
      </c>
      <c r="E586" s="822" t="s">
        <v>5437</v>
      </c>
      <c r="F586" s="822" t="s">
        <v>5444</v>
      </c>
      <c r="G586" s="822" t="s">
        <v>5445</v>
      </c>
      <c r="H586" s="831">
        <v>22.6</v>
      </c>
      <c r="I586" s="831">
        <v>4406.2299999999996</v>
      </c>
      <c r="J586" s="822">
        <v>2.4881303292111356</v>
      </c>
      <c r="K586" s="822">
        <v>194.96592920353979</v>
      </c>
      <c r="L586" s="831">
        <v>10.199999999999999</v>
      </c>
      <c r="M586" s="831">
        <v>1770.8999999999999</v>
      </c>
      <c r="N586" s="822">
        <v>1</v>
      </c>
      <c r="O586" s="822">
        <v>173.61764705882354</v>
      </c>
      <c r="P586" s="831">
        <v>11.7</v>
      </c>
      <c r="Q586" s="831">
        <v>2403.19</v>
      </c>
      <c r="R586" s="827">
        <v>1.3570444406798805</v>
      </c>
      <c r="S586" s="832">
        <v>205.40085470085472</v>
      </c>
    </row>
    <row r="587" spans="1:19" ht="14.45" customHeight="1" x14ac:dyDescent="0.2">
      <c r="A587" s="821" t="s">
        <v>5435</v>
      </c>
      <c r="B587" s="822" t="s">
        <v>5436</v>
      </c>
      <c r="C587" s="822" t="s">
        <v>599</v>
      </c>
      <c r="D587" s="822" t="s">
        <v>2899</v>
      </c>
      <c r="E587" s="822" t="s">
        <v>5437</v>
      </c>
      <c r="F587" s="822" t="s">
        <v>5448</v>
      </c>
      <c r="G587" s="822" t="s">
        <v>1341</v>
      </c>
      <c r="H587" s="831">
        <v>658</v>
      </c>
      <c r="I587" s="831">
        <v>8940.65</v>
      </c>
      <c r="J587" s="822">
        <v>16.309995074520678</v>
      </c>
      <c r="K587" s="822">
        <v>13.587613981762917</v>
      </c>
      <c r="L587" s="831">
        <v>41</v>
      </c>
      <c r="M587" s="831">
        <v>548.16999999999996</v>
      </c>
      <c r="N587" s="822">
        <v>1</v>
      </c>
      <c r="O587" s="822">
        <v>13.37</v>
      </c>
      <c r="P587" s="831"/>
      <c r="Q587" s="831"/>
      <c r="R587" s="827"/>
      <c r="S587" s="832"/>
    </row>
    <row r="588" spans="1:19" ht="14.45" customHeight="1" x14ac:dyDescent="0.2">
      <c r="A588" s="821" t="s">
        <v>5435</v>
      </c>
      <c r="B588" s="822" t="s">
        <v>5436</v>
      </c>
      <c r="C588" s="822" t="s">
        <v>599</v>
      </c>
      <c r="D588" s="822" t="s">
        <v>2899</v>
      </c>
      <c r="E588" s="822" t="s">
        <v>5437</v>
      </c>
      <c r="F588" s="822" t="s">
        <v>5452</v>
      </c>
      <c r="G588" s="822" t="s">
        <v>884</v>
      </c>
      <c r="H588" s="831"/>
      <c r="I588" s="831"/>
      <c r="J588" s="822"/>
      <c r="K588" s="822"/>
      <c r="L588" s="831"/>
      <c r="M588" s="831"/>
      <c r="N588" s="822"/>
      <c r="O588" s="822"/>
      <c r="P588" s="831">
        <v>0.34</v>
      </c>
      <c r="Q588" s="831">
        <v>35.53</v>
      </c>
      <c r="R588" s="827"/>
      <c r="S588" s="832">
        <v>104.5</v>
      </c>
    </row>
    <row r="589" spans="1:19" ht="14.45" customHeight="1" x14ac:dyDescent="0.2">
      <c r="A589" s="821" t="s">
        <v>5435</v>
      </c>
      <c r="B589" s="822" t="s">
        <v>5436</v>
      </c>
      <c r="C589" s="822" t="s">
        <v>599</v>
      </c>
      <c r="D589" s="822" t="s">
        <v>2899</v>
      </c>
      <c r="E589" s="822" t="s">
        <v>5437</v>
      </c>
      <c r="F589" s="822" t="s">
        <v>5453</v>
      </c>
      <c r="G589" s="822" t="s">
        <v>884</v>
      </c>
      <c r="H589" s="831"/>
      <c r="I589" s="831"/>
      <c r="J589" s="822"/>
      <c r="K589" s="822"/>
      <c r="L589" s="831"/>
      <c r="M589" s="831"/>
      <c r="N589" s="822"/>
      <c r="O589" s="822"/>
      <c r="P589" s="831">
        <v>0.83</v>
      </c>
      <c r="Q589" s="831">
        <v>131.47</v>
      </c>
      <c r="R589" s="827"/>
      <c r="S589" s="832">
        <v>158.39759036144579</v>
      </c>
    </row>
    <row r="590" spans="1:19" ht="14.45" customHeight="1" x14ac:dyDescent="0.2">
      <c r="A590" s="821" t="s">
        <v>5435</v>
      </c>
      <c r="B590" s="822" t="s">
        <v>5436</v>
      </c>
      <c r="C590" s="822" t="s">
        <v>599</v>
      </c>
      <c r="D590" s="822" t="s">
        <v>2899</v>
      </c>
      <c r="E590" s="822" t="s">
        <v>5437</v>
      </c>
      <c r="F590" s="822" t="s">
        <v>5454</v>
      </c>
      <c r="G590" s="822" t="s">
        <v>884</v>
      </c>
      <c r="H590" s="831"/>
      <c r="I590" s="831"/>
      <c r="J590" s="822"/>
      <c r="K590" s="822"/>
      <c r="L590" s="831"/>
      <c r="M590" s="831"/>
      <c r="N590" s="822"/>
      <c r="O590" s="822"/>
      <c r="P590" s="831">
        <v>0.51</v>
      </c>
      <c r="Q590" s="831">
        <v>165.5</v>
      </c>
      <c r="R590" s="827"/>
      <c r="S590" s="832">
        <v>324.50980392156862</v>
      </c>
    </row>
    <row r="591" spans="1:19" ht="14.45" customHeight="1" x14ac:dyDescent="0.2">
      <c r="A591" s="821" t="s">
        <v>5435</v>
      </c>
      <c r="B591" s="822" t="s">
        <v>5436</v>
      </c>
      <c r="C591" s="822" t="s">
        <v>599</v>
      </c>
      <c r="D591" s="822" t="s">
        <v>2899</v>
      </c>
      <c r="E591" s="822" t="s">
        <v>5437</v>
      </c>
      <c r="F591" s="822" t="s">
        <v>5455</v>
      </c>
      <c r="G591" s="822" t="s">
        <v>5456</v>
      </c>
      <c r="H591" s="831">
        <v>8</v>
      </c>
      <c r="I591" s="831">
        <v>189845.34</v>
      </c>
      <c r="J591" s="822">
        <v>0.84124007635820286</v>
      </c>
      <c r="K591" s="822">
        <v>23730.6675</v>
      </c>
      <c r="L591" s="831">
        <v>11</v>
      </c>
      <c r="M591" s="831">
        <v>225673.2</v>
      </c>
      <c r="N591" s="822">
        <v>1</v>
      </c>
      <c r="O591" s="822">
        <v>20515.745454545457</v>
      </c>
      <c r="P591" s="831">
        <v>5</v>
      </c>
      <c r="Q591" s="831">
        <v>102078</v>
      </c>
      <c r="R591" s="827">
        <v>0.4523266386970185</v>
      </c>
      <c r="S591" s="832">
        <v>20415.599999999999</v>
      </c>
    </row>
    <row r="592" spans="1:19" ht="14.45" customHeight="1" x14ac:dyDescent="0.2">
      <c r="A592" s="821" t="s">
        <v>5435</v>
      </c>
      <c r="B592" s="822" t="s">
        <v>5436</v>
      </c>
      <c r="C592" s="822" t="s">
        <v>599</v>
      </c>
      <c r="D592" s="822" t="s">
        <v>2899</v>
      </c>
      <c r="E592" s="822" t="s">
        <v>5437</v>
      </c>
      <c r="F592" s="822" t="s">
        <v>5459</v>
      </c>
      <c r="G592" s="822" t="s">
        <v>2824</v>
      </c>
      <c r="H592" s="831">
        <v>17.670000000000002</v>
      </c>
      <c r="I592" s="831">
        <v>237852.52000000002</v>
      </c>
      <c r="J592" s="822">
        <v>0.98769958504183963</v>
      </c>
      <c r="K592" s="822">
        <v>13460.810413129599</v>
      </c>
      <c r="L592" s="831">
        <v>18.330000000000002</v>
      </c>
      <c r="M592" s="831">
        <v>240814.64</v>
      </c>
      <c r="N592" s="822">
        <v>1</v>
      </c>
      <c r="O592" s="822">
        <v>13137.732678668848</v>
      </c>
      <c r="P592" s="831"/>
      <c r="Q592" s="831"/>
      <c r="R592" s="827"/>
      <c r="S592" s="832"/>
    </row>
    <row r="593" spans="1:19" ht="14.45" customHeight="1" x14ac:dyDescent="0.2">
      <c r="A593" s="821" t="s">
        <v>5435</v>
      </c>
      <c r="B593" s="822" t="s">
        <v>5436</v>
      </c>
      <c r="C593" s="822" t="s">
        <v>599</v>
      </c>
      <c r="D593" s="822" t="s">
        <v>2899</v>
      </c>
      <c r="E593" s="822" t="s">
        <v>5437</v>
      </c>
      <c r="F593" s="822" t="s">
        <v>5463</v>
      </c>
      <c r="G593" s="822" t="s">
        <v>5461</v>
      </c>
      <c r="H593" s="831"/>
      <c r="I593" s="831"/>
      <c r="J593" s="822"/>
      <c r="K593" s="822"/>
      <c r="L593" s="831"/>
      <c r="M593" s="831"/>
      <c r="N593" s="822"/>
      <c r="O593" s="822"/>
      <c r="P593" s="831">
        <v>2</v>
      </c>
      <c r="Q593" s="831">
        <v>213868</v>
      </c>
      <c r="R593" s="827"/>
      <c r="S593" s="832">
        <v>106934</v>
      </c>
    </row>
    <row r="594" spans="1:19" ht="14.45" customHeight="1" x14ac:dyDescent="0.2">
      <c r="A594" s="821" t="s">
        <v>5435</v>
      </c>
      <c r="B594" s="822" t="s">
        <v>5436</v>
      </c>
      <c r="C594" s="822" t="s">
        <v>599</v>
      </c>
      <c r="D594" s="822" t="s">
        <v>2899</v>
      </c>
      <c r="E594" s="822" t="s">
        <v>5437</v>
      </c>
      <c r="F594" s="822" t="s">
        <v>5466</v>
      </c>
      <c r="G594" s="822" t="s">
        <v>5467</v>
      </c>
      <c r="H594" s="831">
        <v>6</v>
      </c>
      <c r="I594" s="831">
        <v>197095.69</v>
      </c>
      <c r="J594" s="822">
        <v>1.0255913800567809</v>
      </c>
      <c r="K594" s="822">
        <v>32849.281666666669</v>
      </c>
      <c r="L594" s="831">
        <v>8</v>
      </c>
      <c r="M594" s="831">
        <v>192177.6</v>
      </c>
      <c r="N594" s="822">
        <v>1</v>
      </c>
      <c r="O594" s="822">
        <v>24022.2</v>
      </c>
      <c r="P594" s="831">
        <v>12</v>
      </c>
      <c r="Q594" s="831">
        <v>69753</v>
      </c>
      <c r="R594" s="827">
        <v>0.36296113594924695</v>
      </c>
      <c r="S594" s="832">
        <v>5812.75</v>
      </c>
    </row>
    <row r="595" spans="1:19" ht="14.45" customHeight="1" x14ac:dyDescent="0.2">
      <c r="A595" s="821" t="s">
        <v>5435</v>
      </c>
      <c r="B595" s="822" t="s">
        <v>5436</v>
      </c>
      <c r="C595" s="822" t="s">
        <v>599</v>
      </c>
      <c r="D595" s="822" t="s">
        <v>2899</v>
      </c>
      <c r="E595" s="822" t="s">
        <v>5437</v>
      </c>
      <c r="F595" s="822" t="s">
        <v>5468</v>
      </c>
      <c r="G595" s="822" t="s">
        <v>5469</v>
      </c>
      <c r="H595" s="831"/>
      <c r="I595" s="831"/>
      <c r="J595" s="822"/>
      <c r="K595" s="822"/>
      <c r="L595" s="831">
        <v>6</v>
      </c>
      <c r="M595" s="831">
        <v>49557.9</v>
      </c>
      <c r="N595" s="822">
        <v>1</v>
      </c>
      <c r="O595" s="822">
        <v>8259.65</v>
      </c>
      <c r="P595" s="831"/>
      <c r="Q595" s="831"/>
      <c r="R595" s="827"/>
      <c r="S595" s="832"/>
    </row>
    <row r="596" spans="1:19" ht="14.45" customHeight="1" x14ac:dyDescent="0.2">
      <c r="A596" s="821" t="s">
        <v>5435</v>
      </c>
      <c r="B596" s="822" t="s">
        <v>5436</v>
      </c>
      <c r="C596" s="822" t="s">
        <v>599</v>
      </c>
      <c r="D596" s="822" t="s">
        <v>2899</v>
      </c>
      <c r="E596" s="822" t="s">
        <v>5437</v>
      </c>
      <c r="F596" s="822" t="s">
        <v>5470</v>
      </c>
      <c r="G596" s="822" t="s">
        <v>5471</v>
      </c>
      <c r="H596" s="831">
        <v>10.58</v>
      </c>
      <c r="I596" s="831">
        <v>161785.24</v>
      </c>
      <c r="J596" s="822"/>
      <c r="K596" s="822">
        <v>15291.61058601134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5435</v>
      </c>
      <c r="B597" s="822" t="s">
        <v>5436</v>
      </c>
      <c r="C597" s="822" t="s">
        <v>599</v>
      </c>
      <c r="D597" s="822" t="s">
        <v>2899</v>
      </c>
      <c r="E597" s="822" t="s">
        <v>5437</v>
      </c>
      <c r="F597" s="822" t="s">
        <v>5472</v>
      </c>
      <c r="G597" s="822" t="s">
        <v>5467</v>
      </c>
      <c r="H597" s="831"/>
      <c r="I597" s="831"/>
      <c r="J597" s="822"/>
      <c r="K597" s="822"/>
      <c r="L597" s="831">
        <v>1</v>
      </c>
      <c r="M597" s="831">
        <v>72066.600000000006</v>
      </c>
      <c r="N597" s="822">
        <v>1</v>
      </c>
      <c r="O597" s="822">
        <v>72066.600000000006</v>
      </c>
      <c r="P597" s="831"/>
      <c r="Q597" s="831"/>
      <c r="R597" s="827"/>
      <c r="S597" s="832"/>
    </row>
    <row r="598" spans="1:19" ht="14.45" customHeight="1" x14ac:dyDescent="0.2">
      <c r="A598" s="821" t="s">
        <v>5435</v>
      </c>
      <c r="B598" s="822" t="s">
        <v>5436</v>
      </c>
      <c r="C598" s="822" t="s">
        <v>599</v>
      </c>
      <c r="D598" s="822" t="s">
        <v>2899</v>
      </c>
      <c r="E598" s="822" t="s">
        <v>5437</v>
      </c>
      <c r="F598" s="822" t="s">
        <v>5473</v>
      </c>
      <c r="G598" s="822" t="s">
        <v>2095</v>
      </c>
      <c r="H598" s="831">
        <v>33.230000000000004</v>
      </c>
      <c r="I598" s="831">
        <v>231149.05999999997</v>
      </c>
      <c r="J598" s="822">
        <v>0.64429478756846881</v>
      </c>
      <c r="K598" s="822">
        <v>6956.0355100812503</v>
      </c>
      <c r="L598" s="831">
        <v>55.440000000000005</v>
      </c>
      <c r="M598" s="831">
        <v>358762.89</v>
      </c>
      <c r="N598" s="822">
        <v>1</v>
      </c>
      <c r="O598" s="822">
        <v>6471.1920995670989</v>
      </c>
      <c r="P598" s="831">
        <v>39.090000000000003</v>
      </c>
      <c r="Q598" s="831">
        <v>252107.41</v>
      </c>
      <c r="R598" s="827">
        <v>0.70271317638231756</v>
      </c>
      <c r="S598" s="832">
        <v>6449.4093118444607</v>
      </c>
    </row>
    <row r="599" spans="1:19" ht="14.45" customHeight="1" x14ac:dyDescent="0.2">
      <c r="A599" s="821" t="s">
        <v>5435</v>
      </c>
      <c r="B599" s="822" t="s">
        <v>5436</v>
      </c>
      <c r="C599" s="822" t="s">
        <v>599</v>
      </c>
      <c r="D599" s="822" t="s">
        <v>2899</v>
      </c>
      <c r="E599" s="822" t="s">
        <v>5437</v>
      </c>
      <c r="F599" s="822" t="s">
        <v>5474</v>
      </c>
      <c r="G599" s="822" t="s">
        <v>2095</v>
      </c>
      <c r="H599" s="831">
        <v>24.69</v>
      </c>
      <c r="I599" s="831">
        <v>684871.57000000007</v>
      </c>
      <c r="J599" s="822">
        <v>1.1987379875306472</v>
      </c>
      <c r="K599" s="822">
        <v>27738.824220332121</v>
      </c>
      <c r="L599" s="831">
        <v>22.07</v>
      </c>
      <c r="M599" s="831">
        <v>571327.16</v>
      </c>
      <c r="N599" s="822">
        <v>1</v>
      </c>
      <c r="O599" s="822">
        <v>25887.048482102404</v>
      </c>
      <c r="P599" s="831">
        <v>40.339999999999996</v>
      </c>
      <c r="Q599" s="831">
        <v>1040691.3200000001</v>
      </c>
      <c r="R599" s="827">
        <v>1.8215330774752596</v>
      </c>
      <c r="S599" s="832">
        <v>25798.000000000004</v>
      </c>
    </row>
    <row r="600" spans="1:19" ht="14.45" customHeight="1" x14ac:dyDescent="0.2">
      <c r="A600" s="821" t="s">
        <v>5435</v>
      </c>
      <c r="B600" s="822" t="s">
        <v>5436</v>
      </c>
      <c r="C600" s="822" t="s">
        <v>599</v>
      </c>
      <c r="D600" s="822" t="s">
        <v>2899</v>
      </c>
      <c r="E600" s="822" t="s">
        <v>5437</v>
      </c>
      <c r="F600" s="822" t="s">
        <v>5475</v>
      </c>
      <c r="G600" s="822" t="s">
        <v>2107</v>
      </c>
      <c r="H600" s="831">
        <v>69.739999999999995</v>
      </c>
      <c r="I600" s="831">
        <v>341069.75000000006</v>
      </c>
      <c r="J600" s="822">
        <v>0.25406193615464384</v>
      </c>
      <c r="K600" s="822">
        <v>4890.5900487525105</v>
      </c>
      <c r="L600" s="831">
        <v>274.5</v>
      </c>
      <c r="M600" s="831">
        <v>1342466.94</v>
      </c>
      <c r="N600" s="822">
        <v>1</v>
      </c>
      <c r="O600" s="822">
        <v>4890.589945355191</v>
      </c>
      <c r="P600" s="831">
        <v>346.57</v>
      </c>
      <c r="Q600" s="831">
        <v>1694931.76</v>
      </c>
      <c r="R600" s="827">
        <v>1.2625500930399076</v>
      </c>
      <c r="S600" s="832">
        <v>4890.5899529676544</v>
      </c>
    </row>
    <row r="601" spans="1:19" ht="14.45" customHeight="1" x14ac:dyDescent="0.2">
      <c r="A601" s="821" t="s">
        <v>5435</v>
      </c>
      <c r="B601" s="822" t="s">
        <v>5436</v>
      </c>
      <c r="C601" s="822" t="s">
        <v>599</v>
      </c>
      <c r="D601" s="822" t="s">
        <v>2899</v>
      </c>
      <c r="E601" s="822" t="s">
        <v>5437</v>
      </c>
      <c r="F601" s="822" t="s">
        <v>5477</v>
      </c>
      <c r="G601" s="822" t="s">
        <v>2837</v>
      </c>
      <c r="H601" s="831">
        <v>2.84</v>
      </c>
      <c r="I601" s="831">
        <v>29926.47</v>
      </c>
      <c r="J601" s="822">
        <v>1.4271215892217628E-2</v>
      </c>
      <c r="K601" s="822">
        <v>10537.489436619719</v>
      </c>
      <c r="L601" s="831">
        <v>229.17000000000002</v>
      </c>
      <c r="M601" s="831">
        <v>2096981.0999999999</v>
      </c>
      <c r="N601" s="822">
        <v>1</v>
      </c>
      <c r="O601" s="822">
        <v>9150.3298861107469</v>
      </c>
      <c r="P601" s="831">
        <v>143.79000000000002</v>
      </c>
      <c r="Q601" s="831">
        <v>1315725.96</v>
      </c>
      <c r="R601" s="827">
        <v>0.62743815859856822</v>
      </c>
      <c r="S601" s="832">
        <v>9150.3300646776534</v>
      </c>
    </row>
    <row r="602" spans="1:19" ht="14.45" customHeight="1" x14ac:dyDescent="0.2">
      <c r="A602" s="821" t="s">
        <v>5435</v>
      </c>
      <c r="B602" s="822" t="s">
        <v>5436</v>
      </c>
      <c r="C602" s="822" t="s">
        <v>599</v>
      </c>
      <c r="D602" s="822" t="s">
        <v>2899</v>
      </c>
      <c r="E602" s="822" t="s">
        <v>5437</v>
      </c>
      <c r="F602" s="822" t="s">
        <v>5479</v>
      </c>
      <c r="G602" s="822" t="s">
        <v>2057</v>
      </c>
      <c r="H602" s="831"/>
      <c r="I602" s="831"/>
      <c r="J602" s="822"/>
      <c r="K602" s="822"/>
      <c r="L602" s="831">
        <v>9</v>
      </c>
      <c r="M602" s="831">
        <v>11617.739999999998</v>
      </c>
      <c r="N602" s="822">
        <v>1</v>
      </c>
      <c r="O602" s="822">
        <v>1290.8599999999997</v>
      </c>
      <c r="P602" s="831"/>
      <c r="Q602" s="831"/>
      <c r="R602" s="827"/>
      <c r="S602" s="832"/>
    </row>
    <row r="603" spans="1:19" ht="14.45" customHeight="1" x14ac:dyDescent="0.2">
      <c r="A603" s="821" t="s">
        <v>5435</v>
      </c>
      <c r="B603" s="822" t="s">
        <v>5436</v>
      </c>
      <c r="C603" s="822" t="s">
        <v>599</v>
      </c>
      <c r="D603" s="822" t="s">
        <v>2899</v>
      </c>
      <c r="E603" s="822" t="s">
        <v>5437</v>
      </c>
      <c r="F603" s="822" t="s">
        <v>5481</v>
      </c>
      <c r="G603" s="822" t="s">
        <v>1298</v>
      </c>
      <c r="H603" s="831">
        <v>56.7</v>
      </c>
      <c r="I603" s="831">
        <v>10255.549999999999</v>
      </c>
      <c r="J603" s="822">
        <v>1.6988669306077822</v>
      </c>
      <c r="K603" s="822">
        <v>180.87389770723101</v>
      </c>
      <c r="L603" s="831">
        <v>34.42</v>
      </c>
      <c r="M603" s="831">
        <v>6036.7000000000007</v>
      </c>
      <c r="N603" s="822">
        <v>1</v>
      </c>
      <c r="O603" s="822">
        <v>175.38349796629868</v>
      </c>
      <c r="P603" s="831">
        <v>44</v>
      </c>
      <c r="Q603" s="831">
        <v>7708.8</v>
      </c>
      <c r="R603" s="827">
        <v>1.2769890834396276</v>
      </c>
      <c r="S603" s="832">
        <v>175.20000000000002</v>
      </c>
    </row>
    <row r="604" spans="1:19" ht="14.45" customHeight="1" x14ac:dyDescent="0.2">
      <c r="A604" s="821" t="s">
        <v>5435</v>
      </c>
      <c r="B604" s="822" t="s">
        <v>5436</v>
      </c>
      <c r="C604" s="822" t="s">
        <v>599</v>
      </c>
      <c r="D604" s="822" t="s">
        <v>2899</v>
      </c>
      <c r="E604" s="822" t="s">
        <v>5437</v>
      </c>
      <c r="F604" s="822" t="s">
        <v>5482</v>
      </c>
      <c r="G604" s="822" t="s">
        <v>816</v>
      </c>
      <c r="H604" s="831">
        <v>4.8</v>
      </c>
      <c r="I604" s="831">
        <v>408.72</v>
      </c>
      <c r="J604" s="822">
        <v>3.3927118784759696</v>
      </c>
      <c r="K604" s="822">
        <v>85.15</v>
      </c>
      <c r="L604" s="831">
        <v>2</v>
      </c>
      <c r="M604" s="831">
        <v>120.47</v>
      </c>
      <c r="N604" s="822">
        <v>1</v>
      </c>
      <c r="O604" s="822">
        <v>60.234999999999999</v>
      </c>
      <c r="P604" s="831">
        <v>68.099999999999994</v>
      </c>
      <c r="Q604" s="831">
        <v>4072.4700000000003</v>
      </c>
      <c r="R604" s="827">
        <v>33.804847679920314</v>
      </c>
      <c r="S604" s="832">
        <v>59.801321585903089</v>
      </c>
    </row>
    <row r="605" spans="1:19" ht="14.45" customHeight="1" x14ac:dyDescent="0.2">
      <c r="A605" s="821" t="s">
        <v>5435</v>
      </c>
      <c r="B605" s="822" t="s">
        <v>5436</v>
      </c>
      <c r="C605" s="822" t="s">
        <v>599</v>
      </c>
      <c r="D605" s="822" t="s">
        <v>2899</v>
      </c>
      <c r="E605" s="822" t="s">
        <v>5437</v>
      </c>
      <c r="F605" s="822" t="s">
        <v>5483</v>
      </c>
      <c r="G605" s="822" t="s">
        <v>3632</v>
      </c>
      <c r="H605" s="831"/>
      <c r="I605" s="831"/>
      <c r="J605" s="822"/>
      <c r="K605" s="822"/>
      <c r="L605" s="831">
        <v>3.7600000000000002</v>
      </c>
      <c r="M605" s="831">
        <v>2580.02</v>
      </c>
      <c r="N605" s="822">
        <v>1</v>
      </c>
      <c r="O605" s="822">
        <v>686.17553191489355</v>
      </c>
      <c r="P605" s="831">
        <v>0.02</v>
      </c>
      <c r="Q605" s="831">
        <v>13.72</v>
      </c>
      <c r="R605" s="827">
        <v>5.3177882341997355E-3</v>
      </c>
      <c r="S605" s="832">
        <v>686</v>
      </c>
    </row>
    <row r="606" spans="1:19" ht="14.45" customHeight="1" x14ac:dyDescent="0.2">
      <c r="A606" s="821" t="s">
        <v>5435</v>
      </c>
      <c r="B606" s="822" t="s">
        <v>5436</v>
      </c>
      <c r="C606" s="822" t="s">
        <v>599</v>
      </c>
      <c r="D606" s="822" t="s">
        <v>2899</v>
      </c>
      <c r="E606" s="822" t="s">
        <v>5437</v>
      </c>
      <c r="F606" s="822" t="s">
        <v>5484</v>
      </c>
      <c r="G606" s="822" t="s">
        <v>3632</v>
      </c>
      <c r="H606" s="831"/>
      <c r="I606" s="831"/>
      <c r="J606" s="822"/>
      <c r="K606" s="822"/>
      <c r="L606" s="831">
        <v>1</v>
      </c>
      <c r="M606" s="831">
        <v>171.55</v>
      </c>
      <c r="N606" s="822">
        <v>1</v>
      </c>
      <c r="O606" s="822">
        <v>171.55</v>
      </c>
      <c r="P606" s="831"/>
      <c r="Q606" s="831"/>
      <c r="R606" s="827"/>
      <c r="S606" s="832"/>
    </row>
    <row r="607" spans="1:19" ht="14.45" customHeight="1" x14ac:dyDescent="0.2">
      <c r="A607" s="821" t="s">
        <v>5435</v>
      </c>
      <c r="B607" s="822" t="s">
        <v>5436</v>
      </c>
      <c r="C607" s="822" t="s">
        <v>599</v>
      </c>
      <c r="D607" s="822" t="s">
        <v>2899</v>
      </c>
      <c r="E607" s="822" t="s">
        <v>5437</v>
      </c>
      <c r="F607" s="822" t="s">
        <v>5485</v>
      </c>
      <c r="G607" s="822" t="s">
        <v>3632</v>
      </c>
      <c r="H607" s="831"/>
      <c r="I607" s="831"/>
      <c r="J607" s="822"/>
      <c r="K607" s="822"/>
      <c r="L607" s="831">
        <v>3.02</v>
      </c>
      <c r="M607" s="831">
        <v>1036.1299999999999</v>
      </c>
      <c r="N607" s="822">
        <v>1</v>
      </c>
      <c r="O607" s="822">
        <v>343.08940397350989</v>
      </c>
      <c r="P607" s="831">
        <v>4.96</v>
      </c>
      <c r="Q607" s="831">
        <v>1701.72</v>
      </c>
      <c r="R607" s="827">
        <v>1.6423807823342633</v>
      </c>
      <c r="S607" s="832">
        <v>343.08870967741939</v>
      </c>
    </row>
    <row r="608" spans="1:19" ht="14.45" customHeight="1" x14ac:dyDescent="0.2">
      <c r="A608" s="821" t="s">
        <v>5435</v>
      </c>
      <c r="B608" s="822" t="s">
        <v>5436</v>
      </c>
      <c r="C608" s="822" t="s">
        <v>599</v>
      </c>
      <c r="D608" s="822" t="s">
        <v>2899</v>
      </c>
      <c r="E608" s="822" t="s">
        <v>5437</v>
      </c>
      <c r="F608" s="822" t="s">
        <v>5486</v>
      </c>
      <c r="G608" s="822" t="s">
        <v>1392</v>
      </c>
      <c r="H608" s="831">
        <v>0.60000000000000009</v>
      </c>
      <c r="I608" s="831">
        <v>32.89</v>
      </c>
      <c r="J608" s="822"/>
      <c r="K608" s="822">
        <v>54.816666666666663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5435</v>
      </c>
      <c r="B609" s="822" t="s">
        <v>5436</v>
      </c>
      <c r="C609" s="822" t="s">
        <v>599</v>
      </c>
      <c r="D609" s="822" t="s">
        <v>2899</v>
      </c>
      <c r="E609" s="822" t="s">
        <v>5437</v>
      </c>
      <c r="F609" s="822" t="s">
        <v>5487</v>
      </c>
      <c r="G609" s="822" t="s">
        <v>807</v>
      </c>
      <c r="H609" s="831">
        <v>0.52</v>
      </c>
      <c r="I609" s="831">
        <v>134.26</v>
      </c>
      <c r="J609" s="822">
        <v>0.48113241354595954</v>
      </c>
      <c r="K609" s="822">
        <v>258.19230769230768</v>
      </c>
      <c r="L609" s="831">
        <v>1.3399999999999999</v>
      </c>
      <c r="M609" s="831">
        <v>279.04999999999995</v>
      </c>
      <c r="N609" s="822">
        <v>1</v>
      </c>
      <c r="O609" s="822">
        <v>208.24626865671641</v>
      </c>
      <c r="P609" s="831">
        <v>0.15999999999999998</v>
      </c>
      <c r="Q609" s="831">
        <v>33.349999999999994</v>
      </c>
      <c r="R609" s="827">
        <v>0.11951263214477692</v>
      </c>
      <c r="S609" s="832">
        <v>208.4375</v>
      </c>
    </row>
    <row r="610" spans="1:19" ht="14.45" customHeight="1" x14ac:dyDescent="0.2">
      <c r="A610" s="821" t="s">
        <v>5435</v>
      </c>
      <c r="B610" s="822" t="s">
        <v>5436</v>
      </c>
      <c r="C610" s="822" t="s">
        <v>599</v>
      </c>
      <c r="D610" s="822" t="s">
        <v>2899</v>
      </c>
      <c r="E610" s="822" t="s">
        <v>5437</v>
      </c>
      <c r="F610" s="822" t="s">
        <v>5488</v>
      </c>
      <c r="G610" s="822" t="s">
        <v>5489</v>
      </c>
      <c r="H610" s="831">
        <v>10.399999999999999</v>
      </c>
      <c r="I610" s="831">
        <v>1219.92</v>
      </c>
      <c r="J610" s="822">
        <v>0.73757527388812305</v>
      </c>
      <c r="K610" s="822">
        <v>117.30000000000003</v>
      </c>
      <c r="L610" s="831">
        <v>14.1</v>
      </c>
      <c r="M610" s="831">
        <v>1653.96</v>
      </c>
      <c r="N610" s="822">
        <v>1</v>
      </c>
      <c r="O610" s="822">
        <v>117.30212765957447</v>
      </c>
      <c r="P610" s="831">
        <v>8.2999999999999989</v>
      </c>
      <c r="Q610" s="831">
        <v>973.58999999999992</v>
      </c>
      <c r="R610" s="827">
        <v>0.58864180512225195</v>
      </c>
      <c r="S610" s="832">
        <v>117.30000000000001</v>
      </c>
    </row>
    <row r="611" spans="1:19" ht="14.45" customHeight="1" x14ac:dyDescent="0.2">
      <c r="A611" s="821" t="s">
        <v>5435</v>
      </c>
      <c r="B611" s="822" t="s">
        <v>5436</v>
      </c>
      <c r="C611" s="822" t="s">
        <v>599</v>
      </c>
      <c r="D611" s="822" t="s">
        <v>2899</v>
      </c>
      <c r="E611" s="822" t="s">
        <v>5437</v>
      </c>
      <c r="F611" s="822" t="s">
        <v>5490</v>
      </c>
      <c r="G611" s="822" t="s">
        <v>4160</v>
      </c>
      <c r="H611" s="831">
        <v>4.4000000000000004</v>
      </c>
      <c r="I611" s="831">
        <v>384.52</v>
      </c>
      <c r="J611" s="822">
        <v>2.62937636761488</v>
      </c>
      <c r="K611" s="822">
        <v>87.390909090909076</v>
      </c>
      <c r="L611" s="831">
        <v>2.2000000000000002</v>
      </c>
      <c r="M611" s="831">
        <v>146.23999999999998</v>
      </c>
      <c r="N611" s="822">
        <v>1</v>
      </c>
      <c r="O611" s="822">
        <v>66.472727272727255</v>
      </c>
      <c r="P611" s="831"/>
      <c r="Q611" s="831"/>
      <c r="R611" s="827"/>
      <c r="S611" s="832"/>
    </row>
    <row r="612" spans="1:19" ht="14.45" customHeight="1" x14ac:dyDescent="0.2">
      <c r="A612" s="821" t="s">
        <v>5435</v>
      </c>
      <c r="B612" s="822" t="s">
        <v>5436</v>
      </c>
      <c r="C612" s="822" t="s">
        <v>599</v>
      </c>
      <c r="D612" s="822" t="s">
        <v>2899</v>
      </c>
      <c r="E612" s="822" t="s">
        <v>5437</v>
      </c>
      <c r="F612" s="822" t="s">
        <v>5493</v>
      </c>
      <c r="G612" s="822" t="s">
        <v>945</v>
      </c>
      <c r="H612" s="831">
        <v>2.4799999999999995</v>
      </c>
      <c r="I612" s="831">
        <v>461.61999999999995</v>
      </c>
      <c r="J612" s="822">
        <v>0.76926409812025065</v>
      </c>
      <c r="K612" s="822">
        <v>186.13709677419357</v>
      </c>
      <c r="L612" s="831">
        <v>3.17</v>
      </c>
      <c r="M612" s="831">
        <v>600.07999999999993</v>
      </c>
      <c r="N612" s="822">
        <v>1</v>
      </c>
      <c r="O612" s="822">
        <v>189.29968454258673</v>
      </c>
      <c r="P612" s="831">
        <v>0.73</v>
      </c>
      <c r="Q612" s="831">
        <v>132.44</v>
      </c>
      <c r="R612" s="827">
        <v>0.22070390614584726</v>
      </c>
      <c r="S612" s="832">
        <v>181.42465753424656</v>
      </c>
    </row>
    <row r="613" spans="1:19" ht="14.45" customHeight="1" x14ac:dyDescent="0.2">
      <c r="A613" s="821" t="s">
        <v>5435</v>
      </c>
      <c r="B613" s="822" t="s">
        <v>5436</v>
      </c>
      <c r="C613" s="822" t="s">
        <v>599</v>
      </c>
      <c r="D613" s="822" t="s">
        <v>2899</v>
      </c>
      <c r="E613" s="822" t="s">
        <v>5437</v>
      </c>
      <c r="F613" s="822" t="s">
        <v>5494</v>
      </c>
      <c r="G613" s="822" t="s">
        <v>2512</v>
      </c>
      <c r="H613" s="831">
        <v>96.51</v>
      </c>
      <c r="I613" s="831">
        <v>227077.89</v>
      </c>
      <c r="J613" s="822"/>
      <c r="K613" s="822">
        <v>2352.8949331675476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5435</v>
      </c>
      <c r="B614" s="822" t="s">
        <v>5436</v>
      </c>
      <c r="C614" s="822" t="s">
        <v>599</v>
      </c>
      <c r="D614" s="822" t="s">
        <v>2899</v>
      </c>
      <c r="E614" s="822" t="s">
        <v>5437</v>
      </c>
      <c r="F614" s="822" t="s">
        <v>5497</v>
      </c>
      <c r="G614" s="822"/>
      <c r="H614" s="831">
        <v>0.91</v>
      </c>
      <c r="I614" s="831">
        <v>452.96000000000004</v>
      </c>
      <c r="J614" s="822"/>
      <c r="K614" s="822">
        <v>497.75824175824181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5435</v>
      </c>
      <c r="B615" s="822" t="s">
        <v>5436</v>
      </c>
      <c r="C615" s="822" t="s">
        <v>599</v>
      </c>
      <c r="D615" s="822" t="s">
        <v>2899</v>
      </c>
      <c r="E615" s="822" t="s">
        <v>5437</v>
      </c>
      <c r="F615" s="822" t="s">
        <v>5498</v>
      </c>
      <c r="G615" s="822"/>
      <c r="H615" s="831">
        <v>0.51</v>
      </c>
      <c r="I615" s="831">
        <v>84.62</v>
      </c>
      <c r="J615" s="822"/>
      <c r="K615" s="822">
        <v>165.92156862745099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5435</v>
      </c>
      <c r="B616" s="822" t="s">
        <v>5436</v>
      </c>
      <c r="C616" s="822" t="s">
        <v>599</v>
      </c>
      <c r="D616" s="822" t="s">
        <v>2899</v>
      </c>
      <c r="E616" s="822" t="s">
        <v>5437</v>
      </c>
      <c r="F616" s="822" t="s">
        <v>5501</v>
      </c>
      <c r="G616" s="822" t="s">
        <v>5502</v>
      </c>
      <c r="H616" s="831"/>
      <c r="I616" s="831"/>
      <c r="J616" s="822"/>
      <c r="K616" s="822"/>
      <c r="L616" s="831"/>
      <c r="M616" s="831"/>
      <c r="N616" s="822"/>
      <c r="O616" s="822"/>
      <c r="P616" s="831">
        <v>13.43</v>
      </c>
      <c r="Q616" s="831">
        <v>3162.19</v>
      </c>
      <c r="R616" s="827"/>
      <c r="S616" s="832">
        <v>235.45718540580791</v>
      </c>
    </row>
    <row r="617" spans="1:19" ht="14.45" customHeight="1" x14ac:dyDescent="0.2">
      <c r="A617" s="821" t="s">
        <v>5435</v>
      </c>
      <c r="B617" s="822" t="s">
        <v>5436</v>
      </c>
      <c r="C617" s="822" t="s">
        <v>599</v>
      </c>
      <c r="D617" s="822" t="s">
        <v>2899</v>
      </c>
      <c r="E617" s="822" t="s">
        <v>5437</v>
      </c>
      <c r="F617" s="822" t="s">
        <v>5505</v>
      </c>
      <c r="G617" s="822" t="s">
        <v>5506</v>
      </c>
      <c r="H617" s="831"/>
      <c r="I617" s="831"/>
      <c r="J617" s="822"/>
      <c r="K617" s="822"/>
      <c r="L617" s="831"/>
      <c r="M617" s="831"/>
      <c r="N617" s="822"/>
      <c r="O617" s="822"/>
      <c r="P617" s="831">
        <v>2</v>
      </c>
      <c r="Q617" s="831">
        <v>7754</v>
      </c>
      <c r="R617" s="827"/>
      <c r="S617" s="832">
        <v>3877</v>
      </c>
    </row>
    <row r="618" spans="1:19" ht="14.45" customHeight="1" x14ac:dyDescent="0.2">
      <c r="A618" s="821" t="s">
        <v>5435</v>
      </c>
      <c r="B618" s="822" t="s">
        <v>5436</v>
      </c>
      <c r="C618" s="822" t="s">
        <v>599</v>
      </c>
      <c r="D618" s="822" t="s">
        <v>2899</v>
      </c>
      <c r="E618" s="822" t="s">
        <v>5437</v>
      </c>
      <c r="F618" s="822" t="s">
        <v>5507</v>
      </c>
      <c r="G618" s="822" t="s">
        <v>5506</v>
      </c>
      <c r="H618" s="831"/>
      <c r="I618" s="831"/>
      <c r="J618" s="822"/>
      <c r="K618" s="822"/>
      <c r="L618" s="831"/>
      <c r="M618" s="831"/>
      <c r="N618" s="822"/>
      <c r="O618" s="822"/>
      <c r="P618" s="831">
        <v>2</v>
      </c>
      <c r="Q618" s="831">
        <v>35428</v>
      </c>
      <c r="R618" s="827"/>
      <c r="S618" s="832">
        <v>17714</v>
      </c>
    </row>
    <row r="619" spans="1:19" ht="14.45" customHeight="1" x14ac:dyDescent="0.2">
      <c r="A619" s="821" t="s">
        <v>5435</v>
      </c>
      <c r="B619" s="822" t="s">
        <v>5436</v>
      </c>
      <c r="C619" s="822" t="s">
        <v>599</v>
      </c>
      <c r="D619" s="822" t="s">
        <v>2899</v>
      </c>
      <c r="E619" s="822" t="s">
        <v>5437</v>
      </c>
      <c r="F619" s="822" t="s">
        <v>5508</v>
      </c>
      <c r="G619" s="822" t="s">
        <v>5509</v>
      </c>
      <c r="H619" s="831">
        <v>84.54</v>
      </c>
      <c r="I619" s="831">
        <v>18161.88</v>
      </c>
      <c r="J619" s="822">
        <v>1.1081628244976256</v>
      </c>
      <c r="K619" s="822">
        <v>214.83179559971612</v>
      </c>
      <c r="L619" s="831">
        <v>208.08999999999997</v>
      </c>
      <c r="M619" s="831">
        <v>16389.180000000004</v>
      </c>
      <c r="N619" s="822">
        <v>1</v>
      </c>
      <c r="O619" s="822">
        <v>78.760055745110321</v>
      </c>
      <c r="P619" s="831"/>
      <c r="Q619" s="831"/>
      <c r="R619" s="827"/>
      <c r="S619" s="832"/>
    </row>
    <row r="620" spans="1:19" ht="14.45" customHeight="1" x14ac:dyDescent="0.2">
      <c r="A620" s="821" t="s">
        <v>5435</v>
      </c>
      <c r="B620" s="822" t="s">
        <v>5436</v>
      </c>
      <c r="C620" s="822" t="s">
        <v>599</v>
      </c>
      <c r="D620" s="822" t="s">
        <v>2899</v>
      </c>
      <c r="E620" s="822" t="s">
        <v>5437</v>
      </c>
      <c r="F620" s="822" t="s">
        <v>5515</v>
      </c>
      <c r="G620" s="822" t="s">
        <v>5516</v>
      </c>
      <c r="H620" s="831">
        <v>12</v>
      </c>
      <c r="I620" s="831">
        <v>80539.44</v>
      </c>
      <c r="J620" s="822">
        <v>0.60044910983210575</v>
      </c>
      <c r="K620" s="822">
        <v>6711.62</v>
      </c>
      <c r="L620" s="831">
        <v>20</v>
      </c>
      <c r="M620" s="831">
        <v>134132</v>
      </c>
      <c r="N620" s="822">
        <v>1</v>
      </c>
      <c r="O620" s="822">
        <v>6706.6</v>
      </c>
      <c r="P620" s="831">
        <v>4</v>
      </c>
      <c r="Q620" s="831">
        <v>26825.739999999998</v>
      </c>
      <c r="R620" s="827">
        <v>0.19999507947395101</v>
      </c>
      <c r="S620" s="832">
        <v>6706.4349999999995</v>
      </c>
    </row>
    <row r="621" spans="1:19" ht="14.45" customHeight="1" x14ac:dyDescent="0.2">
      <c r="A621" s="821" t="s">
        <v>5435</v>
      </c>
      <c r="B621" s="822" t="s">
        <v>5436</v>
      </c>
      <c r="C621" s="822" t="s">
        <v>599</v>
      </c>
      <c r="D621" s="822" t="s">
        <v>2899</v>
      </c>
      <c r="E621" s="822" t="s">
        <v>5437</v>
      </c>
      <c r="F621" s="822" t="s">
        <v>5517</v>
      </c>
      <c r="G621" s="822" t="s">
        <v>5509</v>
      </c>
      <c r="H621" s="831">
        <v>26.959999999999997</v>
      </c>
      <c r="I621" s="831">
        <v>60093.38</v>
      </c>
      <c r="J621" s="822">
        <v>3.2459730106232252</v>
      </c>
      <c r="K621" s="822">
        <v>2228.98293768546</v>
      </c>
      <c r="L621" s="831">
        <v>38.850000000000009</v>
      </c>
      <c r="M621" s="831">
        <v>18513.21</v>
      </c>
      <c r="N621" s="822">
        <v>1</v>
      </c>
      <c r="O621" s="822">
        <v>476.53050193050183</v>
      </c>
      <c r="P621" s="831"/>
      <c r="Q621" s="831"/>
      <c r="R621" s="827"/>
      <c r="S621" s="832"/>
    </row>
    <row r="622" spans="1:19" ht="14.45" customHeight="1" x14ac:dyDescent="0.2">
      <c r="A622" s="821" t="s">
        <v>5435</v>
      </c>
      <c r="B622" s="822" t="s">
        <v>5436</v>
      </c>
      <c r="C622" s="822" t="s">
        <v>599</v>
      </c>
      <c r="D622" s="822" t="s">
        <v>2899</v>
      </c>
      <c r="E622" s="822" t="s">
        <v>5437</v>
      </c>
      <c r="F622" s="822" t="s">
        <v>5518</v>
      </c>
      <c r="G622" s="822" t="s">
        <v>5509</v>
      </c>
      <c r="H622" s="831">
        <v>31</v>
      </c>
      <c r="I622" s="831">
        <v>29943.61</v>
      </c>
      <c r="J622" s="822">
        <v>1.5132841128872903</v>
      </c>
      <c r="K622" s="822">
        <v>965.92290322580652</v>
      </c>
      <c r="L622" s="831">
        <v>88.08</v>
      </c>
      <c r="M622" s="831">
        <v>19787.169999999998</v>
      </c>
      <c r="N622" s="822">
        <v>1</v>
      </c>
      <c r="O622" s="822">
        <v>224.64997729336966</v>
      </c>
      <c r="P622" s="831"/>
      <c r="Q622" s="831"/>
      <c r="R622" s="827"/>
      <c r="S622" s="832"/>
    </row>
    <row r="623" spans="1:19" ht="14.45" customHeight="1" x14ac:dyDescent="0.2">
      <c r="A623" s="821" t="s">
        <v>5435</v>
      </c>
      <c r="B623" s="822" t="s">
        <v>5436</v>
      </c>
      <c r="C623" s="822" t="s">
        <v>599</v>
      </c>
      <c r="D623" s="822" t="s">
        <v>2899</v>
      </c>
      <c r="E623" s="822" t="s">
        <v>5437</v>
      </c>
      <c r="F623" s="822" t="s">
        <v>5520</v>
      </c>
      <c r="G623" s="822" t="s">
        <v>2721</v>
      </c>
      <c r="H623" s="831"/>
      <c r="I623" s="831"/>
      <c r="J623" s="822"/>
      <c r="K623" s="822"/>
      <c r="L623" s="831"/>
      <c r="M623" s="831"/>
      <c r="N623" s="822"/>
      <c r="O623" s="822"/>
      <c r="P623" s="831">
        <v>0.6</v>
      </c>
      <c r="Q623" s="831">
        <v>346.03</v>
      </c>
      <c r="R623" s="827"/>
      <c r="S623" s="832">
        <v>576.7166666666667</v>
      </c>
    </row>
    <row r="624" spans="1:19" ht="14.45" customHeight="1" x14ac:dyDescent="0.2">
      <c r="A624" s="821" t="s">
        <v>5435</v>
      </c>
      <c r="B624" s="822" t="s">
        <v>5436</v>
      </c>
      <c r="C624" s="822" t="s">
        <v>599</v>
      </c>
      <c r="D624" s="822" t="s">
        <v>2899</v>
      </c>
      <c r="E624" s="822" t="s">
        <v>5437</v>
      </c>
      <c r="F624" s="822" t="s">
        <v>5521</v>
      </c>
      <c r="G624" s="822" t="s">
        <v>2721</v>
      </c>
      <c r="H624" s="831">
        <v>3.8</v>
      </c>
      <c r="I624" s="831">
        <v>15697.19</v>
      </c>
      <c r="J624" s="822">
        <v>7.3545873665863919</v>
      </c>
      <c r="K624" s="822">
        <v>4130.839473684211</v>
      </c>
      <c r="L624" s="831">
        <v>4</v>
      </c>
      <c r="M624" s="831">
        <v>2134.34</v>
      </c>
      <c r="N624" s="822">
        <v>1</v>
      </c>
      <c r="O624" s="822">
        <v>533.58500000000004</v>
      </c>
      <c r="P624" s="831">
        <v>8.8000000000000007</v>
      </c>
      <c r="Q624" s="831">
        <v>4773.0300000000007</v>
      </c>
      <c r="R624" s="827">
        <v>2.2363025572308071</v>
      </c>
      <c r="S624" s="832">
        <v>542.38977272727277</v>
      </c>
    </row>
    <row r="625" spans="1:19" ht="14.45" customHeight="1" x14ac:dyDescent="0.2">
      <c r="A625" s="821" t="s">
        <v>5435</v>
      </c>
      <c r="B625" s="822" t="s">
        <v>5436</v>
      </c>
      <c r="C625" s="822" t="s">
        <v>599</v>
      </c>
      <c r="D625" s="822" t="s">
        <v>2899</v>
      </c>
      <c r="E625" s="822" t="s">
        <v>5437</v>
      </c>
      <c r="F625" s="822" t="s">
        <v>5525</v>
      </c>
      <c r="G625" s="822" t="s">
        <v>5526</v>
      </c>
      <c r="H625" s="831">
        <v>10</v>
      </c>
      <c r="I625" s="831">
        <v>36894.660000000003</v>
      </c>
      <c r="J625" s="822">
        <v>1.2692102477588663</v>
      </c>
      <c r="K625" s="822">
        <v>3689.4660000000003</v>
      </c>
      <c r="L625" s="831">
        <v>9</v>
      </c>
      <c r="M625" s="831">
        <v>29068.989999999998</v>
      </c>
      <c r="N625" s="822">
        <v>1</v>
      </c>
      <c r="O625" s="822">
        <v>3229.8877777777775</v>
      </c>
      <c r="P625" s="831">
        <v>11</v>
      </c>
      <c r="Q625" s="831">
        <v>35283.160000000003</v>
      </c>
      <c r="R625" s="827">
        <v>1.2137731651495289</v>
      </c>
      <c r="S625" s="832">
        <v>3207.5600000000004</v>
      </c>
    </row>
    <row r="626" spans="1:19" ht="14.45" customHeight="1" x14ac:dyDescent="0.2">
      <c r="A626" s="821" t="s">
        <v>5435</v>
      </c>
      <c r="B626" s="822" t="s">
        <v>5436</v>
      </c>
      <c r="C626" s="822" t="s">
        <v>599</v>
      </c>
      <c r="D626" s="822" t="s">
        <v>2899</v>
      </c>
      <c r="E626" s="822" t="s">
        <v>5437</v>
      </c>
      <c r="F626" s="822" t="s">
        <v>5527</v>
      </c>
      <c r="G626" s="822" t="s">
        <v>5526</v>
      </c>
      <c r="H626" s="831"/>
      <c r="I626" s="831"/>
      <c r="J626" s="822"/>
      <c r="K626" s="822"/>
      <c r="L626" s="831">
        <v>1</v>
      </c>
      <c r="M626" s="831">
        <v>3934.55</v>
      </c>
      <c r="N626" s="822">
        <v>1</v>
      </c>
      <c r="O626" s="822">
        <v>3934.55</v>
      </c>
      <c r="P626" s="831"/>
      <c r="Q626" s="831"/>
      <c r="R626" s="827"/>
      <c r="S626" s="832"/>
    </row>
    <row r="627" spans="1:19" ht="14.45" customHeight="1" x14ac:dyDescent="0.2">
      <c r="A627" s="821" t="s">
        <v>5435</v>
      </c>
      <c r="B627" s="822" t="s">
        <v>5436</v>
      </c>
      <c r="C627" s="822" t="s">
        <v>599</v>
      </c>
      <c r="D627" s="822" t="s">
        <v>2899</v>
      </c>
      <c r="E627" s="822" t="s">
        <v>5437</v>
      </c>
      <c r="F627" s="822" t="s">
        <v>5528</v>
      </c>
      <c r="G627" s="822" t="s">
        <v>5529</v>
      </c>
      <c r="H627" s="831">
        <v>2.2800000000000002</v>
      </c>
      <c r="I627" s="831">
        <v>665407.24</v>
      </c>
      <c r="J627" s="822"/>
      <c r="K627" s="822">
        <v>291845.28070175432</v>
      </c>
      <c r="L627" s="831"/>
      <c r="M627" s="831"/>
      <c r="N627" s="822"/>
      <c r="O627" s="822"/>
      <c r="P627" s="831"/>
      <c r="Q627" s="831"/>
      <c r="R627" s="827"/>
      <c r="S627" s="832"/>
    </row>
    <row r="628" spans="1:19" ht="14.45" customHeight="1" x14ac:dyDescent="0.2">
      <c r="A628" s="821" t="s">
        <v>5435</v>
      </c>
      <c r="B628" s="822" t="s">
        <v>5436</v>
      </c>
      <c r="C628" s="822" t="s">
        <v>599</v>
      </c>
      <c r="D628" s="822" t="s">
        <v>2899</v>
      </c>
      <c r="E628" s="822" t="s">
        <v>5437</v>
      </c>
      <c r="F628" s="822" t="s">
        <v>5530</v>
      </c>
      <c r="G628" s="822" t="s">
        <v>5529</v>
      </c>
      <c r="H628" s="831">
        <v>1.5</v>
      </c>
      <c r="I628" s="831">
        <v>109442.01</v>
      </c>
      <c r="J628" s="822">
        <v>8.3379701520473762E-2</v>
      </c>
      <c r="K628" s="822">
        <v>72961.34</v>
      </c>
      <c r="L628" s="831">
        <v>17.990000000000002</v>
      </c>
      <c r="M628" s="831">
        <v>1312573.78</v>
      </c>
      <c r="N628" s="822">
        <v>1</v>
      </c>
      <c r="O628" s="822">
        <v>72961.29961089493</v>
      </c>
      <c r="P628" s="831">
        <v>23.560000000000002</v>
      </c>
      <c r="Q628" s="831">
        <v>1547120.42</v>
      </c>
      <c r="R628" s="827">
        <v>1.1786921570229751</v>
      </c>
      <c r="S628" s="832">
        <v>65667.250424448212</v>
      </c>
    </row>
    <row r="629" spans="1:19" ht="14.45" customHeight="1" x14ac:dyDescent="0.2">
      <c r="A629" s="821" t="s">
        <v>5435</v>
      </c>
      <c r="B629" s="822" t="s">
        <v>5436</v>
      </c>
      <c r="C629" s="822" t="s">
        <v>599</v>
      </c>
      <c r="D629" s="822" t="s">
        <v>2899</v>
      </c>
      <c r="E629" s="822" t="s">
        <v>5437</v>
      </c>
      <c r="F629" s="822" t="s">
        <v>5535</v>
      </c>
      <c r="G629" s="822" t="s">
        <v>758</v>
      </c>
      <c r="H629" s="831">
        <v>31.099999999999998</v>
      </c>
      <c r="I629" s="831">
        <v>29332.27</v>
      </c>
      <c r="J629" s="822">
        <v>11.112770930968248</v>
      </c>
      <c r="K629" s="822">
        <v>943.15980707395511</v>
      </c>
      <c r="L629" s="831">
        <v>5.0200000000000005</v>
      </c>
      <c r="M629" s="831">
        <v>2639.51</v>
      </c>
      <c r="N629" s="822">
        <v>1</v>
      </c>
      <c r="O629" s="822">
        <v>525.79880478087648</v>
      </c>
      <c r="P629" s="831">
        <v>4.7299999999999995</v>
      </c>
      <c r="Q629" s="831">
        <v>2487.04</v>
      </c>
      <c r="R629" s="827">
        <v>0.94223549067819401</v>
      </c>
      <c r="S629" s="832">
        <v>525.80126849894293</v>
      </c>
    </row>
    <row r="630" spans="1:19" ht="14.45" customHeight="1" x14ac:dyDescent="0.2">
      <c r="A630" s="821" t="s">
        <v>5435</v>
      </c>
      <c r="B630" s="822" t="s">
        <v>5436</v>
      </c>
      <c r="C630" s="822" t="s">
        <v>599</v>
      </c>
      <c r="D630" s="822" t="s">
        <v>2899</v>
      </c>
      <c r="E630" s="822" t="s">
        <v>5437</v>
      </c>
      <c r="F630" s="822" t="s">
        <v>5536</v>
      </c>
      <c r="G630" s="822" t="s">
        <v>758</v>
      </c>
      <c r="H630" s="831">
        <v>96.84</v>
      </c>
      <c r="I630" s="831">
        <v>31517.229999999996</v>
      </c>
      <c r="J630" s="822">
        <v>3.2939835620790707</v>
      </c>
      <c r="K630" s="822">
        <v>325.45673275505982</v>
      </c>
      <c r="L630" s="831">
        <v>43.709999999999994</v>
      </c>
      <c r="M630" s="831">
        <v>9568.119999999999</v>
      </c>
      <c r="N630" s="822">
        <v>1</v>
      </c>
      <c r="O630" s="822">
        <v>218.90002287805996</v>
      </c>
      <c r="P630" s="831">
        <v>11.4</v>
      </c>
      <c r="Q630" s="831">
        <v>2495.4700000000003</v>
      </c>
      <c r="R630" s="827">
        <v>0.26081090120107192</v>
      </c>
      <c r="S630" s="832">
        <v>218.90087719298248</v>
      </c>
    </row>
    <row r="631" spans="1:19" ht="14.45" customHeight="1" x14ac:dyDescent="0.2">
      <c r="A631" s="821" t="s">
        <v>5435</v>
      </c>
      <c r="B631" s="822" t="s">
        <v>5436</v>
      </c>
      <c r="C631" s="822" t="s">
        <v>599</v>
      </c>
      <c r="D631" s="822" t="s">
        <v>2899</v>
      </c>
      <c r="E631" s="822" t="s">
        <v>5437</v>
      </c>
      <c r="F631" s="822" t="s">
        <v>5537</v>
      </c>
      <c r="G631" s="822" t="s">
        <v>758</v>
      </c>
      <c r="H631" s="831">
        <v>104.87000000000002</v>
      </c>
      <c r="I631" s="831">
        <v>11600.450000000003</v>
      </c>
      <c r="J631" s="822">
        <v>3.5482001229587179</v>
      </c>
      <c r="K631" s="822">
        <v>110.61743110517784</v>
      </c>
      <c r="L631" s="831">
        <v>41.28</v>
      </c>
      <c r="M631" s="831">
        <v>3269.39</v>
      </c>
      <c r="N631" s="822">
        <v>1</v>
      </c>
      <c r="O631" s="822">
        <v>79.200339147286812</v>
      </c>
      <c r="P631" s="831">
        <v>19.77</v>
      </c>
      <c r="Q631" s="831">
        <v>1565.78</v>
      </c>
      <c r="R631" s="827">
        <v>0.47892114431132415</v>
      </c>
      <c r="S631" s="832">
        <v>79.199797673242287</v>
      </c>
    </row>
    <row r="632" spans="1:19" ht="14.45" customHeight="1" x14ac:dyDescent="0.2">
      <c r="A632" s="821" t="s">
        <v>5435</v>
      </c>
      <c r="B632" s="822" t="s">
        <v>5436</v>
      </c>
      <c r="C632" s="822" t="s">
        <v>599</v>
      </c>
      <c r="D632" s="822" t="s">
        <v>2899</v>
      </c>
      <c r="E632" s="822" t="s">
        <v>5437</v>
      </c>
      <c r="F632" s="822" t="s">
        <v>5538</v>
      </c>
      <c r="G632" s="822" t="s">
        <v>758</v>
      </c>
      <c r="H632" s="831">
        <v>57.2</v>
      </c>
      <c r="I632" s="831">
        <v>74920.19</v>
      </c>
      <c r="J632" s="822">
        <v>4.450454073473888</v>
      </c>
      <c r="K632" s="822">
        <v>1309.7935314685315</v>
      </c>
      <c r="L632" s="831">
        <v>22.91</v>
      </c>
      <c r="M632" s="831">
        <v>16834.28</v>
      </c>
      <c r="N632" s="822">
        <v>1</v>
      </c>
      <c r="O632" s="822">
        <v>734.80052378873847</v>
      </c>
      <c r="P632" s="831"/>
      <c r="Q632" s="831"/>
      <c r="R632" s="827"/>
      <c r="S632" s="832"/>
    </row>
    <row r="633" spans="1:19" ht="14.45" customHeight="1" x14ac:dyDescent="0.2">
      <c r="A633" s="821" t="s">
        <v>5435</v>
      </c>
      <c r="B633" s="822" t="s">
        <v>5436</v>
      </c>
      <c r="C633" s="822" t="s">
        <v>599</v>
      </c>
      <c r="D633" s="822" t="s">
        <v>2899</v>
      </c>
      <c r="E633" s="822" t="s">
        <v>5437</v>
      </c>
      <c r="F633" s="822" t="s">
        <v>5539</v>
      </c>
      <c r="G633" s="822" t="s">
        <v>1230</v>
      </c>
      <c r="H633" s="831">
        <v>44.45</v>
      </c>
      <c r="I633" s="831">
        <v>27208.43</v>
      </c>
      <c r="J633" s="822">
        <v>4.324124636059655</v>
      </c>
      <c r="K633" s="822">
        <v>612.11316085489307</v>
      </c>
      <c r="L633" s="831">
        <v>60.3</v>
      </c>
      <c r="M633" s="831">
        <v>6292.24</v>
      </c>
      <c r="N633" s="822">
        <v>1</v>
      </c>
      <c r="O633" s="822">
        <v>104.34892205638475</v>
      </c>
      <c r="P633" s="831">
        <v>30.189999999999998</v>
      </c>
      <c r="Q633" s="831">
        <v>3150.04</v>
      </c>
      <c r="R633" s="827">
        <v>0.50062298958717411</v>
      </c>
      <c r="S633" s="832">
        <v>104.34051010268301</v>
      </c>
    </row>
    <row r="634" spans="1:19" ht="14.45" customHeight="1" x14ac:dyDescent="0.2">
      <c r="A634" s="821" t="s">
        <v>5435</v>
      </c>
      <c r="B634" s="822" t="s">
        <v>5436</v>
      </c>
      <c r="C634" s="822" t="s">
        <v>599</v>
      </c>
      <c r="D634" s="822" t="s">
        <v>2899</v>
      </c>
      <c r="E634" s="822" t="s">
        <v>5437</v>
      </c>
      <c r="F634" s="822" t="s">
        <v>5540</v>
      </c>
      <c r="G634" s="822" t="s">
        <v>1230</v>
      </c>
      <c r="H634" s="831">
        <v>136.22999999999999</v>
      </c>
      <c r="I634" s="831">
        <v>167307.71</v>
      </c>
      <c r="J634" s="822">
        <v>5.4794048716967882</v>
      </c>
      <c r="K634" s="822">
        <v>1228.1267709021508</v>
      </c>
      <c r="L634" s="831">
        <v>170.09</v>
      </c>
      <c r="M634" s="831">
        <v>30533.919999999998</v>
      </c>
      <c r="N634" s="822">
        <v>1</v>
      </c>
      <c r="O634" s="822">
        <v>179.51625609971191</v>
      </c>
      <c r="P634" s="831">
        <v>9.9400000000000013</v>
      </c>
      <c r="Q634" s="831">
        <v>1800.13</v>
      </c>
      <c r="R634" s="827">
        <v>5.8955089945870044E-2</v>
      </c>
      <c r="S634" s="832">
        <v>181.09959758551307</v>
      </c>
    </row>
    <row r="635" spans="1:19" ht="14.45" customHeight="1" x14ac:dyDescent="0.2">
      <c r="A635" s="821" t="s">
        <v>5435</v>
      </c>
      <c r="B635" s="822" t="s">
        <v>5436</v>
      </c>
      <c r="C635" s="822" t="s">
        <v>599</v>
      </c>
      <c r="D635" s="822" t="s">
        <v>2899</v>
      </c>
      <c r="E635" s="822" t="s">
        <v>5437</v>
      </c>
      <c r="F635" s="822" t="s">
        <v>5541</v>
      </c>
      <c r="G635" s="822" t="s">
        <v>2118</v>
      </c>
      <c r="H635" s="831">
        <v>6.23</v>
      </c>
      <c r="I635" s="831">
        <v>56803.4</v>
      </c>
      <c r="J635" s="822">
        <v>0.47752593155277268</v>
      </c>
      <c r="K635" s="822">
        <v>9117.7207062600319</v>
      </c>
      <c r="L635" s="831">
        <v>13.41</v>
      </c>
      <c r="M635" s="831">
        <v>118953.54</v>
      </c>
      <c r="N635" s="822">
        <v>1</v>
      </c>
      <c r="O635" s="822">
        <v>8870.5100671140935</v>
      </c>
      <c r="P635" s="831">
        <v>36.83</v>
      </c>
      <c r="Q635" s="831">
        <v>326700.90000000002</v>
      </c>
      <c r="R635" s="827">
        <v>2.7464579868745398</v>
      </c>
      <c r="S635" s="832">
        <v>8870.510453434701</v>
      </c>
    </row>
    <row r="636" spans="1:19" ht="14.45" customHeight="1" x14ac:dyDescent="0.2">
      <c r="A636" s="821" t="s">
        <v>5435</v>
      </c>
      <c r="B636" s="822" t="s">
        <v>5436</v>
      </c>
      <c r="C636" s="822" t="s">
        <v>599</v>
      </c>
      <c r="D636" s="822" t="s">
        <v>2899</v>
      </c>
      <c r="E636" s="822" t="s">
        <v>5437</v>
      </c>
      <c r="F636" s="822" t="s">
        <v>5543</v>
      </c>
      <c r="G636" s="822" t="s">
        <v>2512</v>
      </c>
      <c r="H636" s="831">
        <v>109.14999999999999</v>
      </c>
      <c r="I636" s="831">
        <v>85606.11</v>
      </c>
      <c r="J636" s="822"/>
      <c r="K636" s="822">
        <v>784.297846999542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5435</v>
      </c>
      <c r="B637" s="822" t="s">
        <v>5436</v>
      </c>
      <c r="C637" s="822" t="s">
        <v>599</v>
      </c>
      <c r="D637" s="822" t="s">
        <v>2899</v>
      </c>
      <c r="E637" s="822" t="s">
        <v>5437</v>
      </c>
      <c r="F637" s="822" t="s">
        <v>5544</v>
      </c>
      <c r="G637" s="822" t="s">
        <v>5496</v>
      </c>
      <c r="H637" s="831">
        <v>11.7</v>
      </c>
      <c r="I637" s="831">
        <v>8987.9399999999987</v>
      </c>
      <c r="J637" s="822"/>
      <c r="K637" s="822">
        <v>768.19999999999993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5435</v>
      </c>
      <c r="B638" s="822" t="s">
        <v>5436</v>
      </c>
      <c r="C638" s="822" t="s">
        <v>599</v>
      </c>
      <c r="D638" s="822" t="s">
        <v>2899</v>
      </c>
      <c r="E638" s="822" t="s">
        <v>5437</v>
      </c>
      <c r="F638" s="822" t="s">
        <v>5545</v>
      </c>
      <c r="G638" s="822" t="s">
        <v>5546</v>
      </c>
      <c r="H638" s="831">
        <v>2</v>
      </c>
      <c r="I638" s="831">
        <v>154000</v>
      </c>
      <c r="J638" s="822">
        <v>2.0273438662184744</v>
      </c>
      <c r="K638" s="822">
        <v>77000</v>
      </c>
      <c r="L638" s="831">
        <v>1</v>
      </c>
      <c r="M638" s="831">
        <v>75961.460000000006</v>
      </c>
      <c r="N638" s="822">
        <v>1</v>
      </c>
      <c r="O638" s="822">
        <v>75961.460000000006</v>
      </c>
      <c r="P638" s="831">
        <v>1</v>
      </c>
      <c r="Q638" s="831">
        <v>66000</v>
      </c>
      <c r="R638" s="827">
        <v>0.86886165695077466</v>
      </c>
      <c r="S638" s="832">
        <v>66000</v>
      </c>
    </row>
    <row r="639" spans="1:19" ht="14.45" customHeight="1" x14ac:dyDescent="0.2">
      <c r="A639" s="821" t="s">
        <v>5435</v>
      </c>
      <c r="B639" s="822" t="s">
        <v>5436</v>
      </c>
      <c r="C639" s="822" t="s">
        <v>599</v>
      </c>
      <c r="D639" s="822" t="s">
        <v>2899</v>
      </c>
      <c r="E639" s="822" t="s">
        <v>5437</v>
      </c>
      <c r="F639" s="822" t="s">
        <v>5547</v>
      </c>
      <c r="G639" s="822" t="s">
        <v>912</v>
      </c>
      <c r="H639" s="831">
        <v>105.47</v>
      </c>
      <c r="I639" s="831">
        <v>34459.17</v>
      </c>
      <c r="J639" s="822">
        <v>1.2472810536484935</v>
      </c>
      <c r="K639" s="822">
        <v>326.72010998388168</v>
      </c>
      <c r="L639" s="831">
        <v>173.41</v>
      </c>
      <c r="M639" s="831">
        <v>27627.43</v>
      </c>
      <c r="N639" s="822">
        <v>1</v>
      </c>
      <c r="O639" s="822">
        <v>159.3185514099533</v>
      </c>
      <c r="P639" s="831">
        <v>208.04999999999998</v>
      </c>
      <c r="Q639" s="831">
        <v>30260.37</v>
      </c>
      <c r="R639" s="827">
        <v>1.0953016621524332</v>
      </c>
      <c r="S639" s="832">
        <v>145.44758471521268</v>
      </c>
    </row>
    <row r="640" spans="1:19" ht="14.45" customHeight="1" x14ac:dyDescent="0.2">
      <c r="A640" s="821" t="s">
        <v>5435</v>
      </c>
      <c r="B640" s="822" t="s">
        <v>5436</v>
      </c>
      <c r="C640" s="822" t="s">
        <v>599</v>
      </c>
      <c r="D640" s="822" t="s">
        <v>2899</v>
      </c>
      <c r="E640" s="822" t="s">
        <v>5437</v>
      </c>
      <c r="F640" s="822" t="s">
        <v>5548</v>
      </c>
      <c r="G640" s="822" t="s">
        <v>2824</v>
      </c>
      <c r="H640" s="831">
        <v>10</v>
      </c>
      <c r="I640" s="831">
        <v>407174.7</v>
      </c>
      <c r="J640" s="822">
        <v>2.0692987797239417</v>
      </c>
      <c r="K640" s="822">
        <v>40717.47</v>
      </c>
      <c r="L640" s="831">
        <v>5</v>
      </c>
      <c r="M640" s="831">
        <v>196769.41</v>
      </c>
      <c r="N640" s="822">
        <v>1</v>
      </c>
      <c r="O640" s="822">
        <v>39353.881999999998</v>
      </c>
      <c r="P640" s="831">
        <v>6</v>
      </c>
      <c r="Q640" s="831">
        <v>142021.79999999999</v>
      </c>
      <c r="R640" s="827">
        <v>0.72176767720145107</v>
      </c>
      <c r="S640" s="832">
        <v>23670.3</v>
      </c>
    </row>
    <row r="641" spans="1:19" ht="14.45" customHeight="1" x14ac:dyDescent="0.2">
      <c r="A641" s="821" t="s">
        <v>5435</v>
      </c>
      <c r="B641" s="822" t="s">
        <v>5436</v>
      </c>
      <c r="C641" s="822" t="s">
        <v>599</v>
      </c>
      <c r="D641" s="822" t="s">
        <v>2899</v>
      </c>
      <c r="E641" s="822" t="s">
        <v>5437</v>
      </c>
      <c r="F641" s="822" t="s">
        <v>5549</v>
      </c>
      <c r="G641" s="822" t="s">
        <v>2512</v>
      </c>
      <c r="H641" s="831">
        <v>90.46</v>
      </c>
      <c r="I641" s="831">
        <v>19732.34</v>
      </c>
      <c r="J641" s="822">
        <v>20.711366284256819</v>
      </c>
      <c r="K641" s="822">
        <v>218.13331859385366</v>
      </c>
      <c r="L641" s="831">
        <v>10.51</v>
      </c>
      <c r="M641" s="831">
        <v>952.73</v>
      </c>
      <c r="N641" s="822">
        <v>1</v>
      </c>
      <c r="O641" s="822">
        <v>90.649857278782122</v>
      </c>
      <c r="P641" s="831">
        <v>8.9499999999999993</v>
      </c>
      <c r="Q641" s="831">
        <v>811.31999999999994</v>
      </c>
      <c r="R641" s="827">
        <v>0.85157389816632201</v>
      </c>
      <c r="S641" s="832">
        <v>90.650279329608935</v>
      </c>
    </row>
    <row r="642" spans="1:19" ht="14.45" customHeight="1" x14ac:dyDescent="0.2">
      <c r="A642" s="821" t="s">
        <v>5435</v>
      </c>
      <c r="B642" s="822" t="s">
        <v>5436</v>
      </c>
      <c r="C642" s="822" t="s">
        <v>599</v>
      </c>
      <c r="D642" s="822" t="s">
        <v>2899</v>
      </c>
      <c r="E642" s="822" t="s">
        <v>5437</v>
      </c>
      <c r="F642" s="822" t="s">
        <v>5550</v>
      </c>
      <c r="G642" s="822" t="s">
        <v>5551</v>
      </c>
      <c r="H642" s="831">
        <v>2.62</v>
      </c>
      <c r="I642" s="831">
        <v>23003.34</v>
      </c>
      <c r="J642" s="822"/>
      <c r="K642" s="822">
        <v>8779.9007633587789</v>
      </c>
      <c r="L642" s="831"/>
      <c r="M642" s="831"/>
      <c r="N642" s="822"/>
      <c r="O642" s="822"/>
      <c r="P642" s="831">
        <v>8.15</v>
      </c>
      <c r="Q642" s="831">
        <v>66031.87</v>
      </c>
      <c r="R642" s="827"/>
      <c r="S642" s="832">
        <v>8102.0699386503056</v>
      </c>
    </row>
    <row r="643" spans="1:19" ht="14.45" customHeight="1" x14ac:dyDescent="0.2">
      <c r="A643" s="821" t="s">
        <v>5435</v>
      </c>
      <c r="B643" s="822" t="s">
        <v>5436</v>
      </c>
      <c r="C643" s="822" t="s">
        <v>599</v>
      </c>
      <c r="D643" s="822" t="s">
        <v>2899</v>
      </c>
      <c r="E643" s="822" t="s">
        <v>5437</v>
      </c>
      <c r="F643" s="822" t="s">
        <v>5552</v>
      </c>
      <c r="G643" s="822" t="s">
        <v>5553</v>
      </c>
      <c r="H643" s="831"/>
      <c r="I643" s="831"/>
      <c r="J643" s="822"/>
      <c r="K643" s="822"/>
      <c r="L643" s="831">
        <v>0.2</v>
      </c>
      <c r="M643" s="831">
        <v>8.18</v>
      </c>
      <c r="N643" s="822">
        <v>1</v>
      </c>
      <c r="O643" s="822">
        <v>40.9</v>
      </c>
      <c r="P643" s="831"/>
      <c r="Q643" s="831"/>
      <c r="R643" s="827"/>
      <c r="S643" s="832"/>
    </row>
    <row r="644" spans="1:19" ht="14.45" customHeight="1" x14ac:dyDescent="0.2">
      <c r="A644" s="821" t="s">
        <v>5435</v>
      </c>
      <c r="B644" s="822" t="s">
        <v>5436</v>
      </c>
      <c r="C644" s="822" t="s">
        <v>599</v>
      </c>
      <c r="D644" s="822" t="s">
        <v>2899</v>
      </c>
      <c r="E644" s="822" t="s">
        <v>5437</v>
      </c>
      <c r="F644" s="822" t="s">
        <v>5555</v>
      </c>
      <c r="G644" s="822" t="s">
        <v>5556</v>
      </c>
      <c r="H644" s="831"/>
      <c r="I644" s="831"/>
      <c r="J644" s="822"/>
      <c r="K644" s="822"/>
      <c r="L644" s="831"/>
      <c r="M644" s="831"/>
      <c r="N644" s="822"/>
      <c r="O644" s="822"/>
      <c r="P644" s="831">
        <v>14.51</v>
      </c>
      <c r="Q644" s="831">
        <v>1300.48</v>
      </c>
      <c r="R644" s="827"/>
      <c r="S644" s="832">
        <v>89.626464507236392</v>
      </c>
    </row>
    <row r="645" spans="1:19" ht="14.45" customHeight="1" x14ac:dyDescent="0.2">
      <c r="A645" s="821" t="s">
        <v>5435</v>
      </c>
      <c r="B645" s="822" t="s">
        <v>5436</v>
      </c>
      <c r="C645" s="822" t="s">
        <v>599</v>
      </c>
      <c r="D645" s="822" t="s">
        <v>2899</v>
      </c>
      <c r="E645" s="822" t="s">
        <v>5437</v>
      </c>
      <c r="F645" s="822" t="s">
        <v>5557</v>
      </c>
      <c r="G645" s="822" t="s">
        <v>5558</v>
      </c>
      <c r="H645" s="831">
        <v>93.399999999999991</v>
      </c>
      <c r="I645" s="831">
        <v>686744.83000000007</v>
      </c>
      <c r="J645" s="822">
        <v>1.0986781862015251</v>
      </c>
      <c r="K645" s="822">
        <v>7352.7283725910083</v>
      </c>
      <c r="L645" s="831">
        <v>85.21</v>
      </c>
      <c r="M645" s="831">
        <v>625064.59000000008</v>
      </c>
      <c r="N645" s="822">
        <v>1</v>
      </c>
      <c r="O645" s="822">
        <v>7335.577866447602</v>
      </c>
      <c r="P645" s="831">
        <v>14.83</v>
      </c>
      <c r="Q645" s="831">
        <v>101367.94</v>
      </c>
      <c r="R645" s="827">
        <v>0.16217194450256731</v>
      </c>
      <c r="S645" s="832">
        <v>6835.3297370195551</v>
      </c>
    </row>
    <row r="646" spans="1:19" ht="14.45" customHeight="1" x14ac:dyDescent="0.2">
      <c r="A646" s="821" t="s">
        <v>5435</v>
      </c>
      <c r="B646" s="822" t="s">
        <v>5436</v>
      </c>
      <c r="C646" s="822" t="s">
        <v>599</v>
      </c>
      <c r="D646" s="822" t="s">
        <v>2899</v>
      </c>
      <c r="E646" s="822" t="s">
        <v>5437</v>
      </c>
      <c r="F646" s="822" t="s">
        <v>5559</v>
      </c>
      <c r="G646" s="822" t="s">
        <v>5556</v>
      </c>
      <c r="H646" s="831"/>
      <c r="I646" s="831"/>
      <c r="J646" s="822"/>
      <c r="K646" s="822"/>
      <c r="L646" s="831"/>
      <c r="M646" s="831"/>
      <c r="N646" s="822"/>
      <c r="O646" s="822"/>
      <c r="P646" s="831">
        <v>12.42</v>
      </c>
      <c r="Q646" s="831">
        <v>4331.09</v>
      </c>
      <c r="R646" s="827"/>
      <c r="S646" s="832">
        <v>348.71900161030595</v>
      </c>
    </row>
    <row r="647" spans="1:19" ht="14.45" customHeight="1" x14ac:dyDescent="0.2">
      <c r="A647" s="821" t="s">
        <v>5435</v>
      </c>
      <c r="B647" s="822" t="s">
        <v>5436</v>
      </c>
      <c r="C647" s="822" t="s">
        <v>599</v>
      </c>
      <c r="D647" s="822" t="s">
        <v>2899</v>
      </c>
      <c r="E647" s="822" t="s">
        <v>5437</v>
      </c>
      <c r="F647" s="822" t="s">
        <v>5561</v>
      </c>
      <c r="G647" s="822" t="s">
        <v>4623</v>
      </c>
      <c r="H647" s="831">
        <v>0.4</v>
      </c>
      <c r="I647" s="831">
        <v>22.98</v>
      </c>
      <c r="J647" s="822"/>
      <c r="K647" s="822">
        <v>57.449999999999996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 t="s">
        <v>5435</v>
      </c>
      <c r="B648" s="822" t="s">
        <v>5436</v>
      </c>
      <c r="C648" s="822" t="s">
        <v>599</v>
      </c>
      <c r="D648" s="822" t="s">
        <v>2899</v>
      </c>
      <c r="E648" s="822" t="s">
        <v>5437</v>
      </c>
      <c r="F648" s="822" t="s">
        <v>5563</v>
      </c>
      <c r="G648" s="822" t="s">
        <v>5564</v>
      </c>
      <c r="H648" s="831">
        <v>30.57</v>
      </c>
      <c r="I648" s="831">
        <v>15877.73</v>
      </c>
      <c r="J648" s="822">
        <v>2.7950600636547991</v>
      </c>
      <c r="K648" s="822">
        <v>519.38927052666008</v>
      </c>
      <c r="L648" s="831">
        <v>13.75</v>
      </c>
      <c r="M648" s="831">
        <v>5680.64</v>
      </c>
      <c r="N648" s="822">
        <v>1</v>
      </c>
      <c r="O648" s="822">
        <v>413.13745454545455</v>
      </c>
      <c r="P648" s="831">
        <v>24.509999999999998</v>
      </c>
      <c r="Q648" s="831">
        <v>10590.41</v>
      </c>
      <c r="R648" s="827">
        <v>1.8642987409869309</v>
      </c>
      <c r="S648" s="832">
        <v>432.08527131782949</v>
      </c>
    </row>
    <row r="649" spans="1:19" ht="14.45" customHeight="1" x14ac:dyDescent="0.2">
      <c r="A649" s="821" t="s">
        <v>5435</v>
      </c>
      <c r="B649" s="822" t="s">
        <v>5436</v>
      </c>
      <c r="C649" s="822" t="s">
        <v>599</v>
      </c>
      <c r="D649" s="822" t="s">
        <v>2899</v>
      </c>
      <c r="E649" s="822" t="s">
        <v>5437</v>
      </c>
      <c r="F649" s="822" t="s">
        <v>5567</v>
      </c>
      <c r="G649" s="822" t="s">
        <v>5551</v>
      </c>
      <c r="H649" s="831">
        <v>11.64</v>
      </c>
      <c r="I649" s="831">
        <v>204396.07</v>
      </c>
      <c r="J649" s="822"/>
      <c r="K649" s="822">
        <v>17559.799828178693</v>
      </c>
      <c r="L649" s="831"/>
      <c r="M649" s="831"/>
      <c r="N649" s="822"/>
      <c r="O649" s="822"/>
      <c r="P649" s="831">
        <v>14.13</v>
      </c>
      <c r="Q649" s="831">
        <v>228965.35</v>
      </c>
      <c r="R649" s="827"/>
      <c r="S649" s="832">
        <v>16204.200283085633</v>
      </c>
    </row>
    <row r="650" spans="1:19" ht="14.45" customHeight="1" x14ac:dyDescent="0.2">
      <c r="A650" s="821" t="s">
        <v>5435</v>
      </c>
      <c r="B650" s="822" t="s">
        <v>5436</v>
      </c>
      <c r="C650" s="822" t="s">
        <v>599</v>
      </c>
      <c r="D650" s="822" t="s">
        <v>2899</v>
      </c>
      <c r="E650" s="822" t="s">
        <v>5437</v>
      </c>
      <c r="F650" s="822" t="s">
        <v>5570</v>
      </c>
      <c r="G650" s="822" t="s">
        <v>5571</v>
      </c>
      <c r="H650" s="831">
        <v>6</v>
      </c>
      <c r="I650" s="831">
        <v>351020.68</v>
      </c>
      <c r="J650" s="822"/>
      <c r="K650" s="822">
        <v>58503.446666666663</v>
      </c>
      <c r="L650" s="831"/>
      <c r="M650" s="831"/>
      <c r="N650" s="822"/>
      <c r="O650" s="822"/>
      <c r="P650" s="831">
        <v>6</v>
      </c>
      <c r="Q650" s="831">
        <v>319113.5</v>
      </c>
      <c r="R650" s="827"/>
      <c r="S650" s="832">
        <v>53185.583333333336</v>
      </c>
    </row>
    <row r="651" spans="1:19" ht="14.45" customHeight="1" x14ac:dyDescent="0.2">
      <c r="A651" s="821" t="s">
        <v>5435</v>
      </c>
      <c r="B651" s="822" t="s">
        <v>5436</v>
      </c>
      <c r="C651" s="822" t="s">
        <v>599</v>
      </c>
      <c r="D651" s="822" t="s">
        <v>2899</v>
      </c>
      <c r="E651" s="822" t="s">
        <v>5437</v>
      </c>
      <c r="F651" s="822" t="s">
        <v>5572</v>
      </c>
      <c r="G651" s="822" t="s">
        <v>2530</v>
      </c>
      <c r="H651" s="831">
        <v>3</v>
      </c>
      <c r="I651" s="831">
        <v>5247.24</v>
      </c>
      <c r="J651" s="822"/>
      <c r="K651" s="822">
        <v>1749.08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5435</v>
      </c>
      <c r="B652" s="822" t="s">
        <v>5436</v>
      </c>
      <c r="C652" s="822" t="s">
        <v>599</v>
      </c>
      <c r="D652" s="822" t="s">
        <v>2899</v>
      </c>
      <c r="E652" s="822" t="s">
        <v>5437</v>
      </c>
      <c r="F652" s="822" t="s">
        <v>5573</v>
      </c>
      <c r="G652" s="822" t="s">
        <v>2645</v>
      </c>
      <c r="H652" s="831">
        <v>15.8</v>
      </c>
      <c r="I652" s="831">
        <v>4446.58</v>
      </c>
      <c r="J652" s="822">
        <v>1.1036764559877683</v>
      </c>
      <c r="K652" s="822">
        <v>281.42911392405063</v>
      </c>
      <c r="L652" s="831">
        <v>14.549999999999999</v>
      </c>
      <c r="M652" s="831">
        <v>4028.88</v>
      </c>
      <c r="N652" s="822">
        <v>1</v>
      </c>
      <c r="O652" s="822">
        <v>276.89896907216496</v>
      </c>
      <c r="P652" s="831">
        <v>15.25</v>
      </c>
      <c r="Q652" s="831">
        <v>4178.5</v>
      </c>
      <c r="R652" s="827">
        <v>1.0371368717857072</v>
      </c>
      <c r="S652" s="832">
        <v>274</v>
      </c>
    </row>
    <row r="653" spans="1:19" ht="14.45" customHeight="1" x14ac:dyDescent="0.2">
      <c r="A653" s="821" t="s">
        <v>5435</v>
      </c>
      <c r="B653" s="822" t="s">
        <v>5436</v>
      </c>
      <c r="C653" s="822" t="s">
        <v>599</v>
      </c>
      <c r="D653" s="822" t="s">
        <v>2899</v>
      </c>
      <c r="E653" s="822" t="s">
        <v>5437</v>
      </c>
      <c r="F653" s="822" t="s">
        <v>5574</v>
      </c>
      <c r="G653" s="822" t="s">
        <v>2859</v>
      </c>
      <c r="H653" s="831">
        <v>1</v>
      </c>
      <c r="I653" s="831">
        <v>168614.91</v>
      </c>
      <c r="J653" s="822"/>
      <c r="K653" s="822">
        <v>168614.91</v>
      </c>
      <c r="L653" s="831"/>
      <c r="M653" s="831"/>
      <c r="N653" s="822"/>
      <c r="O653" s="822"/>
      <c r="P653" s="831">
        <v>26</v>
      </c>
      <c r="Q653" s="831">
        <v>3120000</v>
      </c>
      <c r="R653" s="827"/>
      <c r="S653" s="832">
        <v>120000</v>
      </c>
    </row>
    <row r="654" spans="1:19" ht="14.45" customHeight="1" x14ac:dyDescent="0.2">
      <c r="A654" s="821" t="s">
        <v>5435</v>
      </c>
      <c r="B654" s="822" t="s">
        <v>5436</v>
      </c>
      <c r="C654" s="822" t="s">
        <v>599</v>
      </c>
      <c r="D654" s="822" t="s">
        <v>2899</v>
      </c>
      <c r="E654" s="822" t="s">
        <v>5437</v>
      </c>
      <c r="F654" s="822" t="s">
        <v>5577</v>
      </c>
      <c r="G654" s="822" t="s">
        <v>5578</v>
      </c>
      <c r="H654" s="831">
        <v>5.17</v>
      </c>
      <c r="I654" s="831">
        <v>190951.18</v>
      </c>
      <c r="J654" s="822">
        <v>3.9947527745525675</v>
      </c>
      <c r="K654" s="822">
        <v>36934.464216634427</v>
      </c>
      <c r="L654" s="831">
        <v>2.5</v>
      </c>
      <c r="M654" s="831">
        <v>47800.5</v>
      </c>
      <c r="N654" s="822">
        <v>1</v>
      </c>
      <c r="O654" s="822">
        <v>19120.2</v>
      </c>
      <c r="P654" s="831"/>
      <c r="Q654" s="831"/>
      <c r="R654" s="827"/>
      <c r="S654" s="832"/>
    </row>
    <row r="655" spans="1:19" ht="14.45" customHeight="1" x14ac:dyDescent="0.2">
      <c r="A655" s="821" t="s">
        <v>5435</v>
      </c>
      <c r="B655" s="822" t="s">
        <v>5436</v>
      </c>
      <c r="C655" s="822" t="s">
        <v>599</v>
      </c>
      <c r="D655" s="822" t="s">
        <v>2899</v>
      </c>
      <c r="E655" s="822" t="s">
        <v>5437</v>
      </c>
      <c r="F655" s="822" t="s">
        <v>5579</v>
      </c>
      <c r="G655" s="822" t="s">
        <v>5580</v>
      </c>
      <c r="H655" s="831">
        <v>4.33</v>
      </c>
      <c r="I655" s="831">
        <v>156746.95000000001</v>
      </c>
      <c r="J655" s="822"/>
      <c r="K655" s="822">
        <v>36200.219399538109</v>
      </c>
      <c r="L655" s="831"/>
      <c r="M655" s="831"/>
      <c r="N655" s="822"/>
      <c r="O655" s="822"/>
      <c r="P655" s="831">
        <v>1</v>
      </c>
      <c r="Q655" s="831">
        <v>81862.990000000005</v>
      </c>
      <c r="R655" s="827"/>
      <c r="S655" s="832">
        <v>81862.990000000005</v>
      </c>
    </row>
    <row r="656" spans="1:19" ht="14.45" customHeight="1" x14ac:dyDescent="0.2">
      <c r="A656" s="821" t="s">
        <v>5435</v>
      </c>
      <c r="B656" s="822" t="s">
        <v>5436</v>
      </c>
      <c r="C656" s="822" t="s">
        <v>599</v>
      </c>
      <c r="D656" s="822" t="s">
        <v>2899</v>
      </c>
      <c r="E656" s="822" t="s">
        <v>5437</v>
      </c>
      <c r="F656" s="822" t="s">
        <v>5581</v>
      </c>
      <c r="G656" s="822" t="s">
        <v>5582</v>
      </c>
      <c r="H656" s="831"/>
      <c r="I656" s="831"/>
      <c r="J656" s="822"/>
      <c r="K656" s="822"/>
      <c r="L656" s="831">
        <v>0.3</v>
      </c>
      <c r="M656" s="831">
        <v>94.34</v>
      </c>
      <c r="N656" s="822">
        <v>1</v>
      </c>
      <c r="O656" s="822">
        <v>314.4666666666667</v>
      </c>
      <c r="P656" s="831"/>
      <c r="Q656" s="831"/>
      <c r="R656" s="827"/>
      <c r="S656" s="832"/>
    </row>
    <row r="657" spans="1:19" ht="14.45" customHeight="1" x14ac:dyDescent="0.2">
      <c r="A657" s="821" t="s">
        <v>5435</v>
      </c>
      <c r="B657" s="822" t="s">
        <v>5436</v>
      </c>
      <c r="C657" s="822" t="s">
        <v>599</v>
      </c>
      <c r="D657" s="822" t="s">
        <v>2899</v>
      </c>
      <c r="E657" s="822" t="s">
        <v>5437</v>
      </c>
      <c r="F657" s="822" t="s">
        <v>5584</v>
      </c>
      <c r="G657" s="822" t="s">
        <v>5585</v>
      </c>
      <c r="H657" s="831"/>
      <c r="I657" s="831"/>
      <c r="J657" s="822"/>
      <c r="K657" s="822"/>
      <c r="L657" s="831">
        <v>1</v>
      </c>
      <c r="M657" s="831">
        <v>4087.32</v>
      </c>
      <c r="N657" s="822">
        <v>1</v>
      </c>
      <c r="O657" s="822">
        <v>4087.32</v>
      </c>
      <c r="P657" s="831">
        <v>3</v>
      </c>
      <c r="Q657" s="831">
        <v>12247.57</v>
      </c>
      <c r="R657" s="827">
        <v>2.9964793556658149</v>
      </c>
      <c r="S657" s="832">
        <v>4082.5233333333331</v>
      </c>
    </row>
    <row r="658" spans="1:19" ht="14.45" customHeight="1" x14ac:dyDescent="0.2">
      <c r="A658" s="821" t="s">
        <v>5435</v>
      </c>
      <c r="B658" s="822" t="s">
        <v>5436</v>
      </c>
      <c r="C658" s="822" t="s">
        <v>599</v>
      </c>
      <c r="D658" s="822" t="s">
        <v>2899</v>
      </c>
      <c r="E658" s="822" t="s">
        <v>5437</v>
      </c>
      <c r="F658" s="822" t="s">
        <v>5586</v>
      </c>
      <c r="G658" s="822" t="s">
        <v>3875</v>
      </c>
      <c r="H658" s="831">
        <v>29.52</v>
      </c>
      <c r="I658" s="831">
        <v>296242.58999999997</v>
      </c>
      <c r="J658" s="822">
        <v>0.30439875057448029</v>
      </c>
      <c r="K658" s="822">
        <v>10035.318089430893</v>
      </c>
      <c r="L658" s="831">
        <v>110.94999999999999</v>
      </c>
      <c r="M658" s="831">
        <v>973205.67</v>
      </c>
      <c r="N658" s="822">
        <v>1</v>
      </c>
      <c r="O658" s="822">
        <v>8771.5698062190186</v>
      </c>
      <c r="P658" s="831">
        <v>100.96</v>
      </c>
      <c r="Q658" s="831">
        <v>797062.9</v>
      </c>
      <c r="R658" s="827">
        <v>0.81900766155626692</v>
      </c>
      <c r="S658" s="832">
        <v>7894.8385499207616</v>
      </c>
    </row>
    <row r="659" spans="1:19" ht="14.45" customHeight="1" x14ac:dyDescent="0.2">
      <c r="A659" s="821" t="s">
        <v>5435</v>
      </c>
      <c r="B659" s="822" t="s">
        <v>5436</v>
      </c>
      <c r="C659" s="822" t="s">
        <v>599</v>
      </c>
      <c r="D659" s="822" t="s">
        <v>2899</v>
      </c>
      <c r="E659" s="822" t="s">
        <v>5437</v>
      </c>
      <c r="F659" s="822" t="s">
        <v>5591</v>
      </c>
      <c r="G659" s="822" t="s">
        <v>5592</v>
      </c>
      <c r="H659" s="831"/>
      <c r="I659" s="831"/>
      <c r="J659" s="822"/>
      <c r="K659" s="822"/>
      <c r="L659" s="831">
        <v>1</v>
      </c>
      <c r="M659" s="831">
        <v>159159</v>
      </c>
      <c r="N659" s="822">
        <v>1</v>
      </c>
      <c r="O659" s="822">
        <v>159159</v>
      </c>
      <c r="P659" s="831"/>
      <c r="Q659" s="831"/>
      <c r="R659" s="827"/>
      <c r="S659" s="832"/>
    </row>
    <row r="660" spans="1:19" ht="14.45" customHeight="1" x14ac:dyDescent="0.2">
      <c r="A660" s="821" t="s">
        <v>5435</v>
      </c>
      <c r="B660" s="822" t="s">
        <v>5436</v>
      </c>
      <c r="C660" s="822" t="s">
        <v>599</v>
      </c>
      <c r="D660" s="822" t="s">
        <v>2899</v>
      </c>
      <c r="E660" s="822" t="s">
        <v>5437</v>
      </c>
      <c r="F660" s="822" t="s">
        <v>5594</v>
      </c>
      <c r="G660" s="822" t="s">
        <v>2133</v>
      </c>
      <c r="H660" s="831">
        <v>0</v>
      </c>
      <c r="I660" s="831">
        <v>0</v>
      </c>
      <c r="J660" s="822"/>
      <c r="K660" s="822"/>
      <c r="L660" s="831"/>
      <c r="M660" s="831"/>
      <c r="N660" s="822"/>
      <c r="O660" s="822"/>
      <c r="P660" s="831">
        <v>25</v>
      </c>
      <c r="Q660" s="831">
        <v>539125</v>
      </c>
      <c r="R660" s="827"/>
      <c r="S660" s="832">
        <v>21565</v>
      </c>
    </row>
    <row r="661" spans="1:19" ht="14.45" customHeight="1" x14ac:dyDescent="0.2">
      <c r="A661" s="821" t="s">
        <v>5435</v>
      </c>
      <c r="B661" s="822" t="s">
        <v>5436</v>
      </c>
      <c r="C661" s="822" t="s">
        <v>599</v>
      </c>
      <c r="D661" s="822" t="s">
        <v>2899</v>
      </c>
      <c r="E661" s="822" t="s">
        <v>5437</v>
      </c>
      <c r="F661" s="822" t="s">
        <v>5599</v>
      </c>
      <c r="G661" s="822" t="s">
        <v>5600</v>
      </c>
      <c r="H661" s="831">
        <v>13.92</v>
      </c>
      <c r="I661" s="831">
        <v>4277.33</v>
      </c>
      <c r="J661" s="822"/>
      <c r="K661" s="822">
        <v>307.27945402298849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5435</v>
      </c>
      <c r="B662" s="822" t="s">
        <v>5436</v>
      </c>
      <c r="C662" s="822" t="s">
        <v>599</v>
      </c>
      <c r="D662" s="822" t="s">
        <v>2899</v>
      </c>
      <c r="E662" s="822" t="s">
        <v>5437</v>
      </c>
      <c r="F662" s="822" t="s">
        <v>5601</v>
      </c>
      <c r="G662" s="822" t="s">
        <v>5600</v>
      </c>
      <c r="H662" s="831">
        <v>20.57</v>
      </c>
      <c r="I662" s="831">
        <v>15801.86</v>
      </c>
      <c r="J662" s="822"/>
      <c r="K662" s="822">
        <v>768.19931939718037</v>
      </c>
      <c r="L662" s="831"/>
      <c r="M662" s="831"/>
      <c r="N662" s="822"/>
      <c r="O662" s="822"/>
      <c r="P662" s="831"/>
      <c r="Q662" s="831"/>
      <c r="R662" s="827"/>
      <c r="S662" s="832"/>
    </row>
    <row r="663" spans="1:19" ht="14.45" customHeight="1" x14ac:dyDescent="0.2">
      <c r="A663" s="821" t="s">
        <v>5435</v>
      </c>
      <c r="B663" s="822" t="s">
        <v>5436</v>
      </c>
      <c r="C663" s="822" t="s">
        <v>599</v>
      </c>
      <c r="D663" s="822" t="s">
        <v>2899</v>
      </c>
      <c r="E663" s="822" t="s">
        <v>5437</v>
      </c>
      <c r="F663" s="822" t="s">
        <v>5602</v>
      </c>
      <c r="G663" s="822" t="s">
        <v>3875</v>
      </c>
      <c r="H663" s="831">
        <v>71.62</v>
      </c>
      <c r="I663" s="831">
        <v>1834515.11</v>
      </c>
      <c r="J663" s="822">
        <v>0.43061805585250701</v>
      </c>
      <c r="K663" s="822">
        <v>25614.564507120915</v>
      </c>
      <c r="L663" s="831">
        <v>194.35000000000002</v>
      </c>
      <c r="M663" s="831">
        <v>4260190.8699999992</v>
      </c>
      <c r="N663" s="822">
        <v>1</v>
      </c>
      <c r="O663" s="822">
        <v>21920.199999999993</v>
      </c>
      <c r="P663" s="831">
        <v>225.57999999999998</v>
      </c>
      <c r="Q663" s="831">
        <v>4450514.1500000004</v>
      </c>
      <c r="R663" s="827">
        <v>1.0446748246282218</v>
      </c>
      <c r="S663" s="832">
        <v>19729.205381682776</v>
      </c>
    </row>
    <row r="664" spans="1:19" ht="14.45" customHeight="1" x14ac:dyDescent="0.2">
      <c r="A664" s="821" t="s">
        <v>5435</v>
      </c>
      <c r="B664" s="822" t="s">
        <v>5436</v>
      </c>
      <c r="C664" s="822" t="s">
        <v>599</v>
      </c>
      <c r="D664" s="822" t="s">
        <v>2899</v>
      </c>
      <c r="E664" s="822" t="s">
        <v>5437</v>
      </c>
      <c r="F664" s="822" t="s">
        <v>5603</v>
      </c>
      <c r="G664" s="822" t="s">
        <v>1641</v>
      </c>
      <c r="H664" s="831"/>
      <c r="I664" s="831"/>
      <c r="J664" s="822"/>
      <c r="K664" s="822"/>
      <c r="L664" s="831">
        <v>1</v>
      </c>
      <c r="M664" s="831">
        <v>1242.68</v>
      </c>
      <c r="N664" s="822">
        <v>1</v>
      </c>
      <c r="O664" s="822">
        <v>1242.68</v>
      </c>
      <c r="P664" s="831"/>
      <c r="Q664" s="831"/>
      <c r="R664" s="827"/>
      <c r="S664" s="832"/>
    </row>
    <row r="665" spans="1:19" ht="14.45" customHeight="1" x14ac:dyDescent="0.2">
      <c r="A665" s="821" t="s">
        <v>5435</v>
      </c>
      <c r="B665" s="822" t="s">
        <v>5436</v>
      </c>
      <c r="C665" s="822" t="s">
        <v>599</v>
      </c>
      <c r="D665" s="822" t="s">
        <v>2899</v>
      </c>
      <c r="E665" s="822" t="s">
        <v>5437</v>
      </c>
      <c r="F665" s="822" t="s">
        <v>5605</v>
      </c>
      <c r="G665" s="822" t="s">
        <v>5606</v>
      </c>
      <c r="H665" s="831">
        <v>19</v>
      </c>
      <c r="I665" s="831">
        <v>26607.07</v>
      </c>
      <c r="J665" s="822">
        <v>3.2033592624118259</v>
      </c>
      <c r="K665" s="822">
        <v>1400.3721052631579</v>
      </c>
      <c r="L665" s="831">
        <v>7</v>
      </c>
      <c r="M665" s="831">
        <v>8305.99</v>
      </c>
      <c r="N665" s="822">
        <v>1</v>
      </c>
      <c r="O665" s="822">
        <v>1186.57</v>
      </c>
      <c r="P665" s="831">
        <v>2</v>
      </c>
      <c r="Q665" s="831">
        <v>2373.14</v>
      </c>
      <c r="R665" s="827">
        <v>0.2857142857142857</v>
      </c>
      <c r="S665" s="832">
        <v>1186.57</v>
      </c>
    </row>
    <row r="666" spans="1:19" ht="14.45" customHeight="1" x14ac:dyDescent="0.2">
      <c r="A666" s="821" t="s">
        <v>5435</v>
      </c>
      <c r="B666" s="822" t="s">
        <v>5436</v>
      </c>
      <c r="C666" s="822" t="s">
        <v>599</v>
      </c>
      <c r="D666" s="822" t="s">
        <v>2899</v>
      </c>
      <c r="E666" s="822" t="s">
        <v>5437</v>
      </c>
      <c r="F666" s="822" t="s">
        <v>5608</v>
      </c>
      <c r="G666" s="822" t="s">
        <v>2799</v>
      </c>
      <c r="H666" s="831">
        <v>21</v>
      </c>
      <c r="I666" s="831">
        <v>481648.30000000005</v>
      </c>
      <c r="J666" s="822">
        <v>4.701512220168012</v>
      </c>
      <c r="K666" s="822">
        <v>22935.633333333335</v>
      </c>
      <c r="L666" s="831">
        <v>5</v>
      </c>
      <c r="M666" s="831">
        <v>102445.4</v>
      </c>
      <c r="N666" s="822">
        <v>1</v>
      </c>
      <c r="O666" s="822">
        <v>20489.079999999998</v>
      </c>
      <c r="P666" s="831">
        <v>7</v>
      </c>
      <c r="Q666" s="831">
        <v>140140</v>
      </c>
      <c r="R666" s="827">
        <v>1.3679481948433019</v>
      </c>
      <c r="S666" s="832">
        <v>20020</v>
      </c>
    </row>
    <row r="667" spans="1:19" ht="14.45" customHeight="1" x14ac:dyDescent="0.2">
      <c r="A667" s="821" t="s">
        <v>5435</v>
      </c>
      <c r="B667" s="822" t="s">
        <v>5436</v>
      </c>
      <c r="C667" s="822" t="s">
        <v>599</v>
      </c>
      <c r="D667" s="822" t="s">
        <v>2899</v>
      </c>
      <c r="E667" s="822" t="s">
        <v>5437</v>
      </c>
      <c r="F667" s="822" t="s">
        <v>5609</v>
      </c>
      <c r="G667" s="822" t="s">
        <v>5610</v>
      </c>
      <c r="H667" s="831">
        <v>4.24</v>
      </c>
      <c r="I667" s="831">
        <v>3325.42</v>
      </c>
      <c r="J667" s="822"/>
      <c r="K667" s="822">
        <v>784.29716981132071</v>
      </c>
      <c r="L667" s="831"/>
      <c r="M667" s="831"/>
      <c r="N667" s="822"/>
      <c r="O667" s="822"/>
      <c r="P667" s="831"/>
      <c r="Q667" s="831"/>
      <c r="R667" s="827"/>
      <c r="S667" s="832"/>
    </row>
    <row r="668" spans="1:19" ht="14.45" customHeight="1" x14ac:dyDescent="0.2">
      <c r="A668" s="821" t="s">
        <v>5435</v>
      </c>
      <c r="B668" s="822" t="s">
        <v>5436</v>
      </c>
      <c r="C668" s="822" t="s">
        <v>599</v>
      </c>
      <c r="D668" s="822" t="s">
        <v>2899</v>
      </c>
      <c r="E668" s="822" t="s">
        <v>5437</v>
      </c>
      <c r="F668" s="822" t="s">
        <v>5611</v>
      </c>
      <c r="G668" s="822" t="s">
        <v>5610</v>
      </c>
      <c r="H668" s="831">
        <v>4.7700000000000005</v>
      </c>
      <c r="I668" s="831">
        <v>1122.31</v>
      </c>
      <c r="J668" s="822"/>
      <c r="K668" s="822">
        <v>235.28511530398319</v>
      </c>
      <c r="L668" s="831"/>
      <c r="M668" s="831"/>
      <c r="N668" s="822"/>
      <c r="O668" s="822"/>
      <c r="P668" s="831"/>
      <c r="Q668" s="831"/>
      <c r="R668" s="827"/>
      <c r="S668" s="832"/>
    </row>
    <row r="669" spans="1:19" ht="14.45" customHeight="1" x14ac:dyDescent="0.2">
      <c r="A669" s="821" t="s">
        <v>5435</v>
      </c>
      <c r="B669" s="822" t="s">
        <v>5436</v>
      </c>
      <c r="C669" s="822" t="s">
        <v>599</v>
      </c>
      <c r="D669" s="822" t="s">
        <v>2899</v>
      </c>
      <c r="E669" s="822" t="s">
        <v>5437</v>
      </c>
      <c r="F669" s="822" t="s">
        <v>5612</v>
      </c>
      <c r="G669" s="822" t="s">
        <v>5610</v>
      </c>
      <c r="H669" s="831">
        <v>3.5599999999999996</v>
      </c>
      <c r="I669" s="831">
        <v>8376.31</v>
      </c>
      <c r="J669" s="822"/>
      <c r="K669" s="822">
        <v>2352.8960674157306</v>
      </c>
      <c r="L669" s="831"/>
      <c r="M669" s="831"/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 t="s">
        <v>5435</v>
      </c>
      <c r="B670" s="822" t="s">
        <v>5436</v>
      </c>
      <c r="C670" s="822" t="s">
        <v>599</v>
      </c>
      <c r="D670" s="822" t="s">
        <v>2899</v>
      </c>
      <c r="E670" s="822" t="s">
        <v>5437</v>
      </c>
      <c r="F670" s="822" t="s">
        <v>5613</v>
      </c>
      <c r="G670" s="822" t="s">
        <v>5614</v>
      </c>
      <c r="H670" s="831">
        <v>4</v>
      </c>
      <c r="I670" s="831">
        <v>186397.76</v>
      </c>
      <c r="J670" s="822">
        <v>0.80800622415020917</v>
      </c>
      <c r="K670" s="822">
        <v>46599.44</v>
      </c>
      <c r="L670" s="831">
        <v>5</v>
      </c>
      <c r="M670" s="831">
        <v>230688.52</v>
      </c>
      <c r="N670" s="822">
        <v>1</v>
      </c>
      <c r="O670" s="822">
        <v>46137.703999999998</v>
      </c>
      <c r="P670" s="831">
        <v>1</v>
      </c>
      <c r="Q670" s="831">
        <v>45829.88</v>
      </c>
      <c r="R670" s="827">
        <v>0.19866562930829848</v>
      </c>
      <c r="S670" s="832">
        <v>45829.88</v>
      </c>
    </row>
    <row r="671" spans="1:19" ht="14.45" customHeight="1" x14ac:dyDescent="0.2">
      <c r="A671" s="821" t="s">
        <v>5435</v>
      </c>
      <c r="B671" s="822" t="s">
        <v>5436</v>
      </c>
      <c r="C671" s="822" t="s">
        <v>599</v>
      </c>
      <c r="D671" s="822" t="s">
        <v>2899</v>
      </c>
      <c r="E671" s="822" t="s">
        <v>5437</v>
      </c>
      <c r="F671" s="822" t="s">
        <v>5615</v>
      </c>
      <c r="G671" s="822" t="s">
        <v>845</v>
      </c>
      <c r="H671" s="831"/>
      <c r="I671" s="831"/>
      <c r="J671" s="822"/>
      <c r="K671" s="822"/>
      <c r="L671" s="831">
        <v>10.35</v>
      </c>
      <c r="M671" s="831">
        <v>2206.4</v>
      </c>
      <c r="N671" s="822">
        <v>1</v>
      </c>
      <c r="O671" s="822">
        <v>213.17874396135267</v>
      </c>
      <c r="P671" s="831">
        <v>9.42</v>
      </c>
      <c r="Q671" s="831">
        <v>2007.9699999999998</v>
      </c>
      <c r="R671" s="827">
        <v>0.91006617113850607</v>
      </c>
      <c r="S671" s="832">
        <v>213.16029723991505</v>
      </c>
    </row>
    <row r="672" spans="1:19" ht="14.45" customHeight="1" x14ac:dyDescent="0.2">
      <c r="A672" s="821" t="s">
        <v>5435</v>
      </c>
      <c r="B672" s="822" t="s">
        <v>5436</v>
      </c>
      <c r="C672" s="822" t="s">
        <v>599</v>
      </c>
      <c r="D672" s="822" t="s">
        <v>2899</v>
      </c>
      <c r="E672" s="822" t="s">
        <v>5437</v>
      </c>
      <c r="F672" s="822" t="s">
        <v>5616</v>
      </c>
      <c r="G672" s="822" t="s">
        <v>845</v>
      </c>
      <c r="H672" s="831">
        <v>9.26</v>
      </c>
      <c r="I672" s="831">
        <v>1273.6099999999999</v>
      </c>
      <c r="J672" s="822">
        <v>0.62395771073594675</v>
      </c>
      <c r="K672" s="822">
        <v>137.53887688984881</v>
      </c>
      <c r="L672" s="831">
        <v>27.99</v>
      </c>
      <c r="M672" s="831">
        <v>2041.18</v>
      </c>
      <c r="N672" s="822">
        <v>1</v>
      </c>
      <c r="O672" s="822">
        <v>72.925330475169716</v>
      </c>
      <c r="P672" s="831">
        <v>0.44</v>
      </c>
      <c r="Q672" s="831">
        <v>32.08</v>
      </c>
      <c r="R672" s="827">
        <v>1.5716399337638031E-2</v>
      </c>
      <c r="S672" s="832">
        <v>72.909090909090907</v>
      </c>
    </row>
    <row r="673" spans="1:19" ht="14.45" customHeight="1" x14ac:dyDescent="0.2">
      <c r="A673" s="821" t="s">
        <v>5435</v>
      </c>
      <c r="B673" s="822" t="s">
        <v>5436</v>
      </c>
      <c r="C673" s="822" t="s">
        <v>599</v>
      </c>
      <c r="D673" s="822" t="s">
        <v>2899</v>
      </c>
      <c r="E673" s="822" t="s">
        <v>5437</v>
      </c>
      <c r="F673" s="822" t="s">
        <v>5617</v>
      </c>
      <c r="G673" s="822" t="s">
        <v>2012</v>
      </c>
      <c r="H673" s="831">
        <v>2.1</v>
      </c>
      <c r="I673" s="831">
        <v>6707.61</v>
      </c>
      <c r="J673" s="822"/>
      <c r="K673" s="822">
        <v>3194.1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5435</v>
      </c>
      <c r="B674" s="822" t="s">
        <v>5436</v>
      </c>
      <c r="C674" s="822" t="s">
        <v>599</v>
      </c>
      <c r="D674" s="822" t="s">
        <v>2899</v>
      </c>
      <c r="E674" s="822" t="s">
        <v>5437</v>
      </c>
      <c r="F674" s="822" t="s">
        <v>5618</v>
      </c>
      <c r="G674" s="822" t="s">
        <v>1246</v>
      </c>
      <c r="H674" s="831">
        <v>7</v>
      </c>
      <c r="I674" s="831">
        <v>1039.22</v>
      </c>
      <c r="J674" s="822"/>
      <c r="K674" s="822">
        <v>148.46</v>
      </c>
      <c r="L674" s="831"/>
      <c r="M674" s="831"/>
      <c r="N674" s="822"/>
      <c r="O674" s="822"/>
      <c r="P674" s="831">
        <v>4</v>
      </c>
      <c r="Q674" s="831">
        <v>593.84</v>
      </c>
      <c r="R674" s="827"/>
      <c r="S674" s="832">
        <v>148.46</v>
      </c>
    </row>
    <row r="675" spans="1:19" ht="14.45" customHeight="1" x14ac:dyDescent="0.2">
      <c r="A675" s="821" t="s">
        <v>5435</v>
      </c>
      <c r="B675" s="822" t="s">
        <v>5436</v>
      </c>
      <c r="C675" s="822" t="s">
        <v>599</v>
      </c>
      <c r="D675" s="822" t="s">
        <v>2899</v>
      </c>
      <c r="E675" s="822" t="s">
        <v>5437</v>
      </c>
      <c r="F675" s="822" t="s">
        <v>5619</v>
      </c>
      <c r="G675" s="822" t="s">
        <v>5620</v>
      </c>
      <c r="H675" s="831">
        <v>9</v>
      </c>
      <c r="I675" s="831">
        <v>1151014.67</v>
      </c>
      <c r="J675" s="822">
        <v>0.47828253879607302</v>
      </c>
      <c r="K675" s="822">
        <v>127890.51888888888</v>
      </c>
      <c r="L675" s="831">
        <v>21</v>
      </c>
      <c r="M675" s="831">
        <v>2406558</v>
      </c>
      <c r="N675" s="822">
        <v>1</v>
      </c>
      <c r="O675" s="822">
        <v>114598</v>
      </c>
      <c r="P675" s="831">
        <v>23</v>
      </c>
      <c r="Q675" s="831">
        <v>2635754</v>
      </c>
      <c r="R675" s="827">
        <v>1.0952380952380953</v>
      </c>
      <c r="S675" s="832">
        <v>114598</v>
      </c>
    </row>
    <row r="676" spans="1:19" ht="14.45" customHeight="1" x14ac:dyDescent="0.2">
      <c r="A676" s="821" t="s">
        <v>5435</v>
      </c>
      <c r="B676" s="822" t="s">
        <v>5436</v>
      </c>
      <c r="C676" s="822" t="s">
        <v>599</v>
      </c>
      <c r="D676" s="822" t="s">
        <v>2899</v>
      </c>
      <c r="E676" s="822" t="s">
        <v>5437</v>
      </c>
      <c r="F676" s="822" t="s">
        <v>5623</v>
      </c>
      <c r="G676" s="822" t="s">
        <v>1746</v>
      </c>
      <c r="H676" s="831">
        <v>0.1</v>
      </c>
      <c r="I676" s="831">
        <v>42.37</v>
      </c>
      <c r="J676" s="822"/>
      <c r="K676" s="822">
        <v>423.69999999999993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5435</v>
      </c>
      <c r="B677" s="822" t="s">
        <v>5436</v>
      </c>
      <c r="C677" s="822" t="s">
        <v>599</v>
      </c>
      <c r="D677" s="822" t="s">
        <v>2899</v>
      </c>
      <c r="E677" s="822" t="s">
        <v>5437</v>
      </c>
      <c r="F677" s="822" t="s">
        <v>5627</v>
      </c>
      <c r="G677" s="822" t="s">
        <v>752</v>
      </c>
      <c r="H677" s="831">
        <v>69.31</v>
      </c>
      <c r="I677" s="831">
        <v>13219.889999999998</v>
      </c>
      <c r="J677" s="822">
        <v>1.1156025316455693</v>
      </c>
      <c r="K677" s="822">
        <v>190.73568027701626</v>
      </c>
      <c r="L677" s="831">
        <v>106.33</v>
      </c>
      <c r="M677" s="831">
        <v>11850</v>
      </c>
      <c r="N677" s="822">
        <v>1</v>
      </c>
      <c r="O677" s="822">
        <v>111.44549985892975</v>
      </c>
      <c r="P677" s="831">
        <v>88.56</v>
      </c>
      <c r="Q677" s="831">
        <v>9830.16</v>
      </c>
      <c r="R677" s="827">
        <v>0.8295493670886076</v>
      </c>
      <c r="S677" s="832">
        <v>111</v>
      </c>
    </row>
    <row r="678" spans="1:19" ht="14.45" customHeight="1" x14ac:dyDescent="0.2">
      <c r="A678" s="821" t="s">
        <v>5435</v>
      </c>
      <c r="B678" s="822" t="s">
        <v>5436</v>
      </c>
      <c r="C678" s="822" t="s">
        <v>599</v>
      </c>
      <c r="D678" s="822" t="s">
        <v>2899</v>
      </c>
      <c r="E678" s="822" t="s">
        <v>5437</v>
      </c>
      <c r="F678" s="822" t="s">
        <v>5628</v>
      </c>
      <c r="G678" s="822" t="s">
        <v>752</v>
      </c>
      <c r="H678" s="831">
        <v>20.56</v>
      </c>
      <c r="I678" s="831">
        <v>11959.27</v>
      </c>
      <c r="J678" s="822">
        <v>0.77779316983070912</v>
      </c>
      <c r="K678" s="822">
        <v>581.67655642023351</v>
      </c>
      <c r="L678" s="831">
        <v>53.370000000000005</v>
      </c>
      <c r="M678" s="831">
        <v>15375.9</v>
      </c>
      <c r="N678" s="822">
        <v>1</v>
      </c>
      <c r="O678" s="822">
        <v>288.10005621135468</v>
      </c>
      <c r="P678" s="831">
        <v>73.11</v>
      </c>
      <c r="Q678" s="831">
        <v>21062.71</v>
      </c>
      <c r="R678" s="827">
        <v>1.369852171255016</v>
      </c>
      <c r="S678" s="832">
        <v>288.09615647654221</v>
      </c>
    </row>
    <row r="679" spans="1:19" ht="14.45" customHeight="1" x14ac:dyDescent="0.2">
      <c r="A679" s="821" t="s">
        <v>5435</v>
      </c>
      <c r="B679" s="822" t="s">
        <v>5436</v>
      </c>
      <c r="C679" s="822" t="s">
        <v>599</v>
      </c>
      <c r="D679" s="822" t="s">
        <v>2899</v>
      </c>
      <c r="E679" s="822" t="s">
        <v>5437</v>
      </c>
      <c r="F679" s="822" t="s">
        <v>5629</v>
      </c>
      <c r="G679" s="822" t="s">
        <v>1039</v>
      </c>
      <c r="H679" s="831">
        <v>27.759999999999998</v>
      </c>
      <c r="I679" s="831">
        <v>16642.829999999998</v>
      </c>
      <c r="J679" s="822">
        <v>0.6301505288729492</v>
      </c>
      <c r="K679" s="822">
        <v>599.52557636887605</v>
      </c>
      <c r="L679" s="831">
        <v>142.6</v>
      </c>
      <c r="M679" s="831">
        <v>26410.880000000001</v>
      </c>
      <c r="N679" s="822">
        <v>1</v>
      </c>
      <c r="O679" s="822">
        <v>185.20953716690045</v>
      </c>
      <c r="P679" s="831">
        <v>42.67</v>
      </c>
      <c r="Q679" s="831">
        <v>7804.34</v>
      </c>
      <c r="R679" s="827">
        <v>0.29549715874669835</v>
      </c>
      <c r="S679" s="832">
        <v>182.89992969299274</v>
      </c>
    </row>
    <row r="680" spans="1:19" ht="14.45" customHeight="1" x14ac:dyDescent="0.2">
      <c r="A680" s="821" t="s">
        <v>5435</v>
      </c>
      <c r="B680" s="822" t="s">
        <v>5436</v>
      </c>
      <c r="C680" s="822" t="s">
        <v>599</v>
      </c>
      <c r="D680" s="822" t="s">
        <v>2899</v>
      </c>
      <c r="E680" s="822" t="s">
        <v>5437</v>
      </c>
      <c r="F680" s="822" t="s">
        <v>5630</v>
      </c>
      <c r="G680" s="822" t="s">
        <v>5631</v>
      </c>
      <c r="H680" s="831">
        <v>3</v>
      </c>
      <c r="I680" s="831">
        <v>38318.06</v>
      </c>
      <c r="J680" s="822">
        <v>0.2204843305499038</v>
      </c>
      <c r="K680" s="822">
        <v>12772.686666666666</v>
      </c>
      <c r="L680" s="831">
        <v>14</v>
      </c>
      <c r="M680" s="831">
        <v>173790.4</v>
      </c>
      <c r="N680" s="822">
        <v>1</v>
      </c>
      <c r="O680" s="822">
        <v>12413.6</v>
      </c>
      <c r="P680" s="831">
        <v>12</v>
      </c>
      <c r="Q680" s="831">
        <v>148963.20000000001</v>
      </c>
      <c r="R680" s="827">
        <v>0.85714285714285721</v>
      </c>
      <c r="S680" s="832">
        <v>12413.6</v>
      </c>
    </row>
    <row r="681" spans="1:19" ht="14.45" customHeight="1" x14ac:dyDescent="0.2">
      <c r="A681" s="821" t="s">
        <v>5435</v>
      </c>
      <c r="B681" s="822" t="s">
        <v>5436</v>
      </c>
      <c r="C681" s="822" t="s">
        <v>599</v>
      </c>
      <c r="D681" s="822" t="s">
        <v>2899</v>
      </c>
      <c r="E681" s="822" t="s">
        <v>5437</v>
      </c>
      <c r="F681" s="822" t="s">
        <v>5632</v>
      </c>
      <c r="G681" s="822" t="s">
        <v>1039</v>
      </c>
      <c r="H681" s="831">
        <v>18.39</v>
      </c>
      <c r="I681" s="831">
        <v>4373.58</v>
      </c>
      <c r="J681" s="822">
        <v>0.78587728787002142</v>
      </c>
      <c r="K681" s="822">
        <v>237.82381729200651</v>
      </c>
      <c r="L681" s="831">
        <v>57.05</v>
      </c>
      <c r="M681" s="831">
        <v>5565.2199999999993</v>
      </c>
      <c r="N681" s="822">
        <v>1</v>
      </c>
      <c r="O681" s="822">
        <v>97.549868536371591</v>
      </c>
      <c r="P681" s="831">
        <v>20.799999999999997</v>
      </c>
      <c r="Q681" s="831">
        <v>2042.8700000000001</v>
      </c>
      <c r="R681" s="827">
        <v>0.36707803105717302</v>
      </c>
      <c r="S681" s="832">
        <v>98.214903846153859</v>
      </c>
    </row>
    <row r="682" spans="1:19" ht="14.45" customHeight="1" x14ac:dyDescent="0.2">
      <c r="A682" s="821" t="s">
        <v>5435</v>
      </c>
      <c r="B682" s="822" t="s">
        <v>5436</v>
      </c>
      <c r="C682" s="822" t="s">
        <v>599</v>
      </c>
      <c r="D682" s="822" t="s">
        <v>2899</v>
      </c>
      <c r="E682" s="822" t="s">
        <v>5437</v>
      </c>
      <c r="F682" s="822" t="s">
        <v>5633</v>
      </c>
      <c r="G682" s="822" t="s">
        <v>1039</v>
      </c>
      <c r="H682" s="831">
        <v>11.89</v>
      </c>
      <c r="I682" s="831">
        <v>21751.420000000002</v>
      </c>
      <c r="J682" s="822">
        <v>1.284554170689864</v>
      </c>
      <c r="K682" s="822">
        <v>1829.3877207737596</v>
      </c>
      <c r="L682" s="831">
        <v>40.200000000000003</v>
      </c>
      <c r="M682" s="831">
        <v>16933.05</v>
      </c>
      <c r="N682" s="822">
        <v>1</v>
      </c>
      <c r="O682" s="822">
        <v>421.22014925373128</v>
      </c>
      <c r="P682" s="831"/>
      <c r="Q682" s="831"/>
      <c r="R682" s="827"/>
      <c r="S682" s="832"/>
    </row>
    <row r="683" spans="1:19" ht="14.45" customHeight="1" x14ac:dyDescent="0.2">
      <c r="A683" s="821" t="s">
        <v>5435</v>
      </c>
      <c r="B683" s="822" t="s">
        <v>5436</v>
      </c>
      <c r="C683" s="822" t="s">
        <v>599</v>
      </c>
      <c r="D683" s="822" t="s">
        <v>2899</v>
      </c>
      <c r="E683" s="822" t="s">
        <v>5437</v>
      </c>
      <c r="F683" s="822" t="s">
        <v>5634</v>
      </c>
      <c r="G683" s="822" t="s">
        <v>5631</v>
      </c>
      <c r="H683" s="831">
        <v>14</v>
      </c>
      <c r="I683" s="831">
        <v>233647.52000000002</v>
      </c>
      <c r="J683" s="822">
        <v>0.8793632537049193</v>
      </c>
      <c r="K683" s="822">
        <v>16689.108571428573</v>
      </c>
      <c r="L683" s="831">
        <v>16</v>
      </c>
      <c r="M683" s="831">
        <v>265700.8</v>
      </c>
      <c r="N683" s="822">
        <v>1</v>
      </c>
      <c r="O683" s="822">
        <v>16606.3</v>
      </c>
      <c r="P683" s="831">
        <v>28</v>
      </c>
      <c r="Q683" s="831">
        <v>464976.4</v>
      </c>
      <c r="R683" s="827">
        <v>1.7500000000000002</v>
      </c>
      <c r="S683" s="832">
        <v>16606.3</v>
      </c>
    </row>
    <row r="684" spans="1:19" ht="14.45" customHeight="1" x14ac:dyDescent="0.2">
      <c r="A684" s="821" t="s">
        <v>5435</v>
      </c>
      <c r="B684" s="822" t="s">
        <v>5436</v>
      </c>
      <c r="C684" s="822" t="s">
        <v>599</v>
      </c>
      <c r="D684" s="822" t="s">
        <v>2899</v>
      </c>
      <c r="E684" s="822" t="s">
        <v>5437</v>
      </c>
      <c r="F684" s="822" t="s">
        <v>5635</v>
      </c>
      <c r="G684" s="822" t="s">
        <v>5636</v>
      </c>
      <c r="H684" s="831"/>
      <c r="I684" s="831"/>
      <c r="J684" s="822"/>
      <c r="K684" s="822"/>
      <c r="L684" s="831">
        <v>3</v>
      </c>
      <c r="M684" s="831">
        <v>445.38</v>
      </c>
      <c r="N684" s="822">
        <v>1</v>
      </c>
      <c r="O684" s="822">
        <v>148.46</v>
      </c>
      <c r="P684" s="831"/>
      <c r="Q684" s="831"/>
      <c r="R684" s="827"/>
      <c r="S684" s="832"/>
    </row>
    <row r="685" spans="1:19" ht="14.45" customHeight="1" x14ac:dyDescent="0.2">
      <c r="A685" s="821" t="s">
        <v>5435</v>
      </c>
      <c r="B685" s="822" t="s">
        <v>5436</v>
      </c>
      <c r="C685" s="822" t="s">
        <v>599</v>
      </c>
      <c r="D685" s="822" t="s">
        <v>2899</v>
      </c>
      <c r="E685" s="822" t="s">
        <v>5437</v>
      </c>
      <c r="F685" s="822" t="s">
        <v>5637</v>
      </c>
      <c r="G685" s="822" t="s">
        <v>2107</v>
      </c>
      <c r="H685" s="831"/>
      <c r="I685" s="831"/>
      <c r="J685" s="822"/>
      <c r="K685" s="822"/>
      <c r="L685" s="831"/>
      <c r="M685" s="831"/>
      <c r="N685" s="822"/>
      <c r="O685" s="822"/>
      <c r="P685" s="831">
        <v>1</v>
      </c>
      <c r="Q685" s="831">
        <v>21779.1</v>
      </c>
      <c r="R685" s="827"/>
      <c r="S685" s="832">
        <v>21779.1</v>
      </c>
    </row>
    <row r="686" spans="1:19" ht="14.45" customHeight="1" x14ac:dyDescent="0.2">
      <c r="A686" s="821" t="s">
        <v>5435</v>
      </c>
      <c r="B686" s="822" t="s">
        <v>5436</v>
      </c>
      <c r="C686" s="822" t="s">
        <v>599</v>
      </c>
      <c r="D686" s="822" t="s">
        <v>2899</v>
      </c>
      <c r="E686" s="822" t="s">
        <v>5437</v>
      </c>
      <c r="F686" s="822" t="s">
        <v>5638</v>
      </c>
      <c r="G686" s="822" t="s">
        <v>2512</v>
      </c>
      <c r="H686" s="831"/>
      <c r="I686" s="831"/>
      <c r="J686" s="822"/>
      <c r="K686" s="822"/>
      <c r="L686" s="831">
        <v>34.659999999999997</v>
      </c>
      <c r="M686" s="831">
        <v>16438.190000000002</v>
      </c>
      <c r="N686" s="822">
        <v>1</v>
      </c>
      <c r="O686" s="822">
        <v>474.26976341604166</v>
      </c>
      <c r="P686" s="831">
        <v>34.57</v>
      </c>
      <c r="Q686" s="831">
        <v>16395.5</v>
      </c>
      <c r="R686" s="827">
        <v>0.99740299874864558</v>
      </c>
      <c r="S686" s="832">
        <v>474.26959791726932</v>
      </c>
    </row>
    <row r="687" spans="1:19" ht="14.45" customHeight="1" x14ac:dyDescent="0.2">
      <c r="A687" s="821" t="s">
        <v>5435</v>
      </c>
      <c r="B687" s="822" t="s">
        <v>5436</v>
      </c>
      <c r="C687" s="822" t="s">
        <v>599</v>
      </c>
      <c r="D687" s="822" t="s">
        <v>2899</v>
      </c>
      <c r="E687" s="822" t="s">
        <v>5437</v>
      </c>
      <c r="F687" s="822" t="s">
        <v>5639</v>
      </c>
      <c r="G687" s="822" t="s">
        <v>2512</v>
      </c>
      <c r="H687" s="831"/>
      <c r="I687" s="831"/>
      <c r="J687" s="822"/>
      <c r="K687" s="822"/>
      <c r="L687" s="831">
        <v>44.16</v>
      </c>
      <c r="M687" s="831">
        <v>9031.59</v>
      </c>
      <c r="N687" s="822">
        <v>1</v>
      </c>
      <c r="O687" s="822">
        <v>204.51970108695653</v>
      </c>
      <c r="P687" s="831">
        <v>22.56</v>
      </c>
      <c r="Q687" s="831">
        <v>4613.96</v>
      </c>
      <c r="R687" s="827">
        <v>0.51086907178027341</v>
      </c>
      <c r="S687" s="832">
        <v>204.51950354609932</v>
      </c>
    </row>
    <row r="688" spans="1:19" ht="14.45" customHeight="1" x14ac:dyDescent="0.2">
      <c r="A688" s="821" t="s">
        <v>5435</v>
      </c>
      <c r="B688" s="822" t="s">
        <v>5436</v>
      </c>
      <c r="C688" s="822" t="s">
        <v>599</v>
      </c>
      <c r="D688" s="822" t="s">
        <v>2899</v>
      </c>
      <c r="E688" s="822" t="s">
        <v>5437</v>
      </c>
      <c r="F688" s="822" t="s">
        <v>5641</v>
      </c>
      <c r="G688" s="822" t="s">
        <v>2806</v>
      </c>
      <c r="H688" s="831"/>
      <c r="I688" s="831"/>
      <c r="J688" s="822"/>
      <c r="K688" s="822"/>
      <c r="L688" s="831">
        <v>18</v>
      </c>
      <c r="M688" s="831">
        <v>302289.3</v>
      </c>
      <c r="N688" s="822">
        <v>1</v>
      </c>
      <c r="O688" s="822">
        <v>16793.849999999999</v>
      </c>
      <c r="P688" s="831">
        <v>9</v>
      </c>
      <c r="Q688" s="831">
        <v>151901.07</v>
      </c>
      <c r="R688" s="827">
        <v>0.5025023049112225</v>
      </c>
      <c r="S688" s="832">
        <v>16877.896666666667</v>
      </c>
    </row>
    <row r="689" spans="1:19" ht="14.45" customHeight="1" x14ac:dyDescent="0.2">
      <c r="A689" s="821" t="s">
        <v>5435</v>
      </c>
      <c r="B689" s="822" t="s">
        <v>5436</v>
      </c>
      <c r="C689" s="822" t="s">
        <v>599</v>
      </c>
      <c r="D689" s="822" t="s">
        <v>2899</v>
      </c>
      <c r="E689" s="822" t="s">
        <v>5437</v>
      </c>
      <c r="F689" s="822" t="s">
        <v>5642</v>
      </c>
      <c r="G689" s="822" t="s">
        <v>5643</v>
      </c>
      <c r="H689" s="831"/>
      <c r="I689" s="831"/>
      <c r="J689" s="822"/>
      <c r="K689" s="822"/>
      <c r="L689" s="831"/>
      <c r="M689" s="831"/>
      <c r="N689" s="822"/>
      <c r="O689" s="822"/>
      <c r="P689" s="831">
        <v>26</v>
      </c>
      <c r="Q689" s="831">
        <v>85800.85</v>
      </c>
      <c r="R689" s="827"/>
      <c r="S689" s="832">
        <v>3300.0326923076927</v>
      </c>
    </row>
    <row r="690" spans="1:19" ht="14.45" customHeight="1" x14ac:dyDescent="0.2">
      <c r="A690" s="821" t="s">
        <v>5435</v>
      </c>
      <c r="B690" s="822" t="s">
        <v>5436</v>
      </c>
      <c r="C690" s="822" t="s">
        <v>599</v>
      </c>
      <c r="D690" s="822" t="s">
        <v>2899</v>
      </c>
      <c r="E690" s="822" t="s">
        <v>5437</v>
      </c>
      <c r="F690" s="822" t="s">
        <v>5645</v>
      </c>
      <c r="G690" s="822" t="s">
        <v>2071</v>
      </c>
      <c r="H690" s="831"/>
      <c r="I690" s="831"/>
      <c r="J690" s="822"/>
      <c r="K690" s="822"/>
      <c r="L690" s="831"/>
      <c r="M690" s="831"/>
      <c r="N690" s="822"/>
      <c r="O690" s="822"/>
      <c r="P690" s="831">
        <v>1</v>
      </c>
      <c r="Q690" s="831">
        <v>36341.300000000003</v>
      </c>
      <c r="R690" s="827"/>
      <c r="S690" s="832">
        <v>36341.300000000003</v>
      </c>
    </row>
    <row r="691" spans="1:19" ht="14.45" customHeight="1" x14ac:dyDescent="0.2">
      <c r="A691" s="821" t="s">
        <v>5435</v>
      </c>
      <c r="B691" s="822" t="s">
        <v>5436</v>
      </c>
      <c r="C691" s="822" t="s">
        <v>599</v>
      </c>
      <c r="D691" s="822" t="s">
        <v>2899</v>
      </c>
      <c r="E691" s="822" t="s">
        <v>5437</v>
      </c>
      <c r="F691" s="822" t="s">
        <v>5650</v>
      </c>
      <c r="G691" s="822" t="s">
        <v>5651</v>
      </c>
      <c r="H691" s="831"/>
      <c r="I691" s="831"/>
      <c r="J691" s="822"/>
      <c r="K691" s="822"/>
      <c r="L691" s="831"/>
      <c r="M691" s="831"/>
      <c r="N691" s="822"/>
      <c r="O691" s="822"/>
      <c r="P691" s="831">
        <v>32</v>
      </c>
      <c r="Q691" s="831">
        <v>1740.81</v>
      </c>
      <c r="R691" s="827"/>
      <c r="S691" s="832">
        <v>54.400312499999998</v>
      </c>
    </row>
    <row r="692" spans="1:19" ht="14.45" customHeight="1" x14ac:dyDescent="0.2">
      <c r="A692" s="821" t="s">
        <v>5435</v>
      </c>
      <c r="B692" s="822" t="s">
        <v>5436</v>
      </c>
      <c r="C692" s="822" t="s">
        <v>599</v>
      </c>
      <c r="D692" s="822" t="s">
        <v>2899</v>
      </c>
      <c r="E692" s="822" t="s">
        <v>5437</v>
      </c>
      <c r="F692" s="822" t="s">
        <v>5652</v>
      </c>
      <c r="G692" s="822" t="s">
        <v>5651</v>
      </c>
      <c r="H692" s="831"/>
      <c r="I692" s="831"/>
      <c r="J692" s="822"/>
      <c r="K692" s="822"/>
      <c r="L692" s="831"/>
      <c r="M692" s="831"/>
      <c r="N692" s="822"/>
      <c r="O692" s="822"/>
      <c r="P692" s="831">
        <v>24.96</v>
      </c>
      <c r="Q692" s="831">
        <v>2714.71</v>
      </c>
      <c r="R692" s="827"/>
      <c r="S692" s="832">
        <v>108.76241987179488</v>
      </c>
    </row>
    <row r="693" spans="1:19" ht="14.45" customHeight="1" x14ac:dyDescent="0.2">
      <c r="A693" s="821" t="s">
        <v>5435</v>
      </c>
      <c r="B693" s="822" t="s">
        <v>5436</v>
      </c>
      <c r="C693" s="822" t="s">
        <v>599</v>
      </c>
      <c r="D693" s="822" t="s">
        <v>2899</v>
      </c>
      <c r="E693" s="822" t="s">
        <v>5437</v>
      </c>
      <c r="F693" s="822" t="s">
        <v>5654</v>
      </c>
      <c r="G693" s="822" t="s">
        <v>5643</v>
      </c>
      <c r="H693" s="831"/>
      <c r="I693" s="831"/>
      <c r="J693" s="822"/>
      <c r="K693" s="822"/>
      <c r="L693" s="831"/>
      <c r="M693" s="831"/>
      <c r="N693" s="822"/>
      <c r="O693" s="822"/>
      <c r="P693" s="831">
        <v>2</v>
      </c>
      <c r="Q693" s="831">
        <v>1727.76</v>
      </c>
      <c r="R693" s="827"/>
      <c r="S693" s="832">
        <v>863.88</v>
      </c>
    </row>
    <row r="694" spans="1:19" ht="14.45" customHeight="1" x14ac:dyDescent="0.2">
      <c r="A694" s="821" t="s">
        <v>5435</v>
      </c>
      <c r="B694" s="822" t="s">
        <v>5436</v>
      </c>
      <c r="C694" s="822" t="s">
        <v>599</v>
      </c>
      <c r="D694" s="822" t="s">
        <v>2899</v>
      </c>
      <c r="E694" s="822" t="s">
        <v>5437</v>
      </c>
      <c r="F694" s="822" t="s">
        <v>5655</v>
      </c>
      <c r="G694" s="822" t="s">
        <v>2103</v>
      </c>
      <c r="H694" s="831"/>
      <c r="I694" s="831"/>
      <c r="J694" s="822"/>
      <c r="K694" s="822"/>
      <c r="L694" s="831">
        <v>10</v>
      </c>
      <c r="M694" s="831">
        <v>375402.2</v>
      </c>
      <c r="N694" s="822">
        <v>1</v>
      </c>
      <c r="O694" s="822">
        <v>37540.22</v>
      </c>
      <c r="P694" s="831">
        <v>5</v>
      </c>
      <c r="Q694" s="831">
        <v>233429.7</v>
      </c>
      <c r="R694" s="827">
        <v>0.62181228559662149</v>
      </c>
      <c r="S694" s="832">
        <v>46685.94</v>
      </c>
    </row>
    <row r="695" spans="1:19" ht="14.45" customHeight="1" x14ac:dyDescent="0.2">
      <c r="A695" s="821" t="s">
        <v>5435</v>
      </c>
      <c r="B695" s="822" t="s">
        <v>5436</v>
      </c>
      <c r="C695" s="822" t="s">
        <v>599</v>
      </c>
      <c r="D695" s="822" t="s">
        <v>2899</v>
      </c>
      <c r="E695" s="822" t="s">
        <v>5437</v>
      </c>
      <c r="F695" s="822" t="s">
        <v>5656</v>
      </c>
      <c r="G695" s="822" t="s">
        <v>2006</v>
      </c>
      <c r="H695" s="831"/>
      <c r="I695" s="831"/>
      <c r="J695" s="822"/>
      <c r="K695" s="822"/>
      <c r="L695" s="831">
        <v>12.42</v>
      </c>
      <c r="M695" s="831">
        <v>5466.16</v>
      </c>
      <c r="N695" s="822">
        <v>1</v>
      </c>
      <c r="O695" s="822">
        <v>440.10950080515295</v>
      </c>
      <c r="P695" s="831"/>
      <c r="Q695" s="831"/>
      <c r="R695" s="827"/>
      <c r="S695" s="832"/>
    </row>
    <row r="696" spans="1:19" ht="14.45" customHeight="1" x14ac:dyDescent="0.2">
      <c r="A696" s="821" t="s">
        <v>5435</v>
      </c>
      <c r="B696" s="822" t="s">
        <v>5436</v>
      </c>
      <c r="C696" s="822" t="s">
        <v>599</v>
      </c>
      <c r="D696" s="822" t="s">
        <v>2899</v>
      </c>
      <c r="E696" s="822" t="s">
        <v>5437</v>
      </c>
      <c r="F696" s="822" t="s">
        <v>5657</v>
      </c>
      <c r="G696" s="822" t="s">
        <v>3875</v>
      </c>
      <c r="H696" s="831"/>
      <c r="I696" s="831"/>
      <c r="J696" s="822"/>
      <c r="K696" s="822"/>
      <c r="L696" s="831"/>
      <c r="M696" s="831"/>
      <c r="N696" s="822"/>
      <c r="O696" s="822"/>
      <c r="P696" s="831">
        <v>42.35</v>
      </c>
      <c r="Q696" s="831">
        <v>2005276.7399999998</v>
      </c>
      <c r="R696" s="827"/>
      <c r="S696" s="832">
        <v>47350.100118063747</v>
      </c>
    </row>
    <row r="697" spans="1:19" ht="14.45" customHeight="1" x14ac:dyDescent="0.2">
      <c r="A697" s="821" t="s">
        <v>5435</v>
      </c>
      <c r="B697" s="822" t="s">
        <v>5436</v>
      </c>
      <c r="C697" s="822" t="s">
        <v>599</v>
      </c>
      <c r="D697" s="822" t="s">
        <v>2899</v>
      </c>
      <c r="E697" s="822" t="s">
        <v>5437</v>
      </c>
      <c r="F697" s="822" t="s">
        <v>5658</v>
      </c>
      <c r="G697" s="822" t="s">
        <v>2133</v>
      </c>
      <c r="H697" s="831"/>
      <c r="I697" s="831"/>
      <c r="J697" s="822"/>
      <c r="K697" s="822"/>
      <c r="L697" s="831"/>
      <c r="M697" s="831"/>
      <c r="N697" s="822"/>
      <c r="O697" s="822"/>
      <c r="P697" s="831">
        <v>4</v>
      </c>
      <c r="Q697" s="831">
        <v>172520</v>
      </c>
      <c r="R697" s="827"/>
      <c r="S697" s="832">
        <v>43130</v>
      </c>
    </row>
    <row r="698" spans="1:19" ht="14.45" customHeight="1" x14ac:dyDescent="0.2">
      <c r="A698" s="821" t="s">
        <v>5435</v>
      </c>
      <c r="B698" s="822" t="s">
        <v>5436</v>
      </c>
      <c r="C698" s="822" t="s">
        <v>599</v>
      </c>
      <c r="D698" s="822" t="s">
        <v>2899</v>
      </c>
      <c r="E698" s="822" t="s">
        <v>5437</v>
      </c>
      <c r="F698" s="822" t="s">
        <v>5660</v>
      </c>
      <c r="G698" s="822" t="s">
        <v>2031</v>
      </c>
      <c r="H698" s="831"/>
      <c r="I698" s="831"/>
      <c r="J698" s="822"/>
      <c r="K698" s="822"/>
      <c r="L698" s="831"/>
      <c r="M698" s="831"/>
      <c r="N698" s="822"/>
      <c r="O698" s="822"/>
      <c r="P698" s="831">
        <v>7.59</v>
      </c>
      <c r="Q698" s="831">
        <v>180.78</v>
      </c>
      <c r="R698" s="827"/>
      <c r="S698" s="832">
        <v>23.81818181818182</v>
      </c>
    </row>
    <row r="699" spans="1:19" ht="14.45" customHeight="1" x14ac:dyDescent="0.2">
      <c r="A699" s="821" t="s">
        <v>5435</v>
      </c>
      <c r="B699" s="822" t="s">
        <v>5436</v>
      </c>
      <c r="C699" s="822" t="s">
        <v>599</v>
      </c>
      <c r="D699" s="822" t="s">
        <v>2899</v>
      </c>
      <c r="E699" s="822" t="s">
        <v>5437</v>
      </c>
      <c r="F699" s="822" t="s">
        <v>5661</v>
      </c>
      <c r="G699" s="822" t="s">
        <v>947</v>
      </c>
      <c r="H699" s="831"/>
      <c r="I699" s="831"/>
      <c r="J699" s="822"/>
      <c r="K699" s="822"/>
      <c r="L699" s="831"/>
      <c r="M699" s="831"/>
      <c r="N699" s="822"/>
      <c r="O699" s="822"/>
      <c r="P699" s="831">
        <v>11.86</v>
      </c>
      <c r="Q699" s="831">
        <v>5128.6100000000006</v>
      </c>
      <c r="R699" s="827"/>
      <c r="S699" s="832">
        <v>432.42917369308606</v>
      </c>
    </row>
    <row r="700" spans="1:19" ht="14.45" customHeight="1" x14ac:dyDescent="0.2">
      <c r="A700" s="821" t="s">
        <v>5435</v>
      </c>
      <c r="B700" s="822" t="s">
        <v>5436</v>
      </c>
      <c r="C700" s="822" t="s">
        <v>599</v>
      </c>
      <c r="D700" s="822" t="s">
        <v>2899</v>
      </c>
      <c r="E700" s="822" t="s">
        <v>5437</v>
      </c>
      <c r="F700" s="822" t="s">
        <v>5664</v>
      </c>
      <c r="G700" s="822" t="s">
        <v>2147</v>
      </c>
      <c r="H700" s="831"/>
      <c r="I700" s="831"/>
      <c r="J700" s="822"/>
      <c r="K700" s="822"/>
      <c r="L700" s="831"/>
      <c r="M700" s="831"/>
      <c r="N700" s="822"/>
      <c r="O700" s="822"/>
      <c r="P700" s="831">
        <v>4.03</v>
      </c>
      <c r="Q700" s="831">
        <v>18804.87</v>
      </c>
      <c r="R700" s="827"/>
      <c r="S700" s="832">
        <v>4666.2208436724559</v>
      </c>
    </row>
    <row r="701" spans="1:19" ht="14.45" customHeight="1" x14ac:dyDescent="0.2">
      <c r="A701" s="821" t="s">
        <v>5435</v>
      </c>
      <c r="B701" s="822" t="s">
        <v>5436</v>
      </c>
      <c r="C701" s="822" t="s">
        <v>599</v>
      </c>
      <c r="D701" s="822" t="s">
        <v>2899</v>
      </c>
      <c r="E701" s="822" t="s">
        <v>5437</v>
      </c>
      <c r="F701" s="822" t="s">
        <v>5666</v>
      </c>
      <c r="G701" s="822" t="s">
        <v>947</v>
      </c>
      <c r="H701" s="831"/>
      <c r="I701" s="831"/>
      <c r="J701" s="822"/>
      <c r="K701" s="822"/>
      <c r="L701" s="831"/>
      <c r="M701" s="831"/>
      <c r="N701" s="822"/>
      <c r="O701" s="822"/>
      <c r="P701" s="831">
        <v>23.72</v>
      </c>
      <c r="Q701" s="831">
        <v>5786.26</v>
      </c>
      <c r="R701" s="827"/>
      <c r="S701" s="832">
        <v>243.94013490725129</v>
      </c>
    </row>
    <row r="702" spans="1:19" ht="14.45" customHeight="1" x14ac:dyDescent="0.2">
      <c r="A702" s="821" t="s">
        <v>5435</v>
      </c>
      <c r="B702" s="822" t="s">
        <v>5436</v>
      </c>
      <c r="C702" s="822" t="s">
        <v>599</v>
      </c>
      <c r="D702" s="822" t="s">
        <v>2899</v>
      </c>
      <c r="E702" s="822" t="s">
        <v>5437</v>
      </c>
      <c r="F702" s="822" t="s">
        <v>5667</v>
      </c>
      <c r="G702" s="822" t="s">
        <v>947</v>
      </c>
      <c r="H702" s="831"/>
      <c r="I702" s="831"/>
      <c r="J702" s="822"/>
      <c r="K702" s="822"/>
      <c r="L702" s="831"/>
      <c r="M702" s="831"/>
      <c r="N702" s="822"/>
      <c r="O702" s="822"/>
      <c r="P702" s="831">
        <v>51.05</v>
      </c>
      <c r="Q702" s="831">
        <v>3905.82</v>
      </c>
      <c r="R702" s="827"/>
      <c r="S702" s="832">
        <v>76.509696376101871</v>
      </c>
    </row>
    <row r="703" spans="1:19" ht="14.45" customHeight="1" x14ac:dyDescent="0.2">
      <c r="A703" s="821" t="s">
        <v>5435</v>
      </c>
      <c r="B703" s="822" t="s">
        <v>5436</v>
      </c>
      <c r="C703" s="822" t="s">
        <v>599</v>
      </c>
      <c r="D703" s="822" t="s">
        <v>2899</v>
      </c>
      <c r="E703" s="822" t="s">
        <v>5437</v>
      </c>
      <c r="F703" s="822" t="s">
        <v>5668</v>
      </c>
      <c r="G703" s="822" t="s">
        <v>1039</v>
      </c>
      <c r="H703" s="831"/>
      <c r="I703" s="831"/>
      <c r="J703" s="822"/>
      <c r="K703" s="822"/>
      <c r="L703" s="831"/>
      <c r="M703" s="831"/>
      <c r="N703" s="822"/>
      <c r="O703" s="822"/>
      <c r="P703" s="831">
        <v>44.24</v>
      </c>
      <c r="Q703" s="831">
        <v>18728.649999999998</v>
      </c>
      <c r="R703" s="827"/>
      <c r="S703" s="832">
        <v>423.34199819168168</v>
      </c>
    </row>
    <row r="704" spans="1:19" ht="14.45" customHeight="1" x14ac:dyDescent="0.2">
      <c r="A704" s="821" t="s">
        <v>5435</v>
      </c>
      <c r="B704" s="822" t="s">
        <v>5436</v>
      </c>
      <c r="C704" s="822" t="s">
        <v>599</v>
      </c>
      <c r="D704" s="822" t="s">
        <v>2899</v>
      </c>
      <c r="E704" s="822" t="s">
        <v>5437</v>
      </c>
      <c r="F704" s="822" t="s">
        <v>5670</v>
      </c>
      <c r="G704" s="822" t="s">
        <v>2057</v>
      </c>
      <c r="H704" s="831"/>
      <c r="I704" s="831"/>
      <c r="J704" s="822"/>
      <c r="K704" s="822"/>
      <c r="L704" s="831"/>
      <c r="M704" s="831"/>
      <c r="N704" s="822"/>
      <c r="O704" s="822"/>
      <c r="P704" s="831">
        <v>5</v>
      </c>
      <c r="Q704" s="831">
        <v>6454.2999999999993</v>
      </c>
      <c r="R704" s="827"/>
      <c r="S704" s="832">
        <v>1290.8599999999999</v>
      </c>
    </row>
    <row r="705" spans="1:19" ht="14.45" customHeight="1" x14ac:dyDescent="0.2">
      <c r="A705" s="821" t="s">
        <v>5435</v>
      </c>
      <c r="B705" s="822" t="s">
        <v>5436</v>
      </c>
      <c r="C705" s="822" t="s">
        <v>599</v>
      </c>
      <c r="D705" s="822" t="s">
        <v>2899</v>
      </c>
      <c r="E705" s="822" t="s">
        <v>5437</v>
      </c>
      <c r="F705" s="822" t="s">
        <v>5671</v>
      </c>
      <c r="G705" s="822" t="s">
        <v>758</v>
      </c>
      <c r="H705" s="831"/>
      <c r="I705" s="831"/>
      <c r="J705" s="822"/>
      <c r="K705" s="822"/>
      <c r="L705" s="831"/>
      <c r="M705" s="831"/>
      <c r="N705" s="822"/>
      <c r="O705" s="822"/>
      <c r="P705" s="831">
        <v>12.18</v>
      </c>
      <c r="Q705" s="831">
        <v>8949.8700000000008</v>
      </c>
      <c r="R705" s="827"/>
      <c r="S705" s="832">
        <v>734.80049261083752</v>
      </c>
    </row>
    <row r="706" spans="1:19" ht="14.45" customHeight="1" x14ac:dyDescent="0.2">
      <c r="A706" s="821" t="s">
        <v>5435</v>
      </c>
      <c r="B706" s="822" t="s">
        <v>5436</v>
      </c>
      <c r="C706" s="822" t="s">
        <v>599</v>
      </c>
      <c r="D706" s="822" t="s">
        <v>2899</v>
      </c>
      <c r="E706" s="822" t="s">
        <v>5437</v>
      </c>
      <c r="F706" s="822" t="s">
        <v>5672</v>
      </c>
      <c r="G706" s="822" t="s">
        <v>1230</v>
      </c>
      <c r="H706" s="831"/>
      <c r="I706" s="831"/>
      <c r="J706" s="822"/>
      <c r="K706" s="822"/>
      <c r="L706" s="831"/>
      <c r="M706" s="831"/>
      <c r="N706" s="822"/>
      <c r="O706" s="822"/>
      <c r="P706" s="831">
        <v>273.36</v>
      </c>
      <c r="Q706" s="831">
        <v>49068.49</v>
      </c>
      <c r="R706" s="827"/>
      <c r="S706" s="832">
        <v>179.50135352648522</v>
      </c>
    </row>
    <row r="707" spans="1:19" ht="14.45" customHeight="1" x14ac:dyDescent="0.2">
      <c r="A707" s="821" t="s">
        <v>5435</v>
      </c>
      <c r="B707" s="822" t="s">
        <v>5436</v>
      </c>
      <c r="C707" s="822" t="s">
        <v>599</v>
      </c>
      <c r="D707" s="822" t="s">
        <v>2899</v>
      </c>
      <c r="E707" s="822" t="s">
        <v>5437</v>
      </c>
      <c r="F707" s="822" t="s">
        <v>5675</v>
      </c>
      <c r="G707" s="822" t="s">
        <v>947</v>
      </c>
      <c r="H707" s="831"/>
      <c r="I707" s="831"/>
      <c r="J707" s="822"/>
      <c r="K707" s="822"/>
      <c r="L707" s="831"/>
      <c r="M707" s="831"/>
      <c r="N707" s="822"/>
      <c r="O707" s="822"/>
      <c r="P707" s="831">
        <v>6.53</v>
      </c>
      <c r="Q707" s="831">
        <v>2823.7700000000004</v>
      </c>
      <c r="R707" s="827"/>
      <c r="S707" s="832">
        <v>432.43032159264936</v>
      </c>
    </row>
    <row r="708" spans="1:19" ht="14.45" customHeight="1" x14ac:dyDescent="0.2">
      <c r="A708" s="821" t="s">
        <v>5435</v>
      </c>
      <c r="B708" s="822" t="s">
        <v>5436</v>
      </c>
      <c r="C708" s="822" t="s">
        <v>599</v>
      </c>
      <c r="D708" s="822" t="s">
        <v>2899</v>
      </c>
      <c r="E708" s="822" t="s">
        <v>5437</v>
      </c>
      <c r="F708" s="822" t="s">
        <v>5676</v>
      </c>
      <c r="G708" s="822" t="s">
        <v>758</v>
      </c>
      <c r="H708" s="831"/>
      <c r="I708" s="831"/>
      <c r="J708" s="822"/>
      <c r="K708" s="822"/>
      <c r="L708" s="831"/>
      <c r="M708" s="831"/>
      <c r="N708" s="822"/>
      <c r="O708" s="822"/>
      <c r="P708" s="831">
        <v>21.480000000000004</v>
      </c>
      <c r="Q708" s="831">
        <v>1701.23</v>
      </c>
      <c r="R708" s="827"/>
      <c r="S708" s="832">
        <v>79.200651769087514</v>
      </c>
    </row>
    <row r="709" spans="1:19" ht="14.45" customHeight="1" x14ac:dyDescent="0.2">
      <c r="A709" s="821" t="s">
        <v>5435</v>
      </c>
      <c r="B709" s="822" t="s">
        <v>5436</v>
      </c>
      <c r="C709" s="822" t="s">
        <v>599</v>
      </c>
      <c r="D709" s="822" t="s">
        <v>2899</v>
      </c>
      <c r="E709" s="822" t="s">
        <v>5437</v>
      </c>
      <c r="F709" s="822" t="s">
        <v>5677</v>
      </c>
      <c r="G709" s="822" t="s">
        <v>1230</v>
      </c>
      <c r="H709" s="831"/>
      <c r="I709" s="831"/>
      <c r="J709" s="822"/>
      <c r="K709" s="822"/>
      <c r="L709" s="831"/>
      <c r="M709" s="831"/>
      <c r="N709" s="822"/>
      <c r="O709" s="822"/>
      <c r="P709" s="831">
        <v>96.64</v>
      </c>
      <c r="Q709" s="831">
        <v>10083.559999999998</v>
      </c>
      <c r="R709" s="827"/>
      <c r="S709" s="832">
        <v>104.34147350993375</v>
      </c>
    </row>
    <row r="710" spans="1:19" ht="14.45" customHeight="1" x14ac:dyDescent="0.2">
      <c r="A710" s="821" t="s">
        <v>5435</v>
      </c>
      <c r="B710" s="822" t="s">
        <v>5436</v>
      </c>
      <c r="C710" s="822" t="s">
        <v>599</v>
      </c>
      <c r="D710" s="822" t="s">
        <v>2899</v>
      </c>
      <c r="E710" s="822" t="s">
        <v>5437</v>
      </c>
      <c r="F710" s="822" t="s">
        <v>5678</v>
      </c>
      <c r="G710" s="822" t="s">
        <v>1043</v>
      </c>
      <c r="H710" s="831"/>
      <c r="I710" s="831"/>
      <c r="J710" s="822"/>
      <c r="K710" s="822"/>
      <c r="L710" s="831"/>
      <c r="M710" s="831"/>
      <c r="N710" s="822"/>
      <c r="O710" s="822"/>
      <c r="P710" s="831">
        <v>31.82</v>
      </c>
      <c r="Q710" s="831">
        <v>4550.26</v>
      </c>
      <c r="R710" s="827"/>
      <c r="S710" s="832">
        <v>143</v>
      </c>
    </row>
    <row r="711" spans="1:19" ht="14.45" customHeight="1" x14ac:dyDescent="0.2">
      <c r="A711" s="821" t="s">
        <v>5435</v>
      </c>
      <c r="B711" s="822" t="s">
        <v>5436</v>
      </c>
      <c r="C711" s="822" t="s">
        <v>599</v>
      </c>
      <c r="D711" s="822" t="s">
        <v>2899</v>
      </c>
      <c r="E711" s="822" t="s">
        <v>5437</v>
      </c>
      <c r="F711" s="822" t="s">
        <v>5679</v>
      </c>
      <c r="G711" s="822" t="s">
        <v>758</v>
      </c>
      <c r="H711" s="831"/>
      <c r="I711" s="831"/>
      <c r="J711" s="822"/>
      <c r="K711" s="822"/>
      <c r="L711" s="831"/>
      <c r="M711" s="831"/>
      <c r="N711" s="822"/>
      <c r="O711" s="822"/>
      <c r="P711" s="831">
        <v>21.090000000000003</v>
      </c>
      <c r="Q711" s="831">
        <v>4616.5999999999995</v>
      </c>
      <c r="R711" s="827"/>
      <c r="S711" s="832">
        <v>218.89995258416306</v>
      </c>
    </row>
    <row r="712" spans="1:19" ht="14.45" customHeight="1" x14ac:dyDescent="0.2">
      <c r="A712" s="821" t="s">
        <v>5435</v>
      </c>
      <c r="B712" s="822" t="s">
        <v>5436</v>
      </c>
      <c r="C712" s="822" t="s">
        <v>599</v>
      </c>
      <c r="D712" s="822" t="s">
        <v>2899</v>
      </c>
      <c r="E712" s="822" t="s">
        <v>5437</v>
      </c>
      <c r="F712" s="822" t="s">
        <v>5680</v>
      </c>
      <c r="G712" s="822" t="s">
        <v>5620</v>
      </c>
      <c r="H712" s="831"/>
      <c r="I712" s="831"/>
      <c r="J712" s="822"/>
      <c r="K712" s="822"/>
      <c r="L712" s="831"/>
      <c r="M712" s="831"/>
      <c r="N712" s="822"/>
      <c r="O712" s="822"/>
      <c r="P712" s="831">
        <v>7</v>
      </c>
      <c r="Q712" s="831">
        <v>411221.4</v>
      </c>
      <c r="R712" s="827"/>
      <c r="S712" s="832">
        <v>58745.914285714287</v>
      </c>
    </row>
    <row r="713" spans="1:19" ht="14.45" customHeight="1" x14ac:dyDescent="0.2">
      <c r="A713" s="821" t="s">
        <v>5435</v>
      </c>
      <c r="B713" s="822" t="s">
        <v>5436</v>
      </c>
      <c r="C713" s="822" t="s">
        <v>599</v>
      </c>
      <c r="D713" s="822" t="s">
        <v>2899</v>
      </c>
      <c r="E713" s="822" t="s">
        <v>5437</v>
      </c>
      <c r="F713" s="822" t="s">
        <v>5684</v>
      </c>
      <c r="G713" s="822" t="s">
        <v>1039</v>
      </c>
      <c r="H713" s="831"/>
      <c r="I713" s="831"/>
      <c r="J713" s="822"/>
      <c r="K713" s="822"/>
      <c r="L713" s="831"/>
      <c r="M713" s="831"/>
      <c r="N713" s="822"/>
      <c r="O713" s="822"/>
      <c r="P713" s="831">
        <v>21.17</v>
      </c>
      <c r="Q713" s="831">
        <v>3923.21</v>
      </c>
      <c r="R713" s="827"/>
      <c r="S713" s="832">
        <v>185.31931979215869</v>
      </c>
    </row>
    <row r="714" spans="1:19" ht="14.45" customHeight="1" x14ac:dyDescent="0.2">
      <c r="A714" s="821" t="s">
        <v>5435</v>
      </c>
      <c r="B714" s="822" t="s">
        <v>5436</v>
      </c>
      <c r="C714" s="822" t="s">
        <v>599</v>
      </c>
      <c r="D714" s="822" t="s">
        <v>2899</v>
      </c>
      <c r="E714" s="822" t="s">
        <v>5437</v>
      </c>
      <c r="F714" s="822" t="s">
        <v>5685</v>
      </c>
      <c r="G714" s="822" t="s">
        <v>845</v>
      </c>
      <c r="H714" s="831"/>
      <c r="I714" s="831"/>
      <c r="J714" s="822"/>
      <c r="K714" s="822"/>
      <c r="L714" s="831"/>
      <c r="M714" s="831"/>
      <c r="N714" s="822"/>
      <c r="O714" s="822"/>
      <c r="P714" s="831">
        <v>2</v>
      </c>
      <c r="Q714" s="831">
        <v>1534.47</v>
      </c>
      <c r="R714" s="827"/>
      <c r="S714" s="832">
        <v>767.23500000000001</v>
      </c>
    </row>
    <row r="715" spans="1:19" ht="14.45" customHeight="1" x14ac:dyDescent="0.2">
      <c r="A715" s="821" t="s">
        <v>5435</v>
      </c>
      <c r="B715" s="822" t="s">
        <v>5436</v>
      </c>
      <c r="C715" s="822" t="s">
        <v>599</v>
      </c>
      <c r="D715" s="822" t="s">
        <v>2899</v>
      </c>
      <c r="E715" s="822" t="s">
        <v>5437</v>
      </c>
      <c r="F715" s="822" t="s">
        <v>5690</v>
      </c>
      <c r="G715" s="822" t="s">
        <v>912</v>
      </c>
      <c r="H715" s="831"/>
      <c r="I715" s="831"/>
      <c r="J715" s="822"/>
      <c r="K715" s="822"/>
      <c r="L715" s="831"/>
      <c r="M715" s="831"/>
      <c r="N715" s="822"/>
      <c r="O715" s="822"/>
      <c r="P715" s="831">
        <v>79.92</v>
      </c>
      <c r="Q715" s="831">
        <v>11622.74</v>
      </c>
      <c r="R715" s="827"/>
      <c r="S715" s="832">
        <v>145.42967967967968</v>
      </c>
    </row>
    <row r="716" spans="1:19" ht="14.45" customHeight="1" x14ac:dyDescent="0.2">
      <c r="A716" s="821" t="s">
        <v>5435</v>
      </c>
      <c r="B716" s="822" t="s">
        <v>5436</v>
      </c>
      <c r="C716" s="822" t="s">
        <v>599</v>
      </c>
      <c r="D716" s="822" t="s">
        <v>2899</v>
      </c>
      <c r="E716" s="822" t="s">
        <v>5437</v>
      </c>
      <c r="F716" s="822" t="s">
        <v>5691</v>
      </c>
      <c r="G716" s="822" t="s">
        <v>5692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18239.8</v>
      </c>
      <c r="R716" s="827"/>
      <c r="S716" s="832">
        <v>18239.8</v>
      </c>
    </row>
    <row r="717" spans="1:19" ht="14.45" customHeight="1" x14ac:dyDescent="0.2">
      <c r="A717" s="821" t="s">
        <v>5435</v>
      </c>
      <c r="B717" s="822" t="s">
        <v>5436</v>
      </c>
      <c r="C717" s="822" t="s">
        <v>599</v>
      </c>
      <c r="D717" s="822" t="s">
        <v>2899</v>
      </c>
      <c r="E717" s="822" t="s">
        <v>5437</v>
      </c>
      <c r="F717" s="822" t="s">
        <v>5693</v>
      </c>
      <c r="G717" s="822" t="s">
        <v>2031</v>
      </c>
      <c r="H717" s="831"/>
      <c r="I717" s="831"/>
      <c r="J717" s="822"/>
      <c r="K717" s="822"/>
      <c r="L717" s="831"/>
      <c r="M717" s="831"/>
      <c r="N717" s="822"/>
      <c r="O717" s="822"/>
      <c r="P717" s="831">
        <v>1</v>
      </c>
      <c r="Q717" s="831">
        <v>23.82</v>
      </c>
      <c r="R717" s="827"/>
      <c r="S717" s="832">
        <v>23.82</v>
      </c>
    </row>
    <row r="718" spans="1:19" ht="14.45" customHeight="1" x14ac:dyDescent="0.2">
      <c r="A718" s="821" t="s">
        <v>5435</v>
      </c>
      <c r="B718" s="822" t="s">
        <v>5436</v>
      </c>
      <c r="C718" s="822" t="s">
        <v>599</v>
      </c>
      <c r="D718" s="822" t="s">
        <v>2899</v>
      </c>
      <c r="E718" s="822" t="s">
        <v>5694</v>
      </c>
      <c r="F718" s="822" t="s">
        <v>5695</v>
      </c>
      <c r="G718" s="822" t="s">
        <v>5696</v>
      </c>
      <c r="H718" s="831">
        <v>20</v>
      </c>
      <c r="I718" s="831">
        <v>42476.56</v>
      </c>
      <c r="J718" s="822">
        <v>2.7863348333180271</v>
      </c>
      <c r="K718" s="822">
        <v>2123.828</v>
      </c>
      <c r="L718" s="831">
        <v>7</v>
      </c>
      <c r="M718" s="831">
        <v>15244.6</v>
      </c>
      <c r="N718" s="822">
        <v>1</v>
      </c>
      <c r="O718" s="822">
        <v>2177.8000000000002</v>
      </c>
      <c r="P718" s="831">
        <v>1</v>
      </c>
      <c r="Q718" s="831">
        <v>2217.73</v>
      </c>
      <c r="R718" s="827">
        <v>0.14547643099851751</v>
      </c>
      <c r="S718" s="832">
        <v>2217.73</v>
      </c>
    </row>
    <row r="719" spans="1:19" ht="14.45" customHeight="1" x14ac:dyDescent="0.2">
      <c r="A719" s="821" t="s">
        <v>5435</v>
      </c>
      <c r="B719" s="822" t="s">
        <v>5436</v>
      </c>
      <c r="C719" s="822" t="s">
        <v>599</v>
      </c>
      <c r="D719" s="822" t="s">
        <v>2899</v>
      </c>
      <c r="E719" s="822" t="s">
        <v>5694</v>
      </c>
      <c r="F719" s="822" t="s">
        <v>5697</v>
      </c>
      <c r="G719" s="822" t="s">
        <v>5698</v>
      </c>
      <c r="H719" s="831">
        <v>18</v>
      </c>
      <c r="I719" s="831">
        <v>45844.6</v>
      </c>
      <c r="J719" s="822">
        <v>1.0344408983750255</v>
      </c>
      <c r="K719" s="822">
        <v>2546.922222222222</v>
      </c>
      <c r="L719" s="831">
        <v>17</v>
      </c>
      <c r="M719" s="831">
        <v>44318.240000000005</v>
      </c>
      <c r="N719" s="822">
        <v>1</v>
      </c>
      <c r="O719" s="822">
        <v>2606.9552941176476</v>
      </c>
      <c r="P719" s="831">
        <v>7</v>
      </c>
      <c r="Q719" s="831">
        <v>18879.830000000002</v>
      </c>
      <c r="R719" s="827">
        <v>0.4260058612435873</v>
      </c>
      <c r="S719" s="832">
        <v>2697.1185714285716</v>
      </c>
    </row>
    <row r="720" spans="1:19" ht="14.45" customHeight="1" x14ac:dyDescent="0.2">
      <c r="A720" s="821" t="s">
        <v>5435</v>
      </c>
      <c r="B720" s="822" t="s">
        <v>5436</v>
      </c>
      <c r="C720" s="822" t="s">
        <v>599</v>
      </c>
      <c r="D720" s="822" t="s">
        <v>2899</v>
      </c>
      <c r="E720" s="822" t="s">
        <v>5703</v>
      </c>
      <c r="F720" s="822" t="s">
        <v>5706</v>
      </c>
      <c r="G720" s="822" t="s">
        <v>5707</v>
      </c>
      <c r="H720" s="831">
        <v>112</v>
      </c>
      <c r="I720" s="831">
        <v>97104</v>
      </c>
      <c r="J720" s="822">
        <v>1.0396585007050327</v>
      </c>
      <c r="K720" s="822">
        <v>867</v>
      </c>
      <c r="L720" s="831">
        <v>166</v>
      </c>
      <c r="M720" s="831">
        <v>93399.900000000009</v>
      </c>
      <c r="N720" s="822">
        <v>1</v>
      </c>
      <c r="O720" s="822">
        <v>562.65000000000009</v>
      </c>
      <c r="P720" s="831">
        <v>277</v>
      </c>
      <c r="Q720" s="831">
        <v>155854.05000000002</v>
      </c>
      <c r="R720" s="827">
        <v>1.6686746987951808</v>
      </c>
      <c r="S720" s="832">
        <v>562.65000000000009</v>
      </c>
    </row>
    <row r="721" spans="1:19" ht="14.45" customHeight="1" x14ac:dyDescent="0.2">
      <c r="A721" s="821" t="s">
        <v>5435</v>
      </c>
      <c r="B721" s="822" t="s">
        <v>5436</v>
      </c>
      <c r="C721" s="822" t="s">
        <v>599</v>
      </c>
      <c r="D721" s="822" t="s">
        <v>2899</v>
      </c>
      <c r="E721" s="822" t="s">
        <v>5703</v>
      </c>
      <c r="F721" s="822" t="s">
        <v>5708</v>
      </c>
      <c r="G721" s="822" t="s">
        <v>5709</v>
      </c>
      <c r="H721" s="831"/>
      <c r="I721" s="831"/>
      <c r="J721" s="822"/>
      <c r="K721" s="822"/>
      <c r="L721" s="831">
        <v>4</v>
      </c>
      <c r="M721" s="831">
        <v>3856</v>
      </c>
      <c r="N721" s="822">
        <v>1</v>
      </c>
      <c r="O721" s="822">
        <v>964</v>
      </c>
      <c r="P721" s="831"/>
      <c r="Q721" s="831"/>
      <c r="R721" s="827"/>
      <c r="S721" s="832"/>
    </row>
    <row r="722" spans="1:19" ht="14.45" customHeight="1" x14ac:dyDescent="0.2">
      <c r="A722" s="821" t="s">
        <v>5435</v>
      </c>
      <c r="B722" s="822" t="s">
        <v>5436</v>
      </c>
      <c r="C722" s="822" t="s">
        <v>599</v>
      </c>
      <c r="D722" s="822" t="s">
        <v>2899</v>
      </c>
      <c r="E722" s="822" t="s">
        <v>5703</v>
      </c>
      <c r="F722" s="822" t="s">
        <v>5714</v>
      </c>
      <c r="G722" s="822" t="s">
        <v>5715</v>
      </c>
      <c r="H722" s="831"/>
      <c r="I722" s="831"/>
      <c r="J722" s="822"/>
      <c r="K722" s="822"/>
      <c r="L722" s="831"/>
      <c r="M722" s="831"/>
      <c r="N722" s="822"/>
      <c r="O722" s="822"/>
      <c r="P722" s="831">
        <v>625</v>
      </c>
      <c r="Q722" s="831">
        <v>112062.5</v>
      </c>
      <c r="R722" s="827"/>
      <c r="S722" s="832">
        <v>179.3</v>
      </c>
    </row>
    <row r="723" spans="1:19" ht="14.45" customHeight="1" x14ac:dyDescent="0.2">
      <c r="A723" s="821" t="s">
        <v>5435</v>
      </c>
      <c r="B723" s="822" t="s">
        <v>5436</v>
      </c>
      <c r="C723" s="822" t="s">
        <v>599</v>
      </c>
      <c r="D723" s="822" t="s">
        <v>2899</v>
      </c>
      <c r="E723" s="822" t="s">
        <v>5703</v>
      </c>
      <c r="F723" s="822" t="s">
        <v>5718</v>
      </c>
      <c r="G723" s="822" t="s">
        <v>5719</v>
      </c>
      <c r="H723" s="831"/>
      <c r="I723" s="831"/>
      <c r="J723" s="822"/>
      <c r="K723" s="822"/>
      <c r="L723" s="831"/>
      <c r="M723" s="831"/>
      <c r="N723" s="822"/>
      <c r="O723" s="822"/>
      <c r="P723" s="831">
        <v>65</v>
      </c>
      <c r="Q723" s="831">
        <v>4938.05</v>
      </c>
      <c r="R723" s="827"/>
      <c r="S723" s="832">
        <v>75.97</v>
      </c>
    </row>
    <row r="724" spans="1:19" ht="14.45" customHeight="1" x14ac:dyDescent="0.2">
      <c r="A724" s="821" t="s">
        <v>5435</v>
      </c>
      <c r="B724" s="822" t="s">
        <v>5436</v>
      </c>
      <c r="C724" s="822" t="s">
        <v>599</v>
      </c>
      <c r="D724" s="822" t="s">
        <v>2899</v>
      </c>
      <c r="E724" s="822" t="s">
        <v>5703</v>
      </c>
      <c r="F724" s="822" t="s">
        <v>5720</v>
      </c>
      <c r="G724" s="822" t="s">
        <v>5721</v>
      </c>
      <c r="H724" s="831"/>
      <c r="I724" s="831"/>
      <c r="J724" s="822"/>
      <c r="K724" s="822"/>
      <c r="L724" s="831"/>
      <c r="M724" s="831"/>
      <c r="N724" s="822"/>
      <c r="O724" s="822"/>
      <c r="P724" s="831">
        <v>69.88</v>
      </c>
      <c r="Q724" s="831">
        <v>6616.93</v>
      </c>
      <c r="R724" s="827"/>
      <c r="S724" s="832">
        <v>94.689896966227835</v>
      </c>
    </row>
    <row r="725" spans="1:19" ht="14.45" customHeight="1" x14ac:dyDescent="0.2">
      <c r="A725" s="821" t="s">
        <v>5435</v>
      </c>
      <c r="B725" s="822" t="s">
        <v>5436</v>
      </c>
      <c r="C725" s="822" t="s">
        <v>599</v>
      </c>
      <c r="D725" s="822" t="s">
        <v>2899</v>
      </c>
      <c r="E725" s="822" t="s">
        <v>5703</v>
      </c>
      <c r="F725" s="822" t="s">
        <v>5722</v>
      </c>
      <c r="G725" s="822" t="s">
        <v>5721</v>
      </c>
      <c r="H725" s="831"/>
      <c r="I725" s="831"/>
      <c r="J725" s="822"/>
      <c r="K725" s="822"/>
      <c r="L725" s="831"/>
      <c r="M725" s="831"/>
      <c r="N725" s="822"/>
      <c r="O725" s="822"/>
      <c r="P725" s="831">
        <v>1182.3</v>
      </c>
      <c r="Q725" s="831">
        <v>89819.329999999987</v>
      </c>
      <c r="R725" s="827"/>
      <c r="S725" s="832">
        <v>75.969999154190972</v>
      </c>
    </row>
    <row r="726" spans="1:19" ht="14.45" customHeight="1" x14ac:dyDescent="0.2">
      <c r="A726" s="821" t="s">
        <v>5435</v>
      </c>
      <c r="B726" s="822" t="s">
        <v>5436</v>
      </c>
      <c r="C726" s="822" t="s">
        <v>599</v>
      </c>
      <c r="D726" s="822" t="s">
        <v>2899</v>
      </c>
      <c r="E726" s="822" t="s">
        <v>5703</v>
      </c>
      <c r="F726" s="822" t="s">
        <v>5723</v>
      </c>
      <c r="G726" s="822" t="s">
        <v>5724</v>
      </c>
      <c r="H726" s="831"/>
      <c r="I726" s="831"/>
      <c r="J726" s="822"/>
      <c r="K726" s="822"/>
      <c r="L726" s="831"/>
      <c r="M726" s="831"/>
      <c r="N726" s="822"/>
      <c r="O726" s="822"/>
      <c r="P726" s="831">
        <v>1</v>
      </c>
      <c r="Q726" s="831">
        <v>3448.58</v>
      </c>
      <c r="R726" s="827"/>
      <c r="S726" s="832">
        <v>3448.58</v>
      </c>
    </row>
    <row r="727" spans="1:19" ht="14.45" customHeight="1" x14ac:dyDescent="0.2">
      <c r="A727" s="821" t="s">
        <v>5435</v>
      </c>
      <c r="B727" s="822" t="s">
        <v>5436</v>
      </c>
      <c r="C727" s="822" t="s">
        <v>599</v>
      </c>
      <c r="D727" s="822" t="s">
        <v>2899</v>
      </c>
      <c r="E727" s="822" t="s">
        <v>5703</v>
      </c>
      <c r="F727" s="822" t="s">
        <v>5731</v>
      </c>
      <c r="G727" s="822" t="s">
        <v>5732</v>
      </c>
      <c r="H727" s="831"/>
      <c r="I727" s="831"/>
      <c r="J727" s="822"/>
      <c r="K727" s="822"/>
      <c r="L727" s="831"/>
      <c r="M727" s="831"/>
      <c r="N727" s="822"/>
      <c r="O727" s="822"/>
      <c r="P727" s="831">
        <v>1</v>
      </c>
      <c r="Q727" s="831">
        <v>3263</v>
      </c>
      <c r="R727" s="827"/>
      <c r="S727" s="832">
        <v>3263</v>
      </c>
    </row>
    <row r="728" spans="1:19" ht="14.45" customHeight="1" x14ac:dyDescent="0.2">
      <c r="A728" s="821" t="s">
        <v>5435</v>
      </c>
      <c r="B728" s="822" t="s">
        <v>5436</v>
      </c>
      <c r="C728" s="822" t="s">
        <v>599</v>
      </c>
      <c r="D728" s="822" t="s">
        <v>2899</v>
      </c>
      <c r="E728" s="822" t="s">
        <v>5703</v>
      </c>
      <c r="F728" s="822" t="s">
        <v>5733</v>
      </c>
      <c r="G728" s="822" t="s">
        <v>5734</v>
      </c>
      <c r="H728" s="831"/>
      <c r="I728" s="831"/>
      <c r="J728" s="822"/>
      <c r="K728" s="822"/>
      <c r="L728" s="831"/>
      <c r="M728" s="831"/>
      <c r="N728" s="822"/>
      <c r="O728" s="822"/>
      <c r="P728" s="831">
        <v>1</v>
      </c>
      <c r="Q728" s="831">
        <v>8105.58</v>
      </c>
      <c r="R728" s="827"/>
      <c r="S728" s="832">
        <v>8105.58</v>
      </c>
    </row>
    <row r="729" spans="1:19" ht="14.45" customHeight="1" x14ac:dyDescent="0.2">
      <c r="A729" s="821" t="s">
        <v>5435</v>
      </c>
      <c r="B729" s="822" t="s">
        <v>5436</v>
      </c>
      <c r="C729" s="822" t="s">
        <v>599</v>
      </c>
      <c r="D729" s="822" t="s">
        <v>2899</v>
      </c>
      <c r="E729" s="822" t="s">
        <v>5735</v>
      </c>
      <c r="F729" s="822" t="s">
        <v>5736</v>
      </c>
      <c r="G729" s="822" t="s">
        <v>5737</v>
      </c>
      <c r="H729" s="831">
        <v>15</v>
      </c>
      <c r="I729" s="831">
        <v>4500</v>
      </c>
      <c r="J729" s="822">
        <v>0.64785488050676654</v>
      </c>
      <c r="K729" s="822">
        <v>300</v>
      </c>
      <c r="L729" s="831">
        <v>23</v>
      </c>
      <c r="M729" s="831">
        <v>6946</v>
      </c>
      <c r="N729" s="822">
        <v>1</v>
      </c>
      <c r="O729" s="822">
        <v>302</v>
      </c>
      <c r="P729" s="831">
        <v>5</v>
      </c>
      <c r="Q729" s="831">
        <v>1520</v>
      </c>
      <c r="R729" s="827">
        <v>0.21883098186006333</v>
      </c>
      <c r="S729" s="832">
        <v>304</v>
      </c>
    </row>
    <row r="730" spans="1:19" ht="14.45" customHeight="1" x14ac:dyDescent="0.2">
      <c r="A730" s="821" t="s">
        <v>5435</v>
      </c>
      <c r="B730" s="822" t="s">
        <v>5436</v>
      </c>
      <c r="C730" s="822" t="s">
        <v>599</v>
      </c>
      <c r="D730" s="822" t="s">
        <v>2899</v>
      </c>
      <c r="E730" s="822" t="s">
        <v>5735</v>
      </c>
      <c r="F730" s="822" t="s">
        <v>5738</v>
      </c>
      <c r="G730" s="822" t="s">
        <v>5739</v>
      </c>
      <c r="H730" s="831">
        <v>10</v>
      </c>
      <c r="I730" s="831">
        <v>1220</v>
      </c>
      <c r="J730" s="822">
        <v>3.3333333333333335</v>
      </c>
      <c r="K730" s="822">
        <v>122</v>
      </c>
      <c r="L730" s="831">
        <v>3</v>
      </c>
      <c r="M730" s="831">
        <v>366</v>
      </c>
      <c r="N730" s="822">
        <v>1</v>
      </c>
      <c r="O730" s="822">
        <v>122</v>
      </c>
      <c r="P730" s="831"/>
      <c r="Q730" s="831"/>
      <c r="R730" s="827"/>
      <c r="S730" s="832"/>
    </row>
    <row r="731" spans="1:19" ht="14.45" customHeight="1" x14ac:dyDescent="0.2">
      <c r="A731" s="821" t="s">
        <v>5435</v>
      </c>
      <c r="B731" s="822" t="s">
        <v>5436</v>
      </c>
      <c r="C731" s="822" t="s">
        <v>599</v>
      </c>
      <c r="D731" s="822" t="s">
        <v>2899</v>
      </c>
      <c r="E731" s="822" t="s">
        <v>5735</v>
      </c>
      <c r="F731" s="822" t="s">
        <v>5740</v>
      </c>
      <c r="G731" s="822" t="s">
        <v>5741</v>
      </c>
      <c r="H731" s="831">
        <v>211</v>
      </c>
      <c r="I731" s="831">
        <v>31017</v>
      </c>
      <c r="J731" s="822">
        <v>2.2823399558498898</v>
      </c>
      <c r="K731" s="822">
        <v>147</v>
      </c>
      <c r="L731" s="831">
        <v>90</v>
      </c>
      <c r="M731" s="831">
        <v>13590</v>
      </c>
      <c r="N731" s="822">
        <v>1</v>
      </c>
      <c r="O731" s="822">
        <v>151</v>
      </c>
      <c r="P731" s="831">
        <v>342</v>
      </c>
      <c r="Q731" s="831">
        <v>52326</v>
      </c>
      <c r="R731" s="827">
        <v>3.8503311258278146</v>
      </c>
      <c r="S731" s="832">
        <v>153</v>
      </c>
    </row>
    <row r="732" spans="1:19" ht="14.45" customHeight="1" x14ac:dyDescent="0.2">
      <c r="A732" s="821" t="s">
        <v>5435</v>
      </c>
      <c r="B732" s="822" t="s">
        <v>5436</v>
      </c>
      <c r="C732" s="822" t="s">
        <v>599</v>
      </c>
      <c r="D732" s="822" t="s">
        <v>2899</v>
      </c>
      <c r="E732" s="822" t="s">
        <v>5735</v>
      </c>
      <c r="F732" s="822" t="s">
        <v>5742</v>
      </c>
      <c r="G732" s="822" t="s">
        <v>5743</v>
      </c>
      <c r="H732" s="831">
        <v>35</v>
      </c>
      <c r="I732" s="831">
        <v>6860</v>
      </c>
      <c r="J732" s="822">
        <v>1.4363484087102178</v>
      </c>
      <c r="K732" s="822">
        <v>196</v>
      </c>
      <c r="L732" s="831">
        <v>24</v>
      </c>
      <c r="M732" s="831">
        <v>4776</v>
      </c>
      <c r="N732" s="822">
        <v>1</v>
      </c>
      <c r="O732" s="822">
        <v>199</v>
      </c>
      <c r="P732" s="831">
        <v>8</v>
      </c>
      <c r="Q732" s="831">
        <v>1608</v>
      </c>
      <c r="R732" s="827">
        <v>0.33668341708542715</v>
      </c>
      <c r="S732" s="832">
        <v>201</v>
      </c>
    </row>
    <row r="733" spans="1:19" ht="14.45" customHeight="1" x14ac:dyDescent="0.2">
      <c r="A733" s="821" t="s">
        <v>5435</v>
      </c>
      <c r="B733" s="822" t="s">
        <v>5436</v>
      </c>
      <c r="C733" s="822" t="s">
        <v>599</v>
      </c>
      <c r="D733" s="822" t="s">
        <v>2899</v>
      </c>
      <c r="E733" s="822" t="s">
        <v>5735</v>
      </c>
      <c r="F733" s="822" t="s">
        <v>5744</v>
      </c>
      <c r="G733" s="822" t="s">
        <v>5745</v>
      </c>
      <c r="H733" s="831">
        <v>343</v>
      </c>
      <c r="I733" s="831">
        <v>12691</v>
      </c>
      <c r="J733" s="822">
        <v>0.91249640494679318</v>
      </c>
      <c r="K733" s="822">
        <v>37</v>
      </c>
      <c r="L733" s="831">
        <v>366</v>
      </c>
      <c r="M733" s="831">
        <v>13908</v>
      </c>
      <c r="N733" s="822">
        <v>1</v>
      </c>
      <c r="O733" s="822">
        <v>38</v>
      </c>
      <c r="P733" s="831">
        <v>259</v>
      </c>
      <c r="Q733" s="831">
        <v>9842</v>
      </c>
      <c r="R733" s="827">
        <v>0.70765027322404372</v>
      </c>
      <c r="S733" s="832">
        <v>38</v>
      </c>
    </row>
    <row r="734" spans="1:19" ht="14.45" customHeight="1" x14ac:dyDescent="0.2">
      <c r="A734" s="821" t="s">
        <v>5435</v>
      </c>
      <c r="B734" s="822" t="s">
        <v>5436</v>
      </c>
      <c r="C734" s="822" t="s">
        <v>599</v>
      </c>
      <c r="D734" s="822" t="s">
        <v>2899</v>
      </c>
      <c r="E734" s="822" t="s">
        <v>5735</v>
      </c>
      <c r="F734" s="822" t="s">
        <v>5750</v>
      </c>
      <c r="G734" s="822" t="s">
        <v>5751</v>
      </c>
      <c r="H734" s="831">
        <v>104</v>
      </c>
      <c r="I734" s="831">
        <v>18512</v>
      </c>
      <c r="J734" s="822">
        <v>0.39624135790577708</v>
      </c>
      <c r="K734" s="822">
        <v>178</v>
      </c>
      <c r="L734" s="831">
        <v>261</v>
      </c>
      <c r="M734" s="831">
        <v>46719</v>
      </c>
      <c r="N734" s="822">
        <v>1</v>
      </c>
      <c r="O734" s="822">
        <v>179</v>
      </c>
      <c r="P734" s="831">
        <v>1428</v>
      </c>
      <c r="Q734" s="831">
        <v>257040</v>
      </c>
      <c r="R734" s="827">
        <v>5.5018300905413211</v>
      </c>
      <c r="S734" s="832">
        <v>180</v>
      </c>
    </row>
    <row r="735" spans="1:19" ht="14.45" customHeight="1" x14ac:dyDescent="0.2">
      <c r="A735" s="821" t="s">
        <v>5435</v>
      </c>
      <c r="B735" s="822" t="s">
        <v>5436</v>
      </c>
      <c r="C735" s="822" t="s">
        <v>599</v>
      </c>
      <c r="D735" s="822" t="s">
        <v>2899</v>
      </c>
      <c r="E735" s="822" t="s">
        <v>5735</v>
      </c>
      <c r="F735" s="822" t="s">
        <v>5754</v>
      </c>
      <c r="G735" s="822" t="s">
        <v>5755</v>
      </c>
      <c r="H735" s="831">
        <v>147</v>
      </c>
      <c r="I735" s="831">
        <v>0</v>
      </c>
      <c r="J735" s="822"/>
      <c r="K735" s="822">
        <v>0</v>
      </c>
      <c r="L735" s="831">
        <v>282</v>
      </c>
      <c r="M735" s="831">
        <v>0</v>
      </c>
      <c r="N735" s="822"/>
      <c r="O735" s="822">
        <v>0</v>
      </c>
      <c r="P735" s="831">
        <v>375</v>
      </c>
      <c r="Q735" s="831">
        <v>0</v>
      </c>
      <c r="R735" s="827"/>
      <c r="S735" s="832">
        <v>0</v>
      </c>
    </row>
    <row r="736" spans="1:19" ht="14.45" customHeight="1" x14ac:dyDescent="0.2">
      <c r="A736" s="821" t="s">
        <v>5435</v>
      </c>
      <c r="B736" s="822" t="s">
        <v>5436</v>
      </c>
      <c r="C736" s="822" t="s">
        <v>599</v>
      </c>
      <c r="D736" s="822" t="s">
        <v>2899</v>
      </c>
      <c r="E736" s="822" t="s">
        <v>5735</v>
      </c>
      <c r="F736" s="822" t="s">
        <v>5756</v>
      </c>
      <c r="G736" s="822" t="s">
        <v>5757</v>
      </c>
      <c r="H736" s="831">
        <v>7</v>
      </c>
      <c r="I736" s="831">
        <v>0</v>
      </c>
      <c r="J736" s="822"/>
      <c r="K736" s="822">
        <v>0</v>
      </c>
      <c r="L736" s="831">
        <v>7</v>
      </c>
      <c r="M736" s="831">
        <v>0</v>
      </c>
      <c r="N736" s="822"/>
      <c r="O736" s="822">
        <v>0</v>
      </c>
      <c r="P736" s="831">
        <v>13</v>
      </c>
      <c r="Q736" s="831">
        <v>0</v>
      </c>
      <c r="R736" s="827"/>
      <c r="S736" s="832">
        <v>0</v>
      </c>
    </row>
    <row r="737" spans="1:19" ht="14.45" customHeight="1" x14ac:dyDescent="0.2">
      <c r="A737" s="821" t="s">
        <v>5435</v>
      </c>
      <c r="B737" s="822" t="s">
        <v>5436</v>
      </c>
      <c r="C737" s="822" t="s">
        <v>599</v>
      </c>
      <c r="D737" s="822" t="s">
        <v>2899</v>
      </c>
      <c r="E737" s="822" t="s">
        <v>5735</v>
      </c>
      <c r="F737" s="822" t="s">
        <v>5758</v>
      </c>
      <c r="G737" s="822" t="s">
        <v>5759</v>
      </c>
      <c r="H737" s="831">
        <v>1063</v>
      </c>
      <c r="I737" s="831">
        <v>259372</v>
      </c>
      <c r="J737" s="822">
        <v>0.9040659474720717</v>
      </c>
      <c r="K737" s="822">
        <v>244</v>
      </c>
      <c r="L737" s="831">
        <v>1171</v>
      </c>
      <c r="M737" s="831">
        <v>286895</v>
      </c>
      <c r="N737" s="822">
        <v>1</v>
      </c>
      <c r="O737" s="822">
        <v>245</v>
      </c>
      <c r="P737" s="831">
        <v>1458</v>
      </c>
      <c r="Q737" s="831">
        <v>358668</v>
      </c>
      <c r="R737" s="827">
        <v>1.2501716655919413</v>
      </c>
      <c r="S737" s="832">
        <v>246</v>
      </c>
    </row>
    <row r="738" spans="1:19" ht="14.45" customHeight="1" x14ac:dyDescent="0.2">
      <c r="A738" s="821" t="s">
        <v>5435</v>
      </c>
      <c r="B738" s="822" t="s">
        <v>5436</v>
      </c>
      <c r="C738" s="822" t="s">
        <v>599</v>
      </c>
      <c r="D738" s="822" t="s">
        <v>2899</v>
      </c>
      <c r="E738" s="822" t="s">
        <v>5735</v>
      </c>
      <c r="F738" s="822" t="s">
        <v>5760</v>
      </c>
      <c r="G738" s="822" t="s">
        <v>5761</v>
      </c>
      <c r="H738" s="831">
        <v>1563</v>
      </c>
      <c r="I738" s="831">
        <v>52099.970000000008</v>
      </c>
      <c r="J738" s="822">
        <v>1.0757062242545257</v>
      </c>
      <c r="K738" s="822">
        <v>33.333314139475377</v>
      </c>
      <c r="L738" s="831">
        <v>1453</v>
      </c>
      <c r="M738" s="831">
        <v>48433.270000000019</v>
      </c>
      <c r="N738" s="822">
        <v>1</v>
      </c>
      <c r="O738" s="822">
        <v>33.333289745354449</v>
      </c>
      <c r="P738" s="831">
        <v>1633</v>
      </c>
      <c r="Q738" s="831">
        <v>54433.310000000005</v>
      </c>
      <c r="R738" s="827">
        <v>1.1238826120970149</v>
      </c>
      <c r="S738" s="832">
        <v>33.333319044703003</v>
      </c>
    </row>
    <row r="739" spans="1:19" ht="14.45" customHeight="1" x14ac:dyDescent="0.2">
      <c r="A739" s="821" t="s">
        <v>5435</v>
      </c>
      <c r="B739" s="822" t="s">
        <v>5436</v>
      </c>
      <c r="C739" s="822" t="s">
        <v>599</v>
      </c>
      <c r="D739" s="822" t="s">
        <v>2899</v>
      </c>
      <c r="E739" s="822" t="s">
        <v>5735</v>
      </c>
      <c r="F739" s="822" t="s">
        <v>5762</v>
      </c>
      <c r="G739" s="822" t="s">
        <v>5763</v>
      </c>
      <c r="H739" s="831">
        <v>147</v>
      </c>
      <c r="I739" s="831">
        <v>5439</v>
      </c>
      <c r="J739" s="822">
        <v>0.4136750836629145</v>
      </c>
      <c r="K739" s="822">
        <v>37</v>
      </c>
      <c r="L739" s="831">
        <v>346</v>
      </c>
      <c r="M739" s="831">
        <v>13148</v>
      </c>
      <c r="N739" s="822">
        <v>1</v>
      </c>
      <c r="O739" s="822">
        <v>38</v>
      </c>
      <c r="P739" s="831">
        <v>1320</v>
      </c>
      <c r="Q739" s="831">
        <v>50160</v>
      </c>
      <c r="R739" s="827">
        <v>3.8150289017341041</v>
      </c>
      <c r="S739" s="832">
        <v>38</v>
      </c>
    </row>
    <row r="740" spans="1:19" ht="14.45" customHeight="1" x14ac:dyDescent="0.2">
      <c r="A740" s="821" t="s">
        <v>5435</v>
      </c>
      <c r="B740" s="822" t="s">
        <v>5436</v>
      </c>
      <c r="C740" s="822" t="s">
        <v>599</v>
      </c>
      <c r="D740" s="822" t="s">
        <v>2899</v>
      </c>
      <c r="E740" s="822" t="s">
        <v>5735</v>
      </c>
      <c r="F740" s="822" t="s">
        <v>5764</v>
      </c>
      <c r="G740" s="822" t="s">
        <v>5765</v>
      </c>
      <c r="H740" s="831">
        <v>6</v>
      </c>
      <c r="I740" s="831">
        <v>516</v>
      </c>
      <c r="J740" s="822">
        <v>0.42364532019704432</v>
      </c>
      <c r="K740" s="822">
        <v>86</v>
      </c>
      <c r="L740" s="831">
        <v>14</v>
      </c>
      <c r="M740" s="831">
        <v>1218</v>
      </c>
      <c r="N740" s="822">
        <v>1</v>
      </c>
      <c r="O740" s="822">
        <v>87</v>
      </c>
      <c r="P740" s="831">
        <v>1</v>
      </c>
      <c r="Q740" s="831">
        <v>88</v>
      </c>
      <c r="R740" s="827">
        <v>7.2249589490968796E-2</v>
      </c>
      <c r="S740" s="832">
        <v>88</v>
      </c>
    </row>
    <row r="741" spans="1:19" ht="14.45" customHeight="1" x14ac:dyDescent="0.2">
      <c r="A741" s="821" t="s">
        <v>5435</v>
      </c>
      <c r="B741" s="822" t="s">
        <v>5436</v>
      </c>
      <c r="C741" s="822" t="s">
        <v>599</v>
      </c>
      <c r="D741" s="822" t="s">
        <v>2899</v>
      </c>
      <c r="E741" s="822" t="s">
        <v>5735</v>
      </c>
      <c r="F741" s="822" t="s">
        <v>5766</v>
      </c>
      <c r="G741" s="822" t="s">
        <v>5767</v>
      </c>
      <c r="H741" s="831">
        <v>86</v>
      </c>
      <c r="I741" s="831">
        <v>2752</v>
      </c>
      <c r="J741" s="822">
        <v>1.0295548073325851</v>
      </c>
      <c r="K741" s="822">
        <v>32</v>
      </c>
      <c r="L741" s="831">
        <v>81</v>
      </c>
      <c r="M741" s="831">
        <v>2673</v>
      </c>
      <c r="N741" s="822">
        <v>1</v>
      </c>
      <c r="O741" s="822">
        <v>33</v>
      </c>
      <c r="P741" s="831">
        <v>61</v>
      </c>
      <c r="Q741" s="831">
        <v>2013</v>
      </c>
      <c r="R741" s="827">
        <v>0.75308641975308643</v>
      </c>
      <c r="S741" s="832">
        <v>33</v>
      </c>
    </row>
    <row r="742" spans="1:19" ht="14.45" customHeight="1" x14ac:dyDescent="0.2">
      <c r="A742" s="821" t="s">
        <v>5435</v>
      </c>
      <c r="B742" s="822" t="s">
        <v>5436</v>
      </c>
      <c r="C742" s="822" t="s">
        <v>599</v>
      </c>
      <c r="D742" s="822" t="s">
        <v>2899</v>
      </c>
      <c r="E742" s="822" t="s">
        <v>5735</v>
      </c>
      <c r="F742" s="822" t="s">
        <v>5768</v>
      </c>
      <c r="G742" s="822" t="s">
        <v>5769</v>
      </c>
      <c r="H742" s="831">
        <v>323</v>
      </c>
      <c r="I742" s="831">
        <v>42636</v>
      </c>
      <c r="J742" s="822">
        <v>0.5925370022930998</v>
      </c>
      <c r="K742" s="822">
        <v>132</v>
      </c>
      <c r="L742" s="831">
        <v>533</v>
      </c>
      <c r="M742" s="831">
        <v>71955</v>
      </c>
      <c r="N742" s="822">
        <v>1</v>
      </c>
      <c r="O742" s="822">
        <v>135</v>
      </c>
      <c r="P742" s="831">
        <v>348</v>
      </c>
      <c r="Q742" s="831">
        <v>47676</v>
      </c>
      <c r="R742" s="827">
        <v>0.66258077965395035</v>
      </c>
      <c r="S742" s="832">
        <v>137</v>
      </c>
    </row>
    <row r="743" spans="1:19" ht="14.45" customHeight="1" x14ac:dyDescent="0.2">
      <c r="A743" s="821" t="s">
        <v>5435</v>
      </c>
      <c r="B743" s="822" t="s">
        <v>5436</v>
      </c>
      <c r="C743" s="822" t="s">
        <v>599</v>
      </c>
      <c r="D743" s="822" t="s">
        <v>2899</v>
      </c>
      <c r="E743" s="822" t="s">
        <v>5735</v>
      </c>
      <c r="F743" s="822" t="s">
        <v>5774</v>
      </c>
      <c r="G743" s="822" t="s">
        <v>5775</v>
      </c>
      <c r="H743" s="831">
        <v>1451</v>
      </c>
      <c r="I743" s="831">
        <v>515105</v>
      </c>
      <c r="J743" s="822">
        <v>1.0277434158020751</v>
      </c>
      <c r="K743" s="822">
        <v>355</v>
      </c>
      <c r="L743" s="831">
        <v>1400</v>
      </c>
      <c r="M743" s="831">
        <v>501200</v>
      </c>
      <c r="N743" s="822">
        <v>1</v>
      </c>
      <c r="O743" s="822">
        <v>358</v>
      </c>
      <c r="P743" s="831">
        <v>197</v>
      </c>
      <c r="Q743" s="831">
        <v>70920</v>
      </c>
      <c r="R743" s="827">
        <v>0.1415003990422985</v>
      </c>
      <c r="S743" s="832">
        <v>360</v>
      </c>
    </row>
    <row r="744" spans="1:19" ht="14.45" customHeight="1" x14ac:dyDescent="0.2">
      <c r="A744" s="821" t="s">
        <v>5435</v>
      </c>
      <c r="B744" s="822" t="s">
        <v>5436</v>
      </c>
      <c r="C744" s="822" t="s">
        <v>599</v>
      </c>
      <c r="D744" s="822" t="s">
        <v>2899</v>
      </c>
      <c r="E744" s="822" t="s">
        <v>5735</v>
      </c>
      <c r="F744" s="822" t="s">
        <v>5776</v>
      </c>
      <c r="G744" s="822" t="s">
        <v>5777</v>
      </c>
      <c r="H744" s="831">
        <v>277</v>
      </c>
      <c r="I744" s="831">
        <v>16343</v>
      </c>
      <c r="J744" s="822">
        <v>0.48712369597615501</v>
      </c>
      <c r="K744" s="822">
        <v>59</v>
      </c>
      <c r="L744" s="831">
        <v>550</v>
      </c>
      <c r="M744" s="831">
        <v>33550</v>
      </c>
      <c r="N744" s="822">
        <v>1</v>
      </c>
      <c r="O744" s="822">
        <v>61</v>
      </c>
      <c r="P744" s="831">
        <v>408</v>
      </c>
      <c r="Q744" s="831">
        <v>25296</v>
      </c>
      <c r="R744" s="827">
        <v>0.75397913561847985</v>
      </c>
      <c r="S744" s="832">
        <v>62</v>
      </c>
    </row>
    <row r="745" spans="1:19" ht="14.45" customHeight="1" x14ac:dyDescent="0.2">
      <c r="A745" s="821" t="s">
        <v>5435</v>
      </c>
      <c r="B745" s="822" t="s">
        <v>5436</v>
      </c>
      <c r="C745" s="822" t="s">
        <v>599</v>
      </c>
      <c r="D745" s="822" t="s">
        <v>2899</v>
      </c>
      <c r="E745" s="822" t="s">
        <v>5735</v>
      </c>
      <c r="F745" s="822" t="s">
        <v>5778</v>
      </c>
      <c r="G745" s="822" t="s">
        <v>5779</v>
      </c>
      <c r="H745" s="831">
        <v>53</v>
      </c>
      <c r="I745" s="831">
        <v>37206</v>
      </c>
      <c r="J745" s="822">
        <v>1.0120226308345119</v>
      </c>
      <c r="K745" s="822">
        <v>702</v>
      </c>
      <c r="L745" s="831">
        <v>52</v>
      </c>
      <c r="M745" s="831">
        <v>36764</v>
      </c>
      <c r="N745" s="822">
        <v>1</v>
      </c>
      <c r="O745" s="822">
        <v>707</v>
      </c>
      <c r="P745" s="831">
        <v>34</v>
      </c>
      <c r="Q745" s="831">
        <v>24174</v>
      </c>
      <c r="R745" s="827">
        <v>0.6575454248721575</v>
      </c>
      <c r="S745" s="832">
        <v>711</v>
      </c>
    </row>
    <row r="746" spans="1:19" ht="14.45" customHeight="1" x14ac:dyDescent="0.2">
      <c r="A746" s="821" t="s">
        <v>5435</v>
      </c>
      <c r="B746" s="822" t="s">
        <v>5436</v>
      </c>
      <c r="C746" s="822" t="s">
        <v>599</v>
      </c>
      <c r="D746" s="822" t="s">
        <v>2899</v>
      </c>
      <c r="E746" s="822" t="s">
        <v>5735</v>
      </c>
      <c r="F746" s="822" t="s">
        <v>5780</v>
      </c>
      <c r="G746" s="822" t="s">
        <v>5781</v>
      </c>
      <c r="H746" s="831"/>
      <c r="I746" s="831"/>
      <c r="J746" s="822"/>
      <c r="K746" s="822"/>
      <c r="L746" s="831"/>
      <c r="M746" s="831"/>
      <c r="N746" s="822"/>
      <c r="O746" s="822"/>
      <c r="P746" s="831">
        <v>1</v>
      </c>
      <c r="Q746" s="831">
        <v>62</v>
      </c>
      <c r="R746" s="827"/>
      <c r="S746" s="832">
        <v>62</v>
      </c>
    </row>
    <row r="747" spans="1:19" ht="14.45" customHeight="1" x14ac:dyDescent="0.2">
      <c r="A747" s="821" t="s">
        <v>5435</v>
      </c>
      <c r="B747" s="822" t="s">
        <v>5436</v>
      </c>
      <c r="C747" s="822" t="s">
        <v>599</v>
      </c>
      <c r="D747" s="822" t="s">
        <v>2899</v>
      </c>
      <c r="E747" s="822" t="s">
        <v>5735</v>
      </c>
      <c r="F747" s="822" t="s">
        <v>5782</v>
      </c>
      <c r="G747" s="822" t="s">
        <v>5783</v>
      </c>
      <c r="H747" s="831"/>
      <c r="I747" s="831"/>
      <c r="J747" s="822"/>
      <c r="K747" s="822"/>
      <c r="L747" s="831">
        <v>23</v>
      </c>
      <c r="M747" s="831">
        <v>2668</v>
      </c>
      <c r="N747" s="822">
        <v>1</v>
      </c>
      <c r="O747" s="822">
        <v>116</v>
      </c>
      <c r="P747" s="831">
        <v>58</v>
      </c>
      <c r="Q747" s="831">
        <v>6786</v>
      </c>
      <c r="R747" s="827">
        <v>2.5434782608695654</v>
      </c>
      <c r="S747" s="832">
        <v>117</v>
      </c>
    </row>
    <row r="748" spans="1:19" ht="14.45" customHeight="1" x14ac:dyDescent="0.2">
      <c r="A748" s="821" t="s">
        <v>5435</v>
      </c>
      <c r="B748" s="822" t="s">
        <v>5436</v>
      </c>
      <c r="C748" s="822" t="s">
        <v>599</v>
      </c>
      <c r="D748" s="822" t="s">
        <v>2899</v>
      </c>
      <c r="E748" s="822" t="s">
        <v>5735</v>
      </c>
      <c r="F748" s="822" t="s">
        <v>5784</v>
      </c>
      <c r="G748" s="822" t="s">
        <v>5785</v>
      </c>
      <c r="H748" s="831">
        <v>5</v>
      </c>
      <c r="I748" s="831">
        <v>0</v>
      </c>
      <c r="J748" s="822"/>
      <c r="K748" s="822">
        <v>0</v>
      </c>
      <c r="L748" s="831">
        <v>8</v>
      </c>
      <c r="M748" s="831">
        <v>0</v>
      </c>
      <c r="N748" s="822"/>
      <c r="O748" s="822">
        <v>0</v>
      </c>
      <c r="P748" s="831">
        <v>11</v>
      </c>
      <c r="Q748" s="831">
        <v>0</v>
      </c>
      <c r="R748" s="827"/>
      <c r="S748" s="832">
        <v>0</v>
      </c>
    </row>
    <row r="749" spans="1:19" ht="14.45" customHeight="1" x14ac:dyDescent="0.2">
      <c r="A749" s="821" t="s">
        <v>5435</v>
      </c>
      <c r="B749" s="822" t="s">
        <v>5436</v>
      </c>
      <c r="C749" s="822" t="s">
        <v>599</v>
      </c>
      <c r="D749" s="822" t="s">
        <v>2899</v>
      </c>
      <c r="E749" s="822" t="s">
        <v>5735</v>
      </c>
      <c r="F749" s="822" t="s">
        <v>5789</v>
      </c>
      <c r="G749" s="822" t="s">
        <v>5787</v>
      </c>
      <c r="H749" s="831"/>
      <c r="I749" s="831"/>
      <c r="J749" s="822"/>
      <c r="K749" s="822"/>
      <c r="L749" s="831"/>
      <c r="M749" s="831"/>
      <c r="N749" s="822"/>
      <c r="O749" s="822"/>
      <c r="P749" s="831">
        <v>1</v>
      </c>
      <c r="Q749" s="831">
        <v>0</v>
      </c>
      <c r="R749" s="827"/>
      <c r="S749" s="832">
        <v>0</v>
      </c>
    </row>
    <row r="750" spans="1:19" ht="14.45" customHeight="1" x14ac:dyDescent="0.2">
      <c r="A750" s="821" t="s">
        <v>5435</v>
      </c>
      <c r="B750" s="822" t="s">
        <v>5436</v>
      </c>
      <c r="C750" s="822" t="s">
        <v>599</v>
      </c>
      <c r="D750" s="822" t="s">
        <v>2899</v>
      </c>
      <c r="E750" s="822" t="s">
        <v>5735</v>
      </c>
      <c r="F750" s="822" t="s">
        <v>5791</v>
      </c>
      <c r="G750" s="822" t="s">
        <v>5792</v>
      </c>
      <c r="H750" s="831"/>
      <c r="I750" s="831"/>
      <c r="J750" s="822"/>
      <c r="K750" s="822"/>
      <c r="L750" s="831"/>
      <c r="M750" s="831"/>
      <c r="N750" s="822"/>
      <c r="O750" s="822"/>
      <c r="P750" s="831">
        <v>1</v>
      </c>
      <c r="Q750" s="831">
        <v>0</v>
      </c>
      <c r="R750" s="827"/>
      <c r="S750" s="832">
        <v>0</v>
      </c>
    </row>
    <row r="751" spans="1:19" ht="14.45" customHeight="1" x14ac:dyDescent="0.2">
      <c r="A751" s="821" t="s">
        <v>5435</v>
      </c>
      <c r="B751" s="822" t="s">
        <v>5436</v>
      </c>
      <c r="C751" s="822" t="s">
        <v>599</v>
      </c>
      <c r="D751" s="822" t="s">
        <v>5427</v>
      </c>
      <c r="E751" s="822" t="s">
        <v>5437</v>
      </c>
      <c r="F751" s="822" t="s">
        <v>5440</v>
      </c>
      <c r="G751" s="822" t="s">
        <v>5439</v>
      </c>
      <c r="H751" s="831"/>
      <c r="I751" s="831"/>
      <c r="J751" s="822"/>
      <c r="K751" s="822"/>
      <c r="L751" s="831">
        <v>0.2</v>
      </c>
      <c r="M751" s="831">
        <v>21.65</v>
      </c>
      <c r="N751" s="822">
        <v>1</v>
      </c>
      <c r="O751" s="822">
        <v>108.24999999999999</v>
      </c>
      <c r="P751" s="831"/>
      <c r="Q751" s="831"/>
      <c r="R751" s="827"/>
      <c r="S751" s="832"/>
    </row>
    <row r="752" spans="1:19" ht="14.45" customHeight="1" x14ac:dyDescent="0.2">
      <c r="A752" s="821" t="s">
        <v>5435</v>
      </c>
      <c r="B752" s="822" t="s">
        <v>5436</v>
      </c>
      <c r="C752" s="822" t="s">
        <v>599</v>
      </c>
      <c r="D752" s="822" t="s">
        <v>5427</v>
      </c>
      <c r="E752" s="822" t="s">
        <v>5437</v>
      </c>
      <c r="F752" s="822" t="s">
        <v>5472</v>
      </c>
      <c r="G752" s="822" t="s">
        <v>5467</v>
      </c>
      <c r="H752" s="831">
        <v>1</v>
      </c>
      <c r="I752" s="831">
        <v>87154.05</v>
      </c>
      <c r="J752" s="822"/>
      <c r="K752" s="822">
        <v>87154.05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5435</v>
      </c>
      <c r="B753" s="822" t="s">
        <v>5436</v>
      </c>
      <c r="C753" s="822" t="s">
        <v>599</v>
      </c>
      <c r="D753" s="822" t="s">
        <v>5427</v>
      </c>
      <c r="E753" s="822" t="s">
        <v>5437</v>
      </c>
      <c r="F753" s="822" t="s">
        <v>5477</v>
      </c>
      <c r="G753" s="822" t="s">
        <v>2837</v>
      </c>
      <c r="H753" s="831">
        <v>18.95</v>
      </c>
      <c r="I753" s="831">
        <v>179503.01</v>
      </c>
      <c r="J753" s="822"/>
      <c r="K753" s="822">
        <v>9472.4543535620069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5435</v>
      </c>
      <c r="B754" s="822" t="s">
        <v>5436</v>
      </c>
      <c r="C754" s="822" t="s">
        <v>599</v>
      </c>
      <c r="D754" s="822" t="s">
        <v>5427</v>
      </c>
      <c r="E754" s="822" t="s">
        <v>5437</v>
      </c>
      <c r="F754" s="822" t="s">
        <v>5503</v>
      </c>
      <c r="G754" s="822" t="s">
        <v>5504</v>
      </c>
      <c r="H754" s="831">
        <v>1</v>
      </c>
      <c r="I754" s="831">
        <v>81669.86</v>
      </c>
      <c r="J754" s="822"/>
      <c r="K754" s="822">
        <v>81669.86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5435</v>
      </c>
      <c r="B755" s="822" t="s">
        <v>5436</v>
      </c>
      <c r="C755" s="822" t="s">
        <v>599</v>
      </c>
      <c r="D755" s="822" t="s">
        <v>5427</v>
      </c>
      <c r="E755" s="822" t="s">
        <v>5437</v>
      </c>
      <c r="F755" s="822" t="s">
        <v>5515</v>
      </c>
      <c r="G755" s="822" t="s">
        <v>5516</v>
      </c>
      <c r="H755" s="831">
        <v>1</v>
      </c>
      <c r="I755" s="831">
        <v>6711.62</v>
      </c>
      <c r="J755" s="822"/>
      <c r="K755" s="822">
        <v>6711.62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5435</v>
      </c>
      <c r="B756" s="822" t="s">
        <v>5436</v>
      </c>
      <c r="C756" s="822" t="s">
        <v>599</v>
      </c>
      <c r="D756" s="822" t="s">
        <v>5427</v>
      </c>
      <c r="E756" s="822" t="s">
        <v>5437</v>
      </c>
      <c r="F756" s="822" t="s">
        <v>5520</v>
      </c>
      <c r="G756" s="822" t="s">
        <v>2721</v>
      </c>
      <c r="H756" s="831"/>
      <c r="I756" s="831"/>
      <c r="J756" s="822"/>
      <c r="K756" s="822"/>
      <c r="L756" s="831">
        <v>1</v>
      </c>
      <c r="M756" s="831">
        <v>576.72</v>
      </c>
      <c r="N756" s="822">
        <v>1</v>
      </c>
      <c r="O756" s="822">
        <v>576.72</v>
      </c>
      <c r="P756" s="831"/>
      <c r="Q756" s="831"/>
      <c r="R756" s="827"/>
      <c r="S756" s="832"/>
    </row>
    <row r="757" spans="1:19" ht="14.45" customHeight="1" x14ac:dyDescent="0.2">
      <c r="A757" s="821" t="s">
        <v>5435</v>
      </c>
      <c r="B757" s="822" t="s">
        <v>5436</v>
      </c>
      <c r="C757" s="822" t="s">
        <v>599</v>
      </c>
      <c r="D757" s="822" t="s">
        <v>5427</v>
      </c>
      <c r="E757" s="822" t="s">
        <v>5437</v>
      </c>
      <c r="F757" s="822" t="s">
        <v>5521</v>
      </c>
      <c r="G757" s="822" t="s">
        <v>2721</v>
      </c>
      <c r="H757" s="831"/>
      <c r="I757" s="831"/>
      <c r="J757" s="822"/>
      <c r="K757" s="822"/>
      <c r="L757" s="831">
        <v>0.6</v>
      </c>
      <c r="M757" s="831">
        <v>320.14999999999998</v>
      </c>
      <c r="N757" s="822">
        <v>1</v>
      </c>
      <c r="O757" s="822">
        <v>533.58333333333337</v>
      </c>
      <c r="P757" s="831"/>
      <c r="Q757" s="831"/>
      <c r="R757" s="827"/>
      <c r="S757" s="832"/>
    </row>
    <row r="758" spans="1:19" ht="14.45" customHeight="1" x14ac:dyDescent="0.2">
      <c r="A758" s="821" t="s">
        <v>5435</v>
      </c>
      <c r="B758" s="822" t="s">
        <v>5436</v>
      </c>
      <c r="C758" s="822" t="s">
        <v>599</v>
      </c>
      <c r="D758" s="822" t="s">
        <v>5427</v>
      </c>
      <c r="E758" s="822" t="s">
        <v>5437</v>
      </c>
      <c r="F758" s="822" t="s">
        <v>5541</v>
      </c>
      <c r="G758" s="822" t="s">
        <v>2118</v>
      </c>
      <c r="H758" s="831">
        <v>8.2799999999999994</v>
      </c>
      <c r="I758" s="831">
        <v>73472.52</v>
      </c>
      <c r="J758" s="822"/>
      <c r="K758" s="822">
        <v>8873.4927536231899</v>
      </c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 t="s">
        <v>5435</v>
      </c>
      <c r="B759" s="822" t="s">
        <v>5436</v>
      </c>
      <c r="C759" s="822" t="s">
        <v>599</v>
      </c>
      <c r="D759" s="822" t="s">
        <v>5427</v>
      </c>
      <c r="E759" s="822" t="s">
        <v>5437</v>
      </c>
      <c r="F759" s="822" t="s">
        <v>5547</v>
      </c>
      <c r="G759" s="822" t="s">
        <v>912</v>
      </c>
      <c r="H759" s="831"/>
      <c r="I759" s="831"/>
      <c r="J759" s="822"/>
      <c r="K759" s="822"/>
      <c r="L759" s="831">
        <v>0.94</v>
      </c>
      <c r="M759" s="831">
        <v>149.76</v>
      </c>
      <c r="N759" s="822">
        <v>1</v>
      </c>
      <c r="O759" s="822">
        <v>159.31914893617022</v>
      </c>
      <c r="P759" s="831"/>
      <c r="Q759" s="831"/>
      <c r="R759" s="827"/>
      <c r="S759" s="832"/>
    </row>
    <row r="760" spans="1:19" ht="14.45" customHeight="1" x14ac:dyDescent="0.2">
      <c r="A760" s="821" t="s">
        <v>5435</v>
      </c>
      <c r="B760" s="822" t="s">
        <v>5436</v>
      </c>
      <c r="C760" s="822" t="s">
        <v>599</v>
      </c>
      <c r="D760" s="822" t="s">
        <v>5427</v>
      </c>
      <c r="E760" s="822" t="s">
        <v>5437</v>
      </c>
      <c r="F760" s="822" t="s">
        <v>5586</v>
      </c>
      <c r="G760" s="822" t="s">
        <v>3875</v>
      </c>
      <c r="H760" s="831"/>
      <c r="I760" s="831"/>
      <c r="J760" s="822"/>
      <c r="K760" s="822"/>
      <c r="L760" s="831">
        <v>4.78</v>
      </c>
      <c r="M760" s="831">
        <v>41928.1</v>
      </c>
      <c r="N760" s="822">
        <v>1</v>
      </c>
      <c r="O760" s="822">
        <v>8771.5690376569037</v>
      </c>
      <c r="P760" s="831"/>
      <c r="Q760" s="831"/>
      <c r="R760" s="827"/>
      <c r="S760" s="832"/>
    </row>
    <row r="761" spans="1:19" ht="14.45" customHeight="1" x14ac:dyDescent="0.2">
      <c r="A761" s="821" t="s">
        <v>5435</v>
      </c>
      <c r="B761" s="822" t="s">
        <v>5436</v>
      </c>
      <c r="C761" s="822" t="s">
        <v>599</v>
      </c>
      <c r="D761" s="822" t="s">
        <v>5427</v>
      </c>
      <c r="E761" s="822" t="s">
        <v>5437</v>
      </c>
      <c r="F761" s="822" t="s">
        <v>5602</v>
      </c>
      <c r="G761" s="822" t="s">
        <v>3875</v>
      </c>
      <c r="H761" s="831"/>
      <c r="I761" s="831"/>
      <c r="J761" s="822"/>
      <c r="K761" s="822"/>
      <c r="L761" s="831">
        <v>14</v>
      </c>
      <c r="M761" s="831">
        <v>306882.8</v>
      </c>
      <c r="N761" s="822">
        <v>1</v>
      </c>
      <c r="O761" s="822">
        <v>21920.2</v>
      </c>
      <c r="P761" s="831"/>
      <c r="Q761" s="831"/>
      <c r="R761" s="827"/>
      <c r="S761" s="832"/>
    </row>
    <row r="762" spans="1:19" ht="14.45" customHeight="1" x14ac:dyDescent="0.2">
      <c r="A762" s="821" t="s">
        <v>5435</v>
      </c>
      <c r="B762" s="822" t="s">
        <v>5436</v>
      </c>
      <c r="C762" s="822" t="s">
        <v>599</v>
      </c>
      <c r="D762" s="822" t="s">
        <v>5427</v>
      </c>
      <c r="E762" s="822" t="s">
        <v>5437</v>
      </c>
      <c r="F762" s="822" t="s">
        <v>5627</v>
      </c>
      <c r="G762" s="822" t="s">
        <v>752</v>
      </c>
      <c r="H762" s="831"/>
      <c r="I762" s="831"/>
      <c r="J762" s="822"/>
      <c r="K762" s="822"/>
      <c r="L762" s="831">
        <v>0.5</v>
      </c>
      <c r="M762" s="831">
        <v>56.37</v>
      </c>
      <c r="N762" s="822">
        <v>1</v>
      </c>
      <c r="O762" s="822">
        <v>112.74</v>
      </c>
      <c r="P762" s="831"/>
      <c r="Q762" s="831"/>
      <c r="R762" s="827"/>
      <c r="S762" s="832"/>
    </row>
    <row r="763" spans="1:19" ht="14.45" customHeight="1" x14ac:dyDescent="0.2">
      <c r="A763" s="821" t="s">
        <v>5435</v>
      </c>
      <c r="B763" s="822" t="s">
        <v>5436</v>
      </c>
      <c r="C763" s="822" t="s">
        <v>599</v>
      </c>
      <c r="D763" s="822" t="s">
        <v>5427</v>
      </c>
      <c r="E763" s="822" t="s">
        <v>5437</v>
      </c>
      <c r="F763" s="822" t="s">
        <v>5632</v>
      </c>
      <c r="G763" s="822" t="s">
        <v>1039</v>
      </c>
      <c r="H763" s="831"/>
      <c r="I763" s="831"/>
      <c r="J763" s="822"/>
      <c r="K763" s="822"/>
      <c r="L763" s="831">
        <v>0.75</v>
      </c>
      <c r="M763" s="831">
        <v>73.16</v>
      </c>
      <c r="N763" s="822">
        <v>1</v>
      </c>
      <c r="O763" s="822">
        <v>97.546666666666667</v>
      </c>
      <c r="P763" s="831"/>
      <c r="Q763" s="831"/>
      <c r="R763" s="827"/>
      <c r="S763" s="832"/>
    </row>
    <row r="764" spans="1:19" ht="14.45" customHeight="1" x14ac:dyDescent="0.2">
      <c r="A764" s="821" t="s">
        <v>5435</v>
      </c>
      <c r="B764" s="822" t="s">
        <v>5436</v>
      </c>
      <c r="C764" s="822" t="s">
        <v>599</v>
      </c>
      <c r="D764" s="822" t="s">
        <v>5427</v>
      </c>
      <c r="E764" s="822" t="s">
        <v>5437</v>
      </c>
      <c r="F764" s="822" t="s">
        <v>5633</v>
      </c>
      <c r="G764" s="822" t="s">
        <v>1039</v>
      </c>
      <c r="H764" s="831"/>
      <c r="I764" s="831"/>
      <c r="J764" s="822"/>
      <c r="K764" s="822"/>
      <c r="L764" s="831">
        <v>0.91</v>
      </c>
      <c r="M764" s="831">
        <v>383.31</v>
      </c>
      <c r="N764" s="822">
        <v>1</v>
      </c>
      <c r="O764" s="822">
        <v>421.2197802197802</v>
      </c>
      <c r="P764" s="831"/>
      <c r="Q764" s="831"/>
      <c r="R764" s="827"/>
      <c r="S764" s="832"/>
    </row>
    <row r="765" spans="1:19" ht="14.45" customHeight="1" x14ac:dyDescent="0.2">
      <c r="A765" s="821" t="s">
        <v>5435</v>
      </c>
      <c r="B765" s="822" t="s">
        <v>5436</v>
      </c>
      <c r="C765" s="822" t="s">
        <v>599</v>
      </c>
      <c r="D765" s="822" t="s">
        <v>5427</v>
      </c>
      <c r="E765" s="822" t="s">
        <v>5694</v>
      </c>
      <c r="F765" s="822" t="s">
        <v>5695</v>
      </c>
      <c r="G765" s="822" t="s">
        <v>5696</v>
      </c>
      <c r="H765" s="831">
        <v>2</v>
      </c>
      <c r="I765" s="831">
        <v>4319.1400000000003</v>
      </c>
      <c r="J765" s="822"/>
      <c r="K765" s="822">
        <v>2159.5700000000002</v>
      </c>
      <c r="L765" s="831"/>
      <c r="M765" s="831"/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 t="s">
        <v>5435</v>
      </c>
      <c r="B766" s="822" t="s">
        <v>5436</v>
      </c>
      <c r="C766" s="822" t="s">
        <v>599</v>
      </c>
      <c r="D766" s="822" t="s">
        <v>5427</v>
      </c>
      <c r="E766" s="822" t="s">
        <v>5703</v>
      </c>
      <c r="F766" s="822" t="s">
        <v>5706</v>
      </c>
      <c r="G766" s="822" t="s">
        <v>5707</v>
      </c>
      <c r="H766" s="831"/>
      <c r="I766" s="831"/>
      <c r="J766" s="822"/>
      <c r="K766" s="822"/>
      <c r="L766" s="831">
        <v>1</v>
      </c>
      <c r="M766" s="831">
        <v>562.65</v>
      </c>
      <c r="N766" s="822">
        <v>1</v>
      </c>
      <c r="O766" s="822">
        <v>562.65</v>
      </c>
      <c r="P766" s="831"/>
      <c r="Q766" s="831"/>
      <c r="R766" s="827"/>
      <c r="S766" s="832"/>
    </row>
    <row r="767" spans="1:19" ht="14.45" customHeight="1" x14ac:dyDescent="0.2">
      <c r="A767" s="821" t="s">
        <v>5435</v>
      </c>
      <c r="B767" s="822" t="s">
        <v>5436</v>
      </c>
      <c r="C767" s="822" t="s">
        <v>599</v>
      </c>
      <c r="D767" s="822" t="s">
        <v>5427</v>
      </c>
      <c r="E767" s="822" t="s">
        <v>5735</v>
      </c>
      <c r="F767" s="822" t="s">
        <v>5740</v>
      </c>
      <c r="G767" s="822" t="s">
        <v>5741</v>
      </c>
      <c r="H767" s="831"/>
      <c r="I767" s="831"/>
      <c r="J767" s="822"/>
      <c r="K767" s="822"/>
      <c r="L767" s="831">
        <v>1</v>
      </c>
      <c r="M767" s="831">
        <v>151</v>
      </c>
      <c r="N767" s="822">
        <v>1</v>
      </c>
      <c r="O767" s="822">
        <v>151</v>
      </c>
      <c r="P767" s="831"/>
      <c r="Q767" s="831"/>
      <c r="R767" s="827"/>
      <c r="S767" s="832"/>
    </row>
    <row r="768" spans="1:19" ht="14.45" customHeight="1" x14ac:dyDescent="0.2">
      <c r="A768" s="821" t="s">
        <v>5435</v>
      </c>
      <c r="B768" s="822" t="s">
        <v>5436</v>
      </c>
      <c r="C768" s="822" t="s">
        <v>599</v>
      </c>
      <c r="D768" s="822" t="s">
        <v>5427</v>
      </c>
      <c r="E768" s="822" t="s">
        <v>5735</v>
      </c>
      <c r="F768" s="822" t="s">
        <v>5742</v>
      </c>
      <c r="G768" s="822" t="s">
        <v>5743</v>
      </c>
      <c r="H768" s="831">
        <v>1</v>
      </c>
      <c r="I768" s="831">
        <v>196</v>
      </c>
      <c r="J768" s="822"/>
      <c r="K768" s="822">
        <v>196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5435</v>
      </c>
      <c r="B769" s="822" t="s">
        <v>5436</v>
      </c>
      <c r="C769" s="822" t="s">
        <v>599</v>
      </c>
      <c r="D769" s="822" t="s">
        <v>5427</v>
      </c>
      <c r="E769" s="822" t="s">
        <v>5735</v>
      </c>
      <c r="F769" s="822" t="s">
        <v>5744</v>
      </c>
      <c r="G769" s="822" t="s">
        <v>5745</v>
      </c>
      <c r="H769" s="831">
        <v>1</v>
      </c>
      <c r="I769" s="831">
        <v>37</v>
      </c>
      <c r="J769" s="822"/>
      <c r="K769" s="822">
        <v>37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5435</v>
      </c>
      <c r="B770" s="822" t="s">
        <v>5436</v>
      </c>
      <c r="C770" s="822" t="s">
        <v>599</v>
      </c>
      <c r="D770" s="822" t="s">
        <v>5427</v>
      </c>
      <c r="E770" s="822" t="s">
        <v>5735</v>
      </c>
      <c r="F770" s="822" t="s">
        <v>5754</v>
      </c>
      <c r="G770" s="822" t="s">
        <v>5755</v>
      </c>
      <c r="H770" s="831">
        <v>9</v>
      </c>
      <c r="I770" s="831">
        <v>0</v>
      </c>
      <c r="J770" s="822"/>
      <c r="K770" s="822">
        <v>0</v>
      </c>
      <c r="L770" s="831">
        <v>7</v>
      </c>
      <c r="M770" s="831">
        <v>0</v>
      </c>
      <c r="N770" s="822"/>
      <c r="O770" s="822">
        <v>0</v>
      </c>
      <c r="P770" s="831"/>
      <c r="Q770" s="831"/>
      <c r="R770" s="827"/>
      <c r="S770" s="832"/>
    </row>
    <row r="771" spans="1:19" ht="14.45" customHeight="1" x14ac:dyDescent="0.2">
      <c r="A771" s="821" t="s">
        <v>5435</v>
      </c>
      <c r="B771" s="822" t="s">
        <v>5436</v>
      </c>
      <c r="C771" s="822" t="s">
        <v>599</v>
      </c>
      <c r="D771" s="822" t="s">
        <v>5427</v>
      </c>
      <c r="E771" s="822" t="s">
        <v>5735</v>
      </c>
      <c r="F771" s="822" t="s">
        <v>5756</v>
      </c>
      <c r="G771" s="822" t="s">
        <v>5757</v>
      </c>
      <c r="H771" s="831"/>
      <c r="I771" s="831"/>
      <c r="J771" s="822"/>
      <c r="K771" s="822"/>
      <c r="L771" s="831">
        <v>2</v>
      </c>
      <c r="M771" s="831">
        <v>0</v>
      </c>
      <c r="N771" s="822"/>
      <c r="O771" s="822">
        <v>0</v>
      </c>
      <c r="P771" s="831"/>
      <c r="Q771" s="831"/>
      <c r="R771" s="827"/>
      <c r="S771" s="832"/>
    </row>
    <row r="772" spans="1:19" ht="14.45" customHeight="1" x14ac:dyDescent="0.2">
      <c r="A772" s="821" t="s">
        <v>5435</v>
      </c>
      <c r="B772" s="822" t="s">
        <v>5436</v>
      </c>
      <c r="C772" s="822" t="s">
        <v>599</v>
      </c>
      <c r="D772" s="822" t="s">
        <v>5427</v>
      </c>
      <c r="E772" s="822" t="s">
        <v>5735</v>
      </c>
      <c r="F772" s="822" t="s">
        <v>5758</v>
      </c>
      <c r="G772" s="822" t="s">
        <v>5759</v>
      </c>
      <c r="H772" s="831"/>
      <c r="I772" s="831"/>
      <c r="J772" s="822"/>
      <c r="K772" s="822"/>
      <c r="L772" s="831">
        <v>3</v>
      </c>
      <c r="M772" s="831">
        <v>735</v>
      </c>
      <c r="N772" s="822">
        <v>1</v>
      </c>
      <c r="O772" s="822">
        <v>245</v>
      </c>
      <c r="P772" s="831"/>
      <c r="Q772" s="831"/>
      <c r="R772" s="827"/>
      <c r="S772" s="832"/>
    </row>
    <row r="773" spans="1:19" ht="14.45" customHeight="1" x14ac:dyDescent="0.2">
      <c r="A773" s="821" t="s">
        <v>5435</v>
      </c>
      <c r="B773" s="822" t="s">
        <v>5436</v>
      </c>
      <c r="C773" s="822" t="s">
        <v>599</v>
      </c>
      <c r="D773" s="822" t="s">
        <v>5427</v>
      </c>
      <c r="E773" s="822" t="s">
        <v>5735</v>
      </c>
      <c r="F773" s="822" t="s">
        <v>5766</v>
      </c>
      <c r="G773" s="822" t="s">
        <v>5767</v>
      </c>
      <c r="H773" s="831">
        <v>1</v>
      </c>
      <c r="I773" s="831">
        <v>32</v>
      </c>
      <c r="J773" s="822"/>
      <c r="K773" s="822">
        <v>32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5435</v>
      </c>
      <c r="B774" s="822" t="s">
        <v>5436</v>
      </c>
      <c r="C774" s="822" t="s">
        <v>599</v>
      </c>
      <c r="D774" s="822" t="s">
        <v>5427</v>
      </c>
      <c r="E774" s="822" t="s">
        <v>5735</v>
      </c>
      <c r="F774" s="822" t="s">
        <v>5786</v>
      </c>
      <c r="G774" s="822" t="s">
        <v>5787</v>
      </c>
      <c r="H774" s="831"/>
      <c r="I774" s="831"/>
      <c r="J774" s="822"/>
      <c r="K774" s="822"/>
      <c r="L774" s="831">
        <v>5</v>
      </c>
      <c r="M774" s="831">
        <v>0</v>
      </c>
      <c r="N774" s="822"/>
      <c r="O774" s="822">
        <v>0</v>
      </c>
      <c r="P774" s="831"/>
      <c r="Q774" s="831"/>
      <c r="R774" s="827"/>
      <c r="S774" s="832"/>
    </row>
    <row r="775" spans="1:19" ht="14.45" customHeight="1" x14ac:dyDescent="0.2">
      <c r="A775" s="821" t="s">
        <v>5435</v>
      </c>
      <c r="B775" s="822" t="s">
        <v>5436</v>
      </c>
      <c r="C775" s="822" t="s">
        <v>599</v>
      </c>
      <c r="D775" s="822" t="s">
        <v>2901</v>
      </c>
      <c r="E775" s="822" t="s">
        <v>5437</v>
      </c>
      <c r="F775" s="822" t="s">
        <v>5438</v>
      </c>
      <c r="G775" s="822" t="s">
        <v>5439</v>
      </c>
      <c r="H775" s="831">
        <v>3.2</v>
      </c>
      <c r="I775" s="831">
        <v>173.12</v>
      </c>
      <c r="J775" s="822">
        <v>0.37967410136631802</v>
      </c>
      <c r="K775" s="822">
        <v>54.1</v>
      </c>
      <c r="L775" s="831">
        <v>8.4</v>
      </c>
      <c r="M775" s="831">
        <v>455.96999999999997</v>
      </c>
      <c r="N775" s="822">
        <v>1</v>
      </c>
      <c r="O775" s="822">
        <v>54.282142857142851</v>
      </c>
      <c r="P775" s="831"/>
      <c r="Q775" s="831"/>
      <c r="R775" s="827"/>
      <c r="S775" s="832"/>
    </row>
    <row r="776" spans="1:19" ht="14.45" customHeight="1" x14ac:dyDescent="0.2">
      <c r="A776" s="821" t="s">
        <v>5435</v>
      </c>
      <c r="B776" s="822" t="s">
        <v>5436</v>
      </c>
      <c r="C776" s="822" t="s">
        <v>599</v>
      </c>
      <c r="D776" s="822" t="s">
        <v>2901</v>
      </c>
      <c r="E776" s="822" t="s">
        <v>5437</v>
      </c>
      <c r="F776" s="822" t="s">
        <v>5440</v>
      </c>
      <c r="G776" s="822" t="s">
        <v>5439</v>
      </c>
      <c r="H776" s="831">
        <v>6.2</v>
      </c>
      <c r="I776" s="831">
        <v>671.3</v>
      </c>
      <c r="J776" s="822">
        <v>0.56200658032432804</v>
      </c>
      <c r="K776" s="822">
        <v>108.27419354838709</v>
      </c>
      <c r="L776" s="831">
        <v>11</v>
      </c>
      <c r="M776" s="831">
        <v>1194.4699999999998</v>
      </c>
      <c r="N776" s="822">
        <v>1</v>
      </c>
      <c r="O776" s="822">
        <v>108.58818181818179</v>
      </c>
      <c r="P776" s="831"/>
      <c r="Q776" s="831"/>
      <c r="R776" s="827"/>
      <c r="S776" s="832"/>
    </row>
    <row r="777" spans="1:19" ht="14.45" customHeight="1" x14ac:dyDescent="0.2">
      <c r="A777" s="821" t="s">
        <v>5435</v>
      </c>
      <c r="B777" s="822" t="s">
        <v>5436</v>
      </c>
      <c r="C777" s="822" t="s">
        <v>599</v>
      </c>
      <c r="D777" s="822" t="s">
        <v>2901</v>
      </c>
      <c r="E777" s="822" t="s">
        <v>5437</v>
      </c>
      <c r="F777" s="822" t="s">
        <v>5442</v>
      </c>
      <c r="G777" s="822" t="s">
        <v>5443</v>
      </c>
      <c r="H777" s="831">
        <v>8.1999999999999993</v>
      </c>
      <c r="I777" s="831">
        <v>105.45</v>
      </c>
      <c r="J777" s="822">
        <v>0.59405103937806325</v>
      </c>
      <c r="K777" s="822">
        <v>12.859756097560977</v>
      </c>
      <c r="L777" s="831">
        <v>13.8</v>
      </c>
      <c r="M777" s="831">
        <v>177.51</v>
      </c>
      <c r="N777" s="822">
        <v>1</v>
      </c>
      <c r="O777" s="822">
        <v>12.863043478260868</v>
      </c>
      <c r="P777" s="831">
        <v>13.8</v>
      </c>
      <c r="Q777" s="831">
        <v>177.53</v>
      </c>
      <c r="R777" s="827">
        <v>1.0001126697087488</v>
      </c>
      <c r="S777" s="832">
        <v>12.864492753623187</v>
      </c>
    </row>
    <row r="778" spans="1:19" ht="14.45" customHeight="1" x14ac:dyDescent="0.2">
      <c r="A778" s="821" t="s">
        <v>5435</v>
      </c>
      <c r="B778" s="822" t="s">
        <v>5436</v>
      </c>
      <c r="C778" s="822" t="s">
        <v>599</v>
      </c>
      <c r="D778" s="822" t="s">
        <v>2901</v>
      </c>
      <c r="E778" s="822" t="s">
        <v>5437</v>
      </c>
      <c r="F778" s="822" t="s">
        <v>5444</v>
      </c>
      <c r="G778" s="822" t="s">
        <v>5445</v>
      </c>
      <c r="H778" s="831">
        <v>21.1</v>
      </c>
      <c r="I778" s="831">
        <v>4140.1499999999996</v>
      </c>
      <c r="J778" s="822">
        <v>1.7559377385698534</v>
      </c>
      <c r="K778" s="822">
        <v>196.21563981042652</v>
      </c>
      <c r="L778" s="831">
        <v>13.4</v>
      </c>
      <c r="M778" s="831">
        <v>2357.7999999999997</v>
      </c>
      <c r="N778" s="822">
        <v>1</v>
      </c>
      <c r="O778" s="822">
        <v>175.955223880597</v>
      </c>
      <c r="P778" s="831">
        <v>19.2</v>
      </c>
      <c r="Q778" s="831">
        <v>3943.6800000000003</v>
      </c>
      <c r="R778" s="827">
        <v>1.6726100602256344</v>
      </c>
      <c r="S778" s="832">
        <v>205.40000000000003</v>
      </c>
    </row>
    <row r="779" spans="1:19" ht="14.45" customHeight="1" x14ac:dyDescent="0.2">
      <c r="A779" s="821" t="s">
        <v>5435</v>
      </c>
      <c r="B779" s="822" t="s">
        <v>5436</v>
      </c>
      <c r="C779" s="822" t="s">
        <v>599</v>
      </c>
      <c r="D779" s="822" t="s">
        <v>2901</v>
      </c>
      <c r="E779" s="822" t="s">
        <v>5437</v>
      </c>
      <c r="F779" s="822" t="s">
        <v>5448</v>
      </c>
      <c r="G779" s="822" t="s">
        <v>1341</v>
      </c>
      <c r="H779" s="831">
        <v>564</v>
      </c>
      <c r="I779" s="831">
        <v>7659.0800000000008</v>
      </c>
      <c r="J779" s="822">
        <v>9.3910761798496782</v>
      </c>
      <c r="K779" s="822">
        <v>13.579929078014185</v>
      </c>
      <c r="L779" s="831">
        <v>61</v>
      </c>
      <c r="M779" s="831">
        <v>815.56999999999994</v>
      </c>
      <c r="N779" s="822">
        <v>1</v>
      </c>
      <c r="O779" s="822">
        <v>13.37</v>
      </c>
      <c r="P779" s="831"/>
      <c r="Q779" s="831"/>
      <c r="R779" s="827"/>
      <c r="S779" s="832"/>
    </row>
    <row r="780" spans="1:19" ht="14.45" customHeight="1" x14ac:dyDescent="0.2">
      <c r="A780" s="821" t="s">
        <v>5435</v>
      </c>
      <c r="B780" s="822" t="s">
        <v>5436</v>
      </c>
      <c r="C780" s="822" t="s">
        <v>599</v>
      </c>
      <c r="D780" s="822" t="s">
        <v>2901</v>
      </c>
      <c r="E780" s="822" t="s">
        <v>5437</v>
      </c>
      <c r="F780" s="822" t="s">
        <v>5451</v>
      </c>
      <c r="G780" s="822" t="s">
        <v>2057</v>
      </c>
      <c r="H780" s="831"/>
      <c r="I780" s="831"/>
      <c r="J780" s="822"/>
      <c r="K780" s="822"/>
      <c r="L780" s="831">
        <v>1</v>
      </c>
      <c r="M780" s="831">
        <v>4063.52</v>
      </c>
      <c r="N780" s="822">
        <v>1</v>
      </c>
      <c r="O780" s="822">
        <v>4063.52</v>
      </c>
      <c r="P780" s="831">
        <v>2</v>
      </c>
      <c r="Q780" s="831">
        <v>7587</v>
      </c>
      <c r="R780" s="827">
        <v>1.8671004449344411</v>
      </c>
      <c r="S780" s="832">
        <v>3793.5</v>
      </c>
    </row>
    <row r="781" spans="1:19" ht="14.45" customHeight="1" x14ac:dyDescent="0.2">
      <c r="A781" s="821" t="s">
        <v>5435</v>
      </c>
      <c r="B781" s="822" t="s">
        <v>5436</v>
      </c>
      <c r="C781" s="822" t="s">
        <v>599</v>
      </c>
      <c r="D781" s="822" t="s">
        <v>2901</v>
      </c>
      <c r="E781" s="822" t="s">
        <v>5437</v>
      </c>
      <c r="F781" s="822" t="s">
        <v>5452</v>
      </c>
      <c r="G781" s="822" t="s">
        <v>884</v>
      </c>
      <c r="H781" s="831"/>
      <c r="I781" s="831"/>
      <c r="J781" s="822"/>
      <c r="K781" s="822"/>
      <c r="L781" s="831"/>
      <c r="M781" s="831"/>
      <c r="N781" s="822"/>
      <c r="O781" s="822"/>
      <c r="P781" s="831">
        <v>2.5499999999999998</v>
      </c>
      <c r="Q781" s="831">
        <v>277.08999999999997</v>
      </c>
      <c r="R781" s="827"/>
      <c r="S781" s="832">
        <v>108.66274509803921</v>
      </c>
    </row>
    <row r="782" spans="1:19" ht="14.45" customHeight="1" x14ac:dyDescent="0.2">
      <c r="A782" s="821" t="s">
        <v>5435</v>
      </c>
      <c r="B782" s="822" t="s">
        <v>5436</v>
      </c>
      <c r="C782" s="822" t="s">
        <v>599</v>
      </c>
      <c r="D782" s="822" t="s">
        <v>2901</v>
      </c>
      <c r="E782" s="822" t="s">
        <v>5437</v>
      </c>
      <c r="F782" s="822" t="s">
        <v>5453</v>
      </c>
      <c r="G782" s="822" t="s">
        <v>884</v>
      </c>
      <c r="H782" s="831"/>
      <c r="I782" s="831"/>
      <c r="J782" s="822"/>
      <c r="K782" s="822"/>
      <c r="L782" s="831"/>
      <c r="M782" s="831"/>
      <c r="N782" s="822"/>
      <c r="O782" s="822"/>
      <c r="P782" s="831">
        <v>5.23</v>
      </c>
      <c r="Q782" s="831">
        <v>979.79</v>
      </c>
      <c r="R782" s="827"/>
      <c r="S782" s="832">
        <v>187.34034416826</v>
      </c>
    </row>
    <row r="783" spans="1:19" ht="14.45" customHeight="1" x14ac:dyDescent="0.2">
      <c r="A783" s="821" t="s">
        <v>5435</v>
      </c>
      <c r="B783" s="822" t="s">
        <v>5436</v>
      </c>
      <c r="C783" s="822" t="s">
        <v>599</v>
      </c>
      <c r="D783" s="822" t="s">
        <v>2901</v>
      </c>
      <c r="E783" s="822" t="s">
        <v>5437</v>
      </c>
      <c r="F783" s="822" t="s">
        <v>5459</v>
      </c>
      <c r="G783" s="822" t="s">
        <v>2824</v>
      </c>
      <c r="H783" s="831">
        <v>206.68</v>
      </c>
      <c r="I783" s="831">
        <v>2869995.11</v>
      </c>
      <c r="J783" s="822">
        <v>0.97937613258687006</v>
      </c>
      <c r="K783" s="822">
        <v>13886.177230501256</v>
      </c>
      <c r="L783" s="831">
        <v>223.27</v>
      </c>
      <c r="M783" s="831">
        <v>2930431.9499999997</v>
      </c>
      <c r="N783" s="822">
        <v>1</v>
      </c>
      <c r="O783" s="822">
        <v>13125.059121243336</v>
      </c>
      <c r="P783" s="831">
        <v>153.57999999999998</v>
      </c>
      <c r="Q783" s="831">
        <v>1207541.5</v>
      </c>
      <c r="R783" s="827">
        <v>0.41206945617692986</v>
      </c>
      <c r="S783" s="832">
        <v>7862.6220862091423</v>
      </c>
    </row>
    <row r="784" spans="1:19" ht="14.45" customHeight="1" x14ac:dyDescent="0.2">
      <c r="A784" s="821" t="s">
        <v>5435</v>
      </c>
      <c r="B784" s="822" t="s">
        <v>5436</v>
      </c>
      <c r="C784" s="822" t="s">
        <v>599</v>
      </c>
      <c r="D784" s="822" t="s">
        <v>2901</v>
      </c>
      <c r="E784" s="822" t="s">
        <v>5437</v>
      </c>
      <c r="F784" s="822" t="s">
        <v>5460</v>
      </c>
      <c r="G784" s="822" t="s">
        <v>5461</v>
      </c>
      <c r="H784" s="831">
        <v>1</v>
      </c>
      <c r="I784" s="831">
        <v>28544.97</v>
      </c>
      <c r="J784" s="822"/>
      <c r="K784" s="822">
        <v>28544.97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5435</v>
      </c>
      <c r="B785" s="822" t="s">
        <v>5436</v>
      </c>
      <c r="C785" s="822" t="s">
        <v>599</v>
      </c>
      <c r="D785" s="822" t="s">
        <v>2901</v>
      </c>
      <c r="E785" s="822" t="s">
        <v>5437</v>
      </c>
      <c r="F785" s="822" t="s">
        <v>5462</v>
      </c>
      <c r="G785" s="822" t="s">
        <v>5461</v>
      </c>
      <c r="H785" s="831">
        <v>1</v>
      </c>
      <c r="I785" s="831">
        <v>57847.6</v>
      </c>
      <c r="J785" s="822"/>
      <c r="K785" s="822">
        <v>57847.6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5435</v>
      </c>
      <c r="B786" s="822" t="s">
        <v>5436</v>
      </c>
      <c r="C786" s="822" t="s">
        <v>599</v>
      </c>
      <c r="D786" s="822" t="s">
        <v>2901</v>
      </c>
      <c r="E786" s="822" t="s">
        <v>5437</v>
      </c>
      <c r="F786" s="822" t="s">
        <v>5463</v>
      </c>
      <c r="G786" s="822" t="s">
        <v>5461</v>
      </c>
      <c r="H786" s="831">
        <v>39</v>
      </c>
      <c r="I786" s="831">
        <v>4346417.49</v>
      </c>
      <c r="J786" s="822">
        <v>1.6956461230742943</v>
      </c>
      <c r="K786" s="822">
        <v>111446.60230769232</v>
      </c>
      <c r="L786" s="831">
        <v>23</v>
      </c>
      <c r="M786" s="831">
        <v>2563281</v>
      </c>
      <c r="N786" s="822">
        <v>1</v>
      </c>
      <c r="O786" s="822">
        <v>111447</v>
      </c>
      <c r="P786" s="831">
        <v>12</v>
      </c>
      <c r="Q786" s="831">
        <v>1328338</v>
      </c>
      <c r="R786" s="827">
        <v>0.51821786218522281</v>
      </c>
      <c r="S786" s="832">
        <v>110694.83333333333</v>
      </c>
    </row>
    <row r="787" spans="1:19" ht="14.45" customHeight="1" x14ac:dyDescent="0.2">
      <c r="A787" s="821" t="s">
        <v>5435</v>
      </c>
      <c r="B787" s="822" t="s">
        <v>5436</v>
      </c>
      <c r="C787" s="822" t="s">
        <v>599</v>
      </c>
      <c r="D787" s="822" t="s">
        <v>2901</v>
      </c>
      <c r="E787" s="822" t="s">
        <v>5437</v>
      </c>
      <c r="F787" s="822" t="s">
        <v>5466</v>
      </c>
      <c r="G787" s="822" t="s">
        <v>5467</v>
      </c>
      <c r="H787" s="831">
        <v>33</v>
      </c>
      <c r="I787" s="831">
        <v>1075611.48</v>
      </c>
      <c r="J787" s="822">
        <v>1.5439906017967862</v>
      </c>
      <c r="K787" s="822">
        <v>32594.287272727273</v>
      </c>
      <c r="L787" s="831">
        <v>29</v>
      </c>
      <c r="M787" s="831">
        <v>696643.8</v>
      </c>
      <c r="N787" s="822">
        <v>1</v>
      </c>
      <c r="O787" s="822">
        <v>24022.2</v>
      </c>
      <c r="P787" s="831">
        <v>33</v>
      </c>
      <c r="Q787" s="831">
        <v>191820.75</v>
      </c>
      <c r="R787" s="827">
        <v>0.27534982727184248</v>
      </c>
      <c r="S787" s="832">
        <v>5812.75</v>
      </c>
    </row>
    <row r="788" spans="1:19" ht="14.45" customHeight="1" x14ac:dyDescent="0.2">
      <c r="A788" s="821" t="s">
        <v>5435</v>
      </c>
      <c r="B788" s="822" t="s">
        <v>5436</v>
      </c>
      <c r="C788" s="822" t="s">
        <v>599</v>
      </c>
      <c r="D788" s="822" t="s">
        <v>2901</v>
      </c>
      <c r="E788" s="822" t="s">
        <v>5437</v>
      </c>
      <c r="F788" s="822" t="s">
        <v>5468</v>
      </c>
      <c r="G788" s="822" t="s">
        <v>5469</v>
      </c>
      <c r="H788" s="831">
        <v>10</v>
      </c>
      <c r="I788" s="831">
        <v>82945.7</v>
      </c>
      <c r="J788" s="822"/>
      <c r="K788" s="822">
        <v>8294.57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5435</v>
      </c>
      <c r="B789" s="822" t="s">
        <v>5436</v>
      </c>
      <c r="C789" s="822" t="s">
        <v>599</v>
      </c>
      <c r="D789" s="822" t="s">
        <v>2901</v>
      </c>
      <c r="E789" s="822" t="s">
        <v>5437</v>
      </c>
      <c r="F789" s="822" t="s">
        <v>5472</v>
      </c>
      <c r="G789" s="822" t="s">
        <v>5467</v>
      </c>
      <c r="H789" s="831">
        <v>2</v>
      </c>
      <c r="I789" s="831">
        <v>197368.55</v>
      </c>
      <c r="J789" s="822">
        <v>2.738696566786833</v>
      </c>
      <c r="K789" s="822">
        <v>98684.274999999994</v>
      </c>
      <c r="L789" s="831">
        <v>1</v>
      </c>
      <c r="M789" s="831">
        <v>72066.600000000006</v>
      </c>
      <c r="N789" s="822">
        <v>1</v>
      </c>
      <c r="O789" s="822">
        <v>72066.600000000006</v>
      </c>
      <c r="P789" s="831">
        <v>1</v>
      </c>
      <c r="Q789" s="831">
        <v>17438.240000000002</v>
      </c>
      <c r="R789" s="827">
        <v>0.24197395187229589</v>
      </c>
      <c r="S789" s="832">
        <v>17438.240000000002</v>
      </c>
    </row>
    <row r="790" spans="1:19" ht="14.45" customHeight="1" x14ac:dyDescent="0.2">
      <c r="A790" s="821" t="s">
        <v>5435</v>
      </c>
      <c r="B790" s="822" t="s">
        <v>5436</v>
      </c>
      <c r="C790" s="822" t="s">
        <v>599</v>
      </c>
      <c r="D790" s="822" t="s">
        <v>2901</v>
      </c>
      <c r="E790" s="822" t="s">
        <v>5437</v>
      </c>
      <c r="F790" s="822" t="s">
        <v>5473</v>
      </c>
      <c r="G790" s="822" t="s">
        <v>2095</v>
      </c>
      <c r="H790" s="831">
        <v>2.54</v>
      </c>
      <c r="I790" s="831">
        <v>16704.84</v>
      </c>
      <c r="J790" s="822">
        <v>7.1916985521062821E-2</v>
      </c>
      <c r="K790" s="822">
        <v>6576.7086614173231</v>
      </c>
      <c r="L790" s="831">
        <v>35.89</v>
      </c>
      <c r="M790" s="831">
        <v>232279.47999999998</v>
      </c>
      <c r="N790" s="822">
        <v>1</v>
      </c>
      <c r="O790" s="822">
        <v>6471.9832822513226</v>
      </c>
      <c r="P790" s="831">
        <v>16.259999999999998</v>
      </c>
      <c r="Q790" s="831">
        <v>104867.42</v>
      </c>
      <c r="R790" s="827">
        <v>0.45147087465496311</v>
      </c>
      <c r="S790" s="832">
        <v>6449.4108241082422</v>
      </c>
    </row>
    <row r="791" spans="1:19" ht="14.45" customHeight="1" x14ac:dyDescent="0.2">
      <c r="A791" s="821" t="s">
        <v>5435</v>
      </c>
      <c r="B791" s="822" t="s">
        <v>5436</v>
      </c>
      <c r="C791" s="822" t="s">
        <v>599</v>
      </c>
      <c r="D791" s="822" t="s">
        <v>2901</v>
      </c>
      <c r="E791" s="822" t="s">
        <v>5437</v>
      </c>
      <c r="F791" s="822" t="s">
        <v>5474</v>
      </c>
      <c r="G791" s="822" t="s">
        <v>2095</v>
      </c>
      <c r="H791" s="831">
        <v>1</v>
      </c>
      <c r="I791" s="831">
        <v>26306.82</v>
      </c>
      <c r="J791" s="822">
        <v>2.9287575926447616E-2</v>
      </c>
      <c r="K791" s="822">
        <v>26306.82</v>
      </c>
      <c r="L791" s="831">
        <v>34.71</v>
      </c>
      <c r="M791" s="831">
        <v>898224.55999999994</v>
      </c>
      <c r="N791" s="822">
        <v>1</v>
      </c>
      <c r="O791" s="822">
        <v>25877.976375684237</v>
      </c>
      <c r="P791" s="831">
        <v>22.65</v>
      </c>
      <c r="Q791" s="831">
        <v>584324.69999999995</v>
      </c>
      <c r="R791" s="827">
        <v>0.65053298030505868</v>
      </c>
      <c r="S791" s="832">
        <v>25798</v>
      </c>
    </row>
    <row r="792" spans="1:19" ht="14.45" customHeight="1" x14ac:dyDescent="0.2">
      <c r="A792" s="821" t="s">
        <v>5435</v>
      </c>
      <c r="B792" s="822" t="s">
        <v>5436</v>
      </c>
      <c r="C792" s="822" t="s">
        <v>599</v>
      </c>
      <c r="D792" s="822" t="s">
        <v>2901</v>
      </c>
      <c r="E792" s="822" t="s">
        <v>5437</v>
      </c>
      <c r="F792" s="822" t="s">
        <v>5475</v>
      </c>
      <c r="G792" s="822" t="s">
        <v>2107</v>
      </c>
      <c r="H792" s="831">
        <v>5</v>
      </c>
      <c r="I792" s="831">
        <v>24452.95</v>
      </c>
      <c r="J792" s="822">
        <v>1.25</v>
      </c>
      <c r="K792" s="822">
        <v>4890.59</v>
      </c>
      <c r="L792" s="831">
        <v>4</v>
      </c>
      <c r="M792" s="831">
        <v>19562.36</v>
      </c>
      <c r="N792" s="822">
        <v>1</v>
      </c>
      <c r="O792" s="822">
        <v>4890.59</v>
      </c>
      <c r="P792" s="831">
        <v>121.16</v>
      </c>
      <c r="Q792" s="831">
        <v>592543.89</v>
      </c>
      <c r="R792" s="827">
        <v>30.290000286264029</v>
      </c>
      <c r="S792" s="832">
        <v>4890.5900462198751</v>
      </c>
    </row>
    <row r="793" spans="1:19" ht="14.45" customHeight="1" x14ac:dyDescent="0.2">
      <c r="A793" s="821" t="s">
        <v>5435</v>
      </c>
      <c r="B793" s="822" t="s">
        <v>5436</v>
      </c>
      <c r="C793" s="822" t="s">
        <v>599</v>
      </c>
      <c r="D793" s="822" t="s">
        <v>2901</v>
      </c>
      <c r="E793" s="822" t="s">
        <v>5437</v>
      </c>
      <c r="F793" s="822" t="s">
        <v>5477</v>
      </c>
      <c r="G793" s="822" t="s">
        <v>2837</v>
      </c>
      <c r="H793" s="831">
        <v>22.59</v>
      </c>
      <c r="I793" s="831">
        <v>217127.77</v>
      </c>
      <c r="J793" s="822"/>
      <c r="K793" s="822">
        <v>9611.6764054891537</v>
      </c>
      <c r="L793" s="831"/>
      <c r="M793" s="831"/>
      <c r="N793" s="822"/>
      <c r="O793" s="822"/>
      <c r="P793" s="831">
        <v>16</v>
      </c>
      <c r="Q793" s="831">
        <v>146405.28</v>
      </c>
      <c r="R793" s="827"/>
      <c r="S793" s="832">
        <v>9150.33</v>
      </c>
    </row>
    <row r="794" spans="1:19" ht="14.45" customHeight="1" x14ac:dyDescent="0.2">
      <c r="A794" s="821" t="s">
        <v>5435</v>
      </c>
      <c r="B794" s="822" t="s">
        <v>5436</v>
      </c>
      <c r="C794" s="822" t="s">
        <v>599</v>
      </c>
      <c r="D794" s="822" t="s">
        <v>2901</v>
      </c>
      <c r="E794" s="822" t="s">
        <v>5437</v>
      </c>
      <c r="F794" s="822" t="s">
        <v>5479</v>
      </c>
      <c r="G794" s="822" t="s">
        <v>2057</v>
      </c>
      <c r="H794" s="831"/>
      <c r="I794" s="831"/>
      <c r="J794" s="822"/>
      <c r="K794" s="822"/>
      <c r="L794" s="831">
        <v>55</v>
      </c>
      <c r="M794" s="831">
        <v>70997.3</v>
      </c>
      <c r="N794" s="822">
        <v>1</v>
      </c>
      <c r="O794" s="822">
        <v>1290.8600000000001</v>
      </c>
      <c r="P794" s="831"/>
      <c r="Q794" s="831"/>
      <c r="R794" s="827"/>
      <c r="S794" s="832"/>
    </row>
    <row r="795" spans="1:19" ht="14.45" customHeight="1" x14ac:dyDescent="0.2">
      <c r="A795" s="821" t="s">
        <v>5435</v>
      </c>
      <c r="B795" s="822" t="s">
        <v>5436</v>
      </c>
      <c r="C795" s="822" t="s">
        <v>599</v>
      </c>
      <c r="D795" s="822" t="s">
        <v>2901</v>
      </c>
      <c r="E795" s="822" t="s">
        <v>5437</v>
      </c>
      <c r="F795" s="822" t="s">
        <v>5481</v>
      </c>
      <c r="G795" s="822" t="s">
        <v>1298</v>
      </c>
      <c r="H795" s="831">
        <v>33</v>
      </c>
      <c r="I795" s="831">
        <v>5969.41</v>
      </c>
      <c r="J795" s="822">
        <v>1.3192357842162259</v>
      </c>
      <c r="K795" s="822">
        <v>180.89121212121211</v>
      </c>
      <c r="L795" s="831">
        <v>25.799999999999997</v>
      </c>
      <c r="M795" s="831">
        <v>4524.8999999999996</v>
      </c>
      <c r="N795" s="822">
        <v>1</v>
      </c>
      <c r="O795" s="822">
        <v>175.38372093023256</v>
      </c>
      <c r="P795" s="831">
        <v>41.6</v>
      </c>
      <c r="Q795" s="831">
        <v>7288.3200000000006</v>
      </c>
      <c r="R795" s="827">
        <v>1.6107140489292584</v>
      </c>
      <c r="S795" s="832">
        <v>175.20000000000002</v>
      </c>
    </row>
    <row r="796" spans="1:19" ht="14.45" customHeight="1" x14ac:dyDescent="0.2">
      <c r="A796" s="821" t="s">
        <v>5435</v>
      </c>
      <c r="B796" s="822" t="s">
        <v>5436</v>
      </c>
      <c r="C796" s="822" t="s">
        <v>599</v>
      </c>
      <c r="D796" s="822" t="s">
        <v>2901</v>
      </c>
      <c r="E796" s="822" t="s">
        <v>5437</v>
      </c>
      <c r="F796" s="822" t="s">
        <v>5482</v>
      </c>
      <c r="G796" s="822" t="s">
        <v>816</v>
      </c>
      <c r="H796" s="831">
        <v>9.6</v>
      </c>
      <c r="I796" s="831">
        <v>817.44</v>
      </c>
      <c r="J796" s="822">
        <v>3.8811129047573831</v>
      </c>
      <c r="K796" s="822">
        <v>85.15</v>
      </c>
      <c r="L796" s="831">
        <v>3.5000000000000004</v>
      </c>
      <c r="M796" s="831">
        <v>210.62</v>
      </c>
      <c r="N796" s="822">
        <v>1</v>
      </c>
      <c r="O796" s="822">
        <v>60.177142857142847</v>
      </c>
      <c r="P796" s="831">
        <v>70.099999999999994</v>
      </c>
      <c r="Q796" s="831">
        <v>4189.5</v>
      </c>
      <c r="R796" s="827">
        <v>19.891273383344412</v>
      </c>
      <c r="S796" s="832">
        <v>59.764621968616268</v>
      </c>
    </row>
    <row r="797" spans="1:19" ht="14.45" customHeight="1" x14ac:dyDescent="0.2">
      <c r="A797" s="821" t="s">
        <v>5435</v>
      </c>
      <c r="B797" s="822" t="s">
        <v>5436</v>
      </c>
      <c r="C797" s="822" t="s">
        <v>599</v>
      </c>
      <c r="D797" s="822" t="s">
        <v>2901</v>
      </c>
      <c r="E797" s="822" t="s">
        <v>5437</v>
      </c>
      <c r="F797" s="822" t="s">
        <v>5483</v>
      </c>
      <c r="G797" s="822" t="s">
        <v>3632</v>
      </c>
      <c r="H797" s="831">
        <v>5.24</v>
      </c>
      <c r="I797" s="831">
        <v>3595.41</v>
      </c>
      <c r="J797" s="822">
        <v>2.087647991267136</v>
      </c>
      <c r="K797" s="822">
        <v>686.14694656488541</v>
      </c>
      <c r="L797" s="831">
        <v>2.5099999999999998</v>
      </c>
      <c r="M797" s="831">
        <v>1722.23</v>
      </c>
      <c r="N797" s="822">
        <v>1</v>
      </c>
      <c r="O797" s="822">
        <v>686.14741035856582</v>
      </c>
      <c r="P797" s="831">
        <v>5.41</v>
      </c>
      <c r="Q797" s="831">
        <v>3712.2</v>
      </c>
      <c r="R797" s="827">
        <v>2.1554612334008811</v>
      </c>
      <c r="S797" s="832">
        <v>686.17375231053597</v>
      </c>
    </row>
    <row r="798" spans="1:19" ht="14.45" customHeight="1" x14ac:dyDescent="0.2">
      <c r="A798" s="821" t="s">
        <v>5435</v>
      </c>
      <c r="B798" s="822" t="s">
        <v>5436</v>
      </c>
      <c r="C798" s="822" t="s">
        <v>599</v>
      </c>
      <c r="D798" s="822" t="s">
        <v>2901</v>
      </c>
      <c r="E798" s="822" t="s">
        <v>5437</v>
      </c>
      <c r="F798" s="822" t="s">
        <v>5484</v>
      </c>
      <c r="G798" s="822" t="s">
        <v>3632</v>
      </c>
      <c r="H798" s="831">
        <v>20.7</v>
      </c>
      <c r="I798" s="831">
        <v>3551.0600000000004</v>
      </c>
      <c r="J798" s="822">
        <v>3.3658379382576795</v>
      </c>
      <c r="K798" s="822">
        <v>171.54879227053144</v>
      </c>
      <c r="L798" s="831">
        <v>6.15</v>
      </c>
      <c r="M798" s="831">
        <v>1055.0300000000002</v>
      </c>
      <c r="N798" s="822">
        <v>1</v>
      </c>
      <c r="O798" s="822">
        <v>171.54959349593497</v>
      </c>
      <c r="P798" s="831">
        <v>6.97</v>
      </c>
      <c r="Q798" s="831">
        <v>1195.69</v>
      </c>
      <c r="R798" s="827">
        <v>1.1333232230363115</v>
      </c>
      <c r="S798" s="832">
        <v>171.54806312769011</v>
      </c>
    </row>
    <row r="799" spans="1:19" ht="14.45" customHeight="1" x14ac:dyDescent="0.2">
      <c r="A799" s="821" t="s">
        <v>5435</v>
      </c>
      <c r="B799" s="822" t="s">
        <v>5436</v>
      </c>
      <c r="C799" s="822" t="s">
        <v>599</v>
      </c>
      <c r="D799" s="822" t="s">
        <v>2901</v>
      </c>
      <c r="E799" s="822" t="s">
        <v>5437</v>
      </c>
      <c r="F799" s="822" t="s">
        <v>5485</v>
      </c>
      <c r="G799" s="822" t="s">
        <v>3632</v>
      </c>
      <c r="H799" s="831">
        <v>28.949999999999996</v>
      </c>
      <c r="I799" s="831">
        <v>9932.380000000001</v>
      </c>
      <c r="J799" s="822">
        <v>1.3878202888992599</v>
      </c>
      <c r="K799" s="822">
        <v>343.0873920552678</v>
      </c>
      <c r="L799" s="831">
        <v>20.86</v>
      </c>
      <c r="M799" s="831">
        <v>7156.82</v>
      </c>
      <c r="N799" s="822">
        <v>1</v>
      </c>
      <c r="O799" s="822">
        <v>343.08820709491852</v>
      </c>
      <c r="P799" s="831">
        <v>21.11</v>
      </c>
      <c r="Q799" s="831">
        <v>7242.59</v>
      </c>
      <c r="R799" s="827">
        <v>1.0119843729477618</v>
      </c>
      <c r="S799" s="832">
        <v>343.08810990052109</v>
      </c>
    </row>
    <row r="800" spans="1:19" ht="14.45" customHeight="1" x14ac:dyDescent="0.2">
      <c r="A800" s="821" t="s">
        <v>5435</v>
      </c>
      <c r="B800" s="822" t="s">
        <v>5436</v>
      </c>
      <c r="C800" s="822" t="s">
        <v>599</v>
      </c>
      <c r="D800" s="822" t="s">
        <v>2901</v>
      </c>
      <c r="E800" s="822" t="s">
        <v>5437</v>
      </c>
      <c r="F800" s="822" t="s">
        <v>5486</v>
      </c>
      <c r="G800" s="822" t="s">
        <v>1392</v>
      </c>
      <c r="H800" s="831"/>
      <c r="I800" s="831"/>
      <c r="J800" s="822"/>
      <c r="K800" s="822"/>
      <c r="L800" s="831">
        <v>0.2</v>
      </c>
      <c r="M800" s="831">
        <v>8.91</v>
      </c>
      <c r="N800" s="822">
        <v>1</v>
      </c>
      <c r="O800" s="822">
        <v>44.55</v>
      </c>
      <c r="P800" s="831"/>
      <c r="Q800" s="831"/>
      <c r="R800" s="827"/>
      <c r="S800" s="832"/>
    </row>
    <row r="801" spans="1:19" ht="14.45" customHeight="1" x14ac:dyDescent="0.2">
      <c r="A801" s="821" t="s">
        <v>5435</v>
      </c>
      <c r="B801" s="822" t="s">
        <v>5436</v>
      </c>
      <c r="C801" s="822" t="s">
        <v>599</v>
      </c>
      <c r="D801" s="822" t="s">
        <v>2901</v>
      </c>
      <c r="E801" s="822" t="s">
        <v>5437</v>
      </c>
      <c r="F801" s="822" t="s">
        <v>5487</v>
      </c>
      <c r="G801" s="822" t="s">
        <v>807</v>
      </c>
      <c r="H801" s="831">
        <v>0.57999999999999996</v>
      </c>
      <c r="I801" s="831">
        <v>157.69999999999999</v>
      </c>
      <c r="J801" s="822"/>
      <c r="K801" s="822">
        <v>271.89655172413791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5435</v>
      </c>
      <c r="B802" s="822" t="s">
        <v>5436</v>
      </c>
      <c r="C802" s="822" t="s">
        <v>599</v>
      </c>
      <c r="D802" s="822" t="s">
        <v>2901</v>
      </c>
      <c r="E802" s="822" t="s">
        <v>5437</v>
      </c>
      <c r="F802" s="822" t="s">
        <v>5488</v>
      </c>
      <c r="G802" s="822" t="s">
        <v>5489</v>
      </c>
      <c r="H802" s="831">
        <v>4</v>
      </c>
      <c r="I802" s="831">
        <v>469.20000000000005</v>
      </c>
      <c r="J802" s="822">
        <v>1.2903225806451617</v>
      </c>
      <c r="K802" s="822">
        <v>117.30000000000001</v>
      </c>
      <c r="L802" s="831">
        <v>3.1</v>
      </c>
      <c r="M802" s="831">
        <v>363.62999999999994</v>
      </c>
      <c r="N802" s="822">
        <v>1</v>
      </c>
      <c r="O802" s="822">
        <v>117.29999999999998</v>
      </c>
      <c r="P802" s="831">
        <v>3.3000000000000003</v>
      </c>
      <c r="Q802" s="831">
        <v>387.09000000000003</v>
      </c>
      <c r="R802" s="827">
        <v>1.0645161290322582</v>
      </c>
      <c r="S802" s="832">
        <v>117.3</v>
      </c>
    </row>
    <row r="803" spans="1:19" ht="14.45" customHeight="1" x14ac:dyDescent="0.2">
      <c r="A803" s="821" t="s">
        <v>5435</v>
      </c>
      <c r="B803" s="822" t="s">
        <v>5436</v>
      </c>
      <c r="C803" s="822" t="s">
        <v>599</v>
      </c>
      <c r="D803" s="822" t="s">
        <v>2901</v>
      </c>
      <c r="E803" s="822" t="s">
        <v>5437</v>
      </c>
      <c r="F803" s="822" t="s">
        <v>5490</v>
      </c>
      <c r="G803" s="822" t="s">
        <v>4160</v>
      </c>
      <c r="H803" s="831">
        <v>5</v>
      </c>
      <c r="I803" s="831">
        <v>433.58000000000004</v>
      </c>
      <c r="J803" s="822">
        <v>5.4360581745235708</v>
      </c>
      <c r="K803" s="822">
        <v>86.716000000000008</v>
      </c>
      <c r="L803" s="831">
        <v>1.2</v>
      </c>
      <c r="M803" s="831">
        <v>79.760000000000005</v>
      </c>
      <c r="N803" s="822">
        <v>1</v>
      </c>
      <c r="O803" s="822">
        <v>66.466666666666669</v>
      </c>
      <c r="P803" s="831"/>
      <c r="Q803" s="831"/>
      <c r="R803" s="827"/>
      <c r="S803" s="832"/>
    </row>
    <row r="804" spans="1:19" ht="14.45" customHeight="1" x14ac:dyDescent="0.2">
      <c r="A804" s="821" t="s">
        <v>5435</v>
      </c>
      <c r="B804" s="822" t="s">
        <v>5436</v>
      </c>
      <c r="C804" s="822" t="s">
        <v>599</v>
      </c>
      <c r="D804" s="822" t="s">
        <v>2901</v>
      </c>
      <c r="E804" s="822" t="s">
        <v>5437</v>
      </c>
      <c r="F804" s="822" t="s">
        <v>5493</v>
      </c>
      <c r="G804" s="822" t="s">
        <v>945</v>
      </c>
      <c r="H804" s="831">
        <v>1.72</v>
      </c>
      <c r="I804" s="831">
        <v>337.94</v>
      </c>
      <c r="J804" s="822">
        <v>1.1377301956031378</v>
      </c>
      <c r="K804" s="822">
        <v>196.47674418604652</v>
      </c>
      <c r="L804" s="831">
        <v>1.57</v>
      </c>
      <c r="M804" s="831">
        <v>297.02999999999997</v>
      </c>
      <c r="N804" s="822">
        <v>1</v>
      </c>
      <c r="O804" s="822">
        <v>189.19108280254775</v>
      </c>
      <c r="P804" s="831">
        <v>0.49</v>
      </c>
      <c r="Q804" s="831">
        <v>90.3</v>
      </c>
      <c r="R804" s="827">
        <v>0.30400969599030403</v>
      </c>
      <c r="S804" s="832">
        <v>184.28571428571428</v>
      </c>
    </row>
    <row r="805" spans="1:19" ht="14.45" customHeight="1" x14ac:dyDescent="0.2">
      <c r="A805" s="821" t="s">
        <v>5435</v>
      </c>
      <c r="B805" s="822" t="s">
        <v>5436</v>
      </c>
      <c r="C805" s="822" t="s">
        <v>599</v>
      </c>
      <c r="D805" s="822" t="s">
        <v>2901</v>
      </c>
      <c r="E805" s="822" t="s">
        <v>5437</v>
      </c>
      <c r="F805" s="822" t="s">
        <v>5494</v>
      </c>
      <c r="G805" s="822" t="s">
        <v>2512</v>
      </c>
      <c r="H805" s="831">
        <v>55.319999999999993</v>
      </c>
      <c r="I805" s="831">
        <v>130161.94000000002</v>
      </c>
      <c r="J805" s="822"/>
      <c r="K805" s="822">
        <v>2352.8911785972527</v>
      </c>
      <c r="L805" s="831"/>
      <c r="M805" s="831"/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5435</v>
      </c>
      <c r="B806" s="822" t="s">
        <v>5436</v>
      </c>
      <c r="C806" s="822" t="s">
        <v>599</v>
      </c>
      <c r="D806" s="822" t="s">
        <v>2901</v>
      </c>
      <c r="E806" s="822" t="s">
        <v>5437</v>
      </c>
      <c r="F806" s="822" t="s">
        <v>5497</v>
      </c>
      <c r="G806" s="822"/>
      <c r="H806" s="831">
        <v>0</v>
      </c>
      <c r="I806" s="831">
        <v>0</v>
      </c>
      <c r="J806" s="822"/>
      <c r="K806" s="822"/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5435</v>
      </c>
      <c r="B807" s="822" t="s">
        <v>5436</v>
      </c>
      <c r="C807" s="822" t="s">
        <v>599</v>
      </c>
      <c r="D807" s="822" t="s">
        <v>2901</v>
      </c>
      <c r="E807" s="822" t="s">
        <v>5437</v>
      </c>
      <c r="F807" s="822" t="s">
        <v>5505</v>
      </c>
      <c r="G807" s="822" t="s">
        <v>5506</v>
      </c>
      <c r="H807" s="831"/>
      <c r="I807" s="831"/>
      <c r="J807" s="822"/>
      <c r="K807" s="822"/>
      <c r="L807" s="831"/>
      <c r="M807" s="831"/>
      <c r="N807" s="822"/>
      <c r="O807" s="822"/>
      <c r="P807" s="831">
        <v>6</v>
      </c>
      <c r="Q807" s="831">
        <v>23262</v>
      </c>
      <c r="R807" s="827"/>
      <c r="S807" s="832">
        <v>3877</v>
      </c>
    </row>
    <row r="808" spans="1:19" ht="14.45" customHeight="1" x14ac:dyDescent="0.2">
      <c r="A808" s="821" t="s">
        <v>5435</v>
      </c>
      <c r="B808" s="822" t="s">
        <v>5436</v>
      </c>
      <c r="C808" s="822" t="s">
        <v>599</v>
      </c>
      <c r="D808" s="822" t="s">
        <v>2901</v>
      </c>
      <c r="E808" s="822" t="s">
        <v>5437</v>
      </c>
      <c r="F808" s="822" t="s">
        <v>5507</v>
      </c>
      <c r="G808" s="822" t="s">
        <v>5506</v>
      </c>
      <c r="H808" s="831"/>
      <c r="I808" s="831"/>
      <c r="J808" s="822"/>
      <c r="K808" s="822"/>
      <c r="L808" s="831"/>
      <c r="M808" s="831"/>
      <c r="N808" s="822"/>
      <c r="O808" s="822"/>
      <c r="P808" s="831">
        <v>17</v>
      </c>
      <c r="Q808" s="831">
        <v>301138</v>
      </c>
      <c r="R808" s="827"/>
      <c r="S808" s="832">
        <v>17714</v>
      </c>
    </row>
    <row r="809" spans="1:19" ht="14.45" customHeight="1" x14ac:dyDescent="0.2">
      <c r="A809" s="821" t="s">
        <v>5435</v>
      </c>
      <c r="B809" s="822" t="s">
        <v>5436</v>
      </c>
      <c r="C809" s="822" t="s">
        <v>599</v>
      </c>
      <c r="D809" s="822" t="s">
        <v>2901</v>
      </c>
      <c r="E809" s="822" t="s">
        <v>5437</v>
      </c>
      <c r="F809" s="822" t="s">
        <v>5508</v>
      </c>
      <c r="G809" s="822" t="s">
        <v>5509</v>
      </c>
      <c r="H809" s="831">
        <v>147.07</v>
      </c>
      <c r="I809" s="831">
        <v>33472.1</v>
      </c>
      <c r="J809" s="822">
        <v>3.5254088406693112</v>
      </c>
      <c r="K809" s="822">
        <v>227.59298293329707</v>
      </c>
      <c r="L809" s="831">
        <v>120.55</v>
      </c>
      <c r="M809" s="831">
        <v>9494.5300000000007</v>
      </c>
      <c r="N809" s="822">
        <v>1</v>
      </c>
      <c r="O809" s="822">
        <v>78.760099543757789</v>
      </c>
      <c r="P809" s="831"/>
      <c r="Q809" s="831"/>
      <c r="R809" s="827"/>
      <c r="S809" s="832"/>
    </row>
    <row r="810" spans="1:19" ht="14.45" customHeight="1" x14ac:dyDescent="0.2">
      <c r="A810" s="821" t="s">
        <v>5435</v>
      </c>
      <c r="B810" s="822" t="s">
        <v>5436</v>
      </c>
      <c r="C810" s="822" t="s">
        <v>599</v>
      </c>
      <c r="D810" s="822" t="s">
        <v>2901</v>
      </c>
      <c r="E810" s="822" t="s">
        <v>5437</v>
      </c>
      <c r="F810" s="822" t="s">
        <v>5515</v>
      </c>
      <c r="G810" s="822" t="s">
        <v>5516</v>
      </c>
      <c r="H810" s="831">
        <v>32</v>
      </c>
      <c r="I810" s="831">
        <v>214771.84</v>
      </c>
      <c r="J810" s="822">
        <v>1.3343313551824572</v>
      </c>
      <c r="K810" s="822">
        <v>6711.62</v>
      </c>
      <c r="L810" s="831">
        <v>24</v>
      </c>
      <c r="M810" s="831">
        <v>160958.39999999999</v>
      </c>
      <c r="N810" s="822">
        <v>1</v>
      </c>
      <c r="O810" s="822">
        <v>6706.5999999999995</v>
      </c>
      <c r="P810" s="831">
        <v>29</v>
      </c>
      <c r="Q810" s="831">
        <v>194488.1</v>
      </c>
      <c r="R810" s="827">
        <v>1.2083128311414628</v>
      </c>
      <c r="S810" s="832">
        <v>6706.4862068965522</v>
      </c>
    </row>
    <row r="811" spans="1:19" ht="14.45" customHeight="1" x14ac:dyDescent="0.2">
      <c r="A811" s="821" t="s">
        <v>5435</v>
      </c>
      <c r="B811" s="822" t="s">
        <v>5436</v>
      </c>
      <c r="C811" s="822" t="s">
        <v>599</v>
      </c>
      <c r="D811" s="822" t="s">
        <v>2901</v>
      </c>
      <c r="E811" s="822" t="s">
        <v>5437</v>
      </c>
      <c r="F811" s="822" t="s">
        <v>5517</v>
      </c>
      <c r="G811" s="822" t="s">
        <v>5509</v>
      </c>
      <c r="H811" s="831">
        <v>33.839999999999996</v>
      </c>
      <c r="I811" s="831">
        <v>87016.54</v>
      </c>
      <c r="J811" s="822">
        <v>24.676232797270817</v>
      </c>
      <c r="K811" s="822">
        <v>2571.4107565011823</v>
      </c>
      <c r="L811" s="831">
        <v>7.4</v>
      </c>
      <c r="M811" s="831">
        <v>3526.33</v>
      </c>
      <c r="N811" s="822">
        <v>1</v>
      </c>
      <c r="O811" s="822">
        <v>476.53108108108103</v>
      </c>
      <c r="P811" s="831"/>
      <c r="Q811" s="831"/>
      <c r="R811" s="827"/>
      <c r="S811" s="832"/>
    </row>
    <row r="812" spans="1:19" ht="14.45" customHeight="1" x14ac:dyDescent="0.2">
      <c r="A812" s="821" t="s">
        <v>5435</v>
      </c>
      <c r="B812" s="822" t="s">
        <v>5436</v>
      </c>
      <c r="C812" s="822" t="s">
        <v>599</v>
      </c>
      <c r="D812" s="822" t="s">
        <v>2901</v>
      </c>
      <c r="E812" s="822" t="s">
        <v>5437</v>
      </c>
      <c r="F812" s="822" t="s">
        <v>5518</v>
      </c>
      <c r="G812" s="822" t="s">
        <v>5509</v>
      </c>
      <c r="H812" s="831">
        <v>55.41</v>
      </c>
      <c r="I812" s="831">
        <v>62225.69</v>
      </c>
      <c r="J812" s="822">
        <v>6.6217901035531135</v>
      </c>
      <c r="K812" s="822">
        <v>1123.00469229381</v>
      </c>
      <c r="L812" s="831">
        <v>41.83</v>
      </c>
      <c r="M812" s="831">
        <v>9397.11</v>
      </c>
      <c r="N812" s="822">
        <v>1</v>
      </c>
      <c r="O812" s="822">
        <v>224.65001195314369</v>
      </c>
      <c r="P812" s="831"/>
      <c r="Q812" s="831"/>
      <c r="R812" s="827"/>
      <c r="S812" s="832"/>
    </row>
    <row r="813" spans="1:19" ht="14.45" customHeight="1" x14ac:dyDescent="0.2">
      <c r="A813" s="821" t="s">
        <v>5435</v>
      </c>
      <c r="B813" s="822" t="s">
        <v>5436</v>
      </c>
      <c r="C813" s="822" t="s">
        <v>599</v>
      </c>
      <c r="D813" s="822" t="s">
        <v>2901</v>
      </c>
      <c r="E813" s="822" t="s">
        <v>5437</v>
      </c>
      <c r="F813" s="822" t="s">
        <v>5520</v>
      </c>
      <c r="G813" s="822" t="s">
        <v>2721</v>
      </c>
      <c r="H813" s="831"/>
      <c r="I813" s="831"/>
      <c r="J813" s="822"/>
      <c r="K813" s="822"/>
      <c r="L813" s="831"/>
      <c r="M813" s="831"/>
      <c r="N813" s="822"/>
      <c r="O813" s="822"/>
      <c r="P813" s="831">
        <v>1</v>
      </c>
      <c r="Q813" s="831">
        <v>576.70000000000005</v>
      </c>
      <c r="R813" s="827"/>
      <c r="S813" s="832">
        <v>576.70000000000005</v>
      </c>
    </row>
    <row r="814" spans="1:19" ht="14.45" customHeight="1" x14ac:dyDescent="0.2">
      <c r="A814" s="821" t="s">
        <v>5435</v>
      </c>
      <c r="B814" s="822" t="s">
        <v>5436</v>
      </c>
      <c r="C814" s="822" t="s">
        <v>599</v>
      </c>
      <c r="D814" s="822" t="s">
        <v>2901</v>
      </c>
      <c r="E814" s="822" t="s">
        <v>5437</v>
      </c>
      <c r="F814" s="822" t="s">
        <v>5521</v>
      </c>
      <c r="G814" s="822" t="s">
        <v>2721</v>
      </c>
      <c r="H814" s="831">
        <v>32</v>
      </c>
      <c r="I814" s="831">
        <v>143388.27000000002</v>
      </c>
      <c r="J814" s="822">
        <v>11.484015569562466</v>
      </c>
      <c r="K814" s="822">
        <v>4480.8834375000006</v>
      </c>
      <c r="L814" s="831">
        <v>23.4</v>
      </c>
      <c r="M814" s="831">
        <v>12485.900000000001</v>
      </c>
      <c r="N814" s="822">
        <v>1</v>
      </c>
      <c r="O814" s="822">
        <v>533.58547008547021</v>
      </c>
      <c r="P814" s="831">
        <v>22.6</v>
      </c>
      <c r="Q814" s="831">
        <v>12601.12</v>
      </c>
      <c r="R814" s="827">
        <v>1.0092280091943713</v>
      </c>
      <c r="S814" s="832">
        <v>557.57168141592922</v>
      </c>
    </row>
    <row r="815" spans="1:19" ht="14.45" customHeight="1" x14ac:dyDescent="0.2">
      <c r="A815" s="821" t="s">
        <v>5435</v>
      </c>
      <c r="B815" s="822" t="s">
        <v>5436</v>
      </c>
      <c r="C815" s="822" t="s">
        <v>599</v>
      </c>
      <c r="D815" s="822" t="s">
        <v>2901</v>
      </c>
      <c r="E815" s="822" t="s">
        <v>5437</v>
      </c>
      <c r="F815" s="822" t="s">
        <v>5522</v>
      </c>
      <c r="G815" s="822" t="s">
        <v>5523</v>
      </c>
      <c r="H815" s="831"/>
      <c r="I815" s="831"/>
      <c r="J815" s="822"/>
      <c r="K815" s="822"/>
      <c r="L815" s="831">
        <v>3</v>
      </c>
      <c r="M815" s="831">
        <v>268695.90000000002</v>
      </c>
      <c r="N815" s="822">
        <v>1</v>
      </c>
      <c r="O815" s="822">
        <v>89565.3</v>
      </c>
      <c r="P815" s="831"/>
      <c r="Q815" s="831"/>
      <c r="R815" s="827"/>
      <c r="S815" s="832"/>
    </row>
    <row r="816" spans="1:19" ht="14.45" customHeight="1" x14ac:dyDescent="0.2">
      <c r="A816" s="821" t="s">
        <v>5435</v>
      </c>
      <c r="B816" s="822" t="s">
        <v>5436</v>
      </c>
      <c r="C816" s="822" t="s">
        <v>599</v>
      </c>
      <c r="D816" s="822" t="s">
        <v>2901</v>
      </c>
      <c r="E816" s="822" t="s">
        <v>5437</v>
      </c>
      <c r="F816" s="822" t="s">
        <v>5524</v>
      </c>
      <c r="G816" s="822" t="s">
        <v>2845</v>
      </c>
      <c r="H816" s="831"/>
      <c r="I816" s="831"/>
      <c r="J816" s="822"/>
      <c r="K816" s="822"/>
      <c r="L816" s="831">
        <v>12</v>
      </c>
      <c r="M816" s="831">
        <v>301707.59999999998</v>
      </c>
      <c r="N816" s="822">
        <v>1</v>
      </c>
      <c r="O816" s="822">
        <v>25142.3</v>
      </c>
      <c r="P816" s="831">
        <v>17</v>
      </c>
      <c r="Q816" s="831">
        <v>427419.10000000003</v>
      </c>
      <c r="R816" s="827">
        <v>1.416666666666667</v>
      </c>
      <c r="S816" s="832">
        <v>25142.300000000003</v>
      </c>
    </row>
    <row r="817" spans="1:19" ht="14.45" customHeight="1" x14ac:dyDescent="0.2">
      <c r="A817" s="821" t="s">
        <v>5435</v>
      </c>
      <c r="B817" s="822" t="s">
        <v>5436</v>
      </c>
      <c r="C817" s="822" t="s">
        <v>599</v>
      </c>
      <c r="D817" s="822" t="s">
        <v>2901</v>
      </c>
      <c r="E817" s="822" t="s">
        <v>5437</v>
      </c>
      <c r="F817" s="822" t="s">
        <v>5525</v>
      </c>
      <c r="G817" s="822" t="s">
        <v>5526</v>
      </c>
      <c r="H817" s="831">
        <v>14</v>
      </c>
      <c r="I817" s="831">
        <v>51542.11</v>
      </c>
      <c r="J817" s="822">
        <v>1.1400970126655301</v>
      </c>
      <c r="K817" s="822">
        <v>3681.5792857142856</v>
      </c>
      <c r="L817" s="831">
        <v>14</v>
      </c>
      <c r="M817" s="831">
        <v>45208.53</v>
      </c>
      <c r="N817" s="822">
        <v>1</v>
      </c>
      <c r="O817" s="822">
        <v>3229.1807142857142</v>
      </c>
      <c r="P817" s="831">
        <v>12</v>
      </c>
      <c r="Q817" s="831">
        <v>38490.720000000001</v>
      </c>
      <c r="R817" s="827">
        <v>0.85140392753314476</v>
      </c>
      <c r="S817" s="832">
        <v>3207.56</v>
      </c>
    </row>
    <row r="818" spans="1:19" ht="14.45" customHeight="1" x14ac:dyDescent="0.2">
      <c r="A818" s="821" t="s">
        <v>5435</v>
      </c>
      <c r="B818" s="822" t="s">
        <v>5436</v>
      </c>
      <c r="C818" s="822" t="s">
        <v>599</v>
      </c>
      <c r="D818" s="822" t="s">
        <v>2901</v>
      </c>
      <c r="E818" s="822" t="s">
        <v>5437</v>
      </c>
      <c r="F818" s="822" t="s">
        <v>5527</v>
      </c>
      <c r="G818" s="822" t="s">
        <v>5526</v>
      </c>
      <c r="H818" s="831">
        <v>1</v>
      </c>
      <c r="I818" s="831">
        <v>7280.72</v>
      </c>
      <c r="J818" s="822">
        <v>1.8438831174751431</v>
      </c>
      <c r="K818" s="822">
        <v>7280.72</v>
      </c>
      <c r="L818" s="831">
        <v>1</v>
      </c>
      <c r="M818" s="831">
        <v>3948.58</v>
      </c>
      <c r="N818" s="822">
        <v>1</v>
      </c>
      <c r="O818" s="822">
        <v>3948.58</v>
      </c>
      <c r="P818" s="831"/>
      <c r="Q818" s="831"/>
      <c r="R818" s="827"/>
      <c r="S818" s="832"/>
    </row>
    <row r="819" spans="1:19" ht="14.45" customHeight="1" x14ac:dyDescent="0.2">
      <c r="A819" s="821" t="s">
        <v>5435</v>
      </c>
      <c r="B819" s="822" t="s">
        <v>5436</v>
      </c>
      <c r="C819" s="822" t="s">
        <v>599</v>
      </c>
      <c r="D819" s="822" t="s">
        <v>2901</v>
      </c>
      <c r="E819" s="822" t="s">
        <v>5437</v>
      </c>
      <c r="F819" s="822" t="s">
        <v>5528</v>
      </c>
      <c r="G819" s="822" t="s">
        <v>5529</v>
      </c>
      <c r="H819" s="831">
        <v>1</v>
      </c>
      <c r="I819" s="831">
        <v>291845.28000000003</v>
      </c>
      <c r="J819" s="822"/>
      <c r="K819" s="822">
        <v>291845.28000000003</v>
      </c>
      <c r="L819" s="831"/>
      <c r="M819" s="831"/>
      <c r="N819" s="822"/>
      <c r="O819" s="822"/>
      <c r="P819" s="831"/>
      <c r="Q819" s="831"/>
      <c r="R819" s="827"/>
      <c r="S819" s="832"/>
    </row>
    <row r="820" spans="1:19" ht="14.45" customHeight="1" x14ac:dyDescent="0.2">
      <c r="A820" s="821" t="s">
        <v>5435</v>
      </c>
      <c r="B820" s="822" t="s">
        <v>5436</v>
      </c>
      <c r="C820" s="822" t="s">
        <v>599</v>
      </c>
      <c r="D820" s="822" t="s">
        <v>2901</v>
      </c>
      <c r="E820" s="822" t="s">
        <v>5437</v>
      </c>
      <c r="F820" s="822" t="s">
        <v>5530</v>
      </c>
      <c r="G820" s="822" t="s">
        <v>5529</v>
      </c>
      <c r="H820" s="831">
        <v>24</v>
      </c>
      <c r="I820" s="831">
        <v>1751071.92</v>
      </c>
      <c r="J820" s="822">
        <v>6.0000024670613046</v>
      </c>
      <c r="K820" s="822">
        <v>72961.33</v>
      </c>
      <c r="L820" s="831">
        <v>4</v>
      </c>
      <c r="M820" s="831">
        <v>291845.2</v>
      </c>
      <c r="N820" s="822">
        <v>1</v>
      </c>
      <c r="O820" s="822">
        <v>72961.3</v>
      </c>
      <c r="P820" s="831">
        <v>6</v>
      </c>
      <c r="Q820" s="831">
        <v>394003.5</v>
      </c>
      <c r="R820" s="827">
        <v>1.350042762395955</v>
      </c>
      <c r="S820" s="832">
        <v>65667.25</v>
      </c>
    </row>
    <row r="821" spans="1:19" ht="14.45" customHeight="1" x14ac:dyDescent="0.2">
      <c r="A821" s="821" t="s">
        <v>5435</v>
      </c>
      <c r="B821" s="822" t="s">
        <v>5436</v>
      </c>
      <c r="C821" s="822" t="s">
        <v>599</v>
      </c>
      <c r="D821" s="822" t="s">
        <v>2901</v>
      </c>
      <c r="E821" s="822" t="s">
        <v>5437</v>
      </c>
      <c r="F821" s="822" t="s">
        <v>5531</v>
      </c>
      <c r="G821" s="822" t="s">
        <v>5532</v>
      </c>
      <c r="H821" s="831">
        <v>6</v>
      </c>
      <c r="I821" s="831">
        <v>459715.95</v>
      </c>
      <c r="J821" s="822"/>
      <c r="K821" s="822">
        <v>76619.324999999997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5435</v>
      </c>
      <c r="B822" s="822" t="s">
        <v>5436</v>
      </c>
      <c r="C822" s="822" t="s">
        <v>599</v>
      </c>
      <c r="D822" s="822" t="s">
        <v>2901</v>
      </c>
      <c r="E822" s="822" t="s">
        <v>5437</v>
      </c>
      <c r="F822" s="822" t="s">
        <v>5535</v>
      </c>
      <c r="G822" s="822" t="s">
        <v>758</v>
      </c>
      <c r="H822" s="831">
        <v>20.310000000000002</v>
      </c>
      <c r="I822" s="831">
        <v>20200.599999999999</v>
      </c>
      <c r="J822" s="822">
        <v>2.7324879104528081</v>
      </c>
      <c r="K822" s="822">
        <v>994.61349089118642</v>
      </c>
      <c r="L822" s="831">
        <v>14.06</v>
      </c>
      <c r="M822" s="831">
        <v>7392.75</v>
      </c>
      <c r="N822" s="822">
        <v>1</v>
      </c>
      <c r="O822" s="822">
        <v>525.80014224751062</v>
      </c>
      <c r="P822" s="831">
        <v>22.740000000000002</v>
      </c>
      <c r="Q822" s="831">
        <v>11956.7</v>
      </c>
      <c r="R822" s="827">
        <v>1.617354840891414</v>
      </c>
      <c r="S822" s="832">
        <v>525.80035180299035</v>
      </c>
    </row>
    <row r="823" spans="1:19" ht="14.45" customHeight="1" x14ac:dyDescent="0.2">
      <c r="A823" s="821" t="s">
        <v>5435</v>
      </c>
      <c r="B823" s="822" t="s">
        <v>5436</v>
      </c>
      <c r="C823" s="822" t="s">
        <v>599</v>
      </c>
      <c r="D823" s="822" t="s">
        <v>2901</v>
      </c>
      <c r="E823" s="822" t="s">
        <v>5437</v>
      </c>
      <c r="F823" s="822" t="s">
        <v>5536</v>
      </c>
      <c r="G823" s="822" t="s">
        <v>758</v>
      </c>
      <c r="H823" s="831">
        <v>70.78</v>
      </c>
      <c r="I823" s="831">
        <v>23983.85</v>
      </c>
      <c r="J823" s="822">
        <v>1.9748571381519353</v>
      </c>
      <c r="K823" s="822">
        <v>338.85066402938679</v>
      </c>
      <c r="L823" s="831">
        <v>55.480000000000004</v>
      </c>
      <c r="M823" s="831">
        <v>12144.600000000002</v>
      </c>
      <c r="N823" s="822">
        <v>1</v>
      </c>
      <c r="O823" s="822">
        <v>218.90050468637349</v>
      </c>
      <c r="P823" s="831">
        <v>16.88</v>
      </c>
      <c r="Q823" s="831">
        <v>3695.0299999999997</v>
      </c>
      <c r="R823" s="827">
        <v>0.30425291899280332</v>
      </c>
      <c r="S823" s="832">
        <v>218.89988151658767</v>
      </c>
    </row>
    <row r="824" spans="1:19" ht="14.45" customHeight="1" x14ac:dyDescent="0.2">
      <c r="A824" s="821" t="s">
        <v>5435</v>
      </c>
      <c r="B824" s="822" t="s">
        <v>5436</v>
      </c>
      <c r="C824" s="822" t="s">
        <v>599</v>
      </c>
      <c r="D824" s="822" t="s">
        <v>2901</v>
      </c>
      <c r="E824" s="822" t="s">
        <v>5437</v>
      </c>
      <c r="F824" s="822" t="s">
        <v>5537</v>
      </c>
      <c r="G824" s="822" t="s">
        <v>758</v>
      </c>
      <c r="H824" s="831">
        <v>35.450000000000003</v>
      </c>
      <c r="I824" s="831">
        <v>4005.2900000000004</v>
      </c>
      <c r="J824" s="822">
        <v>1.4326198771004874</v>
      </c>
      <c r="K824" s="822">
        <v>112.98420310296193</v>
      </c>
      <c r="L824" s="831">
        <v>35.299999999999997</v>
      </c>
      <c r="M824" s="831">
        <v>2795.7799999999997</v>
      </c>
      <c r="N824" s="822">
        <v>1</v>
      </c>
      <c r="O824" s="822">
        <v>79.20056657223796</v>
      </c>
      <c r="P824" s="831">
        <v>19.809999999999999</v>
      </c>
      <c r="Q824" s="831">
        <v>1568.95</v>
      </c>
      <c r="R824" s="827">
        <v>0.56118507178676436</v>
      </c>
      <c r="S824" s="832">
        <v>79.199899040888454</v>
      </c>
    </row>
    <row r="825" spans="1:19" ht="14.45" customHeight="1" x14ac:dyDescent="0.2">
      <c r="A825" s="821" t="s">
        <v>5435</v>
      </c>
      <c r="B825" s="822" t="s">
        <v>5436</v>
      </c>
      <c r="C825" s="822" t="s">
        <v>599</v>
      </c>
      <c r="D825" s="822" t="s">
        <v>2901</v>
      </c>
      <c r="E825" s="822" t="s">
        <v>5437</v>
      </c>
      <c r="F825" s="822" t="s">
        <v>5538</v>
      </c>
      <c r="G825" s="822" t="s">
        <v>758</v>
      </c>
      <c r="H825" s="831">
        <v>10.58</v>
      </c>
      <c r="I825" s="831">
        <v>13630.869999999999</v>
      </c>
      <c r="J825" s="822">
        <v>2.7120550414541889</v>
      </c>
      <c r="K825" s="822">
        <v>1288.3620037807182</v>
      </c>
      <c r="L825" s="831">
        <v>6.84</v>
      </c>
      <c r="M825" s="831">
        <v>5026.0300000000007</v>
      </c>
      <c r="N825" s="822">
        <v>1</v>
      </c>
      <c r="O825" s="822">
        <v>734.79970760233925</v>
      </c>
      <c r="P825" s="831"/>
      <c r="Q825" s="831"/>
      <c r="R825" s="827"/>
      <c r="S825" s="832"/>
    </row>
    <row r="826" spans="1:19" ht="14.45" customHeight="1" x14ac:dyDescent="0.2">
      <c r="A826" s="821" t="s">
        <v>5435</v>
      </c>
      <c r="B826" s="822" t="s">
        <v>5436</v>
      </c>
      <c r="C826" s="822" t="s">
        <v>599</v>
      </c>
      <c r="D826" s="822" t="s">
        <v>2901</v>
      </c>
      <c r="E826" s="822" t="s">
        <v>5437</v>
      </c>
      <c r="F826" s="822" t="s">
        <v>5539</v>
      </c>
      <c r="G826" s="822" t="s">
        <v>1230</v>
      </c>
      <c r="H826" s="831">
        <v>2.5099999999999998</v>
      </c>
      <c r="I826" s="831">
        <v>1796.34</v>
      </c>
      <c r="J826" s="822">
        <v>1.556472086716171</v>
      </c>
      <c r="K826" s="822">
        <v>715.6733067729084</v>
      </c>
      <c r="L826" s="831">
        <v>11.06</v>
      </c>
      <c r="M826" s="831">
        <v>1154.1099999999999</v>
      </c>
      <c r="N826" s="822">
        <v>1</v>
      </c>
      <c r="O826" s="822">
        <v>104.34990958408679</v>
      </c>
      <c r="P826" s="831">
        <v>4.3499999999999996</v>
      </c>
      <c r="Q826" s="831">
        <v>453.88</v>
      </c>
      <c r="R826" s="827">
        <v>0.39327273830050863</v>
      </c>
      <c r="S826" s="832">
        <v>104.34022988505748</v>
      </c>
    </row>
    <row r="827" spans="1:19" ht="14.45" customHeight="1" x14ac:dyDescent="0.2">
      <c r="A827" s="821" t="s">
        <v>5435</v>
      </c>
      <c r="B827" s="822" t="s">
        <v>5436</v>
      </c>
      <c r="C827" s="822" t="s">
        <v>599</v>
      </c>
      <c r="D827" s="822" t="s">
        <v>2901</v>
      </c>
      <c r="E827" s="822" t="s">
        <v>5437</v>
      </c>
      <c r="F827" s="822" t="s">
        <v>5540</v>
      </c>
      <c r="G827" s="822" t="s">
        <v>1230</v>
      </c>
      <c r="H827" s="831">
        <v>6.92</v>
      </c>
      <c r="I827" s="831">
        <v>6750.87</v>
      </c>
      <c r="J827" s="822">
        <v>0.61077706162715384</v>
      </c>
      <c r="K827" s="822">
        <v>975.55924855491332</v>
      </c>
      <c r="L827" s="831">
        <v>61.57</v>
      </c>
      <c r="M827" s="831">
        <v>11052.919999999998</v>
      </c>
      <c r="N827" s="822">
        <v>1</v>
      </c>
      <c r="O827" s="822">
        <v>179.51794705213575</v>
      </c>
      <c r="P827" s="831"/>
      <c r="Q827" s="831"/>
      <c r="R827" s="827"/>
      <c r="S827" s="832"/>
    </row>
    <row r="828" spans="1:19" ht="14.45" customHeight="1" x14ac:dyDescent="0.2">
      <c r="A828" s="821" t="s">
        <v>5435</v>
      </c>
      <c r="B828" s="822" t="s">
        <v>5436</v>
      </c>
      <c r="C828" s="822" t="s">
        <v>599</v>
      </c>
      <c r="D828" s="822" t="s">
        <v>2901</v>
      </c>
      <c r="E828" s="822" t="s">
        <v>5437</v>
      </c>
      <c r="F828" s="822" t="s">
        <v>5541</v>
      </c>
      <c r="G828" s="822" t="s">
        <v>2118</v>
      </c>
      <c r="H828" s="831">
        <v>11.65</v>
      </c>
      <c r="I828" s="831">
        <v>103904.94</v>
      </c>
      <c r="J828" s="822"/>
      <c r="K828" s="822">
        <v>8918.8789699570807</v>
      </c>
      <c r="L828" s="831"/>
      <c r="M828" s="831"/>
      <c r="N828" s="822"/>
      <c r="O828" s="822"/>
      <c r="P828" s="831"/>
      <c r="Q828" s="831"/>
      <c r="R828" s="827"/>
      <c r="S828" s="832"/>
    </row>
    <row r="829" spans="1:19" ht="14.45" customHeight="1" x14ac:dyDescent="0.2">
      <c r="A829" s="821" t="s">
        <v>5435</v>
      </c>
      <c r="B829" s="822" t="s">
        <v>5436</v>
      </c>
      <c r="C829" s="822" t="s">
        <v>599</v>
      </c>
      <c r="D829" s="822" t="s">
        <v>2901</v>
      </c>
      <c r="E829" s="822" t="s">
        <v>5437</v>
      </c>
      <c r="F829" s="822" t="s">
        <v>5543</v>
      </c>
      <c r="G829" s="822" t="s">
        <v>2512</v>
      </c>
      <c r="H829" s="831">
        <v>86.360000000000014</v>
      </c>
      <c r="I829" s="831">
        <v>67731.92</v>
      </c>
      <c r="J829" s="822"/>
      <c r="K829" s="822">
        <v>784.29735988883726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5435</v>
      </c>
      <c r="B830" s="822" t="s">
        <v>5436</v>
      </c>
      <c r="C830" s="822" t="s">
        <v>599</v>
      </c>
      <c r="D830" s="822" t="s">
        <v>2901</v>
      </c>
      <c r="E830" s="822" t="s">
        <v>5437</v>
      </c>
      <c r="F830" s="822" t="s">
        <v>5545</v>
      </c>
      <c r="G830" s="822" t="s">
        <v>5546</v>
      </c>
      <c r="H830" s="831">
        <v>35</v>
      </c>
      <c r="I830" s="831">
        <v>2695000</v>
      </c>
      <c r="J830" s="822">
        <v>0.56333012088844925</v>
      </c>
      <c r="K830" s="822">
        <v>77000</v>
      </c>
      <c r="L830" s="831">
        <v>62.980000000000004</v>
      </c>
      <c r="M830" s="831">
        <v>4784050.9499999993</v>
      </c>
      <c r="N830" s="822">
        <v>1</v>
      </c>
      <c r="O830" s="822">
        <v>75961.431406795789</v>
      </c>
      <c r="P830" s="831">
        <v>58</v>
      </c>
      <c r="Q830" s="831">
        <v>3791703.58</v>
      </c>
      <c r="R830" s="827">
        <v>0.7925717388105995</v>
      </c>
      <c r="S830" s="832">
        <v>65374.199655172415</v>
      </c>
    </row>
    <row r="831" spans="1:19" ht="14.45" customHeight="1" x14ac:dyDescent="0.2">
      <c r="A831" s="821" t="s">
        <v>5435</v>
      </c>
      <c r="B831" s="822" t="s">
        <v>5436</v>
      </c>
      <c r="C831" s="822" t="s">
        <v>599</v>
      </c>
      <c r="D831" s="822" t="s">
        <v>2901</v>
      </c>
      <c r="E831" s="822" t="s">
        <v>5437</v>
      </c>
      <c r="F831" s="822" t="s">
        <v>5547</v>
      </c>
      <c r="G831" s="822" t="s">
        <v>912</v>
      </c>
      <c r="H831" s="831">
        <v>17.600000000000001</v>
      </c>
      <c r="I831" s="831">
        <v>5868.1</v>
      </c>
      <c r="J831" s="822">
        <v>1.0325908120692113</v>
      </c>
      <c r="K831" s="822">
        <v>333.41477272727275</v>
      </c>
      <c r="L831" s="831">
        <v>35.67</v>
      </c>
      <c r="M831" s="831">
        <v>5682.8899999999994</v>
      </c>
      <c r="N831" s="822">
        <v>1</v>
      </c>
      <c r="O831" s="822">
        <v>159.318474908887</v>
      </c>
      <c r="P831" s="831">
        <v>45.600000000000009</v>
      </c>
      <c r="Q831" s="831">
        <v>6632.3799999999992</v>
      </c>
      <c r="R831" s="827">
        <v>1.1670787222698309</v>
      </c>
      <c r="S831" s="832">
        <v>145.44692982456135</v>
      </c>
    </row>
    <row r="832" spans="1:19" ht="14.45" customHeight="1" x14ac:dyDescent="0.2">
      <c r="A832" s="821" t="s">
        <v>5435</v>
      </c>
      <c r="B832" s="822" t="s">
        <v>5436</v>
      </c>
      <c r="C832" s="822" t="s">
        <v>599</v>
      </c>
      <c r="D832" s="822" t="s">
        <v>2901</v>
      </c>
      <c r="E832" s="822" t="s">
        <v>5437</v>
      </c>
      <c r="F832" s="822" t="s">
        <v>5548</v>
      </c>
      <c r="G832" s="822" t="s">
        <v>2824</v>
      </c>
      <c r="H832" s="831">
        <v>67</v>
      </c>
      <c r="I832" s="831">
        <v>2765455.64</v>
      </c>
      <c r="J832" s="822">
        <v>1.3003157638616718</v>
      </c>
      <c r="K832" s="822">
        <v>41275.457313432838</v>
      </c>
      <c r="L832" s="831">
        <v>54</v>
      </c>
      <c r="M832" s="831">
        <v>2126756.9900000002</v>
      </c>
      <c r="N832" s="822">
        <v>1</v>
      </c>
      <c r="O832" s="822">
        <v>39384.388703703706</v>
      </c>
      <c r="P832" s="831">
        <v>24</v>
      </c>
      <c r="Q832" s="831">
        <v>568196.1</v>
      </c>
      <c r="R832" s="827">
        <v>0.26716550253350757</v>
      </c>
      <c r="S832" s="832">
        <v>23674.837499999998</v>
      </c>
    </row>
    <row r="833" spans="1:19" ht="14.45" customHeight="1" x14ac:dyDescent="0.2">
      <c r="A833" s="821" t="s">
        <v>5435</v>
      </c>
      <c r="B833" s="822" t="s">
        <v>5436</v>
      </c>
      <c r="C833" s="822" t="s">
        <v>599</v>
      </c>
      <c r="D833" s="822" t="s">
        <v>2901</v>
      </c>
      <c r="E833" s="822" t="s">
        <v>5437</v>
      </c>
      <c r="F833" s="822" t="s">
        <v>5549</v>
      </c>
      <c r="G833" s="822" t="s">
        <v>2512</v>
      </c>
      <c r="H833" s="831">
        <v>63.24</v>
      </c>
      <c r="I833" s="831">
        <v>13724.460000000001</v>
      </c>
      <c r="J833" s="822">
        <v>7.8936543449878354</v>
      </c>
      <c r="K833" s="822">
        <v>217.02182163187857</v>
      </c>
      <c r="L833" s="831">
        <v>19.18</v>
      </c>
      <c r="M833" s="831">
        <v>1738.67</v>
      </c>
      <c r="N833" s="822">
        <v>1</v>
      </c>
      <c r="O833" s="822">
        <v>90.650156412930144</v>
      </c>
      <c r="P833" s="831">
        <v>31.299999999999997</v>
      </c>
      <c r="Q833" s="831">
        <v>2837.35</v>
      </c>
      <c r="R833" s="827">
        <v>1.6319082977218218</v>
      </c>
      <c r="S833" s="832">
        <v>90.650159744408953</v>
      </c>
    </row>
    <row r="834" spans="1:19" ht="14.45" customHeight="1" x14ac:dyDescent="0.2">
      <c r="A834" s="821" t="s">
        <v>5435</v>
      </c>
      <c r="B834" s="822" t="s">
        <v>5436</v>
      </c>
      <c r="C834" s="822" t="s">
        <v>599</v>
      </c>
      <c r="D834" s="822" t="s">
        <v>2901</v>
      </c>
      <c r="E834" s="822" t="s">
        <v>5437</v>
      </c>
      <c r="F834" s="822" t="s">
        <v>5550</v>
      </c>
      <c r="G834" s="822" t="s">
        <v>5551</v>
      </c>
      <c r="H834" s="831"/>
      <c r="I834" s="831"/>
      <c r="J834" s="822"/>
      <c r="K834" s="822"/>
      <c r="L834" s="831"/>
      <c r="M834" s="831"/>
      <c r="N834" s="822"/>
      <c r="O834" s="822"/>
      <c r="P834" s="831">
        <v>2.75</v>
      </c>
      <c r="Q834" s="831">
        <v>22280.69</v>
      </c>
      <c r="R834" s="827"/>
      <c r="S834" s="832">
        <v>8102.0690909090908</v>
      </c>
    </row>
    <row r="835" spans="1:19" ht="14.45" customHeight="1" x14ac:dyDescent="0.2">
      <c r="A835" s="821" t="s">
        <v>5435</v>
      </c>
      <c r="B835" s="822" t="s">
        <v>5436</v>
      </c>
      <c r="C835" s="822" t="s">
        <v>599</v>
      </c>
      <c r="D835" s="822" t="s">
        <v>2901</v>
      </c>
      <c r="E835" s="822" t="s">
        <v>5437</v>
      </c>
      <c r="F835" s="822" t="s">
        <v>5554</v>
      </c>
      <c r="G835" s="822" t="s">
        <v>5532</v>
      </c>
      <c r="H835" s="831"/>
      <c r="I835" s="831"/>
      <c r="J835" s="822"/>
      <c r="K835" s="822"/>
      <c r="L835" s="831">
        <v>16</v>
      </c>
      <c r="M835" s="831">
        <v>314446.40000000002</v>
      </c>
      <c r="N835" s="822">
        <v>1</v>
      </c>
      <c r="O835" s="822">
        <v>19652.900000000001</v>
      </c>
      <c r="P835" s="831"/>
      <c r="Q835" s="831"/>
      <c r="R835" s="827"/>
      <c r="S835" s="832"/>
    </row>
    <row r="836" spans="1:19" ht="14.45" customHeight="1" x14ac:dyDescent="0.2">
      <c r="A836" s="821" t="s">
        <v>5435</v>
      </c>
      <c r="B836" s="822" t="s">
        <v>5436</v>
      </c>
      <c r="C836" s="822" t="s">
        <v>599</v>
      </c>
      <c r="D836" s="822" t="s">
        <v>2901</v>
      </c>
      <c r="E836" s="822" t="s">
        <v>5437</v>
      </c>
      <c r="F836" s="822" t="s">
        <v>5555</v>
      </c>
      <c r="G836" s="822" t="s">
        <v>5556</v>
      </c>
      <c r="H836" s="831">
        <v>13</v>
      </c>
      <c r="I836" s="831">
        <v>4194.41</v>
      </c>
      <c r="J836" s="822">
        <v>16.614814814814814</v>
      </c>
      <c r="K836" s="822">
        <v>322.64692307692309</v>
      </c>
      <c r="L836" s="831">
        <v>3</v>
      </c>
      <c r="M836" s="831">
        <v>252.45</v>
      </c>
      <c r="N836" s="822">
        <v>1</v>
      </c>
      <c r="O836" s="822">
        <v>84.149999999999991</v>
      </c>
      <c r="P836" s="831">
        <v>15.56</v>
      </c>
      <c r="Q836" s="831">
        <v>1386.71</v>
      </c>
      <c r="R836" s="827">
        <v>5.4930085165379285</v>
      </c>
      <c r="S836" s="832">
        <v>89.120179948586113</v>
      </c>
    </row>
    <row r="837" spans="1:19" ht="14.45" customHeight="1" x14ac:dyDescent="0.2">
      <c r="A837" s="821" t="s">
        <v>5435</v>
      </c>
      <c r="B837" s="822" t="s">
        <v>5436</v>
      </c>
      <c r="C837" s="822" t="s">
        <v>599</v>
      </c>
      <c r="D837" s="822" t="s">
        <v>2901</v>
      </c>
      <c r="E837" s="822" t="s">
        <v>5437</v>
      </c>
      <c r="F837" s="822" t="s">
        <v>5557</v>
      </c>
      <c r="G837" s="822" t="s">
        <v>5558</v>
      </c>
      <c r="H837" s="831">
        <v>118.63</v>
      </c>
      <c r="I837" s="831">
        <v>872254.15999999992</v>
      </c>
      <c r="J837" s="822">
        <v>1.3527570274171097</v>
      </c>
      <c r="K837" s="822">
        <v>7352.7283149287696</v>
      </c>
      <c r="L837" s="831">
        <v>87.9</v>
      </c>
      <c r="M837" s="831">
        <v>644797.36</v>
      </c>
      <c r="N837" s="822">
        <v>1</v>
      </c>
      <c r="O837" s="822">
        <v>7335.5786120591574</v>
      </c>
      <c r="P837" s="831">
        <v>40.599999999999994</v>
      </c>
      <c r="Q837" s="831">
        <v>268718.71000000002</v>
      </c>
      <c r="R837" s="827">
        <v>0.41674908532503924</v>
      </c>
      <c r="S837" s="832">
        <v>6618.6874384236471</v>
      </c>
    </row>
    <row r="838" spans="1:19" ht="14.45" customHeight="1" x14ac:dyDescent="0.2">
      <c r="A838" s="821" t="s">
        <v>5435</v>
      </c>
      <c r="B838" s="822" t="s">
        <v>5436</v>
      </c>
      <c r="C838" s="822" t="s">
        <v>599</v>
      </c>
      <c r="D838" s="822" t="s">
        <v>2901</v>
      </c>
      <c r="E838" s="822" t="s">
        <v>5437</v>
      </c>
      <c r="F838" s="822" t="s">
        <v>5559</v>
      </c>
      <c r="G838" s="822" t="s">
        <v>5556</v>
      </c>
      <c r="H838" s="831">
        <v>5</v>
      </c>
      <c r="I838" s="831">
        <v>6170.24</v>
      </c>
      <c r="J838" s="822">
        <v>1.86166861777236</v>
      </c>
      <c r="K838" s="822">
        <v>1234.048</v>
      </c>
      <c r="L838" s="831">
        <v>10.55</v>
      </c>
      <c r="M838" s="831">
        <v>3314.36</v>
      </c>
      <c r="N838" s="822">
        <v>1</v>
      </c>
      <c r="O838" s="822">
        <v>314.15734597156398</v>
      </c>
      <c r="P838" s="831">
        <v>8</v>
      </c>
      <c r="Q838" s="831">
        <v>2765.4</v>
      </c>
      <c r="R838" s="827">
        <v>0.83436922965519733</v>
      </c>
      <c r="S838" s="832">
        <v>345.67500000000001</v>
      </c>
    </row>
    <row r="839" spans="1:19" ht="14.45" customHeight="1" x14ac:dyDescent="0.2">
      <c r="A839" s="821" t="s">
        <v>5435</v>
      </c>
      <c r="B839" s="822" t="s">
        <v>5436</v>
      </c>
      <c r="C839" s="822" t="s">
        <v>599</v>
      </c>
      <c r="D839" s="822" t="s">
        <v>2901</v>
      </c>
      <c r="E839" s="822" t="s">
        <v>5437</v>
      </c>
      <c r="F839" s="822" t="s">
        <v>5560</v>
      </c>
      <c r="G839" s="822" t="s">
        <v>2174</v>
      </c>
      <c r="H839" s="831">
        <v>7</v>
      </c>
      <c r="I839" s="831">
        <v>304452.68</v>
      </c>
      <c r="J839" s="822">
        <v>7</v>
      </c>
      <c r="K839" s="822">
        <v>43493.24</v>
      </c>
      <c r="L839" s="831">
        <v>1</v>
      </c>
      <c r="M839" s="831">
        <v>43493.24</v>
      </c>
      <c r="N839" s="822">
        <v>1</v>
      </c>
      <c r="O839" s="822">
        <v>43493.24</v>
      </c>
      <c r="P839" s="831"/>
      <c r="Q839" s="831"/>
      <c r="R839" s="827"/>
      <c r="S839" s="832"/>
    </row>
    <row r="840" spans="1:19" ht="14.45" customHeight="1" x14ac:dyDescent="0.2">
      <c r="A840" s="821" t="s">
        <v>5435</v>
      </c>
      <c r="B840" s="822" t="s">
        <v>5436</v>
      </c>
      <c r="C840" s="822" t="s">
        <v>599</v>
      </c>
      <c r="D840" s="822" t="s">
        <v>2901</v>
      </c>
      <c r="E840" s="822" t="s">
        <v>5437</v>
      </c>
      <c r="F840" s="822" t="s">
        <v>5561</v>
      </c>
      <c r="G840" s="822" t="s">
        <v>4623</v>
      </c>
      <c r="H840" s="831">
        <v>0.8</v>
      </c>
      <c r="I840" s="831">
        <v>45.96</v>
      </c>
      <c r="J840" s="822"/>
      <c r="K840" s="822">
        <v>57.449999999999996</v>
      </c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5435</v>
      </c>
      <c r="B841" s="822" t="s">
        <v>5436</v>
      </c>
      <c r="C841" s="822" t="s">
        <v>599</v>
      </c>
      <c r="D841" s="822" t="s">
        <v>2901</v>
      </c>
      <c r="E841" s="822" t="s">
        <v>5437</v>
      </c>
      <c r="F841" s="822" t="s">
        <v>5562</v>
      </c>
      <c r="G841" s="822" t="s">
        <v>2840</v>
      </c>
      <c r="H841" s="831">
        <v>27.8</v>
      </c>
      <c r="I841" s="831">
        <v>2105968.33</v>
      </c>
      <c r="J841" s="822"/>
      <c r="K841" s="822">
        <v>75754.25647482014</v>
      </c>
      <c r="L841" s="831"/>
      <c r="M841" s="831"/>
      <c r="N841" s="822"/>
      <c r="O841" s="822"/>
      <c r="P841" s="831">
        <v>9</v>
      </c>
      <c r="Q841" s="831">
        <v>611265.6</v>
      </c>
      <c r="R841" s="827"/>
      <c r="S841" s="832">
        <v>67918.399999999994</v>
      </c>
    </row>
    <row r="842" spans="1:19" ht="14.45" customHeight="1" x14ac:dyDescent="0.2">
      <c r="A842" s="821" t="s">
        <v>5435</v>
      </c>
      <c r="B842" s="822" t="s">
        <v>5436</v>
      </c>
      <c r="C842" s="822" t="s">
        <v>599</v>
      </c>
      <c r="D842" s="822" t="s">
        <v>2901</v>
      </c>
      <c r="E842" s="822" t="s">
        <v>5437</v>
      </c>
      <c r="F842" s="822" t="s">
        <v>5563</v>
      </c>
      <c r="G842" s="822" t="s">
        <v>5564</v>
      </c>
      <c r="H842" s="831">
        <v>20.98</v>
      </c>
      <c r="I842" s="831">
        <v>11298.6</v>
      </c>
      <c r="J842" s="822">
        <v>0.98023157153193619</v>
      </c>
      <c r="K842" s="822">
        <v>538.54146806482368</v>
      </c>
      <c r="L842" s="831">
        <v>27.9</v>
      </c>
      <c r="M842" s="831">
        <v>11526.46</v>
      </c>
      <c r="N842" s="822">
        <v>1</v>
      </c>
      <c r="O842" s="822">
        <v>413.13476702508962</v>
      </c>
      <c r="P842" s="831">
        <v>41.45</v>
      </c>
      <c r="Q842" s="831">
        <v>17742.370000000003</v>
      </c>
      <c r="R842" s="827">
        <v>1.5392731159436639</v>
      </c>
      <c r="S842" s="832">
        <v>428.04270205066348</v>
      </c>
    </row>
    <row r="843" spans="1:19" ht="14.45" customHeight="1" x14ac:dyDescent="0.2">
      <c r="A843" s="821" t="s">
        <v>5435</v>
      </c>
      <c r="B843" s="822" t="s">
        <v>5436</v>
      </c>
      <c r="C843" s="822" t="s">
        <v>599</v>
      </c>
      <c r="D843" s="822" t="s">
        <v>2901</v>
      </c>
      <c r="E843" s="822" t="s">
        <v>5437</v>
      </c>
      <c r="F843" s="822" t="s">
        <v>5565</v>
      </c>
      <c r="G843" s="822" t="s">
        <v>2840</v>
      </c>
      <c r="H843" s="831">
        <v>13.6</v>
      </c>
      <c r="I843" s="831">
        <v>643442.63</v>
      </c>
      <c r="J843" s="822"/>
      <c r="K843" s="822">
        <v>47311.958088235297</v>
      </c>
      <c r="L843" s="831"/>
      <c r="M843" s="831"/>
      <c r="N843" s="822"/>
      <c r="O843" s="822"/>
      <c r="P843" s="831">
        <v>9.14</v>
      </c>
      <c r="Q843" s="831">
        <v>387983.86</v>
      </c>
      <c r="R843" s="827"/>
      <c r="S843" s="832">
        <v>42448.999999999993</v>
      </c>
    </row>
    <row r="844" spans="1:19" ht="14.45" customHeight="1" x14ac:dyDescent="0.2">
      <c r="A844" s="821" t="s">
        <v>5435</v>
      </c>
      <c r="B844" s="822" t="s">
        <v>5436</v>
      </c>
      <c r="C844" s="822" t="s">
        <v>599</v>
      </c>
      <c r="D844" s="822" t="s">
        <v>2901</v>
      </c>
      <c r="E844" s="822" t="s">
        <v>5437</v>
      </c>
      <c r="F844" s="822" t="s">
        <v>5567</v>
      </c>
      <c r="G844" s="822" t="s">
        <v>5551</v>
      </c>
      <c r="H844" s="831"/>
      <c r="I844" s="831"/>
      <c r="J844" s="822"/>
      <c r="K844" s="822"/>
      <c r="L844" s="831"/>
      <c r="M844" s="831"/>
      <c r="N844" s="822"/>
      <c r="O844" s="822"/>
      <c r="P844" s="831">
        <v>3</v>
      </c>
      <c r="Q844" s="831">
        <v>48612.6</v>
      </c>
      <c r="R844" s="827"/>
      <c r="S844" s="832">
        <v>16204.199999999999</v>
      </c>
    </row>
    <row r="845" spans="1:19" ht="14.45" customHeight="1" x14ac:dyDescent="0.2">
      <c r="A845" s="821" t="s">
        <v>5435</v>
      </c>
      <c r="B845" s="822" t="s">
        <v>5436</v>
      </c>
      <c r="C845" s="822" t="s">
        <v>599</v>
      </c>
      <c r="D845" s="822" t="s">
        <v>2901</v>
      </c>
      <c r="E845" s="822" t="s">
        <v>5437</v>
      </c>
      <c r="F845" s="822" t="s">
        <v>5570</v>
      </c>
      <c r="G845" s="822" t="s">
        <v>5571</v>
      </c>
      <c r="H845" s="831"/>
      <c r="I845" s="831"/>
      <c r="J845" s="822"/>
      <c r="K845" s="822"/>
      <c r="L845" s="831">
        <v>5</v>
      </c>
      <c r="M845" s="831">
        <v>265927.5</v>
      </c>
      <c r="N845" s="822">
        <v>1</v>
      </c>
      <c r="O845" s="822">
        <v>53185.5</v>
      </c>
      <c r="P845" s="831">
        <v>1</v>
      </c>
      <c r="Q845" s="831">
        <v>53185.2</v>
      </c>
      <c r="R845" s="827">
        <v>0.19999887187297288</v>
      </c>
      <c r="S845" s="832">
        <v>53185.2</v>
      </c>
    </row>
    <row r="846" spans="1:19" ht="14.45" customHeight="1" x14ac:dyDescent="0.2">
      <c r="A846" s="821" t="s">
        <v>5435</v>
      </c>
      <c r="B846" s="822" t="s">
        <v>5436</v>
      </c>
      <c r="C846" s="822" t="s">
        <v>599</v>
      </c>
      <c r="D846" s="822" t="s">
        <v>2901</v>
      </c>
      <c r="E846" s="822" t="s">
        <v>5437</v>
      </c>
      <c r="F846" s="822" t="s">
        <v>5572</v>
      </c>
      <c r="G846" s="822" t="s">
        <v>2530</v>
      </c>
      <c r="H846" s="831">
        <v>5</v>
      </c>
      <c r="I846" s="831">
        <v>7078.2199999999993</v>
      </c>
      <c r="J846" s="822">
        <v>14.404485235759781</v>
      </c>
      <c r="K846" s="822">
        <v>1415.6439999999998</v>
      </c>
      <c r="L846" s="831">
        <v>6</v>
      </c>
      <c r="M846" s="831">
        <v>491.39000000000004</v>
      </c>
      <c r="N846" s="822">
        <v>1</v>
      </c>
      <c r="O846" s="822">
        <v>81.898333333333341</v>
      </c>
      <c r="P846" s="831">
        <v>1</v>
      </c>
      <c r="Q846" s="831">
        <v>81.86</v>
      </c>
      <c r="R846" s="827">
        <v>0.16658865666781983</v>
      </c>
      <c r="S846" s="832">
        <v>81.86</v>
      </c>
    </row>
    <row r="847" spans="1:19" ht="14.45" customHeight="1" x14ac:dyDescent="0.2">
      <c r="A847" s="821" t="s">
        <v>5435</v>
      </c>
      <c r="B847" s="822" t="s">
        <v>5436</v>
      </c>
      <c r="C847" s="822" t="s">
        <v>599</v>
      </c>
      <c r="D847" s="822" t="s">
        <v>2901</v>
      </c>
      <c r="E847" s="822" t="s">
        <v>5437</v>
      </c>
      <c r="F847" s="822" t="s">
        <v>5573</v>
      </c>
      <c r="G847" s="822" t="s">
        <v>2645</v>
      </c>
      <c r="H847" s="831">
        <v>16.8</v>
      </c>
      <c r="I847" s="831">
        <v>4727.4500000000007</v>
      </c>
      <c r="J847" s="822">
        <v>1.4396980180531367</v>
      </c>
      <c r="K847" s="822">
        <v>281.39583333333337</v>
      </c>
      <c r="L847" s="831">
        <v>11.799999999999999</v>
      </c>
      <c r="M847" s="831">
        <v>3283.6399999999994</v>
      </c>
      <c r="N847" s="822">
        <v>1</v>
      </c>
      <c r="O847" s="822">
        <v>278.27457627118639</v>
      </c>
      <c r="P847" s="831">
        <v>16.75</v>
      </c>
      <c r="Q847" s="831">
        <v>4589.4999999999991</v>
      </c>
      <c r="R847" s="827">
        <v>1.3976867135252342</v>
      </c>
      <c r="S847" s="832">
        <v>273.99999999999994</v>
      </c>
    </row>
    <row r="848" spans="1:19" ht="14.45" customHeight="1" x14ac:dyDescent="0.2">
      <c r="A848" s="821" t="s">
        <v>5435</v>
      </c>
      <c r="B848" s="822" t="s">
        <v>5436</v>
      </c>
      <c r="C848" s="822" t="s">
        <v>599</v>
      </c>
      <c r="D848" s="822" t="s">
        <v>2901</v>
      </c>
      <c r="E848" s="822" t="s">
        <v>5437</v>
      </c>
      <c r="F848" s="822" t="s">
        <v>5574</v>
      </c>
      <c r="G848" s="822" t="s">
        <v>2859</v>
      </c>
      <c r="H848" s="831">
        <v>5</v>
      </c>
      <c r="I848" s="831">
        <v>843063.37</v>
      </c>
      <c r="J848" s="822"/>
      <c r="K848" s="822">
        <v>168612.674</v>
      </c>
      <c r="L848" s="831"/>
      <c r="M848" s="831"/>
      <c r="N848" s="822"/>
      <c r="O848" s="822"/>
      <c r="P848" s="831">
        <v>2</v>
      </c>
      <c r="Q848" s="831">
        <v>240000</v>
      </c>
      <c r="R848" s="827"/>
      <c r="S848" s="832">
        <v>120000</v>
      </c>
    </row>
    <row r="849" spans="1:19" ht="14.45" customHeight="1" x14ac:dyDescent="0.2">
      <c r="A849" s="821" t="s">
        <v>5435</v>
      </c>
      <c r="B849" s="822" t="s">
        <v>5436</v>
      </c>
      <c r="C849" s="822" t="s">
        <v>599</v>
      </c>
      <c r="D849" s="822" t="s">
        <v>2901</v>
      </c>
      <c r="E849" s="822" t="s">
        <v>5437</v>
      </c>
      <c r="F849" s="822" t="s">
        <v>5575</v>
      </c>
      <c r="G849" s="822" t="s">
        <v>5576</v>
      </c>
      <c r="H849" s="831">
        <v>11</v>
      </c>
      <c r="I849" s="831">
        <v>1388097.45</v>
      </c>
      <c r="J849" s="822"/>
      <c r="K849" s="822">
        <v>126190.67727272726</v>
      </c>
      <c r="L849" s="831"/>
      <c r="M849" s="831"/>
      <c r="N849" s="822"/>
      <c r="O849" s="822"/>
      <c r="P849" s="831"/>
      <c r="Q849" s="831"/>
      <c r="R849" s="827"/>
      <c r="S849" s="832"/>
    </row>
    <row r="850" spans="1:19" ht="14.45" customHeight="1" x14ac:dyDescent="0.2">
      <c r="A850" s="821" t="s">
        <v>5435</v>
      </c>
      <c r="B850" s="822" t="s">
        <v>5436</v>
      </c>
      <c r="C850" s="822" t="s">
        <v>599</v>
      </c>
      <c r="D850" s="822" t="s">
        <v>2901</v>
      </c>
      <c r="E850" s="822" t="s">
        <v>5437</v>
      </c>
      <c r="F850" s="822" t="s">
        <v>5581</v>
      </c>
      <c r="G850" s="822" t="s">
        <v>5582</v>
      </c>
      <c r="H850" s="831"/>
      <c r="I850" s="831"/>
      <c r="J850" s="822"/>
      <c r="K850" s="822"/>
      <c r="L850" s="831">
        <v>0.2</v>
      </c>
      <c r="M850" s="831">
        <v>62.88</v>
      </c>
      <c r="N850" s="822">
        <v>1</v>
      </c>
      <c r="O850" s="822">
        <v>314.39999999999998</v>
      </c>
      <c r="P850" s="831"/>
      <c r="Q850" s="831"/>
      <c r="R850" s="827"/>
      <c r="S850" s="832"/>
    </row>
    <row r="851" spans="1:19" ht="14.45" customHeight="1" x14ac:dyDescent="0.2">
      <c r="A851" s="821" t="s">
        <v>5435</v>
      </c>
      <c r="B851" s="822" t="s">
        <v>5436</v>
      </c>
      <c r="C851" s="822" t="s">
        <v>599</v>
      </c>
      <c r="D851" s="822" t="s">
        <v>2901</v>
      </c>
      <c r="E851" s="822" t="s">
        <v>5437</v>
      </c>
      <c r="F851" s="822" t="s">
        <v>5586</v>
      </c>
      <c r="G851" s="822" t="s">
        <v>3875</v>
      </c>
      <c r="H851" s="831">
        <v>90.92</v>
      </c>
      <c r="I851" s="831">
        <v>921425.67999999993</v>
      </c>
      <c r="J851" s="822">
        <v>1.7285969770469203</v>
      </c>
      <c r="K851" s="822">
        <v>10134.466344038714</v>
      </c>
      <c r="L851" s="831">
        <v>60.769999999999996</v>
      </c>
      <c r="M851" s="831">
        <v>533048.30000000005</v>
      </c>
      <c r="N851" s="822">
        <v>1</v>
      </c>
      <c r="O851" s="822">
        <v>8771.5698535461597</v>
      </c>
      <c r="P851" s="831">
        <v>62.690000000000005</v>
      </c>
      <c r="Q851" s="831">
        <v>494927.45999999996</v>
      </c>
      <c r="R851" s="827">
        <v>0.92848520481164643</v>
      </c>
      <c r="S851" s="832">
        <v>7894.8390492901572</v>
      </c>
    </row>
    <row r="852" spans="1:19" ht="14.45" customHeight="1" x14ac:dyDescent="0.2">
      <c r="A852" s="821" t="s">
        <v>5435</v>
      </c>
      <c r="B852" s="822" t="s">
        <v>5436</v>
      </c>
      <c r="C852" s="822" t="s">
        <v>599</v>
      </c>
      <c r="D852" s="822" t="s">
        <v>2901</v>
      </c>
      <c r="E852" s="822" t="s">
        <v>5437</v>
      </c>
      <c r="F852" s="822" t="s">
        <v>5594</v>
      </c>
      <c r="G852" s="822" t="s">
        <v>2133</v>
      </c>
      <c r="H852" s="831"/>
      <c r="I852" s="831"/>
      <c r="J852" s="822"/>
      <c r="K852" s="822"/>
      <c r="L852" s="831">
        <v>18.399999999999999</v>
      </c>
      <c r="M852" s="831">
        <v>396796</v>
      </c>
      <c r="N852" s="822">
        <v>1</v>
      </c>
      <c r="O852" s="822">
        <v>21565</v>
      </c>
      <c r="P852" s="831"/>
      <c r="Q852" s="831"/>
      <c r="R852" s="827"/>
      <c r="S852" s="832"/>
    </row>
    <row r="853" spans="1:19" ht="14.45" customHeight="1" x14ac:dyDescent="0.2">
      <c r="A853" s="821" t="s">
        <v>5435</v>
      </c>
      <c r="B853" s="822" t="s">
        <v>5436</v>
      </c>
      <c r="C853" s="822" t="s">
        <v>599</v>
      </c>
      <c r="D853" s="822" t="s">
        <v>2901</v>
      </c>
      <c r="E853" s="822" t="s">
        <v>5437</v>
      </c>
      <c r="F853" s="822" t="s">
        <v>5599</v>
      </c>
      <c r="G853" s="822" t="s">
        <v>5600</v>
      </c>
      <c r="H853" s="831">
        <v>4.46</v>
      </c>
      <c r="I853" s="831">
        <v>1370.46</v>
      </c>
      <c r="J853" s="822"/>
      <c r="K853" s="822">
        <v>307.27802690582962</v>
      </c>
      <c r="L853" s="831"/>
      <c r="M853" s="831"/>
      <c r="N853" s="822"/>
      <c r="O853" s="822"/>
      <c r="P853" s="831"/>
      <c r="Q853" s="831"/>
      <c r="R853" s="827"/>
      <c r="S853" s="832"/>
    </row>
    <row r="854" spans="1:19" ht="14.45" customHeight="1" x14ac:dyDescent="0.2">
      <c r="A854" s="821" t="s">
        <v>5435</v>
      </c>
      <c r="B854" s="822" t="s">
        <v>5436</v>
      </c>
      <c r="C854" s="822" t="s">
        <v>599</v>
      </c>
      <c r="D854" s="822" t="s">
        <v>2901</v>
      </c>
      <c r="E854" s="822" t="s">
        <v>5437</v>
      </c>
      <c r="F854" s="822" t="s">
        <v>5601</v>
      </c>
      <c r="G854" s="822" t="s">
        <v>5600</v>
      </c>
      <c r="H854" s="831">
        <v>18.329999999999998</v>
      </c>
      <c r="I854" s="831">
        <v>14081.1</v>
      </c>
      <c r="J854" s="822"/>
      <c r="K854" s="822">
        <v>768.19967266775791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5435</v>
      </c>
      <c r="B855" s="822" t="s">
        <v>5436</v>
      </c>
      <c r="C855" s="822" t="s">
        <v>599</v>
      </c>
      <c r="D855" s="822" t="s">
        <v>2901</v>
      </c>
      <c r="E855" s="822" t="s">
        <v>5437</v>
      </c>
      <c r="F855" s="822" t="s">
        <v>5602</v>
      </c>
      <c r="G855" s="822" t="s">
        <v>3875</v>
      </c>
      <c r="H855" s="831">
        <v>54.91</v>
      </c>
      <c r="I855" s="831">
        <v>1388651.8900000001</v>
      </c>
      <c r="J855" s="822">
        <v>0.55001154085944293</v>
      </c>
      <c r="K855" s="822">
        <v>25289.599162265531</v>
      </c>
      <c r="L855" s="831">
        <v>115.18</v>
      </c>
      <c r="M855" s="831">
        <v>2524768.64</v>
      </c>
      <c r="N855" s="822">
        <v>1</v>
      </c>
      <c r="O855" s="822">
        <v>21920.200034728252</v>
      </c>
      <c r="P855" s="831">
        <v>63.100000000000009</v>
      </c>
      <c r="Q855" s="831">
        <v>1244912.8299999998</v>
      </c>
      <c r="R855" s="827">
        <v>0.49307996395265735</v>
      </c>
      <c r="S855" s="832">
        <v>19729.204912836762</v>
      </c>
    </row>
    <row r="856" spans="1:19" ht="14.45" customHeight="1" x14ac:dyDescent="0.2">
      <c r="A856" s="821" t="s">
        <v>5435</v>
      </c>
      <c r="B856" s="822" t="s">
        <v>5436</v>
      </c>
      <c r="C856" s="822" t="s">
        <v>599</v>
      </c>
      <c r="D856" s="822" t="s">
        <v>2901</v>
      </c>
      <c r="E856" s="822" t="s">
        <v>5437</v>
      </c>
      <c r="F856" s="822" t="s">
        <v>5605</v>
      </c>
      <c r="G856" s="822" t="s">
        <v>5606</v>
      </c>
      <c r="H856" s="831">
        <v>49</v>
      </c>
      <c r="I856" s="831">
        <v>69313.09</v>
      </c>
      <c r="J856" s="822">
        <v>29.207332900713823</v>
      </c>
      <c r="K856" s="822">
        <v>1414.552857142857</v>
      </c>
      <c r="L856" s="831">
        <v>2</v>
      </c>
      <c r="M856" s="831">
        <v>2373.14</v>
      </c>
      <c r="N856" s="822">
        <v>1</v>
      </c>
      <c r="O856" s="822">
        <v>1186.57</v>
      </c>
      <c r="P856" s="831">
        <v>15</v>
      </c>
      <c r="Q856" s="831">
        <v>17798.55</v>
      </c>
      <c r="R856" s="827">
        <v>7.5</v>
      </c>
      <c r="S856" s="832">
        <v>1186.57</v>
      </c>
    </row>
    <row r="857" spans="1:19" ht="14.45" customHeight="1" x14ac:dyDescent="0.2">
      <c r="A857" s="821" t="s">
        <v>5435</v>
      </c>
      <c r="B857" s="822" t="s">
        <v>5436</v>
      </c>
      <c r="C857" s="822" t="s">
        <v>599</v>
      </c>
      <c r="D857" s="822" t="s">
        <v>2901</v>
      </c>
      <c r="E857" s="822" t="s">
        <v>5437</v>
      </c>
      <c r="F857" s="822" t="s">
        <v>5607</v>
      </c>
      <c r="G857" s="822" t="s">
        <v>5606</v>
      </c>
      <c r="H857" s="831">
        <v>7</v>
      </c>
      <c r="I857" s="831">
        <v>31367.649999999998</v>
      </c>
      <c r="J857" s="822">
        <v>3.9555175848980464</v>
      </c>
      <c r="K857" s="822">
        <v>4481.0928571428567</v>
      </c>
      <c r="L857" s="831">
        <v>2</v>
      </c>
      <c r="M857" s="831">
        <v>7930.1</v>
      </c>
      <c r="N857" s="822">
        <v>1</v>
      </c>
      <c r="O857" s="822">
        <v>3965.05</v>
      </c>
      <c r="P857" s="831">
        <v>2</v>
      </c>
      <c r="Q857" s="831">
        <v>7930.1</v>
      </c>
      <c r="R857" s="827">
        <v>1</v>
      </c>
      <c r="S857" s="832">
        <v>3965.05</v>
      </c>
    </row>
    <row r="858" spans="1:19" ht="14.45" customHeight="1" x14ac:dyDescent="0.2">
      <c r="A858" s="821" t="s">
        <v>5435</v>
      </c>
      <c r="B858" s="822" t="s">
        <v>5436</v>
      </c>
      <c r="C858" s="822" t="s">
        <v>599</v>
      </c>
      <c r="D858" s="822" t="s">
        <v>2901</v>
      </c>
      <c r="E858" s="822" t="s">
        <v>5437</v>
      </c>
      <c r="F858" s="822" t="s">
        <v>5609</v>
      </c>
      <c r="G858" s="822" t="s">
        <v>5610</v>
      </c>
      <c r="H858" s="831">
        <v>9.07</v>
      </c>
      <c r="I858" s="831">
        <v>7113.58</v>
      </c>
      <c r="J858" s="822"/>
      <c r="K858" s="822">
        <v>784.29768467475185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 t="s">
        <v>5435</v>
      </c>
      <c r="B859" s="822" t="s">
        <v>5436</v>
      </c>
      <c r="C859" s="822" t="s">
        <v>599</v>
      </c>
      <c r="D859" s="822" t="s">
        <v>2901</v>
      </c>
      <c r="E859" s="822" t="s">
        <v>5437</v>
      </c>
      <c r="F859" s="822" t="s">
        <v>5611</v>
      </c>
      <c r="G859" s="822" t="s">
        <v>5610</v>
      </c>
      <c r="H859" s="831">
        <v>11.24</v>
      </c>
      <c r="I859" s="831">
        <v>2644.62</v>
      </c>
      <c r="J859" s="822"/>
      <c r="K859" s="822">
        <v>235.28647686832738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5435</v>
      </c>
      <c r="B860" s="822" t="s">
        <v>5436</v>
      </c>
      <c r="C860" s="822" t="s">
        <v>599</v>
      </c>
      <c r="D860" s="822" t="s">
        <v>2901</v>
      </c>
      <c r="E860" s="822" t="s">
        <v>5437</v>
      </c>
      <c r="F860" s="822" t="s">
        <v>5612</v>
      </c>
      <c r="G860" s="822" t="s">
        <v>5610</v>
      </c>
      <c r="H860" s="831">
        <v>5.49</v>
      </c>
      <c r="I860" s="831">
        <v>12917.369999999999</v>
      </c>
      <c r="J860" s="822"/>
      <c r="K860" s="822">
        <v>2352.8907103825136</v>
      </c>
      <c r="L860" s="831"/>
      <c r="M860" s="831"/>
      <c r="N860" s="822"/>
      <c r="O860" s="822"/>
      <c r="P860" s="831"/>
      <c r="Q860" s="831"/>
      <c r="R860" s="827"/>
      <c r="S860" s="832"/>
    </row>
    <row r="861" spans="1:19" ht="14.45" customHeight="1" x14ac:dyDescent="0.2">
      <c r="A861" s="821" t="s">
        <v>5435</v>
      </c>
      <c r="B861" s="822" t="s">
        <v>5436</v>
      </c>
      <c r="C861" s="822" t="s">
        <v>599</v>
      </c>
      <c r="D861" s="822" t="s">
        <v>2901</v>
      </c>
      <c r="E861" s="822" t="s">
        <v>5437</v>
      </c>
      <c r="F861" s="822" t="s">
        <v>5613</v>
      </c>
      <c r="G861" s="822" t="s">
        <v>5614</v>
      </c>
      <c r="H861" s="831"/>
      <c r="I861" s="831"/>
      <c r="J861" s="822"/>
      <c r="K861" s="822"/>
      <c r="L861" s="831"/>
      <c r="M861" s="831"/>
      <c r="N861" s="822"/>
      <c r="O861" s="822"/>
      <c r="P861" s="831">
        <v>1</v>
      </c>
      <c r="Q861" s="831">
        <v>45829.88</v>
      </c>
      <c r="R861" s="827"/>
      <c r="S861" s="832">
        <v>45829.88</v>
      </c>
    </row>
    <row r="862" spans="1:19" ht="14.45" customHeight="1" x14ac:dyDescent="0.2">
      <c r="A862" s="821" t="s">
        <v>5435</v>
      </c>
      <c r="B862" s="822" t="s">
        <v>5436</v>
      </c>
      <c r="C862" s="822" t="s">
        <v>599</v>
      </c>
      <c r="D862" s="822" t="s">
        <v>2901</v>
      </c>
      <c r="E862" s="822" t="s">
        <v>5437</v>
      </c>
      <c r="F862" s="822" t="s">
        <v>5615</v>
      </c>
      <c r="G862" s="822" t="s">
        <v>845</v>
      </c>
      <c r="H862" s="831">
        <v>94.41</v>
      </c>
      <c r="I862" s="831">
        <v>57695.56</v>
      </c>
      <c r="J862" s="822">
        <v>5.4489146192313314</v>
      </c>
      <c r="K862" s="822">
        <v>611.11704268615608</v>
      </c>
      <c r="L862" s="831">
        <v>49.669999999999995</v>
      </c>
      <c r="M862" s="831">
        <v>10588.45</v>
      </c>
      <c r="N862" s="822">
        <v>1</v>
      </c>
      <c r="O862" s="822">
        <v>213.17596134487621</v>
      </c>
      <c r="P862" s="831">
        <v>36.5</v>
      </c>
      <c r="Q862" s="831">
        <v>7780.35</v>
      </c>
      <c r="R862" s="827">
        <v>0.73479593330468573</v>
      </c>
      <c r="S862" s="832">
        <v>213.16027397260274</v>
      </c>
    </row>
    <row r="863" spans="1:19" ht="14.45" customHeight="1" x14ac:dyDescent="0.2">
      <c r="A863" s="821" t="s">
        <v>5435</v>
      </c>
      <c r="B863" s="822" t="s">
        <v>5436</v>
      </c>
      <c r="C863" s="822" t="s">
        <v>599</v>
      </c>
      <c r="D863" s="822" t="s">
        <v>2901</v>
      </c>
      <c r="E863" s="822" t="s">
        <v>5437</v>
      </c>
      <c r="F863" s="822" t="s">
        <v>5616</v>
      </c>
      <c r="G863" s="822" t="s">
        <v>845</v>
      </c>
      <c r="H863" s="831">
        <v>29.430000000000003</v>
      </c>
      <c r="I863" s="831">
        <v>3490.8</v>
      </c>
      <c r="J863" s="822">
        <v>1.0787891898573791</v>
      </c>
      <c r="K863" s="822">
        <v>118.61365953109072</v>
      </c>
      <c r="L863" s="831">
        <v>44.37</v>
      </c>
      <c r="M863" s="831">
        <v>3235.85</v>
      </c>
      <c r="N863" s="822">
        <v>1</v>
      </c>
      <c r="O863" s="822">
        <v>72.928780707685377</v>
      </c>
      <c r="P863" s="831">
        <v>10.74</v>
      </c>
      <c r="Q863" s="831">
        <v>783.16</v>
      </c>
      <c r="R863" s="827">
        <v>0.24202605188744844</v>
      </c>
      <c r="S863" s="832">
        <v>72.919925512104285</v>
      </c>
    </row>
    <row r="864" spans="1:19" ht="14.45" customHeight="1" x14ac:dyDescent="0.2">
      <c r="A864" s="821" t="s">
        <v>5435</v>
      </c>
      <c r="B864" s="822" t="s">
        <v>5436</v>
      </c>
      <c r="C864" s="822" t="s">
        <v>599</v>
      </c>
      <c r="D864" s="822" t="s">
        <v>2901</v>
      </c>
      <c r="E864" s="822" t="s">
        <v>5437</v>
      </c>
      <c r="F864" s="822" t="s">
        <v>5618</v>
      </c>
      <c r="G864" s="822" t="s">
        <v>1246</v>
      </c>
      <c r="H864" s="831">
        <v>17</v>
      </c>
      <c r="I864" s="831">
        <v>2523.8199999999997</v>
      </c>
      <c r="J864" s="822"/>
      <c r="K864" s="822">
        <v>148.45999999999998</v>
      </c>
      <c r="L864" s="831"/>
      <c r="M864" s="831"/>
      <c r="N864" s="822"/>
      <c r="O864" s="822"/>
      <c r="P864" s="831"/>
      <c r="Q864" s="831"/>
      <c r="R864" s="827"/>
      <c r="S864" s="832"/>
    </row>
    <row r="865" spans="1:19" ht="14.45" customHeight="1" x14ac:dyDescent="0.2">
      <c r="A865" s="821" t="s">
        <v>5435</v>
      </c>
      <c r="B865" s="822" t="s">
        <v>5436</v>
      </c>
      <c r="C865" s="822" t="s">
        <v>599</v>
      </c>
      <c r="D865" s="822" t="s">
        <v>2901</v>
      </c>
      <c r="E865" s="822" t="s">
        <v>5437</v>
      </c>
      <c r="F865" s="822" t="s">
        <v>5619</v>
      </c>
      <c r="G865" s="822" t="s">
        <v>5620</v>
      </c>
      <c r="H865" s="831">
        <v>6</v>
      </c>
      <c r="I865" s="831">
        <v>757635.65</v>
      </c>
      <c r="J865" s="822">
        <v>0.55093722548968282</v>
      </c>
      <c r="K865" s="822">
        <v>126272.60833333334</v>
      </c>
      <c r="L865" s="831">
        <v>12</v>
      </c>
      <c r="M865" s="831">
        <v>1375176</v>
      </c>
      <c r="N865" s="822">
        <v>1</v>
      </c>
      <c r="O865" s="822">
        <v>114598</v>
      </c>
      <c r="P865" s="831">
        <v>11</v>
      </c>
      <c r="Q865" s="831">
        <v>1260807.2</v>
      </c>
      <c r="R865" s="827">
        <v>0.91683333624205188</v>
      </c>
      <c r="S865" s="832">
        <v>114618.83636363636</v>
      </c>
    </row>
    <row r="866" spans="1:19" ht="14.45" customHeight="1" x14ac:dyDescent="0.2">
      <c r="A866" s="821" t="s">
        <v>5435</v>
      </c>
      <c r="B866" s="822" t="s">
        <v>5436</v>
      </c>
      <c r="C866" s="822" t="s">
        <v>599</v>
      </c>
      <c r="D866" s="822" t="s">
        <v>2901</v>
      </c>
      <c r="E866" s="822" t="s">
        <v>5437</v>
      </c>
      <c r="F866" s="822" t="s">
        <v>5621</v>
      </c>
      <c r="G866" s="822" t="s">
        <v>5622</v>
      </c>
      <c r="H866" s="831">
        <v>1</v>
      </c>
      <c r="I866" s="831">
        <v>21594.16</v>
      </c>
      <c r="J866" s="822"/>
      <c r="K866" s="822">
        <v>21594.16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 t="s">
        <v>5435</v>
      </c>
      <c r="B867" s="822" t="s">
        <v>5436</v>
      </c>
      <c r="C867" s="822" t="s">
        <v>599</v>
      </c>
      <c r="D867" s="822" t="s">
        <v>2901</v>
      </c>
      <c r="E867" s="822" t="s">
        <v>5437</v>
      </c>
      <c r="F867" s="822" t="s">
        <v>5626</v>
      </c>
      <c r="G867" s="822" t="s">
        <v>5622</v>
      </c>
      <c r="H867" s="831">
        <v>2</v>
      </c>
      <c r="I867" s="831">
        <v>36718.06</v>
      </c>
      <c r="J867" s="822">
        <v>1.2139084495401318</v>
      </c>
      <c r="K867" s="822">
        <v>18359.03</v>
      </c>
      <c r="L867" s="831">
        <v>2</v>
      </c>
      <c r="M867" s="831">
        <v>30247.8</v>
      </c>
      <c r="N867" s="822">
        <v>1</v>
      </c>
      <c r="O867" s="822">
        <v>15123.9</v>
      </c>
      <c r="P867" s="831"/>
      <c r="Q867" s="831"/>
      <c r="R867" s="827"/>
      <c r="S867" s="832"/>
    </row>
    <row r="868" spans="1:19" ht="14.45" customHeight="1" x14ac:dyDescent="0.2">
      <c r="A868" s="821" t="s">
        <v>5435</v>
      </c>
      <c r="B868" s="822" t="s">
        <v>5436</v>
      </c>
      <c r="C868" s="822" t="s">
        <v>599</v>
      </c>
      <c r="D868" s="822" t="s">
        <v>2901</v>
      </c>
      <c r="E868" s="822" t="s">
        <v>5437</v>
      </c>
      <c r="F868" s="822" t="s">
        <v>5627</v>
      </c>
      <c r="G868" s="822" t="s">
        <v>752</v>
      </c>
      <c r="H868" s="831">
        <v>8.6</v>
      </c>
      <c r="I868" s="831">
        <v>1631.54</v>
      </c>
      <c r="J868" s="822">
        <v>0.83251606055812666</v>
      </c>
      <c r="K868" s="822">
        <v>189.71395348837208</v>
      </c>
      <c r="L868" s="831">
        <v>17.559999999999999</v>
      </c>
      <c r="M868" s="831">
        <v>1959.77</v>
      </c>
      <c r="N868" s="822">
        <v>1</v>
      </c>
      <c r="O868" s="822">
        <v>111.60421412300684</v>
      </c>
      <c r="P868" s="831">
        <v>36.39</v>
      </c>
      <c r="Q868" s="831">
        <v>4039.29</v>
      </c>
      <c r="R868" s="827">
        <v>2.0611041091556661</v>
      </c>
      <c r="S868" s="832">
        <v>111</v>
      </c>
    </row>
    <row r="869" spans="1:19" ht="14.45" customHeight="1" x14ac:dyDescent="0.2">
      <c r="A869" s="821" t="s">
        <v>5435</v>
      </c>
      <c r="B869" s="822" t="s">
        <v>5436</v>
      </c>
      <c r="C869" s="822" t="s">
        <v>599</v>
      </c>
      <c r="D869" s="822" t="s">
        <v>2901</v>
      </c>
      <c r="E869" s="822" t="s">
        <v>5437</v>
      </c>
      <c r="F869" s="822" t="s">
        <v>5628</v>
      </c>
      <c r="G869" s="822" t="s">
        <v>752</v>
      </c>
      <c r="H869" s="831"/>
      <c r="I869" s="831"/>
      <c r="J869" s="822"/>
      <c r="K869" s="822"/>
      <c r="L869" s="831">
        <v>20.25</v>
      </c>
      <c r="M869" s="831">
        <v>5834.02</v>
      </c>
      <c r="N869" s="822">
        <v>1</v>
      </c>
      <c r="O869" s="822">
        <v>288.09975308641975</v>
      </c>
      <c r="P869" s="831">
        <v>38.030000000000008</v>
      </c>
      <c r="Q869" s="831">
        <v>10956.43</v>
      </c>
      <c r="R869" s="827">
        <v>1.8780240725948831</v>
      </c>
      <c r="S869" s="832">
        <v>288.09965816460681</v>
      </c>
    </row>
    <row r="870" spans="1:19" ht="14.45" customHeight="1" x14ac:dyDescent="0.2">
      <c r="A870" s="821" t="s">
        <v>5435</v>
      </c>
      <c r="B870" s="822" t="s">
        <v>5436</v>
      </c>
      <c r="C870" s="822" t="s">
        <v>599</v>
      </c>
      <c r="D870" s="822" t="s">
        <v>2901</v>
      </c>
      <c r="E870" s="822" t="s">
        <v>5437</v>
      </c>
      <c r="F870" s="822" t="s">
        <v>5629</v>
      </c>
      <c r="G870" s="822" t="s">
        <v>1039</v>
      </c>
      <c r="H870" s="831">
        <v>16.16</v>
      </c>
      <c r="I870" s="831">
        <v>9774.4</v>
      </c>
      <c r="J870" s="822">
        <v>9.3996364930231664</v>
      </c>
      <c r="K870" s="822">
        <v>604.85148514851483</v>
      </c>
      <c r="L870" s="831">
        <v>5.58</v>
      </c>
      <c r="M870" s="831">
        <v>1039.8699999999999</v>
      </c>
      <c r="N870" s="822">
        <v>1</v>
      </c>
      <c r="O870" s="822">
        <v>186.35663082437273</v>
      </c>
      <c r="P870" s="831">
        <v>19.52</v>
      </c>
      <c r="Q870" s="831">
        <v>3570.22</v>
      </c>
      <c r="R870" s="827">
        <v>3.433333012780444</v>
      </c>
      <c r="S870" s="832">
        <v>182.90061475409834</v>
      </c>
    </row>
    <row r="871" spans="1:19" ht="14.45" customHeight="1" x14ac:dyDescent="0.2">
      <c r="A871" s="821" t="s">
        <v>5435</v>
      </c>
      <c r="B871" s="822" t="s">
        <v>5436</v>
      </c>
      <c r="C871" s="822" t="s">
        <v>599</v>
      </c>
      <c r="D871" s="822" t="s">
        <v>2901</v>
      </c>
      <c r="E871" s="822" t="s">
        <v>5437</v>
      </c>
      <c r="F871" s="822" t="s">
        <v>5632</v>
      </c>
      <c r="G871" s="822" t="s">
        <v>1039</v>
      </c>
      <c r="H871" s="831">
        <v>3.24</v>
      </c>
      <c r="I871" s="831">
        <v>454.48</v>
      </c>
      <c r="J871" s="822">
        <v>1.6404851285012994</v>
      </c>
      <c r="K871" s="822">
        <v>140.27160493827159</v>
      </c>
      <c r="L871" s="831">
        <v>2.84</v>
      </c>
      <c r="M871" s="831">
        <v>277.04000000000002</v>
      </c>
      <c r="N871" s="822">
        <v>1</v>
      </c>
      <c r="O871" s="822">
        <v>97.549295774647902</v>
      </c>
      <c r="P871" s="831">
        <v>16.489999999999998</v>
      </c>
      <c r="Q871" s="831">
        <v>1613.29</v>
      </c>
      <c r="R871" s="827">
        <v>5.8233107132544033</v>
      </c>
      <c r="S871" s="832">
        <v>97.834445118253498</v>
      </c>
    </row>
    <row r="872" spans="1:19" ht="14.45" customHeight="1" x14ac:dyDescent="0.2">
      <c r="A872" s="821" t="s">
        <v>5435</v>
      </c>
      <c r="B872" s="822" t="s">
        <v>5436</v>
      </c>
      <c r="C872" s="822" t="s">
        <v>599</v>
      </c>
      <c r="D872" s="822" t="s">
        <v>2901</v>
      </c>
      <c r="E872" s="822" t="s">
        <v>5437</v>
      </c>
      <c r="F872" s="822" t="s">
        <v>5633</v>
      </c>
      <c r="G872" s="822" t="s">
        <v>1039</v>
      </c>
      <c r="H872" s="831">
        <v>4.92</v>
      </c>
      <c r="I872" s="831">
        <v>11338.58</v>
      </c>
      <c r="J872" s="822">
        <v>3.2237610137638284</v>
      </c>
      <c r="K872" s="822">
        <v>2304.5894308943089</v>
      </c>
      <c r="L872" s="831">
        <v>8.35</v>
      </c>
      <c r="M872" s="831">
        <v>3517.19</v>
      </c>
      <c r="N872" s="822">
        <v>1</v>
      </c>
      <c r="O872" s="822">
        <v>421.22035928143714</v>
      </c>
      <c r="P872" s="831"/>
      <c r="Q872" s="831"/>
      <c r="R872" s="827"/>
      <c r="S872" s="832"/>
    </row>
    <row r="873" spans="1:19" ht="14.45" customHeight="1" x14ac:dyDescent="0.2">
      <c r="A873" s="821" t="s">
        <v>5435</v>
      </c>
      <c r="B873" s="822" t="s">
        <v>5436</v>
      </c>
      <c r="C873" s="822" t="s">
        <v>599</v>
      </c>
      <c r="D873" s="822" t="s">
        <v>2901</v>
      </c>
      <c r="E873" s="822" t="s">
        <v>5437</v>
      </c>
      <c r="F873" s="822" t="s">
        <v>5635</v>
      </c>
      <c r="G873" s="822" t="s">
        <v>5636</v>
      </c>
      <c r="H873" s="831">
        <v>3</v>
      </c>
      <c r="I873" s="831">
        <v>445.38</v>
      </c>
      <c r="J873" s="822">
        <v>0.15012741515768468</v>
      </c>
      <c r="K873" s="822">
        <v>148.46</v>
      </c>
      <c r="L873" s="831">
        <v>20</v>
      </c>
      <c r="M873" s="831">
        <v>2966.68</v>
      </c>
      <c r="N873" s="822">
        <v>1</v>
      </c>
      <c r="O873" s="822">
        <v>148.334</v>
      </c>
      <c r="P873" s="831"/>
      <c r="Q873" s="831"/>
      <c r="R873" s="827"/>
      <c r="S873" s="832"/>
    </row>
    <row r="874" spans="1:19" ht="14.45" customHeight="1" x14ac:dyDescent="0.2">
      <c r="A874" s="821" t="s">
        <v>5435</v>
      </c>
      <c r="B874" s="822" t="s">
        <v>5436</v>
      </c>
      <c r="C874" s="822" t="s">
        <v>599</v>
      </c>
      <c r="D874" s="822" t="s">
        <v>2901</v>
      </c>
      <c r="E874" s="822" t="s">
        <v>5437</v>
      </c>
      <c r="F874" s="822" t="s">
        <v>5638</v>
      </c>
      <c r="G874" s="822" t="s">
        <v>2512</v>
      </c>
      <c r="H874" s="831"/>
      <c r="I874" s="831"/>
      <c r="J874" s="822"/>
      <c r="K874" s="822"/>
      <c r="L874" s="831">
        <v>61.019999999999996</v>
      </c>
      <c r="M874" s="831">
        <v>28940.05</v>
      </c>
      <c r="N874" s="822">
        <v>1</v>
      </c>
      <c r="O874" s="822">
        <v>474.27155031137335</v>
      </c>
      <c r="P874" s="831">
        <v>73.53</v>
      </c>
      <c r="Q874" s="831">
        <v>34873.1</v>
      </c>
      <c r="R874" s="827">
        <v>1.2050117397862132</v>
      </c>
      <c r="S874" s="832">
        <v>474.27036583707326</v>
      </c>
    </row>
    <row r="875" spans="1:19" ht="14.45" customHeight="1" x14ac:dyDescent="0.2">
      <c r="A875" s="821" t="s">
        <v>5435</v>
      </c>
      <c r="B875" s="822" t="s">
        <v>5436</v>
      </c>
      <c r="C875" s="822" t="s">
        <v>599</v>
      </c>
      <c r="D875" s="822" t="s">
        <v>2901</v>
      </c>
      <c r="E875" s="822" t="s">
        <v>5437</v>
      </c>
      <c r="F875" s="822" t="s">
        <v>5639</v>
      </c>
      <c r="G875" s="822" t="s">
        <v>2512</v>
      </c>
      <c r="H875" s="831"/>
      <c r="I875" s="831"/>
      <c r="J875" s="822"/>
      <c r="K875" s="822"/>
      <c r="L875" s="831">
        <v>30.03</v>
      </c>
      <c r="M875" s="831">
        <v>6141.7300000000005</v>
      </c>
      <c r="N875" s="822">
        <v>1</v>
      </c>
      <c r="O875" s="822">
        <v>204.51981351981354</v>
      </c>
      <c r="P875" s="831">
        <v>73.959999999999994</v>
      </c>
      <c r="Q875" s="831">
        <v>15126.280000000002</v>
      </c>
      <c r="R875" s="827">
        <v>2.4628695823489477</v>
      </c>
      <c r="S875" s="832">
        <v>204.51974040021639</v>
      </c>
    </row>
    <row r="876" spans="1:19" ht="14.45" customHeight="1" x14ac:dyDescent="0.2">
      <c r="A876" s="821" t="s">
        <v>5435</v>
      </c>
      <c r="B876" s="822" t="s">
        <v>5436</v>
      </c>
      <c r="C876" s="822" t="s">
        <v>599</v>
      </c>
      <c r="D876" s="822" t="s">
        <v>2901</v>
      </c>
      <c r="E876" s="822" t="s">
        <v>5437</v>
      </c>
      <c r="F876" s="822" t="s">
        <v>5642</v>
      </c>
      <c r="G876" s="822" t="s">
        <v>5643</v>
      </c>
      <c r="H876" s="831"/>
      <c r="I876" s="831"/>
      <c r="J876" s="822"/>
      <c r="K876" s="822"/>
      <c r="L876" s="831"/>
      <c r="M876" s="831"/>
      <c r="N876" s="822"/>
      <c r="O876" s="822"/>
      <c r="P876" s="831">
        <v>2</v>
      </c>
      <c r="Q876" s="831">
        <v>6600.05</v>
      </c>
      <c r="R876" s="827"/>
      <c r="S876" s="832">
        <v>3300.0250000000001</v>
      </c>
    </row>
    <row r="877" spans="1:19" ht="14.45" customHeight="1" x14ac:dyDescent="0.2">
      <c r="A877" s="821" t="s">
        <v>5435</v>
      </c>
      <c r="B877" s="822" t="s">
        <v>5436</v>
      </c>
      <c r="C877" s="822" t="s">
        <v>599</v>
      </c>
      <c r="D877" s="822" t="s">
        <v>2901</v>
      </c>
      <c r="E877" s="822" t="s">
        <v>5437</v>
      </c>
      <c r="F877" s="822" t="s">
        <v>5644</v>
      </c>
      <c r="G877" s="822" t="s">
        <v>2100</v>
      </c>
      <c r="H877" s="831"/>
      <c r="I877" s="831"/>
      <c r="J877" s="822"/>
      <c r="K877" s="822"/>
      <c r="L877" s="831">
        <v>1</v>
      </c>
      <c r="M877" s="831">
        <v>106641</v>
      </c>
      <c r="N877" s="822">
        <v>1</v>
      </c>
      <c r="O877" s="822">
        <v>106641</v>
      </c>
      <c r="P877" s="831"/>
      <c r="Q877" s="831"/>
      <c r="R877" s="827"/>
      <c r="S877" s="832"/>
    </row>
    <row r="878" spans="1:19" ht="14.45" customHeight="1" x14ac:dyDescent="0.2">
      <c r="A878" s="821" t="s">
        <v>5435</v>
      </c>
      <c r="B878" s="822" t="s">
        <v>5436</v>
      </c>
      <c r="C878" s="822" t="s">
        <v>599</v>
      </c>
      <c r="D878" s="822" t="s">
        <v>2901</v>
      </c>
      <c r="E878" s="822" t="s">
        <v>5437</v>
      </c>
      <c r="F878" s="822" t="s">
        <v>5650</v>
      </c>
      <c r="G878" s="822" t="s">
        <v>5651</v>
      </c>
      <c r="H878" s="831"/>
      <c r="I878" s="831"/>
      <c r="J878" s="822"/>
      <c r="K878" s="822"/>
      <c r="L878" s="831"/>
      <c r="M878" s="831"/>
      <c r="N878" s="822"/>
      <c r="O878" s="822"/>
      <c r="P878" s="831">
        <v>8.4</v>
      </c>
      <c r="Q878" s="831">
        <v>456.97</v>
      </c>
      <c r="R878" s="827"/>
      <c r="S878" s="832">
        <v>54.401190476190479</v>
      </c>
    </row>
    <row r="879" spans="1:19" ht="14.45" customHeight="1" x14ac:dyDescent="0.2">
      <c r="A879" s="821" t="s">
        <v>5435</v>
      </c>
      <c r="B879" s="822" t="s">
        <v>5436</v>
      </c>
      <c r="C879" s="822" t="s">
        <v>599</v>
      </c>
      <c r="D879" s="822" t="s">
        <v>2901</v>
      </c>
      <c r="E879" s="822" t="s">
        <v>5437</v>
      </c>
      <c r="F879" s="822" t="s">
        <v>5652</v>
      </c>
      <c r="G879" s="822" t="s">
        <v>5651</v>
      </c>
      <c r="H879" s="831"/>
      <c r="I879" s="831"/>
      <c r="J879" s="822"/>
      <c r="K879" s="822"/>
      <c r="L879" s="831"/>
      <c r="M879" s="831"/>
      <c r="N879" s="822"/>
      <c r="O879" s="822"/>
      <c r="P879" s="831">
        <v>17.399999999999999</v>
      </c>
      <c r="Q879" s="831">
        <v>1891.6400000000003</v>
      </c>
      <c r="R879" s="827"/>
      <c r="S879" s="832">
        <v>108.71494252873566</v>
      </c>
    </row>
    <row r="880" spans="1:19" ht="14.45" customHeight="1" x14ac:dyDescent="0.2">
      <c r="A880" s="821" t="s">
        <v>5435</v>
      </c>
      <c r="B880" s="822" t="s">
        <v>5436</v>
      </c>
      <c r="C880" s="822" t="s">
        <v>599</v>
      </c>
      <c r="D880" s="822" t="s">
        <v>2901</v>
      </c>
      <c r="E880" s="822" t="s">
        <v>5437</v>
      </c>
      <c r="F880" s="822" t="s">
        <v>5653</v>
      </c>
      <c r="G880" s="822" t="s">
        <v>2036</v>
      </c>
      <c r="H880" s="831"/>
      <c r="I880" s="831"/>
      <c r="J880" s="822"/>
      <c r="K880" s="822"/>
      <c r="L880" s="831">
        <v>1</v>
      </c>
      <c r="M880" s="831">
        <v>11086</v>
      </c>
      <c r="N880" s="822">
        <v>1</v>
      </c>
      <c r="O880" s="822">
        <v>11086</v>
      </c>
      <c r="P880" s="831"/>
      <c r="Q880" s="831"/>
      <c r="R880" s="827"/>
      <c r="S880" s="832"/>
    </row>
    <row r="881" spans="1:19" ht="14.45" customHeight="1" x14ac:dyDescent="0.2">
      <c r="A881" s="821" t="s">
        <v>5435</v>
      </c>
      <c r="B881" s="822" t="s">
        <v>5436</v>
      </c>
      <c r="C881" s="822" t="s">
        <v>599</v>
      </c>
      <c r="D881" s="822" t="s">
        <v>2901</v>
      </c>
      <c r="E881" s="822" t="s">
        <v>5437</v>
      </c>
      <c r="F881" s="822" t="s">
        <v>5654</v>
      </c>
      <c r="G881" s="822" t="s">
        <v>5643</v>
      </c>
      <c r="H881" s="831"/>
      <c r="I881" s="831"/>
      <c r="J881" s="822"/>
      <c r="K881" s="822"/>
      <c r="L881" s="831">
        <v>2</v>
      </c>
      <c r="M881" s="831">
        <v>1727.76</v>
      </c>
      <c r="N881" s="822">
        <v>1</v>
      </c>
      <c r="O881" s="822">
        <v>863.88</v>
      </c>
      <c r="P881" s="831">
        <v>4</v>
      </c>
      <c r="Q881" s="831">
        <v>3455.52</v>
      </c>
      <c r="R881" s="827">
        <v>2</v>
      </c>
      <c r="S881" s="832">
        <v>863.88</v>
      </c>
    </row>
    <row r="882" spans="1:19" ht="14.45" customHeight="1" x14ac:dyDescent="0.2">
      <c r="A882" s="821" t="s">
        <v>5435</v>
      </c>
      <c r="B882" s="822" t="s">
        <v>5436</v>
      </c>
      <c r="C882" s="822" t="s">
        <v>599</v>
      </c>
      <c r="D882" s="822" t="s">
        <v>2901</v>
      </c>
      <c r="E882" s="822" t="s">
        <v>5437</v>
      </c>
      <c r="F882" s="822" t="s">
        <v>5657</v>
      </c>
      <c r="G882" s="822" t="s">
        <v>3875</v>
      </c>
      <c r="H882" s="831"/>
      <c r="I882" s="831"/>
      <c r="J882" s="822"/>
      <c r="K882" s="822"/>
      <c r="L882" s="831"/>
      <c r="M882" s="831"/>
      <c r="N882" s="822"/>
      <c r="O882" s="822"/>
      <c r="P882" s="831">
        <v>30.6</v>
      </c>
      <c r="Q882" s="831">
        <v>1448913.06</v>
      </c>
      <c r="R882" s="827"/>
      <c r="S882" s="832">
        <v>47350.1</v>
      </c>
    </row>
    <row r="883" spans="1:19" ht="14.45" customHeight="1" x14ac:dyDescent="0.2">
      <c r="A883" s="821" t="s">
        <v>5435</v>
      </c>
      <c r="B883" s="822" t="s">
        <v>5436</v>
      </c>
      <c r="C883" s="822" t="s">
        <v>599</v>
      </c>
      <c r="D883" s="822" t="s">
        <v>2901</v>
      </c>
      <c r="E883" s="822" t="s">
        <v>5437</v>
      </c>
      <c r="F883" s="822" t="s">
        <v>5658</v>
      </c>
      <c r="G883" s="822" t="s">
        <v>2133</v>
      </c>
      <c r="H883" s="831"/>
      <c r="I883" s="831"/>
      <c r="J883" s="822"/>
      <c r="K883" s="822"/>
      <c r="L883" s="831"/>
      <c r="M883" s="831"/>
      <c r="N883" s="822"/>
      <c r="O883" s="822"/>
      <c r="P883" s="831">
        <v>8</v>
      </c>
      <c r="Q883" s="831">
        <v>345040</v>
      </c>
      <c r="R883" s="827"/>
      <c r="S883" s="832">
        <v>43130</v>
      </c>
    </row>
    <row r="884" spans="1:19" ht="14.45" customHeight="1" x14ac:dyDescent="0.2">
      <c r="A884" s="821" t="s">
        <v>5435</v>
      </c>
      <c r="B884" s="822" t="s">
        <v>5436</v>
      </c>
      <c r="C884" s="822" t="s">
        <v>599</v>
      </c>
      <c r="D884" s="822" t="s">
        <v>2901</v>
      </c>
      <c r="E884" s="822" t="s">
        <v>5437</v>
      </c>
      <c r="F884" s="822" t="s">
        <v>5661</v>
      </c>
      <c r="G884" s="822" t="s">
        <v>947</v>
      </c>
      <c r="H884" s="831"/>
      <c r="I884" s="831"/>
      <c r="J884" s="822"/>
      <c r="K884" s="822"/>
      <c r="L884" s="831"/>
      <c r="M884" s="831"/>
      <c r="N884" s="822"/>
      <c r="O884" s="822"/>
      <c r="P884" s="831">
        <v>5.1999999999999993</v>
      </c>
      <c r="Q884" s="831">
        <v>2248.6400000000003</v>
      </c>
      <c r="R884" s="827"/>
      <c r="S884" s="832">
        <v>432.43076923076933</v>
      </c>
    </row>
    <row r="885" spans="1:19" ht="14.45" customHeight="1" x14ac:dyDescent="0.2">
      <c r="A885" s="821" t="s">
        <v>5435</v>
      </c>
      <c r="B885" s="822" t="s">
        <v>5436</v>
      </c>
      <c r="C885" s="822" t="s">
        <v>599</v>
      </c>
      <c r="D885" s="822" t="s">
        <v>2901</v>
      </c>
      <c r="E885" s="822" t="s">
        <v>5437</v>
      </c>
      <c r="F885" s="822" t="s">
        <v>5663</v>
      </c>
      <c r="G885" s="822" t="s">
        <v>2075</v>
      </c>
      <c r="H885" s="831"/>
      <c r="I885" s="831"/>
      <c r="J885" s="822"/>
      <c r="K885" s="822"/>
      <c r="L885" s="831"/>
      <c r="M885" s="831"/>
      <c r="N885" s="822"/>
      <c r="O885" s="822"/>
      <c r="P885" s="831">
        <v>6</v>
      </c>
      <c r="Q885" s="831">
        <v>228082.8</v>
      </c>
      <c r="R885" s="827"/>
      <c r="S885" s="832">
        <v>38013.799999999996</v>
      </c>
    </row>
    <row r="886" spans="1:19" ht="14.45" customHeight="1" x14ac:dyDescent="0.2">
      <c r="A886" s="821" t="s">
        <v>5435</v>
      </c>
      <c r="B886" s="822" t="s">
        <v>5436</v>
      </c>
      <c r="C886" s="822" t="s">
        <v>599</v>
      </c>
      <c r="D886" s="822" t="s">
        <v>2901</v>
      </c>
      <c r="E886" s="822" t="s">
        <v>5437</v>
      </c>
      <c r="F886" s="822" t="s">
        <v>5664</v>
      </c>
      <c r="G886" s="822" t="s">
        <v>2147</v>
      </c>
      <c r="H886" s="831"/>
      <c r="I886" s="831"/>
      <c r="J886" s="822"/>
      <c r="K886" s="822"/>
      <c r="L886" s="831"/>
      <c r="M886" s="831"/>
      <c r="N886" s="822"/>
      <c r="O886" s="822"/>
      <c r="P886" s="831">
        <v>12.82</v>
      </c>
      <c r="Q886" s="831">
        <v>59820.93</v>
      </c>
      <c r="R886" s="827"/>
      <c r="S886" s="832">
        <v>4666.2191887675508</v>
      </c>
    </row>
    <row r="887" spans="1:19" ht="14.45" customHeight="1" x14ac:dyDescent="0.2">
      <c r="A887" s="821" t="s">
        <v>5435</v>
      </c>
      <c r="B887" s="822" t="s">
        <v>5436</v>
      </c>
      <c r="C887" s="822" t="s">
        <v>599</v>
      </c>
      <c r="D887" s="822" t="s">
        <v>2901</v>
      </c>
      <c r="E887" s="822" t="s">
        <v>5437</v>
      </c>
      <c r="F887" s="822" t="s">
        <v>5666</v>
      </c>
      <c r="G887" s="822" t="s">
        <v>947</v>
      </c>
      <c r="H887" s="831"/>
      <c r="I887" s="831"/>
      <c r="J887" s="822"/>
      <c r="K887" s="822"/>
      <c r="L887" s="831"/>
      <c r="M887" s="831"/>
      <c r="N887" s="822"/>
      <c r="O887" s="822"/>
      <c r="P887" s="831">
        <v>36.04</v>
      </c>
      <c r="Q887" s="831">
        <v>8791.5999999999985</v>
      </c>
      <c r="R887" s="827"/>
      <c r="S887" s="832">
        <v>243.94006659267478</v>
      </c>
    </row>
    <row r="888" spans="1:19" ht="14.45" customHeight="1" x14ac:dyDescent="0.2">
      <c r="A888" s="821" t="s">
        <v>5435</v>
      </c>
      <c r="B888" s="822" t="s">
        <v>5436</v>
      </c>
      <c r="C888" s="822" t="s">
        <v>599</v>
      </c>
      <c r="D888" s="822" t="s">
        <v>2901</v>
      </c>
      <c r="E888" s="822" t="s">
        <v>5437</v>
      </c>
      <c r="F888" s="822" t="s">
        <v>5667</v>
      </c>
      <c r="G888" s="822" t="s">
        <v>947</v>
      </c>
      <c r="H888" s="831"/>
      <c r="I888" s="831"/>
      <c r="J888" s="822"/>
      <c r="K888" s="822"/>
      <c r="L888" s="831"/>
      <c r="M888" s="831"/>
      <c r="N888" s="822"/>
      <c r="O888" s="822"/>
      <c r="P888" s="831">
        <v>75.990000000000009</v>
      </c>
      <c r="Q888" s="831">
        <v>5814</v>
      </c>
      <c r="R888" s="827"/>
      <c r="S888" s="832">
        <v>76.510067114093957</v>
      </c>
    </row>
    <row r="889" spans="1:19" ht="14.45" customHeight="1" x14ac:dyDescent="0.2">
      <c r="A889" s="821" t="s">
        <v>5435</v>
      </c>
      <c r="B889" s="822" t="s">
        <v>5436</v>
      </c>
      <c r="C889" s="822" t="s">
        <v>599</v>
      </c>
      <c r="D889" s="822" t="s">
        <v>2901</v>
      </c>
      <c r="E889" s="822" t="s">
        <v>5437</v>
      </c>
      <c r="F889" s="822" t="s">
        <v>5668</v>
      </c>
      <c r="G889" s="822" t="s">
        <v>1039</v>
      </c>
      <c r="H889" s="831"/>
      <c r="I889" s="831"/>
      <c r="J889" s="822"/>
      <c r="K889" s="822"/>
      <c r="L889" s="831"/>
      <c r="M889" s="831"/>
      <c r="N889" s="822"/>
      <c r="O889" s="822"/>
      <c r="P889" s="831">
        <v>18.21</v>
      </c>
      <c r="Q889" s="831">
        <v>7702.77</v>
      </c>
      <c r="R889" s="827"/>
      <c r="S889" s="832">
        <v>422.99670510708404</v>
      </c>
    </row>
    <row r="890" spans="1:19" ht="14.45" customHeight="1" x14ac:dyDescent="0.2">
      <c r="A890" s="821" t="s">
        <v>5435</v>
      </c>
      <c r="B890" s="822" t="s">
        <v>5436</v>
      </c>
      <c r="C890" s="822" t="s">
        <v>599</v>
      </c>
      <c r="D890" s="822" t="s">
        <v>2901</v>
      </c>
      <c r="E890" s="822" t="s">
        <v>5437</v>
      </c>
      <c r="F890" s="822" t="s">
        <v>5669</v>
      </c>
      <c r="G890" s="822" t="s">
        <v>2057</v>
      </c>
      <c r="H890" s="831"/>
      <c r="I890" s="831"/>
      <c r="J890" s="822"/>
      <c r="K890" s="822"/>
      <c r="L890" s="831"/>
      <c r="M890" s="831"/>
      <c r="N890" s="822"/>
      <c r="O890" s="822"/>
      <c r="P890" s="831">
        <v>1</v>
      </c>
      <c r="Q890" s="831">
        <v>4742.3999999999996</v>
      </c>
      <c r="R890" s="827"/>
      <c r="S890" s="832">
        <v>4742.3999999999996</v>
      </c>
    </row>
    <row r="891" spans="1:19" ht="14.45" customHeight="1" x14ac:dyDescent="0.2">
      <c r="A891" s="821" t="s">
        <v>5435</v>
      </c>
      <c r="B891" s="822" t="s">
        <v>5436</v>
      </c>
      <c r="C891" s="822" t="s">
        <v>599</v>
      </c>
      <c r="D891" s="822" t="s">
        <v>2901</v>
      </c>
      <c r="E891" s="822" t="s">
        <v>5437</v>
      </c>
      <c r="F891" s="822" t="s">
        <v>5670</v>
      </c>
      <c r="G891" s="822" t="s">
        <v>2057</v>
      </c>
      <c r="H891" s="831"/>
      <c r="I891" s="831"/>
      <c r="J891" s="822"/>
      <c r="K891" s="822"/>
      <c r="L891" s="831"/>
      <c r="M891" s="831"/>
      <c r="N891" s="822"/>
      <c r="O891" s="822"/>
      <c r="P891" s="831">
        <v>77</v>
      </c>
      <c r="Q891" s="831">
        <v>99396.220000000016</v>
      </c>
      <c r="R891" s="827"/>
      <c r="S891" s="832">
        <v>1290.8600000000001</v>
      </c>
    </row>
    <row r="892" spans="1:19" ht="14.45" customHeight="1" x14ac:dyDescent="0.2">
      <c r="A892" s="821" t="s">
        <v>5435</v>
      </c>
      <c r="B892" s="822" t="s">
        <v>5436</v>
      </c>
      <c r="C892" s="822" t="s">
        <v>599</v>
      </c>
      <c r="D892" s="822" t="s">
        <v>2901</v>
      </c>
      <c r="E892" s="822" t="s">
        <v>5437</v>
      </c>
      <c r="F892" s="822" t="s">
        <v>5671</v>
      </c>
      <c r="G892" s="822" t="s">
        <v>758</v>
      </c>
      <c r="H892" s="831"/>
      <c r="I892" s="831"/>
      <c r="J892" s="822"/>
      <c r="K892" s="822"/>
      <c r="L892" s="831"/>
      <c r="M892" s="831"/>
      <c r="N892" s="822"/>
      <c r="O892" s="822"/>
      <c r="P892" s="831">
        <v>7.410000000000001</v>
      </c>
      <c r="Q892" s="831">
        <v>5444.87</v>
      </c>
      <c r="R892" s="827"/>
      <c r="S892" s="832">
        <v>734.8002699055329</v>
      </c>
    </row>
    <row r="893" spans="1:19" ht="14.45" customHeight="1" x14ac:dyDescent="0.2">
      <c r="A893" s="821" t="s">
        <v>5435</v>
      </c>
      <c r="B893" s="822" t="s">
        <v>5436</v>
      </c>
      <c r="C893" s="822" t="s">
        <v>599</v>
      </c>
      <c r="D893" s="822" t="s">
        <v>2901</v>
      </c>
      <c r="E893" s="822" t="s">
        <v>5437</v>
      </c>
      <c r="F893" s="822" t="s">
        <v>5672</v>
      </c>
      <c r="G893" s="822" t="s">
        <v>1230</v>
      </c>
      <c r="H893" s="831"/>
      <c r="I893" s="831"/>
      <c r="J893" s="822"/>
      <c r="K893" s="822"/>
      <c r="L893" s="831"/>
      <c r="M893" s="831"/>
      <c r="N893" s="822"/>
      <c r="O893" s="822"/>
      <c r="P893" s="831">
        <v>36.72</v>
      </c>
      <c r="Q893" s="831">
        <v>6591.2900000000009</v>
      </c>
      <c r="R893" s="827"/>
      <c r="S893" s="832">
        <v>179.50136165577345</v>
      </c>
    </row>
    <row r="894" spans="1:19" ht="14.45" customHeight="1" x14ac:dyDescent="0.2">
      <c r="A894" s="821" t="s">
        <v>5435</v>
      </c>
      <c r="B894" s="822" t="s">
        <v>5436</v>
      </c>
      <c r="C894" s="822" t="s">
        <v>599</v>
      </c>
      <c r="D894" s="822" t="s">
        <v>2901</v>
      </c>
      <c r="E894" s="822" t="s">
        <v>5437</v>
      </c>
      <c r="F894" s="822" t="s">
        <v>5673</v>
      </c>
      <c r="G894" s="822" t="s">
        <v>5674</v>
      </c>
      <c r="H894" s="831"/>
      <c r="I894" s="831"/>
      <c r="J894" s="822"/>
      <c r="K894" s="822"/>
      <c r="L894" s="831"/>
      <c r="M894" s="831"/>
      <c r="N894" s="822"/>
      <c r="O894" s="822"/>
      <c r="P894" s="831">
        <v>4</v>
      </c>
      <c r="Q894" s="831">
        <v>286193.59999999998</v>
      </c>
      <c r="R894" s="827"/>
      <c r="S894" s="832">
        <v>71548.399999999994</v>
      </c>
    </row>
    <row r="895" spans="1:19" ht="14.45" customHeight="1" x14ac:dyDescent="0.2">
      <c r="A895" s="821" t="s">
        <v>5435</v>
      </c>
      <c r="B895" s="822" t="s">
        <v>5436</v>
      </c>
      <c r="C895" s="822" t="s">
        <v>599</v>
      </c>
      <c r="D895" s="822" t="s">
        <v>2901</v>
      </c>
      <c r="E895" s="822" t="s">
        <v>5437</v>
      </c>
      <c r="F895" s="822" t="s">
        <v>5675</v>
      </c>
      <c r="G895" s="822" t="s">
        <v>947</v>
      </c>
      <c r="H895" s="831"/>
      <c r="I895" s="831"/>
      <c r="J895" s="822"/>
      <c r="K895" s="822"/>
      <c r="L895" s="831"/>
      <c r="M895" s="831"/>
      <c r="N895" s="822"/>
      <c r="O895" s="822"/>
      <c r="P895" s="831">
        <v>6.31</v>
      </c>
      <c r="Q895" s="831">
        <v>2728.61</v>
      </c>
      <c r="R895" s="827"/>
      <c r="S895" s="832">
        <v>432.42630744849453</v>
      </c>
    </row>
    <row r="896" spans="1:19" ht="14.45" customHeight="1" x14ac:dyDescent="0.2">
      <c r="A896" s="821" t="s">
        <v>5435</v>
      </c>
      <c r="B896" s="822" t="s">
        <v>5436</v>
      </c>
      <c r="C896" s="822" t="s">
        <v>599</v>
      </c>
      <c r="D896" s="822" t="s">
        <v>2901</v>
      </c>
      <c r="E896" s="822" t="s">
        <v>5437</v>
      </c>
      <c r="F896" s="822" t="s">
        <v>5676</v>
      </c>
      <c r="G896" s="822" t="s">
        <v>758</v>
      </c>
      <c r="H896" s="831"/>
      <c r="I896" s="831"/>
      <c r="J896" s="822"/>
      <c r="K896" s="822"/>
      <c r="L896" s="831"/>
      <c r="M896" s="831"/>
      <c r="N896" s="822"/>
      <c r="O896" s="822"/>
      <c r="P896" s="831">
        <v>41.879999999999995</v>
      </c>
      <c r="Q896" s="831">
        <v>3316.89</v>
      </c>
      <c r="R896" s="827"/>
      <c r="S896" s="832">
        <v>79.199856733524356</v>
      </c>
    </row>
    <row r="897" spans="1:19" ht="14.45" customHeight="1" x14ac:dyDescent="0.2">
      <c r="A897" s="821" t="s">
        <v>5435</v>
      </c>
      <c r="B897" s="822" t="s">
        <v>5436</v>
      </c>
      <c r="C897" s="822" t="s">
        <v>599</v>
      </c>
      <c r="D897" s="822" t="s">
        <v>2901</v>
      </c>
      <c r="E897" s="822" t="s">
        <v>5437</v>
      </c>
      <c r="F897" s="822" t="s">
        <v>5677</v>
      </c>
      <c r="G897" s="822" t="s">
        <v>1230</v>
      </c>
      <c r="H897" s="831"/>
      <c r="I897" s="831"/>
      <c r="J897" s="822"/>
      <c r="K897" s="822"/>
      <c r="L897" s="831"/>
      <c r="M897" s="831"/>
      <c r="N897" s="822"/>
      <c r="O897" s="822"/>
      <c r="P897" s="831">
        <v>6.02</v>
      </c>
      <c r="Q897" s="831">
        <v>628.13</v>
      </c>
      <c r="R897" s="827"/>
      <c r="S897" s="832">
        <v>104.3405315614618</v>
      </c>
    </row>
    <row r="898" spans="1:19" ht="14.45" customHeight="1" x14ac:dyDescent="0.2">
      <c r="A898" s="821" t="s">
        <v>5435</v>
      </c>
      <c r="B898" s="822" t="s">
        <v>5436</v>
      </c>
      <c r="C898" s="822" t="s">
        <v>599</v>
      </c>
      <c r="D898" s="822" t="s">
        <v>2901</v>
      </c>
      <c r="E898" s="822" t="s">
        <v>5437</v>
      </c>
      <c r="F898" s="822" t="s">
        <v>5678</v>
      </c>
      <c r="G898" s="822" t="s">
        <v>1043</v>
      </c>
      <c r="H898" s="831"/>
      <c r="I898" s="831"/>
      <c r="J898" s="822"/>
      <c r="K898" s="822"/>
      <c r="L898" s="831"/>
      <c r="M898" s="831"/>
      <c r="N898" s="822"/>
      <c r="O898" s="822"/>
      <c r="P898" s="831">
        <v>15.95</v>
      </c>
      <c r="Q898" s="831">
        <v>2280.85</v>
      </c>
      <c r="R898" s="827"/>
      <c r="S898" s="832">
        <v>143</v>
      </c>
    </row>
    <row r="899" spans="1:19" ht="14.45" customHeight="1" x14ac:dyDescent="0.2">
      <c r="A899" s="821" t="s">
        <v>5435</v>
      </c>
      <c r="B899" s="822" t="s">
        <v>5436</v>
      </c>
      <c r="C899" s="822" t="s">
        <v>599</v>
      </c>
      <c r="D899" s="822" t="s">
        <v>2901</v>
      </c>
      <c r="E899" s="822" t="s">
        <v>5437</v>
      </c>
      <c r="F899" s="822" t="s">
        <v>5679</v>
      </c>
      <c r="G899" s="822" t="s">
        <v>758</v>
      </c>
      <c r="H899" s="831"/>
      <c r="I899" s="831"/>
      <c r="J899" s="822"/>
      <c r="K899" s="822"/>
      <c r="L899" s="831"/>
      <c r="M899" s="831"/>
      <c r="N899" s="822"/>
      <c r="O899" s="822"/>
      <c r="P899" s="831">
        <v>90.22</v>
      </c>
      <c r="Q899" s="831">
        <v>19749.190000000002</v>
      </c>
      <c r="R899" s="827"/>
      <c r="S899" s="832">
        <v>218.90035468853915</v>
      </c>
    </row>
    <row r="900" spans="1:19" ht="14.45" customHeight="1" x14ac:dyDescent="0.2">
      <c r="A900" s="821" t="s">
        <v>5435</v>
      </c>
      <c r="B900" s="822" t="s">
        <v>5436</v>
      </c>
      <c r="C900" s="822" t="s">
        <v>599</v>
      </c>
      <c r="D900" s="822" t="s">
        <v>2901</v>
      </c>
      <c r="E900" s="822" t="s">
        <v>5437</v>
      </c>
      <c r="F900" s="822" t="s">
        <v>5681</v>
      </c>
      <c r="G900" s="822" t="s">
        <v>5682</v>
      </c>
      <c r="H900" s="831"/>
      <c r="I900" s="831"/>
      <c r="J900" s="822"/>
      <c r="K900" s="822"/>
      <c r="L900" s="831"/>
      <c r="M900" s="831"/>
      <c r="N900" s="822"/>
      <c r="O900" s="822"/>
      <c r="P900" s="831">
        <v>0</v>
      </c>
      <c r="Q900" s="831">
        <v>0</v>
      </c>
      <c r="R900" s="827"/>
      <c r="S900" s="832"/>
    </row>
    <row r="901" spans="1:19" ht="14.45" customHeight="1" x14ac:dyDescent="0.2">
      <c r="A901" s="821" t="s">
        <v>5435</v>
      </c>
      <c r="B901" s="822" t="s">
        <v>5436</v>
      </c>
      <c r="C901" s="822" t="s">
        <v>599</v>
      </c>
      <c r="D901" s="822" t="s">
        <v>2901</v>
      </c>
      <c r="E901" s="822" t="s">
        <v>5437</v>
      </c>
      <c r="F901" s="822" t="s">
        <v>5683</v>
      </c>
      <c r="G901" s="822" t="s">
        <v>1185</v>
      </c>
      <c r="H901" s="831"/>
      <c r="I901" s="831"/>
      <c r="J901" s="822"/>
      <c r="K901" s="822"/>
      <c r="L901" s="831"/>
      <c r="M901" s="831"/>
      <c r="N901" s="822"/>
      <c r="O901" s="822"/>
      <c r="P901" s="831">
        <v>2</v>
      </c>
      <c r="Q901" s="831">
        <v>12600.9</v>
      </c>
      <c r="R901" s="827"/>
      <c r="S901" s="832">
        <v>6300.45</v>
      </c>
    </row>
    <row r="902" spans="1:19" ht="14.45" customHeight="1" x14ac:dyDescent="0.2">
      <c r="A902" s="821" t="s">
        <v>5435</v>
      </c>
      <c r="B902" s="822" t="s">
        <v>5436</v>
      </c>
      <c r="C902" s="822" t="s">
        <v>599</v>
      </c>
      <c r="D902" s="822" t="s">
        <v>2901</v>
      </c>
      <c r="E902" s="822" t="s">
        <v>5437</v>
      </c>
      <c r="F902" s="822" t="s">
        <v>5684</v>
      </c>
      <c r="G902" s="822" t="s">
        <v>1039</v>
      </c>
      <c r="H902" s="831"/>
      <c r="I902" s="831"/>
      <c r="J902" s="822"/>
      <c r="K902" s="822"/>
      <c r="L902" s="831"/>
      <c r="M902" s="831"/>
      <c r="N902" s="822"/>
      <c r="O902" s="822"/>
      <c r="P902" s="831">
        <v>17.47</v>
      </c>
      <c r="Q902" s="831">
        <v>3237.54</v>
      </c>
      <c r="R902" s="827"/>
      <c r="S902" s="832">
        <v>185.31997710360619</v>
      </c>
    </row>
    <row r="903" spans="1:19" ht="14.45" customHeight="1" x14ac:dyDescent="0.2">
      <c r="A903" s="821" t="s">
        <v>5435</v>
      </c>
      <c r="B903" s="822" t="s">
        <v>5436</v>
      </c>
      <c r="C903" s="822" t="s">
        <v>599</v>
      </c>
      <c r="D903" s="822" t="s">
        <v>2901</v>
      </c>
      <c r="E903" s="822" t="s">
        <v>5437</v>
      </c>
      <c r="F903" s="822" t="s">
        <v>5685</v>
      </c>
      <c r="G903" s="822" t="s">
        <v>845</v>
      </c>
      <c r="H903" s="831"/>
      <c r="I903" s="831"/>
      <c r="J903" s="822"/>
      <c r="K903" s="822"/>
      <c r="L903" s="831"/>
      <c r="M903" s="831"/>
      <c r="N903" s="822"/>
      <c r="O903" s="822"/>
      <c r="P903" s="831">
        <v>8.85</v>
      </c>
      <c r="Q903" s="831">
        <v>3673.6400000000003</v>
      </c>
      <c r="R903" s="827"/>
      <c r="S903" s="832">
        <v>415.10056497175145</v>
      </c>
    </row>
    <row r="904" spans="1:19" ht="14.45" customHeight="1" x14ac:dyDescent="0.2">
      <c r="A904" s="821" t="s">
        <v>5435</v>
      </c>
      <c r="B904" s="822" t="s">
        <v>5436</v>
      </c>
      <c r="C904" s="822" t="s">
        <v>599</v>
      </c>
      <c r="D904" s="822" t="s">
        <v>2901</v>
      </c>
      <c r="E904" s="822" t="s">
        <v>5437</v>
      </c>
      <c r="F904" s="822" t="s">
        <v>5687</v>
      </c>
      <c r="G904" s="822" t="s">
        <v>2062</v>
      </c>
      <c r="H904" s="831"/>
      <c r="I904" s="831"/>
      <c r="J904" s="822"/>
      <c r="K904" s="822"/>
      <c r="L904" s="831"/>
      <c r="M904" s="831"/>
      <c r="N904" s="822"/>
      <c r="O904" s="822"/>
      <c r="P904" s="831">
        <v>1</v>
      </c>
      <c r="Q904" s="831">
        <v>45634.3</v>
      </c>
      <c r="R904" s="827"/>
      <c r="S904" s="832">
        <v>45634.3</v>
      </c>
    </row>
    <row r="905" spans="1:19" ht="14.45" customHeight="1" x14ac:dyDescent="0.2">
      <c r="A905" s="821" t="s">
        <v>5435</v>
      </c>
      <c r="B905" s="822" t="s">
        <v>5436</v>
      </c>
      <c r="C905" s="822" t="s">
        <v>599</v>
      </c>
      <c r="D905" s="822" t="s">
        <v>2901</v>
      </c>
      <c r="E905" s="822" t="s">
        <v>5437</v>
      </c>
      <c r="F905" s="822" t="s">
        <v>5688</v>
      </c>
      <c r="G905" s="822" t="s">
        <v>2098</v>
      </c>
      <c r="H905" s="831"/>
      <c r="I905" s="831"/>
      <c r="J905" s="822"/>
      <c r="K905" s="822"/>
      <c r="L905" s="831"/>
      <c r="M905" s="831"/>
      <c r="N905" s="822"/>
      <c r="O905" s="822"/>
      <c r="P905" s="831">
        <v>21</v>
      </c>
      <c r="Q905" s="831">
        <v>481082.7</v>
      </c>
      <c r="R905" s="827"/>
      <c r="S905" s="832">
        <v>22908.7</v>
      </c>
    </row>
    <row r="906" spans="1:19" ht="14.45" customHeight="1" x14ac:dyDescent="0.2">
      <c r="A906" s="821" t="s">
        <v>5435</v>
      </c>
      <c r="B906" s="822" t="s">
        <v>5436</v>
      </c>
      <c r="C906" s="822" t="s">
        <v>599</v>
      </c>
      <c r="D906" s="822" t="s">
        <v>2901</v>
      </c>
      <c r="E906" s="822" t="s">
        <v>5437</v>
      </c>
      <c r="F906" s="822" t="s">
        <v>5690</v>
      </c>
      <c r="G906" s="822" t="s">
        <v>912</v>
      </c>
      <c r="H906" s="831"/>
      <c r="I906" s="831"/>
      <c r="J906" s="822"/>
      <c r="K906" s="822"/>
      <c r="L906" s="831"/>
      <c r="M906" s="831"/>
      <c r="N906" s="822"/>
      <c r="O906" s="822"/>
      <c r="P906" s="831">
        <v>18.48</v>
      </c>
      <c r="Q906" s="831">
        <v>2687.54</v>
      </c>
      <c r="R906" s="827"/>
      <c r="S906" s="832">
        <v>145.42965367965368</v>
      </c>
    </row>
    <row r="907" spans="1:19" ht="14.45" customHeight="1" x14ac:dyDescent="0.2">
      <c r="A907" s="821" t="s">
        <v>5435</v>
      </c>
      <c r="B907" s="822" t="s">
        <v>5436</v>
      </c>
      <c r="C907" s="822" t="s">
        <v>599</v>
      </c>
      <c r="D907" s="822" t="s">
        <v>2901</v>
      </c>
      <c r="E907" s="822" t="s">
        <v>5694</v>
      </c>
      <c r="F907" s="822" t="s">
        <v>5697</v>
      </c>
      <c r="G907" s="822" t="s">
        <v>5698</v>
      </c>
      <c r="H907" s="831">
        <v>4</v>
      </c>
      <c r="I907" s="831">
        <v>10360</v>
      </c>
      <c r="J907" s="822"/>
      <c r="K907" s="822">
        <v>2590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5435</v>
      </c>
      <c r="B908" s="822" t="s">
        <v>5436</v>
      </c>
      <c r="C908" s="822" t="s">
        <v>599</v>
      </c>
      <c r="D908" s="822" t="s">
        <v>2901</v>
      </c>
      <c r="E908" s="822" t="s">
        <v>5703</v>
      </c>
      <c r="F908" s="822" t="s">
        <v>5704</v>
      </c>
      <c r="G908" s="822" t="s">
        <v>5705</v>
      </c>
      <c r="H908" s="831"/>
      <c r="I908" s="831"/>
      <c r="J908" s="822"/>
      <c r="K908" s="822"/>
      <c r="L908" s="831">
        <v>2</v>
      </c>
      <c r="M908" s="831">
        <v>1734</v>
      </c>
      <c r="N908" s="822">
        <v>1</v>
      </c>
      <c r="O908" s="822">
        <v>867</v>
      </c>
      <c r="P908" s="831"/>
      <c r="Q908" s="831"/>
      <c r="R908" s="827"/>
      <c r="S908" s="832"/>
    </row>
    <row r="909" spans="1:19" ht="14.45" customHeight="1" x14ac:dyDescent="0.2">
      <c r="A909" s="821" t="s">
        <v>5435</v>
      </c>
      <c r="B909" s="822" t="s">
        <v>5436</v>
      </c>
      <c r="C909" s="822" t="s">
        <v>599</v>
      </c>
      <c r="D909" s="822" t="s">
        <v>2901</v>
      </c>
      <c r="E909" s="822" t="s">
        <v>5703</v>
      </c>
      <c r="F909" s="822" t="s">
        <v>5706</v>
      </c>
      <c r="G909" s="822" t="s">
        <v>5707</v>
      </c>
      <c r="H909" s="831">
        <v>19</v>
      </c>
      <c r="I909" s="831">
        <v>16473</v>
      </c>
      <c r="J909" s="822">
        <v>0.9759175331022838</v>
      </c>
      <c r="K909" s="822">
        <v>867</v>
      </c>
      <c r="L909" s="831">
        <v>30</v>
      </c>
      <c r="M909" s="831">
        <v>16879.5</v>
      </c>
      <c r="N909" s="822">
        <v>1</v>
      </c>
      <c r="O909" s="822">
        <v>562.65</v>
      </c>
      <c r="P909" s="831">
        <v>69</v>
      </c>
      <c r="Q909" s="831">
        <v>38822.85</v>
      </c>
      <c r="R909" s="827">
        <v>2.2999999999999998</v>
      </c>
      <c r="S909" s="832">
        <v>562.65</v>
      </c>
    </row>
    <row r="910" spans="1:19" ht="14.45" customHeight="1" x14ac:dyDescent="0.2">
      <c r="A910" s="821" t="s">
        <v>5435</v>
      </c>
      <c r="B910" s="822" t="s">
        <v>5436</v>
      </c>
      <c r="C910" s="822" t="s">
        <v>599</v>
      </c>
      <c r="D910" s="822" t="s">
        <v>2901</v>
      </c>
      <c r="E910" s="822" t="s">
        <v>5703</v>
      </c>
      <c r="F910" s="822" t="s">
        <v>5708</v>
      </c>
      <c r="G910" s="822" t="s">
        <v>5709</v>
      </c>
      <c r="H910" s="831">
        <v>2</v>
      </c>
      <c r="I910" s="831">
        <v>1928</v>
      </c>
      <c r="J910" s="822">
        <v>0.2</v>
      </c>
      <c r="K910" s="822">
        <v>964</v>
      </c>
      <c r="L910" s="831">
        <v>10</v>
      </c>
      <c r="M910" s="831">
        <v>9640</v>
      </c>
      <c r="N910" s="822">
        <v>1</v>
      </c>
      <c r="O910" s="822">
        <v>964</v>
      </c>
      <c r="P910" s="831"/>
      <c r="Q910" s="831"/>
      <c r="R910" s="827"/>
      <c r="S910" s="832"/>
    </row>
    <row r="911" spans="1:19" ht="14.45" customHeight="1" x14ac:dyDescent="0.2">
      <c r="A911" s="821" t="s">
        <v>5435</v>
      </c>
      <c r="B911" s="822" t="s">
        <v>5436</v>
      </c>
      <c r="C911" s="822" t="s">
        <v>599</v>
      </c>
      <c r="D911" s="822" t="s">
        <v>2901</v>
      </c>
      <c r="E911" s="822" t="s">
        <v>5703</v>
      </c>
      <c r="F911" s="822" t="s">
        <v>5714</v>
      </c>
      <c r="G911" s="822" t="s">
        <v>5715</v>
      </c>
      <c r="H911" s="831"/>
      <c r="I911" s="831"/>
      <c r="J911" s="822"/>
      <c r="K911" s="822"/>
      <c r="L911" s="831"/>
      <c r="M911" s="831"/>
      <c r="N911" s="822"/>
      <c r="O911" s="822"/>
      <c r="P911" s="831">
        <v>504</v>
      </c>
      <c r="Q911" s="831">
        <v>90367.2</v>
      </c>
      <c r="R911" s="827"/>
      <c r="S911" s="832">
        <v>179.29999999999998</v>
      </c>
    </row>
    <row r="912" spans="1:19" ht="14.45" customHeight="1" x14ac:dyDescent="0.2">
      <c r="A912" s="821" t="s">
        <v>5435</v>
      </c>
      <c r="B912" s="822" t="s">
        <v>5436</v>
      </c>
      <c r="C912" s="822" t="s">
        <v>599</v>
      </c>
      <c r="D912" s="822" t="s">
        <v>2901</v>
      </c>
      <c r="E912" s="822" t="s">
        <v>5703</v>
      </c>
      <c r="F912" s="822" t="s">
        <v>5716</v>
      </c>
      <c r="G912" s="822" t="s">
        <v>5717</v>
      </c>
      <c r="H912" s="831"/>
      <c r="I912" s="831"/>
      <c r="J912" s="822"/>
      <c r="K912" s="822"/>
      <c r="L912" s="831"/>
      <c r="M912" s="831"/>
      <c r="N912" s="822"/>
      <c r="O912" s="822"/>
      <c r="P912" s="831">
        <v>1</v>
      </c>
      <c r="Q912" s="831">
        <v>267.79000000000002</v>
      </c>
      <c r="R912" s="827"/>
      <c r="S912" s="832">
        <v>267.79000000000002</v>
      </c>
    </row>
    <row r="913" spans="1:19" ht="14.45" customHeight="1" x14ac:dyDescent="0.2">
      <c r="A913" s="821" t="s">
        <v>5435</v>
      </c>
      <c r="B913" s="822" t="s">
        <v>5436</v>
      </c>
      <c r="C913" s="822" t="s">
        <v>599</v>
      </c>
      <c r="D913" s="822" t="s">
        <v>2901</v>
      </c>
      <c r="E913" s="822" t="s">
        <v>5703</v>
      </c>
      <c r="F913" s="822" t="s">
        <v>5718</v>
      </c>
      <c r="G913" s="822" t="s">
        <v>5719</v>
      </c>
      <c r="H913" s="831"/>
      <c r="I913" s="831"/>
      <c r="J913" s="822"/>
      <c r="K913" s="822"/>
      <c r="L913" s="831"/>
      <c r="M913" s="831"/>
      <c r="N913" s="822"/>
      <c r="O913" s="822"/>
      <c r="P913" s="831">
        <v>171</v>
      </c>
      <c r="Q913" s="831">
        <v>12990.869999999999</v>
      </c>
      <c r="R913" s="827"/>
      <c r="S913" s="832">
        <v>75.97</v>
      </c>
    </row>
    <row r="914" spans="1:19" ht="14.45" customHeight="1" x14ac:dyDescent="0.2">
      <c r="A914" s="821" t="s">
        <v>5435</v>
      </c>
      <c r="B914" s="822" t="s">
        <v>5436</v>
      </c>
      <c r="C914" s="822" t="s">
        <v>599</v>
      </c>
      <c r="D914" s="822" t="s">
        <v>2901</v>
      </c>
      <c r="E914" s="822" t="s">
        <v>5703</v>
      </c>
      <c r="F914" s="822" t="s">
        <v>5720</v>
      </c>
      <c r="G914" s="822" t="s">
        <v>5721</v>
      </c>
      <c r="H914" s="831"/>
      <c r="I914" s="831"/>
      <c r="J914" s="822"/>
      <c r="K914" s="822"/>
      <c r="L914" s="831"/>
      <c r="M914" s="831"/>
      <c r="N914" s="822"/>
      <c r="O914" s="822"/>
      <c r="P914" s="831">
        <v>199</v>
      </c>
      <c r="Q914" s="831">
        <v>18843.309999999998</v>
      </c>
      <c r="R914" s="827"/>
      <c r="S914" s="832">
        <v>94.689999999999984</v>
      </c>
    </row>
    <row r="915" spans="1:19" ht="14.45" customHeight="1" x14ac:dyDescent="0.2">
      <c r="A915" s="821" t="s">
        <v>5435</v>
      </c>
      <c r="B915" s="822" t="s">
        <v>5436</v>
      </c>
      <c r="C915" s="822" t="s">
        <v>599</v>
      </c>
      <c r="D915" s="822" t="s">
        <v>2901</v>
      </c>
      <c r="E915" s="822" t="s">
        <v>5703</v>
      </c>
      <c r="F915" s="822" t="s">
        <v>5722</v>
      </c>
      <c r="G915" s="822" t="s">
        <v>5721</v>
      </c>
      <c r="H915" s="831"/>
      <c r="I915" s="831"/>
      <c r="J915" s="822"/>
      <c r="K915" s="822"/>
      <c r="L915" s="831"/>
      <c r="M915" s="831"/>
      <c r="N915" s="822"/>
      <c r="O915" s="822"/>
      <c r="P915" s="831">
        <v>495</v>
      </c>
      <c r="Q915" s="831">
        <v>37605.149999999994</v>
      </c>
      <c r="R915" s="827"/>
      <c r="S915" s="832">
        <v>75.969999999999985</v>
      </c>
    </row>
    <row r="916" spans="1:19" ht="14.45" customHeight="1" x14ac:dyDescent="0.2">
      <c r="A916" s="821" t="s">
        <v>5435</v>
      </c>
      <c r="B916" s="822" t="s">
        <v>5436</v>
      </c>
      <c r="C916" s="822" t="s">
        <v>599</v>
      </c>
      <c r="D916" s="822" t="s">
        <v>2901</v>
      </c>
      <c r="E916" s="822" t="s">
        <v>5703</v>
      </c>
      <c r="F916" s="822" t="s">
        <v>5725</v>
      </c>
      <c r="G916" s="822" t="s">
        <v>5726</v>
      </c>
      <c r="H916" s="831"/>
      <c r="I916" s="831"/>
      <c r="J916" s="822"/>
      <c r="K916" s="822"/>
      <c r="L916" s="831"/>
      <c r="M916" s="831"/>
      <c r="N916" s="822"/>
      <c r="O916" s="822"/>
      <c r="P916" s="831">
        <v>1</v>
      </c>
      <c r="Q916" s="831">
        <v>4279</v>
      </c>
      <c r="R916" s="827"/>
      <c r="S916" s="832">
        <v>4279</v>
      </c>
    </row>
    <row r="917" spans="1:19" ht="14.45" customHeight="1" x14ac:dyDescent="0.2">
      <c r="A917" s="821" t="s">
        <v>5435</v>
      </c>
      <c r="B917" s="822" t="s">
        <v>5436</v>
      </c>
      <c r="C917" s="822" t="s">
        <v>599</v>
      </c>
      <c r="D917" s="822" t="s">
        <v>2901</v>
      </c>
      <c r="E917" s="822" t="s">
        <v>5735</v>
      </c>
      <c r="F917" s="822" t="s">
        <v>5736</v>
      </c>
      <c r="G917" s="822" t="s">
        <v>5737</v>
      </c>
      <c r="H917" s="831">
        <v>23</v>
      </c>
      <c r="I917" s="831">
        <v>6900</v>
      </c>
      <c r="J917" s="822">
        <v>1.1423841059602649</v>
      </c>
      <c r="K917" s="822">
        <v>300</v>
      </c>
      <c r="L917" s="831">
        <v>20</v>
      </c>
      <c r="M917" s="831">
        <v>6040</v>
      </c>
      <c r="N917" s="822">
        <v>1</v>
      </c>
      <c r="O917" s="822">
        <v>302</v>
      </c>
      <c r="P917" s="831">
        <v>7</v>
      </c>
      <c r="Q917" s="831">
        <v>2128</v>
      </c>
      <c r="R917" s="827">
        <v>0.352317880794702</v>
      </c>
      <c r="S917" s="832">
        <v>304</v>
      </c>
    </row>
    <row r="918" spans="1:19" ht="14.45" customHeight="1" x14ac:dyDescent="0.2">
      <c r="A918" s="821" t="s">
        <v>5435</v>
      </c>
      <c r="B918" s="822" t="s">
        <v>5436</v>
      </c>
      <c r="C918" s="822" t="s">
        <v>599</v>
      </c>
      <c r="D918" s="822" t="s">
        <v>2901</v>
      </c>
      <c r="E918" s="822" t="s">
        <v>5735</v>
      </c>
      <c r="F918" s="822" t="s">
        <v>5738</v>
      </c>
      <c r="G918" s="822" t="s">
        <v>5739</v>
      </c>
      <c r="H918" s="831">
        <v>25</v>
      </c>
      <c r="I918" s="831">
        <v>3050</v>
      </c>
      <c r="J918" s="822">
        <v>4.166666666666667</v>
      </c>
      <c r="K918" s="822">
        <v>122</v>
      </c>
      <c r="L918" s="831">
        <v>6</v>
      </c>
      <c r="M918" s="831">
        <v>732</v>
      </c>
      <c r="N918" s="822">
        <v>1</v>
      </c>
      <c r="O918" s="822">
        <v>122</v>
      </c>
      <c r="P918" s="831"/>
      <c r="Q918" s="831"/>
      <c r="R918" s="827"/>
      <c r="S918" s="832"/>
    </row>
    <row r="919" spans="1:19" ht="14.45" customHeight="1" x14ac:dyDescent="0.2">
      <c r="A919" s="821" t="s">
        <v>5435</v>
      </c>
      <c r="B919" s="822" t="s">
        <v>5436</v>
      </c>
      <c r="C919" s="822" t="s">
        <v>599</v>
      </c>
      <c r="D919" s="822" t="s">
        <v>2901</v>
      </c>
      <c r="E919" s="822" t="s">
        <v>5735</v>
      </c>
      <c r="F919" s="822" t="s">
        <v>5740</v>
      </c>
      <c r="G919" s="822" t="s">
        <v>5741</v>
      </c>
      <c r="H919" s="831">
        <v>101</v>
      </c>
      <c r="I919" s="831">
        <v>14847</v>
      </c>
      <c r="J919" s="822"/>
      <c r="K919" s="822">
        <v>147</v>
      </c>
      <c r="L919" s="831"/>
      <c r="M919" s="831"/>
      <c r="N919" s="822"/>
      <c r="O919" s="822"/>
      <c r="P919" s="831">
        <v>5</v>
      </c>
      <c r="Q919" s="831">
        <v>765</v>
      </c>
      <c r="R919" s="827"/>
      <c r="S919" s="832">
        <v>153</v>
      </c>
    </row>
    <row r="920" spans="1:19" ht="14.45" customHeight="1" x14ac:dyDescent="0.2">
      <c r="A920" s="821" t="s">
        <v>5435</v>
      </c>
      <c r="B920" s="822" t="s">
        <v>5436</v>
      </c>
      <c r="C920" s="822" t="s">
        <v>599</v>
      </c>
      <c r="D920" s="822" t="s">
        <v>2901</v>
      </c>
      <c r="E920" s="822" t="s">
        <v>5735</v>
      </c>
      <c r="F920" s="822" t="s">
        <v>5742</v>
      </c>
      <c r="G920" s="822" t="s">
        <v>5743</v>
      </c>
      <c r="H920" s="831">
        <v>2</v>
      </c>
      <c r="I920" s="831">
        <v>392</v>
      </c>
      <c r="J920" s="822"/>
      <c r="K920" s="822">
        <v>196</v>
      </c>
      <c r="L920" s="831"/>
      <c r="M920" s="831"/>
      <c r="N920" s="822"/>
      <c r="O920" s="822"/>
      <c r="P920" s="831"/>
      <c r="Q920" s="831"/>
      <c r="R920" s="827"/>
      <c r="S920" s="832"/>
    </row>
    <row r="921" spans="1:19" ht="14.45" customHeight="1" x14ac:dyDescent="0.2">
      <c r="A921" s="821" t="s">
        <v>5435</v>
      </c>
      <c r="B921" s="822" t="s">
        <v>5436</v>
      </c>
      <c r="C921" s="822" t="s">
        <v>599</v>
      </c>
      <c r="D921" s="822" t="s">
        <v>2901</v>
      </c>
      <c r="E921" s="822" t="s">
        <v>5735</v>
      </c>
      <c r="F921" s="822" t="s">
        <v>5744</v>
      </c>
      <c r="G921" s="822" t="s">
        <v>5745</v>
      </c>
      <c r="H921" s="831">
        <v>56</v>
      </c>
      <c r="I921" s="831">
        <v>2072</v>
      </c>
      <c r="J921" s="822">
        <v>0.95660203139427513</v>
      </c>
      <c r="K921" s="822">
        <v>37</v>
      </c>
      <c r="L921" s="831">
        <v>57</v>
      </c>
      <c r="M921" s="831">
        <v>2166</v>
      </c>
      <c r="N921" s="822">
        <v>1</v>
      </c>
      <c r="O921" s="822">
        <v>38</v>
      </c>
      <c r="P921" s="831">
        <v>36</v>
      </c>
      <c r="Q921" s="831">
        <v>1368</v>
      </c>
      <c r="R921" s="827">
        <v>0.63157894736842102</v>
      </c>
      <c r="S921" s="832">
        <v>38</v>
      </c>
    </row>
    <row r="922" spans="1:19" ht="14.45" customHeight="1" x14ac:dyDescent="0.2">
      <c r="A922" s="821" t="s">
        <v>5435</v>
      </c>
      <c r="B922" s="822" t="s">
        <v>5436</v>
      </c>
      <c r="C922" s="822" t="s">
        <v>599</v>
      </c>
      <c r="D922" s="822" t="s">
        <v>2901</v>
      </c>
      <c r="E922" s="822" t="s">
        <v>5735</v>
      </c>
      <c r="F922" s="822" t="s">
        <v>5746</v>
      </c>
      <c r="G922" s="822" t="s">
        <v>5747</v>
      </c>
      <c r="H922" s="831"/>
      <c r="I922" s="831"/>
      <c r="J922" s="822"/>
      <c r="K922" s="822"/>
      <c r="L922" s="831"/>
      <c r="M922" s="831"/>
      <c r="N922" s="822"/>
      <c r="O922" s="822"/>
      <c r="P922" s="831">
        <v>1</v>
      </c>
      <c r="Q922" s="831">
        <v>10</v>
      </c>
      <c r="R922" s="827"/>
      <c r="S922" s="832">
        <v>10</v>
      </c>
    </row>
    <row r="923" spans="1:19" ht="14.45" customHeight="1" x14ac:dyDescent="0.2">
      <c r="A923" s="821" t="s">
        <v>5435</v>
      </c>
      <c r="B923" s="822" t="s">
        <v>5436</v>
      </c>
      <c r="C923" s="822" t="s">
        <v>599</v>
      </c>
      <c r="D923" s="822" t="s">
        <v>2901</v>
      </c>
      <c r="E923" s="822" t="s">
        <v>5735</v>
      </c>
      <c r="F923" s="822" t="s">
        <v>5748</v>
      </c>
      <c r="G923" s="822" t="s">
        <v>5749</v>
      </c>
      <c r="H923" s="831">
        <v>1</v>
      </c>
      <c r="I923" s="831">
        <v>5</v>
      </c>
      <c r="J923" s="822"/>
      <c r="K923" s="822">
        <v>5</v>
      </c>
      <c r="L923" s="831"/>
      <c r="M923" s="831"/>
      <c r="N923" s="822"/>
      <c r="O923" s="822"/>
      <c r="P923" s="831"/>
      <c r="Q923" s="831"/>
      <c r="R923" s="827"/>
      <c r="S923" s="832"/>
    </row>
    <row r="924" spans="1:19" ht="14.45" customHeight="1" x14ac:dyDescent="0.2">
      <c r="A924" s="821" t="s">
        <v>5435</v>
      </c>
      <c r="B924" s="822" t="s">
        <v>5436</v>
      </c>
      <c r="C924" s="822" t="s">
        <v>599</v>
      </c>
      <c r="D924" s="822" t="s">
        <v>2901</v>
      </c>
      <c r="E924" s="822" t="s">
        <v>5735</v>
      </c>
      <c r="F924" s="822" t="s">
        <v>5750</v>
      </c>
      <c r="G924" s="822" t="s">
        <v>5751</v>
      </c>
      <c r="H924" s="831">
        <v>1366</v>
      </c>
      <c r="I924" s="831">
        <v>243148</v>
      </c>
      <c r="J924" s="822">
        <v>1.015982584206282</v>
      </c>
      <c r="K924" s="822">
        <v>178</v>
      </c>
      <c r="L924" s="831">
        <v>1337</v>
      </c>
      <c r="M924" s="831">
        <v>239323</v>
      </c>
      <c r="N924" s="822">
        <v>1</v>
      </c>
      <c r="O924" s="822">
        <v>179</v>
      </c>
      <c r="P924" s="831">
        <v>1359</v>
      </c>
      <c r="Q924" s="831">
        <v>244620</v>
      </c>
      <c r="R924" s="827">
        <v>1.0221332675923334</v>
      </c>
      <c r="S924" s="832">
        <v>180</v>
      </c>
    </row>
    <row r="925" spans="1:19" ht="14.45" customHeight="1" x14ac:dyDescent="0.2">
      <c r="A925" s="821" t="s">
        <v>5435</v>
      </c>
      <c r="B925" s="822" t="s">
        <v>5436</v>
      </c>
      <c r="C925" s="822" t="s">
        <v>599</v>
      </c>
      <c r="D925" s="822" t="s">
        <v>2901</v>
      </c>
      <c r="E925" s="822" t="s">
        <v>5735</v>
      </c>
      <c r="F925" s="822" t="s">
        <v>5754</v>
      </c>
      <c r="G925" s="822" t="s">
        <v>5755</v>
      </c>
      <c r="H925" s="831">
        <v>364</v>
      </c>
      <c r="I925" s="831">
        <v>0</v>
      </c>
      <c r="J925" s="822"/>
      <c r="K925" s="822">
        <v>0</v>
      </c>
      <c r="L925" s="831">
        <v>320</v>
      </c>
      <c r="M925" s="831">
        <v>0</v>
      </c>
      <c r="N925" s="822"/>
      <c r="O925" s="822">
        <v>0</v>
      </c>
      <c r="P925" s="831">
        <v>281</v>
      </c>
      <c r="Q925" s="831">
        <v>0</v>
      </c>
      <c r="R925" s="827"/>
      <c r="S925" s="832">
        <v>0</v>
      </c>
    </row>
    <row r="926" spans="1:19" ht="14.45" customHeight="1" x14ac:dyDescent="0.2">
      <c r="A926" s="821" t="s">
        <v>5435</v>
      </c>
      <c r="B926" s="822" t="s">
        <v>5436</v>
      </c>
      <c r="C926" s="822" t="s">
        <v>599</v>
      </c>
      <c r="D926" s="822" t="s">
        <v>2901</v>
      </c>
      <c r="E926" s="822" t="s">
        <v>5735</v>
      </c>
      <c r="F926" s="822" t="s">
        <v>5756</v>
      </c>
      <c r="G926" s="822" t="s">
        <v>5757</v>
      </c>
      <c r="H926" s="831">
        <v>57</v>
      </c>
      <c r="I926" s="831">
        <v>0</v>
      </c>
      <c r="J926" s="822"/>
      <c r="K926" s="822">
        <v>0</v>
      </c>
      <c r="L926" s="831">
        <v>31</v>
      </c>
      <c r="M926" s="831">
        <v>0</v>
      </c>
      <c r="N926" s="822"/>
      <c r="O926" s="822">
        <v>0</v>
      </c>
      <c r="P926" s="831">
        <v>30</v>
      </c>
      <c r="Q926" s="831">
        <v>0</v>
      </c>
      <c r="R926" s="827"/>
      <c r="S926" s="832">
        <v>0</v>
      </c>
    </row>
    <row r="927" spans="1:19" ht="14.45" customHeight="1" x14ac:dyDescent="0.2">
      <c r="A927" s="821" t="s">
        <v>5435</v>
      </c>
      <c r="B927" s="822" t="s">
        <v>5436</v>
      </c>
      <c r="C927" s="822" t="s">
        <v>599</v>
      </c>
      <c r="D927" s="822" t="s">
        <v>2901</v>
      </c>
      <c r="E927" s="822" t="s">
        <v>5735</v>
      </c>
      <c r="F927" s="822" t="s">
        <v>5758</v>
      </c>
      <c r="G927" s="822" t="s">
        <v>5759</v>
      </c>
      <c r="H927" s="831">
        <v>944</v>
      </c>
      <c r="I927" s="831">
        <v>230336</v>
      </c>
      <c r="J927" s="822">
        <v>1.0207892929158635</v>
      </c>
      <c r="K927" s="822">
        <v>244</v>
      </c>
      <c r="L927" s="831">
        <v>921</v>
      </c>
      <c r="M927" s="831">
        <v>225645</v>
      </c>
      <c r="N927" s="822">
        <v>1</v>
      </c>
      <c r="O927" s="822">
        <v>245</v>
      </c>
      <c r="P927" s="831">
        <v>912</v>
      </c>
      <c r="Q927" s="831">
        <v>224352</v>
      </c>
      <c r="R927" s="827">
        <v>0.99426976002127232</v>
      </c>
      <c r="S927" s="832">
        <v>246</v>
      </c>
    </row>
    <row r="928" spans="1:19" ht="14.45" customHeight="1" x14ac:dyDescent="0.2">
      <c r="A928" s="821" t="s">
        <v>5435</v>
      </c>
      <c r="B928" s="822" t="s">
        <v>5436</v>
      </c>
      <c r="C928" s="822" t="s">
        <v>599</v>
      </c>
      <c r="D928" s="822" t="s">
        <v>2901</v>
      </c>
      <c r="E928" s="822" t="s">
        <v>5735</v>
      </c>
      <c r="F928" s="822" t="s">
        <v>5760</v>
      </c>
      <c r="G928" s="822" t="s">
        <v>5761</v>
      </c>
      <c r="H928" s="831">
        <v>1521</v>
      </c>
      <c r="I928" s="831">
        <v>50699.98</v>
      </c>
      <c r="J928" s="822">
        <v>1.1827368868953168</v>
      </c>
      <c r="K928" s="822">
        <v>33.333320184089416</v>
      </c>
      <c r="L928" s="831">
        <v>1286</v>
      </c>
      <c r="M928" s="831">
        <v>42866.66</v>
      </c>
      <c r="N928" s="822">
        <v>1</v>
      </c>
      <c r="O928" s="822">
        <v>33.333328149300158</v>
      </c>
      <c r="P928" s="831">
        <v>1696</v>
      </c>
      <c r="Q928" s="831">
        <v>56533.320000000007</v>
      </c>
      <c r="R928" s="827">
        <v>1.3188179344973461</v>
      </c>
      <c r="S928" s="832">
        <v>33.333325471698117</v>
      </c>
    </row>
    <row r="929" spans="1:19" ht="14.45" customHeight="1" x14ac:dyDescent="0.2">
      <c r="A929" s="821" t="s">
        <v>5435</v>
      </c>
      <c r="B929" s="822" t="s">
        <v>5436</v>
      </c>
      <c r="C929" s="822" t="s">
        <v>599</v>
      </c>
      <c r="D929" s="822" t="s">
        <v>2901</v>
      </c>
      <c r="E929" s="822" t="s">
        <v>5735</v>
      </c>
      <c r="F929" s="822" t="s">
        <v>5762</v>
      </c>
      <c r="G929" s="822" t="s">
        <v>5763</v>
      </c>
      <c r="H929" s="831">
        <v>1343</v>
      </c>
      <c r="I929" s="831">
        <v>49691</v>
      </c>
      <c r="J929" s="822">
        <v>1.0066650459867914</v>
      </c>
      <c r="K929" s="822">
        <v>37</v>
      </c>
      <c r="L929" s="831">
        <v>1299</v>
      </c>
      <c r="M929" s="831">
        <v>49362</v>
      </c>
      <c r="N929" s="822">
        <v>1</v>
      </c>
      <c r="O929" s="822">
        <v>38</v>
      </c>
      <c r="P929" s="831">
        <v>1151</v>
      </c>
      <c r="Q929" s="831">
        <v>43738</v>
      </c>
      <c r="R929" s="827">
        <v>0.88606620477290221</v>
      </c>
      <c r="S929" s="832">
        <v>38</v>
      </c>
    </row>
    <row r="930" spans="1:19" ht="14.45" customHeight="1" x14ac:dyDescent="0.2">
      <c r="A930" s="821" t="s">
        <v>5435</v>
      </c>
      <c r="B930" s="822" t="s">
        <v>5436</v>
      </c>
      <c r="C930" s="822" t="s">
        <v>599</v>
      </c>
      <c r="D930" s="822" t="s">
        <v>2901</v>
      </c>
      <c r="E930" s="822" t="s">
        <v>5735</v>
      </c>
      <c r="F930" s="822" t="s">
        <v>5764</v>
      </c>
      <c r="G930" s="822" t="s">
        <v>5765</v>
      </c>
      <c r="H930" s="831">
        <v>22</v>
      </c>
      <c r="I930" s="831">
        <v>1892</v>
      </c>
      <c r="J930" s="822">
        <v>1.0873563218390805</v>
      </c>
      <c r="K930" s="822">
        <v>86</v>
      </c>
      <c r="L930" s="831">
        <v>20</v>
      </c>
      <c r="M930" s="831">
        <v>1740</v>
      </c>
      <c r="N930" s="822">
        <v>1</v>
      </c>
      <c r="O930" s="822">
        <v>87</v>
      </c>
      <c r="P930" s="831">
        <v>7</v>
      </c>
      <c r="Q930" s="831">
        <v>616</v>
      </c>
      <c r="R930" s="827">
        <v>0.35402298850574715</v>
      </c>
      <c r="S930" s="832">
        <v>88</v>
      </c>
    </row>
    <row r="931" spans="1:19" ht="14.45" customHeight="1" x14ac:dyDescent="0.2">
      <c r="A931" s="821" t="s">
        <v>5435</v>
      </c>
      <c r="B931" s="822" t="s">
        <v>5436</v>
      </c>
      <c r="C931" s="822" t="s">
        <v>599</v>
      </c>
      <c r="D931" s="822" t="s">
        <v>2901</v>
      </c>
      <c r="E931" s="822" t="s">
        <v>5735</v>
      </c>
      <c r="F931" s="822" t="s">
        <v>5766</v>
      </c>
      <c r="G931" s="822" t="s">
        <v>5767</v>
      </c>
      <c r="H931" s="831">
        <v>208</v>
      </c>
      <c r="I931" s="831">
        <v>6656</v>
      </c>
      <c r="J931" s="822">
        <v>0.97911150338334807</v>
      </c>
      <c r="K931" s="822">
        <v>32</v>
      </c>
      <c r="L931" s="831">
        <v>206</v>
      </c>
      <c r="M931" s="831">
        <v>6798</v>
      </c>
      <c r="N931" s="822">
        <v>1</v>
      </c>
      <c r="O931" s="822">
        <v>33</v>
      </c>
      <c r="P931" s="831">
        <v>210</v>
      </c>
      <c r="Q931" s="831">
        <v>6930</v>
      </c>
      <c r="R931" s="827">
        <v>1.0194174757281553</v>
      </c>
      <c r="S931" s="832">
        <v>33</v>
      </c>
    </row>
    <row r="932" spans="1:19" ht="14.45" customHeight="1" x14ac:dyDescent="0.2">
      <c r="A932" s="821" t="s">
        <v>5435</v>
      </c>
      <c r="B932" s="822" t="s">
        <v>5436</v>
      </c>
      <c r="C932" s="822" t="s">
        <v>599</v>
      </c>
      <c r="D932" s="822" t="s">
        <v>2901</v>
      </c>
      <c r="E932" s="822" t="s">
        <v>5735</v>
      </c>
      <c r="F932" s="822" t="s">
        <v>5768</v>
      </c>
      <c r="G932" s="822" t="s">
        <v>5769</v>
      </c>
      <c r="H932" s="831">
        <v>497</v>
      </c>
      <c r="I932" s="831">
        <v>65604</v>
      </c>
      <c r="J932" s="822">
        <v>0.78633585041352028</v>
      </c>
      <c r="K932" s="822">
        <v>132</v>
      </c>
      <c r="L932" s="831">
        <v>618</v>
      </c>
      <c r="M932" s="831">
        <v>83430</v>
      </c>
      <c r="N932" s="822">
        <v>1</v>
      </c>
      <c r="O932" s="822">
        <v>135</v>
      </c>
      <c r="P932" s="831">
        <v>561</v>
      </c>
      <c r="Q932" s="831">
        <v>76857</v>
      </c>
      <c r="R932" s="827">
        <v>0.92121539014742904</v>
      </c>
      <c r="S932" s="832">
        <v>137</v>
      </c>
    </row>
    <row r="933" spans="1:19" ht="14.45" customHeight="1" x14ac:dyDescent="0.2">
      <c r="A933" s="821" t="s">
        <v>5435</v>
      </c>
      <c r="B933" s="822" t="s">
        <v>5436</v>
      </c>
      <c r="C933" s="822" t="s">
        <v>599</v>
      </c>
      <c r="D933" s="822" t="s">
        <v>2901</v>
      </c>
      <c r="E933" s="822" t="s">
        <v>5735</v>
      </c>
      <c r="F933" s="822" t="s">
        <v>5770</v>
      </c>
      <c r="G933" s="822" t="s">
        <v>5771</v>
      </c>
      <c r="H933" s="831"/>
      <c r="I933" s="831"/>
      <c r="J933" s="822"/>
      <c r="K933" s="822"/>
      <c r="L933" s="831"/>
      <c r="M933" s="831"/>
      <c r="N933" s="822"/>
      <c r="O933" s="822"/>
      <c r="P933" s="831">
        <v>200</v>
      </c>
      <c r="Q933" s="831">
        <v>45600</v>
      </c>
      <c r="R933" s="827"/>
      <c r="S933" s="832">
        <v>228</v>
      </c>
    </row>
    <row r="934" spans="1:19" ht="14.45" customHeight="1" x14ac:dyDescent="0.2">
      <c r="A934" s="821" t="s">
        <v>5435</v>
      </c>
      <c r="B934" s="822" t="s">
        <v>5436</v>
      </c>
      <c r="C934" s="822" t="s">
        <v>599</v>
      </c>
      <c r="D934" s="822" t="s">
        <v>2901</v>
      </c>
      <c r="E934" s="822" t="s">
        <v>5735</v>
      </c>
      <c r="F934" s="822" t="s">
        <v>5774</v>
      </c>
      <c r="G934" s="822" t="s">
        <v>5775</v>
      </c>
      <c r="H934" s="831">
        <v>177</v>
      </c>
      <c r="I934" s="831">
        <v>62835</v>
      </c>
      <c r="J934" s="822">
        <v>1.6403435493134235</v>
      </c>
      <c r="K934" s="822">
        <v>355</v>
      </c>
      <c r="L934" s="831">
        <v>107</v>
      </c>
      <c r="M934" s="831">
        <v>38306</v>
      </c>
      <c r="N934" s="822">
        <v>1</v>
      </c>
      <c r="O934" s="822">
        <v>358</v>
      </c>
      <c r="P934" s="831">
        <v>337</v>
      </c>
      <c r="Q934" s="831">
        <v>121320</v>
      </c>
      <c r="R934" s="827">
        <v>3.1671278650864094</v>
      </c>
      <c r="S934" s="832">
        <v>360</v>
      </c>
    </row>
    <row r="935" spans="1:19" ht="14.45" customHeight="1" x14ac:dyDescent="0.2">
      <c r="A935" s="821" t="s">
        <v>5435</v>
      </c>
      <c r="B935" s="822" t="s">
        <v>5436</v>
      </c>
      <c r="C935" s="822" t="s">
        <v>599</v>
      </c>
      <c r="D935" s="822" t="s">
        <v>2901</v>
      </c>
      <c r="E935" s="822" t="s">
        <v>5735</v>
      </c>
      <c r="F935" s="822" t="s">
        <v>5776</v>
      </c>
      <c r="G935" s="822" t="s">
        <v>5777</v>
      </c>
      <c r="H935" s="831">
        <v>480</v>
      </c>
      <c r="I935" s="831">
        <v>28320</v>
      </c>
      <c r="J935" s="822">
        <v>1.0672696438665914</v>
      </c>
      <c r="K935" s="822">
        <v>59</v>
      </c>
      <c r="L935" s="831">
        <v>435</v>
      </c>
      <c r="M935" s="831">
        <v>26535</v>
      </c>
      <c r="N935" s="822">
        <v>1</v>
      </c>
      <c r="O935" s="822">
        <v>61</v>
      </c>
      <c r="P935" s="831">
        <v>556</v>
      </c>
      <c r="Q935" s="831">
        <v>34472</v>
      </c>
      <c r="R935" s="827">
        <v>1.2991143772376108</v>
      </c>
      <c r="S935" s="832">
        <v>62</v>
      </c>
    </row>
    <row r="936" spans="1:19" ht="14.45" customHeight="1" x14ac:dyDescent="0.2">
      <c r="A936" s="821" t="s">
        <v>5435</v>
      </c>
      <c r="B936" s="822" t="s">
        <v>5436</v>
      </c>
      <c r="C936" s="822" t="s">
        <v>599</v>
      </c>
      <c r="D936" s="822" t="s">
        <v>2901</v>
      </c>
      <c r="E936" s="822" t="s">
        <v>5735</v>
      </c>
      <c r="F936" s="822" t="s">
        <v>5778</v>
      </c>
      <c r="G936" s="822" t="s">
        <v>5779</v>
      </c>
      <c r="H936" s="831">
        <v>60</v>
      </c>
      <c r="I936" s="831">
        <v>42120</v>
      </c>
      <c r="J936" s="822">
        <v>1.1681504284882269</v>
      </c>
      <c r="K936" s="822">
        <v>702</v>
      </c>
      <c r="L936" s="831">
        <v>51</v>
      </c>
      <c r="M936" s="831">
        <v>36057</v>
      </c>
      <c r="N936" s="822">
        <v>1</v>
      </c>
      <c r="O936" s="822">
        <v>707</v>
      </c>
      <c r="P936" s="831">
        <v>32</v>
      </c>
      <c r="Q936" s="831">
        <v>22752</v>
      </c>
      <c r="R936" s="827">
        <v>0.63100091521757218</v>
      </c>
      <c r="S936" s="832">
        <v>711</v>
      </c>
    </row>
    <row r="937" spans="1:19" ht="14.45" customHeight="1" x14ac:dyDescent="0.2">
      <c r="A937" s="821" t="s">
        <v>5435</v>
      </c>
      <c r="B937" s="822" t="s">
        <v>5436</v>
      </c>
      <c r="C937" s="822" t="s">
        <v>599</v>
      </c>
      <c r="D937" s="822" t="s">
        <v>2901</v>
      </c>
      <c r="E937" s="822" t="s">
        <v>5735</v>
      </c>
      <c r="F937" s="822" t="s">
        <v>5782</v>
      </c>
      <c r="G937" s="822" t="s">
        <v>5783</v>
      </c>
      <c r="H937" s="831">
        <v>2</v>
      </c>
      <c r="I937" s="831">
        <v>232</v>
      </c>
      <c r="J937" s="822">
        <v>0.66666666666666663</v>
      </c>
      <c r="K937" s="822">
        <v>116</v>
      </c>
      <c r="L937" s="831">
        <v>3</v>
      </c>
      <c r="M937" s="831">
        <v>348</v>
      </c>
      <c r="N937" s="822">
        <v>1</v>
      </c>
      <c r="O937" s="822">
        <v>116</v>
      </c>
      <c r="P937" s="831">
        <v>36</v>
      </c>
      <c r="Q937" s="831">
        <v>4212</v>
      </c>
      <c r="R937" s="827">
        <v>12.103448275862069</v>
      </c>
      <c r="S937" s="832">
        <v>117</v>
      </c>
    </row>
    <row r="938" spans="1:19" ht="14.45" customHeight="1" x14ac:dyDescent="0.2">
      <c r="A938" s="821" t="s">
        <v>5435</v>
      </c>
      <c r="B938" s="822" t="s">
        <v>5436</v>
      </c>
      <c r="C938" s="822" t="s">
        <v>599</v>
      </c>
      <c r="D938" s="822" t="s">
        <v>2901</v>
      </c>
      <c r="E938" s="822" t="s">
        <v>5735</v>
      </c>
      <c r="F938" s="822" t="s">
        <v>5784</v>
      </c>
      <c r="G938" s="822" t="s">
        <v>5785</v>
      </c>
      <c r="H938" s="831">
        <v>24</v>
      </c>
      <c r="I938" s="831">
        <v>0</v>
      </c>
      <c r="J938" s="822"/>
      <c r="K938" s="822">
        <v>0</v>
      </c>
      <c r="L938" s="831">
        <v>25</v>
      </c>
      <c r="M938" s="831">
        <v>0</v>
      </c>
      <c r="N938" s="822"/>
      <c r="O938" s="822">
        <v>0</v>
      </c>
      <c r="P938" s="831">
        <v>24</v>
      </c>
      <c r="Q938" s="831">
        <v>0</v>
      </c>
      <c r="R938" s="827"/>
      <c r="S938" s="832">
        <v>0</v>
      </c>
    </row>
    <row r="939" spans="1:19" ht="14.45" customHeight="1" x14ac:dyDescent="0.2">
      <c r="A939" s="821" t="s">
        <v>5435</v>
      </c>
      <c r="B939" s="822" t="s">
        <v>5436</v>
      </c>
      <c r="C939" s="822" t="s">
        <v>599</v>
      </c>
      <c r="D939" s="822" t="s">
        <v>2901</v>
      </c>
      <c r="E939" s="822" t="s">
        <v>5735</v>
      </c>
      <c r="F939" s="822" t="s">
        <v>5788</v>
      </c>
      <c r="G939" s="822" t="s">
        <v>5787</v>
      </c>
      <c r="H939" s="831"/>
      <c r="I939" s="831"/>
      <c r="J939" s="822"/>
      <c r="K939" s="822"/>
      <c r="L939" s="831"/>
      <c r="M939" s="831"/>
      <c r="N939" s="822"/>
      <c r="O939" s="822"/>
      <c r="P939" s="831">
        <v>1</v>
      </c>
      <c r="Q939" s="831">
        <v>0</v>
      </c>
      <c r="R939" s="827"/>
      <c r="S939" s="832">
        <v>0</v>
      </c>
    </row>
    <row r="940" spans="1:19" ht="14.45" customHeight="1" x14ac:dyDescent="0.2">
      <c r="A940" s="821" t="s">
        <v>5435</v>
      </c>
      <c r="B940" s="822" t="s">
        <v>5436</v>
      </c>
      <c r="C940" s="822" t="s">
        <v>599</v>
      </c>
      <c r="D940" s="822" t="s">
        <v>2901</v>
      </c>
      <c r="E940" s="822" t="s">
        <v>5735</v>
      </c>
      <c r="F940" s="822" t="s">
        <v>5789</v>
      </c>
      <c r="G940" s="822" t="s">
        <v>5787</v>
      </c>
      <c r="H940" s="831"/>
      <c r="I940" s="831"/>
      <c r="J940" s="822"/>
      <c r="K940" s="822"/>
      <c r="L940" s="831"/>
      <c r="M940" s="831"/>
      <c r="N940" s="822"/>
      <c r="O940" s="822"/>
      <c r="P940" s="831">
        <v>1</v>
      </c>
      <c r="Q940" s="831">
        <v>0</v>
      </c>
      <c r="R940" s="827"/>
      <c r="S940" s="832">
        <v>0</v>
      </c>
    </row>
    <row r="941" spans="1:19" ht="14.45" customHeight="1" x14ac:dyDescent="0.2">
      <c r="A941" s="821" t="s">
        <v>5435</v>
      </c>
      <c r="B941" s="822" t="s">
        <v>5436</v>
      </c>
      <c r="C941" s="822" t="s">
        <v>599</v>
      </c>
      <c r="D941" s="822" t="s">
        <v>2901</v>
      </c>
      <c r="E941" s="822" t="s">
        <v>5735</v>
      </c>
      <c r="F941" s="822" t="s">
        <v>5791</v>
      </c>
      <c r="G941" s="822" t="s">
        <v>5792</v>
      </c>
      <c r="H941" s="831"/>
      <c r="I941" s="831"/>
      <c r="J941" s="822"/>
      <c r="K941" s="822"/>
      <c r="L941" s="831"/>
      <c r="M941" s="831"/>
      <c r="N941" s="822"/>
      <c r="O941" s="822"/>
      <c r="P941" s="831">
        <v>54</v>
      </c>
      <c r="Q941" s="831">
        <v>0</v>
      </c>
      <c r="R941" s="827"/>
      <c r="S941" s="832">
        <v>0</v>
      </c>
    </row>
    <row r="942" spans="1:19" ht="14.45" customHeight="1" x14ac:dyDescent="0.2">
      <c r="A942" s="821" t="s">
        <v>5435</v>
      </c>
      <c r="B942" s="822" t="s">
        <v>5436</v>
      </c>
      <c r="C942" s="822" t="s">
        <v>599</v>
      </c>
      <c r="D942" s="822" t="s">
        <v>2902</v>
      </c>
      <c r="E942" s="822" t="s">
        <v>5437</v>
      </c>
      <c r="F942" s="822" t="s">
        <v>5515</v>
      </c>
      <c r="G942" s="822" t="s">
        <v>5516</v>
      </c>
      <c r="H942" s="831"/>
      <c r="I942" s="831"/>
      <c r="J942" s="822"/>
      <c r="K942" s="822"/>
      <c r="L942" s="831">
        <v>1</v>
      </c>
      <c r="M942" s="831">
        <v>6706.6</v>
      </c>
      <c r="N942" s="822">
        <v>1</v>
      </c>
      <c r="O942" s="822">
        <v>6706.6</v>
      </c>
      <c r="P942" s="831"/>
      <c r="Q942" s="831"/>
      <c r="R942" s="827"/>
      <c r="S942" s="832"/>
    </row>
    <row r="943" spans="1:19" ht="14.45" customHeight="1" x14ac:dyDescent="0.2">
      <c r="A943" s="821" t="s">
        <v>5435</v>
      </c>
      <c r="B943" s="822" t="s">
        <v>5436</v>
      </c>
      <c r="C943" s="822" t="s">
        <v>599</v>
      </c>
      <c r="D943" s="822" t="s">
        <v>2902</v>
      </c>
      <c r="E943" s="822" t="s">
        <v>5437</v>
      </c>
      <c r="F943" s="822" t="s">
        <v>5525</v>
      </c>
      <c r="G943" s="822" t="s">
        <v>5526</v>
      </c>
      <c r="H943" s="831"/>
      <c r="I943" s="831"/>
      <c r="J943" s="822"/>
      <c r="K943" s="822"/>
      <c r="L943" s="831"/>
      <c r="M943" s="831"/>
      <c r="N943" s="822"/>
      <c r="O943" s="822"/>
      <c r="P943" s="831">
        <v>1</v>
      </c>
      <c r="Q943" s="831">
        <v>3207.56</v>
      </c>
      <c r="R943" s="827"/>
      <c r="S943" s="832">
        <v>3207.56</v>
      </c>
    </row>
    <row r="944" spans="1:19" ht="14.45" customHeight="1" x14ac:dyDescent="0.2">
      <c r="A944" s="821" t="s">
        <v>5435</v>
      </c>
      <c r="B944" s="822" t="s">
        <v>5436</v>
      </c>
      <c r="C944" s="822" t="s">
        <v>599</v>
      </c>
      <c r="D944" s="822" t="s">
        <v>2902</v>
      </c>
      <c r="E944" s="822" t="s">
        <v>5437</v>
      </c>
      <c r="F944" s="822" t="s">
        <v>5579</v>
      </c>
      <c r="G944" s="822" t="s">
        <v>5580</v>
      </c>
      <c r="H944" s="831">
        <v>2.5</v>
      </c>
      <c r="I944" s="831">
        <v>90500.55</v>
      </c>
      <c r="J944" s="822"/>
      <c r="K944" s="822">
        <v>36200.22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5435</v>
      </c>
      <c r="B945" s="822" t="s">
        <v>5436</v>
      </c>
      <c r="C945" s="822" t="s">
        <v>599</v>
      </c>
      <c r="D945" s="822" t="s">
        <v>2902</v>
      </c>
      <c r="E945" s="822" t="s">
        <v>5735</v>
      </c>
      <c r="F945" s="822" t="s">
        <v>5744</v>
      </c>
      <c r="G945" s="822" t="s">
        <v>5745</v>
      </c>
      <c r="H945" s="831">
        <v>95</v>
      </c>
      <c r="I945" s="831">
        <v>3515</v>
      </c>
      <c r="J945" s="822">
        <v>1.1858974358974359</v>
      </c>
      <c r="K945" s="822">
        <v>37</v>
      </c>
      <c r="L945" s="831">
        <v>78</v>
      </c>
      <c r="M945" s="831">
        <v>2964</v>
      </c>
      <c r="N945" s="822">
        <v>1</v>
      </c>
      <c r="O945" s="822">
        <v>38</v>
      </c>
      <c r="P945" s="831">
        <v>73</v>
      </c>
      <c r="Q945" s="831">
        <v>2774</v>
      </c>
      <c r="R945" s="827">
        <v>0.9358974358974359</v>
      </c>
      <c r="S945" s="832">
        <v>38</v>
      </c>
    </row>
    <row r="946" spans="1:19" ht="14.45" customHeight="1" x14ac:dyDescent="0.2">
      <c r="A946" s="821" t="s">
        <v>5435</v>
      </c>
      <c r="B946" s="822" t="s">
        <v>5436</v>
      </c>
      <c r="C946" s="822" t="s">
        <v>599</v>
      </c>
      <c r="D946" s="822" t="s">
        <v>2902</v>
      </c>
      <c r="E946" s="822" t="s">
        <v>5735</v>
      </c>
      <c r="F946" s="822" t="s">
        <v>5750</v>
      </c>
      <c r="G946" s="822" t="s">
        <v>5751</v>
      </c>
      <c r="H946" s="831"/>
      <c r="I946" s="831"/>
      <c r="J946" s="822"/>
      <c r="K946" s="822"/>
      <c r="L946" s="831">
        <v>1</v>
      </c>
      <c r="M946" s="831">
        <v>179</v>
      </c>
      <c r="N946" s="822">
        <v>1</v>
      </c>
      <c r="O946" s="822">
        <v>179</v>
      </c>
      <c r="P946" s="831">
        <v>2</v>
      </c>
      <c r="Q946" s="831">
        <v>360</v>
      </c>
      <c r="R946" s="827">
        <v>2.011173184357542</v>
      </c>
      <c r="S946" s="832">
        <v>180</v>
      </c>
    </row>
    <row r="947" spans="1:19" ht="14.45" customHeight="1" x14ac:dyDescent="0.2">
      <c r="A947" s="821" t="s">
        <v>5435</v>
      </c>
      <c r="B947" s="822" t="s">
        <v>5436</v>
      </c>
      <c r="C947" s="822" t="s">
        <v>599</v>
      </c>
      <c r="D947" s="822" t="s">
        <v>2902</v>
      </c>
      <c r="E947" s="822" t="s">
        <v>5735</v>
      </c>
      <c r="F947" s="822" t="s">
        <v>5754</v>
      </c>
      <c r="G947" s="822" t="s">
        <v>5755</v>
      </c>
      <c r="H947" s="831">
        <v>1</v>
      </c>
      <c r="I947" s="831">
        <v>0</v>
      </c>
      <c r="J947" s="822"/>
      <c r="K947" s="822">
        <v>0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5435</v>
      </c>
      <c r="B948" s="822" t="s">
        <v>5436</v>
      </c>
      <c r="C948" s="822" t="s">
        <v>599</v>
      </c>
      <c r="D948" s="822" t="s">
        <v>2902</v>
      </c>
      <c r="E948" s="822" t="s">
        <v>5735</v>
      </c>
      <c r="F948" s="822" t="s">
        <v>5760</v>
      </c>
      <c r="G948" s="822" t="s">
        <v>5761</v>
      </c>
      <c r="H948" s="831">
        <v>80</v>
      </c>
      <c r="I948" s="831">
        <v>2666.67</v>
      </c>
      <c r="J948" s="822">
        <v>1.0389650362728216</v>
      </c>
      <c r="K948" s="822">
        <v>33.333375000000004</v>
      </c>
      <c r="L948" s="831">
        <v>77</v>
      </c>
      <c r="M948" s="831">
        <v>2566.66</v>
      </c>
      <c r="N948" s="822">
        <v>1</v>
      </c>
      <c r="O948" s="822">
        <v>33.333246753246755</v>
      </c>
      <c r="P948" s="831">
        <v>68</v>
      </c>
      <c r="Q948" s="831">
        <v>2266.67</v>
      </c>
      <c r="R948" s="827">
        <v>0.8831204756375991</v>
      </c>
      <c r="S948" s="832">
        <v>33.333382352941179</v>
      </c>
    </row>
    <row r="949" spans="1:19" ht="14.45" customHeight="1" x14ac:dyDescent="0.2">
      <c r="A949" s="821" t="s">
        <v>5435</v>
      </c>
      <c r="B949" s="822" t="s">
        <v>5436</v>
      </c>
      <c r="C949" s="822" t="s">
        <v>599</v>
      </c>
      <c r="D949" s="822" t="s">
        <v>2902</v>
      </c>
      <c r="E949" s="822" t="s">
        <v>5735</v>
      </c>
      <c r="F949" s="822" t="s">
        <v>5766</v>
      </c>
      <c r="G949" s="822" t="s">
        <v>5767</v>
      </c>
      <c r="H949" s="831"/>
      <c r="I949" s="831"/>
      <c r="J949" s="822"/>
      <c r="K949" s="822"/>
      <c r="L949" s="831">
        <v>1</v>
      </c>
      <c r="M949" s="831">
        <v>33</v>
      </c>
      <c r="N949" s="822">
        <v>1</v>
      </c>
      <c r="O949" s="822">
        <v>33</v>
      </c>
      <c r="P949" s="831">
        <v>1</v>
      </c>
      <c r="Q949" s="831">
        <v>33</v>
      </c>
      <c r="R949" s="827">
        <v>1</v>
      </c>
      <c r="S949" s="832">
        <v>33</v>
      </c>
    </row>
    <row r="950" spans="1:19" ht="14.45" customHeight="1" x14ac:dyDescent="0.2">
      <c r="A950" s="821" t="s">
        <v>5435</v>
      </c>
      <c r="B950" s="822" t="s">
        <v>5436</v>
      </c>
      <c r="C950" s="822" t="s">
        <v>599</v>
      </c>
      <c r="D950" s="822" t="s">
        <v>2902</v>
      </c>
      <c r="E950" s="822" t="s">
        <v>5735</v>
      </c>
      <c r="F950" s="822" t="s">
        <v>5774</v>
      </c>
      <c r="G950" s="822" t="s">
        <v>5775</v>
      </c>
      <c r="H950" s="831">
        <v>80</v>
      </c>
      <c r="I950" s="831">
        <v>28400</v>
      </c>
      <c r="J950" s="822">
        <v>1.0302546615395778</v>
      </c>
      <c r="K950" s="822">
        <v>355</v>
      </c>
      <c r="L950" s="831">
        <v>77</v>
      </c>
      <c r="M950" s="831">
        <v>27566</v>
      </c>
      <c r="N950" s="822">
        <v>1</v>
      </c>
      <c r="O950" s="822">
        <v>358</v>
      </c>
      <c r="P950" s="831">
        <v>66</v>
      </c>
      <c r="Q950" s="831">
        <v>23760</v>
      </c>
      <c r="R950" s="827">
        <v>0.86193136472466081</v>
      </c>
      <c r="S950" s="832">
        <v>360</v>
      </c>
    </row>
    <row r="951" spans="1:19" ht="14.45" customHeight="1" x14ac:dyDescent="0.2">
      <c r="A951" s="821" t="s">
        <v>5435</v>
      </c>
      <c r="B951" s="822" t="s">
        <v>5436</v>
      </c>
      <c r="C951" s="822" t="s">
        <v>599</v>
      </c>
      <c r="D951" s="822" t="s">
        <v>5429</v>
      </c>
      <c r="E951" s="822" t="s">
        <v>5437</v>
      </c>
      <c r="F951" s="822" t="s">
        <v>5438</v>
      </c>
      <c r="G951" s="822" t="s">
        <v>5439</v>
      </c>
      <c r="H951" s="831">
        <v>1.4</v>
      </c>
      <c r="I951" s="831">
        <v>75.740000000000009</v>
      </c>
      <c r="J951" s="822">
        <v>0.87077489077948955</v>
      </c>
      <c r="K951" s="822">
        <v>54.100000000000009</v>
      </c>
      <c r="L951" s="831">
        <v>1.6</v>
      </c>
      <c r="M951" s="831">
        <v>86.98</v>
      </c>
      <c r="N951" s="822">
        <v>1</v>
      </c>
      <c r="O951" s="822">
        <v>54.362499999999997</v>
      </c>
      <c r="P951" s="831"/>
      <c r="Q951" s="831"/>
      <c r="R951" s="827"/>
      <c r="S951" s="832"/>
    </row>
    <row r="952" spans="1:19" ht="14.45" customHeight="1" x14ac:dyDescent="0.2">
      <c r="A952" s="821" t="s">
        <v>5435</v>
      </c>
      <c r="B952" s="822" t="s">
        <v>5436</v>
      </c>
      <c r="C952" s="822" t="s">
        <v>599</v>
      </c>
      <c r="D952" s="822" t="s">
        <v>5429</v>
      </c>
      <c r="E952" s="822" t="s">
        <v>5437</v>
      </c>
      <c r="F952" s="822" t="s">
        <v>5440</v>
      </c>
      <c r="G952" s="822" t="s">
        <v>5439</v>
      </c>
      <c r="H952" s="831">
        <v>0.8</v>
      </c>
      <c r="I952" s="831">
        <v>86.6</v>
      </c>
      <c r="J952" s="822">
        <v>0.14738418598318528</v>
      </c>
      <c r="K952" s="822">
        <v>108.24999999999999</v>
      </c>
      <c r="L952" s="831">
        <v>5.3999999999999995</v>
      </c>
      <c r="M952" s="831">
        <v>587.57999999999993</v>
      </c>
      <c r="N952" s="822">
        <v>1</v>
      </c>
      <c r="O952" s="822">
        <v>108.8111111111111</v>
      </c>
      <c r="P952" s="831"/>
      <c r="Q952" s="831"/>
      <c r="R952" s="827"/>
      <c r="S952" s="832"/>
    </row>
    <row r="953" spans="1:19" ht="14.45" customHeight="1" x14ac:dyDescent="0.2">
      <c r="A953" s="821" t="s">
        <v>5435</v>
      </c>
      <c r="B953" s="822" t="s">
        <v>5436</v>
      </c>
      <c r="C953" s="822" t="s">
        <v>599</v>
      </c>
      <c r="D953" s="822" t="s">
        <v>5429</v>
      </c>
      <c r="E953" s="822" t="s">
        <v>5437</v>
      </c>
      <c r="F953" s="822" t="s">
        <v>5442</v>
      </c>
      <c r="G953" s="822" t="s">
        <v>5443</v>
      </c>
      <c r="H953" s="831"/>
      <c r="I953" s="831"/>
      <c r="J953" s="822"/>
      <c r="K953" s="822"/>
      <c r="L953" s="831"/>
      <c r="M953" s="831"/>
      <c r="N953" s="822"/>
      <c r="O953" s="822"/>
      <c r="P953" s="831">
        <v>4.8</v>
      </c>
      <c r="Q953" s="831">
        <v>61.739999999999995</v>
      </c>
      <c r="R953" s="827"/>
      <c r="S953" s="832">
        <v>12.862499999999999</v>
      </c>
    </row>
    <row r="954" spans="1:19" ht="14.45" customHeight="1" x14ac:dyDescent="0.2">
      <c r="A954" s="821" t="s">
        <v>5435</v>
      </c>
      <c r="B954" s="822" t="s">
        <v>5436</v>
      </c>
      <c r="C954" s="822" t="s">
        <v>599</v>
      </c>
      <c r="D954" s="822" t="s">
        <v>5429</v>
      </c>
      <c r="E954" s="822" t="s">
        <v>5437</v>
      </c>
      <c r="F954" s="822" t="s">
        <v>5444</v>
      </c>
      <c r="G954" s="822" t="s">
        <v>5445</v>
      </c>
      <c r="H954" s="831">
        <v>3.6</v>
      </c>
      <c r="I954" s="831">
        <v>728.96</v>
      </c>
      <c r="J954" s="822">
        <v>2.3898760737000853</v>
      </c>
      <c r="K954" s="822">
        <v>202.48888888888888</v>
      </c>
      <c r="L954" s="831">
        <v>1.7000000000000002</v>
      </c>
      <c r="M954" s="831">
        <v>305.02000000000004</v>
      </c>
      <c r="N954" s="822">
        <v>1</v>
      </c>
      <c r="O954" s="822">
        <v>179.42352941176472</v>
      </c>
      <c r="P954" s="831">
        <v>0.99999999999999989</v>
      </c>
      <c r="Q954" s="831">
        <v>205.39999999999998</v>
      </c>
      <c r="R954" s="827">
        <v>0.67339846567438189</v>
      </c>
      <c r="S954" s="832">
        <v>205.4</v>
      </c>
    </row>
    <row r="955" spans="1:19" ht="14.45" customHeight="1" x14ac:dyDescent="0.2">
      <c r="A955" s="821" t="s">
        <v>5435</v>
      </c>
      <c r="B955" s="822" t="s">
        <v>5436</v>
      </c>
      <c r="C955" s="822" t="s">
        <v>599</v>
      </c>
      <c r="D955" s="822" t="s">
        <v>5429</v>
      </c>
      <c r="E955" s="822" t="s">
        <v>5437</v>
      </c>
      <c r="F955" s="822" t="s">
        <v>5448</v>
      </c>
      <c r="G955" s="822" t="s">
        <v>1341</v>
      </c>
      <c r="H955" s="831">
        <v>134</v>
      </c>
      <c r="I955" s="831">
        <v>1820.44</v>
      </c>
      <c r="J955" s="822">
        <v>15.12872932768221</v>
      </c>
      <c r="K955" s="822">
        <v>13.585373134328359</v>
      </c>
      <c r="L955" s="831">
        <v>9</v>
      </c>
      <c r="M955" s="831">
        <v>120.32999999999998</v>
      </c>
      <c r="N955" s="822">
        <v>1</v>
      </c>
      <c r="O955" s="822">
        <v>13.369999999999997</v>
      </c>
      <c r="P955" s="831"/>
      <c r="Q955" s="831"/>
      <c r="R955" s="827"/>
      <c r="S955" s="832"/>
    </row>
    <row r="956" spans="1:19" ht="14.45" customHeight="1" x14ac:dyDescent="0.2">
      <c r="A956" s="821" t="s">
        <v>5435</v>
      </c>
      <c r="B956" s="822" t="s">
        <v>5436</v>
      </c>
      <c r="C956" s="822" t="s">
        <v>599</v>
      </c>
      <c r="D956" s="822" t="s">
        <v>5429</v>
      </c>
      <c r="E956" s="822" t="s">
        <v>5437</v>
      </c>
      <c r="F956" s="822" t="s">
        <v>5451</v>
      </c>
      <c r="G956" s="822" t="s">
        <v>2057</v>
      </c>
      <c r="H956" s="831"/>
      <c r="I956" s="831"/>
      <c r="J956" s="822"/>
      <c r="K956" s="822"/>
      <c r="L956" s="831"/>
      <c r="M956" s="831"/>
      <c r="N956" s="822"/>
      <c r="O956" s="822"/>
      <c r="P956" s="831">
        <v>1</v>
      </c>
      <c r="Q956" s="831">
        <v>4742.3999999999996</v>
      </c>
      <c r="R956" s="827"/>
      <c r="S956" s="832">
        <v>4742.3999999999996</v>
      </c>
    </row>
    <row r="957" spans="1:19" ht="14.45" customHeight="1" x14ac:dyDescent="0.2">
      <c r="A957" s="821" t="s">
        <v>5435</v>
      </c>
      <c r="B957" s="822" t="s">
        <v>5436</v>
      </c>
      <c r="C957" s="822" t="s">
        <v>599</v>
      </c>
      <c r="D957" s="822" t="s">
        <v>5429</v>
      </c>
      <c r="E957" s="822" t="s">
        <v>5437</v>
      </c>
      <c r="F957" s="822" t="s">
        <v>5455</v>
      </c>
      <c r="G957" s="822" t="s">
        <v>5456</v>
      </c>
      <c r="H957" s="831"/>
      <c r="I957" s="831"/>
      <c r="J957" s="822"/>
      <c r="K957" s="822"/>
      <c r="L957" s="831">
        <v>6</v>
      </c>
      <c r="M957" s="831">
        <v>123067.5</v>
      </c>
      <c r="N957" s="822">
        <v>1</v>
      </c>
      <c r="O957" s="822">
        <v>20511.25</v>
      </c>
      <c r="P957" s="831">
        <v>6</v>
      </c>
      <c r="Q957" s="831">
        <v>122481.4</v>
      </c>
      <c r="R957" s="827">
        <v>0.99523757287667336</v>
      </c>
      <c r="S957" s="832">
        <v>20413.566666666666</v>
      </c>
    </row>
    <row r="958" spans="1:19" ht="14.45" customHeight="1" x14ac:dyDescent="0.2">
      <c r="A958" s="821" t="s">
        <v>5435</v>
      </c>
      <c r="B958" s="822" t="s">
        <v>5436</v>
      </c>
      <c r="C958" s="822" t="s">
        <v>599</v>
      </c>
      <c r="D958" s="822" t="s">
        <v>5429</v>
      </c>
      <c r="E958" s="822" t="s">
        <v>5437</v>
      </c>
      <c r="F958" s="822" t="s">
        <v>5460</v>
      </c>
      <c r="G958" s="822" t="s">
        <v>5461</v>
      </c>
      <c r="H958" s="831"/>
      <c r="I958" s="831"/>
      <c r="J958" s="822"/>
      <c r="K958" s="822"/>
      <c r="L958" s="831"/>
      <c r="M958" s="831"/>
      <c r="N958" s="822"/>
      <c r="O958" s="822"/>
      <c r="P958" s="831">
        <v>1</v>
      </c>
      <c r="Q958" s="831">
        <v>27257.599999999999</v>
      </c>
      <c r="R958" s="827"/>
      <c r="S958" s="832">
        <v>27257.599999999999</v>
      </c>
    </row>
    <row r="959" spans="1:19" ht="14.45" customHeight="1" x14ac:dyDescent="0.2">
      <c r="A959" s="821" t="s">
        <v>5435</v>
      </c>
      <c r="B959" s="822" t="s">
        <v>5436</v>
      </c>
      <c r="C959" s="822" t="s">
        <v>599</v>
      </c>
      <c r="D959" s="822" t="s">
        <v>5429</v>
      </c>
      <c r="E959" s="822" t="s">
        <v>5437</v>
      </c>
      <c r="F959" s="822" t="s">
        <v>5462</v>
      </c>
      <c r="G959" s="822" t="s">
        <v>5461</v>
      </c>
      <c r="H959" s="831"/>
      <c r="I959" s="831"/>
      <c r="J959" s="822"/>
      <c r="K959" s="822"/>
      <c r="L959" s="831"/>
      <c r="M959" s="831"/>
      <c r="N959" s="822"/>
      <c r="O959" s="822"/>
      <c r="P959" s="831">
        <v>1</v>
      </c>
      <c r="Q959" s="831">
        <v>55591.6</v>
      </c>
      <c r="R959" s="827"/>
      <c r="S959" s="832">
        <v>55591.6</v>
      </c>
    </row>
    <row r="960" spans="1:19" ht="14.45" customHeight="1" x14ac:dyDescent="0.2">
      <c r="A960" s="821" t="s">
        <v>5435</v>
      </c>
      <c r="B960" s="822" t="s">
        <v>5436</v>
      </c>
      <c r="C960" s="822" t="s">
        <v>599</v>
      </c>
      <c r="D960" s="822" t="s">
        <v>5429</v>
      </c>
      <c r="E960" s="822" t="s">
        <v>5437</v>
      </c>
      <c r="F960" s="822" t="s">
        <v>5463</v>
      </c>
      <c r="G960" s="822" t="s">
        <v>5461</v>
      </c>
      <c r="H960" s="831"/>
      <c r="I960" s="831"/>
      <c r="J960" s="822"/>
      <c r="K960" s="822"/>
      <c r="L960" s="831"/>
      <c r="M960" s="831"/>
      <c r="N960" s="822"/>
      <c r="O960" s="822"/>
      <c r="P960" s="831">
        <v>1</v>
      </c>
      <c r="Q960" s="831">
        <v>111447</v>
      </c>
      <c r="R960" s="827"/>
      <c r="S960" s="832">
        <v>111447</v>
      </c>
    </row>
    <row r="961" spans="1:19" ht="14.45" customHeight="1" x14ac:dyDescent="0.2">
      <c r="A961" s="821" t="s">
        <v>5435</v>
      </c>
      <c r="B961" s="822" t="s">
        <v>5436</v>
      </c>
      <c r="C961" s="822" t="s">
        <v>599</v>
      </c>
      <c r="D961" s="822" t="s">
        <v>5429</v>
      </c>
      <c r="E961" s="822" t="s">
        <v>5437</v>
      </c>
      <c r="F961" s="822" t="s">
        <v>5466</v>
      </c>
      <c r="G961" s="822" t="s">
        <v>5467</v>
      </c>
      <c r="H961" s="831"/>
      <c r="I961" s="831"/>
      <c r="J961" s="822"/>
      <c r="K961" s="822"/>
      <c r="L961" s="831"/>
      <c r="M961" s="831"/>
      <c r="N961" s="822"/>
      <c r="O961" s="822"/>
      <c r="P961" s="831">
        <v>5</v>
      </c>
      <c r="Q961" s="831">
        <v>29063.75</v>
      </c>
      <c r="R961" s="827"/>
      <c r="S961" s="832">
        <v>5812.75</v>
      </c>
    </row>
    <row r="962" spans="1:19" ht="14.45" customHeight="1" x14ac:dyDescent="0.2">
      <c r="A962" s="821" t="s">
        <v>5435</v>
      </c>
      <c r="B962" s="822" t="s">
        <v>5436</v>
      </c>
      <c r="C962" s="822" t="s">
        <v>599</v>
      </c>
      <c r="D962" s="822" t="s">
        <v>5429</v>
      </c>
      <c r="E962" s="822" t="s">
        <v>5437</v>
      </c>
      <c r="F962" s="822" t="s">
        <v>5472</v>
      </c>
      <c r="G962" s="822" t="s">
        <v>5467</v>
      </c>
      <c r="H962" s="831"/>
      <c r="I962" s="831"/>
      <c r="J962" s="822"/>
      <c r="K962" s="822"/>
      <c r="L962" s="831"/>
      <c r="M962" s="831"/>
      <c r="N962" s="822"/>
      <c r="O962" s="822"/>
      <c r="P962" s="831">
        <v>2</v>
      </c>
      <c r="Q962" s="831">
        <v>34876.480000000003</v>
      </c>
      <c r="R962" s="827"/>
      <c r="S962" s="832">
        <v>17438.240000000002</v>
      </c>
    </row>
    <row r="963" spans="1:19" ht="14.45" customHeight="1" x14ac:dyDescent="0.2">
      <c r="A963" s="821" t="s">
        <v>5435</v>
      </c>
      <c r="B963" s="822" t="s">
        <v>5436</v>
      </c>
      <c r="C963" s="822" t="s">
        <v>599</v>
      </c>
      <c r="D963" s="822" t="s">
        <v>5429</v>
      </c>
      <c r="E963" s="822" t="s">
        <v>5437</v>
      </c>
      <c r="F963" s="822" t="s">
        <v>5473</v>
      </c>
      <c r="G963" s="822" t="s">
        <v>2095</v>
      </c>
      <c r="H963" s="831">
        <v>2.13</v>
      </c>
      <c r="I963" s="831">
        <v>15196.769999999999</v>
      </c>
      <c r="J963" s="822">
        <v>0.27725554273178837</v>
      </c>
      <c r="K963" s="822">
        <v>7134.6338028169012</v>
      </c>
      <c r="L963" s="831">
        <v>8.4700000000000006</v>
      </c>
      <c r="M963" s="831">
        <v>54811.42</v>
      </c>
      <c r="N963" s="822">
        <v>1</v>
      </c>
      <c r="O963" s="822">
        <v>6471.2420306965751</v>
      </c>
      <c r="P963" s="831">
        <v>16.8</v>
      </c>
      <c r="Q963" s="831">
        <v>108350.09999999999</v>
      </c>
      <c r="R963" s="827">
        <v>1.9767796565022397</v>
      </c>
      <c r="S963" s="832">
        <v>6449.4107142857138</v>
      </c>
    </row>
    <row r="964" spans="1:19" ht="14.45" customHeight="1" x14ac:dyDescent="0.2">
      <c r="A964" s="821" t="s">
        <v>5435</v>
      </c>
      <c r="B964" s="822" t="s">
        <v>5436</v>
      </c>
      <c r="C964" s="822" t="s">
        <v>599</v>
      </c>
      <c r="D964" s="822" t="s">
        <v>5429</v>
      </c>
      <c r="E964" s="822" t="s">
        <v>5437</v>
      </c>
      <c r="F964" s="822" t="s">
        <v>5474</v>
      </c>
      <c r="G964" s="822" t="s">
        <v>2095</v>
      </c>
      <c r="H964" s="831">
        <v>2.19</v>
      </c>
      <c r="I964" s="831">
        <v>60442.920000000006</v>
      </c>
      <c r="J964" s="822"/>
      <c r="K964" s="822">
        <v>27599.506849315072</v>
      </c>
      <c r="L964" s="831"/>
      <c r="M964" s="831"/>
      <c r="N964" s="822"/>
      <c r="O964" s="822"/>
      <c r="P964" s="831">
        <v>5.17</v>
      </c>
      <c r="Q964" s="831">
        <v>133375.66</v>
      </c>
      <c r="R964" s="827"/>
      <c r="S964" s="832">
        <v>25798</v>
      </c>
    </row>
    <row r="965" spans="1:19" ht="14.45" customHeight="1" x14ac:dyDescent="0.2">
      <c r="A965" s="821" t="s">
        <v>5435</v>
      </c>
      <c r="B965" s="822" t="s">
        <v>5436</v>
      </c>
      <c r="C965" s="822" t="s">
        <v>599</v>
      </c>
      <c r="D965" s="822" t="s">
        <v>5429</v>
      </c>
      <c r="E965" s="822" t="s">
        <v>5437</v>
      </c>
      <c r="F965" s="822" t="s">
        <v>5475</v>
      </c>
      <c r="G965" s="822" t="s">
        <v>2107</v>
      </c>
      <c r="H965" s="831">
        <v>109.74000000000001</v>
      </c>
      <c r="I965" s="831">
        <v>536693.34000000008</v>
      </c>
      <c r="J965" s="822">
        <v>1.2878769750511596</v>
      </c>
      <c r="K965" s="822">
        <v>4890.5899398578458</v>
      </c>
      <c r="L965" s="831">
        <v>85.21</v>
      </c>
      <c r="M965" s="831">
        <v>416727.18</v>
      </c>
      <c r="N965" s="822">
        <v>1</v>
      </c>
      <c r="O965" s="822">
        <v>4890.5900715878424</v>
      </c>
      <c r="P965" s="831">
        <v>36.869999999999997</v>
      </c>
      <c r="Q965" s="831">
        <v>180316.05</v>
      </c>
      <c r="R965" s="827">
        <v>0.43269567874118503</v>
      </c>
      <c r="S965" s="832">
        <v>4890.5899104963382</v>
      </c>
    </row>
    <row r="966" spans="1:19" ht="14.45" customHeight="1" x14ac:dyDescent="0.2">
      <c r="A966" s="821" t="s">
        <v>5435</v>
      </c>
      <c r="B966" s="822" t="s">
        <v>5436</v>
      </c>
      <c r="C966" s="822" t="s">
        <v>599</v>
      </c>
      <c r="D966" s="822" t="s">
        <v>5429</v>
      </c>
      <c r="E966" s="822" t="s">
        <v>5437</v>
      </c>
      <c r="F966" s="822" t="s">
        <v>5477</v>
      </c>
      <c r="G966" s="822" t="s">
        <v>2837</v>
      </c>
      <c r="H966" s="831">
        <v>2.88</v>
      </c>
      <c r="I966" s="831">
        <v>30347.97</v>
      </c>
      <c r="J966" s="822">
        <v>0.114800916032625</v>
      </c>
      <c r="K966" s="822">
        <v>10537.489583333334</v>
      </c>
      <c r="L966" s="831">
        <v>28.89</v>
      </c>
      <c r="M966" s="831">
        <v>264353.03000000003</v>
      </c>
      <c r="N966" s="822">
        <v>1</v>
      </c>
      <c r="O966" s="822">
        <v>9150.3298719280028</v>
      </c>
      <c r="P966" s="831">
        <v>18.73</v>
      </c>
      <c r="Q966" s="831">
        <v>171385.68</v>
      </c>
      <c r="R966" s="827">
        <v>0.6483212240843238</v>
      </c>
      <c r="S966" s="832">
        <v>9150.3299519487446</v>
      </c>
    </row>
    <row r="967" spans="1:19" ht="14.45" customHeight="1" x14ac:dyDescent="0.2">
      <c r="A967" s="821" t="s">
        <v>5435</v>
      </c>
      <c r="B967" s="822" t="s">
        <v>5436</v>
      </c>
      <c r="C967" s="822" t="s">
        <v>599</v>
      </c>
      <c r="D967" s="822" t="s">
        <v>5429</v>
      </c>
      <c r="E967" s="822" t="s">
        <v>5437</v>
      </c>
      <c r="F967" s="822" t="s">
        <v>5478</v>
      </c>
      <c r="G967" s="822"/>
      <c r="H967" s="831">
        <v>3</v>
      </c>
      <c r="I967" s="831">
        <v>146.22</v>
      </c>
      <c r="J967" s="822"/>
      <c r="K967" s="822">
        <v>48.74</v>
      </c>
      <c r="L967" s="831"/>
      <c r="M967" s="831"/>
      <c r="N967" s="822"/>
      <c r="O967" s="822"/>
      <c r="P967" s="831"/>
      <c r="Q967" s="831"/>
      <c r="R967" s="827"/>
      <c r="S967" s="832"/>
    </row>
    <row r="968" spans="1:19" ht="14.45" customHeight="1" x14ac:dyDescent="0.2">
      <c r="A968" s="821" t="s">
        <v>5435</v>
      </c>
      <c r="B968" s="822" t="s">
        <v>5436</v>
      </c>
      <c r="C968" s="822" t="s">
        <v>599</v>
      </c>
      <c r="D968" s="822" t="s">
        <v>5429</v>
      </c>
      <c r="E968" s="822" t="s">
        <v>5437</v>
      </c>
      <c r="F968" s="822" t="s">
        <v>5481</v>
      </c>
      <c r="G968" s="822" t="s">
        <v>1298</v>
      </c>
      <c r="H968" s="831">
        <v>8.3999999999999986</v>
      </c>
      <c r="I968" s="831">
        <v>1524.7</v>
      </c>
      <c r="J968" s="822">
        <v>1.9758445967835994</v>
      </c>
      <c r="K968" s="822">
        <v>181.51190476190479</v>
      </c>
      <c r="L968" s="831">
        <v>4.4000000000000004</v>
      </c>
      <c r="M968" s="831">
        <v>771.67</v>
      </c>
      <c r="N968" s="822">
        <v>1</v>
      </c>
      <c r="O968" s="822">
        <v>175.37954545454542</v>
      </c>
      <c r="P968" s="831">
        <v>4.6000000000000005</v>
      </c>
      <c r="Q968" s="831">
        <v>805.92</v>
      </c>
      <c r="R968" s="827">
        <v>1.044384257519406</v>
      </c>
      <c r="S968" s="832">
        <v>175.19999999999996</v>
      </c>
    </row>
    <row r="969" spans="1:19" ht="14.45" customHeight="1" x14ac:dyDescent="0.2">
      <c r="A969" s="821" t="s">
        <v>5435</v>
      </c>
      <c r="B969" s="822" t="s">
        <v>5436</v>
      </c>
      <c r="C969" s="822" t="s">
        <v>599</v>
      </c>
      <c r="D969" s="822" t="s">
        <v>5429</v>
      </c>
      <c r="E969" s="822" t="s">
        <v>5437</v>
      </c>
      <c r="F969" s="822" t="s">
        <v>5482</v>
      </c>
      <c r="G969" s="822" t="s">
        <v>816</v>
      </c>
      <c r="H969" s="831">
        <v>4.2</v>
      </c>
      <c r="I969" s="831">
        <v>357.63</v>
      </c>
      <c r="J969" s="822">
        <v>4.2463785324151031</v>
      </c>
      <c r="K969" s="822">
        <v>85.149999999999991</v>
      </c>
      <c r="L969" s="831">
        <v>1.4</v>
      </c>
      <c r="M969" s="831">
        <v>84.22</v>
      </c>
      <c r="N969" s="822">
        <v>1</v>
      </c>
      <c r="O969" s="822">
        <v>60.157142857142858</v>
      </c>
      <c r="P969" s="831">
        <v>26.200000000000003</v>
      </c>
      <c r="Q969" s="831">
        <v>1566.9099999999999</v>
      </c>
      <c r="R969" s="827">
        <v>18.604963191640937</v>
      </c>
      <c r="S969" s="832">
        <v>59.805725190839681</v>
      </c>
    </row>
    <row r="970" spans="1:19" ht="14.45" customHeight="1" x14ac:dyDescent="0.2">
      <c r="A970" s="821" t="s">
        <v>5435</v>
      </c>
      <c r="B970" s="822" t="s">
        <v>5436</v>
      </c>
      <c r="C970" s="822" t="s">
        <v>599</v>
      </c>
      <c r="D970" s="822" t="s">
        <v>5429</v>
      </c>
      <c r="E970" s="822" t="s">
        <v>5437</v>
      </c>
      <c r="F970" s="822" t="s">
        <v>5483</v>
      </c>
      <c r="G970" s="822" t="s">
        <v>3632</v>
      </c>
      <c r="H970" s="831">
        <v>0.1</v>
      </c>
      <c r="I970" s="831">
        <v>68.61</v>
      </c>
      <c r="J970" s="822"/>
      <c r="K970" s="822">
        <v>686.09999999999991</v>
      </c>
      <c r="L970" s="831"/>
      <c r="M970" s="831"/>
      <c r="N970" s="822"/>
      <c r="O970" s="822"/>
      <c r="P970" s="831"/>
      <c r="Q970" s="831"/>
      <c r="R970" s="827"/>
      <c r="S970" s="832"/>
    </row>
    <row r="971" spans="1:19" ht="14.45" customHeight="1" x14ac:dyDescent="0.2">
      <c r="A971" s="821" t="s">
        <v>5435</v>
      </c>
      <c r="B971" s="822" t="s">
        <v>5436</v>
      </c>
      <c r="C971" s="822" t="s">
        <v>599</v>
      </c>
      <c r="D971" s="822" t="s">
        <v>5429</v>
      </c>
      <c r="E971" s="822" t="s">
        <v>5437</v>
      </c>
      <c r="F971" s="822" t="s">
        <v>5485</v>
      </c>
      <c r="G971" s="822" t="s">
        <v>3632</v>
      </c>
      <c r="H971" s="831">
        <v>1</v>
      </c>
      <c r="I971" s="831">
        <v>343.09</v>
      </c>
      <c r="J971" s="822"/>
      <c r="K971" s="822">
        <v>343.09</v>
      </c>
      <c r="L971" s="831"/>
      <c r="M971" s="831"/>
      <c r="N971" s="822"/>
      <c r="O971" s="822"/>
      <c r="P971" s="831"/>
      <c r="Q971" s="831"/>
      <c r="R971" s="827"/>
      <c r="S971" s="832"/>
    </row>
    <row r="972" spans="1:19" ht="14.45" customHeight="1" x14ac:dyDescent="0.2">
      <c r="A972" s="821" t="s">
        <v>5435</v>
      </c>
      <c r="B972" s="822" t="s">
        <v>5436</v>
      </c>
      <c r="C972" s="822" t="s">
        <v>599</v>
      </c>
      <c r="D972" s="822" t="s">
        <v>5429</v>
      </c>
      <c r="E972" s="822" t="s">
        <v>5437</v>
      </c>
      <c r="F972" s="822" t="s">
        <v>5486</v>
      </c>
      <c r="G972" s="822" t="s">
        <v>1392</v>
      </c>
      <c r="H972" s="831">
        <v>0.4</v>
      </c>
      <c r="I972" s="831">
        <v>23.98</v>
      </c>
      <c r="J972" s="822"/>
      <c r="K972" s="822">
        <v>59.949999999999996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5435</v>
      </c>
      <c r="B973" s="822" t="s">
        <v>5436</v>
      </c>
      <c r="C973" s="822" t="s">
        <v>599</v>
      </c>
      <c r="D973" s="822" t="s">
        <v>5429</v>
      </c>
      <c r="E973" s="822" t="s">
        <v>5437</v>
      </c>
      <c r="F973" s="822" t="s">
        <v>5487</v>
      </c>
      <c r="G973" s="822" t="s">
        <v>807</v>
      </c>
      <c r="H973" s="831">
        <v>0.14000000000000001</v>
      </c>
      <c r="I973" s="831">
        <v>34.590000000000003</v>
      </c>
      <c r="J973" s="822">
        <v>8.2949640287769792</v>
      </c>
      <c r="K973" s="822">
        <v>247.07142857142858</v>
      </c>
      <c r="L973" s="831">
        <v>0.02</v>
      </c>
      <c r="M973" s="831">
        <v>4.17</v>
      </c>
      <c r="N973" s="822">
        <v>1</v>
      </c>
      <c r="O973" s="822">
        <v>208.5</v>
      </c>
      <c r="P973" s="831">
        <v>0.02</v>
      </c>
      <c r="Q973" s="831">
        <v>4.17</v>
      </c>
      <c r="R973" s="827">
        <v>1</v>
      </c>
      <c r="S973" s="832">
        <v>208.5</v>
      </c>
    </row>
    <row r="974" spans="1:19" ht="14.45" customHeight="1" x14ac:dyDescent="0.2">
      <c r="A974" s="821" t="s">
        <v>5435</v>
      </c>
      <c r="B974" s="822" t="s">
        <v>5436</v>
      </c>
      <c r="C974" s="822" t="s">
        <v>599</v>
      </c>
      <c r="D974" s="822" t="s">
        <v>5429</v>
      </c>
      <c r="E974" s="822" t="s">
        <v>5437</v>
      </c>
      <c r="F974" s="822" t="s">
        <v>5488</v>
      </c>
      <c r="G974" s="822" t="s">
        <v>5489</v>
      </c>
      <c r="H974" s="831">
        <v>1.2</v>
      </c>
      <c r="I974" s="831">
        <v>140.76</v>
      </c>
      <c r="J974" s="822">
        <v>0.8</v>
      </c>
      <c r="K974" s="822">
        <v>117.3</v>
      </c>
      <c r="L974" s="831">
        <v>1.5</v>
      </c>
      <c r="M974" s="831">
        <v>175.95</v>
      </c>
      <c r="N974" s="822">
        <v>1</v>
      </c>
      <c r="O974" s="822">
        <v>117.3</v>
      </c>
      <c r="P974" s="831">
        <v>1.9</v>
      </c>
      <c r="Q974" s="831">
        <v>222.87</v>
      </c>
      <c r="R974" s="827">
        <v>1.2666666666666668</v>
      </c>
      <c r="S974" s="832">
        <v>117.30000000000001</v>
      </c>
    </row>
    <row r="975" spans="1:19" ht="14.45" customHeight="1" x14ac:dyDescent="0.2">
      <c r="A975" s="821" t="s">
        <v>5435</v>
      </c>
      <c r="B975" s="822" t="s">
        <v>5436</v>
      </c>
      <c r="C975" s="822" t="s">
        <v>599</v>
      </c>
      <c r="D975" s="822" t="s">
        <v>5429</v>
      </c>
      <c r="E975" s="822" t="s">
        <v>5437</v>
      </c>
      <c r="F975" s="822" t="s">
        <v>5490</v>
      </c>
      <c r="G975" s="822" t="s">
        <v>4160</v>
      </c>
      <c r="H975" s="831">
        <v>2</v>
      </c>
      <c r="I975" s="831">
        <v>174.35999999999999</v>
      </c>
      <c r="J975" s="822">
        <v>6.5598194130925505</v>
      </c>
      <c r="K975" s="822">
        <v>87.179999999999993</v>
      </c>
      <c r="L975" s="831">
        <v>0.4</v>
      </c>
      <c r="M975" s="831">
        <v>26.58</v>
      </c>
      <c r="N975" s="822">
        <v>1</v>
      </c>
      <c r="O975" s="822">
        <v>66.449999999999989</v>
      </c>
      <c r="P975" s="831"/>
      <c r="Q975" s="831"/>
      <c r="R975" s="827"/>
      <c r="S975" s="832"/>
    </row>
    <row r="976" spans="1:19" ht="14.45" customHeight="1" x14ac:dyDescent="0.2">
      <c r="A976" s="821" t="s">
        <v>5435</v>
      </c>
      <c r="B976" s="822" t="s">
        <v>5436</v>
      </c>
      <c r="C976" s="822" t="s">
        <v>599</v>
      </c>
      <c r="D976" s="822" t="s">
        <v>5429</v>
      </c>
      <c r="E976" s="822" t="s">
        <v>5437</v>
      </c>
      <c r="F976" s="822" t="s">
        <v>5493</v>
      </c>
      <c r="G976" s="822" t="s">
        <v>945</v>
      </c>
      <c r="H976" s="831">
        <v>0.32999999999999996</v>
      </c>
      <c r="I976" s="831">
        <v>66.22</v>
      </c>
      <c r="J976" s="822">
        <v>0.22294044372622296</v>
      </c>
      <c r="K976" s="822">
        <v>200.66666666666669</v>
      </c>
      <c r="L976" s="831">
        <v>1.57</v>
      </c>
      <c r="M976" s="831">
        <v>297.02999999999997</v>
      </c>
      <c r="N976" s="822">
        <v>1</v>
      </c>
      <c r="O976" s="822">
        <v>189.19108280254775</v>
      </c>
      <c r="P976" s="831">
        <v>1.53</v>
      </c>
      <c r="Q976" s="831">
        <v>278.97000000000003</v>
      </c>
      <c r="R976" s="827">
        <v>0.93919806080193935</v>
      </c>
      <c r="S976" s="832">
        <v>182.33333333333334</v>
      </c>
    </row>
    <row r="977" spans="1:19" ht="14.45" customHeight="1" x14ac:dyDescent="0.2">
      <c r="A977" s="821" t="s">
        <v>5435</v>
      </c>
      <c r="B977" s="822" t="s">
        <v>5436</v>
      </c>
      <c r="C977" s="822" t="s">
        <v>599</v>
      </c>
      <c r="D977" s="822" t="s">
        <v>5429</v>
      </c>
      <c r="E977" s="822" t="s">
        <v>5437</v>
      </c>
      <c r="F977" s="822" t="s">
        <v>5494</v>
      </c>
      <c r="G977" s="822" t="s">
        <v>2512</v>
      </c>
      <c r="H977" s="831">
        <v>5.6099999999999994</v>
      </c>
      <c r="I977" s="831">
        <v>13199.740000000002</v>
      </c>
      <c r="J977" s="822"/>
      <c r="K977" s="822">
        <v>2352.8948306595371</v>
      </c>
      <c r="L977" s="831"/>
      <c r="M977" s="831"/>
      <c r="N977" s="822"/>
      <c r="O977" s="822"/>
      <c r="P977" s="831"/>
      <c r="Q977" s="831"/>
      <c r="R977" s="827"/>
      <c r="S977" s="832"/>
    </row>
    <row r="978" spans="1:19" ht="14.45" customHeight="1" x14ac:dyDescent="0.2">
      <c r="A978" s="821" t="s">
        <v>5435</v>
      </c>
      <c r="B978" s="822" t="s">
        <v>5436</v>
      </c>
      <c r="C978" s="822" t="s">
        <v>599</v>
      </c>
      <c r="D978" s="822" t="s">
        <v>5429</v>
      </c>
      <c r="E978" s="822" t="s">
        <v>5437</v>
      </c>
      <c r="F978" s="822" t="s">
        <v>5495</v>
      </c>
      <c r="G978" s="822" t="s">
        <v>5496</v>
      </c>
      <c r="H978" s="831">
        <v>1</v>
      </c>
      <c r="I978" s="831">
        <v>2304.59</v>
      </c>
      <c r="J978" s="822"/>
      <c r="K978" s="822">
        <v>2304.59</v>
      </c>
      <c r="L978" s="831"/>
      <c r="M978" s="831"/>
      <c r="N978" s="822"/>
      <c r="O978" s="822"/>
      <c r="P978" s="831"/>
      <c r="Q978" s="831"/>
      <c r="R978" s="827"/>
      <c r="S978" s="832"/>
    </row>
    <row r="979" spans="1:19" ht="14.45" customHeight="1" x14ac:dyDescent="0.2">
      <c r="A979" s="821" t="s">
        <v>5435</v>
      </c>
      <c r="B979" s="822" t="s">
        <v>5436</v>
      </c>
      <c r="C979" s="822" t="s">
        <v>599</v>
      </c>
      <c r="D979" s="822" t="s">
        <v>5429</v>
      </c>
      <c r="E979" s="822" t="s">
        <v>5437</v>
      </c>
      <c r="F979" s="822" t="s">
        <v>5497</v>
      </c>
      <c r="G979" s="822"/>
      <c r="H979" s="831">
        <v>0.32</v>
      </c>
      <c r="I979" s="831">
        <v>159.28</v>
      </c>
      <c r="J979" s="822"/>
      <c r="K979" s="822">
        <v>497.75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5435</v>
      </c>
      <c r="B980" s="822" t="s">
        <v>5436</v>
      </c>
      <c r="C980" s="822" t="s">
        <v>599</v>
      </c>
      <c r="D980" s="822" t="s">
        <v>5429</v>
      </c>
      <c r="E980" s="822" t="s">
        <v>5437</v>
      </c>
      <c r="F980" s="822" t="s">
        <v>5498</v>
      </c>
      <c r="G980" s="822"/>
      <c r="H980" s="831">
        <v>0.49</v>
      </c>
      <c r="I980" s="831">
        <v>81.3</v>
      </c>
      <c r="J980" s="822"/>
      <c r="K980" s="822">
        <v>165.91836734693877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 t="s">
        <v>5435</v>
      </c>
      <c r="B981" s="822" t="s">
        <v>5436</v>
      </c>
      <c r="C981" s="822" t="s">
        <v>599</v>
      </c>
      <c r="D981" s="822" t="s">
        <v>5429</v>
      </c>
      <c r="E981" s="822" t="s">
        <v>5437</v>
      </c>
      <c r="F981" s="822" t="s">
        <v>5508</v>
      </c>
      <c r="G981" s="822" t="s">
        <v>5509</v>
      </c>
      <c r="H981" s="831">
        <v>52.67</v>
      </c>
      <c r="I981" s="831">
        <v>8645.369999999999</v>
      </c>
      <c r="J981" s="822">
        <v>1.4622116082286261</v>
      </c>
      <c r="K981" s="822">
        <v>164.14220618948164</v>
      </c>
      <c r="L981" s="831">
        <v>75.069999999999993</v>
      </c>
      <c r="M981" s="831">
        <v>5912.5300000000007</v>
      </c>
      <c r="N981" s="822">
        <v>1</v>
      </c>
      <c r="O981" s="822">
        <v>78.760223791128297</v>
      </c>
      <c r="P981" s="831"/>
      <c r="Q981" s="831"/>
      <c r="R981" s="827"/>
      <c r="S981" s="832"/>
    </row>
    <row r="982" spans="1:19" ht="14.45" customHeight="1" x14ac:dyDescent="0.2">
      <c r="A982" s="821" t="s">
        <v>5435</v>
      </c>
      <c r="B982" s="822" t="s">
        <v>5436</v>
      </c>
      <c r="C982" s="822" t="s">
        <v>599</v>
      </c>
      <c r="D982" s="822" t="s">
        <v>5429</v>
      </c>
      <c r="E982" s="822" t="s">
        <v>5437</v>
      </c>
      <c r="F982" s="822" t="s">
        <v>5515</v>
      </c>
      <c r="G982" s="822" t="s">
        <v>5516</v>
      </c>
      <c r="H982" s="831"/>
      <c r="I982" s="831"/>
      <c r="J982" s="822"/>
      <c r="K982" s="822"/>
      <c r="L982" s="831"/>
      <c r="M982" s="831"/>
      <c r="N982" s="822"/>
      <c r="O982" s="822"/>
      <c r="P982" s="831">
        <v>8</v>
      </c>
      <c r="Q982" s="831">
        <v>53652.36</v>
      </c>
      <c r="R982" s="827"/>
      <c r="S982" s="832">
        <v>6706.5450000000001</v>
      </c>
    </row>
    <row r="983" spans="1:19" ht="14.45" customHeight="1" x14ac:dyDescent="0.2">
      <c r="A983" s="821" t="s">
        <v>5435</v>
      </c>
      <c r="B983" s="822" t="s">
        <v>5436</v>
      </c>
      <c r="C983" s="822" t="s">
        <v>599</v>
      </c>
      <c r="D983" s="822" t="s">
        <v>5429</v>
      </c>
      <c r="E983" s="822" t="s">
        <v>5437</v>
      </c>
      <c r="F983" s="822" t="s">
        <v>5517</v>
      </c>
      <c r="G983" s="822" t="s">
        <v>5509</v>
      </c>
      <c r="H983" s="831">
        <v>22.43</v>
      </c>
      <c r="I983" s="831">
        <v>52682.749999999993</v>
      </c>
      <c r="J983" s="822">
        <v>13.598390889450437</v>
      </c>
      <c r="K983" s="822">
        <v>2348.762817654926</v>
      </c>
      <c r="L983" s="831">
        <v>8.129999999999999</v>
      </c>
      <c r="M983" s="831">
        <v>3874.19</v>
      </c>
      <c r="N983" s="822">
        <v>1</v>
      </c>
      <c r="O983" s="822">
        <v>476.53013530135308</v>
      </c>
      <c r="P983" s="831"/>
      <c r="Q983" s="831"/>
      <c r="R983" s="827"/>
      <c r="S983" s="832"/>
    </row>
    <row r="984" spans="1:19" ht="14.45" customHeight="1" x14ac:dyDescent="0.2">
      <c r="A984" s="821" t="s">
        <v>5435</v>
      </c>
      <c r="B984" s="822" t="s">
        <v>5436</v>
      </c>
      <c r="C984" s="822" t="s">
        <v>599</v>
      </c>
      <c r="D984" s="822" t="s">
        <v>5429</v>
      </c>
      <c r="E984" s="822" t="s">
        <v>5437</v>
      </c>
      <c r="F984" s="822" t="s">
        <v>5518</v>
      </c>
      <c r="G984" s="822" t="s">
        <v>5509</v>
      </c>
      <c r="H984" s="831">
        <v>21.560000000000002</v>
      </c>
      <c r="I984" s="831">
        <v>18631.12</v>
      </c>
      <c r="J984" s="822">
        <v>1.9386132308902517</v>
      </c>
      <c r="K984" s="822">
        <v>864.15213358070491</v>
      </c>
      <c r="L984" s="831">
        <v>42.78</v>
      </c>
      <c r="M984" s="831">
        <v>9610.5399999999991</v>
      </c>
      <c r="N984" s="822">
        <v>1</v>
      </c>
      <c r="O984" s="822">
        <v>224.65030388031786</v>
      </c>
      <c r="P984" s="831"/>
      <c r="Q984" s="831"/>
      <c r="R984" s="827"/>
      <c r="S984" s="832"/>
    </row>
    <row r="985" spans="1:19" ht="14.45" customHeight="1" x14ac:dyDescent="0.2">
      <c r="A985" s="821" t="s">
        <v>5435</v>
      </c>
      <c r="B985" s="822" t="s">
        <v>5436</v>
      </c>
      <c r="C985" s="822" t="s">
        <v>599</v>
      </c>
      <c r="D985" s="822" t="s">
        <v>5429</v>
      </c>
      <c r="E985" s="822" t="s">
        <v>5437</v>
      </c>
      <c r="F985" s="822" t="s">
        <v>5519</v>
      </c>
      <c r="G985" s="822" t="s">
        <v>1641</v>
      </c>
      <c r="H985" s="831">
        <v>4</v>
      </c>
      <c r="I985" s="831">
        <v>3157.16</v>
      </c>
      <c r="J985" s="822"/>
      <c r="K985" s="822">
        <v>789.29</v>
      </c>
      <c r="L985" s="831"/>
      <c r="M985" s="831"/>
      <c r="N985" s="822"/>
      <c r="O985" s="822"/>
      <c r="P985" s="831">
        <v>4</v>
      </c>
      <c r="Q985" s="831">
        <v>2489.08</v>
      </c>
      <c r="R985" s="827"/>
      <c r="S985" s="832">
        <v>622.27</v>
      </c>
    </row>
    <row r="986" spans="1:19" ht="14.45" customHeight="1" x14ac:dyDescent="0.2">
      <c r="A986" s="821" t="s">
        <v>5435</v>
      </c>
      <c r="B986" s="822" t="s">
        <v>5436</v>
      </c>
      <c r="C986" s="822" t="s">
        <v>599</v>
      </c>
      <c r="D986" s="822" t="s">
        <v>5429</v>
      </c>
      <c r="E986" s="822" t="s">
        <v>5437</v>
      </c>
      <c r="F986" s="822" t="s">
        <v>5520</v>
      </c>
      <c r="G986" s="822" t="s">
        <v>2721</v>
      </c>
      <c r="H986" s="831"/>
      <c r="I986" s="831"/>
      <c r="J986" s="822"/>
      <c r="K986" s="822"/>
      <c r="L986" s="831">
        <v>0.8</v>
      </c>
      <c r="M986" s="831">
        <v>461.37</v>
      </c>
      <c r="N986" s="822">
        <v>1</v>
      </c>
      <c r="O986" s="822">
        <v>576.71249999999998</v>
      </c>
      <c r="P986" s="831"/>
      <c r="Q986" s="831"/>
      <c r="R986" s="827"/>
      <c r="S986" s="832"/>
    </row>
    <row r="987" spans="1:19" ht="14.45" customHeight="1" x14ac:dyDescent="0.2">
      <c r="A987" s="821" t="s">
        <v>5435</v>
      </c>
      <c r="B987" s="822" t="s">
        <v>5436</v>
      </c>
      <c r="C987" s="822" t="s">
        <v>599</v>
      </c>
      <c r="D987" s="822" t="s">
        <v>5429</v>
      </c>
      <c r="E987" s="822" t="s">
        <v>5437</v>
      </c>
      <c r="F987" s="822" t="s">
        <v>5521</v>
      </c>
      <c r="G987" s="822" t="s">
        <v>2721</v>
      </c>
      <c r="H987" s="831">
        <v>5.4</v>
      </c>
      <c r="I987" s="831">
        <v>20019.73</v>
      </c>
      <c r="J987" s="822">
        <v>2.7587659523451893</v>
      </c>
      <c r="K987" s="822">
        <v>3707.3574074074072</v>
      </c>
      <c r="L987" s="831">
        <v>13.600000000000001</v>
      </c>
      <c r="M987" s="831">
        <v>7256.77</v>
      </c>
      <c r="N987" s="822">
        <v>1</v>
      </c>
      <c r="O987" s="822">
        <v>533.58602941176468</v>
      </c>
      <c r="P987" s="831">
        <v>8.2000000000000011</v>
      </c>
      <c r="Q987" s="831">
        <v>4665.6499999999996</v>
      </c>
      <c r="R987" s="827">
        <v>0.64293756037465699</v>
      </c>
      <c r="S987" s="832">
        <v>568.98170731707307</v>
      </c>
    </row>
    <row r="988" spans="1:19" ht="14.45" customHeight="1" x14ac:dyDescent="0.2">
      <c r="A988" s="821" t="s">
        <v>5435</v>
      </c>
      <c r="B988" s="822" t="s">
        <v>5436</v>
      </c>
      <c r="C988" s="822" t="s">
        <v>599</v>
      </c>
      <c r="D988" s="822" t="s">
        <v>5429</v>
      </c>
      <c r="E988" s="822" t="s">
        <v>5437</v>
      </c>
      <c r="F988" s="822" t="s">
        <v>5530</v>
      </c>
      <c r="G988" s="822" t="s">
        <v>5529</v>
      </c>
      <c r="H988" s="831">
        <v>5</v>
      </c>
      <c r="I988" s="831">
        <v>364806.7</v>
      </c>
      <c r="J988" s="822"/>
      <c r="K988" s="822">
        <v>72961.34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 t="s">
        <v>5435</v>
      </c>
      <c r="B989" s="822" t="s">
        <v>5436</v>
      </c>
      <c r="C989" s="822" t="s">
        <v>599</v>
      </c>
      <c r="D989" s="822" t="s">
        <v>5429</v>
      </c>
      <c r="E989" s="822" t="s">
        <v>5437</v>
      </c>
      <c r="F989" s="822" t="s">
        <v>5535</v>
      </c>
      <c r="G989" s="822" t="s">
        <v>758</v>
      </c>
      <c r="H989" s="831">
        <v>1.9799999999999998</v>
      </c>
      <c r="I989" s="831">
        <v>2079.02</v>
      </c>
      <c r="J989" s="822"/>
      <c r="K989" s="822">
        <v>1050.0101010101012</v>
      </c>
      <c r="L989" s="831"/>
      <c r="M989" s="831"/>
      <c r="N989" s="822"/>
      <c r="O989" s="822"/>
      <c r="P989" s="831">
        <v>1.49</v>
      </c>
      <c r="Q989" s="831">
        <v>783.44</v>
      </c>
      <c r="R989" s="827"/>
      <c r="S989" s="832">
        <v>525.79865771812081</v>
      </c>
    </row>
    <row r="990" spans="1:19" ht="14.45" customHeight="1" x14ac:dyDescent="0.2">
      <c r="A990" s="821" t="s">
        <v>5435</v>
      </c>
      <c r="B990" s="822" t="s">
        <v>5436</v>
      </c>
      <c r="C990" s="822" t="s">
        <v>599</v>
      </c>
      <c r="D990" s="822" t="s">
        <v>5429</v>
      </c>
      <c r="E990" s="822" t="s">
        <v>5437</v>
      </c>
      <c r="F990" s="822" t="s">
        <v>5536</v>
      </c>
      <c r="G990" s="822" t="s">
        <v>758</v>
      </c>
      <c r="H990" s="831">
        <v>15.32</v>
      </c>
      <c r="I990" s="831">
        <v>4982.1000000000004</v>
      </c>
      <c r="J990" s="822">
        <v>1.7400400250068979</v>
      </c>
      <c r="K990" s="822">
        <v>325.20234986945172</v>
      </c>
      <c r="L990" s="831">
        <v>13.079999999999998</v>
      </c>
      <c r="M990" s="831">
        <v>2863.21</v>
      </c>
      <c r="N990" s="822">
        <v>1</v>
      </c>
      <c r="O990" s="822">
        <v>218.89984709480126</v>
      </c>
      <c r="P990" s="831"/>
      <c r="Q990" s="831"/>
      <c r="R990" s="827"/>
      <c r="S990" s="832"/>
    </row>
    <row r="991" spans="1:19" ht="14.45" customHeight="1" x14ac:dyDescent="0.2">
      <c r="A991" s="821" t="s">
        <v>5435</v>
      </c>
      <c r="B991" s="822" t="s">
        <v>5436</v>
      </c>
      <c r="C991" s="822" t="s">
        <v>599</v>
      </c>
      <c r="D991" s="822" t="s">
        <v>5429</v>
      </c>
      <c r="E991" s="822" t="s">
        <v>5437</v>
      </c>
      <c r="F991" s="822" t="s">
        <v>5537</v>
      </c>
      <c r="G991" s="822" t="s">
        <v>758</v>
      </c>
      <c r="H991" s="831">
        <v>9.73</v>
      </c>
      <c r="I991" s="831">
        <v>1043.06</v>
      </c>
      <c r="J991" s="822">
        <v>1.0468916233414296</v>
      </c>
      <c r="K991" s="822">
        <v>107.20041109969166</v>
      </c>
      <c r="L991" s="831">
        <v>12.58</v>
      </c>
      <c r="M991" s="831">
        <v>996.34</v>
      </c>
      <c r="N991" s="822">
        <v>1</v>
      </c>
      <c r="O991" s="822">
        <v>79.200317965023856</v>
      </c>
      <c r="P991" s="831">
        <v>0.16</v>
      </c>
      <c r="Q991" s="831">
        <v>12.67</v>
      </c>
      <c r="R991" s="827">
        <v>1.2716542545717325E-2</v>
      </c>
      <c r="S991" s="832">
        <v>79.1875</v>
      </c>
    </row>
    <row r="992" spans="1:19" ht="14.45" customHeight="1" x14ac:dyDescent="0.2">
      <c r="A992" s="821" t="s">
        <v>5435</v>
      </c>
      <c r="B992" s="822" t="s">
        <v>5436</v>
      </c>
      <c r="C992" s="822" t="s">
        <v>599</v>
      </c>
      <c r="D992" s="822" t="s">
        <v>5429</v>
      </c>
      <c r="E992" s="822" t="s">
        <v>5437</v>
      </c>
      <c r="F992" s="822" t="s">
        <v>5538</v>
      </c>
      <c r="G992" s="822" t="s">
        <v>758</v>
      </c>
      <c r="H992" s="831">
        <v>9.9</v>
      </c>
      <c r="I992" s="831">
        <v>13395.58</v>
      </c>
      <c r="J992" s="822">
        <v>6.0767465069860291</v>
      </c>
      <c r="K992" s="822">
        <v>1353.0888888888887</v>
      </c>
      <c r="L992" s="831">
        <v>3</v>
      </c>
      <c r="M992" s="831">
        <v>2204.3999999999996</v>
      </c>
      <c r="N992" s="822">
        <v>1</v>
      </c>
      <c r="O992" s="822">
        <v>734.79999999999984</v>
      </c>
      <c r="P992" s="831"/>
      <c r="Q992" s="831"/>
      <c r="R992" s="827"/>
      <c r="S992" s="832"/>
    </row>
    <row r="993" spans="1:19" ht="14.45" customHeight="1" x14ac:dyDescent="0.2">
      <c r="A993" s="821" t="s">
        <v>5435</v>
      </c>
      <c r="B993" s="822" t="s">
        <v>5436</v>
      </c>
      <c r="C993" s="822" t="s">
        <v>599</v>
      </c>
      <c r="D993" s="822" t="s">
        <v>5429</v>
      </c>
      <c r="E993" s="822" t="s">
        <v>5437</v>
      </c>
      <c r="F993" s="822" t="s">
        <v>5539</v>
      </c>
      <c r="G993" s="822" t="s">
        <v>1230</v>
      </c>
      <c r="H993" s="831">
        <v>7.6999999999999993</v>
      </c>
      <c r="I993" s="831">
        <v>4581.46</v>
      </c>
      <c r="J993" s="822">
        <v>4.0653261872648541</v>
      </c>
      <c r="K993" s="822">
        <v>594.99480519480528</v>
      </c>
      <c r="L993" s="831">
        <v>10.8</v>
      </c>
      <c r="M993" s="831">
        <v>1126.96</v>
      </c>
      <c r="N993" s="822">
        <v>1</v>
      </c>
      <c r="O993" s="822">
        <v>104.34814814814814</v>
      </c>
      <c r="P993" s="831">
        <v>8.1300000000000008</v>
      </c>
      <c r="Q993" s="831">
        <v>848.29</v>
      </c>
      <c r="R993" s="827">
        <v>0.75272414282671962</v>
      </c>
      <c r="S993" s="832">
        <v>104.34071340713406</v>
      </c>
    </row>
    <row r="994" spans="1:19" ht="14.45" customHeight="1" x14ac:dyDescent="0.2">
      <c r="A994" s="821" t="s">
        <v>5435</v>
      </c>
      <c r="B994" s="822" t="s">
        <v>5436</v>
      </c>
      <c r="C994" s="822" t="s">
        <v>599</v>
      </c>
      <c r="D994" s="822" t="s">
        <v>5429</v>
      </c>
      <c r="E994" s="822" t="s">
        <v>5437</v>
      </c>
      <c r="F994" s="822" t="s">
        <v>5540</v>
      </c>
      <c r="G994" s="822" t="s">
        <v>1230</v>
      </c>
      <c r="H994" s="831">
        <v>27.42</v>
      </c>
      <c r="I994" s="831">
        <v>36744.57</v>
      </c>
      <c r="J994" s="822">
        <v>5.0515151973406534</v>
      </c>
      <c r="K994" s="822">
        <v>1340.0645514223195</v>
      </c>
      <c r="L994" s="831">
        <v>40.520000000000003</v>
      </c>
      <c r="M994" s="831">
        <v>7273.9700000000012</v>
      </c>
      <c r="N994" s="822">
        <v>1</v>
      </c>
      <c r="O994" s="822">
        <v>179.51554787759133</v>
      </c>
      <c r="P994" s="831">
        <v>2</v>
      </c>
      <c r="Q994" s="831">
        <v>362.2</v>
      </c>
      <c r="R994" s="827">
        <v>4.9793991451710679E-2</v>
      </c>
      <c r="S994" s="832">
        <v>181.1</v>
      </c>
    </row>
    <row r="995" spans="1:19" ht="14.45" customHeight="1" x14ac:dyDescent="0.2">
      <c r="A995" s="821" t="s">
        <v>5435</v>
      </c>
      <c r="B995" s="822" t="s">
        <v>5436</v>
      </c>
      <c r="C995" s="822" t="s">
        <v>599</v>
      </c>
      <c r="D995" s="822" t="s">
        <v>5429</v>
      </c>
      <c r="E995" s="822" t="s">
        <v>5437</v>
      </c>
      <c r="F995" s="822" t="s">
        <v>5543</v>
      </c>
      <c r="G995" s="822" t="s">
        <v>2512</v>
      </c>
      <c r="H995" s="831">
        <v>5.07</v>
      </c>
      <c r="I995" s="831">
        <v>3976.4</v>
      </c>
      <c r="J995" s="822"/>
      <c r="K995" s="822">
        <v>784.2998027613412</v>
      </c>
      <c r="L995" s="831"/>
      <c r="M995" s="831"/>
      <c r="N995" s="822"/>
      <c r="O995" s="822"/>
      <c r="P995" s="831"/>
      <c r="Q995" s="831"/>
      <c r="R995" s="827"/>
      <c r="S995" s="832"/>
    </row>
    <row r="996" spans="1:19" ht="14.45" customHeight="1" x14ac:dyDescent="0.2">
      <c r="A996" s="821" t="s">
        <v>5435</v>
      </c>
      <c r="B996" s="822" t="s">
        <v>5436</v>
      </c>
      <c r="C996" s="822" t="s">
        <v>599</v>
      </c>
      <c r="D996" s="822" t="s">
        <v>5429</v>
      </c>
      <c r="E996" s="822" t="s">
        <v>5437</v>
      </c>
      <c r="F996" s="822" t="s">
        <v>5547</v>
      </c>
      <c r="G996" s="822" t="s">
        <v>912</v>
      </c>
      <c r="H996" s="831">
        <v>32.620000000000005</v>
      </c>
      <c r="I996" s="831">
        <v>11372.72</v>
      </c>
      <c r="J996" s="822">
        <v>1.5926707055090144</v>
      </c>
      <c r="K996" s="822">
        <v>348.64255058246465</v>
      </c>
      <c r="L996" s="831">
        <v>44.820000000000007</v>
      </c>
      <c r="M996" s="831">
        <v>7140.6600000000008</v>
      </c>
      <c r="N996" s="822">
        <v>1</v>
      </c>
      <c r="O996" s="822">
        <v>159.31860776439089</v>
      </c>
      <c r="P996" s="831">
        <v>33.86</v>
      </c>
      <c r="Q996" s="831">
        <v>4924.8400000000011</v>
      </c>
      <c r="R996" s="827">
        <v>0.68968974856665921</v>
      </c>
      <c r="S996" s="832">
        <v>145.44713526284704</v>
      </c>
    </row>
    <row r="997" spans="1:19" ht="14.45" customHeight="1" x14ac:dyDescent="0.2">
      <c r="A997" s="821" t="s">
        <v>5435</v>
      </c>
      <c r="B997" s="822" t="s">
        <v>5436</v>
      </c>
      <c r="C997" s="822" t="s">
        <v>599</v>
      </c>
      <c r="D997" s="822" t="s">
        <v>5429</v>
      </c>
      <c r="E997" s="822" t="s">
        <v>5437</v>
      </c>
      <c r="F997" s="822" t="s">
        <v>5548</v>
      </c>
      <c r="G997" s="822" t="s">
        <v>2824</v>
      </c>
      <c r="H997" s="831"/>
      <c r="I997" s="831"/>
      <c r="J997" s="822"/>
      <c r="K997" s="822"/>
      <c r="L997" s="831">
        <v>1</v>
      </c>
      <c r="M997" s="831">
        <v>39423.9</v>
      </c>
      <c r="N997" s="822">
        <v>1</v>
      </c>
      <c r="O997" s="822">
        <v>39423.9</v>
      </c>
      <c r="P997" s="831"/>
      <c r="Q997" s="831"/>
      <c r="R997" s="827"/>
      <c r="S997" s="832"/>
    </row>
    <row r="998" spans="1:19" ht="14.45" customHeight="1" x14ac:dyDescent="0.2">
      <c r="A998" s="821" t="s">
        <v>5435</v>
      </c>
      <c r="B998" s="822" t="s">
        <v>5436</v>
      </c>
      <c r="C998" s="822" t="s">
        <v>599</v>
      </c>
      <c r="D998" s="822" t="s">
        <v>5429</v>
      </c>
      <c r="E998" s="822" t="s">
        <v>5437</v>
      </c>
      <c r="F998" s="822" t="s">
        <v>5549</v>
      </c>
      <c r="G998" s="822" t="s">
        <v>2512</v>
      </c>
      <c r="H998" s="831">
        <v>5.24</v>
      </c>
      <c r="I998" s="831">
        <v>1197</v>
      </c>
      <c r="J998" s="822">
        <v>4.8546051831123007</v>
      </c>
      <c r="K998" s="822">
        <v>228.43511450381678</v>
      </c>
      <c r="L998" s="831">
        <v>2.7199999999999998</v>
      </c>
      <c r="M998" s="831">
        <v>246.57</v>
      </c>
      <c r="N998" s="822">
        <v>1</v>
      </c>
      <c r="O998" s="822">
        <v>90.650735294117652</v>
      </c>
      <c r="P998" s="831"/>
      <c r="Q998" s="831"/>
      <c r="R998" s="827"/>
      <c r="S998" s="832"/>
    </row>
    <row r="999" spans="1:19" ht="14.45" customHeight="1" x14ac:dyDescent="0.2">
      <c r="A999" s="821" t="s">
        <v>5435</v>
      </c>
      <c r="B999" s="822" t="s">
        <v>5436</v>
      </c>
      <c r="C999" s="822" t="s">
        <v>599</v>
      </c>
      <c r="D999" s="822" t="s">
        <v>5429</v>
      </c>
      <c r="E999" s="822" t="s">
        <v>5437</v>
      </c>
      <c r="F999" s="822" t="s">
        <v>5550</v>
      </c>
      <c r="G999" s="822" t="s">
        <v>5551</v>
      </c>
      <c r="H999" s="831">
        <v>4.4800000000000004</v>
      </c>
      <c r="I999" s="831">
        <v>39333.949999999997</v>
      </c>
      <c r="J999" s="822"/>
      <c r="K999" s="822">
        <v>8779.8995535714275</v>
      </c>
      <c r="L999" s="831"/>
      <c r="M999" s="831"/>
      <c r="N999" s="822"/>
      <c r="O999" s="822"/>
      <c r="P999" s="831">
        <v>1.8</v>
      </c>
      <c r="Q999" s="831">
        <v>14583.73</v>
      </c>
      <c r="R999" s="827"/>
      <c r="S999" s="832">
        <v>8102.0722222222221</v>
      </c>
    </row>
    <row r="1000" spans="1:19" ht="14.45" customHeight="1" x14ac:dyDescent="0.2">
      <c r="A1000" s="821" t="s">
        <v>5435</v>
      </c>
      <c r="B1000" s="822" t="s">
        <v>5436</v>
      </c>
      <c r="C1000" s="822" t="s">
        <v>599</v>
      </c>
      <c r="D1000" s="822" t="s">
        <v>5429</v>
      </c>
      <c r="E1000" s="822" t="s">
        <v>5437</v>
      </c>
      <c r="F1000" s="822" t="s">
        <v>5552</v>
      </c>
      <c r="G1000" s="822" t="s">
        <v>5553</v>
      </c>
      <c r="H1000" s="831"/>
      <c r="I1000" s="831"/>
      <c r="J1000" s="822"/>
      <c r="K1000" s="822"/>
      <c r="L1000" s="831">
        <v>0.05</v>
      </c>
      <c r="M1000" s="831">
        <v>2.04</v>
      </c>
      <c r="N1000" s="822">
        <v>1</v>
      </c>
      <c r="O1000" s="822">
        <v>40.799999999999997</v>
      </c>
      <c r="P1000" s="831"/>
      <c r="Q1000" s="831"/>
      <c r="R1000" s="827"/>
      <c r="S1000" s="832"/>
    </row>
    <row r="1001" spans="1:19" ht="14.45" customHeight="1" x14ac:dyDescent="0.2">
      <c r="A1001" s="821" t="s">
        <v>5435</v>
      </c>
      <c r="B1001" s="822" t="s">
        <v>5436</v>
      </c>
      <c r="C1001" s="822" t="s">
        <v>599</v>
      </c>
      <c r="D1001" s="822" t="s">
        <v>5429</v>
      </c>
      <c r="E1001" s="822" t="s">
        <v>5437</v>
      </c>
      <c r="F1001" s="822" t="s">
        <v>5557</v>
      </c>
      <c r="G1001" s="822" t="s">
        <v>5558</v>
      </c>
      <c r="H1001" s="831">
        <v>42.3</v>
      </c>
      <c r="I1001" s="831">
        <v>311020.44</v>
      </c>
      <c r="J1001" s="822">
        <v>1.0251185326646397</v>
      </c>
      <c r="K1001" s="822">
        <v>7352.7290780141848</v>
      </c>
      <c r="L1001" s="831">
        <v>41.36</v>
      </c>
      <c r="M1001" s="831">
        <v>303399.49</v>
      </c>
      <c r="N1001" s="822">
        <v>1</v>
      </c>
      <c r="O1001" s="822">
        <v>7335.5776112185686</v>
      </c>
      <c r="P1001" s="831">
        <v>184.07</v>
      </c>
      <c r="Q1001" s="831">
        <v>1198647.6900000002</v>
      </c>
      <c r="R1001" s="827">
        <v>3.9507241426147428</v>
      </c>
      <c r="S1001" s="832">
        <v>6511.9122616395953</v>
      </c>
    </row>
    <row r="1002" spans="1:19" ht="14.45" customHeight="1" x14ac:dyDescent="0.2">
      <c r="A1002" s="821" t="s">
        <v>5435</v>
      </c>
      <c r="B1002" s="822" t="s">
        <v>5436</v>
      </c>
      <c r="C1002" s="822" t="s">
        <v>599</v>
      </c>
      <c r="D1002" s="822" t="s">
        <v>5429</v>
      </c>
      <c r="E1002" s="822" t="s">
        <v>5437</v>
      </c>
      <c r="F1002" s="822" t="s">
        <v>5563</v>
      </c>
      <c r="G1002" s="822" t="s">
        <v>5564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11.059999999999999</v>
      </c>
      <c r="Q1002" s="831">
        <v>4588.4400000000005</v>
      </c>
      <c r="R1002" s="827"/>
      <c r="S1002" s="832">
        <v>414.86799276672701</v>
      </c>
    </row>
    <row r="1003" spans="1:19" ht="14.45" customHeight="1" x14ac:dyDescent="0.2">
      <c r="A1003" s="821" t="s">
        <v>5435</v>
      </c>
      <c r="B1003" s="822" t="s">
        <v>5436</v>
      </c>
      <c r="C1003" s="822" t="s">
        <v>599</v>
      </c>
      <c r="D1003" s="822" t="s">
        <v>5429</v>
      </c>
      <c r="E1003" s="822" t="s">
        <v>5437</v>
      </c>
      <c r="F1003" s="822" t="s">
        <v>5567</v>
      </c>
      <c r="G1003" s="822" t="s">
        <v>5551</v>
      </c>
      <c r="H1003" s="831">
        <v>15.61</v>
      </c>
      <c r="I1003" s="831">
        <v>274108.48</v>
      </c>
      <c r="J1003" s="822">
        <v>1.7824911718694267</v>
      </c>
      <c r="K1003" s="822">
        <v>17559.800128122999</v>
      </c>
      <c r="L1003" s="831">
        <v>9.49</v>
      </c>
      <c r="M1003" s="831">
        <v>153778.31</v>
      </c>
      <c r="N1003" s="822">
        <v>1</v>
      </c>
      <c r="O1003" s="822">
        <v>16204.247629083246</v>
      </c>
      <c r="P1003" s="831">
        <v>1</v>
      </c>
      <c r="Q1003" s="831">
        <v>16204.2</v>
      </c>
      <c r="R1003" s="827">
        <v>0.10537376825119225</v>
      </c>
      <c r="S1003" s="832">
        <v>16204.2</v>
      </c>
    </row>
    <row r="1004" spans="1:19" ht="14.45" customHeight="1" x14ac:dyDescent="0.2">
      <c r="A1004" s="821" t="s">
        <v>5435</v>
      </c>
      <c r="B1004" s="822" t="s">
        <v>5436</v>
      </c>
      <c r="C1004" s="822" t="s">
        <v>599</v>
      </c>
      <c r="D1004" s="822" t="s">
        <v>5429</v>
      </c>
      <c r="E1004" s="822" t="s">
        <v>5437</v>
      </c>
      <c r="F1004" s="822" t="s">
        <v>5568</v>
      </c>
      <c r="G1004" s="822"/>
      <c r="H1004" s="831">
        <v>0.2</v>
      </c>
      <c r="I1004" s="831">
        <v>14.14</v>
      </c>
      <c r="J1004" s="822"/>
      <c r="K1004" s="822">
        <v>70.7</v>
      </c>
      <c r="L1004" s="831"/>
      <c r="M1004" s="831"/>
      <c r="N1004" s="822"/>
      <c r="O1004" s="822"/>
      <c r="P1004" s="831"/>
      <c r="Q1004" s="831"/>
      <c r="R1004" s="827"/>
      <c r="S1004" s="832"/>
    </row>
    <row r="1005" spans="1:19" ht="14.45" customHeight="1" x14ac:dyDescent="0.2">
      <c r="A1005" s="821" t="s">
        <v>5435</v>
      </c>
      <c r="B1005" s="822" t="s">
        <v>5436</v>
      </c>
      <c r="C1005" s="822" t="s">
        <v>599</v>
      </c>
      <c r="D1005" s="822" t="s">
        <v>5429</v>
      </c>
      <c r="E1005" s="822" t="s">
        <v>5437</v>
      </c>
      <c r="F1005" s="822" t="s">
        <v>5570</v>
      </c>
      <c r="G1005" s="822" t="s">
        <v>5571</v>
      </c>
      <c r="H1005" s="831"/>
      <c r="I1005" s="831"/>
      <c r="J1005" s="822"/>
      <c r="K1005" s="822"/>
      <c r="L1005" s="831">
        <v>1</v>
      </c>
      <c r="M1005" s="831">
        <v>53185.5</v>
      </c>
      <c r="N1005" s="822">
        <v>1</v>
      </c>
      <c r="O1005" s="822">
        <v>53185.5</v>
      </c>
      <c r="P1005" s="831"/>
      <c r="Q1005" s="831"/>
      <c r="R1005" s="827"/>
      <c r="S1005" s="832"/>
    </row>
    <row r="1006" spans="1:19" ht="14.45" customHeight="1" x14ac:dyDescent="0.2">
      <c r="A1006" s="821" t="s">
        <v>5435</v>
      </c>
      <c r="B1006" s="822" t="s">
        <v>5436</v>
      </c>
      <c r="C1006" s="822" t="s">
        <v>599</v>
      </c>
      <c r="D1006" s="822" t="s">
        <v>5429</v>
      </c>
      <c r="E1006" s="822" t="s">
        <v>5437</v>
      </c>
      <c r="F1006" s="822" t="s">
        <v>5572</v>
      </c>
      <c r="G1006" s="822" t="s">
        <v>2530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1</v>
      </c>
      <c r="Q1006" s="831">
        <v>81.81</v>
      </c>
      <c r="R1006" s="827"/>
      <c r="S1006" s="832">
        <v>81.81</v>
      </c>
    </row>
    <row r="1007" spans="1:19" ht="14.45" customHeight="1" x14ac:dyDescent="0.2">
      <c r="A1007" s="821" t="s">
        <v>5435</v>
      </c>
      <c r="B1007" s="822" t="s">
        <v>5436</v>
      </c>
      <c r="C1007" s="822" t="s">
        <v>599</v>
      </c>
      <c r="D1007" s="822" t="s">
        <v>5429</v>
      </c>
      <c r="E1007" s="822" t="s">
        <v>5437</v>
      </c>
      <c r="F1007" s="822" t="s">
        <v>5573</v>
      </c>
      <c r="G1007" s="822" t="s">
        <v>2645</v>
      </c>
      <c r="H1007" s="831">
        <v>2.8</v>
      </c>
      <c r="I1007" s="831">
        <v>788.31999999999994</v>
      </c>
      <c r="J1007" s="822">
        <v>0.63166160527559867</v>
      </c>
      <c r="K1007" s="822">
        <v>281.54285714285714</v>
      </c>
      <c r="L1007" s="831">
        <v>4.5</v>
      </c>
      <c r="M1007" s="831">
        <v>1248.01</v>
      </c>
      <c r="N1007" s="822">
        <v>1</v>
      </c>
      <c r="O1007" s="822">
        <v>277.33555555555557</v>
      </c>
      <c r="P1007" s="831">
        <v>7.25</v>
      </c>
      <c r="Q1007" s="831">
        <v>1986.5</v>
      </c>
      <c r="R1007" s="827">
        <v>1.5917340405926235</v>
      </c>
      <c r="S1007" s="832">
        <v>274</v>
      </c>
    </row>
    <row r="1008" spans="1:19" ht="14.45" customHeight="1" x14ac:dyDescent="0.2">
      <c r="A1008" s="821" t="s">
        <v>5435</v>
      </c>
      <c r="B1008" s="822" t="s">
        <v>5436</v>
      </c>
      <c r="C1008" s="822" t="s">
        <v>599</v>
      </c>
      <c r="D1008" s="822" t="s">
        <v>5429</v>
      </c>
      <c r="E1008" s="822" t="s">
        <v>5437</v>
      </c>
      <c r="F1008" s="822" t="s">
        <v>5579</v>
      </c>
      <c r="G1008" s="822" t="s">
        <v>5580</v>
      </c>
      <c r="H1008" s="831">
        <v>8.44</v>
      </c>
      <c r="I1008" s="831">
        <v>225889.36</v>
      </c>
      <c r="J1008" s="822"/>
      <c r="K1008" s="822">
        <v>26764.142180094786</v>
      </c>
      <c r="L1008" s="831"/>
      <c r="M1008" s="831"/>
      <c r="N1008" s="822"/>
      <c r="O1008" s="822"/>
      <c r="P1008" s="831"/>
      <c r="Q1008" s="831"/>
      <c r="R1008" s="827"/>
      <c r="S1008" s="832"/>
    </row>
    <row r="1009" spans="1:19" ht="14.45" customHeight="1" x14ac:dyDescent="0.2">
      <c r="A1009" s="821" t="s">
        <v>5435</v>
      </c>
      <c r="B1009" s="822" t="s">
        <v>5436</v>
      </c>
      <c r="C1009" s="822" t="s">
        <v>599</v>
      </c>
      <c r="D1009" s="822" t="s">
        <v>5429</v>
      </c>
      <c r="E1009" s="822" t="s">
        <v>5437</v>
      </c>
      <c r="F1009" s="822" t="s">
        <v>5581</v>
      </c>
      <c r="G1009" s="822" t="s">
        <v>5582</v>
      </c>
      <c r="H1009" s="831"/>
      <c r="I1009" s="831"/>
      <c r="J1009" s="822"/>
      <c r="K1009" s="822"/>
      <c r="L1009" s="831">
        <v>2</v>
      </c>
      <c r="M1009" s="831">
        <v>954.84</v>
      </c>
      <c r="N1009" s="822">
        <v>1</v>
      </c>
      <c r="O1009" s="822">
        <v>477.42</v>
      </c>
      <c r="P1009" s="831"/>
      <c r="Q1009" s="831"/>
      <c r="R1009" s="827"/>
      <c r="S1009" s="832"/>
    </row>
    <row r="1010" spans="1:19" ht="14.45" customHeight="1" x14ac:dyDescent="0.2">
      <c r="A1010" s="821" t="s">
        <v>5435</v>
      </c>
      <c r="B1010" s="822" t="s">
        <v>5436</v>
      </c>
      <c r="C1010" s="822" t="s">
        <v>599</v>
      </c>
      <c r="D1010" s="822" t="s">
        <v>5429</v>
      </c>
      <c r="E1010" s="822" t="s">
        <v>5437</v>
      </c>
      <c r="F1010" s="822" t="s">
        <v>5583</v>
      </c>
      <c r="G1010" s="822" t="s">
        <v>2810</v>
      </c>
      <c r="H1010" s="831">
        <v>2</v>
      </c>
      <c r="I1010" s="831">
        <v>9484.7999999999993</v>
      </c>
      <c r="J1010" s="822">
        <v>5.4921943762449619</v>
      </c>
      <c r="K1010" s="822">
        <v>4742.3999999999996</v>
      </c>
      <c r="L1010" s="831">
        <v>1</v>
      </c>
      <c r="M1010" s="831">
        <v>1726.96</v>
      </c>
      <c r="N1010" s="822">
        <v>1</v>
      </c>
      <c r="O1010" s="822">
        <v>1726.96</v>
      </c>
      <c r="P1010" s="831"/>
      <c r="Q1010" s="831"/>
      <c r="R1010" s="827"/>
      <c r="S1010" s="832"/>
    </row>
    <row r="1011" spans="1:19" ht="14.45" customHeight="1" x14ac:dyDescent="0.2">
      <c r="A1011" s="821" t="s">
        <v>5435</v>
      </c>
      <c r="B1011" s="822" t="s">
        <v>5436</v>
      </c>
      <c r="C1011" s="822" t="s">
        <v>599</v>
      </c>
      <c r="D1011" s="822" t="s">
        <v>5429</v>
      </c>
      <c r="E1011" s="822" t="s">
        <v>5437</v>
      </c>
      <c r="F1011" s="822" t="s">
        <v>5586</v>
      </c>
      <c r="G1011" s="822" t="s">
        <v>3875</v>
      </c>
      <c r="H1011" s="831">
        <v>1.29</v>
      </c>
      <c r="I1011" s="831">
        <v>14743.42</v>
      </c>
      <c r="J1011" s="822"/>
      <c r="K1011" s="822">
        <v>11429.007751937985</v>
      </c>
      <c r="L1011" s="831"/>
      <c r="M1011" s="831"/>
      <c r="N1011" s="822"/>
      <c r="O1011" s="822"/>
      <c r="P1011" s="831">
        <v>4</v>
      </c>
      <c r="Q1011" s="831">
        <v>31579.360000000001</v>
      </c>
      <c r="R1011" s="827"/>
      <c r="S1011" s="832">
        <v>7894.84</v>
      </c>
    </row>
    <row r="1012" spans="1:19" ht="14.45" customHeight="1" x14ac:dyDescent="0.2">
      <c r="A1012" s="821" t="s">
        <v>5435</v>
      </c>
      <c r="B1012" s="822" t="s">
        <v>5436</v>
      </c>
      <c r="C1012" s="822" t="s">
        <v>599</v>
      </c>
      <c r="D1012" s="822" t="s">
        <v>5429</v>
      </c>
      <c r="E1012" s="822" t="s">
        <v>5437</v>
      </c>
      <c r="F1012" s="822" t="s">
        <v>5589</v>
      </c>
      <c r="G1012" s="822" t="s">
        <v>5590</v>
      </c>
      <c r="H1012" s="831"/>
      <c r="I1012" s="831"/>
      <c r="J1012" s="822"/>
      <c r="K1012" s="822"/>
      <c r="L1012" s="831">
        <v>3</v>
      </c>
      <c r="M1012" s="831">
        <v>108.84</v>
      </c>
      <c r="N1012" s="822">
        <v>1</v>
      </c>
      <c r="O1012" s="822">
        <v>36.28</v>
      </c>
      <c r="P1012" s="831">
        <v>8.3000000000000007</v>
      </c>
      <c r="Q1012" s="831">
        <v>302.02999999999997</v>
      </c>
      <c r="R1012" s="827">
        <v>2.7749908122013962</v>
      </c>
      <c r="S1012" s="832">
        <v>36.389156626506015</v>
      </c>
    </row>
    <row r="1013" spans="1:19" ht="14.45" customHeight="1" x14ac:dyDescent="0.2">
      <c r="A1013" s="821" t="s">
        <v>5435</v>
      </c>
      <c r="B1013" s="822" t="s">
        <v>5436</v>
      </c>
      <c r="C1013" s="822" t="s">
        <v>599</v>
      </c>
      <c r="D1013" s="822" t="s">
        <v>5429</v>
      </c>
      <c r="E1013" s="822" t="s">
        <v>5437</v>
      </c>
      <c r="F1013" s="822" t="s">
        <v>5599</v>
      </c>
      <c r="G1013" s="822" t="s">
        <v>5600</v>
      </c>
      <c r="H1013" s="831">
        <v>11.33</v>
      </c>
      <c r="I1013" s="831">
        <v>3481.45</v>
      </c>
      <c r="J1013" s="822"/>
      <c r="K1013" s="822">
        <v>307.27714033539274</v>
      </c>
      <c r="L1013" s="831"/>
      <c r="M1013" s="831"/>
      <c r="N1013" s="822"/>
      <c r="O1013" s="822"/>
      <c r="P1013" s="831"/>
      <c r="Q1013" s="831"/>
      <c r="R1013" s="827"/>
      <c r="S1013" s="832"/>
    </row>
    <row r="1014" spans="1:19" ht="14.45" customHeight="1" x14ac:dyDescent="0.2">
      <c r="A1014" s="821" t="s">
        <v>5435</v>
      </c>
      <c r="B1014" s="822" t="s">
        <v>5436</v>
      </c>
      <c r="C1014" s="822" t="s">
        <v>599</v>
      </c>
      <c r="D1014" s="822" t="s">
        <v>5429</v>
      </c>
      <c r="E1014" s="822" t="s">
        <v>5437</v>
      </c>
      <c r="F1014" s="822" t="s">
        <v>5601</v>
      </c>
      <c r="G1014" s="822" t="s">
        <v>5600</v>
      </c>
      <c r="H1014" s="831">
        <v>21.75</v>
      </c>
      <c r="I1014" s="831">
        <v>16708.349999999999</v>
      </c>
      <c r="J1014" s="822"/>
      <c r="K1014" s="822">
        <v>768.19999999999993</v>
      </c>
      <c r="L1014" s="831"/>
      <c r="M1014" s="831"/>
      <c r="N1014" s="822"/>
      <c r="O1014" s="822"/>
      <c r="P1014" s="831"/>
      <c r="Q1014" s="831"/>
      <c r="R1014" s="827"/>
      <c r="S1014" s="832"/>
    </row>
    <row r="1015" spans="1:19" ht="14.45" customHeight="1" x14ac:dyDescent="0.2">
      <c r="A1015" s="821" t="s">
        <v>5435</v>
      </c>
      <c r="B1015" s="822" t="s">
        <v>5436</v>
      </c>
      <c r="C1015" s="822" t="s">
        <v>599</v>
      </c>
      <c r="D1015" s="822" t="s">
        <v>5429</v>
      </c>
      <c r="E1015" s="822" t="s">
        <v>5437</v>
      </c>
      <c r="F1015" s="822" t="s">
        <v>5602</v>
      </c>
      <c r="G1015" s="822" t="s">
        <v>3875</v>
      </c>
      <c r="H1015" s="831">
        <v>6.75</v>
      </c>
      <c r="I1015" s="831">
        <v>181851.31</v>
      </c>
      <c r="J1015" s="822"/>
      <c r="K1015" s="822">
        <v>26940.934814814813</v>
      </c>
      <c r="L1015" s="831"/>
      <c r="M1015" s="831"/>
      <c r="N1015" s="822"/>
      <c r="O1015" s="822"/>
      <c r="P1015" s="831">
        <v>10</v>
      </c>
      <c r="Q1015" s="831">
        <v>197292.06</v>
      </c>
      <c r="R1015" s="827"/>
      <c r="S1015" s="832">
        <v>19729.205999999998</v>
      </c>
    </row>
    <row r="1016" spans="1:19" ht="14.45" customHeight="1" x14ac:dyDescent="0.2">
      <c r="A1016" s="821" t="s">
        <v>5435</v>
      </c>
      <c r="B1016" s="822" t="s">
        <v>5436</v>
      </c>
      <c r="C1016" s="822" t="s">
        <v>599</v>
      </c>
      <c r="D1016" s="822" t="s">
        <v>5429</v>
      </c>
      <c r="E1016" s="822" t="s">
        <v>5437</v>
      </c>
      <c r="F1016" s="822" t="s">
        <v>5603</v>
      </c>
      <c r="G1016" s="822" t="s">
        <v>1641</v>
      </c>
      <c r="H1016" s="831">
        <v>5</v>
      </c>
      <c r="I1016" s="831">
        <v>7583.65</v>
      </c>
      <c r="J1016" s="822">
        <v>0.43591761328690382</v>
      </c>
      <c r="K1016" s="822">
        <v>1516.73</v>
      </c>
      <c r="L1016" s="831">
        <v>14</v>
      </c>
      <c r="M1016" s="831">
        <v>17396.98</v>
      </c>
      <c r="N1016" s="822">
        <v>1</v>
      </c>
      <c r="O1016" s="822">
        <v>1242.6414285714286</v>
      </c>
      <c r="P1016" s="831">
        <v>14</v>
      </c>
      <c r="Q1016" s="831">
        <v>17395.84</v>
      </c>
      <c r="R1016" s="827">
        <v>0.99993447138526348</v>
      </c>
      <c r="S1016" s="832">
        <v>1242.56</v>
      </c>
    </row>
    <row r="1017" spans="1:19" ht="14.45" customHeight="1" x14ac:dyDescent="0.2">
      <c r="A1017" s="821" t="s">
        <v>5435</v>
      </c>
      <c r="B1017" s="822" t="s">
        <v>5436</v>
      </c>
      <c r="C1017" s="822" t="s">
        <v>599</v>
      </c>
      <c r="D1017" s="822" t="s">
        <v>5429</v>
      </c>
      <c r="E1017" s="822" t="s">
        <v>5437</v>
      </c>
      <c r="F1017" s="822" t="s">
        <v>5605</v>
      </c>
      <c r="G1017" s="822" t="s">
        <v>5606</v>
      </c>
      <c r="H1017" s="831"/>
      <c r="I1017" s="831"/>
      <c r="J1017" s="822"/>
      <c r="K1017" s="822"/>
      <c r="L1017" s="831">
        <v>1</v>
      </c>
      <c r="M1017" s="831">
        <v>1186.57</v>
      </c>
      <c r="N1017" s="822">
        <v>1</v>
      </c>
      <c r="O1017" s="822">
        <v>1186.57</v>
      </c>
      <c r="P1017" s="831">
        <v>2</v>
      </c>
      <c r="Q1017" s="831">
        <v>2373.14</v>
      </c>
      <c r="R1017" s="827">
        <v>2</v>
      </c>
      <c r="S1017" s="832">
        <v>1186.57</v>
      </c>
    </row>
    <row r="1018" spans="1:19" ht="14.45" customHeight="1" x14ac:dyDescent="0.2">
      <c r="A1018" s="821" t="s">
        <v>5435</v>
      </c>
      <c r="B1018" s="822" t="s">
        <v>5436</v>
      </c>
      <c r="C1018" s="822" t="s">
        <v>599</v>
      </c>
      <c r="D1018" s="822" t="s">
        <v>5429</v>
      </c>
      <c r="E1018" s="822" t="s">
        <v>5437</v>
      </c>
      <c r="F1018" s="822" t="s">
        <v>5609</v>
      </c>
      <c r="G1018" s="822" t="s">
        <v>5610</v>
      </c>
      <c r="H1018" s="831">
        <v>6.66</v>
      </c>
      <c r="I1018" s="831">
        <v>5223.43</v>
      </c>
      <c r="J1018" s="822"/>
      <c r="K1018" s="822">
        <v>784.29879879879877</v>
      </c>
      <c r="L1018" s="831"/>
      <c r="M1018" s="831"/>
      <c r="N1018" s="822"/>
      <c r="O1018" s="822"/>
      <c r="P1018" s="831"/>
      <c r="Q1018" s="831"/>
      <c r="R1018" s="827"/>
      <c r="S1018" s="832"/>
    </row>
    <row r="1019" spans="1:19" ht="14.45" customHeight="1" x14ac:dyDescent="0.2">
      <c r="A1019" s="821" t="s">
        <v>5435</v>
      </c>
      <c r="B1019" s="822" t="s">
        <v>5436</v>
      </c>
      <c r="C1019" s="822" t="s">
        <v>599</v>
      </c>
      <c r="D1019" s="822" t="s">
        <v>5429</v>
      </c>
      <c r="E1019" s="822" t="s">
        <v>5437</v>
      </c>
      <c r="F1019" s="822" t="s">
        <v>5611</v>
      </c>
      <c r="G1019" s="822" t="s">
        <v>5610</v>
      </c>
      <c r="H1019" s="831">
        <v>13.73</v>
      </c>
      <c r="I1019" s="831">
        <v>3230.51</v>
      </c>
      <c r="J1019" s="822"/>
      <c r="K1019" s="822">
        <v>235.28841951930082</v>
      </c>
      <c r="L1019" s="831"/>
      <c r="M1019" s="831"/>
      <c r="N1019" s="822"/>
      <c r="O1019" s="822"/>
      <c r="P1019" s="831"/>
      <c r="Q1019" s="831"/>
      <c r="R1019" s="827"/>
      <c r="S1019" s="832"/>
    </row>
    <row r="1020" spans="1:19" ht="14.45" customHeight="1" x14ac:dyDescent="0.2">
      <c r="A1020" s="821" t="s">
        <v>5435</v>
      </c>
      <c r="B1020" s="822" t="s">
        <v>5436</v>
      </c>
      <c r="C1020" s="822" t="s">
        <v>599</v>
      </c>
      <c r="D1020" s="822" t="s">
        <v>5429</v>
      </c>
      <c r="E1020" s="822" t="s">
        <v>5437</v>
      </c>
      <c r="F1020" s="822" t="s">
        <v>5612</v>
      </c>
      <c r="G1020" s="822" t="s">
        <v>5610</v>
      </c>
      <c r="H1020" s="831">
        <v>1</v>
      </c>
      <c r="I1020" s="831">
        <v>2352.89</v>
      </c>
      <c r="J1020" s="822"/>
      <c r="K1020" s="822">
        <v>2352.89</v>
      </c>
      <c r="L1020" s="831"/>
      <c r="M1020" s="831"/>
      <c r="N1020" s="822"/>
      <c r="O1020" s="822"/>
      <c r="P1020" s="831"/>
      <c r="Q1020" s="831"/>
      <c r="R1020" s="827"/>
      <c r="S1020" s="832"/>
    </row>
    <row r="1021" spans="1:19" ht="14.45" customHeight="1" x14ac:dyDescent="0.2">
      <c r="A1021" s="821" t="s">
        <v>5435</v>
      </c>
      <c r="B1021" s="822" t="s">
        <v>5436</v>
      </c>
      <c r="C1021" s="822" t="s">
        <v>599</v>
      </c>
      <c r="D1021" s="822" t="s">
        <v>5429</v>
      </c>
      <c r="E1021" s="822" t="s">
        <v>5437</v>
      </c>
      <c r="F1021" s="822" t="s">
        <v>5615</v>
      </c>
      <c r="G1021" s="822" t="s">
        <v>845</v>
      </c>
      <c r="H1021" s="831">
        <v>2</v>
      </c>
      <c r="I1021" s="831">
        <v>1375.32</v>
      </c>
      <c r="J1021" s="822"/>
      <c r="K1021" s="822">
        <v>687.66</v>
      </c>
      <c r="L1021" s="831"/>
      <c r="M1021" s="831"/>
      <c r="N1021" s="822"/>
      <c r="O1021" s="822"/>
      <c r="P1021" s="831"/>
      <c r="Q1021" s="831"/>
      <c r="R1021" s="827"/>
      <c r="S1021" s="832"/>
    </row>
    <row r="1022" spans="1:19" ht="14.45" customHeight="1" x14ac:dyDescent="0.2">
      <c r="A1022" s="821" t="s">
        <v>5435</v>
      </c>
      <c r="B1022" s="822" t="s">
        <v>5436</v>
      </c>
      <c r="C1022" s="822" t="s">
        <v>599</v>
      </c>
      <c r="D1022" s="822" t="s">
        <v>5429</v>
      </c>
      <c r="E1022" s="822" t="s">
        <v>5437</v>
      </c>
      <c r="F1022" s="822" t="s">
        <v>5616</v>
      </c>
      <c r="G1022" s="822" t="s">
        <v>845</v>
      </c>
      <c r="H1022" s="831">
        <v>2</v>
      </c>
      <c r="I1022" s="831">
        <v>275.08</v>
      </c>
      <c r="J1022" s="822"/>
      <c r="K1022" s="822">
        <v>137.54</v>
      </c>
      <c r="L1022" s="831"/>
      <c r="M1022" s="831"/>
      <c r="N1022" s="822"/>
      <c r="O1022" s="822"/>
      <c r="P1022" s="831"/>
      <c r="Q1022" s="831"/>
      <c r="R1022" s="827"/>
      <c r="S1022" s="832"/>
    </row>
    <row r="1023" spans="1:19" ht="14.45" customHeight="1" x14ac:dyDescent="0.2">
      <c r="A1023" s="821" t="s">
        <v>5435</v>
      </c>
      <c r="B1023" s="822" t="s">
        <v>5436</v>
      </c>
      <c r="C1023" s="822" t="s">
        <v>599</v>
      </c>
      <c r="D1023" s="822" t="s">
        <v>5429</v>
      </c>
      <c r="E1023" s="822" t="s">
        <v>5437</v>
      </c>
      <c r="F1023" s="822" t="s">
        <v>5618</v>
      </c>
      <c r="G1023" s="822" t="s">
        <v>1246</v>
      </c>
      <c r="H1023" s="831">
        <v>9</v>
      </c>
      <c r="I1023" s="831">
        <v>1336.14</v>
      </c>
      <c r="J1023" s="822"/>
      <c r="K1023" s="822">
        <v>148.46</v>
      </c>
      <c r="L1023" s="831"/>
      <c r="M1023" s="831"/>
      <c r="N1023" s="822"/>
      <c r="O1023" s="822"/>
      <c r="P1023" s="831">
        <v>19</v>
      </c>
      <c r="Q1023" s="831">
        <v>2820.74</v>
      </c>
      <c r="R1023" s="827"/>
      <c r="S1023" s="832">
        <v>148.45999999999998</v>
      </c>
    </row>
    <row r="1024" spans="1:19" ht="14.45" customHeight="1" x14ac:dyDescent="0.2">
      <c r="A1024" s="821" t="s">
        <v>5435</v>
      </c>
      <c r="B1024" s="822" t="s">
        <v>5436</v>
      </c>
      <c r="C1024" s="822" t="s">
        <v>599</v>
      </c>
      <c r="D1024" s="822" t="s">
        <v>5429</v>
      </c>
      <c r="E1024" s="822" t="s">
        <v>5437</v>
      </c>
      <c r="F1024" s="822" t="s">
        <v>5619</v>
      </c>
      <c r="G1024" s="822" t="s">
        <v>5620</v>
      </c>
      <c r="H1024" s="831"/>
      <c r="I1024" s="831"/>
      <c r="J1024" s="822"/>
      <c r="K1024" s="822"/>
      <c r="L1024" s="831">
        <v>1</v>
      </c>
      <c r="M1024" s="831">
        <v>114598</v>
      </c>
      <c r="N1024" s="822">
        <v>1</v>
      </c>
      <c r="O1024" s="822">
        <v>114598</v>
      </c>
      <c r="P1024" s="831">
        <v>1</v>
      </c>
      <c r="Q1024" s="831">
        <v>114598</v>
      </c>
      <c r="R1024" s="827">
        <v>1</v>
      </c>
      <c r="S1024" s="832">
        <v>114598</v>
      </c>
    </row>
    <row r="1025" spans="1:19" ht="14.45" customHeight="1" x14ac:dyDescent="0.2">
      <c r="A1025" s="821" t="s">
        <v>5435</v>
      </c>
      <c r="B1025" s="822" t="s">
        <v>5436</v>
      </c>
      <c r="C1025" s="822" t="s">
        <v>599</v>
      </c>
      <c r="D1025" s="822" t="s">
        <v>5429</v>
      </c>
      <c r="E1025" s="822" t="s">
        <v>5437</v>
      </c>
      <c r="F1025" s="822" t="s">
        <v>5626</v>
      </c>
      <c r="G1025" s="822" t="s">
        <v>5622</v>
      </c>
      <c r="H1025" s="831">
        <v>2</v>
      </c>
      <c r="I1025" s="831">
        <v>43188.32</v>
      </c>
      <c r="J1025" s="822"/>
      <c r="K1025" s="822">
        <v>21594.16</v>
      </c>
      <c r="L1025" s="831"/>
      <c r="M1025" s="831"/>
      <c r="N1025" s="822"/>
      <c r="O1025" s="822"/>
      <c r="P1025" s="831"/>
      <c r="Q1025" s="831"/>
      <c r="R1025" s="827"/>
      <c r="S1025" s="832"/>
    </row>
    <row r="1026" spans="1:19" ht="14.45" customHeight="1" x14ac:dyDescent="0.2">
      <c r="A1026" s="821" t="s">
        <v>5435</v>
      </c>
      <c r="B1026" s="822" t="s">
        <v>5436</v>
      </c>
      <c r="C1026" s="822" t="s">
        <v>599</v>
      </c>
      <c r="D1026" s="822" t="s">
        <v>5429</v>
      </c>
      <c r="E1026" s="822" t="s">
        <v>5437</v>
      </c>
      <c r="F1026" s="822" t="s">
        <v>5627</v>
      </c>
      <c r="G1026" s="822" t="s">
        <v>752</v>
      </c>
      <c r="H1026" s="831">
        <v>32.06</v>
      </c>
      <c r="I1026" s="831">
        <v>6476.6900000000005</v>
      </c>
      <c r="J1026" s="822">
        <v>1.4454509746158002</v>
      </c>
      <c r="K1026" s="822">
        <v>202.01777916406738</v>
      </c>
      <c r="L1026" s="831">
        <v>40.25</v>
      </c>
      <c r="M1026" s="831">
        <v>4480.74</v>
      </c>
      <c r="N1026" s="822">
        <v>1</v>
      </c>
      <c r="O1026" s="822">
        <v>111.32273291925465</v>
      </c>
      <c r="P1026" s="831">
        <v>18.220000000000002</v>
      </c>
      <c r="Q1026" s="831">
        <v>2022.4199999999998</v>
      </c>
      <c r="R1026" s="827">
        <v>0.45135848096519771</v>
      </c>
      <c r="S1026" s="832">
        <v>110.99999999999997</v>
      </c>
    </row>
    <row r="1027" spans="1:19" ht="14.45" customHeight="1" x14ac:dyDescent="0.2">
      <c r="A1027" s="821" t="s">
        <v>5435</v>
      </c>
      <c r="B1027" s="822" t="s">
        <v>5436</v>
      </c>
      <c r="C1027" s="822" t="s">
        <v>599</v>
      </c>
      <c r="D1027" s="822" t="s">
        <v>5429</v>
      </c>
      <c r="E1027" s="822" t="s">
        <v>5437</v>
      </c>
      <c r="F1027" s="822" t="s">
        <v>5628</v>
      </c>
      <c r="G1027" s="822" t="s">
        <v>752</v>
      </c>
      <c r="H1027" s="831">
        <v>0.31</v>
      </c>
      <c r="I1027" s="831">
        <v>191.72</v>
      </c>
      <c r="J1027" s="822">
        <v>1.8428785509199495E-2</v>
      </c>
      <c r="K1027" s="822">
        <v>618.45161290322585</v>
      </c>
      <c r="L1027" s="831">
        <v>36.11</v>
      </c>
      <c r="M1027" s="831">
        <v>10403.289999999999</v>
      </c>
      <c r="N1027" s="822">
        <v>1</v>
      </c>
      <c r="O1027" s="822">
        <v>288.09997230684019</v>
      </c>
      <c r="P1027" s="831">
        <v>27.86</v>
      </c>
      <c r="Q1027" s="831">
        <v>8026.46</v>
      </c>
      <c r="R1027" s="827">
        <v>0.7715309291579876</v>
      </c>
      <c r="S1027" s="832">
        <v>288.09978463747308</v>
      </c>
    </row>
    <row r="1028" spans="1:19" ht="14.45" customHeight="1" x14ac:dyDescent="0.2">
      <c r="A1028" s="821" t="s">
        <v>5435</v>
      </c>
      <c r="B1028" s="822" t="s">
        <v>5436</v>
      </c>
      <c r="C1028" s="822" t="s">
        <v>599</v>
      </c>
      <c r="D1028" s="822" t="s">
        <v>5429</v>
      </c>
      <c r="E1028" s="822" t="s">
        <v>5437</v>
      </c>
      <c r="F1028" s="822" t="s">
        <v>5629</v>
      </c>
      <c r="G1028" s="822" t="s">
        <v>1039</v>
      </c>
      <c r="H1028" s="831">
        <v>4.53</v>
      </c>
      <c r="I1028" s="831">
        <v>3479.94</v>
      </c>
      <c r="J1028" s="822">
        <v>0.33518490871351314</v>
      </c>
      <c r="K1028" s="822">
        <v>768.19867549668868</v>
      </c>
      <c r="L1028" s="831">
        <v>56.099999999999994</v>
      </c>
      <c r="M1028" s="831">
        <v>10382.15</v>
      </c>
      <c r="N1028" s="822">
        <v>1</v>
      </c>
      <c r="O1028" s="822">
        <v>185.06506238859183</v>
      </c>
      <c r="P1028" s="831">
        <v>6.65</v>
      </c>
      <c r="Q1028" s="831">
        <v>1216.28</v>
      </c>
      <c r="R1028" s="827">
        <v>0.11715107179148827</v>
      </c>
      <c r="S1028" s="832">
        <v>182.89924812030074</v>
      </c>
    </row>
    <row r="1029" spans="1:19" ht="14.45" customHeight="1" x14ac:dyDescent="0.2">
      <c r="A1029" s="821" t="s">
        <v>5435</v>
      </c>
      <c r="B1029" s="822" t="s">
        <v>5436</v>
      </c>
      <c r="C1029" s="822" t="s">
        <v>599</v>
      </c>
      <c r="D1029" s="822" t="s">
        <v>5429</v>
      </c>
      <c r="E1029" s="822" t="s">
        <v>5437</v>
      </c>
      <c r="F1029" s="822" t="s">
        <v>5630</v>
      </c>
      <c r="G1029" s="822" t="s">
        <v>5631</v>
      </c>
      <c r="H1029" s="831"/>
      <c r="I1029" s="831"/>
      <c r="J1029" s="822"/>
      <c r="K1029" s="822"/>
      <c r="L1029" s="831">
        <v>6</v>
      </c>
      <c r="M1029" s="831">
        <v>74481.600000000006</v>
      </c>
      <c r="N1029" s="822">
        <v>1</v>
      </c>
      <c r="O1029" s="822">
        <v>12413.6</v>
      </c>
      <c r="P1029" s="831">
        <v>3</v>
      </c>
      <c r="Q1029" s="831">
        <v>37240.800000000003</v>
      </c>
      <c r="R1029" s="827">
        <v>0.5</v>
      </c>
      <c r="S1029" s="832">
        <v>12413.6</v>
      </c>
    </row>
    <row r="1030" spans="1:19" ht="14.45" customHeight="1" x14ac:dyDescent="0.2">
      <c r="A1030" s="821" t="s">
        <v>5435</v>
      </c>
      <c r="B1030" s="822" t="s">
        <v>5436</v>
      </c>
      <c r="C1030" s="822" t="s">
        <v>599</v>
      </c>
      <c r="D1030" s="822" t="s">
        <v>5429</v>
      </c>
      <c r="E1030" s="822" t="s">
        <v>5437</v>
      </c>
      <c r="F1030" s="822" t="s">
        <v>5632</v>
      </c>
      <c r="G1030" s="822" t="s">
        <v>1039</v>
      </c>
      <c r="H1030" s="831">
        <v>7.88</v>
      </c>
      <c r="I1030" s="831">
        <v>2211.61</v>
      </c>
      <c r="J1030" s="822">
        <v>1.1201258084611763</v>
      </c>
      <c r="K1030" s="822">
        <v>280.66116751269038</v>
      </c>
      <c r="L1030" s="831">
        <v>20.240000000000002</v>
      </c>
      <c r="M1030" s="831">
        <v>1974.43</v>
      </c>
      <c r="N1030" s="822">
        <v>1</v>
      </c>
      <c r="O1030" s="822">
        <v>97.550889328063235</v>
      </c>
      <c r="P1030" s="831">
        <v>6.2299999999999995</v>
      </c>
      <c r="Q1030" s="831">
        <v>610.07000000000005</v>
      </c>
      <c r="R1030" s="827">
        <v>0.30898537805847764</v>
      </c>
      <c r="S1030" s="832">
        <v>97.92455858747995</v>
      </c>
    </row>
    <row r="1031" spans="1:19" ht="14.45" customHeight="1" x14ac:dyDescent="0.2">
      <c r="A1031" s="821" t="s">
        <v>5435</v>
      </c>
      <c r="B1031" s="822" t="s">
        <v>5436</v>
      </c>
      <c r="C1031" s="822" t="s">
        <v>599</v>
      </c>
      <c r="D1031" s="822" t="s">
        <v>5429</v>
      </c>
      <c r="E1031" s="822" t="s">
        <v>5437</v>
      </c>
      <c r="F1031" s="822" t="s">
        <v>5633</v>
      </c>
      <c r="G1031" s="822" t="s">
        <v>1039</v>
      </c>
      <c r="H1031" s="831">
        <v>10.26</v>
      </c>
      <c r="I1031" s="831">
        <v>21761.710000000003</v>
      </c>
      <c r="J1031" s="822">
        <v>2.4381065377798397</v>
      </c>
      <c r="K1031" s="822">
        <v>2121.024366471735</v>
      </c>
      <c r="L1031" s="831">
        <v>21.189999999999998</v>
      </c>
      <c r="M1031" s="831">
        <v>8925.66</v>
      </c>
      <c r="N1031" s="822">
        <v>1</v>
      </c>
      <c r="O1031" s="822">
        <v>421.22038697498823</v>
      </c>
      <c r="P1031" s="831"/>
      <c r="Q1031" s="831"/>
      <c r="R1031" s="827"/>
      <c r="S1031" s="832"/>
    </row>
    <row r="1032" spans="1:19" ht="14.45" customHeight="1" x14ac:dyDescent="0.2">
      <c r="A1032" s="821" t="s">
        <v>5435</v>
      </c>
      <c r="B1032" s="822" t="s">
        <v>5436</v>
      </c>
      <c r="C1032" s="822" t="s">
        <v>599</v>
      </c>
      <c r="D1032" s="822" t="s">
        <v>5429</v>
      </c>
      <c r="E1032" s="822" t="s">
        <v>5437</v>
      </c>
      <c r="F1032" s="822" t="s">
        <v>5634</v>
      </c>
      <c r="G1032" s="822" t="s">
        <v>5631</v>
      </c>
      <c r="H1032" s="831"/>
      <c r="I1032" s="831"/>
      <c r="J1032" s="822"/>
      <c r="K1032" s="822"/>
      <c r="L1032" s="831">
        <v>3</v>
      </c>
      <c r="M1032" s="831">
        <v>49818.9</v>
      </c>
      <c r="N1032" s="822">
        <v>1</v>
      </c>
      <c r="O1032" s="822">
        <v>16606.3</v>
      </c>
      <c r="P1032" s="831"/>
      <c r="Q1032" s="831"/>
      <c r="R1032" s="827"/>
      <c r="S1032" s="832"/>
    </row>
    <row r="1033" spans="1:19" ht="14.45" customHeight="1" x14ac:dyDescent="0.2">
      <c r="A1033" s="821" t="s">
        <v>5435</v>
      </c>
      <c r="B1033" s="822" t="s">
        <v>5436</v>
      </c>
      <c r="C1033" s="822" t="s">
        <v>599</v>
      </c>
      <c r="D1033" s="822" t="s">
        <v>5429</v>
      </c>
      <c r="E1033" s="822" t="s">
        <v>5437</v>
      </c>
      <c r="F1033" s="822" t="s">
        <v>5635</v>
      </c>
      <c r="G1033" s="822" t="s">
        <v>5636</v>
      </c>
      <c r="H1033" s="831">
        <v>2</v>
      </c>
      <c r="I1033" s="831">
        <v>296.92</v>
      </c>
      <c r="J1033" s="822">
        <v>0.4</v>
      </c>
      <c r="K1033" s="822">
        <v>148.46</v>
      </c>
      <c r="L1033" s="831">
        <v>5</v>
      </c>
      <c r="M1033" s="831">
        <v>742.3</v>
      </c>
      <c r="N1033" s="822">
        <v>1</v>
      </c>
      <c r="O1033" s="822">
        <v>148.45999999999998</v>
      </c>
      <c r="P1033" s="831"/>
      <c r="Q1033" s="831"/>
      <c r="R1033" s="827"/>
      <c r="S1033" s="832"/>
    </row>
    <row r="1034" spans="1:19" ht="14.45" customHeight="1" x14ac:dyDescent="0.2">
      <c r="A1034" s="821" t="s">
        <v>5435</v>
      </c>
      <c r="B1034" s="822" t="s">
        <v>5436</v>
      </c>
      <c r="C1034" s="822" t="s">
        <v>599</v>
      </c>
      <c r="D1034" s="822" t="s">
        <v>5429</v>
      </c>
      <c r="E1034" s="822" t="s">
        <v>5437</v>
      </c>
      <c r="F1034" s="822" t="s">
        <v>5638</v>
      </c>
      <c r="G1034" s="822" t="s">
        <v>2512</v>
      </c>
      <c r="H1034" s="831"/>
      <c r="I1034" s="831"/>
      <c r="J1034" s="822"/>
      <c r="K1034" s="822"/>
      <c r="L1034" s="831">
        <v>1.83</v>
      </c>
      <c r="M1034" s="831">
        <v>867.91000000000008</v>
      </c>
      <c r="N1034" s="822">
        <v>1</v>
      </c>
      <c r="O1034" s="822">
        <v>474.26775956284155</v>
      </c>
      <c r="P1034" s="831">
        <v>1.55</v>
      </c>
      <c r="Q1034" s="831">
        <v>735.12</v>
      </c>
      <c r="R1034" s="827">
        <v>0.84700026500443582</v>
      </c>
      <c r="S1034" s="832">
        <v>474.27096774193546</v>
      </c>
    </row>
    <row r="1035" spans="1:19" ht="14.45" customHeight="1" x14ac:dyDescent="0.2">
      <c r="A1035" s="821" t="s">
        <v>5435</v>
      </c>
      <c r="B1035" s="822" t="s">
        <v>5436</v>
      </c>
      <c r="C1035" s="822" t="s">
        <v>599</v>
      </c>
      <c r="D1035" s="822" t="s">
        <v>5429</v>
      </c>
      <c r="E1035" s="822" t="s">
        <v>5437</v>
      </c>
      <c r="F1035" s="822" t="s">
        <v>5639</v>
      </c>
      <c r="G1035" s="822" t="s">
        <v>2512</v>
      </c>
      <c r="H1035" s="831"/>
      <c r="I1035" s="831"/>
      <c r="J1035" s="822"/>
      <c r="K1035" s="822"/>
      <c r="L1035" s="831">
        <v>7.82</v>
      </c>
      <c r="M1035" s="831">
        <v>1599.3400000000001</v>
      </c>
      <c r="N1035" s="822">
        <v>1</v>
      </c>
      <c r="O1035" s="822">
        <v>204.51918158567776</v>
      </c>
      <c r="P1035" s="831"/>
      <c r="Q1035" s="831"/>
      <c r="R1035" s="827"/>
      <c r="S1035" s="832"/>
    </row>
    <row r="1036" spans="1:19" ht="14.45" customHeight="1" x14ac:dyDescent="0.2">
      <c r="A1036" s="821" t="s">
        <v>5435</v>
      </c>
      <c r="B1036" s="822" t="s">
        <v>5436</v>
      </c>
      <c r="C1036" s="822" t="s">
        <v>599</v>
      </c>
      <c r="D1036" s="822" t="s">
        <v>5429</v>
      </c>
      <c r="E1036" s="822" t="s">
        <v>5437</v>
      </c>
      <c r="F1036" s="822" t="s">
        <v>5650</v>
      </c>
      <c r="G1036" s="822" t="s">
        <v>5651</v>
      </c>
      <c r="H1036" s="831"/>
      <c r="I1036" s="831"/>
      <c r="J1036" s="822"/>
      <c r="K1036" s="822"/>
      <c r="L1036" s="831"/>
      <c r="M1036" s="831"/>
      <c r="N1036" s="822"/>
      <c r="O1036" s="822"/>
      <c r="P1036" s="831">
        <v>2.2000000000000002</v>
      </c>
      <c r="Q1036" s="831">
        <v>119.68</v>
      </c>
      <c r="R1036" s="827"/>
      <c r="S1036" s="832">
        <v>54.4</v>
      </c>
    </row>
    <row r="1037" spans="1:19" ht="14.45" customHeight="1" x14ac:dyDescent="0.2">
      <c r="A1037" s="821" t="s">
        <v>5435</v>
      </c>
      <c r="B1037" s="822" t="s">
        <v>5436</v>
      </c>
      <c r="C1037" s="822" t="s">
        <v>599</v>
      </c>
      <c r="D1037" s="822" t="s">
        <v>5429</v>
      </c>
      <c r="E1037" s="822" t="s">
        <v>5437</v>
      </c>
      <c r="F1037" s="822" t="s">
        <v>5652</v>
      </c>
      <c r="G1037" s="822" t="s">
        <v>5651</v>
      </c>
      <c r="H1037" s="831"/>
      <c r="I1037" s="831"/>
      <c r="J1037" s="822"/>
      <c r="K1037" s="822"/>
      <c r="L1037" s="831"/>
      <c r="M1037" s="831"/>
      <c r="N1037" s="822"/>
      <c r="O1037" s="822"/>
      <c r="P1037" s="831">
        <v>13</v>
      </c>
      <c r="Q1037" s="831">
        <v>1412.75</v>
      </c>
      <c r="R1037" s="827"/>
      <c r="S1037" s="832">
        <v>108.67307692307692</v>
      </c>
    </row>
    <row r="1038" spans="1:19" ht="14.45" customHeight="1" x14ac:dyDescent="0.2">
      <c r="A1038" s="821" t="s">
        <v>5435</v>
      </c>
      <c r="B1038" s="822" t="s">
        <v>5436</v>
      </c>
      <c r="C1038" s="822" t="s">
        <v>599</v>
      </c>
      <c r="D1038" s="822" t="s">
        <v>5429</v>
      </c>
      <c r="E1038" s="822" t="s">
        <v>5437</v>
      </c>
      <c r="F1038" s="822" t="s">
        <v>5657</v>
      </c>
      <c r="G1038" s="822" t="s">
        <v>3875</v>
      </c>
      <c r="H1038" s="831"/>
      <c r="I1038" s="831"/>
      <c r="J1038" s="822"/>
      <c r="K1038" s="822"/>
      <c r="L1038" s="831"/>
      <c r="M1038" s="831"/>
      <c r="N1038" s="822"/>
      <c r="O1038" s="822"/>
      <c r="P1038" s="831">
        <v>1</v>
      </c>
      <c r="Q1038" s="831">
        <v>47350.1</v>
      </c>
      <c r="R1038" s="827"/>
      <c r="S1038" s="832">
        <v>47350.1</v>
      </c>
    </row>
    <row r="1039" spans="1:19" ht="14.45" customHeight="1" x14ac:dyDescent="0.2">
      <c r="A1039" s="821" t="s">
        <v>5435</v>
      </c>
      <c r="B1039" s="822" t="s">
        <v>5436</v>
      </c>
      <c r="C1039" s="822" t="s">
        <v>599</v>
      </c>
      <c r="D1039" s="822" t="s">
        <v>5429</v>
      </c>
      <c r="E1039" s="822" t="s">
        <v>5437</v>
      </c>
      <c r="F1039" s="822" t="s">
        <v>5661</v>
      </c>
      <c r="G1039" s="822" t="s">
        <v>947</v>
      </c>
      <c r="H1039" s="831"/>
      <c r="I1039" s="831"/>
      <c r="J1039" s="822"/>
      <c r="K1039" s="822"/>
      <c r="L1039" s="831"/>
      <c r="M1039" s="831"/>
      <c r="N1039" s="822"/>
      <c r="O1039" s="822"/>
      <c r="P1039" s="831">
        <v>19.66</v>
      </c>
      <c r="Q1039" s="831">
        <v>8501.58</v>
      </c>
      <c r="R1039" s="827"/>
      <c r="S1039" s="832">
        <v>432.43031536113938</v>
      </c>
    </row>
    <row r="1040" spans="1:19" ht="14.45" customHeight="1" x14ac:dyDescent="0.2">
      <c r="A1040" s="821" t="s">
        <v>5435</v>
      </c>
      <c r="B1040" s="822" t="s">
        <v>5436</v>
      </c>
      <c r="C1040" s="822" t="s">
        <v>599</v>
      </c>
      <c r="D1040" s="822" t="s">
        <v>5429</v>
      </c>
      <c r="E1040" s="822" t="s">
        <v>5437</v>
      </c>
      <c r="F1040" s="822" t="s">
        <v>5666</v>
      </c>
      <c r="G1040" s="822" t="s">
        <v>947</v>
      </c>
      <c r="H1040" s="831"/>
      <c r="I1040" s="831"/>
      <c r="J1040" s="822"/>
      <c r="K1040" s="822"/>
      <c r="L1040" s="831"/>
      <c r="M1040" s="831"/>
      <c r="N1040" s="822"/>
      <c r="O1040" s="822"/>
      <c r="P1040" s="831">
        <v>92.64</v>
      </c>
      <c r="Q1040" s="831">
        <v>22598.61</v>
      </c>
      <c r="R1040" s="827"/>
      <c r="S1040" s="832">
        <v>243.94009067357513</v>
      </c>
    </row>
    <row r="1041" spans="1:19" ht="14.45" customHeight="1" x14ac:dyDescent="0.2">
      <c r="A1041" s="821" t="s">
        <v>5435</v>
      </c>
      <c r="B1041" s="822" t="s">
        <v>5436</v>
      </c>
      <c r="C1041" s="822" t="s">
        <v>599</v>
      </c>
      <c r="D1041" s="822" t="s">
        <v>5429</v>
      </c>
      <c r="E1041" s="822" t="s">
        <v>5437</v>
      </c>
      <c r="F1041" s="822" t="s">
        <v>5667</v>
      </c>
      <c r="G1041" s="822" t="s">
        <v>947</v>
      </c>
      <c r="H1041" s="831"/>
      <c r="I1041" s="831"/>
      <c r="J1041" s="822"/>
      <c r="K1041" s="822"/>
      <c r="L1041" s="831"/>
      <c r="M1041" s="831"/>
      <c r="N1041" s="822"/>
      <c r="O1041" s="822"/>
      <c r="P1041" s="831">
        <v>192.88</v>
      </c>
      <c r="Q1041" s="831">
        <v>14757.23</v>
      </c>
      <c r="R1041" s="827"/>
      <c r="S1041" s="832">
        <v>76.509902530070505</v>
      </c>
    </row>
    <row r="1042" spans="1:19" ht="14.45" customHeight="1" x14ac:dyDescent="0.2">
      <c r="A1042" s="821" t="s">
        <v>5435</v>
      </c>
      <c r="B1042" s="822" t="s">
        <v>5436</v>
      </c>
      <c r="C1042" s="822" t="s">
        <v>599</v>
      </c>
      <c r="D1042" s="822" t="s">
        <v>5429</v>
      </c>
      <c r="E1042" s="822" t="s">
        <v>5437</v>
      </c>
      <c r="F1042" s="822" t="s">
        <v>5668</v>
      </c>
      <c r="G1042" s="822" t="s">
        <v>1039</v>
      </c>
      <c r="H1042" s="831"/>
      <c r="I1042" s="831"/>
      <c r="J1042" s="822"/>
      <c r="K1042" s="822"/>
      <c r="L1042" s="831"/>
      <c r="M1042" s="831"/>
      <c r="N1042" s="822"/>
      <c r="O1042" s="822"/>
      <c r="P1042" s="831">
        <v>14.719999999999999</v>
      </c>
      <c r="Q1042" s="831">
        <v>6221.09</v>
      </c>
      <c r="R1042" s="827"/>
      <c r="S1042" s="832">
        <v>422.62839673913049</v>
      </c>
    </row>
    <row r="1043" spans="1:19" ht="14.45" customHeight="1" x14ac:dyDescent="0.2">
      <c r="A1043" s="821" t="s">
        <v>5435</v>
      </c>
      <c r="B1043" s="822" t="s">
        <v>5436</v>
      </c>
      <c r="C1043" s="822" t="s">
        <v>599</v>
      </c>
      <c r="D1043" s="822" t="s">
        <v>5429</v>
      </c>
      <c r="E1043" s="822" t="s">
        <v>5437</v>
      </c>
      <c r="F1043" s="822" t="s">
        <v>5670</v>
      </c>
      <c r="G1043" s="822" t="s">
        <v>2057</v>
      </c>
      <c r="H1043" s="831"/>
      <c r="I1043" s="831"/>
      <c r="J1043" s="822"/>
      <c r="K1043" s="822"/>
      <c r="L1043" s="831"/>
      <c r="M1043" s="831"/>
      <c r="N1043" s="822"/>
      <c r="O1043" s="822"/>
      <c r="P1043" s="831">
        <v>3</v>
      </c>
      <c r="Q1043" s="831">
        <v>3872.58</v>
      </c>
      <c r="R1043" s="827"/>
      <c r="S1043" s="832">
        <v>1290.8599999999999</v>
      </c>
    </row>
    <row r="1044" spans="1:19" ht="14.45" customHeight="1" x14ac:dyDescent="0.2">
      <c r="A1044" s="821" t="s">
        <v>5435</v>
      </c>
      <c r="B1044" s="822" t="s">
        <v>5436</v>
      </c>
      <c r="C1044" s="822" t="s">
        <v>599</v>
      </c>
      <c r="D1044" s="822" t="s">
        <v>5429</v>
      </c>
      <c r="E1044" s="822" t="s">
        <v>5437</v>
      </c>
      <c r="F1044" s="822" t="s">
        <v>5671</v>
      </c>
      <c r="G1044" s="822" t="s">
        <v>758</v>
      </c>
      <c r="H1044" s="831"/>
      <c r="I1044" s="831"/>
      <c r="J1044" s="822"/>
      <c r="K1044" s="822"/>
      <c r="L1044" s="831"/>
      <c r="M1044" s="831"/>
      <c r="N1044" s="822"/>
      <c r="O1044" s="822"/>
      <c r="P1044" s="831">
        <v>1.83</v>
      </c>
      <c r="Q1044" s="831">
        <v>1344.6799999999998</v>
      </c>
      <c r="R1044" s="827"/>
      <c r="S1044" s="832">
        <v>734.79781420765016</v>
      </c>
    </row>
    <row r="1045" spans="1:19" ht="14.45" customHeight="1" x14ac:dyDescent="0.2">
      <c r="A1045" s="821" t="s">
        <v>5435</v>
      </c>
      <c r="B1045" s="822" t="s">
        <v>5436</v>
      </c>
      <c r="C1045" s="822" t="s">
        <v>599</v>
      </c>
      <c r="D1045" s="822" t="s">
        <v>5429</v>
      </c>
      <c r="E1045" s="822" t="s">
        <v>5437</v>
      </c>
      <c r="F1045" s="822" t="s">
        <v>5672</v>
      </c>
      <c r="G1045" s="822" t="s">
        <v>1230</v>
      </c>
      <c r="H1045" s="831"/>
      <c r="I1045" s="831"/>
      <c r="J1045" s="822"/>
      <c r="K1045" s="822"/>
      <c r="L1045" s="831"/>
      <c r="M1045" s="831"/>
      <c r="N1045" s="822"/>
      <c r="O1045" s="822"/>
      <c r="P1045" s="831">
        <v>52.650000000000006</v>
      </c>
      <c r="Q1045" s="831">
        <v>9450.73</v>
      </c>
      <c r="R1045" s="827"/>
      <c r="S1045" s="832">
        <v>179.50104463437793</v>
      </c>
    </row>
    <row r="1046" spans="1:19" ht="14.45" customHeight="1" x14ac:dyDescent="0.2">
      <c r="A1046" s="821" t="s">
        <v>5435</v>
      </c>
      <c r="B1046" s="822" t="s">
        <v>5436</v>
      </c>
      <c r="C1046" s="822" t="s">
        <v>599</v>
      </c>
      <c r="D1046" s="822" t="s">
        <v>5429</v>
      </c>
      <c r="E1046" s="822" t="s">
        <v>5437</v>
      </c>
      <c r="F1046" s="822" t="s">
        <v>5675</v>
      </c>
      <c r="G1046" s="822" t="s">
        <v>947</v>
      </c>
      <c r="H1046" s="831"/>
      <c r="I1046" s="831"/>
      <c r="J1046" s="822"/>
      <c r="K1046" s="822"/>
      <c r="L1046" s="831"/>
      <c r="M1046" s="831"/>
      <c r="N1046" s="822"/>
      <c r="O1046" s="822"/>
      <c r="P1046" s="831">
        <v>38.909999999999997</v>
      </c>
      <c r="Q1046" s="831">
        <v>16825.84</v>
      </c>
      <c r="R1046" s="827"/>
      <c r="S1046" s="832">
        <v>432.42970958622465</v>
      </c>
    </row>
    <row r="1047" spans="1:19" ht="14.45" customHeight="1" x14ac:dyDescent="0.2">
      <c r="A1047" s="821" t="s">
        <v>5435</v>
      </c>
      <c r="B1047" s="822" t="s">
        <v>5436</v>
      </c>
      <c r="C1047" s="822" t="s">
        <v>599</v>
      </c>
      <c r="D1047" s="822" t="s">
        <v>5429</v>
      </c>
      <c r="E1047" s="822" t="s">
        <v>5437</v>
      </c>
      <c r="F1047" s="822" t="s">
        <v>5676</v>
      </c>
      <c r="G1047" s="822" t="s">
        <v>758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1.25</v>
      </c>
      <c r="Q1047" s="831">
        <v>99</v>
      </c>
      <c r="R1047" s="827"/>
      <c r="S1047" s="832">
        <v>79.2</v>
      </c>
    </row>
    <row r="1048" spans="1:19" ht="14.45" customHeight="1" x14ac:dyDescent="0.2">
      <c r="A1048" s="821" t="s">
        <v>5435</v>
      </c>
      <c r="B1048" s="822" t="s">
        <v>5436</v>
      </c>
      <c r="C1048" s="822" t="s">
        <v>599</v>
      </c>
      <c r="D1048" s="822" t="s">
        <v>5429</v>
      </c>
      <c r="E1048" s="822" t="s">
        <v>5437</v>
      </c>
      <c r="F1048" s="822" t="s">
        <v>5677</v>
      </c>
      <c r="G1048" s="822" t="s">
        <v>1230</v>
      </c>
      <c r="H1048" s="831"/>
      <c r="I1048" s="831"/>
      <c r="J1048" s="822"/>
      <c r="K1048" s="822"/>
      <c r="L1048" s="831"/>
      <c r="M1048" s="831"/>
      <c r="N1048" s="822"/>
      <c r="O1048" s="822"/>
      <c r="P1048" s="831">
        <v>10.69</v>
      </c>
      <c r="Q1048" s="831">
        <v>1115.45</v>
      </c>
      <c r="R1048" s="827"/>
      <c r="S1048" s="832">
        <v>104.34518241347054</v>
      </c>
    </row>
    <row r="1049" spans="1:19" ht="14.45" customHeight="1" x14ac:dyDescent="0.2">
      <c r="A1049" s="821" t="s">
        <v>5435</v>
      </c>
      <c r="B1049" s="822" t="s">
        <v>5436</v>
      </c>
      <c r="C1049" s="822" t="s">
        <v>599</v>
      </c>
      <c r="D1049" s="822" t="s">
        <v>5429</v>
      </c>
      <c r="E1049" s="822" t="s">
        <v>5437</v>
      </c>
      <c r="F1049" s="822" t="s">
        <v>5678</v>
      </c>
      <c r="G1049" s="822" t="s">
        <v>1043</v>
      </c>
      <c r="H1049" s="831"/>
      <c r="I1049" s="831"/>
      <c r="J1049" s="822"/>
      <c r="K1049" s="822"/>
      <c r="L1049" s="831"/>
      <c r="M1049" s="831"/>
      <c r="N1049" s="822"/>
      <c r="O1049" s="822"/>
      <c r="P1049" s="831">
        <v>15.030000000000001</v>
      </c>
      <c r="Q1049" s="831">
        <v>2149.29</v>
      </c>
      <c r="R1049" s="827"/>
      <c r="S1049" s="832">
        <v>143</v>
      </c>
    </row>
    <row r="1050" spans="1:19" ht="14.45" customHeight="1" x14ac:dyDescent="0.2">
      <c r="A1050" s="821" t="s">
        <v>5435</v>
      </c>
      <c r="B1050" s="822" t="s">
        <v>5436</v>
      </c>
      <c r="C1050" s="822" t="s">
        <v>599</v>
      </c>
      <c r="D1050" s="822" t="s">
        <v>5429</v>
      </c>
      <c r="E1050" s="822" t="s">
        <v>5437</v>
      </c>
      <c r="F1050" s="822" t="s">
        <v>5679</v>
      </c>
      <c r="G1050" s="822" t="s">
        <v>758</v>
      </c>
      <c r="H1050" s="831"/>
      <c r="I1050" s="831"/>
      <c r="J1050" s="822"/>
      <c r="K1050" s="822"/>
      <c r="L1050" s="831"/>
      <c r="M1050" s="831"/>
      <c r="N1050" s="822"/>
      <c r="O1050" s="822"/>
      <c r="P1050" s="831">
        <v>3.55</v>
      </c>
      <c r="Q1050" s="831">
        <v>777.09</v>
      </c>
      <c r="R1050" s="827"/>
      <c r="S1050" s="832">
        <v>218.89859154929579</v>
      </c>
    </row>
    <row r="1051" spans="1:19" ht="14.45" customHeight="1" x14ac:dyDescent="0.2">
      <c r="A1051" s="821" t="s">
        <v>5435</v>
      </c>
      <c r="B1051" s="822" t="s">
        <v>5436</v>
      </c>
      <c r="C1051" s="822" t="s">
        <v>599</v>
      </c>
      <c r="D1051" s="822" t="s">
        <v>5429</v>
      </c>
      <c r="E1051" s="822" t="s">
        <v>5437</v>
      </c>
      <c r="F1051" s="822" t="s">
        <v>5684</v>
      </c>
      <c r="G1051" s="822" t="s">
        <v>1039</v>
      </c>
      <c r="H1051" s="831"/>
      <c r="I1051" s="831"/>
      <c r="J1051" s="822"/>
      <c r="K1051" s="822"/>
      <c r="L1051" s="831"/>
      <c r="M1051" s="831"/>
      <c r="N1051" s="822"/>
      <c r="O1051" s="822"/>
      <c r="P1051" s="831">
        <v>4</v>
      </c>
      <c r="Q1051" s="831">
        <v>741.28</v>
      </c>
      <c r="R1051" s="827"/>
      <c r="S1051" s="832">
        <v>185.32</v>
      </c>
    </row>
    <row r="1052" spans="1:19" ht="14.45" customHeight="1" x14ac:dyDescent="0.2">
      <c r="A1052" s="821" t="s">
        <v>5435</v>
      </c>
      <c r="B1052" s="822" t="s">
        <v>5436</v>
      </c>
      <c r="C1052" s="822" t="s">
        <v>599</v>
      </c>
      <c r="D1052" s="822" t="s">
        <v>5429</v>
      </c>
      <c r="E1052" s="822" t="s">
        <v>5437</v>
      </c>
      <c r="F1052" s="822" t="s">
        <v>5690</v>
      </c>
      <c r="G1052" s="822" t="s">
        <v>912</v>
      </c>
      <c r="H1052" s="831"/>
      <c r="I1052" s="831"/>
      <c r="J1052" s="822"/>
      <c r="K1052" s="822"/>
      <c r="L1052" s="831"/>
      <c r="M1052" s="831"/>
      <c r="N1052" s="822"/>
      <c r="O1052" s="822"/>
      <c r="P1052" s="831">
        <v>13.379999999999999</v>
      </c>
      <c r="Q1052" s="831">
        <v>1945.85</v>
      </c>
      <c r="R1052" s="827"/>
      <c r="S1052" s="832">
        <v>145.42974588938714</v>
      </c>
    </row>
    <row r="1053" spans="1:19" ht="14.45" customHeight="1" x14ac:dyDescent="0.2">
      <c r="A1053" s="821" t="s">
        <v>5435</v>
      </c>
      <c r="B1053" s="822" t="s">
        <v>5436</v>
      </c>
      <c r="C1053" s="822" t="s">
        <v>599</v>
      </c>
      <c r="D1053" s="822" t="s">
        <v>5429</v>
      </c>
      <c r="E1053" s="822" t="s">
        <v>5694</v>
      </c>
      <c r="F1053" s="822" t="s">
        <v>5695</v>
      </c>
      <c r="G1053" s="822" t="s">
        <v>5696</v>
      </c>
      <c r="H1053" s="831"/>
      <c r="I1053" s="831"/>
      <c r="J1053" s="822"/>
      <c r="K1053" s="822"/>
      <c r="L1053" s="831"/>
      <c r="M1053" s="831"/>
      <c r="N1053" s="822"/>
      <c r="O1053" s="822"/>
      <c r="P1053" s="831">
        <v>2</v>
      </c>
      <c r="Q1053" s="831">
        <v>4368.96</v>
      </c>
      <c r="R1053" s="827"/>
      <c r="S1053" s="832">
        <v>2184.48</v>
      </c>
    </row>
    <row r="1054" spans="1:19" ht="14.45" customHeight="1" x14ac:dyDescent="0.2">
      <c r="A1054" s="821" t="s">
        <v>5435</v>
      </c>
      <c r="B1054" s="822" t="s">
        <v>5436</v>
      </c>
      <c r="C1054" s="822" t="s">
        <v>599</v>
      </c>
      <c r="D1054" s="822" t="s">
        <v>5429</v>
      </c>
      <c r="E1054" s="822" t="s">
        <v>5703</v>
      </c>
      <c r="F1054" s="822" t="s">
        <v>5706</v>
      </c>
      <c r="G1054" s="822" t="s">
        <v>5707</v>
      </c>
      <c r="H1054" s="831">
        <v>33</v>
      </c>
      <c r="I1054" s="831">
        <v>28611</v>
      </c>
      <c r="J1054" s="822">
        <v>1.1300097751710656</v>
      </c>
      <c r="K1054" s="822">
        <v>867</v>
      </c>
      <c r="L1054" s="831">
        <v>45</v>
      </c>
      <c r="M1054" s="831">
        <v>25319.25</v>
      </c>
      <c r="N1054" s="822">
        <v>1</v>
      </c>
      <c r="O1054" s="822">
        <v>562.65</v>
      </c>
      <c r="P1054" s="831">
        <v>49</v>
      </c>
      <c r="Q1054" s="831">
        <v>27569.85</v>
      </c>
      <c r="R1054" s="827">
        <v>1.0888888888888888</v>
      </c>
      <c r="S1054" s="832">
        <v>562.65</v>
      </c>
    </row>
    <row r="1055" spans="1:19" ht="14.45" customHeight="1" x14ac:dyDescent="0.2">
      <c r="A1055" s="821" t="s">
        <v>5435</v>
      </c>
      <c r="B1055" s="822" t="s">
        <v>5436</v>
      </c>
      <c r="C1055" s="822" t="s">
        <v>599</v>
      </c>
      <c r="D1055" s="822" t="s">
        <v>5429</v>
      </c>
      <c r="E1055" s="822" t="s">
        <v>5703</v>
      </c>
      <c r="F1055" s="822" t="s">
        <v>5710</v>
      </c>
      <c r="G1055" s="822" t="s">
        <v>5711</v>
      </c>
      <c r="H1055" s="831"/>
      <c r="I1055" s="831"/>
      <c r="J1055" s="822"/>
      <c r="K1055" s="822"/>
      <c r="L1055" s="831"/>
      <c r="M1055" s="831"/>
      <c r="N1055" s="822"/>
      <c r="O1055" s="822"/>
      <c r="P1055" s="831">
        <v>1</v>
      </c>
      <c r="Q1055" s="831">
        <v>1557.65</v>
      </c>
      <c r="R1055" s="827"/>
      <c r="S1055" s="832">
        <v>1557.65</v>
      </c>
    </row>
    <row r="1056" spans="1:19" ht="14.45" customHeight="1" x14ac:dyDescent="0.2">
      <c r="A1056" s="821" t="s">
        <v>5435</v>
      </c>
      <c r="B1056" s="822" t="s">
        <v>5436</v>
      </c>
      <c r="C1056" s="822" t="s">
        <v>599</v>
      </c>
      <c r="D1056" s="822" t="s">
        <v>5429</v>
      </c>
      <c r="E1056" s="822" t="s">
        <v>5703</v>
      </c>
      <c r="F1056" s="822" t="s">
        <v>5712</v>
      </c>
      <c r="G1056" s="822" t="s">
        <v>5713</v>
      </c>
      <c r="H1056" s="831"/>
      <c r="I1056" s="831"/>
      <c r="J1056" s="822"/>
      <c r="K1056" s="822"/>
      <c r="L1056" s="831">
        <v>1</v>
      </c>
      <c r="M1056" s="831">
        <v>5420</v>
      </c>
      <c r="N1056" s="822">
        <v>1</v>
      </c>
      <c r="O1056" s="822">
        <v>5420</v>
      </c>
      <c r="P1056" s="831"/>
      <c r="Q1056" s="831"/>
      <c r="R1056" s="827"/>
      <c r="S1056" s="832"/>
    </row>
    <row r="1057" spans="1:19" ht="14.45" customHeight="1" x14ac:dyDescent="0.2">
      <c r="A1057" s="821" t="s">
        <v>5435</v>
      </c>
      <c r="B1057" s="822" t="s">
        <v>5436</v>
      </c>
      <c r="C1057" s="822" t="s">
        <v>599</v>
      </c>
      <c r="D1057" s="822" t="s">
        <v>5429</v>
      </c>
      <c r="E1057" s="822" t="s">
        <v>5703</v>
      </c>
      <c r="F1057" s="822" t="s">
        <v>5714</v>
      </c>
      <c r="G1057" s="822" t="s">
        <v>5715</v>
      </c>
      <c r="H1057" s="831"/>
      <c r="I1057" s="831"/>
      <c r="J1057" s="822"/>
      <c r="K1057" s="822"/>
      <c r="L1057" s="831"/>
      <c r="M1057" s="831"/>
      <c r="N1057" s="822"/>
      <c r="O1057" s="822"/>
      <c r="P1057" s="831">
        <v>261</v>
      </c>
      <c r="Q1057" s="831">
        <v>46797.3</v>
      </c>
      <c r="R1057" s="827"/>
      <c r="S1057" s="832">
        <v>179.3</v>
      </c>
    </row>
    <row r="1058" spans="1:19" ht="14.45" customHeight="1" x14ac:dyDescent="0.2">
      <c r="A1058" s="821" t="s">
        <v>5435</v>
      </c>
      <c r="B1058" s="822" t="s">
        <v>5436</v>
      </c>
      <c r="C1058" s="822" t="s">
        <v>599</v>
      </c>
      <c r="D1058" s="822" t="s">
        <v>5429</v>
      </c>
      <c r="E1058" s="822" t="s">
        <v>5703</v>
      </c>
      <c r="F1058" s="822" t="s">
        <v>5716</v>
      </c>
      <c r="G1058" s="822" t="s">
        <v>5717</v>
      </c>
      <c r="H1058" s="831"/>
      <c r="I1058" s="831"/>
      <c r="J1058" s="822"/>
      <c r="K1058" s="822"/>
      <c r="L1058" s="831"/>
      <c r="M1058" s="831"/>
      <c r="N1058" s="822"/>
      <c r="O1058" s="822"/>
      <c r="P1058" s="831">
        <v>1</v>
      </c>
      <c r="Q1058" s="831">
        <v>267.79000000000002</v>
      </c>
      <c r="R1058" s="827"/>
      <c r="S1058" s="832">
        <v>267.79000000000002</v>
      </c>
    </row>
    <row r="1059" spans="1:19" ht="14.45" customHeight="1" x14ac:dyDescent="0.2">
      <c r="A1059" s="821" t="s">
        <v>5435</v>
      </c>
      <c r="B1059" s="822" t="s">
        <v>5436</v>
      </c>
      <c r="C1059" s="822" t="s">
        <v>599</v>
      </c>
      <c r="D1059" s="822" t="s">
        <v>5429</v>
      </c>
      <c r="E1059" s="822" t="s">
        <v>5703</v>
      </c>
      <c r="F1059" s="822" t="s">
        <v>5718</v>
      </c>
      <c r="G1059" s="822" t="s">
        <v>5719</v>
      </c>
      <c r="H1059" s="831"/>
      <c r="I1059" s="831"/>
      <c r="J1059" s="822"/>
      <c r="K1059" s="822"/>
      <c r="L1059" s="831"/>
      <c r="M1059" s="831"/>
      <c r="N1059" s="822"/>
      <c r="O1059" s="822"/>
      <c r="P1059" s="831">
        <v>3</v>
      </c>
      <c r="Q1059" s="831">
        <v>227.91</v>
      </c>
      <c r="R1059" s="827"/>
      <c r="S1059" s="832">
        <v>75.97</v>
      </c>
    </row>
    <row r="1060" spans="1:19" ht="14.45" customHeight="1" x14ac:dyDescent="0.2">
      <c r="A1060" s="821" t="s">
        <v>5435</v>
      </c>
      <c r="B1060" s="822" t="s">
        <v>5436</v>
      </c>
      <c r="C1060" s="822" t="s">
        <v>599</v>
      </c>
      <c r="D1060" s="822" t="s">
        <v>5429</v>
      </c>
      <c r="E1060" s="822" t="s">
        <v>5703</v>
      </c>
      <c r="F1060" s="822" t="s">
        <v>5720</v>
      </c>
      <c r="G1060" s="822" t="s">
        <v>5721</v>
      </c>
      <c r="H1060" s="831"/>
      <c r="I1060" s="831"/>
      <c r="J1060" s="822"/>
      <c r="K1060" s="822"/>
      <c r="L1060" s="831"/>
      <c r="M1060" s="831"/>
      <c r="N1060" s="822"/>
      <c r="O1060" s="822"/>
      <c r="P1060" s="831">
        <v>30</v>
      </c>
      <c r="Q1060" s="831">
        <v>2840.7000000000003</v>
      </c>
      <c r="R1060" s="827"/>
      <c r="S1060" s="832">
        <v>94.690000000000012</v>
      </c>
    </row>
    <row r="1061" spans="1:19" ht="14.45" customHeight="1" x14ac:dyDescent="0.2">
      <c r="A1061" s="821" t="s">
        <v>5435</v>
      </c>
      <c r="B1061" s="822" t="s">
        <v>5436</v>
      </c>
      <c r="C1061" s="822" t="s">
        <v>599</v>
      </c>
      <c r="D1061" s="822" t="s">
        <v>5429</v>
      </c>
      <c r="E1061" s="822" t="s">
        <v>5703</v>
      </c>
      <c r="F1061" s="822" t="s">
        <v>5722</v>
      </c>
      <c r="G1061" s="822" t="s">
        <v>5721</v>
      </c>
      <c r="H1061" s="831"/>
      <c r="I1061" s="831"/>
      <c r="J1061" s="822"/>
      <c r="K1061" s="822"/>
      <c r="L1061" s="831"/>
      <c r="M1061" s="831"/>
      <c r="N1061" s="822"/>
      <c r="O1061" s="822"/>
      <c r="P1061" s="831">
        <v>449</v>
      </c>
      <c r="Q1061" s="831">
        <v>34110.530000000006</v>
      </c>
      <c r="R1061" s="827"/>
      <c r="S1061" s="832">
        <v>75.970000000000013</v>
      </c>
    </row>
    <row r="1062" spans="1:19" ht="14.45" customHeight="1" x14ac:dyDescent="0.2">
      <c r="A1062" s="821" t="s">
        <v>5435</v>
      </c>
      <c r="B1062" s="822" t="s">
        <v>5436</v>
      </c>
      <c r="C1062" s="822" t="s">
        <v>599</v>
      </c>
      <c r="D1062" s="822" t="s">
        <v>5429</v>
      </c>
      <c r="E1062" s="822" t="s">
        <v>5703</v>
      </c>
      <c r="F1062" s="822" t="s">
        <v>5725</v>
      </c>
      <c r="G1062" s="822" t="s">
        <v>5726</v>
      </c>
      <c r="H1062" s="831"/>
      <c r="I1062" s="831"/>
      <c r="J1062" s="822"/>
      <c r="K1062" s="822"/>
      <c r="L1062" s="831"/>
      <c r="M1062" s="831"/>
      <c r="N1062" s="822"/>
      <c r="O1062" s="822"/>
      <c r="P1062" s="831">
        <v>1</v>
      </c>
      <c r="Q1062" s="831">
        <v>4279</v>
      </c>
      <c r="R1062" s="827"/>
      <c r="S1062" s="832">
        <v>4279</v>
      </c>
    </row>
    <row r="1063" spans="1:19" ht="14.45" customHeight="1" x14ac:dyDescent="0.2">
      <c r="A1063" s="821" t="s">
        <v>5435</v>
      </c>
      <c r="B1063" s="822" t="s">
        <v>5436</v>
      </c>
      <c r="C1063" s="822" t="s">
        <v>599</v>
      </c>
      <c r="D1063" s="822" t="s">
        <v>5429</v>
      </c>
      <c r="E1063" s="822" t="s">
        <v>5735</v>
      </c>
      <c r="F1063" s="822" t="s">
        <v>5736</v>
      </c>
      <c r="G1063" s="822" t="s">
        <v>5737</v>
      </c>
      <c r="H1063" s="831"/>
      <c r="I1063" s="831"/>
      <c r="J1063" s="822"/>
      <c r="K1063" s="822"/>
      <c r="L1063" s="831"/>
      <c r="M1063" s="831"/>
      <c r="N1063" s="822"/>
      <c r="O1063" s="822"/>
      <c r="P1063" s="831">
        <v>1</v>
      </c>
      <c r="Q1063" s="831">
        <v>304</v>
      </c>
      <c r="R1063" s="827"/>
      <c r="S1063" s="832">
        <v>304</v>
      </c>
    </row>
    <row r="1064" spans="1:19" ht="14.45" customHeight="1" x14ac:dyDescent="0.2">
      <c r="A1064" s="821" t="s">
        <v>5435</v>
      </c>
      <c r="B1064" s="822" t="s">
        <v>5436</v>
      </c>
      <c r="C1064" s="822" t="s">
        <v>599</v>
      </c>
      <c r="D1064" s="822" t="s">
        <v>5429</v>
      </c>
      <c r="E1064" s="822" t="s">
        <v>5735</v>
      </c>
      <c r="F1064" s="822" t="s">
        <v>5738</v>
      </c>
      <c r="G1064" s="822" t="s">
        <v>5739</v>
      </c>
      <c r="H1064" s="831">
        <v>4</v>
      </c>
      <c r="I1064" s="831">
        <v>488</v>
      </c>
      <c r="J1064" s="822"/>
      <c r="K1064" s="822">
        <v>122</v>
      </c>
      <c r="L1064" s="831"/>
      <c r="M1064" s="831"/>
      <c r="N1064" s="822"/>
      <c r="O1064" s="822"/>
      <c r="P1064" s="831"/>
      <c r="Q1064" s="831"/>
      <c r="R1064" s="827"/>
      <c r="S1064" s="832"/>
    </row>
    <row r="1065" spans="1:19" ht="14.45" customHeight="1" x14ac:dyDescent="0.2">
      <c r="A1065" s="821" t="s">
        <v>5435</v>
      </c>
      <c r="B1065" s="822" t="s">
        <v>5436</v>
      </c>
      <c r="C1065" s="822" t="s">
        <v>599</v>
      </c>
      <c r="D1065" s="822" t="s">
        <v>5429</v>
      </c>
      <c r="E1065" s="822" t="s">
        <v>5735</v>
      </c>
      <c r="F1065" s="822" t="s">
        <v>5740</v>
      </c>
      <c r="G1065" s="822" t="s">
        <v>5741</v>
      </c>
      <c r="H1065" s="831">
        <v>132</v>
      </c>
      <c r="I1065" s="831">
        <v>19404</v>
      </c>
      <c r="J1065" s="822">
        <v>0.7694809057381925</v>
      </c>
      <c r="K1065" s="822">
        <v>147</v>
      </c>
      <c r="L1065" s="831">
        <v>167</v>
      </c>
      <c r="M1065" s="831">
        <v>25217</v>
      </c>
      <c r="N1065" s="822">
        <v>1</v>
      </c>
      <c r="O1065" s="822">
        <v>151</v>
      </c>
      <c r="P1065" s="831">
        <v>278</v>
      </c>
      <c r="Q1065" s="831">
        <v>42534</v>
      </c>
      <c r="R1065" s="827">
        <v>1.6867192766784311</v>
      </c>
      <c r="S1065" s="832">
        <v>153</v>
      </c>
    </row>
    <row r="1066" spans="1:19" ht="14.45" customHeight="1" x14ac:dyDescent="0.2">
      <c r="A1066" s="821" t="s">
        <v>5435</v>
      </c>
      <c r="B1066" s="822" t="s">
        <v>5436</v>
      </c>
      <c r="C1066" s="822" t="s">
        <v>599</v>
      </c>
      <c r="D1066" s="822" t="s">
        <v>5429</v>
      </c>
      <c r="E1066" s="822" t="s">
        <v>5735</v>
      </c>
      <c r="F1066" s="822" t="s">
        <v>5742</v>
      </c>
      <c r="G1066" s="822" t="s">
        <v>5743</v>
      </c>
      <c r="H1066" s="831"/>
      <c r="I1066" s="831"/>
      <c r="J1066" s="822"/>
      <c r="K1066" s="822"/>
      <c r="L1066" s="831"/>
      <c r="M1066" s="831"/>
      <c r="N1066" s="822"/>
      <c r="O1066" s="822"/>
      <c r="P1066" s="831">
        <v>2</v>
      </c>
      <c r="Q1066" s="831">
        <v>402</v>
      </c>
      <c r="R1066" s="827"/>
      <c r="S1066" s="832">
        <v>201</v>
      </c>
    </row>
    <row r="1067" spans="1:19" ht="14.45" customHeight="1" x14ac:dyDescent="0.2">
      <c r="A1067" s="821" t="s">
        <v>5435</v>
      </c>
      <c r="B1067" s="822" t="s">
        <v>5436</v>
      </c>
      <c r="C1067" s="822" t="s">
        <v>599</v>
      </c>
      <c r="D1067" s="822" t="s">
        <v>5429</v>
      </c>
      <c r="E1067" s="822" t="s">
        <v>5735</v>
      </c>
      <c r="F1067" s="822" t="s">
        <v>5744</v>
      </c>
      <c r="G1067" s="822" t="s">
        <v>5745</v>
      </c>
      <c r="H1067" s="831">
        <v>42</v>
      </c>
      <c r="I1067" s="831">
        <v>1554</v>
      </c>
      <c r="J1067" s="822">
        <v>0.4215952251763429</v>
      </c>
      <c r="K1067" s="822">
        <v>37</v>
      </c>
      <c r="L1067" s="831">
        <v>97</v>
      </c>
      <c r="M1067" s="831">
        <v>3686</v>
      </c>
      <c r="N1067" s="822">
        <v>1</v>
      </c>
      <c r="O1067" s="822">
        <v>38</v>
      </c>
      <c r="P1067" s="831">
        <v>91</v>
      </c>
      <c r="Q1067" s="831">
        <v>3458</v>
      </c>
      <c r="R1067" s="827">
        <v>0.93814432989690721</v>
      </c>
      <c r="S1067" s="832">
        <v>38</v>
      </c>
    </row>
    <row r="1068" spans="1:19" ht="14.45" customHeight="1" x14ac:dyDescent="0.2">
      <c r="A1068" s="821" t="s">
        <v>5435</v>
      </c>
      <c r="B1068" s="822" t="s">
        <v>5436</v>
      </c>
      <c r="C1068" s="822" t="s">
        <v>599</v>
      </c>
      <c r="D1068" s="822" t="s">
        <v>5429</v>
      </c>
      <c r="E1068" s="822" t="s">
        <v>5735</v>
      </c>
      <c r="F1068" s="822" t="s">
        <v>5750</v>
      </c>
      <c r="G1068" s="822" t="s">
        <v>5751</v>
      </c>
      <c r="H1068" s="831">
        <v>400</v>
      </c>
      <c r="I1068" s="831">
        <v>71200</v>
      </c>
      <c r="J1068" s="822">
        <v>0.88001186532852127</v>
      </c>
      <c r="K1068" s="822">
        <v>178</v>
      </c>
      <c r="L1068" s="831">
        <v>452</v>
      </c>
      <c r="M1068" s="831">
        <v>80908</v>
      </c>
      <c r="N1068" s="822">
        <v>1</v>
      </c>
      <c r="O1068" s="822">
        <v>179</v>
      </c>
      <c r="P1068" s="831">
        <v>556</v>
      </c>
      <c r="Q1068" s="831">
        <v>100080</v>
      </c>
      <c r="R1068" s="827">
        <v>1.2369604983437978</v>
      </c>
      <c r="S1068" s="832">
        <v>180</v>
      </c>
    </row>
    <row r="1069" spans="1:19" ht="14.45" customHeight="1" x14ac:dyDescent="0.2">
      <c r="A1069" s="821" t="s">
        <v>5435</v>
      </c>
      <c r="B1069" s="822" t="s">
        <v>5436</v>
      </c>
      <c r="C1069" s="822" t="s">
        <v>599</v>
      </c>
      <c r="D1069" s="822" t="s">
        <v>5429</v>
      </c>
      <c r="E1069" s="822" t="s">
        <v>5735</v>
      </c>
      <c r="F1069" s="822" t="s">
        <v>5754</v>
      </c>
      <c r="G1069" s="822" t="s">
        <v>5755</v>
      </c>
      <c r="H1069" s="831">
        <v>40</v>
      </c>
      <c r="I1069" s="831">
        <v>0</v>
      </c>
      <c r="J1069" s="822"/>
      <c r="K1069" s="822">
        <v>0</v>
      </c>
      <c r="L1069" s="831">
        <v>32</v>
      </c>
      <c r="M1069" s="831">
        <v>0</v>
      </c>
      <c r="N1069" s="822"/>
      <c r="O1069" s="822">
        <v>0</v>
      </c>
      <c r="P1069" s="831">
        <v>36</v>
      </c>
      <c r="Q1069" s="831">
        <v>0</v>
      </c>
      <c r="R1069" s="827"/>
      <c r="S1069" s="832">
        <v>0</v>
      </c>
    </row>
    <row r="1070" spans="1:19" ht="14.45" customHeight="1" x14ac:dyDescent="0.2">
      <c r="A1070" s="821" t="s">
        <v>5435</v>
      </c>
      <c r="B1070" s="822" t="s">
        <v>5436</v>
      </c>
      <c r="C1070" s="822" t="s">
        <v>599</v>
      </c>
      <c r="D1070" s="822" t="s">
        <v>5429</v>
      </c>
      <c r="E1070" s="822" t="s">
        <v>5735</v>
      </c>
      <c r="F1070" s="822" t="s">
        <v>5756</v>
      </c>
      <c r="G1070" s="822" t="s">
        <v>5757</v>
      </c>
      <c r="H1070" s="831">
        <v>8</v>
      </c>
      <c r="I1070" s="831">
        <v>0</v>
      </c>
      <c r="J1070" s="822"/>
      <c r="K1070" s="822">
        <v>0</v>
      </c>
      <c r="L1070" s="831">
        <v>18</v>
      </c>
      <c r="M1070" s="831">
        <v>0</v>
      </c>
      <c r="N1070" s="822"/>
      <c r="O1070" s="822">
        <v>0</v>
      </c>
      <c r="P1070" s="831">
        <v>12</v>
      </c>
      <c r="Q1070" s="831">
        <v>0</v>
      </c>
      <c r="R1070" s="827"/>
      <c r="S1070" s="832">
        <v>0</v>
      </c>
    </row>
    <row r="1071" spans="1:19" ht="14.45" customHeight="1" x14ac:dyDescent="0.2">
      <c r="A1071" s="821" t="s">
        <v>5435</v>
      </c>
      <c r="B1071" s="822" t="s">
        <v>5436</v>
      </c>
      <c r="C1071" s="822" t="s">
        <v>599</v>
      </c>
      <c r="D1071" s="822" t="s">
        <v>5429</v>
      </c>
      <c r="E1071" s="822" t="s">
        <v>5735</v>
      </c>
      <c r="F1071" s="822" t="s">
        <v>5758</v>
      </c>
      <c r="G1071" s="822" t="s">
        <v>5759</v>
      </c>
      <c r="H1071" s="831">
        <v>250</v>
      </c>
      <c r="I1071" s="831">
        <v>61000</v>
      </c>
      <c r="J1071" s="822">
        <v>0.75448361162646882</v>
      </c>
      <c r="K1071" s="822">
        <v>244</v>
      </c>
      <c r="L1071" s="831">
        <v>330</v>
      </c>
      <c r="M1071" s="831">
        <v>80850</v>
      </c>
      <c r="N1071" s="822">
        <v>1</v>
      </c>
      <c r="O1071" s="822">
        <v>245</v>
      </c>
      <c r="P1071" s="831">
        <v>523</v>
      </c>
      <c r="Q1071" s="831">
        <v>128658</v>
      </c>
      <c r="R1071" s="827">
        <v>1.591317254174397</v>
      </c>
      <c r="S1071" s="832">
        <v>246</v>
      </c>
    </row>
    <row r="1072" spans="1:19" ht="14.45" customHeight="1" x14ac:dyDescent="0.2">
      <c r="A1072" s="821" t="s">
        <v>5435</v>
      </c>
      <c r="B1072" s="822" t="s">
        <v>5436</v>
      </c>
      <c r="C1072" s="822" t="s">
        <v>599</v>
      </c>
      <c r="D1072" s="822" t="s">
        <v>5429</v>
      </c>
      <c r="E1072" s="822" t="s">
        <v>5735</v>
      </c>
      <c r="F1072" s="822" t="s">
        <v>5760</v>
      </c>
      <c r="G1072" s="822" t="s">
        <v>5761</v>
      </c>
      <c r="H1072" s="831">
        <v>441</v>
      </c>
      <c r="I1072" s="831">
        <v>14699.97</v>
      </c>
      <c r="J1072" s="822">
        <v>1.0068486395186842</v>
      </c>
      <c r="K1072" s="822">
        <v>33.333265306122449</v>
      </c>
      <c r="L1072" s="831">
        <v>438</v>
      </c>
      <c r="M1072" s="831">
        <v>14599.98</v>
      </c>
      <c r="N1072" s="822">
        <v>1</v>
      </c>
      <c r="O1072" s="822">
        <v>33.333287671232874</v>
      </c>
      <c r="P1072" s="831">
        <v>815</v>
      </c>
      <c r="Q1072" s="831">
        <v>27166.629999999997</v>
      </c>
      <c r="R1072" s="827">
        <v>1.8607306311378506</v>
      </c>
      <c r="S1072" s="832">
        <v>33.33328834355828</v>
      </c>
    </row>
    <row r="1073" spans="1:19" ht="14.45" customHeight="1" x14ac:dyDescent="0.2">
      <c r="A1073" s="821" t="s">
        <v>5435</v>
      </c>
      <c r="B1073" s="822" t="s">
        <v>5436</v>
      </c>
      <c r="C1073" s="822" t="s">
        <v>599</v>
      </c>
      <c r="D1073" s="822" t="s">
        <v>5429</v>
      </c>
      <c r="E1073" s="822" t="s">
        <v>5735</v>
      </c>
      <c r="F1073" s="822" t="s">
        <v>5762</v>
      </c>
      <c r="G1073" s="822" t="s">
        <v>5763</v>
      </c>
      <c r="H1073" s="831">
        <v>330</v>
      </c>
      <c r="I1073" s="831">
        <v>12210</v>
      </c>
      <c r="J1073" s="822">
        <v>0.71087564042850493</v>
      </c>
      <c r="K1073" s="822">
        <v>37</v>
      </c>
      <c r="L1073" s="831">
        <v>452</v>
      </c>
      <c r="M1073" s="831">
        <v>17176</v>
      </c>
      <c r="N1073" s="822">
        <v>1</v>
      </c>
      <c r="O1073" s="822">
        <v>38</v>
      </c>
      <c r="P1073" s="831">
        <v>591</v>
      </c>
      <c r="Q1073" s="831">
        <v>22458</v>
      </c>
      <c r="R1073" s="827">
        <v>1.3075221238938053</v>
      </c>
      <c r="S1073" s="832">
        <v>38</v>
      </c>
    </row>
    <row r="1074" spans="1:19" ht="14.45" customHeight="1" x14ac:dyDescent="0.2">
      <c r="A1074" s="821" t="s">
        <v>5435</v>
      </c>
      <c r="B1074" s="822" t="s">
        <v>5436</v>
      </c>
      <c r="C1074" s="822" t="s">
        <v>599</v>
      </c>
      <c r="D1074" s="822" t="s">
        <v>5429</v>
      </c>
      <c r="E1074" s="822" t="s">
        <v>5735</v>
      </c>
      <c r="F1074" s="822" t="s">
        <v>5766</v>
      </c>
      <c r="G1074" s="822" t="s">
        <v>5767</v>
      </c>
      <c r="H1074" s="831">
        <v>6</v>
      </c>
      <c r="I1074" s="831">
        <v>192</v>
      </c>
      <c r="J1074" s="822">
        <v>0.17630853994490359</v>
      </c>
      <c r="K1074" s="822">
        <v>32</v>
      </c>
      <c r="L1074" s="831">
        <v>33</v>
      </c>
      <c r="M1074" s="831">
        <v>1089</v>
      </c>
      <c r="N1074" s="822">
        <v>1</v>
      </c>
      <c r="O1074" s="822">
        <v>33</v>
      </c>
      <c r="P1074" s="831">
        <v>29</v>
      </c>
      <c r="Q1074" s="831">
        <v>957</v>
      </c>
      <c r="R1074" s="827">
        <v>0.87878787878787878</v>
      </c>
      <c r="S1074" s="832">
        <v>33</v>
      </c>
    </row>
    <row r="1075" spans="1:19" ht="14.45" customHeight="1" x14ac:dyDescent="0.2">
      <c r="A1075" s="821" t="s">
        <v>5435</v>
      </c>
      <c r="B1075" s="822" t="s">
        <v>5436</v>
      </c>
      <c r="C1075" s="822" t="s">
        <v>599</v>
      </c>
      <c r="D1075" s="822" t="s">
        <v>5429</v>
      </c>
      <c r="E1075" s="822" t="s">
        <v>5735</v>
      </c>
      <c r="F1075" s="822" t="s">
        <v>5768</v>
      </c>
      <c r="G1075" s="822" t="s">
        <v>5769</v>
      </c>
      <c r="H1075" s="831">
        <v>3</v>
      </c>
      <c r="I1075" s="831">
        <v>396</v>
      </c>
      <c r="J1075" s="822">
        <v>0.58666666666666667</v>
      </c>
      <c r="K1075" s="822">
        <v>132</v>
      </c>
      <c r="L1075" s="831">
        <v>5</v>
      </c>
      <c r="M1075" s="831">
        <v>675</v>
      </c>
      <c r="N1075" s="822">
        <v>1</v>
      </c>
      <c r="O1075" s="822">
        <v>135</v>
      </c>
      <c r="P1075" s="831">
        <v>3</v>
      </c>
      <c r="Q1075" s="831">
        <v>411</v>
      </c>
      <c r="R1075" s="827">
        <v>0.60888888888888892</v>
      </c>
      <c r="S1075" s="832">
        <v>137</v>
      </c>
    </row>
    <row r="1076" spans="1:19" ht="14.45" customHeight="1" x14ac:dyDescent="0.2">
      <c r="A1076" s="821" t="s">
        <v>5435</v>
      </c>
      <c r="B1076" s="822" t="s">
        <v>5436</v>
      </c>
      <c r="C1076" s="822" t="s">
        <v>599</v>
      </c>
      <c r="D1076" s="822" t="s">
        <v>5429</v>
      </c>
      <c r="E1076" s="822" t="s">
        <v>5735</v>
      </c>
      <c r="F1076" s="822" t="s">
        <v>5774</v>
      </c>
      <c r="G1076" s="822" t="s">
        <v>5775</v>
      </c>
      <c r="H1076" s="831">
        <v>52</v>
      </c>
      <c r="I1076" s="831">
        <v>18460</v>
      </c>
      <c r="J1076" s="822">
        <v>0.44072004965859712</v>
      </c>
      <c r="K1076" s="822">
        <v>355</v>
      </c>
      <c r="L1076" s="831">
        <v>117</v>
      </c>
      <c r="M1076" s="831">
        <v>41886</v>
      </c>
      <c r="N1076" s="822">
        <v>1</v>
      </c>
      <c r="O1076" s="822">
        <v>358</v>
      </c>
      <c r="P1076" s="831">
        <v>245</v>
      </c>
      <c r="Q1076" s="831">
        <v>88200</v>
      </c>
      <c r="R1076" s="827">
        <v>2.1057155135367425</v>
      </c>
      <c r="S1076" s="832">
        <v>360</v>
      </c>
    </row>
    <row r="1077" spans="1:19" ht="14.45" customHeight="1" x14ac:dyDescent="0.2">
      <c r="A1077" s="821" t="s">
        <v>5435</v>
      </c>
      <c r="B1077" s="822" t="s">
        <v>5436</v>
      </c>
      <c r="C1077" s="822" t="s">
        <v>599</v>
      </c>
      <c r="D1077" s="822" t="s">
        <v>5429</v>
      </c>
      <c r="E1077" s="822" t="s">
        <v>5735</v>
      </c>
      <c r="F1077" s="822" t="s">
        <v>5776</v>
      </c>
      <c r="G1077" s="822" t="s">
        <v>5777</v>
      </c>
      <c r="H1077" s="831">
        <v>11</v>
      </c>
      <c r="I1077" s="831">
        <v>649</v>
      </c>
      <c r="J1077" s="822">
        <v>0.50663544106167058</v>
      </c>
      <c r="K1077" s="822">
        <v>59</v>
      </c>
      <c r="L1077" s="831">
        <v>21</v>
      </c>
      <c r="M1077" s="831">
        <v>1281</v>
      </c>
      <c r="N1077" s="822">
        <v>1</v>
      </c>
      <c r="O1077" s="822">
        <v>61</v>
      </c>
      <c r="P1077" s="831">
        <v>22</v>
      </c>
      <c r="Q1077" s="831">
        <v>1364</v>
      </c>
      <c r="R1077" s="827">
        <v>1.0647931303669009</v>
      </c>
      <c r="S1077" s="832">
        <v>62</v>
      </c>
    </row>
    <row r="1078" spans="1:19" ht="14.45" customHeight="1" x14ac:dyDescent="0.2">
      <c r="A1078" s="821" t="s">
        <v>5435</v>
      </c>
      <c r="B1078" s="822" t="s">
        <v>5436</v>
      </c>
      <c r="C1078" s="822" t="s">
        <v>599</v>
      </c>
      <c r="D1078" s="822" t="s">
        <v>5429</v>
      </c>
      <c r="E1078" s="822" t="s">
        <v>5735</v>
      </c>
      <c r="F1078" s="822" t="s">
        <v>5778</v>
      </c>
      <c r="G1078" s="822" t="s">
        <v>5779</v>
      </c>
      <c r="H1078" s="831"/>
      <c r="I1078" s="831"/>
      <c r="J1078" s="822"/>
      <c r="K1078" s="822"/>
      <c r="L1078" s="831">
        <v>5</v>
      </c>
      <c r="M1078" s="831">
        <v>3535</v>
      </c>
      <c r="N1078" s="822">
        <v>1</v>
      </c>
      <c r="O1078" s="822">
        <v>707</v>
      </c>
      <c r="P1078" s="831">
        <v>32</v>
      </c>
      <c r="Q1078" s="831">
        <v>22752</v>
      </c>
      <c r="R1078" s="827">
        <v>6.4362093352192362</v>
      </c>
      <c r="S1078" s="832">
        <v>711</v>
      </c>
    </row>
    <row r="1079" spans="1:19" ht="14.45" customHeight="1" x14ac:dyDescent="0.2">
      <c r="A1079" s="821" t="s">
        <v>5435</v>
      </c>
      <c r="B1079" s="822" t="s">
        <v>5436</v>
      </c>
      <c r="C1079" s="822" t="s">
        <v>599</v>
      </c>
      <c r="D1079" s="822" t="s">
        <v>5429</v>
      </c>
      <c r="E1079" s="822" t="s">
        <v>5735</v>
      </c>
      <c r="F1079" s="822" t="s">
        <v>5782</v>
      </c>
      <c r="G1079" s="822" t="s">
        <v>5783</v>
      </c>
      <c r="H1079" s="831">
        <v>7</v>
      </c>
      <c r="I1079" s="831">
        <v>812</v>
      </c>
      <c r="J1079" s="822">
        <v>0.35</v>
      </c>
      <c r="K1079" s="822">
        <v>116</v>
      </c>
      <c r="L1079" s="831">
        <v>20</v>
      </c>
      <c r="M1079" s="831">
        <v>2320</v>
      </c>
      <c r="N1079" s="822">
        <v>1</v>
      </c>
      <c r="O1079" s="822">
        <v>116</v>
      </c>
      <c r="P1079" s="831">
        <v>28</v>
      </c>
      <c r="Q1079" s="831">
        <v>3276</v>
      </c>
      <c r="R1079" s="827">
        <v>1.4120689655172414</v>
      </c>
      <c r="S1079" s="832">
        <v>117</v>
      </c>
    </row>
    <row r="1080" spans="1:19" ht="14.45" customHeight="1" x14ac:dyDescent="0.2">
      <c r="A1080" s="821" t="s">
        <v>5435</v>
      </c>
      <c r="B1080" s="822" t="s">
        <v>5436</v>
      </c>
      <c r="C1080" s="822" t="s">
        <v>599</v>
      </c>
      <c r="D1080" s="822" t="s">
        <v>5429</v>
      </c>
      <c r="E1080" s="822" t="s">
        <v>5735</v>
      </c>
      <c r="F1080" s="822" t="s">
        <v>5784</v>
      </c>
      <c r="G1080" s="822" t="s">
        <v>5785</v>
      </c>
      <c r="H1080" s="831"/>
      <c r="I1080" s="831"/>
      <c r="J1080" s="822"/>
      <c r="K1080" s="822"/>
      <c r="L1080" s="831"/>
      <c r="M1080" s="831"/>
      <c r="N1080" s="822"/>
      <c r="O1080" s="822"/>
      <c r="P1080" s="831">
        <v>3</v>
      </c>
      <c r="Q1080" s="831">
        <v>0</v>
      </c>
      <c r="R1080" s="827"/>
      <c r="S1080" s="832">
        <v>0</v>
      </c>
    </row>
    <row r="1081" spans="1:19" ht="14.45" customHeight="1" x14ac:dyDescent="0.2">
      <c r="A1081" s="821" t="s">
        <v>5435</v>
      </c>
      <c r="B1081" s="822" t="s">
        <v>5436</v>
      </c>
      <c r="C1081" s="822" t="s">
        <v>599</v>
      </c>
      <c r="D1081" s="822" t="s">
        <v>5430</v>
      </c>
      <c r="E1081" s="822" t="s">
        <v>5437</v>
      </c>
      <c r="F1081" s="822" t="s">
        <v>5521</v>
      </c>
      <c r="G1081" s="822" t="s">
        <v>2721</v>
      </c>
      <c r="H1081" s="831"/>
      <c r="I1081" s="831"/>
      <c r="J1081" s="822"/>
      <c r="K1081" s="822"/>
      <c r="L1081" s="831">
        <v>0.6</v>
      </c>
      <c r="M1081" s="831">
        <v>320.16000000000003</v>
      </c>
      <c r="N1081" s="822">
        <v>1</v>
      </c>
      <c r="O1081" s="822">
        <v>533.6</v>
      </c>
      <c r="P1081" s="831"/>
      <c r="Q1081" s="831"/>
      <c r="R1081" s="827"/>
      <c r="S1081" s="832"/>
    </row>
    <row r="1082" spans="1:19" ht="14.45" customHeight="1" x14ac:dyDescent="0.2">
      <c r="A1082" s="821" t="s">
        <v>5435</v>
      </c>
      <c r="B1082" s="822" t="s">
        <v>5436</v>
      </c>
      <c r="C1082" s="822" t="s">
        <v>599</v>
      </c>
      <c r="D1082" s="822" t="s">
        <v>5430</v>
      </c>
      <c r="E1082" s="822" t="s">
        <v>5735</v>
      </c>
      <c r="F1082" s="822" t="s">
        <v>5744</v>
      </c>
      <c r="G1082" s="822" t="s">
        <v>5745</v>
      </c>
      <c r="H1082" s="831"/>
      <c r="I1082" s="831"/>
      <c r="J1082" s="822"/>
      <c r="K1082" s="822"/>
      <c r="L1082" s="831">
        <v>3</v>
      </c>
      <c r="M1082" s="831">
        <v>114</v>
      </c>
      <c r="N1082" s="822">
        <v>1</v>
      </c>
      <c r="O1082" s="822">
        <v>38</v>
      </c>
      <c r="P1082" s="831"/>
      <c r="Q1082" s="831"/>
      <c r="R1082" s="827"/>
      <c r="S1082" s="832"/>
    </row>
    <row r="1083" spans="1:19" ht="14.45" customHeight="1" x14ac:dyDescent="0.2">
      <c r="A1083" s="821" t="s">
        <v>5435</v>
      </c>
      <c r="B1083" s="822" t="s">
        <v>5436</v>
      </c>
      <c r="C1083" s="822" t="s">
        <v>599</v>
      </c>
      <c r="D1083" s="822" t="s">
        <v>5430</v>
      </c>
      <c r="E1083" s="822" t="s">
        <v>5735</v>
      </c>
      <c r="F1083" s="822" t="s">
        <v>5766</v>
      </c>
      <c r="G1083" s="822" t="s">
        <v>5767</v>
      </c>
      <c r="H1083" s="831"/>
      <c r="I1083" s="831"/>
      <c r="J1083" s="822"/>
      <c r="K1083" s="822"/>
      <c r="L1083" s="831">
        <v>3</v>
      </c>
      <c r="M1083" s="831">
        <v>99</v>
      </c>
      <c r="N1083" s="822">
        <v>1</v>
      </c>
      <c r="O1083" s="822">
        <v>33</v>
      </c>
      <c r="P1083" s="831"/>
      <c r="Q1083" s="831"/>
      <c r="R1083" s="827"/>
      <c r="S1083" s="832"/>
    </row>
    <row r="1084" spans="1:19" ht="14.45" customHeight="1" x14ac:dyDescent="0.2">
      <c r="A1084" s="821" t="s">
        <v>5435</v>
      </c>
      <c r="B1084" s="822" t="s">
        <v>5436</v>
      </c>
      <c r="C1084" s="822" t="s">
        <v>599</v>
      </c>
      <c r="D1084" s="822" t="s">
        <v>5430</v>
      </c>
      <c r="E1084" s="822" t="s">
        <v>5735</v>
      </c>
      <c r="F1084" s="822" t="s">
        <v>5782</v>
      </c>
      <c r="G1084" s="822" t="s">
        <v>5783</v>
      </c>
      <c r="H1084" s="831"/>
      <c r="I1084" s="831"/>
      <c r="J1084" s="822"/>
      <c r="K1084" s="822"/>
      <c r="L1084" s="831">
        <v>1</v>
      </c>
      <c r="M1084" s="831">
        <v>116</v>
      </c>
      <c r="N1084" s="822">
        <v>1</v>
      </c>
      <c r="O1084" s="822">
        <v>116</v>
      </c>
      <c r="P1084" s="831"/>
      <c r="Q1084" s="831"/>
      <c r="R1084" s="827"/>
      <c r="S1084" s="832"/>
    </row>
    <row r="1085" spans="1:19" ht="14.45" customHeight="1" x14ac:dyDescent="0.2">
      <c r="A1085" s="821" t="s">
        <v>5435</v>
      </c>
      <c r="B1085" s="822" t="s">
        <v>5436</v>
      </c>
      <c r="C1085" s="822" t="s">
        <v>599</v>
      </c>
      <c r="D1085" s="822" t="s">
        <v>2907</v>
      </c>
      <c r="E1085" s="822" t="s">
        <v>5437</v>
      </c>
      <c r="F1085" s="822" t="s">
        <v>5451</v>
      </c>
      <c r="G1085" s="822" t="s">
        <v>2057</v>
      </c>
      <c r="H1085" s="831"/>
      <c r="I1085" s="831"/>
      <c r="J1085" s="822"/>
      <c r="K1085" s="822"/>
      <c r="L1085" s="831"/>
      <c r="M1085" s="831"/>
      <c r="N1085" s="822"/>
      <c r="O1085" s="822"/>
      <c r="P1085" s="831">
        <v>2</v>
      </c>
      <c r="Q1085" s="831">
        <v>9484.7999999999993</v>
      </c>
      <c r="R1085" s="827"/>
      <c r="S1085" s="832">
        <v>4742.3999999999996</v>
      </c>
    </row>
    <row r="1086" spans="1:19" ht="14.45" customHeight="1" x14ac:dyDescent="0.2">
      <c r="A1086" s="821" t="s">
        <v>5435</v>
      </c>
      <c r="B1086" s="822" t="s">
        <v>5436</v>
      </c>
      <c r="C1086" s="822" t="s">
        <v>599</v>
      </c>
      <c r="D1086" s="822" t="s">
        <v>2907</v>
      </c>
      <c r="E1086" s="822" t="s">
        <v>5437</v>
      </c>
      <c r="F1086" s="822" t="s">
        <v>5460</v>
      </c>
      <c r="G1086" s="822" t="s">
        <v>5461</v>
      </c>
      <c r="H1086" s="831"/>
      <c r="I1086" s="831"/>
      <c r="J1086" s="822"/>
      <c r="K1086" s="822"/>
      <c r="L1086" s="831"/>
      <c r="M1086" s="831"/>
      <c r="N1086" s="822"/>
      <c r="O1086" s="822"/>
      <c r="P1086" s="831">
        <v>1</v>
      </c>
      <c r="Q1086" s="831">
        <v>27257.599999999999</v>
      </c>
      <c r="R1086" s="827"/>
      <c r="S1086" s="832">
        <v>27257.599999999999</v>
      </c>
    </row>
    <row r="1087" spans="1:19" ht="14.45" customHeight="1" x14ac:dyDescent="0.2">
      <c r="A1087" s="821" t="s">
        <v>5435</v>
      </c>
      <c r="B1087" s="822" t="s">
        <v>5436</v>
      </c>
      <c r="C1087" s="822" t="s">
        <v>599</v>
      </c>
      <c r="D1087" s="822" t="s">
        <v>2907</v>
      </c>
      <c r="E1087" s="822" t="s">
        <v>5437</v>
      </c>
      <c r="F1087" s="822" t="s">
        <v>5462</v>
      </c>
      <c r="G1087" s="822" t="s">
        <v>5461</v>
      </c>
      <c r="H1087" s="831"/>
      <c r="I1087" s="831"/>
      <c r="J1087" s="822"/>
      <c r="K1087" s="822"/>
      <c r="L1087" s="831"/>
      <c r="M1087" s="831"/>
      <c r="N1087" s="822"/>
      <c r="O1087" s="822"/>
      <c r="P1087" s="831">
        <v>1</v>
      </c>
      <c r="Q1087" s="831">
        <v>55591.6</v>
      </c>
      <c r="R1087" s="827"/>
      <c r="S1087" s="832">
        <v>55591.6</v>
      </c>
    </row>
    <row r="1088" spans="1:19" ht="14.45" customHeight="1" x14ac:dyDescent="0.2">
      <c r="A1088" s="821" t="s">
        <v>5435</v>
      </c>
      <c r="B1088" s="822" t="s">
        <v>5436</v>
      </c>
      <c r="C1088" s="822" t="s">
        <v>599</v>
      </c>
      <c r="D1088" s="822" t="s">
        <v>2907</v>
      </c>
      <c r="E1088" s="822" t="s">
        <v>5437</v>
      </c>
      <c r="F1088" s="822" t="s">
        <v>5463</v>
      </c>
      <c r="G1088" s="822" t="s">
        <v>5461</v>
      </c>
      <c r="H1088" s="831"/>
      <c r="I1088" s="831"/>
      <c r="J1088" s="822"/>
      <c r="K1088" s="822"/>
      <c r="L1088" s="831"/>
      <c r="M1088" s="831"/>
      <c r="N1088" s="822"/>
      <c r="O1088" s="822"/>
      <c r="P1088" s="831">
        <v>2</v>
      </c>
      <c r="Q1088" s="831">
        <v>218381</v>
      </c>
      <c r="R1088" s="827"/>
      <c r="S1088" s="832">
        <v>109190.5</v>
      </c>
    </row>
    <row r="1089" spans="1:19" ht="14.45" customHeight="1" x14ac:dyDescent="0.2">
      <c r="A1089" s="821" t="s">
        <v>5435</v>
      </c>
      <c r="B1089" s="822" t="s">
        <v>5436</v>
      </c>
      <c r="C1089" s="822" t="s">
        <v>599</v>
      </c>
      <c r="D1089" s="822" t="s">
        <v>2907</v>
      </c>
      <c r="E1089" s="822" t="s">
        <v>5437</v>
      </c>
      <c r="F1089" s="822" t="s">
        <v>5473</v>
      </c>
      <c r="G1089" s="822" t="s">
        <v>2095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1</v>
      </c>
      <c r="Q1089" s="831">
        <v>6449.41</v>
      </c>
      <c r="R1089" s="827"/>
      <c r="S1089" s="832">
        <v>6449.41</v>
      </c>
    </row>
    <row r="1090" spans="1:19" ht="14.45" customHeight="1" x14ac:dyDescent="0.2">
      <c r="A1090" s="821" t="s">
        <v>5435</v>
      </c>
      <c r="B1090" s="822" t="s">
        <v>5436</v>
      </c>
      <c r="C1090" s="822" t="s">
        <v>599</v>
      </c>
      <c r="D1090" s="822" t="s">
        <v>2907</v>
      </c>
      <c r="E1090" s="822" t="s">
        <v>5437</v>
      </c>
      <c r="F1090" s="822" t="s">
        <v>5474</v>
      </c>
      <c r="G1090" s="822" t="s">
        <v>2095</v>
      </c>
      <c r="H1090" s="831"/>
      <c r="I1090" s="831"/>
      <c r="J1090" s="822"/>
      <c r="K1090" s="822"/>
      <c r="L1090" s="831"/>
      <c r="M1090" s="831"/>
      <c r="N1090" s="822"/>
      <c r="O1090" s="822"/>
      <c r="P1090" s="831">
        <v>1.96</v>
      </c>
      <c r="Q1090" s="831">
        <v>50564.08</v>
      </c>
      <c r="R1090" s="827"/>
      <c r="S1090" s="832">
        <v>25798</v>
      </c>
    </row>
    <row r="1091" spans="1:19" ht="14.45" customHeight="1" x14ac:dyDescent="0.2">
      <c r="A1091" s="821" t="s">
        <v>5435</v>
      </c>
      <c r="B1091" s="822" t="s">
        <v>5436</v>
      </c>
      <c r="C1091" s="822" t="s">
        <v>599</v>
      </c>
      <c r="D1091" s="822" t="s">
        <v>2907</v>
      </c>
      <c r="E1091" s="822" t="s">
        <v>5437</v>
      </c>
      <c r="F1091" s="822" t="s">
        <v>5475</v>
      </c>
      <c r="G1091" s="822" t="s">
        <v>2107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8</v>
      </c>
      <c r="Q1091" s="831">
        <v>39124.720000000001</v>
      </c>
      <c r="R1091" s="827"/>
      <c r="S1091" s="832">
        <v>4890.59</v>
      </c>
    </row>
    <row r="1092" spans="1:19" ht="14.45" customHeight="1" x14ac:dyDescent="0.2">
      <c r="A1092" s="821" t="s">
        <v>5435</v>
      </c>
      <c r="B1092" s="822" t="s">
        <v>5436</v>
      </c>
      <c r="C1092" s="822" t="s">
        <v>599</v>
      </c>
      <c r="D1092" s="822" t="s">
        <v>2907</v>
      </c>
      <c r="E1092" s="822" t="s">
        <v>5437</v>
      </c>
      <c r="F1092" s="822" t="s">
        <v>5477</v>
      </c>
      <c r="G1092" s="822" t="s">
        <v>2837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4</v>
      </c>
      <c r="Q1092" s="831">
        <v>36601.32</v>
      </c>
      <c r="R1092" s="827"/>
      <c r="S1092" s="832">
        <v>9150.33</v>
      </c>
    </row>
    <row r="1093" spans="1:19" ht="14.45" customHeight="1" x14ac:dyDescent="0.2">
      <c r="A1093" s="821" t="s">
        <v>5435</v>
      </c>
      <c r="B1093" s="822" t="s">
        <v>5436</v>
      </c>
      <c r="C1093" s="822" t="s">
        <v>599</v>
      </c>
      <c r="D1093" s="822" t="s">
        <v>2907</v>
      </c>
      <c r="E1093" s="822" t="s">
        <v>5437</v>
      </c>
      <c r="F1093" s="822" t="s">
        <v>5481</v>
      </c>
      <c r="G1093" s="822" t="s">
        <v>1298</v>
      </c>
      <c r="H1093" s="831"/>
      <c r="I1093" s="831"/>
      <c r="J1093" s="822"/>
      <c r="K1093" s="822"/>
      <c r="L1093" s="831"/>
      <c r="M1093" s="831"/>
      <c r="N1093" s="822"/>
      <c r="O1093" s="822"/>
      <c r="P1093" s="831">
        <v>0.2</v>
      </c>
      <c r="Q1093" s="831">
        <v>35.04</v>
      </c>
      <c r="R1093" s="827"/>
      <c r="S1093" s="832">
        <v>175.2</v>
      </c>
    </row>
    <row r="1094" spans="1:19" ht="14.45" customHeight="1" x14ac:dyDescent="0.2">
      <c r="A1094" s="821" t="s">
        <v>5435</v>
      </c>
      <c r="B1094" s="822" t="s">
        <v>5436</v>
      </c>
      <c r="C1094" s="822" t="s">
        <v>599</v>
      </c>
      <c r="D1094" s="822" t="s">
        <v>2907</v>
      </c>
      <c r="E1094" s="822" t="s">
        <v>5437</v>
      </c>
      <c r="F1094" s="822" t="s">
        <v>5482</v>
      </c>
      <c r="G1094" s="822" t="s">
        <v>816</v>
      </c>
      <c r="H1094" s="831"/>
      <c r="I1094" s="831"/>
      <c r="J1094" s="822"/>
      <c r="K1094" s="822"/>
      <c r="L1094" s="831"/>
      <c r="M1094" s="831"/>
      <c r="N1094" s="822"/>
      <c r="O1094" s="822"/>
      <c r="P1094" s="831">
        <v>0.4</v>
      </c>
      <c r="Q1094" s="831">
        <v>23.89</v>
      </c>
      <c r="R1094" s="827"/>
      <c r="S1094" s="832">
        <v>59.725000000000001</v>
      </c>
    </row>
    <row r="1095" spans="1:19" ht="14.45" customHeight="1" x14ac:dyDescent="0.2">
      <c r="A1095" s="821" t="s">
        <v>5435</v>
      </c>
      <c r="B1095" s="822" t="s">
        <v>5436</v>
      </c>
      <c r="C1095" s="822" t="s">
        <v>599</v>
      </c>
      <c r="D1095" s="822" t="s">
        <v>2907</v>
      </c>
      <c r="E1095" s="822" t="s">
        <v>5437</v>
      </c>
      <c r="F1095" s="822" t="s">
        <v>5488</v>
      </c>
      <c r="G1095" s="822" t="s">
        <v>5489</v>
      </c>
      <c r="H1095" s="831"/>
      <c r="I1095" s="831"/>
      <c r="J1095" s="822"/>
      <c r="K1095" s="822"/>
      <c r="L1095" s="831">
        <v>3.3000000000000003</v>
      </c>
      <c r="M1095" s="831">
        <v>387.1</v>
      </c>
      <c r="N1095" s="822">
        <v>1</v>
      </c>
      <c r="O1095" s="822">
        <v>117.3030303030303</v>
      </c>
      <c r="P1095" s="831">
        <v>2</v>
      </c>
      <c r="Q1095" s="831">
        <v>234.6</v>
      </c>
      <c r="R1095" s="827">
        <v>0.60604494962541977</v>
      </c>
      <c r="S1095" s="832">
        <v>117.3</v>
      </c>
    </row>
    <row r="1096" spans="1:19" ht="14.45" customHeight="1" x14ac:dyDescent="0.2">
      <c r="A1096" s="821" t="s">
        <v>5435</v>
      </c>
      <c r="B1096" s="822" t="s">
        <v>5436</v>
      </c>
      <c r="C1096" s="822" t="s">
        <v>599</v>
      </c>
      <c r="D1096" s="822" t="s">
        <v>2907</v>
      </c>
      <c r="E1096" s="822" t="s">
        <v>5437</v>
      </c>
      <c r="F1096" s="822" t="s">
        <v>5515</v>
      </c>
      <c r="G1096" s="822" t="s">
        <v>5516</v>
      </c>
      <c r="H1096" s="831"/>
      <c r="I1096" s="831"/>
      <c r="J1096" s="822"/>
      <c r="K1096" s="822"/>
      <c r="L1096" s="831"/>
      <c r="M1096" s="831"/>
      <c r="N1096" s="822"/>
      <c r="O1096" s="822"/>
      <c r="P1096" s="831">
        <v>16</v>
      </c>
      <c r="Q1096" s="831">
        <v>107303.84</v>
      </c>
      <c r="R1096" s="827"/>
      <c r="S1096" s="832">
        <v>6706.49</v>
      </c>
    </row>
    <row r="1097" spans="1:19" ht="14.45" customHeight="1" x14ac:dyDescent="0.2">
      <c r="A1097" s="821" t="s">
        <v>5435</v>
      </c>
      <c r="B1097" s="822" t="s">
        <v>5436</v>
      </c>
      <c r="C1097" s="822" t="s">
        <v>599</v>
      </c>
      <c r="D1097" s="822" t="s">
        <v>2907</v>
      </c>
      <c r="E1097" s="822" t="s">
        <v>5437</v>
      </c>
      <c r="F1097" s="822" t="s">
        <v>5520</v>
      </c>
      <c r="G1097" s="822" t="s">
        <v>2721</v>
      </c>
      <c r="H1097" s="831"/>
      <c r="I1097" s="831"/>
      <c r="J1097" s="822"/>
      <c r="K1097" s="822"/>
      <c r="L1097" s="831">
        <v>0.2</v>
      </c>
      <c r="M1097" s="831">
        <v>115.34</v>
      </c>
      <c r="N1097" s="822">
        <v>1</v>
      </c>
      <c r="O1097" s="822">
        <v>576.69999999999993</v>
      </c>
      <c r="P1097" s="831">
        <v>0.4</v>
      </c>
      <c r="Q1097" s="831">
        <v>230.69</v>
      </c>
      <c r="R1097" s="827">
        <v>2.0000867001907405</v>
      </c>
      <c r="S1097" s="832">
        <v>576.72499999999991</v>
      </c>
    </row>
    <row r="1098" spans="1:19" ht="14.45" customHeight="1" x14ac:dyDescent="0.2">
      <c r="A1098" s="821" t="s">
        <v>5435</v>
      </c>
      <c r="B1098" s="822" t="s">
        <v>5436</v>
      </c>
      <c r="C1098" s="822" t="s">
        <v>599</v>
      </c>
      <c r="D1098" s="822" t="s">
        <v>2907</v>
      </c>
      <c r="E1098" s="822" t="s">
        <v>5437</v>
      </c>
      <c r="F1098" s="822" t="s">
        <v>5521</v>
      </c>
      <c r="G1098" s="822" t="s">
        <v>2721</v>
      </c>
      <c r="H1098" s="831">
        <v>0.60000000000000009</v>
      </c>
      <c r="I1098" s="831">
        <v>3578.31</v>
      </c>
      <c r="J1098" s="822">
        <v>16.764945652173914</v>
      </c>
      <c r="K1098" s="822">
        <v>5963.8499999999995</v>
      </c>
      <c r="L1098" s="831">
        <v>0.4</v>
      </c>
      <c r="M1098" s="831">
        <v>213.44</v>
      </c>
      <c r="N1098" s="822">
        <v>1</v>
      </c>
      <c r="O1098" s="822">
        <v>533.59999999999991</v>
      </c>
      <c r="P1098" s="831">
        <v>4.8000000000000007</v>
      </c>
      <c r="Q1098" s="831">
        <v>2619.37</v>
      </c>
      <c r="R1098" s="827">
        <v>12.272160794602698</v>
      </c>
      <c r="S1098" s="832">
        <v>545.70208333333323</v>
      </c>
    </row>
    <row r="1099" spans="1:19" ht="14.45" customHeight="1" x14ac:dyDescent="0.2">
      <c r="A1099" s="821" t="s">
        <v>5435</v>
      </c>
      <c r="B1099" s="822" t="s">
        <v>5436</v>
      </c>
      <c r="C1099" s="822" t="s">
        <v>599</v>
      </c>
      <c r="D1099" s="822" t="s">
        <v>2907</v>
      </c>
      <c r="E1099" s="822" t="s">
        <v>5437</v>
      </c>
      <c r="F1099" s="822" t="s">
        <v>5525</v>
      </c>
      <c r="G1099" s="822" t="s">
        <v>5526</v>
      </c>
      <c r="H1099" s="831"/>
      <c r="I1099" s="831"/>
      <c r="J1099" s="822"/>
      <c r="K1099" s="822"/>
      <c r="L1099" s="831"/>
      <c r="M1099" s="831"/>
      <c r="N1099" s="822"/>
      <c r="O1099" s="822"/>
      <c r="P1099" s="831">
        <v>26</v>
      </c>
      <c r="Q1099" s="831">
        <v>83396.56</v>
      </c>
      <c r="R1099" s="827"/>
      <c r="S1099" s="832">
        <v>3207.56</v>
      </c>
    </row>
    <row r="1100" spans="1:19" ht="14.45" customHeight="1" x14ac:dyDescent="0.2">
      <c r="A1100" s="821" t="s">
        <v>5435</v>
      </c>
      <c r="B1100" s="822" t="s">
        <v>5436</v>
      </c>
      <c r="C1100" s="822" t="s">
        <v>599</v>
      </c>
      <c r="D1100" s="822" t="s">
        <v>2907</v>
      </c>
      <c r="E1100" s="822" t="s">
        <v>5437</v>
      </c>
      <c r="F1100" s="822" t="s">
        <v>5530</v>
      </c>
      <c r="G1100" s="822" t="s">
        <v>5529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1.87</v>
      </c>
      <c r="Q1100" s="831">
        <v>122797.75999999999</v>
      </c>
      <c r="R1100" s="827"/>
      <c r="S1100" s="832">
        <v>65667.251336898393</v>
      </c>
    </row>
    <row r="1101" spans="1:19" ht="14.45" customHeight="1" x14ac:dyDescent="0.2">
      <c r="A1101" s="821" t="s">
        <v>5435</v>
      </c>
      <c r="B1101" s="822" t="s">
        <v>5436</v>
      </c>
      <c r="C1101" s="822" t="s">
        <v>599</v>
      </c>
      <c r="D1101" s="822" t="s">
        <v>2907</v>
      </c>
      <c r="E1101" s="822" t="s">
        <v>5437</v>
      </c>
      <c r="F1101" s="822" t="s">
        <v>5547</v>
      </c>
      <c r="G1101" s="822" t="s">
        <v>912</v>
      </c>
      <c r="H1101" s="831"/>
      <c r="I1101" s="831"/>
      <c r="J1101" s="822"/>
      <c r="K1101" s="822"/>
      <c r="L1101" s="831"/>
      <c r="M1101" s="831"/>
      <c r="N1101" s="822"/>
      <c r="O1101" s="822"/>
      <c r="P1101" s="831">
        <v>0.9</v>
      </c>
      <c r="Q1101" s="831">
        <v>130.88999999999999</v>
      </c>
      <c r="R1101" s="827"/>
      <c r="S1101" s="832">
        <v>145.43333333333331</v>
      </c>
    </row>
    <row r="1102" spans="1:19" ht="14.45" customHeight="1" x14ac:dyDescent="0.2">
      <c r="A1102" s="821" t="s">
        <v>5435</v>
      </c>
      <c r="B1102" s="822" t="s">
        <v>5436</v>
      </c>
      <c r="C1102" s="822" t="s">
        <v>599</v>
      </c>
      <c r="D1102" s="822" t="s">
        <v>2907</v>
      </c>
      <c r="E1102" s="822" t="s">
        <v>5437</v>
      </c>
      <c r="F1102" s="822" t="s">
        <v>5550</v>
      </c>
      <c r="G1102" s="822" t="s">
        <v>5551</v>
      </c>
      <c r="H1102" s="831"/>
      <c r="I1102" s="831"/>
      <c r="J1102" s="822"/>
      <c r="K1102" s="822"/>
      <c r="L1102" s="831"/>
      <c r="M1102" s="831"/>
      <c r="N1102" s="822"/>
      <c r="O1102" s="822"/>
      <c r="P1102" s="831">
        <v>1</v>
      </c>
      <c r="Q1102" s="831">
        <v>8102.07</v>
      </c>
      <c r="R1102" s="827"/>
      <c r="S1102" s="832">
        <v>8102.07</v>
      </c>
    </row>
    <row r="1103" spans="1:19" ht="14.45" customHeight="1" x14ac:dyDescent="0.2">
      <c r="A1103" s="821" t="s">
        <v>5435</v>
      </c>
      <c r="B1103" s="822" t="s">
        <v>5436</v>
      </c>
      <c r="C1103" s="822" t="s">
        <v>599</v>
      </c>
      <c r="D1103" s="822" t="s">
        <v>2907</v>
      </c>
      <c r="E1103" s="822" t="s">
        <v>5437</v>
      </c>
      <c r="F1103" s="822" t="s">
        <v>5555</v>
      </c>
      <c r="G1103" s="822" t="s">
        <v>5556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8</v>
      </c>
      <c r="Q1103" s="831">
        <v>712.91</v>
      </c>
      <c r="R1103" s="827"/>
      <c r="S1103" s="832">
        <v>89.113749999999996</v>
      </c>
    </row>
    <row r="1104" spans="1:19" ht="14.45" customHeight="1" x14ac:dyDescent="0.2">
      <c r="A1104" s="821" t="s">
        <v>5435</v>
      </c>
      <c r="B1104" s="822" t="s">
        <v>5436</v>
      </c>
      <c r="C1104" s="822" t="s">
        <v>599</v>
      </c>
      <c r="D1104" s="822" t="s">
        <v>2907</v>
      </c>
      <c r="E1104" s="822" t="s">
        <v>5437</v>
      </c>
      <c r="F1104" s="822" t="s">
        <v>5559</v>
      </c>
      <c r="G1104" s="822" t="s">
        <v>5556</v>
      </c>
      <c r="H1104" s="831"/>
      <c r="I1104" s="831"/>
      <c r="J1104" s="822"/>
      <c r="K1104" s="822"/>
      <c r="L1104" s="831"/>
      <c r="M1104" s="831"/>
      <c r="N1104" s="822"/>
      <c r="O1104" s="822"/>
      <c r="P1104" s="831">
        <v>5.28</v>
      </c>
      <c r="Q1104" s="831">
        <v>1809.8799999999999</v>
      </c>
      <c r="R1104" s="827"/>
      <c r="S1104" s="832">
        <v>342.780303030303</v>
      </c>
    </row>
    <row r="1105" spans="1:19" ht="14.45" customHeight="1" x14ac:dyDescent="0.2">
      <c r="A1105" s="821" t="s">
        <v>5435</v>
      </c>
      <c r="B1105" s="822" t="s">
        <v>5436</v>
      </c>
      <c r="C1105" s="822" t="s">
        <v>599</v>
      </c>
      <c r="D1105" s="822" t="s">
        <v>2907</v>
      </c>
      <c r="E1105" s="822" t="s">
        <v>5437</v>
      </c>
      <c r="F1105" s="822" t="s">
        <v>5560</v>
      </c>
      <c r="G1105" s="822" t="s">
        <v>2174</v>
      </c>
      <c r="H1105" s="831"/>
      <c r="I1105" s="831"/>
      <c r="J1105" s="822"/>
      <c r="K1105" s="822"/>
      <c r="L1105" s="831"/>
      <c r="M1105" s="831"/>
      <c r="N1105" s="822"/>
      <c r="O1105" s="822"/>
      <c r="P1105" s="831">
        <v>91.009999999999991</v>
      </c>
      <c r="Q1105" s="831">
        <v>3893625.3</v>
      </c>
      <c r="R1105" s="827"/>
      <c r="S1105" s="832">
        <v>42782.389847269536</v>
      </c>
    </row>
    <row r="1106" spans="1:19" ht="14.45" customHeight="1" x14ac:dyDescent="0.2">
      <c r="A1106" s="821" t="s">
        <v>5435</v>
      </c>
      <c r="B1106" s="822" t="s">
        <v>5436</v>
      </c>
      <c r="C1106" s="822" t="s">
        <v>599</v>
      </c>
      <c r="D1106" s="822" t="s">
        <v>2907</v>
      </c>
      <c r="E1106" s="822" t="s">
        <v>5437</v>
      </c>
      <c r="F1106" s="822" t="s">
        <v>5567</v>
      </c>
      <c r="G1106" s="822" t="s">
        <v>5551</v>
      </c>
      <c r="H1106" s="831"/>
      <c r="I1106" s="831"/>
      <c r="J1106" s="822"/>
      <c r="K1106" s="822"/>
      <c r="L1106" s="831"/>
      <c r="M1106" s="831"/>
      <c r="N1106" s="822"/>
      <c r="O1106" s="822"/>
      <c r="P1106" s="831">
        <v>2</v>
      </c>
      <c r="Q1106" s="831">
        <v>32408.400000000001</v>
      </c>
      <c r="R1106" s="827"/>
      <c r="S1106" s="832">
        <v>16204.2</v>
      </c>
    </row>
    <row r="1107" spans="1:19" ht="14.45" customHeight="1" x14ac:dyDescent="0.2">
      <c r="A1107" s="821" t="s">
        <v>5435</v>
      </c>
      <c r="B1107" s="822" t="s">
        <v>5436</v>
      </c>
      <c r="C1107" s="822" t="s">
        <v>599</v>
      </c>
      <c r="D1107" s="822" t="s">
        <v>2907</v>
      </c>
      <c r="E1107" s="822" t="s">
        <v>5437</v>
      </c>
      <c r="F1107" s="822" t="s">
        <v>5572</v>
      </c>
      <c r="G1107" s="822" t="s">
        <v>2530</v>
      </c>
      <c r="H1107" s="831"/>
      <c r="I1107" s="831"/>
      <c r="J1107" s="822"/>
      <c r="K1107" s="822"/>
      <c r="L1107" s="831"/>
      <c r="M1107" s="831"/>
      <c r="N1107" s="822"/>
      <c r="O1107" s="822"/>
      <c r="P1107" s="831">
        <v>5</v>
      </c>
      <c r="Q1107" s="831">
        <v>409.14</v>
      </c>
      <c r="R1107" s="827"/>
      <c r="S1107" s="832">
        <v>81.828000000000003</v>
      </c>
    </row>
    <row r="1108" spans="1:19" ht="14.45" customHeight="1" x14ac:dyDescent="0.2">
      <c r="A1108" s="821" t="s">
        <v>5435</v>
      </c>
      <c r="B1108" s="822" t="s">
        <v>5436</v>
      </c>
      <c r="C1108" s="822" t="s">
        <v>599</v>
      </c>
      <c r="D1108" s="822" t="s">
        <v>2907</v>
      </c>
      <c r="E1108" s="822" t="s">
        <v>5437</v>
      </c>
      <c r="F1108" s="822" t="s">
        <v>5573</v>
      </c>
      <c r="G1108" s="822" t="s">
        <v>2645</v>
      </c>
      <c r="H1108" s="831"/>
      <c r="I1108" s="831"/>
      <c r="J1108" s="822"/>
      <c r="K1108" s="822"/>
      <c r="L1108" s="831"/>
      <c r="M1108" s="831"/>
      <c r="N1108" s="822"/>
      <c r="O1108" s="822"/>
      <c r="P1108" s="831">
        <v>0.44999999999999996</v>
      </c>
      <c r="Q1108" s="831">
        <v>123.30000000000001</v>
      </c>
      <c r="R1108" s="827"/>
      <c r="S1108" s="832">
        <v>274.00000000000006</v>
      </c>
    </row>
    <row r="1109" spans="1:19" ht="14.45" customHeight="1" x14ac:dyDescent="0.2">
      <c r="A1109" s="821" t="s">
        <v>5435</v>
      </c>
      <c r="B1109" s="822" t="s">
        <v>5436</v>
      </c>
      <c r="C1109" s="822" t="s">
        <v>599</v>
      </c>
      <c r="D1109" s="822" t="s">
        <v>2907</v>
      </c>
      <c r="E1109" s="822" t="s">
        <v>5437</v>
      </c>
      <c r="F1109" s="822" t="s">
        <v>5583</v>
      </c>
      <c r="G1109" s="822" t="s">
        <v>2810</v>
      </c>
      <c r="H1109" s="831"/>
      <c r="I1109" s="831"/>
      <c r="J1109" s="822"/>
      <c r="K1109" s="822"/>
      <c r="L1109" s="831"/>
      <c r="M1109" s="831"/>
      <c r="N1109" s="822"/>
      <c r="O1109" s="822"/>
      <c r="P1109" s="831">
        <v>8</v>
      </c>
      <c r="Q1109" s="831">
        <v>13813.68</v>
      </c>
      <c r="R1109" s="827"/>
      <c r="S1109" s="832">
        <v>1726.71</v>
      </c>
    </row>
    <row r="1110" spans="1:19" ht="14.45" customHeight="1" x14ac:dyDescent="0.2">
      <c r="A1110" s="821" t="s">
        <v>5435</v>
      </c>
      <c r="B1110" s="822" t="s">
        <v>5436</v>
      </c>
      <c r="C1110" s="822" t="s">
        <v>599</v>
      </c>
      <c r="D1110" s="822" t="s">
        <v>2907</v>
      </c>
      <c r="E1110" s="822" t="s">
        <v>5437</v>
      </c>
      <c r="F1110" s="822" t="s">
        <v>5584</v>
      </c>
      <c r="G1110" s="822" t="s">
        <v>5585</v>
      </c>
      <c r="H1110" s="831"/>
      <c r="I1110" s="831"/>
      <c r="J1110" s="822"/>
      <c r="K1110" s="822"/>
      <c r="L1110" s="831"/>
      <c r="M1110" s="831"/>
      <c r="N1110" s="822"/>
      <c r="O1110" s="822"/>
      <c r="P1110" s="831">
        <v>8</v>
      </c>
      <c r="Q1110" s="831">
        <v>32660.57</v>
      </c>
      <c r="R1110" s="827"/>
      <c r="S1110" s="832">
        <v>4082.57125</v>
      </c>
    </row>
    <row r="1111" spans="1:19" ht="14.45" customHeight="1" x14ac:dyDescent="0.2">
      <c r="A1111" s="821" t="s">
        <v>5435</v>
      </c>
      <c r="B1111" s="822" t="s">
        <v>5436</v>
      </c>
      <c r="C1111" s="822" t="s">
        <v>599</v>
      </c>
      <c r="D1111" s="822" t="s">
        <v>2907</v>
      </c>
      <c r="E1111" s="822" t="s">
        <v>5437</v>
      </c>
      <c r="F1111" s="822" t="s">
        <v>5586</v>
      </c>
      <c r="G1111" s="822" t="s">
        <v>3875</v>
      </c>
      <c r="H1111" s="831"/>
      <c r="I1111" s="831"/>
      <c r="J1111" s="822"/>
      <c r="K1111" s="822"/>
      <c r="L1111" s="831"/>
      <c r="M1111" s="831"/>
      <c r="N1111" s="822"/>
      <c r="O1111" s="822"/>
      <c r="P1111" s="831">
        <v>4.97</v>
      </c>
      <c r="Q1111" s="831">
        <v>39237.35</v>
      </c>
      <c r="R1111" s="827"/>
      <c r="S1111" s="832">
        <v>7894.8390342052317</v>
      </c>
    </row>
    <row r="1112" spans="1:19" ht="14.45" customHeight="1" x14ac:dyDescent="0.2">
      <c r="A1112" s="821" t="s">
        <v>5435</v>
      </c>
      <c r="B1112" s="822" t="s">
        <v>5436</v>
      </c>
      <c r="C1112" s="822" t="s">
        <v>599</v>
      </c>
      <c r="D1112" s="822" t="s">
        <v>2907</v>
      </c>
      <c r="E1112" s="822" t="s">
        <v>5437</v>
      </c>
      <c r="F1112" s="822" t="s">
        <v>5589</v>
      </c>
      <c r="G1112" s="822" t="s">
        <v>5590</v>
      </c>
      <c r="H1112" s="831"/>
      <c r="I1112" s="831"/>
      <c r="J1112" s="822"/>
      <c r="K1112" s="822"/>
      <c r="L1112" s="831"/>
      <c r="M1112" s="831"/>
      <c r="N1112" s="822"/>
      <c r="O1112" s="822"/>
      <c r="P1112" s="831">
        <v>3</v>
      </c>
      <c r="Q1112" s="831">
        <v>109.2</v>
      </c>
      <c r="R1112" s="827"/>
      <c r="S1112" s="832">
        <v>36.4</v>
      </c>
    </row>
    <row r="1113" spans="1:19" ht="14.45" customHeight="1" x14ac:dyDescent="0.2">
      <c r="A1113" s="821" t="s">
        <v>5435</v>
      </c>
      <c r="B1113" s="822" t="s">
        <v>5436</v>
      </c>
      <c r="C1113" s="822" t="s">
        <v>599</v>
      </c>
      <c r="D1113" s="822" t="s">
        <v>2907</v>
      </c>
      <c r="E1113" s="822" t="s">
        <v>5437</v>
      </c>
      <c r="F1113" s="822" t="s">
        <v>5602</v>
      </c>
      <c r="G1113" s="822" t="s">
        <v>3875</v>
      </c>
      <c r="H1113" s="831"/>
      <c r="I1113" s="831"/>
      <c r="J1113" s="822"/>
      <c r="K1113" s="822"/>
      <c r="L1113" s="831"/>
      <c r="M1113" s="831"/>
      <c r="N1113" s="822"/>
      <c r="O1113" s="822"/>
      <c r="P1113" s="831">
        <v>11.29</v>
      </c>
      <c r="Q1113" s="831">
        <v>222742.74</v>
      </c>
      <c r="R1113" s="827"/>
      <c r="S1113" s="832">
        <v>19729.206377325067</v>
      </c>
    </row>
    <row r="1114" spans="1:19" ht="14.45" customHeight="1" x14ac:dyDescent="0.2">
      <c r="A1114" s="821" t="s">
        <v>5435</v>
      </c>
      <c r="B1114" s="822" t="s">
        <v>5436</v>
      </c>
      <c r="C1114" s="822" t="s">
        <v>599</v>
      </c>
      <c r="D1114" s="822" t="s">
        <v>2907</v>
      </c>
      <c r="E1114" s="822" t="s">
        <v>5437</v>
      </c>
      <c r="F1114" s="822" t="s">
        <v>5603</v>
      </c>
      <c r="G1114" s="822" t="s">
        <v>1641</v>
      </c>
      <c r="H1114" s="831"/>
      <c r="I1114" s="831"/>
      <c r="J1114" s="822"/>
      <c r="K1114" s="822"/>
      <c r="L1114" s="831"/>
      <c r="M1114" s="831"/>
      <c r="N1114" s="822"/>
      <c r="O1114" s="822"/>
      <c r="P1114" s="831">
        <v>10</v>
      </c>
      <c r="Q1114" s="831">
        <v>12425.599999999999</v>
      </c>
      <c r="R1114" s="827"/>
      <c r="S1114" s="832">
        <v>1242.56</v>
      </c>
    </row>
    <row r="1115" spans="1:19" ht="14.45" customHeight="1" x14ac:dyDescent="0.2">
      <c r="A1115" s="821" t="s">
        <v>5435</v>
      </c>
      <c r="B1115" s="822" t="s">
        <v>5436</v>
      </c>
      <c r="C1115" s="822" t="s">
        <v>599</v>
      </c>
      <c r="D1115" s="822" t="s">
        <v>2907</v>
      </c>
      <c r="E1115" s="822" t="s">
        <v>5437</v>
      </c>
      <c r="F1115" s="822" t="s">
        <v>5605</v>
      </c>
      <c r="G1115" s="822" t="s">
        <v>5606</v>
      </c>
      <c r="H1115" s="831"/>
      <c r="I1115" s="831"/>
      <c r="J1115" s="822"/>
      <c r="K1115" s="822"/>
      <c r="L1115" s="831"/>
      <c r="M1115" s="831"/>
      <c r="N1115" s="822"/>
      <c r="O1115" s="822"/>
      <c r="P1115" s="831">
        <v>1</v>
      </c>
      <c r="Q1115" s="831">
        <v>1186.57</v>
      </c>
      <c r="R1115" s="827"/>
      <c r="S1115" s="832">
        <v>1186.57</v>
      </c>
    </row>
    <row r="1116" spans="1:19" ht="14.45" customHeight="1" x14ac:dyDescent="0.2">
      <c r="A1116" s="821" t="s">
        <v>5435</v>
      </c>
      <c r="B1116" s="822" t="s">
        <v>5436</v>
      </c>
      <c r="C1116" s="822" t="s">
        <v>599</v>
      </c>
      <c r="D1116" s="822" t="s">
        <v>2907</v>
      </c>
      <c r="E1116" s="822" t="s">
        <v>5437</v>
      </c>
      <c r="F1116" s="822" t="s">
        <v>5607</v>
      </c>
      <c r="G1116" s="822" t="s">
        <v>5606</v>
      </c>
      <c r="H1116" s="831"/>
      <c r="I1116" s="831"/>
      <c r="J1116" s="822"/>
      <c r="K1116" s="822"/>
      <c r="L1116" s="831"/>
      <c r="M1116" s="831"/>
      <c r="N1116" s="822"/>
      <c r="O1116" s="822"/>
      <c r="P1116" s="831">
        <v>2</v>
      </c>
      <c r="Q1116" s="831">
        <v>7930.1</v>
      </c>
      <c r="R1116" s="827"/>
      <c r="S1116" s="832">
        <v>3965.05</v>
      </c>
    </row>
    <row r="1117" spans="1:19" ht="14.45" customHeight="1" x14ac:dyDescent="0.2">
      <c r="A1117" s="821" t="s">
        <v>5435</v>
      </c>
      <c r="B1117" s="822" t="s">
        <v>5436</v>
      </c>
      <c r="C1117" s="822" t="s">
        <v>599</v>
      </c>
      <c r="D1117" s="822" t="s">
        <v>2907</v>
      </c>
      <c r="E1117" s="822" t="s">
        <v>5437</v>
      </c>
      <c r="F1117" s="822" t="s">
        <v>5613</v>
      </c>
      <c r="G1117" s="822" t="s">
        <v>5614</v>
      </c>
      <c r="H1117" s="831"/>
      <c r="I1117" s="831"/>
      <c r="J1117" s="822"/>
      <c r="K1117" s="822"/>
      <c r="L1117" s="831"/>
      <c r="M1117" s="831"/>
      <c r="N1117" s="822"/>
      <c r="O1117" s="822"/>
      <c r="P1117" s="831">
        <v>81</v>
      </c>
      <c r="Q1117" s="831">
        <v>3712220.2799999993</v>
      </c>
      <c r="R1117" s="827"/>
      <c r="S1117" s="832">
        <v>45829.87999999999</v>
      </c>
    </row>
    <row r="1118" spans="1:19" ht="14.45" customHeight="1" x14ac:dyDescent="0.2">
      <c r="A1118" s="821" t="s">
        <v>5435</v>
      </c>
      <c r="B1118" s="822" t="s">
        <v>5436</v>
      </c>
      <c r="C1118" s="822" t="s">
        <v>599</v>
      </c>
      <c r="D1118" s="822" t="s">
        <v>2907</v>
      </c>
      <c r="E1118" s="822" t="s">
        <v>5437</v>
      </c>
      <c r="F1118" s="822" t="s">
        <v>5616</v>
      </c>
      <c r="G1118" s="822" t="s">
        <v>845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3.88</v>
      </c>
      <c r="Q1118" s="831">
        <v>282.93</v>
      </c>
      <c r="R1118" s="827"/>
      <c r="S1118" s="832">
        <v>72.920103092783506</v>
      </c>
    </row>
    <row r="1119" spans="1:19" ht="14.45" customHeight="1" x14ac:dyDescent="0.2">
      <c r="A1119" s="821" t="s">
        <v>5435</v>
      </c>
      <c r="B1119" s="822" t="s">
        <v>5436</v>
      </c>
      <c r="C1119" s="822" t="s">
        <v>599</v>
      </c>
      <c r="D1119" s="822" t="s">
        <v>2907</v>
      </c>
      <c r="E1119" s="822" t="s">
        <v>5437</v>
      </c>
      <c r="F1119" s="822" t="s">
        <v>5626</v>
      </c>
      <c r="G1119" s="822" t="s">
        <v>5622</v>
      </c>
      <c r="H1119" s="831">
        <v>4</v>
      </c>
      <c r="I1119" s="831">
        <v>88154.78</v>
      </c>
      <c r="J1119" s="822"/>
      <c r="K1119" s="822">
        <v>22038.695</v>
      </c>
      <c r="L1119" s="831"/>
      <c r="M1119" s="831"/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 t="s">
        <v>5435</v>
      </c>
      <c r="B1120" s="822" t="s">
        <v>5436</v>
      </c>
      <c r="C1120" s="822" t="s">
        <v>599</v>
      </c>
      <c r="D1120" s="822" t="s">
        <v>2907</v>
      </c>
      <c r="E1120" s="822" t="s">
        <v>5437</v>
      </c>
      <c r="F1120" s="822" t="s">
        <v>5627</v>
      </c>
      <c r="G1120" s="822" t="s">
        <v>752</v>
      </c>
      <c r="H1120" s="831"/>
      <c r="I1120" s="831"/>
      <c r="J1120" s="822"/>
      <c r="K1120" s="822"/>
      <c r="L1120" s="831"/>
      <c r="M1120" s="831"/>
      <c r="N1120" s="822"/>
      <c r="O1120" s="822"/>
      <c r="P1120" s="831">
        <v>1.51</v>
      </c>
      <c r="Q1120" s="831">
        <v>167.61</v>
      </c>
      <c r="R1120" s="827"/>
      <c r="S1120" s="832">
        <v>111.00000000000001</v>
      </c>
    </row>
    <row r="1121" spans="1:19" ht="14.45" customHeight="1" x14ac:dyDescent="0.2">
      <c r="A1121" s="821" t="s">
        <v>5435</v>
      </c>
      <c r="B1121" s="822" t="s">
        <v>5436</v>
      </c>
      <c r="C1121" s="822" t="s">
        <v>599</v>
      </c>
      <c r="D1121" s="822" t="s">
        <v>2907</v>
      </c>
      <c r="E1121" s="822" t="s">
        <v>5437</v>
      </c>
      <c r="F1121" s="822" t="s">
        <v>5628</v>
      </c>
      <c r="G1121" s="822" t="s">
        <v>752</v>
      </c>
      <c r="H1121" s="831"/>
      <c r="I1121" s="831"/>
      <c r="J1121" s="822"/>
      <c r="K1121" s="822"/>
      <c r="L1121" s="831"/>
      <c r="M1121" s="831"/>
      <c r="N1121" s="822"/>
      <c r="O1121" s="822"/>
      <c r="P1121" s="831">
        <v>0.42000000000000004</v>
      </c>
      <c r="Q1121" s="831">
        <v>120.99</v>
      </c>
      <c r="R1121" s="827"/>
      <c r="S1121" s="832">
        <v>288.07142857142856</v>
      </c>
    </row>
    <row r="1122" spans="1:19" ht="14.45" customHeight="1" x14ac:dyDescent="0.2">
      <c r="A1122" s="821" t="s">
        <v>5435</v>
      </c>
      <c r="B1122" s="822" t="s">
        <v>5436</v>
      </c>
      <c r="C1122" s="822" t="s">
        <v>599</v>
      </c>
      <c r="D1122" s="822" t="s">
        <v>2907</v>
      </c>
      <c r="E1122" s="822" t="s">
        <v>5437</v>
      </c>
      <c r="F1122" s="822" t="s">
        <v>5632</v>
      </c>
      <c r="G1122" s="822" t="s">
        <v>1039</v>
      </c>
      <c r="H1122" s="831"/>
      <c r="I1122" s="831"/>
      <c r="J1122" s="822"/>
      <c r="K1122" s="822"/>
      <c r="L1122" s="831"/>
      <c r="M1122" s="831"/>
      <c r="N1122" s="822"/>
      <c r="O1122" s="822"/>
      <c r="P1122" s="831">
        <v>2.96</v>
      </c>
      <c r="Q1122" s="831">
        <v>291.94</v>
      </c>
      <c r="R1122" s="827"/>
      <c r="S1122" s="832">
        <v>98.628378378378372</v>
      </c>
    </row>
    <row r="1123" spans="1:19" ht="14.45" customHeight="1" x14ac:dyDescent="0.2">
      <c r="A1123" s="821" t="s">
        <v>5435</v>
      </c>
      <c r="B1123" s="822" t="s">
        <v>5436</v>
      </c>
      <c r="C1123" s="822" t="s">
        <v>599</v>
      </c>
      <c r="D1123" s="822" t="s">
        <v>2907</v>
      </c>
      <c r="E1123" s="822" t="s">
        <v>5437</v>
      </c>
      <c r="F1123" s="822" t="s">
        <v>5646</v>
      </c>
      <c r="G1123" s="822" t="s">
        <v>2100</v>
      </c>
      <c r="H1123" s="831"/>
      <c r="I1123" s="831"/>
      <c r="J1123" s="822"/>
      <c r="K1123" s="822"/>
      <c r="L1123" s="831"/>
      <c r="M1123" s="831"/>
      <c r="N1123" s="822"/>
      <c r="O1123" s="822"/>
      <c r="P1123" s="831">
        <v>2</v>
      </c>
      <c r="Q1123" s="831">
        <v>186053.8</v>
      </c>
      <c r="R1123" s="827"/>
      <c r="S1123" s="832">
        <v>93026.9</v>
      </c>
    </row>
    <row r="1124" spans="1:19" ht="14.45" customHeight="1" x14ac:dyDescent="0.2">
      <c r="A1124" s="821" t="s">
        <v>5435</v>
      </c>
      <c r="B1124" s="822" t="s">
        <v>5436</v>
      </c>
      <c r="C1124" s="822" t="s">
        <v>599</v>
      </c>
      <c r="D1124" s="822" t="s">
        <v>2907</v>
      </c>
      <c r="E1124" s="822" t="s">
        <v>5437</v>
      </c>
      <c r="F1124" s="822" t="s">
        <v>5650</v>
      </c>
      <c r="G1124" s="822" t="s">
        <v>5651</v>
      </c>
      <c r="H1124" s="831"/>
      <c r="I1124" s="831"/>
      <c r="J1124" s="822"/>
      <c r="K1124" s="822"/>
      <c r="L1124" s="831"/>
      <c r="M1124" s="831"/>
      <c r="N1124" s="822"/>
      <c r="O1124" s="822"/>
      <c r="P1124" s="831">
        <v>0.4</v>
      </c>
      <c r="Q1124" s="831">
        <v>21.76</v>
      </c>
      <c r="R1124" s="827"/>
      <c r="S1124" s="832">
        <v>54.4</v>
      </c>
    </row>
    <row r="1125" spans="1:19" ht="14.45" customHeight="1" x14ac:dyDescent="0.2">
      <c r="A1125" s="821" t="s">
        <v>5435</v>
      </c>
      <c r="B1125" s="822" t="s">
        <v>5436</v>
      </c>
      <c r="C1125" s="822" t="s">
        <v>599</v>
      </c>
      <c r="D1125" s="822" t="s">
        <v>2907</v>
      </c>
      <c r="E1125" s="822" t="s">
        <v>5437</v>
      </c>
      <c r="F1125" s="822" t="s">
        <v>5653</v>
      </c>
      <c r="G1125" s="822" t="s">
        <v>2036</v>
      </c>
      <c r="H1125" s="831"/>
      <c r="I1125" s="831"/>
      <c r="J1125" s="822"/>
      <c r="K1125" s="822"/>
      <c r="L1125" s="831">
        <v>1</v>
      </c>
      <c r="M1125" s="831">
        <v>11086</v>
      </c>
      <c r="N1125" s="822">
        <v>1</v>
      </c>
      <c r="O1125" s="822">
        <v>11086</v>
      </c>
      <c r="P1125" s="831">
        <v>5</v>
      </c>
      <c r="Q1125" s="831">
        <v>55337.8</v>
      </c>
      <c r="R1125" s="827">
        <v>4.9916832040411334</v>
      </c>
      <c r="S1125" s="832">
        <v>11067.560000000001</v>
      </c>
    </row>
    <row r="1126" spans="1:19" ht="14.45" customHeight="1" x14ac:dyDescent="0.2">
      <c r="A1126" s="821" t="s">
        <v>5435</v>
      </c>
      <c r="B1126" s="822" t="s">
        <v>5436</v>
      </c>
      <c r="C1126" s="822" t="s">
        <v>599</v>
      </c>
      <c r="D1126" s="822" t="s">
        <v>2907</v>
      </c>
      <c r="E1126" s="822" t="s">
        <v>5437</v>
      </c>
      <c r="F1126" s="822" t="s">
        <v>5661</v>
      </c>
      <c r="G1126" s="822" t="s">
        <v>947</v>
      </c>
      <c r="H1126" s="831"/>
      <c r="I1126" s="831"/>
      <c r="J1126" s="822"/>
      <c r="K1126" s="822"/>
      <c r="L1126" s="831"/>
      <c r="M1126" s="831"/>
      <c r="N1126" s="822"/>
      <c r="O1126" s="822"/>
      <c r="P1126" s="831">
        <v>0.06</v>
      </c>
      <c r="Q1126" s="831">
        <v>25.95</v>
      </c>
      <c r="R1126" s="827"/>
      <c r="S1126" s="832">
        <v>432.5</v>
      </c>
    </row>
    <row r="1127" spans="1:19" ht="14.45" customHeight="1" x14ac:dyDescent="0.2">
      <c r="A1127" s="821" t="s">
        <v>5435</v>
      </c>
      <c r="B1127" s="822" t="s">
        <v>5436</v>
      </c>
      <c r="C1127" s="822" t="s">
        <v>599</v>
      </c>
      <c r="D1127" s="822" t="s">
        <v>2907</v>
      </c>
      <c r="E1127" s="822" t="s">
        <v>5437</v>
      </c>
      <c r="F1127" s="822" t="s">
        <v>5666</v>
      </c>
      <c r="G1127" s="822" t="s">
        <v>947</v>
      </c>
      <c r="H1127" s="831"/>
      <c r="I1127" s="831"/>
      <c r="J1127" s="822"/>
      <c r="K1127" s="822"/>
      <c r="L1127" s="831"/>
      <c r="M1127" s="831"/>
      <c r="N1127" s="822"/>
      <c r="O1127" s="822"/>
      <c r="P1127" s="831">
        <v>2</v>
      </c>
      <c r="Q1127" s="831">
        <v>487.88</v>
      </c>
      <c r="R1127" s="827"/>
      <c r="S1127" s="832">
        <v>243.94</v>
      </c>
    </row>
    <row r="1128" spans="1:19" ht="14.45" customHeight="1" x14ac:dyDescent="0.2">
      <c r="A1128" s="821" t="s">
        <v>5435</v>
      </c>
      <c r="B1128" s="822" t="s">
        <v>5436</v>
      </c>
      <c r="C1128" s="822" t="s">
        <v>599</v>
      </c>
      <c r="D1128" s="822" t="s">
        <v>2907</v>
      </c>
      <c r="E1128" s="822" t="s">
        <v>5437</v>
      </c>
      <c r="F1128" s="822" t="s">
        <v>5667</v>
      </c>
      <c r="G1128" s="822" t="s">
        <v>947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6</v>
      </c>
      <c r="Q1128" s="831">
        <v>459.06</v>
      </c>
      <c r="R1128" s="827"/>
      <c r="S1128" s="832">
        <v>76.510000000000005</v>
      </c>
    </row>
    <row r="1129" spans="1:19" ht="14.45" customHeight="1" x14ac:dyDescent="0.2">
      <c r="A1129" s="821" t="s">
        <v>5435</v>
      </c>
      <c r="B1129" s="822" t="s">
        <v>5436</v>
      </c>
      <c r="C1129" s="822" t="s">
        <v>599</v>
      </c>
      <c r="D1129" s="822" t="s">
        <v>2907</v>
      </c>
      <c r="E1129" s="822" t="s">
        <v>5437</v>
      </c>
      <c r="F1129" s="822" t="s">
        <v>5668</v>
      </c>
      <c r="G1129" s="822" t="s">
        <v>1039</v>
      </c>
      <c r="H1129" s="831"/>
      <c r="I1129" s="831"/>
      <c r="J1129" s="822"/>
      <c r="K1129" s="822"/>
      <c r="L1129" s="831"/>
      <c r="M1129" s="831"/>
      <c r="N1129" s="822"/>
      <c r="O1129" s="822"/>
      <c r="P1129" s="831">
        <v>2</v>
      </c>
      <c r="Q1129" s="831">
        <v>851.42</v>
      </c>
      <c r="R1129" s="827"/>
      <c r="S1129" s="832">
        <v>425.71</v>
      </c>
    </row>
    <row r="1130" spans="1:19" ht="14.45" customHeight="1" x14ac:dyDescent="0.2">
      <c r="A1130" s="821" t="s">
        <v>5435</v>
      </c>
      <c r="B1130" s="822" t="s">
        <v>5436</v>
      </c>
      <c r="C1130" s="822" t="s">
        <v>599</v>
      </c>
      <c r="D1130" s="822" t="s">
        <v>2907</v>
      </c>
      <c r="E1130" s="822" t="s">
        <v>5437</v>
      </c>
      <c r="F1130" s="822" t="s">
        <v>5669</v>
      </c>
      <c r="G1130" s="822" t="s">
        <v>2057</v>
      </c>
      <c r="H1130" s="831"/>
      <c r="I1130" s="831"/>
      <c r="J1130" s="822"/>
      <c r="K1130" s="822"/>
      <c r="L1130" s="831"/>
      <c r="M1130" s="831"/>
      <c r="N1130" s="822"/>
      <c r="O1130" s="822"/>
      <c r="P1130" s="831">
        <v>1</v>
      </c>
      <c r="Q1130" s="831">
        <v>4063.52</v>
      </c>
      <c r="R1130" s="827"/>
      <c r="S1130" s="832">
        <v>4063.52</v>
      </c>
    </row>
    <row r="1131" spans="1:19" ht="14.45" customHeight="1" x14ac:dyDescent="0.2">
      <c r="A1131" s="821" t="s">
        <v>5435</v>
      </c>
      <c r="B1131" s="822" t="s">
        <v>5436</v>
      </c>
      <c r="C1131" s="822" t="s">
        <v>599</v>
      </c>
      <c r="D1131" s="822" t="s">
        <v>2907</v>
      </c>
      <c r="E1131" s="822" t="s">
        <v>5437</v>
      </c>
      <c r="F1131" s="822" t="s">
        <v>5670</v>
      </c>
      <c r="G1131" s="822" t="s">
        <v>2057</v>
      </c>
      <c r="H1131" s="831"/>
      <c r="I1131" s="831"/>
      <c r="J1131" s="822"/>
      <c r="K1131" s="822"/>
      <c r="L1131" s="831"/>
      <c r="M1131" s="831"/>
      <c r="N1131" s="822"/>
      <c r="O1131" s="822"/>
      <c r="P1131" s="831">
        <v>3</v>
      </c>
      <c r="Q1131" s="831">
        <v>3872.58</v>
      </c>
      <c r="R1131" s="827"/>
      <c r="S1131" s="832">
        <v>1290.8599999999999</v>
      </c>
    </row>
    <row r="1132" spans="1:19" ht="14.45" customHeight="1" x14ac:dyDescent="0.2">
      <c r="A1132" s="821" t="s">
        <v>5435</v>
      </c>
      <c r="B1132" s="822" t="s">
        <v>5436</v>
      </c>
      <c r="C1132" s="822" t="s">
        <v>599</v>
      </c>
      <c r="D1132" s="822" t="s">
        <v>2907</v>
      </c>
      <c r="E1132" s="822" t="s">
        <v>5437</v>
      </c>
      <c r="F1132" s="822" t="s">
        <v>5672</v>
      </c>
      <c r="G1132" s="822" t="s">
        <v>1230</v>
      </c>
      <c r="H1132" s="831"/>
      <c r="I1132" s="831"/>
      <c r="J1132" s="822"/>
      <c r="K1132" s="822"/>
      <c r="L1132" s="831"/>
      <c r="M1132" s="831"/>
      <c r="N1132" s="822"/>
      <c r="O1132" s="822"/>
      <c r="P1132" s="831">
        <v>4.2200000000000006</v>
      </c>
      <c r="Q1132" s="831">
        <v>757.5</v>
      </c>
      <c r="R1132" s="827"/>
      <c r="S1132" s="832">
        <v>179.50236966824642</v>
      </c>
    </row>
    <row r="1133" spans="1:19" ht="14.45" customHeight="1" x14ac:dyDescent="0.2">
      <c r="A1133" s="821" t="s">
        <v>5435</v>
      </c>
      <c r="B1133" s="822" t="s">
        <v>5436</v>
      </c>
      <c r="C1133" s="822" t="s">
        <v>599</v>
      </c>
      <c r="D1133" s="822" t="s">
        <v>2907</v>
      </c>
      <c r="E1133" s="822" t="s">
        <v>5437</v>
      </c>
      <c r="F1133" s="822" t="s">
        <v>5677</v>
      </c>
      <c r="G1133" s="822" t="s">
        <v>1230</v>
      </c>
      <c r="H1133" s="831"/>
      <c r="I1133" s="831"/>
      <c r="J1133" s="822"/>
      <c r="K1133" s="822"/>
      <c r="L1133" s="831"/>
      <c r="M1133" s="831"/>
      <c r="N1133" s="822"/>
      <c r="O1133" s="822"/>
      <c r="P1133" s="831">
        <v>1</v>
      </c>
      <c r="Q1133" s="831">
        <v>104.35</v>
      </c>
      <c r="R1133" s="827"/>
      <c r="S1133" s="832">
        <v>104.35</v>
      </c>
    </row>
    <row r="1134" spans="1:19" ht="14.45" customHeight="1" x14ac:dyDescent="0.2">
      <c r="A1134" s="821" t="s">
        <v>5435</v>
      </c>
      <c r="B1134" s="822" t="s">
        <v>5436</v>
      </c>
      <c r="C1134" s="822" t="s">
        <v>599</v>
      </c>
      <c r="D1134" s="822" t="s">
        <v>2907</v>
      </c>
      <c r="E1134" s="822" t="s">
        <v>5437</v>
      </c>
      <c r="F1134" s="822" t="s">
        <v>5684</v>
      </c>
      <c r="G1134" s="822" t="s">
        <v>1039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1</v>
      </c>
      <c r="Q1134" s="831">
        <v>185.32</v>
      </c>
      <c r="R1134" s="827"/>
      <c r="S1134" s="832">
        <v>185.32</v>
      </c>
    </row>
    <row r="1135" spans="1:19" ht="14.45" customHeight="1" x14ac:dyDescent="0.2">
      <c r="A1135" s="821" t="s">
        <v>5435</v>
      </c>
      <c r="B1135" s="822" t="s">
        <v>5436</v>
      </c>
      <c r="C1135" s="822" t="s">
        <v>599</v>
      </c>
      <c r="D1135" s="822" t="s">
        <v>2907</v>
      </c>
      <c r="E1135" s="822" t="s">
        <v>5437</v>
      </c>
      <c r="F1135" s="822" t="s">
        <v>5690</v>
      </c>
      <c r="G1135" s="822" t="s">
        <v>912</v>
      </c>
      <c r="H1135" s="831"/>
      <c r="I1135" s="831"/>
      <c r="J1135" s="822"/>
      <c r="K1135" s="822"/>
      <c r="L1135" s="831"/>
      <c r="M1135" s="831"/>
      <c r="N1135" s="822"/>
      <c r="O1135" s="822"/>
      <c r="P1135" s="831">
        <v>4.83</v>
      </c>
      <c r="Q1135" s="831">
        <v>702.43</v>
      </c>
      <c r="R1135" s="827"/>
      <c r="S1135" s="832">
        <v>145.43064182194615</v>
      </c>
    </row>
    <row r="1136" spans="1:19" ht="14.45" customHeight="1" x14ac:dyDescent="0.2">
      <c r="A1136" s="821" t="s">
        <v>5435</v>
      </c>
      <c r="B1136" s="822" t="s">
        <v>5436</v>
      </c>
      <c r="C1136" s="822" t="s">
        <v>599</v>
      </c>
      <c r="D1136" s="822" t="s">
        <v>2907</v>
      </c>
      <c r="E1136" s="822" t="s">
        <v>5694</v>
      </c>
      <c r="F1136" s="822" t="s">
        <v>5697</v>
      </c>
      <c r="G1136" s="822" t="s">
        <v>5698</v>
      </c>
      <c r="H1136" s="831"/>
      <c r="I1136" s="831"/>
      <c r="J1136" s="822"/>
      <c r="K1136" s="822"/>
      <c r="L1136" s="831"/>
      <c r="M1136" s="831"/>
      <c r="N1136" s="822"/>
      <c r="O1136" s="822"/>
      <c r="P1136" s="831">
        <v>2</v>
      </c>
      <c r="Q1136" s="831">
        <v>5340.68</v>
      </c>
      <c r="R1136" s="827"/>
      <c r="S1136" s="832">
        <v>2670.34</v>
      </c>
    </row>
    <row r="1137" spans="1:19" ht="14.45" customHeight="1" x14ac:dyDescent="0.2">
      <c r="A1137" s="821" t="s">
        <v>5435</v>
      </c>
      <c r="B1137" s="822" t="s">
        <v>5436</v>
      </c>
      <c r="C1137" s="822" t="s">
        <v>599</v>
      </c>
      <c r="D1137" s="822" t="s">
        <v>2907</v>
      </c>
      <c r="E1137" s="822" t="s">
        <v>5703</v>
      </c>
      <c r="F1137" s="822" t="s">
        <v>5706</v>
      </c>
      <c r="G1137" s="822" t="s">
        <v>5707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5</v>
      </c>
      <c r="Q1137" s="831">
        <v>2813.25</v>
      </c>
      <c r="R1137" s="827"/>
      <c r="S1137" s="832">
        <v>562.65</v>
      </c>
    </row>
    <row r="1138" spans="1:19" ht="14.45" customHeight="1" x14ac:dyDescent="0.2">
      <c r="A1138" s="821" t="s">
        <v>5435</v>
      </c>
      <c r="B1138" s="822" t="s">
        <v>5436</v>
      </c>
      <c r="C1138" s="822" t="s">
        <v>599</v>
      </c>
      <c r="D1138" s="822" t="s">
        <v>2907</v>
      </c>
      <c r="E1138" s="822" t="s">
        <v>5703</v>
      </c>
      <c r="F1138" s="822" t="s">
        <v>5714</v>
      </c>
      <c r="G1138" s="822" t="s">
        <v>5715</v>
      </c>
      <c r="H1138" s="831"/>
      <c r="I1138" s="831"/>
      <c r="J1138" s="822"/>
      <c r="K1138" s="822"/>
      <c r="L1138" s="831"/>
      <c r="M1138" s="831"/>
      <c r="N1138" s="822"/>
      <c r="O1138" s="822"/>
      <c r="P1138" s="831">
        <v>30</v>
      </c>
      <c r="Q1138" s="831">
        <v>5379.0000000000009</v>
      </c>
      <c r="R1138" s="827"/>
      <c r="S1138" s="832">
        <v>179.30000000000004</v>
      </c>
    </row>
    <row r="1139" spans="1:19" ht="14.45" customHeight="1" x14ac:dyDescent="0.2">
      <c r="A1139" s="821" t="s">
        <v>5435</v>
      </c>
      <c r="B1139" s="822" t="s">
        <v>5436</v>
      </c>
      <c r="C1139" s="822" t="s">
        <v>599</v>
      </c>
      <c r="D1139" s="822" t="s">
        <v>2907</v>
      </c>
      <c r="E1139" s="822" t="s">
        <v>5703</v>
      </c>
      <c r="F1139" s="822" t="s">
        <v>5722</v>
      </c>
      <c r="G1139" s="822" t="s">
        <v>5721</v>
      </c>
      <c r="H1139" s="831"/>
      <c r="I1139" s="831"/>
      <c r="J1139" s="822"/>
      <c r="K1139" s="822"/>
      <c r="L1139" s="831"/>
      <c r="M1139" s="831"/>
      <c r="N1139" s="822"/>
      <c r="O1139" s="822"/>
      <c r="P1139" s="831">
        <v>48</v>
      </c>
      <c r="Q1139" s="831">
        <v>3646.5600000000004</v>
      </c>
      <c r="R1139" s="827"/>
      <c r="S1139" s="832">
        <v>75.970000000000013</v>
      </c>
    </row>
    <row r="1140" spans="1:19" ht="14.45" customHeight="1" x14ac:dyDescent="0.2">
      <c r="A1140" s="821" t="s">
        <v>5435</v>
      </c>
      <c r="B1140" s="822" t="s">
        <v>5436</v>
      </c>
      <c r="C1140" s="822" t="s">
        <v>599</v>
      </c>
      <c r="D1140" s="822" t="s">
        <v>2907</v>
      </c>
      <c r="E1140" s="822" t="s">
        <v>5735</v>
      </c>
      <c r="F1140" s="822" t="s">
        <v>5740</v>
      </c>
      <c r="G1140" s="822" t="s">
        <v>5741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24</v>
      </c>
      <c r="Q1140" s="831">
        <v>3672</v>
      </c>
      <c r="R1140" s="827"/>
      <c r="S1140" s="832">
        <v>153</v>
      </c>
    </row>
    <row r="1141" spans="1:19" ht="14.45" customHeight="1" x14ac:dyDescent="0.2">
      <c r="A1141" s="821" t="s">
        <v>5435</v>
      </c>
      <c r="B1141" s="822" t="s">
        <v>5436</v>
      </c>
      <c r="C1141" s="822" t="s">
        <v>599</v>
      </c>
      <c r="D1141" s="822" t="s">
        <v>2907</v>
      </c>
      <c r="E1141" s="822" t="s">
        <v>5735</v>
      </c>
      <c r="F1141" s="822" t="s">
        <v>5742</v>
      </c>
      <c r="G1141" s="822" t="s">
        <v>5743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1</v>
      </c>
      <c r="Q1141" s="831">
        <v>201</v>
      </c>
      <c r="R1141" s="827"/>
      <c r="S1141" s="832">
        <v>201</v>
      </c>
    </row>
    <row r="1142" spans="1:19" ht="14.45" customHeight="1" x14ac:dyDescent="0.2">
      <c r="A1142" s="821" t="s">
        <v>5435</v>
      </c>
      <c r="B1142" s="822" t="s">
        <v>5436</v>
      </c>
      <c r="C1142" s="822" t="s">
        <v>599</v>
      </c>
      <c r="D1142" s="822" t="s">
        <v>2907</v>
      </c>
      <c r="E1142" s="822" t="s">
        <v>5735</v>
      </c>
      <c r="F1142" s="822" t="s">
        <v>5744</v>
      </c>
      <c r="G1142" s="822" t="s">
        <v>5745</v>
      </c>
      <c r="H1142" s="831">
        <v>24</v>
      </c>
      <c r="I1142" s="831">
        <v>888</v>
      </c>
      <c r="J1142" s="822">
        <v>0.77894736842105261</v>
      </c>
      <c r="K1142" s="822">
        <v>37</v>
      </c>
      <c r="L1142" s="831">
        <v>30</v>
      </c>
      <c r="M1142" s="831">
        <v>1140</v>
      </c>
      <c r="N1142" s="822">
        <v>1</v>
      </c>
      <c r="O1142" s="822">
        <v>38</v>
      </c>
      <c r="P1142" s="831">
        <v>52</v>
      </c>
      <c r="Q1142" s="831">
        <v>1976</v>
      </c>
      <c r="R1142" s="827">
        <v>1.7333333333333334</v>
      </c>
      <c r="S1142" s="832">
        <v>38</v>
      </c>
    </row>
    <row r="1143" spans="1:19" ht="14.45" customHeight="1" x14ac:dyDescent="0.2">
      <c r="A1143" s="821" t="s">
        <v>5435</v>
      </c>
      <c r="B1143" s="822" t="s">
        <v>5436</v>
      </c>
      <c r="C1143" s="822" t="s">
        <v>599</v>
      </c>
      <c r="D1143" s="822" t="s">
        <v>2907</v>
      </c>
      <c r="E1143" s="822" t="s">
        <v>5735</v>
      </c>
      <c r="F1143" s="822" t="s">
        <v>5750</v>
      </c>
      <c r="G1143" s="822" t="s">
        <v>5751</v>
      </c>
      <c r="H1143" s="831">
        <v>4</v>
      </c>
      <c r="I1143" s="831">
        <v>712</v>
      </c>
      <c r="J1143" s="822">
        <v>3.977653631284916</v>
      </c>
      <c r="K1143" s="822">
        <v>178</v>
      </c>
      <c r="L1143" s="831">
        <v>1</v>
      </c>
      <c r="M1143" s="831">
        <v>179</v>
      </c>
      <c r="N1143" s="822">
        <v>1</v>
      </c>
      <c r="O1143" s="822">
        <v>179</v>
      </c>
      <c r="P1143" s="831">
        <v>312</v>
      </c>
      <c r="Q1143" s="831">
        <v>56160</v>
      </c>
      <c r="R1143" s="827">
        <v>313.74301675977654</v>
      </c>
      <c r="S1143" s="832">
        <v>180</v>
      </c>
    </row>
    <row r="1144" spans="1:19" ht="14.45" customHeight="1" x14ac:dyDescent="0.2">
      <c r="A1144" s="821" t="s">
        <v>5435</v>
      </c>
      <c r="B1144" s="822" t="s">
        <v>5436</v>
      </c>
      <c r="C1144" s="822" t="s">
        <v>599</v>
      </c>
      <c r="D1144" s="822" t="s">
        <v>2907</v>
      </c>
      <c r="E1144" s="822" t="s">
        <v>5735</v>
      </c>
      <c r="F1144" s="822" t="s">
        <v>5754</v>
      </c>
      <c r="G1144" s="822" t="s">
        <v>5755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187</v>
      </c>
      <c r="Q1144" s="831">
        <v>0</v>
      </c>
      <c r="R1144" s="827"/>
      <c r="S1144" s="832">
        <v>0</v>
      </c>
    </row>
    <row r="1145" spans="1:19" ht="14.45" customHeight="1" x14ac:dyDescent="0.2">
      <c r="A1145" s="821" t="s">
        <v>5435</v>
      </c>
      <c r="B1145" s="822" t="s">
        <v>5436</v>
      </c>
      <c r="C1145" s="822" t="s">
        <v>599</v>
      </c>
      <c r="D1145" s="822" t="s">
        <v>2907</v>
      </c>
      <c r="E1145" s="822" t="s">
        <v>5735</v>
      </c>
      <c r="F1145" s="822" t="s">
        <v>5756</v>
      </c>
      <c r="G1145" s="822" t="s">
        <v>5757</v>
      </c>
      <c r="H1145" s="831"/>
      <c r="I1145" s="831"/>
      <c r="J1145" s="822"/>
      <c r="K1145" s="822"/>
      <c r="L1145" s="831"/>
      <c r="M1145" s="831"/>
      <c r="N1145" s="822"/>
      <c r="O1145" s="822"/>
      <c r="P1145" s="831">
        <v>7</v>
      </c>
      <c r="Q1145" s="831">
        <v>0</v>
      </c>
      <c r="R1145" s="827"/>
      <c r="S1145" s="832">
        <v>0</v>
      </c>
    </row>
    <row r="1146" spans="1:19" ht="14.45" customHeight="1" x14ac:dyDescent="0.2">
      <c r="A1146" s="821" t="s">
        <v>5435</v>
      </c>
      <c r="B1146" s="822" t="s">
        <v>5436</v>
      </c>
      <c r="C1146" s="822" t="s">
        <v>599</v>
      </c>
      <c r="D1146" s="822" t="s">
        <v>2907</v>
      </c>
      <c r="E1146" s="822" t="s">
        <v>5735</v>
      </c>
      <c r="F1146" s="822" t="s">
        <v>5758</v>
      </c>
      <c r="G1146" s="822" t="s">
        <v>5759</v>
      </c>
      <c r="H1146" s="831"/>
      <c r="I1146" s="831"/>
      <c r="J1146" s="822"/>
      <c r="K1146" s="822"/>
      <c r="L1146" s="831"/>
      <c r="M1146" s="831"/>
      <c r="N1146" s="822"/>
      <c r="O1146" s="822"/>
      <c r="P1146" s="831">
        <v>51</v>
      </c>
      <c r="Q1146" s="831">
        <v>12546</v>
      </c>
      <c r="R1146" s="827"/>
      <c r="S1146" s="832">
        <v>246</v>
      </c>
    </row>
    <row r="1147" spans="1:19" ht="14.45" customHeight="1" x14ac:dyDescent="0.2">
      <c r="A1147" s="821" t="s">
        <v>5435</v>
      </c>
      <c r="B1147" s="822" t="s">
        <v>5436</v>
      </c>
      <c r="C1147" s="822" t="s">
        <v>599</v>
      </c>
      <c r="D1147" s="822" t="s">
        <v>2907</v>
      </c>
      <c r="E1147" s="822" t="s">
        <v>5735</v>
      </c>
      <c r="F1147" s="822" t="s">
        <v>5760</v>
      </c>
      <c r="G1147" s="822" t="s">
        <v>5761</v>
      </c>
      <c r="H1147" s="831">
        <v>4</v>
      </c>
      <c r="I1147" s="831">
        <v>133.32999999999998</v>
      </c>
      <c r="J1147" s="822">
        <v>0.10256153846153847</v>
      </c>
      <c r="K1147" s="822">
        <v>33.332499999999996</v>
      </c>
      <c r="L1147" s="831">
        <v>39</v>
      </c>
      <c r="M1147" s="831">
        <v>1299.9999999999998</v>
      </c>
      <c r="N1147" s="822">
        <v>1</v>
      </c>
      <c r="O1147" s="822">
        <v>33.333333333333329</v>
      </c>
      <c r="P1147" s="831">
        <v>481</v>
      </c>
      <c r="Q1147" s="831">
        <v>16033.33</v>
      </c>
      <c r="R1147" s="827">
        <v>12.333330769230772</v>
      </c>
      <c r="S1147" s="832">
        <v>33.333326403326403</v>
      </c>
    </row>
    <row r="1148" spans="1:19" ht="14.45" customHeight="1" x14ac:dyDescent="0.2">
      <c r="A1148" s="821" t="s">
        <v>5435</v>
      </c>
      <c r="B1148" s="822" t="s">
        <v>5436</v>
      </c>
      <c r="C1148" s="822" t="s">
        <v>599</v>
      </c>
      <c r="D1148" s="822" t="s">
        <v>2907</v>
      </c>
      <c r="E1148" s="822" t="s">
        <v>5735</v>
      </c>
      <c r="F1148" s="822" t="s">
        <v>5762</v>
      </c>
      <c r="G1148" s="822" t="s">
        <v>5763</v>
      </c>
      <c r="H1148" s="831">
        <v>4</v>
      </c>
      <c r="I1148" s="831">
        <v>148</v>
      </c>
      <c r="J1148" s="822">
        <v>5.991902834008097E-2</v>
      </c>
      <c r="K1148" s="822">
        <v>37</v>
      </c>
      <c r="L1148" s="831">
        <v>65</v>
      </c>
      <c r="M1148" s="831">
        <v>2470</v>
      </c>
      <c r="N1148" s="822">
        <v>1</v>
      </c>
      <c r="O1148" s="822">
        <v>38</v>
      </c>
      <c r="P1148" s="831">
        <v>366</v>
      </c>
      <c r="Q1148" s="831">
        <v>13908</v>
      </c>
      <c r="R1148" s="827">
        <v>5.6307692307692312</v>
      </c>
      <c r="S1148" s="832">
        <v>38</v>
      </c>
    </row>
    <row r="1149" spans="1:19" ht="14.45" customHeight="1" x14ac:dyDescent="0.2">
      <c r="A1149" s="821" t="s">
        <v>5435</v>
      </c>
      <c r="B1149" s="822" t="s">
        <v>5436</v>
      </c>
      <c r="C1149" s="822" t="s">
        <v>599</v>
      </c>
      <c r="D1149" s="822" t="s">
        <v>2907</v>
      </c>
      <c r="E1149" s="822" t="s">
        <v>5735</v>
      </c>
      <c r="F1149" s="822" t="s">
        <v>5766</v>
      </c>
      <c r="G1149" s="822" t="s">
        <v>5767</v>
      </c>
      <c r="H1149" s="831">
        <v>8</v>
      </c>
      <c r="I1149" s="831">
        <v>256</v>
      </c>
      <c r="J1149" s="822">
        <v>1.9393939393939394</v>
      </c>
      <c r="K1149" s="822">
        <v>32</v>
      </c>
      <c r="L1149" s="831">
        <v>4</v>
      </c>
      <c r="M1149" s="831">
        <v>132</v>
      </c>
      <c r="N1149" s="822">
        <v>1</v>
      </c>
      <c r="O1149" s="822">
        <v>33</v>
      </c>
      <c r="P1149" s="831">
        <v>75</v>
      </c>
      <c r="Q1149" s="831">
        <v>2475</v>
      </c>
      <c r="R1149" s="827">
        <v>18.75</v>
      </c>
      <c r="S1149" s="832">
        <v>33</v>
      </c>
    </row>
    <row r="1150" spans="1:19" ht="14.45" customHeight="1" x14ac:dyDescent="0.2">
      <c r="A1150" s="821" t="s">
        <v>5435</v>
      </c>
      <c r="B1150" s="822" t="s">
        <v>5436</v>
      </c>
      <c r="C1150" s="822" t="s">
        <v>599</v>
      </c>
      <c r="D1150" s="822" t="s">
        <v>2907</v>
      </c>
      <c r="E1150" s="822" t="s">
        <v>5735</v>
      </c>
      <c r="F1150" s="822" t="s">
        <v>5768</v>
      </c>
      <c r="G1150" s="822" t="s">
        <v>5769</v>
      </c>
      <c r="H1150" s="831"/>
      <c r="I1150" s="831"/>
      <c r="J1150" s="822"/>
      <c r="K1150" s="822"/>
      <c r="L1150" s="831">
        <v>2</v>
      </c>
      <c r="M1150" s="831">
        <v>270</v>
      </c>
      <c r="N1150" s="822">
        <v>1</v>
      </c>
      <c r="O1150" s="822">
        <v>135</v>
      </c>
      <c r="P1150" s="831">
        <v>20</v>
      </c>
      <c r="Q1150" s="831">
        <v>2740</v>
      </c>
      <c r="R1150" s="827">
        <v>10.148148148148149</v>
      </c>
      <c r="S1150" s="832">
        <v>137</v>
      </c>
    </row>
    <row r="1151" spans="1:19" ht="14.45" customHeight="1" x14ac:dyDescent="0.2">
      <c r="A1151" s="821" t="s">
        <v>5435</v>
      </c>
      <c r="B1151" s="822" t="s">
        <v>5436</v>
      </c>
      <c r="C1151" s="822" t="s">
        <v>599</v>
      </c>
      <c r="D1151" s="822" t="s">
        <v>2907</v>
      </c>
      <c r="E1151" s="822" t="s">
        <v>5735</v>
      </c>
      <c r="F1151" s="822" t="s">
        <v>5774</v>
      </c>
      <c r="G1151" s="822" t="s">
        <v>5775</v>
      </c>
      <c r="H1151" s="831"/>
      <c r="I1151" s="831"/>
      <c r="J1151" s="822"/>
      <c r="K1151" s="822"/>
      <c r="L1151" s="831">
        <v>65</v>
      </c>
      <c r="M1151" s="831">
        <v>23270</v>
      </c>
      <c r="N1151" s="822">
        <v>1</v>
      </c>
      <c r="O1151" s="822">
        <v>358</v>
      </c>
      <c r="P1151" s="831">
        <v>176</v>
      </c>
      <c r="Q1151" s="831">
        <v>63360</v>
      </c>
      <c r="R1151" s="827">
        <v>2.72281908036098</v>
      </c>
      <c r="S1151" s="832">
        <v>360</v>
      </c>
    </row>
    <row r="1152" spans="1:19" ht="14.45" customHeight="1" x14ac:dyDescent="0.2">
      <c r="A1152" s="821" t="s">
        <v>5435</v>
      </c>
      <c r="B1152" s="822" t="s">
        <v>5436</v>
      </c>
      <c r="C1152" s="822" t="s">
        <v>599</v>
      </c>
      <c r="D1152" s="822" t="s">
        <v>2907</v>
      </c>
      <c r="E1152" s="822" t="s">
        <v>5735</v>
      </c>
      <c r="F1152" s="822" t="s">
        <v>5776</v>
      </c>
      <c r="G1152" s="822" t="s">
        <v>5777</v>
      </c>
      <c r="H1152" s="831"/>
      <c r="I1152" s="831"/>
      <c r="J1152" s="822"/>
      <c r="K1152" s="822"/>
      <c r="L1152" s="831">
        <v>25</v>
      </c>
      <c r="M1152" s="831">
        <v>1525</v>
      </c>
      <c r="N1152" s="822">
        <v>1</v>
      </c>
      <c r="O1152" s="822">
        <v>61</v>
      </c>
      <c r="P1152" s="831">
        <v>30</v>
      </c>
      <c r="Q1152" s="831">
        <v>1860</v>
      </c>
      <c r="R1152" s="827">
        <v>1.2196721311475409</v>
      </c>
      <c r="S1152" s="832">
        <v>62</v>
      </c>
    </row>
    <row r="1153" spans="1:19" ht="14.45" customHeight="1" x14ac:dyDescent="0.2">
      <c r="A1153" s="821" t="s">
        <v>5435</v>
      </c>
      <c r="B1153" s="822" t="s">
        <v>5436</v>
      </c>
      <c r="C1153" s="822" t="s">
        <v>599</v>
      </c>
      <c r="D1153" s="822" t="s">
        <v>2907</v>
      </c>
      <c r="E1153" s="822" t="s">
        <v>5735</v>
      </c>
      <c r="F1153" s="822" t="s">
        <v>5778</v>
      </c>
      <c r="G1153" s="822" t="s">
        <v>5779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11</v>
      </c>
      <c r="Q1153" s="831">
        <v>7821</v>
      </c>
      <c r="R1153" s="827"/>
      <c r="S1153" s="832">
        <v>711</v>
      </c>
    </row>
    <row r="1154" spans="1:19" ht="14.45" customHeight="1" x14ac:dyDescent="0.2">
      <c r="A1154" s="821" t="s">
        <v>5435</v>
      </c>
      <c r="B1154" s="822" t="s">
        <v>5436</v>
      </c>
      <c r="C1154" s="822" t="s">
        <v>599</v>
      </c>
      <c r="D1154" s="822" t="s">
        <v>2907</v>
      </c>
      <c r="E1154" s="822" t="s">
        <v>5735</v>
      </c>
      <c r="F1154" s="822" t="s">
        <v>5780</v>
      </c>
      <c r="G1154" s="822" t="s">
        <v>5781</v>
      </c>
      <c r="H1154" s="831"/>
      <c r="I1154" s="831"/>
      <c r="J1154" s="822"/>
      <c r="K1154" s="822"/>
      <c r="L1154" s="831">
        <v>1</v>
      </c>
      <c r="M1154" s="831">
        <v>61</v>
      </c>
      <c r="N1154" s="822">
        <v>1</v>
      </c>
      <c r="O1154" s="822">
        <v>61</v>
      </c>
      <c r="P1154" s="831"/>
      <c r="Q1154" s="831"/>
      <c r="R1154" s="827"/>
      <c r="S1154" s="832"/>
    </row>
    <row r="1155" spans="1:19" ht="14.45" customHeight="1" x14ac:dyDescent="0.2">
      <c r="A1155" s="821" t="s">
        <v>5435</v>
      </c>
      <c r="B1155" s="822" t="s">
        <v>5436</v>
      </c>
      <c r="C1155" s="822" t="s">
        <v>599</v>
      </c>
      <c r="D1155" s="822" t="s">
        <v>2907</v>
      </c>
      <c r="E1155" s="822" t="s">
        <v>5735</v>
      </c>
      <c r="F1155" s="822" t="s">
        <v>5786</v>
      </c>
      <c r="G1155" s="822" t="s">
        <v>5787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0</v>
      </c>
      <c r="Q1155" s="831">
        <v>0</v>
      </c>
      <c r="R1155" s="827"/>
      <c r="S1155" s="832"/>
    </row>
    <row r="1156" spans="1:19" ht="14.45" customHeight="1" x14ac:dyDescent="0.2">
      <c r="A1156" s="821" t="s">
        <v>5435</v>
      </c>
      <c r="B1156" s="822" t="s">
        <v>5436</v>
      </c>
      <c r="C1156" s="822" t="s">
        <v>599</v>
      </c>
      <c r="D1156" s="822" t="s">
        <v>2907</v>
      </c>
      <c r="E1156" s="822" t="s">
        <v>5735</v>
      </c>
      <c r="F1156" s="822" t="s">
        <v>5789</v>
      </c>
      <c r="G1156" s="822" t="s">
        <v>5787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65</v>
      </c>
      <c r="Q1156" s="831">
        <v>0</v>
      </c>
      <c r="R1156" s="827"/>
      <c r="S1156" s="832">
        <v>0</v>
      </c>
    </row>
    <row r="1157" spans="1:19" ht="14.45" customHeight="1" x14ac:dyDescent="0.2">
      <c r="A1157" s="821" t="s">
        <v>5435</v>
      </c>
      <c r="B1157" s="822" t="s">
        <v>5436</v>
      </c>
      <c r="C1157" s="822" t="s">
        <v>599</v>
      </c>
      <c r="D1157" s="822" t="s">
        <v>2907</v>
      </c>
      <c r="E1157" s="822" t="s">
        <v>5735</v>
      </c>
      <c r="F1157" s="822" t="s">
        <v>5790</v>
      </c>
      <c r="G1157" s="822" t="s">
        <v>5787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16</v>
      </c>
      <c r="Q1157" s="831">
        <v>0</v>
      </c>
      <c r="R1157" s="827"/>
      <c r="S1157" s="832">
        <v>0</v>
      </c>
    </row>
    <row r="1158" spans="1:19" ht="14.45" customHeight="1" x14ac:dyDescent="0.2">
      <c r="A1158" s="821" t="s">
        <v>5435</v>
      </c>
      <c r="B1158" s="822" t="s">
        <v>5436</v>
      </c>
      <c r="C1158" s="822" t="s">
        <v>599</v>
      </c>
      <c r="D1158" s="822" t="s">
        <v>2908</v>
      </c>
      <c r="E1158" s="822" t="s">
        <v>5437</v>
      </c>
      <c r="F1158" s="822" t="s">
        <v>5442</v>
      </c>
      <c r="G1158" s="822" t="s">
        <v>5443</v>
      </c>
      <c r="H1158" s="831"/>
      <c r="I1158" s="831"/>
      <c r="J1158" s="822"/>
      <c r="K1158" s="822"/>
      <c r="L1158" s="831">
        <v>0.4</v>
      </c>
      <c r="M1158" s="831">
        <v>5.15</v>
      </c>
      <c r="N1158" s="822">
        <v>1</v>
      </c>
      <c r="O1158" s="822">
        <v>12.875</v>
      </c>
      <c r="P1158" s="831"/>
      <c r="Q1158" s="831"/>
      <c r="R1158" s="827"/>
      <c r="S1158" s="832"/>
    </row>
    <row r="1159" spans="1:19" ht="14.45" customHeight="1" x14ac:dyDescent="0.2">
      <c r="A1159" s="821" t="s">
        <v>5435</v>
      </c>
      <c r="B1159" s="822" t="s">
        <v>5436</v>
      </c>
      <c r="C1159" s="822" t="s">
        <v>599</v>
      </c>
      <c r="D1159" s="822" t="s">
        <v>2908</v>
      </c>
      <c r="E1159" s="822" t="s">
        <v>5437</v>
      </c>
      <c r="F1159" s="822" t="s">
        <v>5444</v>
      </c>
      <c r="G1159" s="822" t="s">
        <v>5445</v>
      </c>
      <c r="H1159" s="831">
        <v>0.1</v>
      </c>
      <c r="I1159" s="831">
        <v>20.54</v>
      </c>
      <c r="J1159" s="822">
        <v>1.183179723502304</v>
      </c>
      <c r="K1159" s="822">
        <v>205.39999999999998</v>
      </c>
      <c r="L1159" s="831">
        <v>0.1</v>
      </c>
      <c r="M1159" s="831">
        <v>17.36</v>
      </c>
      <c r="N1159" s="822">
        <v>1</v>
      </c>
      <c r="O1159" s="822">
        <v>173.6</v>
      </c>
      <c r="P1159" s="831"/>
      <c r="Q1159" s="831"/>
      <c r="R1159" s="827"/>
      <c r="S1159" s="832"/>
    </row>
    <row r="1160" spans="1:19" ht="14.45" customHeight="1" x14ac:dyDescent="0.2">
      <c r="A1160" s="821" t="s">
        <v>5435</v>
      </c>
      <c r="B1160" s="822" t="s">
        <v>5436</v>
      </c>
      <c r="C1160" s="822" t="s">
        <v>599</v>
      </c>
      <c r="D1160" s="822" t="s">
        <v>2908</v>
      </c>
      <c r="E1160" s="822" t="s">
        <v>5437</v>
      </c>
      <c r="F1160" s="822" t="s">
        <v>5448</v>
      </c>
      <c r="G1160" s="822" t="s">
        <v>1341</v>
      </c>
      <c r="H1160" s="831">
        <v>2</v>
      </c>
      <c r="I1160" s="831">
        <v>27.48</v>
      </c>
      <c r="J1160" s="822"/>
      <c r="K1160" s="822">
        <v>13.74</v>
      </c>
      <c r="L1160" s="831"/>
      <c r="M1160" s="831"/>
      <c r="N1160" s="822"/>
      <c r="O1160" s="822"/>
      <c r="P1160" s="831"/>
      <c r="Q1160" s="831"/>
      <c r="R1160" s="827"/>
      <c r="S1160" s="832"/>
    </row>
    <row r="1161" spans="1:19" ht="14.45" customHeight="1" x14ac:dyDescent="0.2">
      <c r="A1161" s="821" t="s">
        <v>5435</v>
      </c>
      <c r="B1161" s="822" t="s">
        <v>5436</v>
      </c>
      <c r="C1161" s="822" t="s">
        <v>599</v>
      </c>
      <c r="D1161" s="822" t="s">
        <v>2908</v>
      </c>
      <c r="E1161" s="822" t="s">
        <v>5437</v>
      </c>
      <c r="F1161" s="822" t="s">
        <v>5459</v>
      </c>
      <c r="G1161" s="822" t="s">
        <v>2824</v>
      </c>
      <c r="H1161" s="831">
        <v>20.190000000000001</v>
      </c>
      <c r="I1161" s="831">
        <v>281034.19</v>
      </c>
      <c r="J1161" s="822">
        <v>1.0320626148557879</v>
      </c>
      <c r="K1161" s="822">
        <v>13919.474492322932</v>
      </c>
      <c r="L1161" s="831">
        <v>20.73</v>
      </c>
      <c r="M1161" s="831">
        <v>272303.43</v>
      </c>
      <c r="N1161" s="822">
        <v>1</v>
      </c>
      <c r="O1161" s="822">
        <v>13135.717800289434</v>
      </c>
      <c r="P1161" s="831">
        <v>22.76</v>
      </c>
      <c r="Q1161" s="831">
        <v>178905.60000000001</v>
      </c>
      <c r="R1161" s="827">
        <v>0.65700824995116669</v>
      </c>
      <c r="S1161" s="832">
        <v>7860.5272407732864</v>
      </c>
    </row>
    <row r="1162" spans="1:19" ht="14.45" customHeight="1" x14ac:dyDescent="0.2">
      <c r="A1162" s="821" t="s">
        <v>5435</v>
      </c>
      <c r="B1162" s="822" t="s">
        <v>5436</v>
      </c>
      <c r="C1162" s="822" t="s">
        <v>599</v>
      </c>
      <c r="D1162" s="822" t="s">
        <v>2908</v>
      </c>
      <c r="E1162" s="822" t="s">
        <v>5437</v>
      </c>
      <c r="F1162" s="822" t="s">
        <v>5460</v>
      </c>
      <c r="G1162" s="822" t="s">
        <v>5461</v>
      </c>
      <c r="H1162" s="831">
        <v>3</v>
      </c>
      <c r="I1162" s="831">
        <v>85634.94</v>
      </c>
      <c r="J1162" s="822"/>
      <c r="K1162" s="822">
        <v>28544.98</v>
      </c>
      <c r="L1162" s="831"/>
      <c r="M1162" s="831"/>
      <c r="N1162" s="822"/>
      <c r="O1162" s="822"/>
      <c r="P1162" s="831">
        <v>7</v>
      </c>
      <c r="Q1162" s="831">
        <v>199815</v>
      </c>
      <c r="R1162" s="827"/>
      <c r="S1162" s="832">
        <v>28545</v>
      </c>
    </row>
    <row r="1163" spans="1:19" ht="14.45" customHeight="1" x14ac:dyDescent="0.2">
      <c r="A1163" s="821" t="s">
        <v>5435</v>
      </c>
      <c r="B1163" s="822" t="s">
        <v>5436</v>
      </c>
      <c r="C1163" s="822" t="s">
        <v>599</v>
      </c>
      <c r="D1163" s="822" t="s">
        <v>2908</v>
      </c>
      <c r="E1163" s="822" t="s">
        <v>5437</v>
      </c>
      <c r="F1163" s="822" t="s">
        <v>5462</v>
      </c>
      <c r="G1163" s="822" t="s">
        <v>5461</v>
      </c>
      <c r="H1163" s="831">
        <v>3</v>
      </c>
      <c r="I1163" s="831">
        <v>173542.8</v>
      </c>
      <c r="J1163" s="822"/>
      <c r="K1163" s="822">
        <v>57847.6</v>
      </c>
      <c r="L1163" s="831"/>
      <c r="M1163" s="831"/>
      <c r="N1163" s="822"/>
      <c r="O1163" s="822"/>
      <c r="P1163" s="831">
        <v>9</v>
      </c>
      <c r="Q1163" s="831">
        <v>520628.39999999997</v>
      </c>
      <c r="R1163" s="827"/>
      <c r="S1163" s="832">
        <v>57847.6</v>
      </c>
    </row>
    <row r="1164" spans="1:19" ht="14.45" customHeight="1" x14ac:dyDescent="0.2">
      <c r="A1164" s="821" t="s">
        <v>5435</v>
      </c>
      <c r="B1164" s="822" t="s">
        <v>5436</v>
      </c>
      <c r="C1164" s="822" t="s">
        <v>599</v>
      </c>
      <c r="D1164" s="822" t="s">
        <v>2908</v>
      </c>
      <c r="E1164" s="822" t="s">
        <v>5437</v>
      </c>
      <c r="F1164" s="822" t="s">
        <v>5463</v>
      </c>
      <c r="G1164" s="822" t="s">
        <v>5461</v>
      </c>
      <c r="H1164" s="831">
        <v>2</v>
      </c>
      <c r="I1164" s="831">
        <v>222893.53</v>
      </c>
      <c r="J1164" s="822">
        <v>0.19999957827487505</v>
      </c>
      <c r="K1164" s="822">
        <v>111446.765</v>
      </c>
      <c r="L1164" s="831">
        <v>10</v>
      </c>
      <c r="M1164" s="831">
        <v>1114470</v>
      </c>
      <c r="N1164" s="822">
        <v>1</v>
      </c>
      <c r="O1164" s="822">
        <v>111447</v>
      </c>
      <c r="P1164" s="831">
        <v>40</v>
      </c>
      <c r="Q1164" s="831">
        <v>4453367</v>
      </c>
      <c r="R1164" s="827">
        <v>3.9959505415130061</v>
      </c>
      <c r="S1164" s="832">
        <v>111334.175</v>
      </c>
    </row>
    <row r="1165" spans="1:19" ht="14.45" customHeight="1" x14ac:dyDescent="0.2">
      <c r="A1165" s="821" t="s">
        <v>5435</v>
      </c>
      <c r="B1165" s="822" t="s">
        <v>5436</v>
      </c>
      <c r="C1165" s="822" t="s">
        <v>599</v>
      </c>
      <c r="D1165" s="822" t="s">
        <v>2908</v>
      </c>
      <c r="E1165" s="822" t="s">
        <v>5437</v>
      </c>
      <c r="F1165" s="822" t="s">
        <v>5464</v>
      </c>
      <c r="G1165" s="822" t="s">
        <v>5465</v>
      </c>
      <c r="H1165" s="831">
        <v>4</v>
      </c>
      <c r="I1165" s="831">
        <v>315307.94</v>
      </c>
      <c r="J1165" s="822">
        <v>0.66666653980658064</v>
      </c>
      <c r="K1165" s="822">
        <v>78826.985000000001</v>
      </c>
      <c r="L1165" s="831">
        <v>6</v>
      </c>
      <c r="M1165" s="831">
        <v>472962</v>
      </c>
      <c r="N1165" s="822">
        <v>1</v>
      </c>
      <c r="O1165" s="822">
        <v>78827</v>
      </c>
      <c r="P1165" s="831">
        <v>5</v>
      </c>
      <c r="Q1165" s="831">
        <v>394135</v>
      </c>
      <c r="R1165" s="827">
        <v>0.83333333333333337</v>
      </c>
      <c r="S1165" s="832">
        <v>78827</v>
      </c>
    </row>
    <row r="1166" spans="1:19" ht="14.45" customHeight="1" x14ac:dyDescent="0.2">
      <c r="A1166" s="821" t="s">
        <v>5435</v>
      </c>
      <c r="B1166" s="822" t="s">
        <v>5436</v>
      </c>
      <c r="C1166" s="822" t="s">
        <v>599</v>
      </c>
      <c r="D1166" s="822" t="s">
        <v>2908</v>
      </c>
      <c r="E1166" s="822" t="s">
        <v>5437</v>
      </c>
      <c r="F1166" s="822" t="s">
        <v>5466</v>
      </c>
      <c r="G1166" s="822" t="s">
        <v>5467</v>
      </c>
      <c r="H1166" s="831">
        <v>4</v>
      </c>
      <c r="I1166" s="831">
        <v>114547.94</v>
      </c>
      <c r="J1166" s="822">
        <v>2.3842100223959504</v>
      </c>
      <c r="K1166" s="822">
        <v>28636.985000000001</v>
      </c>
      <c r="L1166" s="831">
        <v>2</v>
      </c>
      <c r="M1166" s="831">
        <v>48044.4</v>
      </c>
      <c r="N1166" s="822">
        <v>1</v>
      </c>
      <c r="O1166" s="822">
        <v>24022.2</v>
      </c>
      <c r="P1166" s="831">
        <v>5</v>
      </c>
      <c r="Q1166" s="831">
        <v>29063.75</v>
      </c>
      <c r="R1166" s="827">
        <v>0.60493522658207821</v>
      </c>
      <c r="S1166" s="832">
        <v>5812.75</v>
      </c>
    </row>
    <row r="1167" spans="1:19" ht="14.45" customHeight="1" x14ac:dyDescent="0.2">
      <c r="A1167" s="821" t="s">
        <v>5435</v>
      </c>
      <c r="B1167" s="822" t="s">
        <v>5436</v>
      </c>
      <c r="C1167" s="822" t="s">
        <v>599</v>
      </c>
      <c r="D1167" s="822" t="s">
        <v>2908</v>
      </c>
      <c r="E1167" s="822" t="s">
        <v>5437</v>
      </c>
      <c r="F1167" s="822" t="s">
        <v>5472</v>
      </c>
      <c r="G1167" s="822" t="s">
        <v>5467</v>
      </c>
      <c r="H1167" s="831"/>
      <c r="I1167" s="831"/>
      <c r="J1167" s="822"/>
      <c r="K1167" s="822"/>
      <c r="L1167" s="831">
        <v>1</v>
      </c>
      <c r="M1167" s="831">
        <v>72066.600000000006</v>
      </c>
      <c r="N1167" s="822">
        <v>1</v>
      </c>
      <c r="O1167" s="822">
        <v>72066.600000000006</v>
      </c>
      <c r="P1167" s="831">
        <v>2</v>
      </c>
      <c r="Q1167" s="831">
        <v>34876.480000000003</v>
      </c>
      <c r="R1167" s="827">
        <v>0.48394790374459179</v>
      </c>
      <c r="S1167" s="832">
        <v>17438.240000000002</v>
      </c>
    </row>
    <row r="1168" spans="1:19" ht="14.45" customHeight="1" x14ac:dyDescent="0.2">
      <c r="A1168" s="821" t="s">
        <v>5435</v>
      </c>
      <c r="B1168" s="822" t="s">
        <v>5436</v>
      </c>
      <c r="C1168" s="822" t="s">
        <v>599</v>
      </c>
      <c r="D1168" s="822" t="s">
        <v>2908</v>
      </c>
      <c r="E1168" s="822" t="s">
        <v>5437</v>
      </c>
      <c r="F1168" s="822" t="s">
        <v>5473</v>
      </c>
      <c r="G1168" s="822" t="s">
        <v>2095</v>
      </c>
      <c r="H1168" s="831">
        <v>6.41</v>
      </c>
      <c r="I1168" s="831">
        <v>42156.71</v>
      </c>
      <c r="J1168" s="822">
        <v>0.27381577774815974</v>
      </c>
      <c r="K1168" s="822">
        <v>6576.7098283931355</v>
      </c>
      <c r="L1168" s="831">
        <v>23.79</v>
      </c>
      <c r="M1168" s="831">
        <v>153960.12</v>
      </c>
      <c r="N1168" s="822">
        <v>1</v>
      </c>
      <c r="O1168" s="822">
        <v>6471.6317780580075</v>
      </c>
      <c r="P1168" s="831">
        <v>19.48</v>
      </c>
      <c r="Q1168" s="831">
        <v>125634.51000000001</v>
      </c>
      <c r="R1168" s="827">
        <v>0.81601982383489968</v>
      </c>
      <c r="S1168" s="832">
        <v>6449.4101642710475</v>
      </c>
    </row>
    <row r="1169" spans="1:19" ht="14.45" customHeight="1" x14ac:dyDescent="0.2">
      <c r="A1169" s="821" t="s">
        <v>5435</v>
      </c>
      <c r="B1169" s="822" t="s">
        <v>5436</v>
      </c>
      <c r="C1169" s="822" t="s">
        <v>599</v>
      </c>
      <c r="D1169" s="822" t="s">
        <v>2908</v>
      </c>
      <c r="E1169" s="822" t="s">
        <v>5437</v>
      </c>
      <c r="F1169" s="822" t="s">
        <v>5474</v>
      </c>
      <c r="G1169" s="822" t="s">
        <v>2095</v>
      </c>
      <c r="H1169" s="831">
        <v>7.0000000000000007E-2</v>
      </c>
      <c r="I1169" s="831">
        <v>1841.47</v>
      </c>
      <c r="J1169" s="822">
        <v>2.3338263238910453E-3</v>
      </c>
      <c r="K1169" s="822">
        <v>26306.714285714283</v>
      </c>
      <c r="L1169" s="831">
        <v>30.48</v>
      </c>
      <c r="M1169" s="831">
        <v>789034.72</v>
      </c>
      <c r="N1169" s="822">
        <v>1</v>
      </c>
      <c r="O1169" s="822">
        <v>25886.965879265092</v>
      </c>
      <c r="P1169" s="831">
        <v>29.129999999999995</v>
      </c>
      <c r="Q1169" s="831">
        <v>751495.73999999987</v>
      </c>
      <c r="R1169" s="827">
        <v>0.95242417215810216</v>
      </c>
      <c r="S1169" s="832">
        <v>25798</v>
      </c>
    </row>
    <row r="1170" spans="1:19" ht="14.45" customHeight="1" x14ac:dyDescent="0.2">
      <c r="A1170" s="821" t="s">
        <v>5435</v>
      </c>
      <c r="B1170" s="822" t="s">
        <v>5436</v>
      </c>
      <c r="C1170" s="822" t="s">
        <v>599</v>
      </c>
      <c r="D1170" s="822" t="s">
        <v>2908</v>
      </c>
      <c r="E1170" s="822" t="s">
        <v>5437</v>
      </c>
      <c r="F1170" s="822" t="s">
        <v>5475</v>
      </c>
      <c r="G1170" s="822" t="s">
        <v>2107</v>
      </c>
      <c r="H1170" s="831">
        <v>66.87</v>
      </c>
      <c r="I1170" s="831">
        <v>327033.75</v>
      </c>
      <c r="J1170" s="822">
        <v>0.19741386635323235</v>
      </c>
      <c r="K1170" s="822">
        <v>4890.5899506505157</v>
      </c>
      <c r="L1170" s="831">
        <v>338.73</v>
      </c>
      <c r="M1170" s="831">
        <v>1656589.56</v>
      </c>
      <c r="N1170" s="822">
        <v>1</v>
      </c>
      <c r="O1170" s="822">
        <v>4890.5900274554951</v>
      </c>
      <c r="P1170" s="831">
        <v>371</v>
      </c>
      <c r="Q1170" s="831">
        <v>1814408.9100000001</v>
      </c>
      <c r="R1170" s="827">
        <v>1.095267623200523</v>
      </c>
      <c r="S1170" s="832">
        <v>4890.5900539083559</v>
      </c>
    </row>
    <row r="1171" spans="1:19" ht="14.45" customHeight="1" x14ac:dyDescent="0.2">
      <c r="A1171" s="821" t="s">
        <v>5435</v>
      </c>
      <c r="B1171" s="822" t="s">
        <v>5436</v>
      </c>
      <c r="C1171" s="822" t="s">
        <v>599</v>
      </c>
      <c r="D1171" s="822" t="s">
        <v>2908</v>
      </c>
      <c r="E1171" s="822" t="s">
        <v>5437</v>
      </c>
      <c r="F1171" s="822" t="s">
        <v>5477</v>
      </c>
      <c r="G1171" s="822" t="s">
        <v>2837</v>
      </c>
      <c r="H1171" s="831">
        <v>38.9</v>
      </c>
      <c r="I1171" s="831">
        <v>391439.33</v>
      </c>
      <c r="J1171" s="822">
        <v>3.4277813466867353</v>
      </c>
      <c r="K1171" s="822">
        <v>10062.707712082263</v>
      </c>
      <c r="L1171" s="831">
        <v>12.48</v>
      </c>
      <c r="M1171" s="831">
        <v>114196.12</v>
      </c>
      <c r="N1171" s="822">
        <v>1</v>
      </c>
      <c r="O1171" s="822">
        <v>9150.330128205127</v>
      </c>
      <c r="P1171" s="831">
        <v>9.52</v>
      </c>
      <c r="Q1171" s="831">
        <v>87111.14</v>
      </c>
      <c r="R1171" s="827">
        <v>0.76282048812166303</v>
      </c>
      <c r="S1171" s="832">
        <v>9150.3298319327732</v>
      </c>
    </row>
    <row r="1172" spans="1:19" ht="14.45" customHeight="1" x14ac:dyDescent="0.2">
      <c r="A1172" s="821" t="s">
        <v>5435</v>
      </c>
      <c r="B1172" s="822" t="s">
        <v>5436</v>
      </c>
      <c r="C1172" s="822" t="s">
        <v>599</v>
      </c>
      <c r="D1172" s="822" t="s">
        <v>2908</v>
      </c>
      <c r="E1172" s="822" t="s">
        <v>5437</v>
      </c>
      <c r="F1172" s="822" t="s">
        <v>5480</v>
      </c>
      <c r="G1172" s="822" t="s">
        <v>654</v>
      </c>
      <c r="H1172" s="831"/>
      <c r="I1172" s="831"/>
      <c r="J1172" s="822"/>
      <c r="K1172" s="822"/>
      <c r="L1172" s="831">
        <v>0.1</v>
      </c>
      <c r="M1172" s="831">
        <v>4.71</v>
      </c>
      <c r="N1172" s="822">
        <v>1</v>
      </c>
      <c r="O1172" s="822">
        <v>47.099999999999994</v>
      </c>
      <c r="P1172" s="831"/>
      <c r="Q1172" s="831"/>
      <c r="R1172" s="827"/>
      <c r="S1172" s="832"/>
    </row>
    <row r="1173" spans="1:19" ht="14.45" customHeight="1" x14ac:dyDescent="0.2">
      <c r="A1173" s="821" t="s">
        <v>5435</v>
      </c>
      <c r="B1173" s="822" t="s">
        <v>5436</v>
      </c>
      <c r="C1173" s="822" t="s">
        <v>599</v>
      </c>
      <c r="D1173" s="822" t="s">
        <v>2908</v>
      </c>
      <c r="E1173" s="822" t="s">
        <v>5437</v>
      </c>
      <c r="F1173" s="822" t="s">
        <v>5481</v>
      </c>
      <c r="G1173" s="822" t="s">
        <v>1298</v>
      </c>
      <c r="H1173" s="831">
        <v>0.2</v>
      </c>
      <c r="I1173" s="831">
        <v>36.43</v>
      </c>
      <c r="J1173" s="822">
        <v>1.0384834663625999</v>
      </c>
      <c r="K1173" s="822">
        <v>182.14999999999998</v>
      </c>
      <c r="L1173" s="831">
        <v>0.2</v>
      </c>
      <c r="M1173" s="831">
        <v>35.08</v>
      </c>
      <c r="N1173" s="822">
        <v>1</v>
      </c>
      <c r="O1173" s="822">
        <v>175.39999999999998</v>
      </c>
      <c r="P1173" s="831"/>
      <c r="Q1173" s="831"/>
      <c r="R1173" s="827"/>
      <c r="S1173" s="832"/>
    </row>
    <row r="1174" spans="1:19" ht="14.45" customHeight="1" x14ac:dyDescent="0.2">
      <c r="A1174" s="821" t="s">
        <v>5435</v>
      </c>
      <c r="B1174" s="822" t="s">
        <v>5436</v>
      </c>
      <c r="C1174" s="822" t="s">
        <v>599</v>
      </c>
      <c r="D1174" s="822" t="s">
        <v>2908</v>
      </c>
      <c r="E1174" s="822" t="s">
        <v>5437</v>
      </c>
      <c r="F1174" s="822" t="s">
        <v>5488</v>
      </c>
      <c r="G1174" s="822" t="s">
        <v>5489</v>
      </c>
      <c r="H1174" s="831">
        <v>0.4</v>
      </c>
      <c r="I1174" s="831">
        <v>46.92</v>
      </c>
      <c r="J1174" s="822">
        <v>2</v>
      </c>
      <c r="K1174" s="822">
        <v>117.3</v>
      </c>
      <c r="L1174" s="831">
        <v>0.2</v>
      </c>
      <c r="M1174" s="831">
        <v>23.46</v>
      </c>
      <c r="N1174" s="822">
        <v>1</v>
      </c>
      <c r="O1174" s="822">
        <v>117.3</v>
      </c>
      <c r="P1174" s="831">
        <v>0.3</v>
      </c>
      <c r="Q1174" s="831">
        <v>35.19</v>
      </c>
      <c r="R1174" s="827">
        <v>1.4999999999999998</v>
      </c>
      <c r="S1174" s="832">
        <v>117.3</v>
      </c>
    </row>
    <row r="1175" spans="1:19" ht="14.45" customHeight="1" x14ac:dyDescent="0.2">
      <c r="A1175" s="821" t="s">
        <v>5435</v>
      </c>
      <c r="B1175" s="822" t="s">
        <v>5436</v>
      </c>
      <c r="C1175" s="822" t="s">
        <v>599</v>
      </c>
      <c r="D1175" s="822" t="s">
        <v>2908</v>
      </c>
      <c r="E1175" s="822" t="s">
        <v>5437</v>
      </c>
      <c r="F1175" s="822" t="s">
        <v>5494</v>
      </c>
      <c r="G1175" s="822" t="s">
        <v>2512</v>
      </c>
      <c r="H1175" s="831">
        <v>0.56999999999999995</v>
      </c>
      <c r="I1175" s="831">
        <v>1341.15</v>
      </c>
      <c r="J1175" s="822"/>
      <c r="K1175" s="822">
        <v>2352.8947368421054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 t="s">
        <v>5435</v>
      </c>
      <c r="B1176" s="822" t="s">
        <v>5436</v>
      </c>
      <c r="C1176" s="822" t="s">
        <v>599</v>
      </c>
      <c r="D1176" s="822" t="s">
        <v>2908</v>
      </c>
      <c r="E1176" s="822" t="s">
        <v>5437</v>
      </c>
      <c r="F1176" s="822" t="s">
        <v>5503</v>
      </c>
      <c r="G1176" s="822" t="s">
        <v>5504</v>
      </c>
      <c r="H1176" s="831"/>
      <c r="I1176" s="831"/>
      <c r="J1176" s="822"/>
      <c r="K1176" s="822"/>
      <c r="L1176" s="831"/>
      <c r="M1176" s="831"/>
      <c r="N1176" s="822"/>
      <c r="O1176" s="822"/>
      <c r="P1176" s="831">
        <v>6</v>
      </c>
      <c r="Q1176" s="831">
        <v>415333.2</v>
      </c>
      <c r="R1176" s="827"/>
      <c r="S1176" s="832">
        <v>69222.2</v>
      </c>
    </row>
    <row r="1177" spans="1:19" ht="14.45" customHeight="1" x14ac:dyDescent="0.2">
      <c r="A1177" s="821" t="s">
        <v>5435</v>
      </c>
      <c r="B1177" s="822" t="s">
        <v>5436</v>
      </c>
      <c r="C1177" s="822" t="s">
        <v>599</v>
      </c>
      <c r="D1177" s="822" t="s">
        <v>2908</v>
      </c>
      <c r="E1177" s="822" t="s">
        <v>5437</v>
      </c>
      <c r="F1177" s="822" t="s">
        <v>5505</v>
      </c>
      <c r="G1177" s="822" t="s">
        <v>5506</v>
      </c>
      <c r="H1177" s="831"/>
      <c r="I1177" s="831"/>
      <c r="J1177" s="822"/>
      <c r="K1177" s="822"/>
      <c r="L1177" s="831"/>
      <c r="M1177" s="831"/>
      <c r="N1177" s="822"/>
      <c r="O1177" s="822"/>
      <c r="P1177" s="831">
        <v>16</v>
      </c>
      <c r="Q1177" s="831">
        <v>62032</v>
      </c>
      <c r="R1177" s="827"/>
      <c r="S1177" s="832">
        <v>3877</v>
      </c>
    </row>
    <row r="1178" spans="1:19" ht="14.45" customHeight="1" x14ac:dyDescent="0.2">
      <c r="A1178" s="821" t="s">
        <v>5435</v>
      </c>
      <c r="B1178" s="822" t="s">
        <v>5436</v>
      </c>
      <c r="C1178" s="822" t="s">
        <v>599</v>
      </c>
      <c r="D1178" s="822" t="s">
        <v>2908</v>
      </c>
      <c r="E1178" s="822" t="s">
        <v>5437</v>
      </c>
      <c r="F1178" s="822" t="s">
        <v>5507</v>
      </c>
      <c r="G1178" s="822" t="s">
        <v>5506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9.129999999999999</v>
      </c>
      <c r="Q1178" s="831">
        <v>161728.82</v>
      </c>
      <c r="R1178" s="827"/>
      <c r="S1178" s="832">
        <v>17714.000000000004</v>
      </c>
    </row>
    <row r="1179" spans="1:19" ht="14.45" customHeight="1" x14ac:dyDescent="0.2">
      <c r="A1179" s="821" t="s">
        <v>5435</v>
      </c>
      <c r="B1179" s="822" t="s">
        <v>5436</v>
      </c>
      <c r="C1179" s="822" t="s">
        <v>599</v>
      </c>
      <c r="D1179" s="822" t="s">
        <v>2908</v>
      </c>
      <c r="E1179" s="822" t="s">
        <v>5437</v>
      </c>
      <c r="F1179" s="822" t="s">
        <v>5513</v>
      </c>
      <c r="G1179" s="822" t="s">
        <v>2849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4</v>
      </c>
      <c r="Q1179" s="831">
        <v>68640.58</v>
      </c>
      <c r="R1179" s="827"/>
      <c r="S1179" s="832">
        <v>17160.145</v>
      </c>
    </row>
    <row r="1180" spans="1:19" ht="14.45" customHeight="1" x14ac:dyDescent="0.2">
      <c r="A1180" s="821" t="s">
        <v>5435</v>
      </c>
      <c r="B1180" s="822" t="s">
        <v>5436</v>
      </c>
      <c r="C1180" s="822" t="s">
        <v>599</v>
      </c>
      <c r="D1180" s="822" t="s">
        <v>2908</v>
      </c>
      <c r="E1180" s="822" t="s">
        <v>5437</v>
      </c>
      <c r="F1180" s="822" t="s">
        <v>5514</v>
      </c>
      <c r="G1180" s="822" t="s">
        <v>2849</v>
      </c>
      <c r="H1180" s="831"/>
      <c r="I1180" s="831"/>
      <c r="J1180" s="822"/>
      <c r="K1180" s="822"/>
      <c r="L1180" s="831">
        <v>4</v>
      </c>
      <c r="M1180" s="831">
        <v>270217.2</v>
      </c>
      <c r="N1180" s="822">
        <v>1</v>
      </c>
      <c r="O1180" s="822">
        <v>67554.3</v>
      </c>
      <c r="P1180" s="831">
        <v>8</v>
      </c>
      <c r="Q1180" s="831">
        <v>536334.06000000006</v>
      </c>
      <c r="R1180" s="827">
        <v>1.9848257623867023</v>
      </c>
      <c r="S1180" s="832">
        <v>67041.757500000007</v>
      </c>
    </row>
    <row r="1181" spans="1:19" ht="14.45" customHeight="1" x14ac:dyDescent="0.2">
      <c r="A1181" s="821" t="s">
        <v>5435</v>
      </c>
      <c r="B1181" s="822" t="s">
        <v>5436</v>
      </c>
      <c r="C1181" s="822" t="s">
        <v>599</v>
      </c>
      <c r="D1181" s="822" t="s">
        <v>2908</v>
      </c>
      <c r="E1181" s="822" t="s">
        <v>5437</v>
      </c>
      <c r="F1181" s="822" t="s">
        <v>5515</v>
      </c>
      <c r="G1181" s="822" t="s">
        <v>5516</v>
      </c>
      <c r="H1181" s="831"/>
      <c r="I1181" s="831"/>
      <c r="J1181" s="822"/>
      <c r="K1181" s="822"/>
      <c r="L1181" s="831">
        <v>1</v>
      </c>
      <c r="M1181" s="831">
        <v>6706.6</v>
      </c>
      <c r="N1181" s="822">
        <v>1</v>
      </c>
      <c r="O1181" s="822">
        <v>6706.6</v>
      </c>
      <c r="P1181" s="831"/>
      <c r="Q1181" s="831"/>
      <c r="R1181" s="827"/>
      <c r="S1181" s="832"/>
    </row>
    <row r="1182" spans="1:19" ht="14.45" customHeight="1" x14ac:dyDescent="0.2">
      <c r="A1182" s="821" t="s">
        <v>5435</v>
      </c>
      <c r="B1182" s="822" t="s">
        <v>5436</v>
      </c>
      <c r="C1182" s="822" t="s">
        <v>599</v>
      </c>
      <c r="D1182" s="822" t="s">
        <v>2908</v>
      </c>
      <c r="E1182" s="822" t="s">
        <v>5437</v>
      </c>
      <c r="F1182" s="822" t="s">
        <v>5517</v>
      </c>
      <c r="G1182" s="822" t="s">
        <v>5509</v>
      </c>
      <c r="H1182" s="831"/>
      <c r="I1182" s="831"/>
      <c r="J1182" s="822"/>
      <c r="K1182" s="822"/>
      <c r="L1182" s="831">
        <v>1.06</v>
      </c>
      <c r="M1182" s="831">
        <v>505.12</v>
      </c>
      <c r="N1182" s="822">
        <v>1</v>
      </c>
      <c r="O1182" s="822">
        <v>476.52830188679241</v>
      </c>
      <c r="P1182" s="831"/>
      <c r="Q1182" s="831"/>
      <c r="R1182" s="827"/>
      <c r="S1182" s="832"/>
    </row>
    <row r="1183" spans="1:19" ht="14.45" customHeight="1" x14ac:dyDescent="0.2">
      <c r="A1183" s="821" t="s">
        <v>5435</v>
      </c>
      <c r="B1183" s="822" t="s">
        <v>5436</v>
      </c>
      <c r="C1183" s="822" t="s">
        <v>599</v>
      </c>
      <c r="D1183" s="822" t="s">
        <v>2908</v>
      </c>
      <c r="E1183" s="822" t="s">
        <v>5437</v>
      </c>
      <c r="F1183" s="822" t="s">
        <v>5520</v>
      </c>
      <c r="G1183" s="822" t="s">
        <v>2721</v>
      </c>
      <c r="H1183" s="831">
        <v>0.4</v>
      </c>
      <c r="I1183" s="831">
        <v>1107.17</v>
      </c>
      <c r="J1183" s="822"/>
      <c r="K1183" s="822">
        <v>2767.9250000000002</v>
      </c>
      <c r="L1183" s="831"/>
      <c r="M1183" s="831"/>
      <c r="N1183" s="822"/>
      <c r="O1183" s="822"/>
      <c r="P1183" s="831">
        <v>0.2</v>
      </c>
      <c r="Q1183" s="831">
        <v>115.34</v>
      </c>
      <c r="R1183" s="827"/>
      <c r="S1183" s="832">
        <v>576.69999999999993</v>
      </c>
    </row>
    <row r="1184" spans="1:19" ht="14.45" customHeight="1" x14ac:dyDescent="0.2">
      <c r="A1184" s="821" t="s">
        <v>5435</v>
      </c>
      <c r="B1184" s="822" t="s">
        <v>5436</v>
      </c>
      <c r="C1184" s="822" t="s">
        <v>599</v>
      </c>
      <c r="D1184" s="822" t="s">
        <v>2908</v>
      </c>
      <c r="E1184" s="822" t="s">
        <v>5437</v>
      </c>
      <c r="F1184" s="822" t="s">
        <v>5521</v>
      </c>
      <c r="G1184" s="822" t="s">
        <v>2721</v>
      </c>
      <c r="H1184" s="831">
        <v>4.5999999999999996</v>
      </c>
      <c r="I1184" s="831">
        <v>17255.809999999998</v>
      </c>
      <c r="J1184" s="822">
        <v>4.7558152994741416</v>
      </c>
      <c r="K1184" s="822">
        <v>3751.2630434782604</v>
      </c>
      <c r="L1184" s="831">
        <v>6.7999999999999989</v>
      </c>
      <c r="M1184" s="831">
        <v>3628.36</v>
      </c>
      <c r="N1184" s="822">
        <v>1</v>
      </c>
      <c r="O1184" s="822">
        <v>533.58235294117662</v>
      </c>
      <c r="P1184" s="831">
        <v>16.2</v>
      </c>
      <c r="Q1184" s="831">
        <v>8721.76</v>
      </c>
      <c r="R1184" s="827">
        <v>2.4037747081326</v>
      </c>
      <c r="S1184" s="832">
        <v>538.38024691358032</v>
      </c>
    </row>
    <row r="1185" spans="1:19" ht="14.45" customHeight="1" x14ac:dyDescent="0.2">
      <c r="A1185" s="821" t="s">
        <v>5435</v>
      </c>
      <c r="B1185" s="822" t="s">
        <v>5436</v>
      </c>
      <c r="C1185" s="822" t="s">
        <v>599</v>
      </c>
      <c r="D1185" s="822" t="s">
        <v>2908</v>
      </c>
      <c r="E1185" s="822" t="s">
        <v>5437</v>
      </c>
      <c r="F1185" s="822" t="s">
        <v>5530</v>
      </c>
      <c r="G1185" s="822" t="s">
        <v>5529</v>
      </c>
      <c r="H1185" s="831"/>
      <c r="I1185" s="831"/>
      <c r="J1185" s="822"/>
      <c r="K1185" s="822"/>
      <c r="L1185" s="831">
        <v>3.93</v>
      </c>
      <c r="M1185" s="831">
        <v>286737.90999999997</v>
      </c>
      <c r="N1185" s="822">
        <v>1</v>
      </c>
      <c r="O1185" s="822">
        <v>72961.300254452915</v>
      </c>
      <c r="P1185" s="831">
        <v>15.91</v>
      </c>
      <c r="Q1185" s="831">
        <v>1044765.95</v>
      </c>
      <c r="R1185" s="827">
        <v>3.6436268577112809</v>
      </c>
      <c r="S1185" s="832">
        <v>65667.25015713388</v>
      </c>
    </row>
    <row r="1186" spans="1:19" ht="14.45" customHeight="1" x14ac:dyDescent="0.2">
      <c r="A1186" s="821" t="s">
        <v>5435</v>
      </c>
      <c r="B1186" s="822" t="s">
        <v>5436</v>
      </c>
      <c r="C1186" s="822" t="s">
        <v>599</v>
      </c>
      <c r="D1186" s="822" t="s">
        <v>2908</v>
      </c>
      <c r="E1186" s="822" t="s">
        <v>5437</v>
      </c>
      <c r="F1186" s="822" t="s">
        <v>5536</v>
      </c>
      <c r="G1186" s="822" t="s">
        <v>758</v>
      </c>
      <c r="H1186" s="831">
        <v>1.05</v>
      </c>
      <c r="I1186" s="831">
        <v>370.55</v>
      </c>
      <c r="J1186" s="822">
        <v>1.6927820922795798</v>
      </c>
      <c r="K1186" s="822">
        <v>352.90476190476193</v>
      </c>
      <c r="L1186" s="831">
        <v>1</v>
      </c>
      <c r="M1186" s="831">
        <v>218.9</v>
      </c>
      <c r="N1186" s="822">
        <v>1</v>
      </c>
      <c r="O1186" s="822">
        <v>218.9</v>
      </c>
      <c r="P1186" s="831"/>
      <c r="Q1186" s="831"/>
      <c r="R1186" s="827"/>
      <c r="S1186" s="832"/>
    </row>
    <row r="1187" spans="1:19" ht="14.45" customHeight="1" x14ac:dyDescent="0.2">
      <c r="A1187" s="821" t="s">
        <v>5435</v>
      </c>
      <c r="B1187" s="822" t="s">
        <v>5436</v>
      </c>
      <c r="C1187" s="822" t="s">
        <v>599</v>
      </c>
      <c r="D1187" s="822" t="s">
        <v>2908</v>
      </c>
      <c r="E1187" s="822" t="s">
        <v>5437</v>
      </c>
      <c r="F1187" s="822" t="s">
        <v>5537</v>
      </c>
      <c r="G1187" s="822" t="s">
        <v>758</v>
      </c>
      <c r="H1187" s="831"/>
      <c r="I1187" s="831"/>
      <c r="J1187" s="822"/>
      <c r="K1187" s="822"/>
      <c r="L1187" s="831">
        <v>1.53</v>
      </c>
      <c r="M1187" s="831">
        <v>121.18</v>
      </c>
      <c r="N1187" s="822">
        <v>1</v>
      </c>
      <c r="O1187" s="822">
        <v>79.202614379084977</v>
      </c>
      <c r="P1187" s="831"/>
      <c r="Q1187" s="831"/>
      <c r="R1187" s="827"/>
      <c r="S1187" s="832"/>
    </row>
    <row r="1188" spans="1:19" ht="14.45" customHeight="1" x14ac:dyDescent="0.2">
      <c r="A1188" s="821" t="s">
        <v>5435</v>
      </c>
      <c r="B1188" s="822" t="s">
        <v>5436</v>
      </c>
      <c r="C1188" s="822" t="s">
        <v>599</v>
      </c>
      <c r="D1188" s="822" t="s">
        <v>2908</v>
      </c>
      <c r="E1188" s="822" t="s">
        <v>5437</v>
      </c>
      <c r="F1188" s="822" t="s">
        <v>5541</v>
      </c>
      <c r="G1188" s="822" t="s">
        <v>2118</v>
      </c>
      <c r="H1188" s="831">
        <v>21.01</v>
      </c>
      <c r="I1188" s="831">
        <v>187782.02</v>
      </c>
      <c r="J1188" s="822">
        <v>0.64717839047107784</v>
      </c>
      <c r="K1188" s="822">
        <v>8937.7448833888611</v>
      </c>
      <c r="L1188" s="831">
        <v>32.71</v>
      </c>
      <c r="M1188" s="831">
        <v>290154.96000000002</v>
      </c>
      <c r="N1188" s="822">
        <v>1</v>
      </c>
      <c r="O1188" s="822">
        <v>8870.5276673800072</v>
      </c>
      <c r="P1188" s="831"/>
      <c r="Q1188" s="831"/>
      <c r="R1188" s="827"/>
      <c r="S1188" s="832"/>
    </row>
    <row r="1189" spans="1:19" ht="14.45" customHeight="1" x14ac:dyDescent="0.2">
      <c r="A1189" s="821" t="s">
        <v>5435</v>
      </c>
      <c r="B1189" s="822" t="s">
        <v>5436</v>
      </c>
      <c r="C1189" s="822" t="s">
        <v>599</v>
      </c>
      <c r="D1189" s="822" t="s">
        <v>2908</v>
      </c>
      <c r="E1189" s="822" t="s">
        <v>5437</v>
      </c>
      <c r="F1189" s="822" t="s">
        <v>5545</v>
      </c>
      <c r="G1189" s="822" t="s">
        <v>5546</v>
      </c>
      <c r="H1189" s="831">
        <v>1</v>
      </c>
      <c r="I1189" s="831">
        <v>77000</v>
      </c>
      <c r="J1189" s="822">
        <v>0.20273441864878616</v>
      </c>
      <c r="K1189" s="822">
        <v>77000</v>
      </c>
      <c r="L1189" s="831">
        <v>5</v>
      </c>
      <c r="M1189" s="831">
        <v>379807.24</v>
      </c>
      <c r="N1189" s="822">
        <v>1</v>
      </c>
      <c r="O1189" s="822">
        <v>75961.448000000004</v>
      </c>
      <c r="P1189" s="831">
        <v>8</v>
      </c>
      <c r="Q1189" s="831">
        <v>528000</v>
      </c>
      <c r="R1189" s="827">
        <v>1.3901788707345337</v>
      </c>
      <c r="S1189" s="832">
        <v>66000</v>
      </c>
    </row>
    <row r="1190" spans="1:19" ht="14.45" customHeight="1" x14ac:dyDescent="0.2">
      <c r="A1190" s="821" t="s">
        <v>5435</v>
      </c>
      <c r="B1190" s="822" t="s">
        <v>5436</v>
      </c>
      <c r="C1190" s="822" t="s">
        <v>599</v>
      </c>
      <c r="D1190" s="822" t="s">
        <v>2908</v>
      </c>
      <c r="E1190" s="822" t="s">
        <v>5437</v>
      </c>
      <c r="F1190" s="822" t="s">
        <v>5547</v>
      </c>
      <c r="G1190" s="822" t="s">
        <v>912</v>
      </c>
      <c r="H1190" s="831"/>
      <c r="I1190" s="831"/>
      <c r="J1190" s="822"/>
      <c r="K1190" s="822"/>
      <c r="L1190" s="831">
        <v>0.77</v>
      </c>
      <c r="M1190" s="831">
        <v>122.67</v>
      </c>
      <c r="N1190" s="822">
        <v>1</v>
      </c>
      <c r="O1190" s="822">
        <v>159.3116883116883</v>
      </c>
      <c r="P1190" s="831"/>
      <c r="Q1190" s="831"/>
      <c r="R1190" s="827"/>
      <c r="S1190" s="832"/>
    </row>
    <row r="1191" spans="1:19" ht="14.45" customHeight="1" x14ac:dyDescent="0.2">
      <c r="A1191" s="821" t="s">
        <v>5435</v>
      </c>
      <c r="B1191" s="822" t="s">
        <v>5436</v>
      </c>
      <c r="C1191" s="822" t="s">
        <v>599</v>
      </c>
      <c r="D1191" s="822" t="s">
        <v>2908</v>
      </c>
      <c r="E1191" s="822" t="s">
        <v>5437</v>
      </c>
      <c r="F1191" s="822" t="s">
        <v>5548</v>
      </c>
      <c r="G1191" s="822" t="s">
        <v>2824</v>
      </c>
      <c r="H1191" s="831">
        <v>9</v>
      </c>
      <c r="I1191" s="831">
        <v>367312</v>
      </c>
      <c r="J1191" s="822">
        <v>0.26674112419947693</v>
      </c>
      <c r="K1191" s="822">
        <v>40812.444444444445</v>
      </c>
      <c r="L1191" s="831">
        <v>34.94</v>
      </c>
      <c r="M1191" s="831">
        <v>1377035.5099999998</v>
      </c>
      <c r="N1191" s="822">
        <v>1</v>
      </c>
      <c r="O1191" s="822">
        <v>39411.434172867768</v>
      </c>
      <c r="P1191" s="831"/>
      <c r="Q1191" s="831"/>
      <c r="R1191" s="827"/>
      <c r="S1191" s="832"/>
    </row>
    <row r="1192" spans="1:19" ht="14.45" customHeight="1" x14ac:dyDescent="0.2">
      <c r="A1192" s="821" t="s">
        <v>5435</v>
      </c>
      <c r="B1192" s="822" t="s">
        <v>5436</v>
      </c>
      <c r="C1192" s="822" t="s">
        <v>599</v>
      </c>
      <c r="D1192" s="822" t="s">
        <v>2908</v>
      </c>
      <c r="E1192" s="822" t="s">
        <v>5437</v>
      </c>
      <c r="F1192" s="822" t="s">
        <v>5550</v>
      </c>
      <c r="G1192" s="822" t="s">
        <v>5551</v>
      </c>
      <c r="H1192" s="831"/>
      <c r="I1192" s="831"/>
      <c r="J1192" s="822"/>
      <c r="K1192" s="822"/>
      <c r="L1192" s="831">
        <v>24.520000000000003</v>
      </c>
      <c r="M1192" s="831">
        <v>206153.23</v>
      </c>
      <c r="N1192" s="822">
        <v>1</v>
      </c>
      <c r="O1192" s="822">
        <v>8407.5542414355623</v>
      </c>
      <c r="P1192" s="831">
        <v>14.12</v>
      </c>
      <c r="Q1192" s="831">
        <v>114401.23999999999</v>
      </c>
      <c r="R1192" s="827">
        <v>0.55493304664690424</v>
      </c>
      <c r="S1192" s="832">
        <v>8102.0708215297445</v>
      </c>
    </row>
    <row r="1193" spans="1:19" ht="14.45" customHeight="1" x14ac:dyDescent="0.2">
      <c r="A1193" s="821" t="s">
        <v>5435</v>
      </c>
      <c r="B1193" s="822" t="s">
        <v>5436</v>
      </c>
      <c r="C1193" s="822" t="s">
        <v>599</v>
      </c>
      <c r="D1193" s="822" t="s">
        <v>2908</v>
      </c>
      <c r="E1193" s="822" t="s">
        <v>5437</v>
      </c>
      <c r="F1193" s="822" t="s">
        <v>5560</v>
      </c>
      <c r="G1193" s="822" t="s">
        <v>2174</v>
      </c>
      <c r="H1193" s="831"/>
      <c r="I1193" s="831"/>
      <c r="J1193" s="822"/>
      <c r="K1193" s="822"/>
      <c r="L1193" s="831">
        <v>2</v>
      </c>
      <c r="M1193" s="831">
        <v>85565.72</v>
      </c>
      <c r="N1193" s="822">
        <v>1</v>
      </c>
      <c r="O1193" s="822">
        <v>42782.86</v>
      </c>
      <c r="P1193" s="831">
        <v>1</v>
      </c>
      <c r="Q1193" s="831">
        <v>42782.86</v>
      </c>
      <c r="R1193" s="827">
        <v>0.5</v>
      </c>
      <c r="S1193" s="832">
        <v>42782.86</v>
      </c>
    </row>
    <row r="1194" spans="1:19" ht="14.45" customHeight="1" x14ac:dyDescent="0.2">
      <c r="A1194" s="821" t="s">
        <v>5435</v>
      </c>
      <c r="B1194" s="822" t="s">
        <v>5436</v>
      </c>
      <c r="C1194" s="822" t="s">
        <v>599</v>
      </c>
      <c r="D1194" s="822" t="s">
        <v>2908</v>
      </c>
      <c r="E1194" s="822" t="s">
        <v>5437</v>
      </c>
      <c r="F1194" s="822" t="s">
        <v>5562</v>
      </c>
      <c r="G1194" s="822" t="s">
        <v>2840</v>
      </c>
      <c r="H1194" s="831"/>
      <c r="I1194" s="831"/>
      <c r="J1194" s="822"/>
      <c r="K1194" s="822"/>
      <c r="L1194" s="831">
        <v>2</v>
      </c>
      <c r="M1194" s="831">
        <v>135836.79999999999</v>
      </c>
      <c r="N1194" s="822">
        <v>1</v>
      </c>
      <c r="O1194" s="822">
        <v>67918.399999999994</v>
      </c>
      <c r="P1194" s="831"/>
      <c r="Q1194" s="831"/>
      <c r="R1194" s="827"/>
      <c r="S1194" s="832"/>
    </row>
    <row r="1195" spans="1:19" ht="14.45" customHeight="1" x14ac:dyDescent="0.2">
      <c r="A1195" s="821" t="s">
        <v>5435</v>
      </c>
      <c r="B1195" s="822" t="s">
        <v>5436</v>
      </c>
      <c r="C1195" s="822" t="s">
        <v>599</v>
      </c>
      <c r="D1195" s="822" t="s">
        <v>2908</v>
      </c>
      <c r="E1195" s="822" t="s">
        <v>5437</v>
      </c>
      <c r="F1195" s="822" t="s">
        <v>5565</v>
      </c>
      <c r="G1195" s="822" t="s">
        <v>2840</v>
      </c>
      <c r="H1195" s="831">
        <v>9</v>
      </c>
      <c r="I1195" s="831">
        <v>416249.49</v>
      </c>
      <c r="J1195" s="822">
        <v>1.3039724327515922</v>
      </c>
      <c r="K1195" s="822">
        <v>46249.943333333329</v>
      </c>
      <c r="L1195" s="831">
        <v>7.52</v>
      </c>
      <c r="M1195" s="831">
        <v>319216.48</v>
      </c>
      <c r="N1195" s="822">
        <v>1</v>
      </c>
      <c r="O1195" s="822">
        <v>42449</v>
      </c>
      <c r="P1195" s="831"/>
      <c r="Q1195" s="831"/>
      <c r="R1195" s="827"/>
      <c r="S1195" s="832"/>
    </row>
    <row r="1196" spans="1:19" ht="14.45" customHeight="1" x14ac:dyDescent="0.2">
      <c r="A1196" s="821" t="s">
        <v>5435</v>
      </c>
      <c r="B1196" s="822" t="s">
        <v>5436</v>
      </c>
      <c r="C1196" s="822" t="s">
        <v>599</v>
      </c>
      <c r="D1196" s="822" t="s">
        <v>2908</v>
      </c>
      <c r="E1196" s="822" t="s">
        <v>5437</v>
      </c>
      <c r="F1196" s="822" t="s">
        <v>5567</v>
      </c>
      <c r="G1196" s="822" t="s">
        <v>5551</v>
      </c>
      <c r="H1196" s="831"/>
      <c r="I1196" s="831"/>
      <c r="J1196" s="822"/>
      <c r="K1196" s="822"/>
      <c r="L1196" s="831">
        <v>37.659999999999997</v>
      </c>
      <c r="M1196" s="831">
        <v>630147.08000000007</v>
      </c>
      <c r="N1196" s="822">
        <v>1</v>
      </c>
      <c r="O1196" s="822">
        <v>16732.530005310677</v>
      </c>
      <c r="P1196" s="831">
        <v>33.4</v>
      </c>
      <c r="Q1196" s="831">
        <v>541220.28</v>
      </c>
      <c r="R1196" s="827">
        <v>0.85887929529087081</v>
      </c>
      <c r="S1196" s="832">
        <v>16204.2</v>
      </c>
    </row>
    <row r="1197" spans="1:19" ht="14.45" customHeight="1" x14ac:dyDescent="0.2">
      <c r="A1197" s="821" t="s">
        <v>5435</v>
      </c>
      <c r="B1197" s="822" t="s">
        <v>5436</v>
      </c>
      <c r="C1197" s="822" t="s">
        <v>599</v>
      </c>
      <c r="D1197" s="822" t="s">
        <v>2908</v>
      </c>
      <c r="E1197" s="822" t="s">
        <v>5437</v>
      </c>
      <c r="F1197" s="822" t="s">
        <v>5570</v>
      </c>
      <c r="G1197" s="822" t="s">
        <v>5571</v>
      </c>
      <c r="H1197" s="831"/>
      <c r="I1197" s="831"/>
      <c r="J1197" s="822"/>
      <c r="K1197" s="822"/>
      <c r="L1197" s="831"/>
      <c r="M1197" s="831"/>
      <c r="N1197" s="822"/>
      <c r="O1197" s="822"/>
      <c r="P1197" s="831">
        <v>1</v>
      </c>
      <c r="Q1197" s="831">
        <v>53185.599999999999</v>
      </c>
      <c r="R1197" s="827"/>
      <c r="S1197" s="832">
        <v>53185.599999999999</v>
      </c>
    </row>
    <row r="1198" spans="1:19" ht="14.45" customHeight="1" x14ac:dyDescent="0.2">
      <c r="A1198" s="821" t="s">
        <v>5435</v>
      </c>
      <c r="B1198" s="822" t="s">
        <v>5436</v>
      </c>
      <c r="C1198" s="822" t="s">
        <v>599</v>
      </c>
      <c r="D1198" s="822" t="s">
        <v>2908</v>
      </c>
      <c r="E1198" s="822" t="s">
        <v>5437</v>
      </c>
      <c r="F1198" s="822" t="s">
        <v>5573</v>
      </c>
      <c r="G1198" s="822" t="s">
        <v>2645</v>
      </c>
      <c r="H1198" s="831">
        <v>0.05</v>
      </c>
      <c r="I1198" s="831">
        <v>14.14</v>
      </c>
      <c r="J1198" s="822">
        <v>0.34154589371980681</v>
      </c>
      <c r="K1198" s="822">
        <v>282.8</v>
      </c>
      <c r="L1198" s="831">
        <v>0.15000000000000002</v>
      </c>
      <c r="M1198" s="831">
        <v>41.4</v>
      </c>
      <c r="N1198" s="822">
        <v>1</v>
      </c>
      <c r="O1198" s="822">
        <v>275.99999999999994</v>
      </c>
      <c r="P1198" s="831"/>
      <c r="Q1198" s="831"/>
      <c r="R1198" s="827"/>
      <c r="S1198" s="832"/>
    </row>
    <row r="1199" spans="1:19" ht="14.45" customHeight="1" x14ac:dyDescent="0.2">
      <c r="A1199" s="821" t="s">
        <v>5435</v>
      </c>
      <c r="B1199" s="822" t="s">
        <v>5436</v>
      </c>
      <c r="C1199" s="822" t="s">
        <v>599</v>
      </c>
      <c r="D1199" s="822" t="s">
        <v>2908</v>
      </c>
      <c r="E1199" s="822" t="s">
        <v>5437</v>
      </c>
      <c r="F1199" s="822" t="s">
        <v>5574</v>
      </c>
      <c r="G1199" s="822" t="s">
        <v>2859</v>
      </c>
      <c r="H1199" s="831"/>
      <c r="I1199" s="831"/>
      <c r="J1199" s="822"/>
      <c r="K1199" s="822"/>
      <c r="L1199" s="831"/>
      <c r="M1199" s="831"/>
      <c r="N1199" s="822"/>
      <c r="O1199" s="822"/>
      <c r="P1199" s="831">
        <v>6</v>
      </c>
      <c r="Q1199" s="831">
        <v>720000</v>
      </c>
      <c r="R1199" s="827"/>
      <c r="S1199" s="832">
        <v>120000</v>
      </c>
    </row>
    <row r="1200" spans="1:19" ht="14.45" customHeight="1" x14ac:dyDescent="0.2">
      <c r="A1200" s="821" t="s">
        <v>5435</v>
      </c>
      <c r="B1200" s="822" t="s">
        <v>5436</v>
      </c>
      <c r="C1200" s="822" t="s">
        <v>599</v>
      </c>
      <c r="D1200" s="822" t="s">
        <v>2908</v>
      </c>
      <c r="E1200" s="822" t="s">
        <v>5437</v>
      </c>
      <c r="F1200" s="822" t="s">
        <v>5575</v>
      </c>
      <c r="G1200" s="822" t="s">
        <v>5576</v>
      </c>
      <c r="H1200" s="831">
        <v>1</v>
      </c>
      <c r="I1200" s="831">
        <v>124491.36</v>
      </c>
      <c r="J1200" s="822"/>
      <c r="K1200" s="822">
        <v>124491.36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5435</v>
      </c>
      <c r="B1201" s="822" t="s">
        <v>5436</v>
      </c>
      <c r="C1201" s="822" t="s">
        <v>599</v>
      </c>
      <c r="D1201" s="822" t="s">
        <v>2908</v>
      </c>
      <c r="E1201" s="822" t="s">
        <v>5437</v>
      </c>
      <c r="F1201" s="822" t="s">
        <v>5583</v>
      </c>
      <c r="G1201" s="822" t="s">
        <v>2810</v>
      </c>
      <c r="H1201" s="831"/>
      <c r="I1201" s="831"/>
      <c r="J1201" s="822"/>
      <c r="K1201" s="822"/>
      <c r="L1201" s="831">
        <v>1</v>
      </c>
      <c r="M1201" s="831">
        <v>1726.96</v>
      </c>
      <c r="N1201" s="822">
        <v>1</v>
      </c>
      <c r="O1201" s="822">
        <v>1726.96</v>
      </c>
      <c r="P1201" s="831"/>
      <c r="Q1201" s="831"/>
      <c r="R1201" s="827"/>
      <c r="S1201" s="832"/>
    </row>
    <row r="1202" spans="1:19" ht="14.45" customHeight="1" x14ac:dyDescent="0.2">
      <c r="A1202" s="821" t="s">
        <v>5435</v>
      </c>
      <c r="B1202" s="822" t="s">
        <v>5436</v>
      </c>
      <c r="C1202" s="822" t="s">
        <v>599</v>
      </c>
      <c r="D1202" s="822" t="s">
        <v>2908</v>
      </c>
      <c r="E1202" s="822" t="s">
        <v>5437</v>
      </c>
      <c r="F1202" s="822" t="s">
        <v>5586</v>
      </c>
      <c r="G1202" s="822" t="s">
        <v>3875</v>
      </c>
      <c r="H1202" s="831">
        <v>13.67</v>
      </c>
      <c r="I1202" s="831">
        <v>133226.04</v>
      </c>
      <c r="J1202" s="822">
        <v>0.17524394167448348</v>
      </c>
      <c r="K1202" s="822">
        <v>9745.8697878566218</v>
      </c>
      <c r="L1202" s="831">
        <v>86.67</v>
      </c>
      <c r="M1202" s="831">
        <v>760231.92999999993</v>
      </c>
      <c r="N1202" s="822">
        <v>1</v>
      </c>
      <c r="O1202" s="822">
        <v>8771.5695165570542</v>
      </c>
      <c r="P1202" s="831">
        <v>78</v>
      </c>
      <c r="Q1202" s="831">
        <v>615797.41999999993</v>
      </c>
      <c r="R1202" s="827">
        <v>0.81001257076902833</v>
      </c>
      <c r="S1202" s="832">
        <v>7894.8387179487172</v>
      </c>
    </row>
    <row r="1203" spans="1:19" ht="14.45" customHeight="1" x14ac:dyDescent="0.2">
      <c r="A1203" s="821" t="s">
        <v>5435</v>
      </c>
      <c r="B1203" s="822" t="s">
        <v>5436</v>
      </c>
      <c r="C1203" s="822" t="s">
        <v>599</v>
      </c>
      <c r="D1203" s="822" t="s">
        <v>2908</v>
      </c>
      <c r="E1203" s="822" t="s">
        <v>5437</v>
      </c>
      <c r="F1203" s="822" t="s">
        <v>5591</v>
      </c>
      <c r="G1203" s="822" t="s">
        <v>5592</v>
      </c>
      <c r="H1203" s="831"/>
      <c r="I1203" s="831"/>
      <c r="J1203" s="822"/>
      <c r="K1203" s="822"/>
      <c r="L1203" s="831"/>
      <c r="M1203" s="831"/>
      <c r="N1203" s="822"/>
      <c r="O1203" s="822"/>
      <c r="P1203" s="831">
        <v>1</v>
      </c>
      <c r="Q1203" s="831">
        <v>158023.79999999999</v>
      </c>
      <c r="R1203" s="827"/>
      <c r="S1203" s="832">
        <v>158023.79999999999</v>
      </c>
    </row>
    <row r="1204" spans="1:19" ht="14.45" customHeight="1" x14ac:dyDescent="0.2">
      <c r="A1204" s="821" t="s">
        <v>5435</v>
      </c>
      <c r="B1204" s="822" t="s">
        <v>5436</v>
      </c>
      <c r="C1204" s="822" t="s">
        <v>599</v>
      </c>
      <c r="D1204" s="822" t="s">
        <v>2908</v>
      </c>
      <c r="E1204" s="822" t="s">
        <v>5437</v>
      </c>
      <c r="F1204" s="822" t="s">
        <v>5594</v>
      </c>
      <c r="G1204" s="822" t="s">
        <v>2133</v>
      </c>
      <c r="H1204" s="831"/>
      <c r="I1204" s="831"/>
      <c r="J1204" s="822"/>
      <c r="K1204" s="822"/>
      <c r="L1204" s="831">
        <v>4</v>
      </c>
      <c r="M1204" s="831">
        <v>86260</v>
      </c>
      <c r="N1204" s="822">
        <v>1</v>
      </c>
      <c r="O1204" s="822">
        <v>21565</v>
      </c>
      <c r="P1204" s="831">
        <v>4</v>
      </c>
      <c r="Q1204" s="831">
        <v>86260</v>
      </c>
      <c r="R1204" s="827">
        <v>1</v>
      </c>
      <c r="S1204" s="832">
        <v>21565</v>
      </c>
    </row>
    <row r="1205" spans="1:19" ht="14.45" customHeight="1" x14ac:dyDescent="0.2">
      <c r="A1205" s="821" t="s">
        <v>5435</v>
      </c>
      <c r="B1205" s="822" t="s">
        <v>5436</v>
      </c>
      <c r="C1205" s="822" t="s">
        <v>599</v>
      </c>
      <c r="D1205" s="822" t="s">
        <v>2908</v>
      </c>
      <c r="E1205" s="822" t="s">
        <v>5437</v>
      </c>
      <c r="F1205" s="822" t="s">
        <v>5602</v>
      </c>
      <c r="G1205" s="822" t="s">
        <v>3875</v>
      </c>
      <c r="H1205" s="831">
        <v>9</v>
      </c>
      <c r="I1205" s="831">
        <v>219194.28</v>
      </c>
      <c r="J1205" s="822">
        <v>7.5697561301783511E-2</v>
      </c>
      <c r="K1205" s="822">
        <v>24354.92</v>
      </c>
      <c r="L1205" s="831">
        <v>132.1</v>
      </c>
      <c r="M1205" s="831">
        <v>2895658.41</v>
      </c>
      <c r="N1205" s="822">
        <v>1</v>
      </c>
      <c r="O1205" s="822">
        <v>21920.199924299774</v>
      </c>
      <c r="P1205" s="831">
        <v>163.07</v>
      </c>
      <c r="Q1205" s="831">
        <v>3217241.71</v>
      </c>
      <c r="R1205" s="827">
        <v>1.1110570566229183</v>
      </c>
      <c r="S1205" s="832">
        <v>19729.206537069971</v>
      </c>
    </row>
    <row r="1206" spans="1:19" ht="14.45" customHeight="1" x14ac:dyDescent="0.2">
      <c r="A1206" s="821" t="s">
        <v>5435</v>
      </c>
      <c r="B1206" s="822" t="s">
        <v>5436</v>
      </c>
      <c r="C1206" s="822" t="s">
        <v>599</v>
      </c>
      <c r="D1206" s="822" t="s">
        <v>2908</v>
      </c>
      <c r="E1206" s="822" t="s">
        <v>5437</v>
      </c>
      <c r="F1206" s="822" t="s">
        <v>5613</v>
      </c>
      <c r="G1206" s="822" t="s">
        <v>5614</v>
      </c>
      <c r="H1206" s="831">
        <v>1</v>
      </c>
      <c r="I1206" s="831">
        <v>46599.44</v>
      </c>
      <c r="J1206" s="822">
        <v>0.16946527752927423</v>
      </c>
      <c r="K1206" s="822">
        <v>46599.44</v>
      </c>
      <c r="L1206" s="831">
        <v>6</v>
      </c>
      <c r="M1206" s="831">
        <v>274979.27999999997</v>
      </c>
      <c r="N1206" s="822">
        <v>1</v>
      </c>
      <c r="O1206" s="822">
        <v>45829.88</v>
      </c>
      <c r="P1206" s="831">
        <v>1</v>
      </c>
      <c r="Q1206" s="831">
        <v>45829.88</v>
      </c>
      <c r="R1206" s="827">
        <v>0.16666666666666669</v>
      </c>
      <c r="S1206" s="832">
        <v>45829.88</v>
      </c>
    </row>
    <row r="1207" spans="1:19" ht="14.45" customHeight="1" x14ac:dyDescent="0.2">
      <c r="A1207" s="821" t="s">
        <v>5435</v>
      </c>
      <c r="B1207" s="822" t="s">
        <v>5436</v>
      </c>
      <c r="C1207" s="822" t="s">
        <v>599</v>
      </c>
      <c r="D1207" s="822" t="s">
        <v>2908</v>
      </c>
      <c r="E1207" s="822" t="s">
        <v>5437</v>
      </c>
      <c r="F1207" s="822" t="s">
        <v>5627</v>
      </c>
      <c r="G1207" s="822" t="s">
        <v>752</v>
      </c>
      <c r="H1207" s="831"/>
      <c r="I1207" s="831"/>
      <c r="J1207" s="822"/>
      <c r="K1207" s="822"/>
      <c r="L1207" s="831">
        <v>0.28000000000000003</v>
      </c>
      <c r="M1207" s="831">
        <v>31.08</v>
      </c>
      <c r="N1207" s="822">
        <v>1</v>
      </c>
      <c r="O1207" s="822">
        <v>110.99999999999999</v>
      </c>
      <c r="P1207" s="831"/>
      <c r="Q1207" s="831"/>
      <c r="R1207" s="827"/>
      <c r="S1207" s="832"/>
    </row>
    <row r="1208" spans="1:19" ht="14.45" customHeight="1" x14ac:dyDescent="0.2">
      <c r="A1208" s="821" t="s">
        <v>5435</v>
      </c>
      <c r="B1208" s="822" t="s">
        <v>5436</v>
      </c>
      <c r="C1208" s="822" t="s">
        <v>599</v>
      </c>
      <c r="D1208" s="822" t="s">
        <v>2908</v>
      </c>
      <c r="E1208" s="822" t="s">
        <v>5437</v>
      </c>
      <c r="F1208" s="822" t="s">
        <v>5628</v>
      </c>
      <c r="G1208" s="822" t="s">
        <v>752</v>
      </c>
      <c r="H1208" s="831"/>
      <c r="I1208" s="831"/>
      <c r="J1208" s="822"/>
      <c r="K1208" s="822"/>
      <c r="L1208" s="831">
        <v>1</v>
      </c>
      <c r="M1208" s="831">
        <v>288.10000000000002</v>
      </c>
      <c r="N1208" s="822">
        <v>1</v>
      </c>
      <c r="O1208" s="822">
        <v>288.10000000000002</v>
      </c>
      <c r="P1208" s="831"/>
      <c r="Q1208" s="831"/>
      <c r="R1208" s="827"/>
      <c r="S1208" s="832"/>
    </row>
    <row r="1209" spans="1:19" ht="14.45" customHeight="1" x14ac:dyDescent="0.2">
      <c r="A1209" s="821" t="s">
        <v>5435</v>
      </c>
      <c r="B1209" s="822" t="s">
        <v>5436</v>
      </c>
      <c r="C1209" s="822" t="s">
        <v>599</v>
      </c>
      <c r="D1209" s="822" t="s">
        <v>2908</v>
      </c>
      <c r="E1209" s="822" t="s">
        <v>5437</v>
      </c>
      <c r="F1209" s="822" t="s">
        <v>5630</v>
      </c>
      <c r="G1209" s="822" t="s">
        <v>5631</v>
      </c>
      <c r="H1209" s="831"/>
      <c r="I1209" s="831"/>
      <c r="J1209" s="822"/>
      <c r="K1209" s="822"/>
      <c r="L1209" s="831">
        <v>8</v>
      </c>
      <c r="M1209" s="831">
        <v>99308.800000000003</v>
      </c>
      <c r="N1209" s="822">
        <v>1</v>
      </c>
      <c r="O1209" s="822">
        <v>12413.6</v>
      </c>
      <c r="P1209" s="831">
        <v>4</v>
      </c>
      <c r="Q1209" s="831">
        <v>49654.400000000001</v>
      </c>
      <c r="R1209" s="827">
        <v>0.5</v>
      </c>
      <c r="S1209" s="832">
        <v>12413.6</v>
      </c>
    </row>
    <row r="1210" spans="1:19" ht="14.45" customHeight="1" x14ac:dyDescent="0.2">
      <c r="A1210" s="821" t="s">
        <v>5435</v>
      </c>
      <c r="B1210" s="822" t="s">
        <v>5436</v>
      </c>
      <c r="C1210" s="822" t="s">
        <v>599</v>
      </c>
      <c r="D1210" s="822" t="s">
        <v>2908</v>
      </c>
      <c r="E1210" s="822" t="s">
        <v>5437</v>
      </c>
      <c r="F1210" s="822" t="s">
        <v>5634</v>
      </c>
      <c r="G1210" s="822" t="s">
        <v>5631</v>
      </c>
      <c r="H1210" s="831"/>
      <c r="I1210" s="831"/>
      <c r="J1210" s="822"/>
      <c r="K1210" s="822"/>
      <c r="L1210" s="831">
        <v>11</v>
      </c>
      <c r="M1210" s="831">
        <v>182669.30000000002</v>
      </c>
      <c r="N1210" s="822">
        <v>1</v>
      </c>
      <c r="O1210" s="822">
        <v>16606.300000000003</v>
      </c>
      <c r="P1210" s="831">
        <v>20</v>
      </c>
      <c r="Q1210" s="831">
        <v>332126</v>
      </c>
      <c r="R1210" s="827">
        <v>1.8181818181818179</v>
      </c>
      <c r="S1210" s="832">
        <v>16606.3</v>
      </c>
    </row>
    <row r="1211" spans="1:19" ht="14.45" customHeight="1" x14ac:dyDescent="0.2">
      <c r="A1211" s="821" t="s">
        <v>5435</v>
      </c>
      <c r="B1211" s="822" t="s">
        <v>5436</v>
      </c>
      <c r="C1211" s="822" t="s">
        <v>599</v>
      </c>
      <c r="D1211" s="822" t="s">
        <v>2908</v>
      </c>
      <c r="E1211" s="822" t="s">
        <v>5437</v>
      </c>
      <c r="F1211" s="822" t="s">
        <v>5638</v>
      </c>
      <c r="G1211" s="822" t="s">
        <v>2512</v>
      </c>
      <c r="H1211" s="831"/>
      <c r="I1211" s="831"/>
      <c r="J1211" s="822"/>
      <c r="K1211" s="822"/>
      <c r="L1211" s="831">
        <v>0.48</v>
      </c>
      <c r="M1211" s="831">
        <v>227.65</v>
      </c>
      <c r="N1211" s="822">
        <v>1</v>
      </c>
      <c r="O1211" s="822">
        <v>474.27083333333337</v>
      </c>
      <c r="P1211" s="831"/>
      <c r="Q1211" s="831"/>
      <c r="R1211" s="827"/>
      <c r="S1211" s="832"/>
    </row>
    <row r="1212" spans="1:19" ht="14.45" customHeight="1" x14ac:dyDescent="0.2">
      <c r="A1212" s="821" t="s">
        <v>5435</v>
      </c>
      <c r="B1212" s="822" t="s">
        <v>5436</v>
      </c>
      <c r="C1212" s="822" t="s">
        <v>599</v>
      </c>
      <c r="D1212" s="822" t="s">
        <v>2908</v>
      </c>
      <c r="E1212" s="822" t="s">
        <v>5437</v>
      </c>
      <c r="F1212" s="822" t="s">
        <v>5642</v>
      </c>
      <c r="G1212" s="822" t="s">
        <v>5643</v>
      </c>
      <c r="H1212" s="831"/>
      <c r="I1212" s="831"/>
      <c r="J1212" s="822"/>
      <c r="K1212" s="822"/>
      <c r="L1212" s="831"/>
      <c r="M1212" s="831"/>
      <c r="N1212" s="822"/>
      <c r="O1212" s="822"/>
      <c r="P1212" s="831">
        <v>6</v>
      </c>
      <c r="Q1212" s="831">
        <v>19800.2</v>
      </c>
      <c r="R1212" s="827"/>
      <c r="S1212" s="832">
        <v>3300.0333333333333</v>
      </c>
    </row>
    <row r="1213" spans="1:19" ht="14.45" customHeight="1" x14ac:dyDescent="0.2">
      <c r="A1213" s="821" t="s">
        <v>5435</v>
      </c>
      <c r="B1213" s="822" t="s">
        <v>5436</v>
      </c>
      <c r="C1213" s="822" t="s">
        <v>599</v>
      </c>
      <c r="D1213" s="822" t="s">
        <v>2908</v>
      </c>
      <c r="E1213" s="822" t="s">
        <v>5437</v>
      </c>
      <c r="F1213" s="822" t="s">
        <v>5645</v>
      </c>
      <c r="G1213" s="822" t="s">
        <v>2071</v>
      </c>
      <c r="H1213" s="831"/>
      <c r="I1213" s="831"/>
      <c r="J1213" s="822"/>
      <c r="K1213" s="822"/>
      <c r="L1213" s="831">
        <v>1</v>
      </c>
      <c r="M1213" s="831">
        <v>50292</v>
      </c>
      <c r="N1213" s="822">
        <v>1</v>
      </c>
      <c r="O1213" s="822">
        <v>50292</v>
      </c>
      <c r="P1213" s="831"/>
      <c r="Q1213" s="831"/>
      <c r="R1213" s="827"/>
      <c r="S1213" s="832"/>
    </row>
    <row r="1214" spans="1:19" ht="14.45" customHeight="1" x14ac:dyDescent="0.2">
      <c r="A1214" s="821" t="s">
        <v>5435</v>
      </c>
      <c r="B1214" s="822" t="s">
        <v>5436</v>
      </c>
      <c r="C1214" s="822" t="s">
        <v>599</v>
      </c>
      <c r="D1214" s="822" t="s">
        <v>2908</v>
      </c>
      <c r="E1214" s="822" t="s">
        <v>5437</v>
      </c>
      <c r="F1214" s="822" t="s">
        <v>5646</v>
      </c>
      <c r="G1214" s="822" t="s">
        <v>2100</v>
      </c>
      <c r="H1214" s="831"/>
      <c r="I1214" s="831"/>
      <c r="J1214" s="822"/>
      <c r="K1214" s="822"/>
      <c r="L1214" s="831">
        <v>1</v>
      </c>
      <c r="M1214" s="831">
        <v>106722</v>
      </c>
      <c r="N1214" s="822">
        <v>1</v>
      </c>
      <c r="O1214" s="822">
        <v>106722</v>
      </c>
      <c r="P1214" s="831">
        <v>8</v>
      </c>
      <c r="Q1214" s="831">
        <v>734161.39999999991</v>
      </c>
      <c r="R1214" s="827">
        <v>6.8791945428309056</v>
      </c>
      <c r="S1214" s="832">
        <v>91770.174999999988</v>
      </c>
    </row>
    <row r="1215" spans="1:19" ht="14.45" customHeight="1" x14ac:dyDescent="0.2">
      <c r="A1215" s="821" t="s">
        <v>5435</v>
      </c>
      <c r="B1215" s="822" t="s">
        <v>5436</v>
      </c>
      <c r="C1215" s="822" t="s">
        <v>599</v>
      </c>
      <c r="D1215" s="822" t="s">
        <v>2908</v>
      </c>
      <c r="E1215" s="822" t="s">
        <v>5437</v>
      </c>
      <c r="F1215" s="822" t="s">
        <v>5657</v>
      </c>
      <c r="G1215" s="822" t="s">
        <v>3875</v>
      </c>
      <c r="H1215" s="831"/>
      <c r="I1215" s="831"/>
      <c r="J1215" s="822"/>
      <c r="K1215" s="822"/>
      <c r="L1215" s="831"/>
      <c r="M1215" s="831"/>
      <c r="N1215" s="822"/>
      <c r="O1215" s="822"/>
      <c r="P1215" s="831">
        <v>20</v>
      </c>
      <c r="Q1215" s="831">
        <v>947002</v>
      </c>
      <c r="R1215" s="827"/>
      <c r="S1215" s="832">
        <v>47350.1</v>
      </c>
    </row>
    <row r="1216" spans="1:19" ht="14.45" customHeight="1" x14ac:dyDescent="0.2">
      <c r="A1216" s="821" t="s">
        <v>5435</v>
      </c>
      <c r="B1216" s="822" t="s">
        <v>5436</v>
      </c>
      <c r="C1216" s="822" t="s">
        <v>599</v>
      </c>
      <c r="D1216" s="822" t="s">
        <v>2908</v>
      </c>
      <c r="E1216" s="822" t="s">
        <v>5437</v>
      </c>
      <c r="F1216" s="822" t="s">
        <v>5658</v>
      </c>
      <c r="G1216" s="822" t="s">
        <v>2133</v>
      </c>
      <c r="H1216" s="831"/>
      <c r="I1216" s="831"/>
      <c r="J1216" s="822"/>
      <c r="K1216" s="822"/>
      <c r="L1216" s="831"/>
      <c r="M1216" s="831"/>
      <c r="N1216" s="822"/>
      <c r="O1216" s="822"/>
      <c r="P1216" s="831">
        <v>7.93</v>
      </c>
      <c r="Q1216" s="831">
        <v>342020.9</v>
      </c>
      <c r="R1216" s="827"/>
      <c r="S1216" s="832">
        <v>43130.000000000007</v>
      </c>
    </row>
    <row r="1217" spans="1:19" ht="14.45" customHeight="1" x14ac:dyDescent="0.2">
      <c r="A1217" s="821" t="s">
        <v>5435</v>
      </c>
      <c r="B1217" s="822" t="s">
        <v>5436</v>
      </c>
      <c r="C1217" s="822" t="s">
        <v>599</v>
      </c>
      <c r="D1217" s="822" t="s">
        <v>2908</v>
      </c>
      <c r="E1217" s="822" t="s">
        <v>5437</v>
      </c>
      <c r="F1217" s="822" t="s">
        <v>5663</v>
      </c>
      <c r="G1217" s="822" t="s">
        <v>2075</v>
      </c>
      <c r="H1217" s="831"/>
      <c r="I1217" s="831"/>
      <c r="J1217" s="822"/>
      <c r="K1217" s="822"/>
      <c r="L1217" s="831"/>
      <c r="M1217" s="831"/>
      <c r="N1217" s="822"/>
      <c r="O1217" s="822"/>
      <c r="P1217" s="831">
        <v>1</v>
      </c>
      <c r="Q1217" s="831">
        <v>38013.800000000003</v>
      </c>
      <c r="R1217" s="827"/>
      <c r="S1217" s="832">
        <v>38013.800000000003</v>
      </c>
    </row>
    <row r="1218" spans="1:19" ht="14.45" customHeight="1" x14ac:dyDescent="0.2">
      <c r="A1218" s="821" t="s">
        <v>5435</v>
      </c>
      <c r="B1218" s="822" t="s">
        <v>5436</v>
      </c>
      <c r="C1218" s="822" t="s">
        <v>599</v>
      </c>
      <c r="D1218" s="822" t="s">
        <v>2908</v>
      </c>
      <c r="E1218" s="822" t="s">
        <v>5694</v>
      </c>
      <c r="F1218" s="822" t="s">
        <v>5695</v>
      </c>
      <c r="G1218" s="822" t="s">
        <v>5696</v>
      </c>
      <c r="H1218" s="831">
        <v>4</v>
      </c>
      <c r="I1218" s="831">
        <v>8638.2800000000007</v>
      </c>
      <c r="J1218" s="822">
        <v>1.9832583340986316</v>
      </c>
      <c r="K1218" s="822">
        <v>2159.5700000000002</v>
      </c>
      <c r="L1218" s="831">
        <v>2</v>
      </c>
      <c r="M1218" s="831">
        <v>4355.6000000000004</v>
      </c>
      <c r="N1218" s="822">
        <v>1</v>
      </c>
      <c r="O1218" s="822">
        <v>2177.8000000000002</v>
      </c>
      <c r="P1218" s="831"/>
      <c r="Q1218" s="831"/>
      <c r="R1218" s="827"/>
      <c r="S1218" s="832"/>
    </row>
    <row r="1219" spans="1:19" ht="14.45" customHeight="1" x14ac:dyDescent="0.2">
      <c r="A1219" s="821" t="s">
        <v>5435</v>
      </c>
      <c r="B1219" s="822" t="s">
        <v>5436</v>
      </c>
      <c r="C1219" s="822" t="s">
        <v>599</v>
      </c>
      <c r="D1219" s="822" t="s">
        <v>2908</v>
      </c>
      <c r="E1219" s="822" t="s">
        <v>5694</v>
      </c>
      <c r="F1219" s="822" t="s">
        <v>5697</v>
      </c>
      <c r="G1219" s="822" t="s">
        <v>5698</v>
      </c>
      <c r="H1219" s="831">
        <v>8</v>
      </c>
      <c r="I1219" s="831">
        <v>20720</v>
      </c>
      <c r="J1219" s="822">
        <v>1.2958520227049286</v>
      </c>
      <c r="K1219" s="822">
        <v>2590</v>
      </c>
      <c r="L1219" s="831">
        <v>6</v>
      </c>
      <c r="M1219" s="831">
        <v>15989.48</v>
      </c>
      <c r="N1219" s="822">
        <v>1</v>
      </c>
      <c r="O1219" s="822">
        <v>2664.9133333333334</v>
      </c>
      <c r="P1219" s="831"/>
      <c r="Q1219" s="831"/>
      <c r="R1219" s="827"/>
      <c r="S1219" s="832"/>
    </row>
    <row r="1220" spans="1:19" ht="14.45" customHeight="1" x14ac:dyDescent="0.2">
      <c r="A1220" s="821" t="s">
        <v>5435</v>
      </c>
      <c r="B1220" s="822" t="s">
        <v>5436</v>
      </c>
      <c r="C1220" s="822" t="s">
        <v>599</v>
      </c>
      <c r="D1220" s="822" t="s">
        <v>2908</v>
      </c>
      <c r="E1220" s="822" t="s">
        <v>5703</v>
      </c>
      <c r="F1220" s="822" t="s">
        <v>5706</v>
      </c>
      <c r="G1220" s="822" t="s">
        <v>5707</v>
      </c>
      <c r="H1220" s="831"/>
      <c r="I1220" s="831"/>
      <c r="J1220" s="822"/>
      <c r="K1220" s="822"/>
      <c r="L1220" s="831">
        <v>1</v>
      </c>
      <c r="M1220" s="831">
        <v>562.65</v>
      </c>
      <c r="N1220" s="822">
        <v>1</v>
      </c>
      <c r="O1220" s="822">
        <v>562.65</v>
      </c>
      <c r="P1220" s="831"/>
      <c r="Q1220" s="831"/>
      <c r="R1220" s="827"/>
      <c r="S1220" s="832"/>
    </row>
    <row r="1221" spans="1:19" ht="14.45" customHeight="1" x14ac:dyDescent="0.2">
      <c r="A1221" s="821" t="s">
        <v>5435</v>
      </c>
      <c r="B1221" s="822" t="s">
        <v>5436</v>
      </c>
      <c r="C1221" s="822" t="s">
        <v>599</v>
      </c>
      <c r="D1221" s="822" t="s">
        <v>2908</v>
      </c>
      <c r="E1221" s="822" t="s">
        <v>5703</v>
      </c>
      <c r="F1221" s="822" t="s">
        <v>5714</v>
      </c>
      <c r="G1221" s="822" t="s">
        <v>5715</v>
      </c>
      <c r="H1221" s="831"/>
      <c r="I1221" s="831"/>
      <c r="J1221" s="822"/>
      <c r="K1221" s="822"/>
      <c r="L1221" s="831"/>
      <c r="M1221" s="831"/>
      <c r="N1221" s="822"/>
      <c r="O1221" s="822"/>
      <c r="P1221" s="831">
        <v>1</v>
      </c>
      <c r="Q1221" s="831">
        <v>179.3</v>
      </c>
      <c r="R1221" s="827"/>
      <c r="S1221" s="832">
        <v>179.3</v>
      </c>
    </row>
    <row r="1222" spans="1:19" ht="14.45" customHeight="1" x14ac:dyDescent="0.2">
      <c r="A1222" s="821" t="s">
        <v>5435</v>
      </c>
      <c r="B1222" s="822" t="s">
        <v>5436</v>
      </c>
      <c r="C1222" s="822" t="s">
        <v>599</v>
      </c>
      <c r="D1222" s="822" t="s">
        <v>2908</v>
      </c>
      <c r="E1222" s="822" t="s">
        <v>5703</v>
      </c>
      <c r="F1222" s="822" t="s">
        <v>5722</v>
      </c>
      <c r="G1222" s="822" t="s">
        <v>5721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2</v>
      </c>
      <c r="Q1222" s="831">
        <v>151.94</v>
      </c>
      <c r="R1222" s="827"/>
      <c r="S1222" s="832">
        <v>75.97</v>
      </c>
    </row>
    <row r="1223" spans="1:19" ht="14.45" customHeight="1" x14ac:dyDescent="0.2">
      <c r="A1223" s="821" t="s">
        <v>5435</v>
      </c>
      <c r="B1223" s="822" t="s">
        <v>5436</v>
      </c>
      <c r="C1223" s="822" t="s">
        <v>599</v>
      </c>
      <c r="D1223" s="822" t="s">
        <v>2908</v>
      </c>
      <c r="E1223" s="822" t="s">
        <v>5735</v>
      </c>
      <c r="F1223" s="822" t="s">
        <v>5738</v>
      </c>
      <c r="G1223" s="822" t="s">
        <v>5739</v>
      </c>
      <c r="H1223" s="831">
        <v>2</v>
      </c>
      <c r="I1223" s="831">
        <v>244</v>
      </c>
      <c r="J1223" s="822">
        <v>2</v>
      </c>
      <c r="K1223" s="822">
        <v>122</v>
      </c>
      <c r="L1223" s="831">
        <v>1</v>
      </c>
      <c r="M1223" s="831">
        <v>122</v>
      </c>
      <c r="N1223" s="822">
        <v>1</v>
      </c>
      <c r="O1223" s="822">
        <v>122</v>
      </c>
      <c r="P1223" s="831"/>
      <c r="Q1223" s="831"/>
      <c r="R1223" s="827"/>
      <c r="S1223" s="832"/>
    </row>
    <row r="1224" spans="1:19" ht="14.45" customHeight="1" x14ac:dyDescent="0.2">
      <c r="A1224" s="821" t="s">
        <v>5435</v>
      </c>
      <c r="B1224" s="822" t="s">
        <v>5436</v>
      </c>
      <c r="C1224" s="822" t="s">
        <v>599</v>
      </c>
      <c r="D1224" s="822" t="s">
        <v>2908</v>
      </c>
      <c r="E1224" s="822" t="s">
        <v>5735</v>
      </c>
      <c r="F1224" s="822" t="s">
        <v>5740</v>
      </c>
      <c r="G1224" s="822" t="s">
        <v>5741</v>
      </c>
      <c r="H1224" s="831">
        <v>1</v>
      </c>
      <c r="I1224" s="831">
        <v>147</v>
      </c>
      <c r="J1224" s="822">
        <v>0.13907284768211919</v>
      </c>
      <c r="K1224" s="822">
        <v>147</v>
      </c>
      <c r="L1224" s="831">
        <v>7</v>
      </c>
      <c r="M1224" s="831">
        <v>1057</v>
      </c>
      <c r="N1224" s="822">
        <v>1</v>
      </c>
      <c r="O1224" s="822">
        <v>151</v>
      </c>
      <c r="P1224" s="831"/>
      <c r="Q1224" s="831"/>
      <c r="R1224" s="827"/>
      <c r="S1224" s="832"/>
    </row>
    <row r="1225" spans="1:19" ht="14.45" customHeight="1" x14ac:dyDescent="0.2">
      <c r="A1225" s="821" t="s">
        <v>5435</v>
      </c>
      <c r="B1225" s="822" t="s">
        <v>5436</v>
      </c>
      <c r="C1225" s="822" t="s">
        <v>599</v>
      </c>
      <c r="D1225" s="822" t="s">
        <v>2908</v>
      </c>
      <c r="E1225" s="822" t="s">
        <v>5735</v>
      </c>
      <c r="F1225" s="822" t="s">
        <v>5742</v>
      </c>
      <c r="G1225" s="822" t="s">
        <v>5743</v>
      </c>
      <c r="H1225" s="831">
        <v>11</v>
      </c>
      <c r="I1225" s="831">
        <v>2156</v>
      </c>
      <c r="J1225" s="822">
        <v>1.3542713567839195</v>
      </c>
      <c r="K1225" s="822">
        <v>196</v>
      </c>
      <c r="L1225" s="831">
        <v>8</v>
      </c>
      <c r="M1225" s="831">
        <v>1592</v>
      </c>
      <c r="N1225" s="822">
        <v>1</v>
      </c>
      <c r="O1225" s="822">
        <v>199</v>
      </c>
      <c r="P1225" s="831"/>
      <c r="Q1225" s="831"/>
      <c r="R1225" s="827"/>
      <c r="S1225" s="832"/>
    </row>
    <row r="1226" spans="1:19" ht="14.45" customHeight="1" x14ac:dyDescent="0.2">
      <c r="A1226" s="821" t="s">
        <v>5435</v>
      </c>
      <c r="B1226" s="822" t="s">
        <v>5436</v>
      </c>
      <c r="C1226" s="822" t="s">
        <v>599</v>
      </c>
      <c r="D1226" s="822" t="s">
        <v>2908</v>
      </c>
      <c r="E1226" s="822" t="s">
        <v>5735</v>
      </c>
      <c r="F1226" s="822" t="s">
        <v>5744</v>
      </c>
      <c r="G1226" s="822" t="s">
        <v>5745</v>
      </c>
      <c r="H1226" s="831">
        <v>12</v>
      </c>
      <c r="I1226" s="831">
        <v>444</v>
      </c>
      <c r="J1226" s="822">
        <v>1.062200956937799</v>
      </c>
      <c r="K1226" s="822">
        <v>37</v>
      </c>
      <c r="L1226" s="831">
        <v>11</v>
      </c>
      <c r="M1226" s="831">
        <v>418</v>
      </c>
      <c r="N1226" s="822">
        <v>1</v>
      </c>
      <c r="O1226" s="822">
        <v>38</v>
      </c>
      <c r="P1226" s="831">
        <v>3</v>
      </c>
      <c r="Q1226" s="831">
        <v>114</v>
      </c>
      <c r="R1226" s="827">
        <v>0.27272727272727271</v>
      </c>
      <c r="S1226" s="832">
        <v>38</v>
      </c>
    </row>
    <row r="1227" spans="1:19" ht="14.45" customHeight="1" x14ac:dyDescent="0.2">
      <c r="A1227" s="821" t="s">
        <v>5435</v>
      </c>
      <c r="B1227" s="822" t="s">
        <v>5436</v>
      </c>
      <c r="C1227" s="822" t="s">
        <v>599</v>
      </c>
      <c r="D1227" s="822" t="s">
        <v>2908</v>
      </c>
      <c r="E1227" s="822" t="s">
        <v>5735</v>
      </c>
      <c r="F1227" s="822" t="s">
        <v>5750</v>
      </c>
      <c r="G1227" s="822" t="s">
        <v>5751</v>
      </c>
      <c r="H1227" s="831">
        <v>1</v>
      </c>
      <c r="I1227" s="831">
        <v>178</v>
      </c>
      <c r="J1227" s="822">
        <v>4.9720670391061456E-2</v>
      </c>
      <c r="K1227" s="822">
        <v>178</v>
      </c>
      <c r="L1227" s="831">
        <v>20</v>
      </c>
      <c r="M1227" s="831">
        <v>3580</v>
      </c>
      <c r="N1227" s="822">
        <v>1</v>
      </c>
      <c r="O1227" s="822">
        <v>179</v>
      </c>
      <c r="P1227" s="831"/>
      <c r="Q1227" s="831"/>
      <c r="R1227" s="827"/>
      <c r="S1227" s="832"/>
    </row>
    <row r="1228" spans="1:19" ht="14.45" customHeight="1" x14ac:dyDescent="0.2">
      <c r="A1228" s="821" t="s">
        <v>5435</v>
      </c>
      <c r="B1228" s="822" t="s">
        <v>5436</v>
      </c>
      <c r="C1228" s="822" t="s">
        <v>599</v>
      </c>
      <c r="D1228" s="822" t="s">
        <v>2908</v>
      </c>
      <c r="E1228" s="822" t="s">
        <v>5735</v>
      </c>
      <c r="F1228" s="822" t="s">
        <v>5752</v>
      </c>
      <c r="G1228" s="822" t="s">
        <v>5753</v>
      </c>
      <c r="H1228" s="831"/>
      <c r="I1228" s="831"/>
      <c r="J1228" s="822"/>
      <c r="K1228" s="822"/>
      <c r="L1228" s="831"/>
      <c r="M1228" s="831"/>
      <c r="N1228" s="822"/>
      <c r="O1228" s="822"/>
      <c r="P1228" s="831">
        <v>2</v>
      </c>
      <c r="Q1228" s="831">
        <v>360</v>
      </c>
      <c r="R1228" s="827"/>
      <c r="S1228" s="832">
        <v>180</v>
      </c>
    </row>
    <row r="1229" spans="1:19" ht="14.45" customHeight="1" x14ac:dyDescent="0.2">
      <c r="A1229" s="821" t="s">
        <v>5435</v>
      </c>
      <c r="B1229" s="822" t="s">
        <v>5436</v>
      </c>
      <c r="C1229" s="822" t="s">
        <v>599</v>
      </c>
      <c r="D1229" s="822" t="s">
        <v>2908</v>
      </c>
      <c r="E1229" s="822" t="s">
        <v>5735</v>
      </c>
      <c r="F1229" s="822" t="s">
        <v>5754</v>
      </c>
      <c r="G1229" s="822" t="s">
        <v>5755</v>
      </c>
      <c r="H1229" s="831">
        <v>79</v>
      </c>
      <c r="I1229" s="831">
        <v>0</v>
      </c>
      <c r="J1229" s="822"/>
      <c r="K1229" s="822">
        <v>0</v>
      </c>
      <c r="L1229" s="831">
        <v>284</v>
      </c>
      <c r="M1229" s="831">
        <v>0</v>
      </c>
      <c r="N1229" s="822"/>
      <c r="O1229" s="822">
        <v>0</v>
      </c>
      <c r="P1229" s="831">
        <v>296</v>
      </c>
      <c r="Q1229" s="831">
        <v>0</v>
      </c>
      <c r="R1229" s="827"/>
      <c r="S1229" s="832">
        <v>0</v>
      </c>
    </row>
    <row r="1230" spans="1:19" ht="14.45" customHeight="1" x14ac:dyDescent="0.2">
      <c r="A1230" s="821" t="s">
        <v>5435</v>
      </c>
      <c r="B1230" s="822" t="s">
        <v>5436</v>
      </c>
      <c r="C1230" s="822" t="s">
        <v>599</v>
      </c>
      <c r="D1230" s="822" t="s">
        <v>2908</v>
      </c>
      <c r="E1230" s="822" t="s">
        <v>5735</v>
      </c>
      <c r="F1230" s="822" t="s">
        <v>5756</v>
      </c>
      <c r="G1230" s="822" t="s">
        <v>5757</v>
      </c>
      <c r="H1230" s="831">
        <v>10</v>
      </c>
      <c r="I1230" s="831">
        <v>0</v>
      </c>
      <c r="J1230" s="822"/>
      <c r="K1230" s="822">
        <v>0</v>
      </c>
      <c r="L1230" s="831">
        <v>11</v>
      </c>
      <c r="M1230" s="831">
        <v>0</v>
      </c>
      <c r="N1230" s="822"/>
      <c r="O1230" s="822">
        <v>0</v>
      </c>
      <c r="P1230" s="831">
        <v>22</v>
      </c>
      <c r="Q1230" s="831">
        <v>0</v>
      </c>
      <c r="R1230" s="827"/>
      <c r="S1230" s="832">
        <v>0</v>
      </c>
    </row>
    <row r="1231" spans="1:19" ht="14.45" customHeight="1" x14ac:dyDescent="0.2">
      <c r="A1231" s="821" t="s">
        <v>5435</v>
      </c>
      <c r="B1231" s="822" t="s">
        <v>5436</v>
      </c>
      <c r="C1231" s="822" t="s">
        <v>599</v>
      </c>
      <c r="D1231" s="822" t="s">
        <v>2908</v>
      </c>
      <c r="E1231" s="822" t="s">
        <v>5735</v>
      </c>
      <c r="F1231" s="822" t="s">
        <v>5758</v>
      </c>
      <c r="G1231" s="822" t="s">
        <v>5759</v>
      </c>
      <c r="H1231" s="831">
        <v>4</v>
      </c>
      <c r="I1231" s="831">
        <v>976</v>
      </c>
      <c r="J1231" s="822">
        <v>0.2845481049562682</v>
      </c>
      <c r="K1231" s="822">
        <v>244</v>
      </c>
      <c r="L1231" s="831">
        <v>14</v>
      </c>
      <c r="M1231" s="831">
        <v>3430</v>
      </c>
      <c r="N1231" s="822">
        <v>1</v>
      </c>
      <c r="O1231" s="822">
        <v>245</v>
      </c>
      <c r="P1231" s="831">
        <v>2</v>
      </c>
      <c r="Q1231" s="831">
        <v>492</v>
      </c>
      <c r="R1231" s="827">
        <v>0.1434402332361516</v>
      </c>
      <c r="S1231" s="832">
        <v>246</v>
      </c>
    </row>
    <row r="1232" spans="1:19" ht="14.45" customHeight="1" x14ac:dyDescent="0.2">
      <c r="A1232" s="821" t="s">
        <v>5435</v>
      </c>
      <c r="B1232" s="822" t="s">
        <v>5436</v>
      </c>
      <c r="C1232" s="822" t="s">
        <v>599</v>
      </c>
      <c r="D1232" s="822" t="s">
        <v>2908</v>
      </c>
      <c r="E1232" s="822" t="s">
        <v>5735</v>
      </c>
      <c r="F1232" s="822" t="s">
        <v>5760</v>
      </c>
      <c r="G1232" s="822" t="s">
        <v>5761</v>
      </c>
      <c r="H1232" s="831">
        <v>1</v>
      </c>
      <c r="I1232" s="831">
        <v>33.33</v>
      </c>
      <c r="J1232" s="822">
        <v>5.2625761834085953E-2</v>
      </c>
      <c r="K1232" s="822">
        <v>33.33</v>
      </c>
      <c r="L1232" s="831">
        <v>19</v>
      </c>
      <c r="M1232" s="831">
        <v>633.34</v>
      </c>
      <c r="N1232" s="822">
        <v>1</v>
      </c>
      <c r="O1232" s="822">
        <v>33.333684210526314</v>
      </c>
      <c r="P1232" s="831">
        <v>2</v>
      </c>
      <c r="Q1232" s="831">
        <v>66.67</v>
      </c>
      <c r="R1232" s="827">
        <v>0.10526731297565288</v>
      </c>
      <c r="S1232" s="832">
        <v>33.335000000000001</v>
      </c>
    </row>
    <row r="1233" spans="1:19" ht="14.45" customHeight="1" x14ac:dyDescent="0.2">
      <c r="A1233" s="821" t="s">
        <v>5435</v>
      </c>
      <c r="B1233" s="822" t="s">
        <v>5436</v>
      </c>
      <c r="C1233" s="822" t="s">
        <v>599</v>
      </c>
      <c r="D1233" s="822" t="s">
        <v>2908</v>
      </c>
      <c r="E1233" s="822" t="s">
        <v>5735</v>
      </c>
      <c r="F1233" s="822" t="s">
        <v>5762</v>
      </c>
      <c r="G1233" s="822" t="s">
        <v>5763</v>
      </c>
      <c r="H1233" s="831">
        <v>3</v>
      </c>
      <c r="I1233" s="831">
        <v>111</v>
      </c>
      <c r="J1233" s="822">
        <v>0.15373961218836565</v>
      </c>
      <c r="K1233" s="822">
        <v>37</v>
      </c>
      <c r="L1233" s="831">
        <v>19</v>
      </c>
      <c r="M1233" s="831">
        <v>722</v>
      </c>
      <c r="N1233" s="822">
        <v>1</v>
      </c>
      <c r="O1233" s="822">
        <v>38</v>
      </c>
      <c r="P1233" s="831">
        <v>3</v>
      </c>
      <c r="Q1233" s="831">
        <v>114</v>
      </c>
      <c r="R1233" s="827">
        <v>0.15789473684210525</v>
      </c>
      <c r="S1233" s="832">
        <v>38</v>
      </c>
    </row>
    <row r="1234" spans="1:19" ht="14.45" customHeight="1" x14ac:dyDescent="0.2">
      <c r="A1234" s="821" t="s">
        <v>5435</v>
      </c>
      <c r="B1234" s="822" t="s">
        <v>5436</v>
      </c>
      <c r="C1234" s="822" t="s">
        <v>599</v>
      </c>
      <c r="D1234" s="822" t="s">
        <v>2908</v>
      </c>
      <c r="E1234" s="822" t="s">
        <v>5735</v>
      </c>
      <c r="F1234" s="822" t="s">
        <v>5766</v>
      </c>
      <c r="G1234" s="822" t="s">
        <v>5767</v>
      </c>
      <c r="H1234" s="831">
        <v>1</v>
      </c>
      <c r="I1234" s="831">
        <v>32</v>
      </c>
      <c r="J1234" s="822">
        <v>0.24242424242424243</v>
      </c>
      <c r="K1234" s="822">
        <v>32</v>
      </c>
      <c r="L1234" s="831">
        <v>4</v>
      </c>
      <c r="M1234" s="831">
        <v>132</v>
      </c>
      <c r="N1234" s="822">
        <v>1</v>
      </c>
      <c r="O1234" s="822">
        <v>33</v>
      </c>
      <c r="P1234" s="831"/>
      <c r="Q1234" s="831"/>
      <c r="R1234" s="827"/>
      <c r="S1234" s="832"/>
    </row>
    <row r="1235" spans="1:19" ht="14.45" customHeight="1" x14ac:dyDescent="0.2">
      <c r="A1235" s="821" t="s">
        <v>5435</v>
      </c>
      <c r="B1235" s="822" t="s">
        <v>5436</v>
      </c>
      <c r="C1235" s="822" t="s">
        <v>599</v>
      </c>
      <c r="D1235" s="822" t="s">
        <v>2908</v>
      </c>
      <c r="E1235" s="822" t="s">
        <v>5735</v>
      </c>
      <c r="F1235" s="822" t="s">
        <v>5768</v>
      </c>
      <c r="G1235" s="822" t="s">
        <v>5769</v>
      </c>
      <c r="H1235" s="831"/>
      <c r="I1235" s="831"/>
      <c r="J1235" s="822"/>
      <c r="K1235" s="822"/>
      <c r="L1235" s="831">
        <v>2</v>
      </c>
      <c r="M1235" s="831">
        <v>270</v>
      </c>
      <c r="N1235" s="822">
        <v>1</v>
      </c>
      <c r="O1235" s="822">
        <v>135</v>
      </c>
      <c r="P1235" s="831">
        <v>1</v>
      </c>
      <c r="Q1235" s="831">
        <v>137</v>
      </c>
      <c r="R1235" s="827">
        <v>0.50740740740740742</v>
      </c>
      <c r="S1235" s="832">
        <v>137</v>
      </c>
    </row>
    <row r="1236" spans="1:19" ht="14.45" customHeight="1" x14ac:dyDescent="0.2">
      <c r="A1236" s="821" t="s">
        <v>5435</v>
      </c>
      <c r="B1236" s="822" t="s">
        <v>5436</v>
      </c>
      <c r="C1236" s="822" t="s">
        <v>599</v>
      </c>
      <c r="D1236" s="822" t="s">
        <v>2908</v>
      </c>
      <c r="E1236" s="822" t="s">
        <v>5735</v>
      </c>
      <c r="F1236" s="822" t="s">
        <v>5776</v>
      </c>
      <c r="G1236" s="822" t="s">
        <v>5777</v>
      </c>
      <c r="H1236" s="831">
        <v>4</v>
      </c>
      <c r="I1236" s="831">
        <v>236</v>
      </c>
      <c r="J1236" s="822">
        <v>1.2896174863387979</v>
      </c>
      <c r="K1236" s="822">
        <v>59</v>
      </c>
      <c r="L1236" s="831">
        <v>3</v>
      </c>
      <c r="M1236" s="831">
        <v>183</v>
      </c>
      <c r="N1236" s="822">
        <v>1</v>
      </c>
      <c r="O1236" s="822">
        <v>61</v>
      </c>
      <c r="P1236" s="831">
        <v>4</v>
      </c>
      <c r="Q1236" s="831">
        <v>248</v>
      </c>
      <c r="R1236" s="827">
        <v>1.355191256830601</v>
      </c>
      <c r="S1236" s="832">
        <v>62</v>
      </c>
    </row>
    <row r="1237" spans="1:19" ht="14.45" customHeight="1" x14ac:dyDescent="0.2">
      <c r="A1237" s="821" t="s">
        <v>5435</v>
      </c>
      <c r="B1237" s="822" t="s">
        <v>5436</v>
      </c>
      <c r="C1237" s="822" t="s">
        <v>599</v>
      </c>
      <c r="D1237" s="822" t="s">
        <v>2908</v>
      </c>
      <c r="E1237" s="822" t="s">
        <v>5735</v>
      </c>
      <c r="F1237" s="822" t="s">
        <v>5784</v>
      </c>
      <c r="G1237" s="822" t="s">
        <v>5785</v>
      </c>
      <c r="H1237" s="831"/>
      <c r="I1237" s="831"/>
      <c r="J1237" s="822"/>
      <c r="K1237" s="822"/>
      <c r="L1237" s="831">
        <v>2</v>
      </c>
      <c r="M1237" s="831">
        <v>0</v>
      </c>
      <c r="N1237" s="822"/>
      <c r="O1237" s="822">
        <v>0</v>
      </c>
      <c r="P1237" s="831">
        <v>4</v>
      </c>
      <c r="Q1237" s="831">
        <v>0</v>
      </c>
      <c r="R1237" s="827"/>
      <c r="S1237" s="832">
        <v>0</v>
      </c>
    </row>
    <row r="1238" spans="1:19" ht="14.45" customHeight="1" x14ac:dyDescent="0.2">
      <c r="A1238" s="821" t="s">
        <v>5435</v>
      </c>
      <c r="B1238" s="822" t="s">
        <v>5436</v>
      </c>
      <c r="C1238" s="822" t="s">
        <v>599</v>
      </c>
      <c r="D1238" s="822" t="s">
        <v>2908</v>
      </c>
      <c r="E1238" s="822" t="s">
        <v>5735</v>
      </c>
      <c r="F1238" s="822" t="s">
        <v>5789</v>
      </c>
      <c r="G1238" s="822" t="s">
        <v>5787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1</v>
      </c>
      <c r="Q1238" s="831">
        <v>0</v>
      </c>
      <c r="R1238" s="827"/>
      <c r="S1238" s="832">
        <v>0</v>
      </c>
    </row>
    <row r="1239" spans="1:19" ht="14.45" customHeight="1" x14ac:dyDescent="0.2">
      <c r="A1239" s="821" t="s">
        <v>5435</v>
      </c>
      <c r="B1239" s="822" t="s">
        <v>5436</v>
      </c>
      <c r="C1239" s="822" t="s">
        <v>599</v>
      </c>
      <c r="D1239" s="822" t="s">
        <v>2908</v>
      </c>
      <c r="E1239" s="822" t="s">
        <v>5735</v>
      </c>
      <c r="F1239" s="822" t="s">
        <v>5791</v>
      </c>
      <c r="G1239" s="822" t="s">
        <v>5792</v>
      </c>
      <c r="H1239" s="831"/>
      <c r="I1239" s="831"/>
      <c r="J1239" s="822"/>
      <c r="K1239" s="822"/>
      <c r="L1239" s="831"/>
      <c r="M1239" s="831"/>
      <c r="N1239" s="822"/>
      <c r="O1239" s="822"/>
      <c r="P1239" s="831">
        <v>7</v>
      </c>
      <c r="Q1239" s="831">
        <v>0</v>
      </c>
      <c r="R1239" s="827"/>
      <c r="S1239" s="832">
        <v>0</v>
      </c>
    </row>
    <row r="1240" spans="1:19" ht="14.45" customHeight="1" x14ac:dyDescent="0.2">
      <c r="A1240" s="821" t="s">
        <v>5435</v>
      </c>
      <c r="B1240" s="822" t="s">
        <v>5436</v>
      </c>
      <c r="C1240" s="822" t="s">
        <v>599</v>
      </c>
      <c r="D1240" s="822" t="s">
        <v>5431</v>
      </c>
      <c r="E1240" s="822" t="s">
        <v>5437</v>
      </c>
      <c r="F1240" s="822" t="s">
        <v>5459</v>
      </c>
      <c r="G1240" s="822" t="s">
        <v>2824</v>
      </c>
      <c r="H1240" s="831">
        <v>37.39</v>
      </c>
      <c r="I1240" s="831">
        <v>502281.62</v>
      </c>
      <c r="J1240" s="822"/>
      <c r="K1240" s="822">
        <v>13433.581706338593</v>
      </c>
      <c r="L1240" s="831"/>
      <c r="M1240" s="831"/>
      <c r="N1240" s="822"/>
      <c r="O1240" s="822"/>
      <c r="P1240" s="831"/>
      <c r="Q1240" s="831"/>
      <c r="R1240" s="827"/>
      <c r="S1240" s="832"/>
    </row>
    <row r="1241" spans="1:19" ht="14.45" customHeight="1" x14ac:dyDescent="0.2">
      <c r="A1241" s="821" t="s">
        <v>5435</v>
      </c>
      <c r="B1241" s="822" t="s">
        <v>5436</v>
      </c>
      <c r="C1241" s="822" t="s">
        <v>599</v>
      </c>
      <c r="D1241" s="822" t="s">
        <v>5431</v>
      </c>
      <c r="E1241" s="822" t="s">
        <v>5437</v>
      </c>
      <c r="F1241" s="822" t="s">
        <v>5463</v>
      </c>
      <c r="G1241" s="822" t="s">
        <v>5461</v>
      </c>
      <c r="H1241" s="831">
        <v>9</v>
      </c>
      <c r="I1241" s="831">
        <v>1003019.24</v>
      </c>
      <c r="J1241" s="822"/>
      <c r="K1241" s="822">
        <v>111446.58222222222</v>
      </c>
      <c r="L1241" s="831"/>
      <c r="M1241" s="831"/>
      <c r="N1241" s="822"/>
      <c r="O1241" s="822"/>
      <c r="P1241" s="831"/>
      <c r="Q1241" s="831"/>
      <c r="R1241" s="827"/>
      <c r="S1241" s="832"/>
    </row>
    <row r="1242" spans="1:19" ht="14.45" customHeight="1" x14ac:dyDescent="0.2">
      <c r="A1242" s="821" t="s">
        <v>5435</v>
      </c>
      <c r="B1242" s="822" t="s">
        <v>5436</v>
      </c>
      <c r="C1242" s="822" t="s">
        <v>599</v>
      </c>
      <c r="D1242" s="822" t="s">
        <v>5431</v>
      </c>
      <c r="E1242" s="822" t="s">
        <v>5437</v>
      </c>
      <c r="F1242" s="822" t="s">
        <v>5464</v>
      </c>
      <c r="G1242" s="822" t="s">
        <v>5465</v>
      </c>
      <c r="H1242" s="831">
        <v>1</v>
      </c>
      <c r="I1242" s="831">
        <v>78826.98</v>
      </c>
      <c r="J1242" s="822"/>
      <c r="K1242" s="822">
        <v>78826.98</v>
      </c>
      <c r="L1242" s="831"/>
      <c r="M1242" s="831"/>
      <c r="N1242" s="822"/>
      <c r="O1242" s="822"/>
      <c r="P1242" s="831"/>
      <c r="Q1242" s="831"/>
      <c r="R1242" s="827"/>
      <c r="S1242" s="832"/>
    </row>
    <row r="1243" spans="1:19" ht="14.45" customHeight="1" x14ac:dyDescent="0.2">
      <c r="A1243" s="821" t="s">
        <v>5435</v>
      </c>
      <c r="B1243" s="822" t="s">
        <v>5436</v>
      </c>
      <c r="C1243" s="822" t="s">
        <v>599</v>
      </c>
      <c r="D1243" s="822" t="s">
        <v>5431</v>
      </c>
      <c r="E1243" s="822" t="s">
        <v>5437</v>
      </c>
      <c r="F1243" s="822" t="s">
        <v>5466</v>
      </c>
      <c r="G1243" s="822" t="s">
        <v>5467</v>
      </c>
      <c r="H1243" s="831">
        <v>2</v>
      </c>
      <c r="I1243" s="831">
        <v>57273.97</v>
      </c>
      <c r="J1243" s="822"/>
      <c r="K1243" s="822">
        <v>28636.985000000001</v>
      </c>
      <c r="L1243" s="831"/>
      <c r="M1243" s="831"/>
      <c r="N1243" s="822"/>
      <c r="O1243" s="822"/>
      <c r="P1243" s="831"/>
      <c r="Q1243" s="831"/>
      <c r="R1243" s="827"/>
      <c r="S1243" s="832"/>
    </row>
    <row r="1244" spans="1:19" ht="14.45" customHeight="1" x14ac:dyDescent="0.2">
      <c r="A1244" s="821" t="s">
        <v>5435</v>
      </c>
      <c r="B1244" s="822" t="s">
        <v>5436</v>
      </c>
      <c r="C1244" s="822" t="s">
        <v>599</v>
      </c>
      <c r="D1244" s="822" t="s">
        <v>5431</v>
      </c>
      <c r="E1244" s="822" t="s">
        <v>5437</v>
      </c>
      <c r="F1244" s="822" t="s">
        <v>5473</v>
      </c>
      <c r="G1244" s="822" t="s">
        <v>2095</v>
      </c>
      <c r="H1244" s="831">
        <v>28.459999999999997</v>
      </c>
      <c r="I1244" s="831">
        <v>192369.63</v>
      </c>
      <c r="J1244" s="822"/>
      <c r="K1244" s="822">
        <v>6759.2983134223477</v>
      </c>
      <c r="L1244" s="831"/>
      <c r="M1244" s="831"/>
      <c r="N1244" s="822"/>
      <c r="O1244" s="822"/>
      <c r="P1244" s="831"/>
      <c r="Q1244" s="831"/>
      <c r="R1244" s="827"/>
      <c r="S1244" s="832"/>
    </row>
    <row r="1245" spans="1:19" ht="14.45" customHeight="1" x14ac:dyDescent="0.2">
      <c r="A1245" s="821" t="s">
        <v>5435</v>
      </c>
      <c r="B1245" s="822" t="s">
        <v>5436</v>
      </c>
      <c r="C1245" s="822" t="s">
        <v>599</v>
      </c>
      <c r="D1245" s="822" t="s">
        <v>5431</v>
      </c>
      <c r="E1245" s="822" t="s">
        <v>5437</v>
      </c>
      <c r="F1245" s="822" t="s">
        <v>5474</v>
      </c>
      <c r="G1245" s="822" t="s">
        <v>2095</v>
      </c>
      <c r="H1245" s="831">
        <v>24</v>
      </c>
      <c r="I1245" s="831">
        <v>651652.17000000004</v>
      </c>
      <c r="J1245" s="822"/>
      <c r="K1245" s="822">
        <v>27152.173750000002</v>
      </c>
      <c r="L1245" s="831"/>
      <c r="M1245" s="831"/>
      <c r="N1245" s="822"/>
      <c r="O1245" s="822"/>
      <c r="P1245" s="831"/>
      <c r="Q1245" s="831"/>
      <c r="R1245" s="827"/>
      <c r="S1245" s="832"/>
    </row>
    <row r="1246" spans="1:19" ht="14.45" customHeight="1" x14ac:dyDescent="0.2">
      <c r="A1246" s="821" t="s">
        <v>5435</v>
      </c>
      <c r="B1246" s="822" t="s">
        <v>5436</v>
      </c>
      <c r="C1246" s="822" t="s">
        <v>599</v>
      </c>
      <c r="D1246" s="822" t="s">
        <v>5431</v>
      </c>
      <c r="E1246" s="822" t="s">
        <v>5437</v>
      </c>
      <c r="F1246" s="822" t="s">
        <v>5475</v>
      </c>
      <c r="G1246" s="822" t="s">
        <v>2107</v>
      </c>
      <c r="H1246" s="831">
        <v>432.29</v>
      </c>
      <c r="I1246" s="831">
        <v>2114153.13</v>
      </c>
      <c r="J1246" s="822"/>
      <c r="K1246" s="822">
        <v>4890.5899511901725</v>
      </c>
      <c r="L1246" s="831"/>
      <c r="M1246" s="831"/>
      <c r="N1246" s="822"/>
      <c r="O1246" s="822"/>
      <c r="P1246" s="831"/>
      <c r="Q1246" s="831"/>
      <c r="R1246" s="827"/>
      <c r="S1246" s="832"/>
    </row>
    <row r="1247" spans="1:19" ht="14.45" customHeight="1" x14ac:dyDescent="0.2">
      <c r="A1247" s="821" t="s">
        <v>5435</v>
      </c>
      <c r="B1247" s="822" t="s">
        <v>5436</v>
      </c>
      <c r="C1247" s="822" t="s">
        <v>599</v>
      </c>
      <c r="D1247" s="822" t="s">
        <v>5431</v>
      </c>
      <c r="E1247" s="822" t="s">
        <v>5437</v>
      </c>
      <c r="F1247" s="822" t="s">
        <v>5477</v>
      </c>
      <c r="G1247" s="822" t="s">
        <v>2837</v>
      </c>
      <c r="H1247" s="831">
        <v>48.25</v>
      </c>
      <c r="I1247" s="831">
        <v>483732.46</v>
      </c>
      <c r="J1247" s="822"/>
      <c r="K1247" s="822">
        <v>10025.543212435234</v>
      </c>
      <c r="L1247" s="831"/>
      <c r="M1247" s="831"/>
      <c r="N1247" s="822"/>
      <c r="O1247" s="822"/>
      <c r="P1247" s="831"/>
      <c r="Q1247" s="831"/>
      <c r="R1247" s="827"/>
      <c r="S1247" s="832"/>
    </row>
    <row r="1248" spans="1:19" ht="14.45" customHeight="1" x14ac:dyDescent="0.2">
      <c r="A1248" s="821" t="s">
        <v>5435</v>
      </c>
      <c r="B1248" s="822" t="s">
        <v>5436</v>
      </c>
      <c r="C1248" s="822" t="s">
        <v>599</v>
      </c>
      <c r="D1248" s="822" t="s">
        <v>5431</v>
      </c>
      <c r="E1248" s="822" t="s">
        <v>5437</v>
      </c>
      <c r="F1248" s="822" t="s">
        <v>5488</v>
      </c>
      <c r="G1248" s="822" t="s">
        <v>5489</v>
      </c>
      <c r="H1248" s="831">
        <v>0.1</v>
      </c>
      <c r="I1248" s="831">
        <v>11.73</v>
      </c>
      <c r="J1248" s="822"/>
      <c r="K1248" s="822">
        <v>117.3</v>
      </c>
      <c r="L1248" s="831"/>
      <c r="M1248" s="831"/>
      <c r="N1248" s="822"/>
      <c r="O1248" s="822"/>
      <c r="P1248" s="831"/>
      <c r="Q1248" s="831"/>
      <c r="R1248" s="827"/>
      <c r="S1248" s="832"/>
    </row>
    <row r="1249" spans="1:19" ht="14.45" customHeight="1" x14ac:dyDescent="0.2">
      <c r="A1249" s="821" t="s">
        <v>5435</v>
      </c>
      <c r="B1249" s="822" t="s">
        <v>5436</v>
      </c>
      <c r="C1249" s="822" t="s">
        <v>599</v>
      </c>
      <c r="D1249" s="822" t="s">
        <v>5431</v>
      </c>
      <c r="E1249" s="822" t="s">
        <v>5437</v>
      </c>
      <c r="F1249" s="822" t="s">
        <v>5503</v>
      </c>
      <c r="G1249" s="822" t="s">
        <v>5504</v>
      </c>
      <c r="H1249" s="831">
        <v>3</v>
      </c>
      <c r="I1249" s="831">
        <v>250801.75</v>
      </c>
      <c r="J1249" s="822"/>
      <c r="K1249" s="822">
        <v>83600.583333333328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 t="s">
        <v>5435</v>
      </c>
      <c r="B1250" s="822" t="s">
        <v>5436</v>
      </c>
      <c r="C1250" s="822" t="s">
        <v>599</v>
      </c>
      <c r="D1250" s="822" t="s">
        <v>5431</v>
      </c>
      <c r="E1250" s="822" t="s">
        <v>5437</v>
      </c>
      <c r="F1250" s="822" t="s">
        <v>5520</v>
      </c>
      <c r="G1250" s="822" t="s">
        <v>2721</v>
      </c>
      <c r="H1250" s="831">
        <v>0.8</v>
      </c>
      <c r="I1250" s="831">
        <v>1337.86</v>
      </c>
      <c r="J1250" s="822"/>
      <c r="K1250" s="822">
        <v>1672.3249999999998</v>
      </c>
      <c r="L1250" s="831"/>
      <c r="M1250" s="831"/>
      <c r="N1250" s="822"/>
      <c r="O1250" s="822"/>
      <c r="P1250" s="831"/>
      <c r="Q1250" s="831"/>
      <c r="R1250" s="827"/>
      <c r="S1250" s="832"/>
    </row>
    <row r="1251" spans="1:19" ht="14.45" customHeight="1" x14ac:dyDescent="0.2">
      <c r="A1251" s="821" t="s">
        <v>5435</v>
      </c>
      <c r="B1251" s="822" t="s">
        <v>5436</v>
      </c>
      <c r="C1251" s="822" t="s">
        <v>599</v>
      </c>
      <c r="D1251" s="822" t="s">
        <v>5431</v>
      </c>
      <c r="E1251" s="822" t="s">
        <v>5437</v>
      </c>
      <c r="F1251" s="822" t="s">
        <v>5541</v>
      </c>
      <c r="G1251" s="822" t="s">
        <v>2118</v>
      </c>
      <c r="H1251" s="831">
        <v>5.54</v>
      </c>
      <c r="I1251" s="831">
        <v>49167.03</v>
      </c>
      <c r="J1251" s="822"/>
      <c r="K1251" s="822">
        <v>8874.915162454874</v>
      </c>
      <c r="L1251" s="831"/>
      <c r="M1251" s="831"/>
      <c r="N1251" s="822"/>
      <c r="O1251" s="822"/>
      <c r="P1251" s="831"/>
      <c r="Q1251" s="831"/>
      <c r="R1251" s="827"/>
      <c r="S1251" s="832"/>
    </row>
    <row r="1252" spans="1:19" ht="14.45" customHeight="1" x14ac:dyDescent="0.2">
      <c r="A1252" s="821" t="s">
        <v>5435</v>
      </c>
      <c r="B1252" s="822" t="s">
        <v>5436</v>
      </c>
      <c r="C1252" s="822" t="s">
        <v>599</v>
      </c>
      <c r="D1252" s="822" t="s">
        <v>5431</v>
      </c>
      <c r="E1252" s="822" t="s">
        <v>5437</v>
      </c>
      <c r="F1252" s="822" t="s">
        <v>5545</v>
      </c>
      <c r="G1252" s="822" t="s">
        <v>5546</v>
      </c>
      <c r="H1252" s="831">
        <v>5</v>
      </c>
      <c r="I1252" s="831">
        <v>385000</v>
      </c>
      <c r="J1252" s="822"/>
      <c r="K1252" s="822">
        <v>77000</v>
      </c>
      <c r="L1252" s="831"/>
      <c r="M1252" s="831"/>
      <c r="N1252" s="822"/>
      <c r="O1252" s="822"/>
      <c r="P1252" s="831"/>
      <c r="Q1252" s="831"/>
      <c r="R1252" s="827"/>
      <c r="S1252" s="832"/>
    </row>
    <row r="1253" spans="1:19" ht="14.45" customHeight="1" x14ac:dyDescent="0.2">
      <c r="A1253" s="821" t="s">
        <v>5435</v>
      </c>
      <c r="B1253" s="822" t="s">
        <v>5436</v>
      </c>
      <c r="C1253" s="822" t="s">
        <v>599</v>
      </c>
      <c r="D1253" s="822" t="s">
        <v>5431</v>
      </c>
      <c r="E1253" s="822" t="s">
        <v>5437</v>
      </c>
      <c r="F1253" s="822" t="s">
        <v>5548</v>
      </c>
      <c r="G1253" s="822" t="s">
        <v>2824</v>
      </c>
      <c r="H1253" s="831">
        <v>40</v>
      </c>
      <c r="I1253" s="831">
        <v>1651332.21</v>
      </c>
      <c r="J1253" s="822"/>
      <c r="K1253" s="822">
        <v>41283.305249999998</v>
      </c>
      <c r="L1253" s="831"/>
      <c r="M1253" s="831"/>
      <c r="N1253" s="822"/>
      <c r="O1253" s="822"/>
      <c r="P1253" s="831"/>
      <c r="Q1253" s="831"/>
      <c r="R1253" s="827"/>
      <c r="S1253" s="832"/>
    </row>
    <row r="1254" spans="1:19" ht="14.45" customHeight="1" x14ac:dyDescent="0.2">
      <c r="A1254" s="821" t="s">
        <v>5435</v>
      </c>
      <c r="B1254" s="822" t="s">
        <v>5436</v>
      </c>
      <c r="C1254" s="822" t="s">
        <v>599</v>
      </c>
      <c r="D1254" s="822" t="s">
        <v>5431</v>
      </c>
      <c r="E1254" s="822" t="s">
        <v>5437</v>
      </c>
      <c r="F1254" s="822" t="s">
        <v>5550</v>
      </c>
      <c r="G1254" s="822" t="s">
        <v>5551</v>
      </c>
      <c r="H1254" s="831">
        <v>7.82</v>
      </c>
      <c r="I1254" s="831">
        <v>68658.81</v>
      </c>
      <c r="J1254" s="822"/>
      <c r="K1254" s="822">
        <v>8779.8989769820964</v>
      </c>
      <c r="L1254" s="831"/>
      <c r="M1254" s="831"/>
      <c r="N1254" s="822"/>
      <c r="O1254" s="822"/>
      <c r="P1254" s="831"/>
      <c r="Q1254" s="831"/>
      <c r="R1254" s="827"/>
      <c r="S1254" s="832"/>
    </row>
    <row r="1255" spans="1:19" ht="14.45" customHeight="1" x14ac:dyDescent="0.2">
      <c r="A1255" s="821" t="s">
        <v>5435</v>
      </c>
      <c r="B1255" s="822" t="s">
        <v>5436</v>
      </c>
      <c r="C1255" s="822" t="s">
        <v>599</v>
      </c>
      <c r="D1255" s="822" t="s">
        <v>5431</v>
      </c>
      <c r="E1255" s="822" t="s">
        <v>5437</v>
      </c>
      <c r="F1255" s="822" t="s">
        <v>5560</v>
      </c>
      <c r="G1255" s="822" t="s">
        <v>2174</v>
      </c>
      <c r="H1255" s="831">
        <v>1</v>
      </c>
      <c r="I1255" s="831">
        <v>43493.24</v>
      </c>
      <c r="J1255" s="822"/>
      <c r="K1255" s="822">
        <v>43493.24</v>
      </c>
      <c r="L1255" s="831"/>
      <c r="M1255" s="831"/>
      <c r="N1255" s="822"/>
      <c r="O1255" s="822"/>
      <c r="P1255" s="831"/>
      <c r="Q1255" s="831"/>
      <c r="R1255" s="827"/>
      <c r="S1255" s="832"/>
    </row>
    <row r="1256" spans="1:19" ht="14.45" customHeight="1" x14ac:dyDescent="0.2">
      <c r="A1256" s="821" t="s">
        <v>5435</v>
      </c>
      <c r="B1256" s="822" t="s">
        <v>5436</v>
      </c>
      <c r="C1256" s="822" t="s">
        <v>599</v>
      </c>
      <c r="D1256" s="822" t="s">
        <v>5431</v>
      </c>
      <c r="E1256" s="822" t="s">
        <v>5437</v>
      </c>
      <c r="F1256" s="822" t="s">
        <v>5567</v>
      </c>
      <c r="G1256" s="822" t="s">
        <v>5551</v>
      </c>
      <c r="H1256" s="831">
        <v>12.04</v>
      </c>
      <c r="I1256" s="831">
        <v>211419.99000000002</v>
      </c>
      <c r="J1256" s="822"/>
      <c r="K1256" s="822">
        <v>17559.799833887046</v>
      </c>
      <c r="L1256" s="831"/>
      <c r="M1256" s="831"/>
      <c r="N1256" s="822"/>
      <c r="O1256" s="822"/>
      <c r="P1256" s="831"/>
      <c r="Q1256" s="831"/>
      <c r="R1256" s="827"/>
      <c r="S1256" s="832"/>
    </row>
    <row r="1257" spans="1:19" ht="14.45" customHeight="1" x14ac:dyDescent="0.2">
      <c r="A1257" s="821" t="s">
        <v>5435</v>
      </c>
      <c r="B1257" s="822" t="s">
        <v>5436</v>
      </c>
      <c r="C1257" s="822" t="s">
        <v>599</v>
      </c>
      <c r="D1257" s="822" t="s">
        <v>5431</v>
      </c>
      <c r="E1257" s="822" t="s">
        <v>5437</v>
      </c>
      <c r="F1257" s="822" t="s">
        <v>5574</v>
      </c>
      <c r="G1257" s="822" t="s">
        <v>2859</v>
      </c>
      <c r="H1257" s="831">
        <v>1</v>
      </c>
      <c r="I1257" s="831">
        <v>168614.91</v>
      </c>
      <c r="J1257" s="822"/>
      <c r="K1257" s="822">
        <v>168614.91</v>
      </c>
      <c r="L1257" s="831"/>
      <c r="M1257" s="831"/>
      <c r="N1257" s="822"/>
      <c r="O1257" s="822"/>
      <c r="P1257" s="831"/>
      <c r="Q1257" s="831"/>
      <c r="R1257" s="827"/>
      <c r="S1257" s="832"/>
    </row>
    <row r="1258" spans="1:19" ht="14.45" customHeight="1" x14ac:dyDescent="0.2">
      <c r="A1258" s="821" t="s">
        <v>5435</v>
      </c>
      <c r="B1258" s="822" t="s">
        <v>5436</v>
      </c>
      <c r="C1258" s="822" t="s">
        <v>599</v>
      </c>
      <c r="D1258" s="822" t="s">
        <v>5431</v>
      </c>
      <c r="E1258" s="822" t="s">
        <v>5437</v>
      </c>
      <c r="F1258" s="822" t="s">
        <v>5577</v>
      </c>
      <c r="G1258" s="822" t="s">
        <v>5578</v>
      </c>
      <c r="H1258" s="831">
        <v>41</v>
      </c>
      <c r="I1258" s="831">
        <v>743606.21</v>
      </c>
      <c r="J1258" s="822"/>
      <c r="K1258" s="822">
        <v>18136.736829268291</v>
      </c>
      <c r="L1258" s="831"/>
      <c r="M1258" s="831"/>
      <c r="N1258" s="822"/>
      <c r="O1258" s="822"/>
      <c r="P1258" s="831"/>
      <c r="Q1258" s="831"/>
      <c r="R1258" s="827"/>
      <c r="S1258" s="832"/>
    </row>
    <row r="1259" spans="1:19" ht="14.45" customHeight="1" x14ac:dyDescent="0.2">
      <c r="A1259" s="821" t="s">
        <v>5435</v>
      </c>
      <c r="B1259" s="822" t="s">
        <v>5436</v>
      </c>
      <c r="C1259" s="822" t="s">
        <v>599</v>
      </c>
      <c r="D1259" s="822" t="s">
        <v>5431</v>
      </c>
      <c r="E1259" s="822" t="s">
        <v>5437</v>
      </c>
      <c r="F1259" s="822" t="s">
        <v>5579</v>
      </c>
      <c r="G1259" s="822" t="s">
        <v>5580</v>
      </c>
      <c r="H1259" s="831">
        <v>1</v>
      </c>
      <c r="I1259" s="831">
        <v>36200.22</v>
      </c>
      <c r="J1259" s="822"/>
      <c r="K1259" s="822">
        <v>36200.22</v>
      </c>
      <c r="L1259" s="831"/>
      <c r="M1259" s="831"/>
      <c r="N1259" s="822"/>
      <c r="O1259" s="822"/>
      <c r="P1259" s="831"/>
      <c r="Q1259" s="831"/>
      <c r="R1259" s="827"/>
      <c r="S1259" s="832"/>
    </row>
    <row r="1260" spans="1:19" ht="14.45" customHeight="1" x14ac:dyDescent="0.2">
      <c r="A1260" s="821" t="s">
        <v>5435</v>
      </c>
      <c r="B1260" s="822" t="s">
        <v>5436</v>
      </c>
      <c r="C1260" s="822" t="s">
        <v>599</v>
      </c>
      <c r="D1260" s="822" t="s">
        <v>5431</v>
      </c>
      <c r="E1260" s="822" t="s">
        <v>5437</v>
      </c>
      <c r="F1260" s="822" t="s">
        <v>5586</v>
      </c>
      <c r="G1260" s="822" t="s">
        <v>3875</v>
      </c>
      <c r="H1260" s="831">
        <v>12.61</v>
      </c>
      <c r="I1260" s="831">
        <v>138029.53</v>
      </c>
      <c r="J1260" s="822"/>
      <c r="K1260" s="822">
        <v>10946.037272006344</v>
      </c>
      <c r="L1260" s="831"/>
      <c r="M1260" s="831"/>
      <c r="N1260" s="822"/>
      <c r="O1260" s="822"/>
      <c r="P1260" s="831"/>
      <c r="Q1260" s="831"/>
      <c r="R1260" s="827"/>
      <c r="S1260" s="832"/>
    </row>
    <row r="1261" spans="1:19" ht="14.45" customHeight="1" x14ac:dyDescent="0.2">
      <c r="A1261" s="821" t="s">
        <v>5435</v>
      </c>
      <c r="B1261" s="822" t="s">
        <v>5436</v>
      </c>
      <c r="C1261" s="822" t="s">
        <v>599</v>
      </c>
      <c r="D1261" s="822" t="s">
        <v>5431</v>
      </c>
      <c r="E1261" s="822" t="s">
        <v>5437</v>
      </c>
      <c r="F1261" s="822" t="s">
        <v>5602</v>
      </c>
      <c r="G1261" s="822" t="s">
        <v>3875</v>
      </c>
      <c r="H1261" s="831">
        <v>27.99</v>
      </c>
      <c r="I1261" s="831">
        <v>744357.53</v>
      </c>
      <c r="J1261" s="822"/>
      <c r="K1261" s="822">
        <v>26593.695248302967</v>
      </c>
      <c r="L1261" s="831"/>
      <c r="M1261" s="831"/>
      <c r="N1261" s="822"/>
      <c r="O1261" s="822"/>
      <c r="P1261" s="831"/>
      <c r="Q1261" s="831"/>
      <c r="R1261" s="827"/>
      <c r="S1261" s="832"/>
    </row>
    <row r="1262" spans="1:19" ht="14.45" customHeight="1" x14ac:dyDescent="0.2">
      <c r="A1262" s="821" t="s">
        <v>5435</v>
      </c>
      <c r="B1262" s="822" t="s">
        <v>5436</v>
      </c>
      <c r="C1262" s="822" t="s">
        <v>599</v>
      </c>
      <c r="D1262" s="822" t="s">
        <v>5431</v>
      </c>
      <c r="E1262" s="822" t="s">
        <v>5437</v>
      </c>
      <c r="F1262" s="822" t="s">
        <v>5613</v>
      </c>
      <c r="G1262" s="822" t="s">
        <v>5614</v>
      </c>
      <c r="H1262" s="831">
        <v>4</v>
      </c>
      <c r="I1262" s="831">
        <v>186397.76</v>
      </c>
      <c r="J1262" s="822"/>
      <c r="K1262" s="822">
        <v>46599.44</v>
      </c>
      <c r="L1262" s="831"/>
      <c r="M1262" s="831"/>
      <c r="N1262" s="822"/>
      <c r="O1262" s="822"/>
      <c r="P1262" s="831"/>
      <c r="Q1262" s="831"/>
      <c r="R1262" s="827"/>
      <c r="S1262" s="832"/>
    </row>
    <row r="1263" spans="1:19" ht="14.45" customHeight="1" x14ac:dyDescent="0.2">
      <c r="A1263" s="821" t="s">
        <v>5435</v>
      </c>
      <c r="B1263" s="822" t="s">
        <v>5436</v>
      </c>
      <c r="C1263" s="822" t="s">
        <v>599</v>
      </c>
      <c r="D1263" s="822" t="s">
        <v>5431</v>
      </c>
      <c r="E1263" s="822" t="s">
        <v>5437</v>
      </c>
      <c r="F1263" s="822" t="s">
        <v>5627</v>
      </c>
      <c r="G1263" s="822" t="s">
        <v>752</v>
      </c>
      <c r="H1263" s="831">
        <v>0.51</v>
      </c>
      <c r="I1263" s="831">
        <v>105.3</v>
      </c>
      <c r="J1263" s="822"/>
      <c r="K1263" s="822">
        <v>206.47058823529412</v>
      </c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 t="s">
        <v>5435</v>
      </c>
      <c r="B1264" s="822" t="s">
        <v>5436</v>
      </c>
      <c r="C1264" s="822" t="s">
        <v>599</v>
      </c>
      <c r="D1264" s="822" t="s">
        <v>5431</v>
      </c>
      <c r="E1264" s="822" t="s">
        <v>5437</v>
      </c>
      <c r="F1264" s="822" t="s">
        <v>5637</v>
      </c>
      <c r="G1264" s="822" t="s">
        <v>2107</v>
      </c>
      <c r="H1264" s="831">
        <v>1</v>
      </c>
      <c r="I1264" s="831">
        <v>21779.1</v>
      </c>
      <c r="J1264" s="822"/>
      <c r="K1264" s="822">
        <v>21779.1</v>
      </c>
      <c r="L1264" s="831"/>
      <c r="M1264" s="831"/>
      <c r="N1264" s="822"/>
      <c r="O1264" s="822"/>
      <c r="P1264" s="831"/>
      <c r="Q1264" s="831"/>
      <c r="R1264" s="827"/>
      <c r="S1264" s="832"/>
    </row>
    <row r="1265" spans="1:19" ht="14.45" customHeight="1" x14ac:dyDescent="0.2">
      <c r="A1265" s="821" t="s">
        <v>5435</v>
      </c>
      <c r="B1265" s="822" t="s">
        <v>5436</v>
      </c>
      <c r="C1265" s="822" t="s">
        <v>599</v>
      </c>
      <c r="D1265" s="822" t="s">
        <v>5431</v>
      </c>
      <c r="E1265" s="822" t="s">
        <v>5694</v>
      </c>
      <c r="F1265" s="822" t="s">
        <v>5695</v>
      </c>
      <c r="G1265" s="822" t="s">
        <v>5696</v>
      </c>
      <c r="H1265" s="831">
        <v>14</v>
      </c>
      <c r="I1265" s="831">
        <v>29876.559999999998</v>
      </c>
      <c r="J1265" s="822"/>
      <c r="K1265" s="822">
        <v>2134.04</v>
      </c>
      <c r="L1265" s="831"/>
      <c r="M1265" s="831"/>
      <c r="N1265" s="822"/>
      <c r="O1265" s="822"/>
      <c r="P1265" s="831"/>
      <c r="Q1265" s="831"/>
      <c r="R1265" s="827"/>
      <c r="S1265" s="832"/>
    </row>
    <row r="1266" spans="1:19" ht="14.45" customHeight="1" x14ac:dyDescent="0.2">
      <c r="A1266" s="821" t="s">
        <v>5435</v>
      </c>
      <c r="B1266" s="822" t="s">
        <v>5436</v>
      </c>
      <c r="C1266" s="822" t="s">
        <v>599</v>
      </c>
      <c r="D1266" s="822" t="s">
        <v>5431</v>
      </c>
      <c r="E1266" s="822" t="s">
        <v>5694</v>
      </c>
      <c r="F1266" s="822" t="s">
        <v>5697</v>
      </c>
      <c r="G1266" s="822" t="s">
        <v>5698</v>
      </c>
      <c r="H1266" s="831">
        <v>8</v>
      </c>
      <c r="I1266" s="831">
        <v>21129.200000000001</v>
      </c>
      <c r="J1266" s="822"/>
      <c r="K1266" s="822">
        <v>2641.15</v>
      </c>
      <c r="L1266" s="831"/>
      <c r="M1266" s="831"/>
      <c r="N1266" s="822"/>
      <c r="O1266" s="822"/>
      <c r="P1266" s="831"/>
      <c r="Q1266" s="831"/>
      <c r="R1266" s="827"/>
      <c r="S1266" s="832"/>
    </row>
    <row r="1267" spans="1:19" ht="14.45" customHeight="1" x14ac:dyDescent="0.2">
      <c r="A1267" s="821" t="s">
        <v>5435</v>
      </c>
      <c r="B1267" s="822" t="s">
        <v>5436</v>
      </c>
      <c r="C1267" s="822" t="s">
        <v>599</v>
      </c>
      <c r="D1267" s="822" t="s">
        <v>5431</v>
      </c>
      <c r="E1267" s="822" t="s">
        <v>5735</v>
      </c>
      <c r="F1267" s="822" t="s">
        <v>5738</v>
      </c>
      <c r="G1267" s="822" t="s">
        <v>5739</v>
      </c>
      <c r="H1267" s="831">
        <v>1</v>
      </c>
      <c r="I1267" s="831">
        <v>122</v>
      </c>
      <c r="J1267" s="822"/>
      <c r="K1267" s="822">
        <v>122</v>
      </c>
      <c r="L1267" s="831"/>
      <c r="M1267" s="831"/>
      <c r="N1267" s="822"/>
      <c r="O1267" s="822"/>
      <c r="P1267" s="831"/>
      <c r="Q1267" s="831"/>
      <c r="R1267" s="827"/>
      <c r="S1267" s="832"/>
    </row>
    <row r="1268" spans="1:19" ht="14.45" customHeight="1" x14ac:dyDescent="0.2">
      <c r="A1268" s="821" t="s">
        <v>5435</v>
      </c>
      <c r="B1268" s="822" t="s">
        <v>5436</v>
      </c>
      <c r="C1268" s="822" t="s">
        <v>599</v>
      </c>
      <c r="D1268" s="822" t="s">
        <v>5431</v>
      </c>
      <c r="E1268" s="822" t="s">
        <v>5735</v>
      </c>
      <c r="F1268" s="822" t="s">
        <v>5742</v>
      </c>
      <c r="G1268" s="822" t="s">
        <v>5743</v>
      </c>
      <c r="H1268" s="831">
        <v>18</v>
      </c>
      <c r="I1268" s="831">
        <v>3528</v>
      </c>
      <c r="J1268" s="822"/>
      <c r="K1268" s="822">
        <v>196</v>
      </c>
      <c r="L1268" s="831"/>
      <c r="M1268" s="831"/>
      <c r="N1268" s="822"/>
      <c r="O1268" s="822"/>
      <c r="P1268" s="831"/>
      <c r="Q1268" s="831"/>
      <c r="R1268" s="827"/>
      <c r="S1268" s="832"/>
    </row>
    <row r="1269" spans="1:19" ht="14.45" customHeight="1" x14ac:dyDescent="0.2">
      <c r="A1269" s="821" t="s">
        <v>5435</v>
      </c>
      <c r="B1269" s="822" t="s">
        <v>5436</v>
      </c>
      <c r="C1269" s="822" t="s">
        <v>599</v>
      </c>
      <c r="D1269" s="822" t="s">
        <v>5431</v>
      </c>
      <c r="E1269" s="822" t="s">
        <v>5735</v>
      </c>
      <c r="F1269" s="822" t="s">
        <v>5744</v>
      </c>
      <c r="G1269" s="822" t="s">
        <v>5745</v>
      </c>
      <c r="H1269" s="831">
        <v>1</v>
      </c>
      <c r="I1269" s="831">
        <v>37</v>
      </c>
      <c r="J1269" s="822"/>
      <c r="K1269" s="822">
        <v>37</v>
      </c>
      <c r="L1269" s="831"/>
      <c r="M1269" s="831"/>
      <c r="N1269" s="822"/>
      <c r="O1269" s="822"/>
      <c r="P1269" s="831"/>
      <c r="Q1269" s="831"/>
      <c r="R1269" s="827"/>
      <c r="S1269" s="832"/>
    </row>
    <row r="1270" spans="1:19" ht="14.45" customHeight="1" x14ac:dyDescent="0.2">
      <c r="A1270" s="821" t="s">
        <v>5435</v>
      </c>
      <c r="B1270" s="822" t="s">
        <v>5436</v>
      </c>
      <c r="C1270" s="822" t="s">
        <v>599</v>
      </c>
      <c r="D1270" s="822" t="s">
        <v>5431</v>
      </c>
      <c r="E1270" s="822" t="s">
        <v>5735</v>
      </c>
      <c r="F1270" s="822" t="s">
        <v>5754</v>
      </c>
      <c r="G1270" s="822" t="s">
        <v>5755</v>
      </c>
      <c r="H1270" s="831">
        <v>238</v>
      </c>
      <c r="I1270" s="831">
        <v>0</v>
      </c>
      <c r="J1270" s="822"/>
      <c r="K1270" s="822">
        <v>0</v>
      </c>
      <c r="L1270" s="831"/>
      <c r="M1270" s="831"/>
      <c r="N1270" s="822"/>
      <c r="O1270" s="822"/>
      <c r="P1270" s="831"/>
      <c r="Q1270" s="831"/>
      <c r="R1270" s="827"/>
      <c r="S1270" s="832"/>
    </row>
    <row r="1271" spans="1:19" ht="14.45" customHeight="1" x14ac:dyDescent="0.2">
      <c r="A1271" s="821" t="s">
        <v>5435</v>
      </c>
      <c r="B1271" s="822" t="s">
        <v>5436</v>
      </c>
      <c r="C1271" s="822" t="s">
        <v>599</v>
      </c>
      <c r="D1271" s="822" t="s">
        <v>5431</v>
      </c>
      <c r="E1271" s="822" t="s">
        <v>5735</v>
      </c>
      <c r="F1271" s="822" t="s">
        <v>5756</v>
      </c>
      <c r="G1271" s="822" t="s">
        <v>5757</v>
      </c>
      <c r="H1271" s="831">
        <v>2</v>
      </c>
      <c r="I1271" s="831">
        <v>0</v>
      </c>
      <c r="J1271" s="822"/>
      <c r="K1271" s="822">
        <v>0</v>
      </c>
      <c r="L1271" s="831"/>
      <c r="M1271" s="831"/>
      <c r="N1271" s="822"/>
      <c r="O1271" s="822"/>
      <c r="P1271" s="831"/>
      <c r="Q1271" s="831"/>
      <c r="R1271" s="827"/>
      <c r="S1271" s="832"/>
    </row>
    <row r="1272" spans="1:19" ht="14.45" customHeight="1" x14ac:dyDescent="0.2">
      <c r="A1272" s="821" t="s">
        <v>5435</v>
      </c>
      <c r="B1272" s="822" t="s">
        <v>5436</v>
      </c>
      <c r="C1272" s="822" t="s">
        <v>599</v>
      </c>
      <c r="D1272" s="822" t="s">
        <v>5431</v>
      </c>
      <c r="E1272" s="822" t="s">
        <v>5735</v>
      </c>
      <c r="F1272" s="822" t="s">
        <v>5776</v>
      </c>
      <c r="G1272" s="822" t="s">
        <v>5777</v>
      </c>
      <c r="H1272" s="831">
        <v>1</v>
      </c>
      <c r="I1272" s="831">
        <v>59</v>
      </c>
      <c r="J1272" s="822"/>
      <c r="K1272" s="822">
        <v>59</v>
      </c>
      <c r="L1272" s="831"/>
      <c r="M1272" s="831"/>
      <c r="N1272" s="822"/>
      <c r="O1272" s="822"/>
      <c r="P1272" s="831"/>
      <c r="Q1272" s="831"/>
      <c r="R1272" s="827"/>
      <c r="S1272" s="832"/>
    </row>
    <row r="1273" spans="1:19" ht="14.45" customHeight="1" x14ac:dyDescent="0.2">
      <c r="A1273" s="821" t="s">
        <v>5435</v>
      </c>
      <c r="B1273" s="822" t="s">
        <v>5436</v>
      </c>
      <c r="C1273" s="822" t="s">
        <v>599</v>
      </c>
      <c r="D1273" s="822" t="s">
        <v>5431</v>
      </c>
      <c r="E1273" s="822" t="s">
        <v>5735</v>
      </c>
      <c r="F1273" s="822" t="s">
        <v>5784</v>
      </c>
      <c r="G1273" s="822" t="s">
        <v>5785</v>
      </c>
      <c r="H1273" s="831">
        <v>4</v>
      </c>
      <c r="I1273" s="831">
        <v>0</v>
      </c>
      <c r="J1273" s="822"/>
      <c r="K1273" s="822">
        <v>0</v>
      </c>
      <c r="L1273" s="831"/>
      <c r="M1273" s="831"/>
      <c r="N1273" s="822"/>
      <c r="O1273" s="822"/>
      <c r="P1273" s="831"/>
      <c r="Q1273" s="831"/>
      <c r="R1273" s="827"/>
      <c r="S1273" s="832"/>
    </row>
    <row r="1274" spans="1:19" ht="14.45" customHeight="1" x14ac:dyDescent="0.2">
      <c r="A1274" s="821" t="s">
        <v>5435</v>
      </c>
      <c r="B1274" s="822" t="s">
        <v>5436</v>
      </c>
      <c r="C1274" s="822" t="s">
        <v>599</v>
      </c>
      <c r="D1274" s="822" t="s">
        <v>2909</v>
      </c>
      <c r="E1274" s="822" t="s">
        <v>5437</v>
      </c>
      <c r="F1274" s="822" t="s">
        <v>5460</v>
      </c>
      <c r="G1274" s="822" t="s">
        <v>5461</v>
      </c>
      <c r="H1274" s="831">
        <v>1</v>
      </c>
      <c r="I1274" s="831">
        <v>28544.97</v>
      </c>
      <c r="J1274" s="822"/>
      <c r="K1274" s="822">
        <v>28544.97</v>
      </c>
      <c r="L1274" s="831"/>
      <c r="M1274" s="831"/>
      <c r="N1274" s="822"/>
      <c r="O1274" s="822"/>
      <c r="P1274" s="831"/>
      <c r="Q1274" s="831"/>
      <c r="R1274" s="827"/>
      <c r="S1274" s="832"/>
    </row>
    <row r="1275" spans="1:19" ht="14.45" customHeight="1" x14ac:dyDescent="0.2">
      <c r="A1275" s="821" t="s">
        <v>5435</v>
      </c>
      <c r="B1275" s="822" t="s">
        <v>5436</v>
      </c>
      <c r="C1275" s="822" t="s">
        <v>599</v>
      </c>
      <c r="D1275" s="822" t="s">
        <v>2909</v>
      </c>
      <c r="E1275" s="822" t="s">
        <v>5437</v>
      </c>
      <c r="F1275" s="822" t="s">
        <v>5462</v>
      </c>
      <c r="G1275" s="822" t="s">
        <v>5461</v>
      </c>
      <c r="H1275" s="831">
        <v>1</v>
      </c>
      <c r="I1275" s="831">
        <v>57847.6</v>
      </c>
      <c r="J1275" s="822"/>
      <c r="K1275" s="822">
        <v>57847.6</v>
      </c>
      <c r="L1275" s="831"/>
      <c r="M1275" s="831"/>
      <c r="N1275" s="822"/>
      <c r="O1275" s="822"/>
      <c r="P1275" s="831"/>
      <c r="Q1275" s="831"/>
      <c r="R1275" s="827"/>
      <c r="S1275" s="832"/>
    </row>
    <row r="1276" spans="1:19" ht="14.45" customHeight="1" x14ac:dyDescent="0.2">
      <c r="A1276" s="821" t="s">
        <v>5435</v>
      </c>
      <c r="B1276" s="822" t="s">
        <v>5436</v>
      </c>
      <c r="C1276" s="822" t="s">
        <v>599</v>
      </c>
      <c r="D1276" s="822" t="s">
        <v>2909</v>
      </c>
      <c r="E1276" s="822" t="s">
        <v>5735</v>
      </c>
      <c r="F1276" s="822" t="s">
        <v>5754</v>
      </c>
      <c r="G1276" s="822" t="s">
        <v>5755</v>
      </c>
      <c r="H1276" s="831">
        <v>1</v>
      </c>
      <c r="I1276" s="831">
        <v>0</v>
      </c>
      <c r="J1276" s="822"/>
      <c r="K1276" s="822">
        <v>0</v>
      </c>
      <c r="L1276" s="831"/>
      <c r="M1276" s="831"/>
      <c r="N1276" s="822"/>
      <c r="O1276" s="822"/>
      <c r="P1276" s="831"/>
      <c r="Q1276" s="831"/>
      <c r="R1276" s="827"/>
      <c r="S1276" s="832"/>
    </row>
    <row r="1277" spans="1:19" ht="14.45" customHeight="1" x14ac:dyDescent="0.2">
      <c r="A1277" s="821" t="s">
        <v>5435</v>
      </c>
      <c r="B1277" s="822" t="s">
        <v>5436</v>
      </c>
      <c r="C1277" s="822" t="s">
        <v>599</v>
      </c>
      <c r="D1277" s="822" t="s">
        <v>2910</v>
      </c>
      <c r="E1277" s="822" t="s">
        <v>5437</v>
      </c>
      <c r="F1277" s="822" t="s">
        <v>5438</v>
      </c>
      <c r="G1277" s="822" t="s">
        <v>5439</v>
      </c>
      <c r="H1277" s="831"/>
      <c r="I1277" s="831"/>
      <c r="J1277" s="822"/>
      <c r="K1277" s="822"/>
      <c r="L1277" s="831">
        <v>0.2</v>
      </c>
      <c r="M1277" s="831">
        <v>10.82</v>
      </c>
      <c r="N1277" s="822">
        <v>1</v>
      </c>
      <c r="O1277" s="822">
        <v>54.1</v>
      </c>
      <c r="P1277" s="831"/>
      <c r="Q1277" s="831"/>
      <c r="R1277" s="827"/>
      <c r="S1277" s="832"/>
    </row>
    <row r="1278" spans="1:19" ht="14.45" customHeight="1" x14ac:dyDescent="0.2">
      <c r="A1278" s="821" t="s">
        <v>5435</v>
      </c>
      <c r="B1278" s="822" t="s">
        <v>5436</v>
      </c>
      <c r="C1278" s="822" t="s">
        <v>599</v>
      </c>
      <c r="D1278" s="822" t="s">
        <v>2910</v>
      </c>
      <c r="E1278" s="822" t="s">
        <v>5437</v>
      </c>
      <c r="F1278" s="822" t="s">
        <v>5440</v>
      </c>
      <c r="G1278" s="822" t="s">
        <v>5439</v>
      </c>
      <c r="H1278" s="831"/>
      <c r="I1278" s="831"/>
      <c r="J1278" s="822"/>
      <c r="K1278" s="822"/>
      <c r="L1278" s="831">
        <v>2.4</v>
      </c>
      <c r="M1278" s="831">
        <v>260.89</v>
      </c>
      <c r="N1278" s="822">
        <v>1</v>
      </c>
      <c r="O1278" s="822">
        <v>108.70416666666667</v>
      </c>
      <c r="P1278" s="831"/>
      <c r="Q1278" s="831"/>
      <c r="R1278" s="827"/>
      <c r="S1278" s="832"/>
    </row>
    <row r="1279" spans="1:19" ht="14.45" customHeight="1" x14ac:dyDescent="0.2">
      <c r="A1279" s="821" t="s">
        <v>5435</v>
      </c>
      <c r="B1279" s="822" t="s">
        <v>5436</v>
      </c>
      <c r="C1279" s="822" t="s">
        <v>599</v>
      </c>
      <c r="D1279" s="822" t="s">
        <v>2910</v>
      </c>
      <c r="E1279" s="822" t="s">
        <v>5437</v>
      </c>
      <c r="F1279" s="822" t="s">
        <v>5441</v>
      </c>
      <c r="G1279" s="822" t="s">
        <v>1177</v>
      </c>
      <c r="H1279" s="831">
        <v>0.1</v>
      </c>
      <c r="I1279" s="831">
        <v>6.01</v>
      </c>
      <c r="J1279" s="822"/>
      <c r="K1279" s="822">
        <v>60.099999999999994</v>
      </c>
      <c r="L1279" s="831"/>
      <c r="M1279" s="831"/>
      <c r="N1279" s="822"/>
      <c r="O1279" s="822"/>
      <c r="P1279" s="831"/>
      <c r="Q1279" s="831"/>
      <c r="R1279" s="827"/>
      <c r="S1279" s="832"/>
    </row>
    <row r="1280" spans="1:19" ht="14.45" customHeight="1" x14ac:dyDescent="0.2">
      <c r="A1280" s="821" t="s">
        <v>5435</v>
      </c>
      <c r="B1280" s="822" t="s">
        <v>5436</v>
      </c>
      <c r="C1280" s="822" t="s">
        <v>599</v>
      </c>
      <c r="D1280" s="822" t="s">
        <v>2910</v>
      </c>
      <c r="E1280" s="822" t="s">
        <v>5437</v>
      </c>
      <c r="F1280" s="822" t="s">
        <v>5442</v>
      </c>
      <c r="G1280" s="822" t="s">
        <v>5443</v>
      </c>
      <c r="H1280" s="831"/>
      <c r="I1280" s="831"/>
      <c r="J1280" s="822"/>
      <c r="K1280" s="822"/>
      <c r="L1280" s="831">
        <v>0.2</v>
      </c>
      <c r="M1280" s="831">
        <v>2.57</v>
      </c>
      <c r="N1280" s="822">
        <v>1</v>
      </c>
      <c r="O1280" s="822">
        <v>12.849999999999998</v>
      </c>
      <c r="P1280" s="831">
        <v>1</v>
      </c>
      <c r="Q1280" s="831">
        <v>12.86</v>
      </c>
      <c r="R1280" s="827">
        <v>5.0038910505836576</v>
      </c>
      <c r="S1280" s="832">
        <v>12.86</v>
      </c>
    </row>
    <row r="1281" spans="1:19" ht="14.45" customHeight="1" x14ac:dyDescent="0.2">
      <c r="A1281" s="821" t="s">
        <v>5435</v>
      </c>
      <c r="B1281" s="822" t="s">
        <v>5436</v>
      </c>
      <c r="C1281" s="822" t="s">
        <v>599</v>
      </c>
      <c r="D1281" s="822" t="s">
        <v>2910</v>
      </c>
      <c r="E1281" s="822" t="s">
        <v>5437</v>
      </c>
      <c r="F1281" s="822" t="s">
        <v>5444</v>
      </c>
      <c r="G1281" s="822" t="s">
        <v>5445</v>
      </c>
      <c r="H1281" s="831">
        <v>0.2</v>
      </c>
      <c r="I1281" s="831">
        <v>30.6</v>
      </c>
      <c r="J1281" s="822">
        <v>6.2981105668299509E-2</v>
      </c>
      <c r="K1281" s="822">
        <v>153</v>
      </c>
      <c r="L1281" s="831">
        <v>2.7</v>
      </c>
      <c r="M1281" s="831">
        <v>485.86</v>
      </c>
      <c r="N1281" s="822">
        <v>1</v>
      </c>
      <c r="O1281" s="822">
        <v>179.94814814814814</v>
      </c>
      <c r="P1281" s="831">
        <v>5.8</v>
      </c>
      <c r="Q1281" s="831">
        <v>1191.3199999999997</v>
      </c>
      <c r="R1281" s="827">
        <v>2.45198205244309</v>
      </c>
      <c r="S1281" s="832">
        <v>205.39999999999995</v>
      </c>
    </row>
    <row r="1282" spans="1:19" ht="14.45" customHeight="1" x14ac:dyDescent="0.2">
      <c r="A1282" s="821" t="s">
        <v>5435</v>
      </c>
      <c r="B1282" s="822" t="s">
        <v>5436</v>
      </c>
      <c r="C1282" s="822" t="s">
        <v>599</v>
      </c>
      <c r="D1282" s="822" t="s">
        <v>2910</v>
      </c>
      <c r="E1282" s="822" t="s">
        <v>5437</v>
      </c>
      <c r="F1282" s="822" t="s">
        <v>5446</v>
      </c>
      <c r="G1282" s="822"/>
      <c r="H1282" s="831">
        <v>3</v>
      </c>
      <c r="I1282" s="831">
        <v>14227.199999999999</v>
      </c>
      <c r="J1282" s="822"/>
      <c r="K1282" s="822">
        <v>4742.3999999999996</v>
      </c>
      <c r="L1282" s="831"/>
      <c r="M1282" s="831"/>
      <c r="N1282" s="822"/>
      <c r="O1282" s="822"/>
      <c r="P1282" s="831"/>
      <c r="Q1282" s="831"/>
      <c r="R1282" s="827"/>
      <c r="S1282" s="832"/>
    </row>
    <row r="1283" spans="1:19" ht="14.45" customHeight="1" x14ac:dyDescent="0.2">
      <c r="A1283" s="821" t="s">
        <v>5435</v>
      </c>
      <c r="B1283" s="822" t="s">
        <v>5436</v>
      </c>
      <c r="C1283" s="822" t="s">
        <v>599</v>
      </c>
      <c r="D1283" s="822" t="s">
        <v>2910</v>
      </c>
      <c r="E1283" s="822" t="s">
        <v>5437</v>
      </c>
      <c r="F1283" s="822" t="s">
        <v>5448</v>
      </c>
      <c r="G1283" s="822" t="s">
        <v>1341</v>
      </c>
      <c r="H1283" s="831">
        <v>34</v>
      </c>
      <c r="I1283" s="831">
        <v>461.98</v>
      </c>
      <c r="J1283" s="822">
        <v>8.6383694839192238</v>
      </c>
      <c r="K1283" s="822">
        <v>13.58764705882353</v>
      </c>
      <c r="L1283" s="831">
        <v>4</v>
      </c>
      <c r="M1283" s="831">
        <v>53.48</v>
      </c>
      <c r="N1283" s="822">
        <v>1</v>
      </c>
      <c r="O1283" s="822">
        <v>13.37</v>
      </c>
      <c r="P1283" s="831"/>
      <c r="Q1283" s="831"/>
      <c r="R1283" s="827"/>
      <c r="S1283" s="832"/>
    </row>
    <row r="1284" spans="1:19" ht="14.45" customHeight="1" x14ac:dyDescent="0.2">
      <c r="A1284" s="821" t="s">
        <v>5435</v>
      </c>
      <c r="B1284" s="822" t="s">
        <v>5436</v>
      </c>
      <c r="C1284" s="822" t="s">
        <v>599</v>
      </c>
      <c r="D1284" s="822" t="s">
        <v>2910</v>
      </c>
      <c r="E1284" s="822" t="s">
        <v>5437</v>
      </c>
      <c r="F1284" s="822" t="s">
        <v>5451</v>
      </c>
      <c r="G1284" s="822" t="s">
        <v>2057</v>
      </c>
      <c r="H1284" s="831"/>
      <c r="I1284" s="831"/>
      <c r="J1284" s="822"/>
      <c r="K1284" s="822"/>
      <c r="L1284" s="831">
        <v>1</v>
      </c>
      <c r="M1284" s="831">
        <v>4063.52</v>
      </c>
      <c r="N1284" s="822">
        <v>1</v>
      </c>
      <c r="O1284" s="822">
        <v>4063.52</v>
      </c>
      <c r="P1284" s="831"/>
      <c r="Q1284" s="831"/>
      <c r="R1284" s="827"/>
      <c r="S1284" s="832"/>
    </row>
    <row r="1285" spans="1:19" ht="14.45" customHeight="1" x14ac:dyDescent="0.2">
      <c r="A1285" s="821" t="s">
        <v>5435</v>
      </c>
      <c r="B1285" s="822" t="s">
        <v>5436</v>
      </c>
      <c r="C1285" s="822" t="s">
        <v>599</v>
      </c>
      <c r="D1285" s="822" t="s">
        <v>2910</v>
      </c>
      <c r="E1285" s="822" t="s">
        <v>5437</v>
      </c>
      <c r="F1285" s="822" t="s">
        <v>5452</v>
      </c>
      <c r="G1285" s="822" t="s">
        <v>884</v>
      </c>
      <c r="H1285" s="831">
        <v>1.62</v>
      </c>
      <c r="I1285" s="831">
        <v>326.60000000000002</v>
      </c>
      <c r="J1285" s="822"/>
      <c r="K1285" s="822">
        <v>201.60493827160494</v>
      </c>
      <c r="L1285" s="831"/>
      <c r="M1285" s="831"/>
      <c r="N1285" s="822"/>
      <c r="O1285" s="822"/>
      <c r="P1285" s="831">
        <v>2.9699999999999998</v>
      </c>
      <c r="Q1285" s="831">
        <v>327.36</v>
      </c>
      <c r="R1285" s="827"/>
      <c r="S1285" s="832">
        <v>110.22222222222224</v>
      </c>
    </row>
    <row r="1286" spans="1:19" ht="14.45" customHeight="1" x14ac:dyDescent="0.2">
      <c r="A1286" s="821" t="s">
        <v>5435</v>
      </c>
      <c r="B1286" s="822" t="s">
        <v>5436</v>
      </c>
      <c r="C1286" s="822" t="s">
        <v>599</v>
      </c>
      <c r="D1286" s="822" t="s">
        <v>2910</v>
      </c>
      <c r="E1286" s="822" t="s">
        <v>5437</v>
      </c>
      <c r="F1286" s="822" t="s">
        <v>5453</v>
      </c>
      <c r="G1286" s="822" t="s">
        <v>884</v>
      </c>
      <c r="H1286" s="831">
        <v>2.4900000000000002</v>
      </c>
      <c r="I1286" s="831">
        <v>1003.98</v>
      </c>
      <c r="J1286" s="822"/>
      <c r="K1286" s="822">
        <v>403.20481927710841</v>
      </c>
      <c r="L1286" s="831"/>
      <c r="M1286" s="831"/>
      <c r="N1286" s="822"/>
      <c r="O1286" s="822"/>
      <c r="P1286" s="831">
        <v>7.51</v>
      </c>
      <c r="Q1286" s="831">
        <v>1855.94</v>
      </c>
      <c r="R1286" s="827"/>
      <c r="S1286" s="832">
        <v>247.12916111850868</v>
      </c>
    </row>
    <row r="1287" spans="1:19" ht="14.45" customHeight="1" x14ac:dyDescent="0.2">
      <c r="A1287" s="821" t="s">
        <v>5435</v>
      </c>
      <c r="B1287" s="822" t="s">
        <v>5436</v>
      </c>
      <c r="C1287" s="822" t="s">
        <v>599</v>
      </c>
      <c r="D1287" s="822" t="s">
        <v>2910</v>
      </c>
      <c r="E1287" s="822" t="s">
        <v>5437</v>
      </c>
      <c r="F1287" s="822" t="s">
        <v>5454</v>
      </c>
      <c r="G1287" s="822" t="s">
        <v>884</v>
      </c>
      <c r="H1287" s="831">
        <v>0.59</v>
      </c>
      <c r="I1287" s="831">
        <v>475.78</v>
      </c>
      <c r="J1287" s="822"/>
      <c r="K1287" s="822">
        <v>806.40677966101691</v>
      </c>
      <c r="L1287" s="831"/>
      <c r="M1287" s="831"/>
      <c r="N1287" s="822"/>
      <c r="O1287" s="822"/>
      <c r="P1287" s="831">
        <v>1.01</v>
      </c>
      <c r="Q1287" s="831">
        <v>327.75</v>
      </c>
      <c r="R1287" s="827"/>
      <c r="S1287" s="832">
        <v>324.50495049504951</v>
      </c>
    </row>
    <row r="1288" spans="1:19" ht="14.45" customHeight="1" x14ac:dyDescent="0.2">
      <c r="A1288" s="821" t="s">
        <v>5435</v>
      </c>
      <c r="B1288" s="822" t="s">
        <v>5436</v>
      </c>
      <c r="C1288" s="822" t="s">
        <v>599</v>
      </c>
      <c r="D1288" s="822" t="s">
        <v>2910</v>
      </c>
      <c r="E1288" s="822" t="s">
        <v>5437</v>
      </c>
      <c r="F1288" s="822" t="s">
        <v>5455</v>
      </c>
      <c r="G1288" s="822" t="s">
        <v>5456</v>
      </c>
      <c r="H1288" s="831">
        <v>2</v>
      </c>
      <c r="I1288" s="831">
        <v>41590.019999999997</v>
      </c>
      <c r="J1288" s="822"/>
      <c r="K1288" s="822">
        <v>20795.009999999998</v>
      </c>
      <c r="L1288" s="831"/>
      <c r="M1288" s="831"/>
      <c r="N1288" s="822"/>
      <c r="O1288" s="822"/>
      <c r="P1288" s="831">
        <v>7</v>
      </c>
      <c r="Q1288" s="831">
        <v>142933</v>
      </c>
      <c r="R1288" s="827"/>
      <c r="S1288" s="832">
        <v>20419</v>
      </c>
    </row>
    <row r="1289" spans="1:19" ht="14.45" customHeight="1" x14ac:dyDescent="0.2">
      <c r="A1289" s="821" t="s">
        <v>5435</v>
      </c>
      <c r="B1289" s="822" t="s">
        <v>5436</v>
      </c>
      <c r="C1289" s="822" t="s">
        <v>599</v>
      </c>
      <c r="D1289" s="822" t="s">
        <v>2910</v>
      </c>
      <c r="E1289" s="822" t="s">
        <v>5437</v>
      </c>
      <c r="F1289" s="822" t="s">
        <v>5459</v>
      </c>
      <c r="G1289" s="822" t="s">
        <v>2824</v>
      </c>
      <c r="H1289" s="831">
        <v>2.82</v>
      </c>
      <c r="I1289" s="831">
        <v>37470.83</v>
      </c>
      <c r="J1289" s="822">
        <v>0.59627447304794057</v>
      </c>
      <c r="K1289" s="822">
        <v>13287.528368794328</v>
      </c>
      <c r="L1289" s="831">
        <v>4.7799999999999994</v>
      </c>
      <c r="M1289" s="831">
        <v>62841.58</v>
      </c>
      <c r="N1289" s="822">
        <v>1</v>
      </c>
      <c r="O1289" s="822">
        <v>13146.774058577408</v>
      </c>
      <c r="P1289" s="831"/>
      <c r="Q1289" s="831"/>
      <c r="R1289" s="827"/>
      <c r="S1289" s="832"/>
    </row>
    <row r="1290" spans="1:19" ht="14.45" customHeight="1" x14ac:dyDescent="0.2">
      <c r="A1290" s="821" t="s">
        <v>5435</v>
      </c>
      <c r="B1290" s="822" t="s">
        <v>5436</v>
      </c>
      <c r="C1290" s="822" t="s">
        <v>599</v>
      </c>
      <c r="D1290" s="822" t="s">
        <v>2910</v>
      </c>
      <c r="E1290" s="822" t="s">
        <v>5437</v>
      </c>
      <c r="F1290" s="822" t="s">
        <v>5460</v>
      </c>
      <c r="G1290" s="822" t="s">
        <v>5461</v>
      </c>
      <c r="H1290" s="831">
        <v>4</v>
      </c>
      <c r="I1290" s="831">
        <v>114179.88</v>
      </c>
      <c r="J1290" s="822">
        <v>1.3333319320371344</v>
      </c>
      <c r="K1290" s="822">
        <v>28544.97</v>
      </c>
      <c r="L1290" s="831">
        <v>3</v>
      </c>
      <c r="M1290" s="831">
        <v>85635</v>
      </c>
      <c r="N1290" s="822">
        <v>1</v>
      </c>
      <c r="O1290" s="822">
        <v>28545</v>
      </c>
      <c r="P1290" s="831">
        <v>12</v>
      </c>
      <c r="Q1290" s="831">
        <v>341252.6</v>
      </c>
      <c r="R1290" s="827">
        <v>3.9849664272785659</v>
      </c>
      <c r="S1290" s="832">
        <v>28437.716666666664</v>
      </c>
    </row>
    <row r="1291" spans="1:19" ht="14.45" customHeight="1" x14ac:dyDescent="0.2">
      <c r="A1291" s="821" t="s">
        <v>5435</v>
      </c>
      <c r="B1291" s="822" t="s">
        <v>5436</v>
      </c>
      <c r="C1291" s="822" t="s">
        <v>599</v>
      </c>
      <c r="D1291" s="822" t="s">
        <v>2910</v>
      </c>
      <c r="E1291" s="822" t="s">
        <v>5437</v>
      </c>
      <c r="F1291" s="822" t="s">
        <v>5462</v>
      </c>
      <c r="G1291" s="822" t="s">
        <v>5461</v>
      </c>
      <c r="H1291" s="831">
        <v>3</v>
      </c>
      <c r="I1291" s="831">
        <v>173542.8</v>
      </c>
      <c r="J1291" s="822">
        <v>1</v>
      </c>
      <c r="K1291" s="822">
        <v>57847.6</v>
      </c>
      <c r="L1291" s="831">
        <v>3</v>
      </c>
      <c r="M1291" s="831">
        <v>173542.8</v>
      </c>
      <c r="N1291" s="822">
        <v>1</v>
      </c>
      <c r="O1291" s="822">
        <v>57847.6</v>
      </c>
      <c r="P1291" s="831">
        <v>9</v>
      </c>
      <c r="Q1291" s="831">
        <v>518372.4</v>
      </c>
      <c r="R1291" s="827">
        <v>2.9870003249918757</v>
      </c>
      <c r="S1291" s="832">
        <v>57596.933333333334</v>
      </c>
    </row>
    <row r="1292" spans="1:19" ht="14.45" customHeight="1" x14ac:dyDescent="0.2">
      <c r="A1292" s="821" t="s">
        <v>5435</v>
      </c>
      <c r="B1292" s="822" t="s">
        <v>5436</v>
      </c>
      <c r="C1292" s="822" t="s">
        <v>599</v>
      </c>
      <c r="D1292" s="822" t="s">
        <v>2910</v>
      </c>
      <c r="E1292" s="822" t="s">
        <v>5437</v>
      </c>
      <c r="F1292" s="822" t="s">
        <v>5463</v>
      </c>
      <c r="G1292" s="822" t="s">
        <v>5461</v>
      </c>
      <c r="H1292" s="831">
        <v>12</v>
      </c>
      <c r="I1292" s="831">
        <v>1337359.3</v>
      </c>
      <c r="J1292" s="822">
        <v>0.63157672776250029</v>
      </c>
      <c r="K1292" s="822">
        <v>111446.60833333334</v>
      </c>
      <c r="L1292" s="831">
        <v>19</v>
      </c>
      <c r="M1292" s="831">
        <v>2117493</v>
      </c>
      <c r="N1292" s="822">
        <v>1</v>
      </c>
      <c r="O1292" s="822">
        <v>111447</v>
      </c>
      <c r="P1292" s="831">
        <v>23</v>
      </c>
      <c r="Q1292" s="831">
        <v>2531690</v>
      </c>
      <c r="R1292" s="827">
        <v>1.1956072582058122</v>
      </c>
      <c r="S1292" s="832">
        <v>110073.47826086957</v>
      </c>
    </row>
    <row r="1293" spans="1:19" ht="14.45" customHeight="1" x14ac:dyDescent="0.2">
      <c r="A1293" s="821" t="s">
        <v>5435</v>
      </c>
      <c r="B1293" s="822" t="s">
        <v>5436</v>
      </c>
      <c r="C1293" s="822" t="s">
        <v>599</v>
      </c>
      <c r="D1293" s="822" t="s">
        <v>2910</v>
      </c>
      <c r="E1293" s="822" t="s">
        <v>5437</v>
      </c>
      <c r="F1293" s="822" t="s">
        <v>5466</v>
      </c>
      <c r="G1293" s="822" t="s">
        <v>5467</v>
      </c>
      <c r="H1293" s="831"/>
      <c r="I1293" s="831"/>
      <c r="J1293" s="822"/>
      <c r="K1293" s="822"/>
      <c r="L1293" s="831">
        <v>11</v>
      </c>
      <c r="M1293" s="831">
        <v>264244.2</v>
      </c>
      <c r="N1293" s="822">
        <v>1</v>
      </c>
      <c r="O1293" s="822">
        <v>24022.2</v>
      </c>
      <c r="P1293" s="831">
        <v>21</v>
      </c>
      <c r="Q1293" s="831">
        <v>122067.75</v>
      </c>
      <c r="R1293" s="827">
        <v>0.46195053666267794</v>
      </c>
      <c r="S1293" s="832">
        <v>5812.75</v>
      </c>
    </row>
    <row r="1294" spans="1:19" ht="14.45" customHeight="1" x14ac:dyDescent="0.2">
      <c r="A1294" s="821" t="s">
        <v>5435</v>
      </c>
      <c r="B1294" s="822" t="s">
        <v>5436</v>
      </c>
      <c r="C1294" s="822" t="s">
        <v>599</v>
      </c>
      <c r="D1294" s="822" t="s">
        <v>2910</v>
      </c>
      <c r="E1294" s="822" t="s">
        <v>5437</v>
      </c>
      <c r="F1294" s="822" t="s">
        <v>5468</v>
      </c>
      <c r="G1294" s="822" t="s">
        <v>5469</v>
      </c>
      <c r="H1294" s="831">
        <v>2</v>
      </c>
      <c r="I1294" s="831">
        <v>16589.14</v>
      </c>
      <c r="J1294" s="822">
        <v>0.14346111172126802</v>
      </c>
      <c r="K1294" s="822">
        <v>8294.57</v>
      </c>
      <c r="L1294" s="831">
        <v>14</v>
      </c>
      <c r="M1294" s="831">
        <v>115635.1</v>
      </c>
      <c r="N1294" s="822">
        <v>1</v>
      </c>
      <c r="O1294" s="822">
        <v>8259.65</v>
      </c>
      <c r="P1294" s="831">
        <v>10</v>
      </c>
      <c r="Q1294" s="831">
        <v>74461.86</v>
      </c>
      <c r="R1294" s="827">
        <v>0.64393821599151124</v>
      </c>
      <c r="S1294" s="832">
        <v>7446.1859999999997</v>
      </c>
    </row>
    <row r="1295" spans="1:19" ht="14.45" customHeight="1" x14ac:dyDescent="0.2">
      <c r="A1295" s="821" t="s">
        <v>5435</v>
      </c>
      <c r="B1295" s="822" t="s">
        <v>5436</v>
      </c>
      <c r="C1295" s="822" t="s">
        <v>599</v>
      </c>
      <c r="D1295" s="822" t="s">
        <v>2910</v>
      </c>
      <c r="E1295" s="822" t="s">
        <v>5437</v>
      </c>
      <c r="F1295" s="822" t="s">
        <v>5472</v>
      </c>
      <c r="G1295" s="822" t="s">
        <v>5467</v>
      </c>
      <c r="H1295" s="831"/>
      <c r="I1295" s="831"/>
      <c r="J1295" s="822"/>
      <c r="K1295" s="822"/>
      <c r="L1295" s="831">
        <v>1</v>
      </c>
      <c r="M1295" s="831">
        <v>72066.600000000006</v>
      </c>
      <c r="N1295" s="822">
        <v>1</v>
      </c>
      <c r="O1295" s="822">
        <v>72066.600000000006</v>
      </c>
      <c r="P1295" s="831"/>
      <c r="Q1295" s="831"/>
      <c r="R1295" s="827"/>
      <c r="S1295" s="832"/>
    </row>
    <row r="1296" spans="1:19" ht="14.45" customHeight="1" x14ac:dyDescent="0.2">
      <c r="A1296" s="821" t="s">
        <v>5435</v>
      </c>
      <c r="B1296" s="822" t="s">
        <v>5436</v>
      </c>
      <c r="C1296" s="822" t="s">
        <v>599</v>
      </c>
      <c r="D1296" s="822" t="s">
        <v>2910</v>
      </c>
      <c r="E1296" s="822" t="s">
        <v>5437</v>
      </c>
      <c r="F1296" s="822" t="s">
        <v>5473</v>
      </c>
      <c r="G1296" s="822" t="s">
        <v>2095</v>
      </c>
      <c r="H1296" s="831"/>
      <c r="I1296" s="831"/>
      <c r="J1296" s="822"/>
      <c r="K1296" s="822"/>
      <c r="L1296" s="831">
        <v>0.43</v>
      </c>
      <c r="M1296" s="831">
        <v>2775.6</v>
      </c>
      <c r="N1296" s="822">
        <v>1</v>
      </c>
      <c r="O1296" s="822">
        <v>6454.8837209302328</v>
      </c>
      <c r="P1296" s="831">
        <v>5.4</v>
      </c>
      <c r="Q1296" s="831">
        <v>34826.81</v>
      </c>
      <c r="R1296" s="827">
        <v>12.547488831243694</v>
      </c>
      <c r="S1296" s="832">
        <v>6449.4092592592588</v>
      </c>
    </row>
    <row r="1297" spans="1:19" ht="14.45" customHeight="1" x14ac:dyDescent="0.2">
      <c r="A1297" s="821" t="s">
        <v>5435</v>
      </c>
      <c r="B1297" s="822" t="s">
        <v>5436</v>
      </c>
      <c r="C1297" s="822" t="s">
        <v>599</v>
      </c>
      <c r="D1297" s="822" t="s">
        <v>2910</v>
      </c>
      <c r="E1297" s="822" t="s">
        <v>5437</v>
      </c>
      <c r="F1297" s="822" t="s">
        <v>5474</v>
      </c>
      <c r="G1297" s="822" t="s">
        <v>2095</v>
      </c>
      <c r="H1297" s="831">
        <v>13.3</v>
      </c>
      <c r="I1297" s="831">
        <v>374180.1</v>
      </c>
      <c r="J1297" s="822">
        <v>0.96390660438396292</v>
      </c>
      <c r="K1297" s="822">
        <v>28133.842105263153</v>
      </c>
      <c r="L1297" s="831">
        <v>15</v>
      </c>
      <c r="M1297" s="831">
        <v>388191.24</v>
      </c>
      <c r="N1297" s="822">
        <v>1</v>
      </c>
      <c r="O1297" s="822">
        <v>25879.416000000001</v>
      </c>
      <c r="P1297" s="831">
        <v>8.6100000000000012</v>
      </c>
      <c r="Q1297" s="831">
        <v>222120.78000000003</v>
      </c>
      <c r="R1297" s="827">
        <v>0.57219421025574924</v>
      </c>
      <c r="S1297" s="832">
        <v>25798</v>
      </c>
    </row>
    <row r="1298" spans="1:19" ht="14.45" customHeight="1" x14ac:dyDescent="0.2">
      <c r="A1298" s="821" t="s">
        <v>5435</v>
      </c>
      <c r="B1298" s="822" t="s">
        <v>5436</v>
      </c>
      <c r="C1298" s="822" t="s">
        <v>599</v>
      </c>
      <c r="D1298" s="822" t="s">
        <v>2910</v>
      </c>
      <c r="E1298" s="822" t="s">
        <v>5437</v>
      </c>
      <c r="F1298" s="822" t="s">
        <v>5476</v>
      </c>
      <c r="G1298" s="822" t="s">
        <v>2162</v>
      </c>
      <c r="H1298" s="831"/>
      <c r="I1298" s="831"/>
      <c r="J1298" s="822"/>
      <c r="K1298" s="822"/>
      <c r="L1298" s="831"/>
      <c r="M1298" s="831"/>
      <c r="N1298" s="822"/>
      <c r="O1298" s="822"/>
      <c r="P1298" s="831">
        <v>1</v>
      </c>
      <c r="Q1298" s="831">
        <v>20957.2</v>
      </c>
      <c r="R1298" s="827"/>
      <c r="S1298" s="832">
        <v>20957.2</v>
      </c>
    </row>
    <row r="1299" spans="1:19" ht="14.45" customHeight="1" x14ac:dyDescent="0.2">
      <c r="A1299" s="821" t="s">
        <v>5435</v>
      </c>
      <c r="B1299" s="822" t="s">
        <v>5436</v>
      </c>
      <c r="C1299" s="822" t="s">
        <v>599</v>
      </c>
      <c r="D1299" s="822" t="s">
        <v>2910</v>
      </c>
      <c r="E1299" s="822" t="s">
        <v>5437</v>
      </c>
      <c r="F1299" s="822" t="s">
        <v>5477</v>
      </c>
      <c r="G1299" s="822" t="s">
        <v>2837</v>
      </c>
      <c r="H1299" s="831"/>
      <c r="I1299" s="831"/>
      <c r="J1299" s="822"/>
      <c r="K1299" s="822"/>
      <c r="L1299" s="831"/>
      <c r="M1299" s="831"/>
      <c r="N1299" s="822"/>
      <c r="O1299" s="822"/>
      <c r="P1299" s="831">
        <v>27.38</v>
      </c>
      <c r="Q1299" s="831">
        <v>250536.05</v>
      </c>
      <c r="R1299" s="827"/>
      <c r="S1299" s="832">
        <v>9150.3305332359378</v>
      </c>
    </row>
    <row r="1300" spans="1:19" ht="14.45" customHeight="1" x14ac:dyDescent="0.2">
      <c r="A1300" s="821" t="s">
        <v>5435</v>
      </c>
      <c r="B1300" s="822" t="s">
        <v>5436</v>
      </c>
      <c r="C1300" s="822" t="s">
        <v>599</v>
      </c>
      <c r="D1300" s="822" t="s">
        <v>2910</v>
      </c>
      <c r="E1300" s="822" t="s">
        <v>5437</v>
      </c>
      <c r="F1300" s="822" t="s">
        <v>5479</v>
      </c>
      <c r="G1300" s="822" t="s">
        <v>2057</v>
      </c>
      <c r="H1300" s="831"/>
      <c r="I1300" s="831"/>
      <c r="J1300" s="822"/>
      <c r="K1300" s="822"/>
      <c r="L1300" s="831">
        <v>4</v>
      </c>
      <c r="M1300" s="831">
        <v>5163.4399999999996</v>
      </c>
      <c r="N1300" s="822">
        <v>1</v>
      </c>
      <c r="O1300" s="822">
        <v>1290.8599999999999</v>
      </c>
      <c r="P1300" s="831"/>
      <c r="Q1300" s="831"/>
      <c r="R1300" s="827"/>
      <c r="S1300" s="832"/>
    </row>
    <row r="1301" spans="1:19" ht="14.45" customHeight="1" x14ac:dyDescent="0.2">
      <c r="A1301" s="821" t="s">
        <v>5435</v>
      </c>
      <c r="B1301" s="822" t="s">
        <v>5436</v>
      </c>
      <c r="C1301" s="822" t="s">
        <v>599</v>
      </c>
      <c r="D1301" s="822" t="s">
        <v>2910</v>
      </c>
      <c r="E1301" s="822" t="s">
        <v>5437</v>
      </c>
      <c r="F1301" s="822" t="s">
        <v>5480</v>
      </c>
      <c r="G1301" s="822" t="s">
        <v>654</v>
      </c>
      <c r="H1301" s="831"/>
      <c r="I1301" s="831"/>
      <c r="J1301" s="822"/>
      <c r="K1301" s="822"/>
      <c r="L1301" s="831">
        <v>0.2</v>
      </c>
      <c r="M1301" s="831">
        <v>9.42</v>
      </c>
      <c r="N1301" s="822">
        <v>1</v>
      </c>
      <c r="O1301" s="822">
        <v>47.099999999999994</v>
      </c>
      <c r="P1301" s="831">
        <v>0.1</v>
      </c>
      <c r="Q1301" s="831">
        <v>4.67</v>
      </c>
      <c r="R1301" s="827">
        <v>0.49575371549893843</v>
      </c>
      <c r="S1301" s="832">
        <v>46.699999999999996</v>
      </c>
    </row>
    <row r="1302" spans="1:19" ht="14.45" customHeight="1" x14ac:dyDescent="0.2">
      <c r="A1302" s="821" t="s">
        <v>5435</v>
      </c>
      <c r="B1302" s="822" t="s">
        <v>5436</v>
      </c>
      <c r="C1302" s="822" t="s">
        <v>599</v>
      </c>
      <c r="D1302" s="822" t="s">
        <v>2910</v>
      </c>
      <c r="E1302" s="822" t="s">
        <v>5437</v>
      </c>
      <c r="F1302" s="822" t="s">
        <v>5481</v>
      </c>
      <c r="G1302" s="822" t="s">
        <v>1298</v>
      </c>
      <c r="H1302" s="831">
        <v>0.4</v>
      </c>
      <c r="I1302" s="831">
        <v>70.180000000000007</v>
      </c>
      <c r="J1302" s="822">
        <v>7.4099883855981416E-2</v>
      </c>
      <c r="K1302" s="822">
        <v>175.45000000000002</v>
      </c>
      <c r="L1302" s="831">
        <v>5.4</v>
      </c>
      <c r="M1302" s="831">
        <v>947.10000000000014</v>
      </c>
      <c r="N1302" s="822">
        <v>1</v>
      </c>
      <c r="O1302" s="822">
        <v>175.38888888888891</v>
      </c>
      <c r="P1302" s="831">
        <v>10.200000000000001</v>
      </c>
      <c r="Q1302" s="831">
        <v>1787.0400000000002</v>
      </c>
      <c r="R1302" s="827">
        <v>1.8868546088058282</v>
      </c>
      <c r="S1302" s="832">
        <v>175.2</v>
      </c>
    </row>
    <row r="1303" spans="1:19" ht="14.45" customHeight="1" x14ac:dyDescent="0.2">
      <c r="A1303" s="821" t="s">
        <v>5435</v>
      </c>
      <c r="B1303" s="822" t="s">
        <v>5436</v>
      </c>
      <c r="C1303" s="822" t="s">
        <v>599</v>
      </c>
      <c r="D1303" s="822" t="s">
        <v>2910</v>
      </c>
      <c r="E1303" s="822" t="s">
        <v>5437</v>
      </c>
      <c r="F1303" s="822" t="s">
        <v>5482</v>
      </c>
      <c r="G1303" s="822" t="s">
        <v>816</v>
      </c>
      <c r="H1303" s="831">
        <v>0.4</v>
      </c>
      <c r="I1303" s="831">
        <v>34.06</v>
      </c>
      <c r="J1303" s="822">
        <v>0.35390689941812142</v>
      </c>
      <c r="K1303" s="822">
        <v>85.15</v>
      </c>
      <c r="L1303" s="831">
        <v>1.6</v>
      </c>
      <c r="M1303" s="831">
        <v>96.24</v>
      </c>
      <c r="N1303" s="822">
        <v>1</v>
      </c>
      <c r="O1303" s="822">
        <v>60.149999999999991</v>
      </c>
      <c r="P1303" s="831">
        <v>12.4</v>
      </c>
      <c r="Q1303" s="831">
        <v>741.7</v>
      </c>
      <c r="R1303" s="827">
        <v>7.7067747298420626</v>
      </c>
      <c r="S1303" s="832">
        <v>59.814516129032263</v>
      </c>
    </row>
    <row r="1304" spans="1:19" ht="14.45" customHeight="1" x14ac:dyDescent="0.2">
      <c r="A1304" s="821" t="s">
        <v>5435</v>
      </c>
      <c r="B1304" s="822" t="s">
        <v>5436</v>
      </c>
      <c r="C1304" s="822" t="s">
        <v>599</v>
      </c>
      <c r="D1304" s="822" t="s">
        <v>2910</v>
      </c>
      <c r="E1304" s="822" t="s">
        <v>5437</v>
      </c>
      <c r="F1304" s="822" t="s">
        <v>5485</v>
      </c>
      <c r="G1304" s="822" t="s">
        <v>3632</v>
      </c>
      <c r="H1304" s="831"/>
      <c r="I1304" s="831"/>
      <c r="J1304" s="822"/>
      <c r="K1304" s="822"/>
      <c r="L1304" s="831"/>
      <c r="M1304" s="831"/>
      <c r="N1304" s="822"/>
      <c r="O1304" s="822"/>
      <c r="P1304" s="831">
        <v>2.8</v>
      </c>
      <c r="Q1304" s="831">
        <v>960.64999999999986</v>
      </c>
      <c r="R1304" s="827"/>
      <c r="S1304" s="832">
        <v>343.08928571428567</v>
      </c>
    </row>
    <row r="1305" spans="1:19" ht="14.45" customHeight="1" x14ac:dyDescent="0.2">
      <c r="A1305" s="821" t="s">
        <v>5435</v>
      </c>
      <c r="B1305" s="822" t="s">
        <v>5436</v>
      </c>
      <c r="C1305" s="822" t="s">
        <v>599</v>
      </c>
      <c r="D1305" s="822" t="s">
        <v>2910</v>
      </c>
      <c r="E1305" s="822" t="s">
        <v>5437</v>
      </c>
      <c r="F1305" s="822" t="s">
        <v>5487</v>
      </c>
      <c r="G1305" s="822" t="s">
        <v>807</v>
      </c>
      <c r="H1305" s="831"/>
      <c r="I1305" s="831"/>
      <c r="J1305" s="822"/>
      <c r="K1305" s="822"/>
      <c r="L1305" s="831">
        <v>0.1</v>
      </c>
      <c r="M1305" s="831">
        <v>20.86</v>
      </c>
      <c r="N1305" s="822">
        <v>1</v>
      </c>
      <c r="O1305" s="822">
        <v>208.6</v>
      </c>
      <c r="P1305" s="831"/>
      <c r="Q1305" s="831"/>
      <c r="R1305" s="827"/>
      <c r="S1305" s="832"/>
    </row>
    <row r="1306" spans="1:19" ht="14.45" customHeight="1" x14ac:dyDescent="0.2">
      <c r="A1306" s="821" t="s">
        <v>5435</v>
      </c>
      <c r="B1306" s="822" t="s">
        <v>5436</v>
      </c>
      <c r="C1306" s="822" t="s">
        <v>599</v>
      </c>
      <c r="D1306" s="822" t="s">
        <v>2910</v>
      </c>
      <c r="E1306" s="822" t="s">
        <v>5437</v>
      </c>
      <c r="F1306" s="822" t="s">
        <v>5488</v>
      </c>
      <c r="G1306" s="822" t="s">
        <v>5489</v>
      </c>
      <c r="H1306" s="831">
        <v>0.1</v>
      </c>
      <c r="I1306" s="831">
        <v>11.73</v>
      </c>
      <c r="J1306" s="822">
        <v>0.25</v>
      </c>
      <c r="K1306" s="822">
        <v>117.3</v>
      </c>
      <c r="L1306" s="831">
        <v>0.4</v>
      </c>
      <c r="M1306" s="831">
        <v>46.92</v>
      </c>
      <c r="N1306" s="822">
        <v>1</v>
      </c>
      <c r="O1306" s="822">
        <v>117.3</v>
      </c>
      <c r="P1306" s="831">
        <v>0.5</v>
      </c>
      <c r="Q1306" s="831">
        <v>58.65</v>
      </c>
      <c r="R1306" s="827">
        <v>1.25</v>
      </c>
      <c r="S1306" s="832">
        <v>117.3</v>
      </c>
    </row>
    <row r="1307" spans="1:19" ht="14.45" customHeight="1" x14ac:dyDescent="0.2">
      <c r="A1307" s="821" t="s">
        <v>5435</v>
      </c>
      <c r="B1307" s="822" t="s">
        <v>5436</v>
      </c>
      <c r="C1307" s="822" t="s">
        <v>599</v>
      </c>
      <c r="D1307" s="822" t="s">
        <v>2910</v>
      </c>
      <c r="E1307" s="822" t="s">
        <v>5437</v>
      </c>
      <c r="F1307" s="822" t="s">
        <v>5493</v>
      </c>
      <c r="G1307" s="822" t="s">
        <v>945</v>
      </c>
      <c r="H1307" s="831">
        <v>0.15</v>
      </c>
      <c r="I1307" s="831">
        <v>30.1</v>
      </c>
      <c r="J1307" s="822">
        <v>1.2500000000000002</v>
      </c>
      <c r="K1307" s="822">
        <v>200.66666666666669</v>
      </c>
      <c r="L1307" s="831">
        <v>0.12</v>
      </c>
      <c r="M1307" s="831">
        <v>24.08</v>
      </c>
      <c r="N1307" s="822">
        <v>1</v>
      </c>
      <c r="O1307" s="822">
        <v>200.66666666666666</v>
      </c>
      <c r="P1307" s="831">
        <v>0.1</v>
      </c>
      <c r="Q1307" s="831">
        <v>18.059999999999999</v>
      </c>
      <c r="R1307" s="827">
        <v>0.75</v>
      </c>
      <c r="S1307" s="832">
        <v>180.59999999999997</v>
      </c>
    </row>
    <row r="1308" spans="1:19" ht="14.45" customHeight="1" x14ac:dyDescent="0.2">
      <c r="A1308" s="821" t="s">
        <v>5435</v>
      </c>
      <c r="B1308" s="822" t="s">
        <v>5436</v>
      </c>
      <c r="C1308" s="822" t="s">
        <v>599</v>
      </c>
      <c r="D1308" s="822" t="s">
        <v>2910</v>
      </c>
      <c r="E1308" s="822" t="s">
        <v>5437</v>
      </c>
      <c r="F1308" s="822" t="s">
        <v>5494</v>
      </c>
      <c r="G1308" s="822" t="s">
        <v>2512</v>
      </c>
      <c r="H1308" s="831">
        <v>0.48</v>
      </c>
      <c r="I1308" s="831">
        <v>1129.3900000000001</v>
      </c>
      <c r="J1308" s="822"/>
      <c r="K1308" s="822">
        <v>2352.8958333333335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 t="s">
        <v>5435</v>
      </c>
      <c r="B1309" s="822" t="s">
        <v>5436</v>
      </c>
      <c r="C1309" s="822" t="s">
        <v>599</v>
      </c>
      <c r="D1309" s="822" t="s">
        <v>2910</v>
      </c>
      <c r="E1309" s="822" t="s">
        <v>5437</v>
      </c>
      <c r="F1309" s="822" t="s">
        <v>5497</v>
      </c>
      <c r="G1309" s="822"/>
      <c r="H1309" s="831">
        <v>0.15</v>
      </c>
      <c r="I1309" s="831">
        <v>74.66</v>
      </c>
      <c r="J1309" s="822"/>
      <c r="K1309" s="822">
        <v>497.73333333333335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 t="s">
        <v>5435</v>
      </c>
      <c r="B1310" s="822" t="s">
        <v>5436</v>
      </c>
      <c r="C1310" s="822" t="s">
        <v>599</v>
      </c>
      <c r="D1310" s="822" t="s">
        <v>2910</v>
      </c>
      <c r="E1310" s="822" t="s">
        <v>5437</v>
      </c>
      <c r="F1310" s="822" t="s">
        <v>5499</v>
      </c>
      <c r="G1310" s="822" t="s">
        <v>5500</v>
      </c>
      <c r="H1310" s="831">
        <v>2</v>
      </c>
      <c r="I1310" s="831">
        <v>9484.7999999999993</v>
      </c>
      <c r="J1310" s="822"/>
      <c r="K1310" s="822">
        <v>4742.3999999999996</v>
      </c>
      <c r="L1310" s="831"/>
      <c r="M1310" s="831"/>
      <c r="N1310" s="822"/>
      <c r="O1310" s="822"/>
      <c r="P1310" s="831"/>
      <c r="Q1310" s="831"/>
      <c r="R1310" s="827"/>
      <c r="S1310" s="832"/>
    </row>
    <row r="1311" spans="1:19" ht="14.45" customHeight="1" x14ac:dyDescent="0.2">
      <c r="A1311" s="821" t="s">
        <v>5435</v>
      </c>
      <c r="B1311" s="822" t="s">
        <v>5436</v>
      </c>
      <c r="C1311" s="822" t="s">
        <v>599</v>
      </c>
      <c r="D1311" s="822" t="s">
        <v>2910</v>
      </c>
      <c r="E1311" s="822" t="s">
        <v>5437</v>
      </c>
      <c r="F1311" s="822" t="s">
        <v>5503</v>
      </c>
      <c r="G1311" s="822" t="s">
        <v>5504</v>
      </c>
      <c r="H1311" s="831">
        <v>2</v>
      </c>
      <c r="I1311" s="831">
        <v>174924.06</v>
      </c>
      <c r="J1311" s="822">
        <v>0.73984809188588363</v>
      </c>
      <c r="K1311" s="822">
        <v>87462.03</v>
      </c>
      <c r="L1311" s="831">
        <v>3</v>
      </c>
      <c r="M1311" s="831">
        <v>236432.4</v>
      </c>
      <c r="N1311" s="822">
        <v>1</v>
      </c>
      <c r="O1311" s="822">
        <v>78810.8</v>
      </c>
      <c r="P1311" s="831"/>
      <c r="Q1311" s="831"/>
      <c r="R1311" s="827"/>
      <c r="S1311" s="832"/>
    </row>
    <row r="1312" spans="1:19" ht="14.45" customHeight="1" x14ac:dyDescent="0.2">
      <c r="A1312" s="821" t="s">
        <v>5435</v>
      </c>
      <c r="B1312" s="822" t="s">
        <v>5436</v>
      </c>
      <c r="C1312" s="822" t="s">
        <v>599</v>
      </c>
      <c r="D1312" s="822" t="s">
        <v>2910</v>
      </c>
      <c r="E1312" s="822" t="s">
        <v>5437</v>
      </c>
      <c r="F1312" s="822" t="s">
        <v>5505</v>
      </c>
      <c r="G1312" s="822" t="s">
        <v>5506</v>
      </c>
      <c r="H1312" s="831">
        <v>3.68</v>
      </c>
      <c r="I1312" s="831">
        <v>14267.36</v>
      </c>
      <c r="J1312" s="822"/>
      <c r="K1312" s="822">
        <v>3877</v>
      </c>
      <c r="L1312" s="831"/>
      <c r="M1312" s="831"/>
      <c r="N1312" s="822"/>
      <c r="O1312" s="822"/>
      <c r="P1312" s="831"/>
      <c r="Q1312" s="831"/>
      <c r="R1312" s="827"/>
      <c r="S1312" s="832"/>
    </row>
    <row r="1313" spans="1:19" ht="14.45" customHeight="1" x14ac:dyDescent="0.2">
      <c r="A1313" s="821" t="s">
        <v>5435</v>
      </c>
      <c r="B1313" s="822" t="s">
        <v>5436</v>
      </c>
      <c r="C1313" s="822" t="s">
        <v>599</v>
      </c>
      <c r="D1313" s="822" t="s">
        <v>2910</v>
      </c>
      <c r="E1313" s="822" t="s">
        <v>5437</v>
      </c>
      <c r="F1313" s="822" t="s">
        <v>5507</v>
      </c>
      <c r="G1313" s="822" t="s">
        <v>5506</v>
      </c>
      <c r="H1313" s="831">
        <v>6</v>
      </c>
      <c r="I1313" s="831">
        <v>106284</v>
      </c>
      <c r="J1313" s="822"/>
      <c r="K1313" s="822">
        <v>17714</v>
      </c>
      <c r="L1313" s="831"/>
      <c r="M1313" s="831"/>
      <c r="N1313" s="822"/>
      <c r="O1313" s="822"/>
      <c r="P1313" s="831"/>
      <c r="Q1313" s="831"/>
      <c r="R1313" s="827"/>
      <c r="S1313" s="832"/>
    </row>
    <row r="1314" spans="1:19" ht="14.45" customHeight="1" x14ac:dyDescent="0.2">
      <c r="A1314" s="821" t="s">
        <v>5435</v>
      </c>
      <c r="B1314" s="822" t="s">
        <v>5436</v>
      </c>
      <c r="C1314" s="822" t="s">
        <v>599</v>
      </c>
      <c r="D1314" s="822" t="s">
        <v>2910</v>
      </c>
      <c r="E1314" s="822" t="s">
        <v>5437</v>
      </c>
      <c r="F1314" s="822" t="s">
        <v>5508</v>
      </c>
      <c r="G1314" s="822" t="s">
        <v>5509</v>
      </c>
      <c r="H1314" s="831"/>
      <c r="I1314" s="831"/>
      <c r="J1314" s="822"/>
      <c r="K1314" s="822"/>
      <c r="L1314" s="831">
        <v>9.5399999999999991</v>
      </c>
      <c r="M1314" s="831">
        <v>751.37</v>
      </c>
      <c r="N1314" s="822">
        <v>1</v>
      </c>
      <c r="O1314" s="822">
        <v>78.759958071278831</v>
      </c>
      <c r="P1314" s="831"/>
      <c r="Q1314" s="831"/>
      <c r="R1314" s="827"/>
      <c r="S1314" s="832"/>
    </row>
    <row r="1315" spans="1:19" ht="14.45" customHeight="1" x14ac:dyDescent="0.2">
      <c r="A1315" s="821" t="s">
        <v>5435</v>
      </c>
      <c r="B1315" s="822" t="s">
        <v>5436</v>
      </c>
      <c r="C1315" s="822" t="s">
        <v>599</v>
      </c>
      <c r="D1315" s="822" t="s">
        <v>2910</v>
      </c>
      <c r="E1315" s="822" t="s">
        <v>5437</v>
      </c>
      <c r="F1315" s="822" t="s">
        <v>5514</v>
      </c>
      <c r="G1315" s="822" t="s">
        <v>2849</v>
      </c>
      <c r="H1315" s="831">
        <v>2</v>
      </c>
      <c r="I1315" s="831">
        <v>140038</v>
      </c>
      <c r="J1315" s="822">
        <v>0.51824236207021612</v>
      </c>
      <c r="K1315" s="822">
        <v>70019</v>
      </c>
      <c r="L1315" s="831">
        <v>4</v>
      </c>
      <c r="M1315" s="831">
        <v>270217.2</v>
      </c>
      <c r="N1315" s="822">
        <v>1</v>
      </c>
      <c r="O1315" s="822">
        <v>67554.3</v>
      </c>
      <c r="P1315" s="831"/>
      <c r="Q1315" s="831"/>
      <c r="R1315" s="827"/>
      <c r="S1315" s="832"/>
    </row>
    <row r="1316" spans="1:19" ht="14.45" customHeight="1" x14ac:dyDescent="0.2">
      <c r="A1316" s="821" t="s">
        <v>5435</v>
      </c>
      <c r="B1316" s="822" t="s">
        <v>5436</v>
      </c>
      <c r="C1316" s="822" t="s">
        <v>599</v>
      </c>
      <c r="D1316" s="822" t="s">
        <v>2910</v>
      </c>
      <c r="E1316" s="822" t="s">
        <v>5437</v>
      </c>
      <c r="F1316" s="822" t="s">
        <v>5515</v>
      </c>
      <c r="G1316" s="822" t="s">
        <v>5516</v>
      </c>
      <c r="H1316" s="831">
        <v>8</v>
      </c>
      <c r="I1316" s="831">
        <v>53692.959999999999</v>
      </c>
      <c r="J1316" s="822">
        <v>0.80059881310947423</v>
      </c>
      <c r="K1316" s="822">
        <v>6711.62</v>
      </c>
      <c r="L1316" s="831">
        <v>10</v>
      </c>
      <c r="M1316" s="831">
        <v>67066</v>
      </c>
      <c r="N1316" s="822">
        <v>1</v>
      </c>
      <c r="O1316" s="822">
        <v>6706.6</v>
      </c>
      <c r="P1316" s="831">
        <v>26</v>
      </c>
      <c r="Q1316" s="831">
        <v>174368.3</v>
      </c>
      <c r="R1316" s="827">
        <v>2.59995079473951</v>
      </c>
      <c r="S1316" s="832">
        <v>6706.4730769230764</v>
      </c>
    </row>
    <row r="1317" spans="1:19" ht="14.45" customHeight="1" x14ac:dyDescent="0.2">
      <c r="A1317" s="821" t="s">
        <v>5435</v>
      </c>
      <c r="B1317" s="822" t="s">
        <v>5436</v>
      </c>
      <c r="C1317" s="822" t="s">
        <v>599</v>
      </c>
      <c r="D1317" s="822" t="s">
        <v>2910</v>
      </c>
      <c r="E1317" s="822" t="s">
        <v>5437</v>
      </c>
      <c r="F1317" s="822" t="s">
        <v>5517</v>
      </c>
      <c r="G1317" s="822" t="s">
        <v>5509</v>
      </c>
      <c r="H1317" s="831"/>
      <c r="I1317" s="831"/>
      <c r="J1317" s="822"/>
      <c r="K1317" s="822"/>
      <c r="L1317" s="831">
        <v>5.12</v>
      </c>
      <c r="M1317" s="831">
        <v>2439.83</v>
      </c>
      <c r="N1317" s="822">
        <v>1</v>
      </c>
      <c r="O1317" s="822">
        <v>476.529296875</v>
      </c>
      <c r="P1317" s="831"/>
      <c r="Q1317" s="831"/>
      <c r="R1317" s="827"/>
      <c r="S1317" s="832"/>
    </row>
    <row r="1318" spans="1:19" ht="14.45" customHeight="1" x14ac:dyDescent="0.2">
      <c r="A1318" s="821" t="s">
        <v>5435</v>
      </c>
      <c r="B1318" s="822" t="s">
        <v>5436</v>
      </c>
      <c r="C1318" s="822" t="s">
        <v>599</v>
      </c>
      <c r="D1318" s="822" t="s">
        <v>2910</v>
      </c>
      <c r="E1318" s="822" t="s">
        <v>5437</v>
      </c>
      <c r="F1318" s="822" t="s">
        <v>5518</v>
      </c>
      <c r="G1318" s="822" t="s">
        <v>5509</v>
      </c>
      <c r="H1318" s="831"/>
      <c r="I1318" s="831"/>
      <c r="J1318" s="822"/>
      <c r="K1318" s="822"/>
      <c r="L1318" s="831">
        <v>3.04</v>
      </c>
      <c r="M1318" s="831">
        <v>682.94</v>
      </c>
      <c r="N1318" s="822">
        <v>1</v>
      </c>
      <c r="O1318" s="822">
        <v>224.6513157894737</v>
      </c>
      <c r="P1318" s="831"/>
      <c r="Q1318" s="831"/>
      <c r="R1318" s="827"/>
      <c r="S1318" s="832"/>
    </row>
    <row r="1319" spans="1:19" ht="14.45" customHeight="1" x14ac:dyDescent="0.2">
      <c r="A1319" s="821" t="s">
        <v>5435</v>
      </c>
      <c r="B1319" s="822" t="s">
        <v>5436</v>
      </c>
      <c r="C1319" s="822" t="s">
        <v>599</v>
      </c>
      <c r="D1319" s="822" t="s">
        <v>2910</v>
      </c>
      <c r="E1319" s="822" t="s">
        <v>5437</v>
      </c>
      <c r="F1319" s="822" t="s">
        <v>5519</v>
      </c>
      <c r="G1319" s="822" t="s">
        <v>1641</v>
      </c>
      <c r="H1319" s="831"/>
      <c r="I1319" s="831"/>
      <c r="J1319" s="822"/>
      <c r="K1319" s="822"/>
      <c r="L1319" s="831">
        <v>0.38</v>
      </c>
      <c r="M1319" s="831">
        <v>236.11</v>
      </c>
      <c r="N1319" s="822">
        <v>1</v>
      </c>
      <c r="O1319" s="822">
        <v>621.34210526315792</v>
      </c>
      <c r="P1319" s="831">
        <v>2.2200000000000002</v>
      </c>
      <c r="Q1319" s="831">
        <v>1381.22</v>
      </c>
      <c r="R1319" s="827">
        <v>5.8499004701198594</v>
      </c>
      <c r="S1319" s="832">
        <v>622.17117117117118</v>
      </c>
    </row>
    <row r="1320" spans="1:19" ht="14.45" customHeight="1" x14ac:dyDescent="0.2">
      <c r="A1320" s="821" t="s">
        <v>5435</v>
      </c>
      <c r="B1320" s="822" t="s">
        <v>5436</v>
      </c>
      <c r="C1320" s="822" t="s">
        <v>599</v>
      </c>
      <c r="D1320" s="822" t="s">
        <v>2910</v>
      </c>
      <c r="E1320" s="822" t="s">
        <v>5437</v>
      </c>
      <c r="F1320" s="822" t="s">
        <v>5520</v>
      </c>
      <c r="G1320" s="822" t="s">
        <v>2721</v>
      </c>
      <c r="H1320" s="831"/>
      <c r="I1320" s="831"/>
      <c r="J1320" s="822"/>
      <c r="K1320" s="822"/>
      <c r="L1320" s="831">
        <v>4.3999999999999995</v>
      </c>
      <c r="M1320" s="831">
        <v>2537.5100000000002</v>
      </c>
      <c r="N1320" s="822">
        <v>1</v>
      </c>
      <c r="O1320" s="822">
        <v>576.70681818181833</v>
      </c>
      <c r="P1320" s="831">
        <v>4.5999999999999996</v>
      </c>
      <c r="Q1320" s="831">
        <v>2652.91</v>
      </c>
      <c r="R1320" s="827">
        <v>1.0454776532900361</v>
      </c>
      <c r="S1320" s="832">
        <v>576.71956521739128</v>
      </c>
    </row>
    <row r="1321" spans="1:19" ht="14.45" customHeight="1" x14ac:dyDescent="0.2">
      <c r="A1321" s="821" t="s">
        <v>5435</v>
      </c>
      <c r="B1321" s="822" t="s">
        <v>5436</v>
      </c>
      <c r="C1321" s="822" t="s">
        <v>599</v>
      </c>
      <c r="D1321" s="822" t="s">
        <v>2910</v>
      </c>
      <c r="E1321" s="822" t="s">
        <v>5437</v>
      </c>
      <c r="F1321" s="822" t="s">
        <v>5521</v>
      </c>
      <c r="G1321" s="822" t="s">
        <v>2721</v>
      </c>
      <c r="H1321" s="831"/>
      <c r="I1321" s="831"/>
      <c r="J1321" s="822"/>
      <c r="K1321" s="822"/>
      <c r="L1321" s="831">
        <v>4.2</v>
      </c>
      <c r="M1321" s="831">
        <v>2241.08</v>
      </c>
      <c r="N1321" s="822">
        <v>1</v>
      </c>
      <c r="O1321" s="822">
        <v>533.59047619047612</v>
      </c>
      <c r="P1321" s="831">
        <v>11.399999999999999</v>
      </c>
      <c r="Q1321" s="831">
        <v>6199.2</v>
      </c>
      <c r="R1321" s="827">
        <v>2.7661663126706766</v>
      </c>
      <c r="S1321" s="832">
        <v>543.78947368421063</v>
      </c>
    </row>
    <row r="1322" spans="1:19" ht="14.45" customHeight="1" x14ac:dyDescent="0.2">
      <c r="A1322" s="821" t="s">
        <v>5435</v>
      </c>
      <c r="B1322" s="822" t="s">
        <v>5436</v>
      </c>
      <c r="C1322" s="822" t="s">
        <v>599</v>
      </c>
      <c r="D1322" s="822" t="s">
        <v>2910</v>
      </c>
      <c r="E1322" s="822" t="s">
        <v>5437</v>
      </c>
      <c r="F1322" s="822" t="s">
        <v>5522</v>
      </c>
      <c r="G1322" s="822" t="s">
        <v>5523</v>
      </c>
      <c r="H1322" s="831"/>
      <c r="I1322" s="831"/>
      <c r="J1322" s="822"/>
      <c r="K1322" s="822"/>
      <c r="L1322" s="831">
        <v>0</v>
      </c>
      <c r="M1322" s="831">
        <v>0</v>
      </c>
      <c r="N1322" s="822"/>
      <c r="O1322" s="822"/>
      <c r="P1322" s="831">
        <v>1</v>
      </c>
      <c r="Q1322" s="831">
        <v>36342.43</v>
      </c>
      <c r="R1322" s="827"/>
      <c r="S1322" s="832">
        <v>36342.43</v>
      </c>
    </row>
    <row r="1323" spans="1:19" ht="14.45" customHeight="1" x14ac:dyDescent="0.2">
      <c r="A1323" s="821" t="s">
        <v>5435</v>
      </c>
      <c r="B1323" s="822" t="s">
        <v>5436</v>
      </c>
      <c r="C1323" s="822" t="s">
        <v>599</v>
      </c>
      <c r="D1323" s="822" t="s">
        <v>2910</v>
      </c>
      <c r="E1323" s="822" t="s">
        <v>5437</v>
      </c>
      <c r="F1323" s="822" t="s">
        <v>5525</v>
      </c>
      <c r="G1323" s="822" t="s">
        <v>5526</v>
      </c>
      <c r="H1323" s="831">
        <v>23</v>
      </c>
      <c r="I1323" s="831">
        <v>84636.89</v>
      </c>
      <c r="J1323" s="822">
        <v>0.54595206243485384</v>
      </c>
      <c r="K1323" s="822">
        <v>3679.8647826086958</v>
      </c>
      <c r="L1323" s="831">
        <v>48</v>
      </c>
      <c r="M1323" s="831">
        <v>155026.22999999998</v>
      </c>
      <c r="N1323" s="822">
        <v>1</v>
      </c>
      <c r="O1323" s="822">
        <v>3229.7131249999998</v>
      </c>
      <c r="P1323" s="831">
        <v>34</v>
      </c>
      <c r="Q1323" s="831">
        <v>109057.04000000001</v>
      </c>
      <c r="R1323" s="827">
        <v>0.70347476036797141</v>
      </c>
      <c r="S1323" s="832">
        <v>3207.5600000000004</v>
      </c>
    </row>
    <row r="1324" spans="1:19" ht="14.45" customHeight="1" x14ac:dyDescent="0.2">
      <c r="A1324" s="821" t="s">
        <v>5435</v>
      </c>
      <c r="B1324" s="822" t="s">
        <v>5436</v>
      </c>
      <c r="C1324" s="822" t="s">
        <v>599</v>
      </c>
      <c r="D1324" s="822" t="s">
        <v>2910</v>
      </c>
      <c r="E1324" s="822" t="s">
        <v>5437</v>
      </c>
      <c r="F1324" s="822" t="s">
        <v>5527</v>
      </c>
      <c r="G1324" s="822" t="s">
        <v>5526</v>
      </c>
      <c r="H1324" s="831">
        <v>6</v>
      </c>
      <c r="I1324" s="831">
        <v>43684.32</v>
      </c>
      <c r="J1324" s="822">
        <v>11.063298704850858</v>
      </c>
      <c r="K1324" s="822">
        <v>7280.72</v>
      </c>
      <c r="L1324" s="831">
        <v>1</v>
      </c>
      <c r="M1324" s="831">
        <v>3948.58</v>
      </c>
      <c r="N1324" s="822">
        <v>1</v>
      </c>
      <c r="O1324" s="822">
        <v>3948.58</v>
      </c>
      <c r="P1324" s="831"/>
      <c r="Q1324" s="831"/>
      <c r="R1324" s="827"/>
      <c r="S1324" s="832"/>
    </row>
    <row r="1325" spans="1:19" ht="14.45" customHeight="1" x14ac:dyDescent="0.2">
      <c r="A1325" s="821" t="s">
        <v>5435</v>
      </c>
      <c r="B1325" s="822" t="s">
        <v>5436</v>
      </c>
      <c r="C1325" s="822" t="s">
        <v>599</v>
      </c>
      <c r="D1325" s="822" t="s">
        <v>2910</v>
      </c>
      <c r="E1325" s="822" t="s">
        <v>5437</v>
      </c>
      <c r="F1325" s="822" t="s">
        <v>5530</v>
      </c>
      <c r="G1325" s="822" t="s">
        <v>5529</v>
      </c>
      <c r="H1325" s="831">
        <v>9.42</v>
      </c>
      <c r="I1325" s="831">
        <v>687295.45</v>
      </c>
      <c r="J1325" s="822"/>
      <c r="K1325" s="822">
        <v>72961.30042462844</v>
      </c>
      <c r="L1325" s="831"/>
      <c r="M1325" s="831"/>
      <c r="N1325" s="822"/>
      <c r="O1325" s="822"/>
      <c r="P1325" s="831">
        <v>22.23</v>
      </c>
      <c r="Q1325" s="831">
        <v>1459782.9800000002</v>
      </c>
      <c r="R1325" s="827"/>
      <c r="S1325" s="832">
        <v>65667.250562303205</v>
      </c>
    </row>
    <row r="1326" spans="1:19" ht="14.45" customHeight="1" x14ac:dyDescent="0.2">
      <c r="A1326" s="821" t="s">
        <v>5435</v>
      </c>
      <c r="B1326" s="822" t="s">
        <v>5436</v>
      </c>
      <c r="C1326" s="822" t="s">
        <v>599</v>
      </c>
      <c r="D1326" s="822" t="s">
        <v>2910</v>
      </c>
      <c r="E1326" s="822" t="s">
        <v>5437</v>
      </c>
      <c r="F1326" s="822" t="s">
        <v>5533</v>
      </c>
      <c r="G1326" s="822" t="s">
        <v>5534</v>
      </c>
      <c r="H1326" s="831">
        <v>1</v>
      </c>
      <c r="I1326" s="831">
        <v>89502.8</v>
      </c>
      <c r="J1326" s="822">
        <v>0.50000111728597829</v>
      </c>
      <c r="K1326" s="822">
        <v>89502.8</v>
      </c>
      <c r="L1326" s="831">
        <v>2</v>
      </c>
      <c r="M1326" s="831">
        <v>179005.2</v>
      </c>
      <c r="N1326" s="822">
        <v>1</v>
      </c>
      <c r="O1326" s="822">
        <v>89502.6</v>
      </c>
      <c r="P1326" s="831">
        <v>4</v>
      </c>
      <c r="Q1326" s="831">
        <v>358010.4</v>
      </c>
      <c r="R1326" s="827">
        <v>2</v>
      </c>
      <c r="S1326" s="832">
        <v>89502.6</v>
      </c>
    </row>
    <row r="1327" spans="1:19" ht="14.45" customHeight="1" x14ac:dyDescent="0.2">
      <c r="A1327" s="821" t="s">
        <v>5435</v>
      </c>
      <c r="B1327" s="822" t="s">
        <v>5436</v>
      </c>
      <c r="C1327" s="822" t="s">
        <v>599</v>
      </c>
      <c r="D1327" s="822" t="s">
        <v>2910</v>
      </c>
      <c r="E1327" s="822" t="s">
        <v>5437</v>
      </c>
      <c r="F1327" s="822" t="s">
        <v>5535</v>
      </c>
      <c r="G1327" s="822" t="s">
        <v>758</v>
      </c>
      <c r="H1327" s="831">
        <v>0.63</v>
      </c>
      <c r="I1327" s="831">
        <v>667</v>
      </c>
      <c r="J1327" s="822">
        <v>0.61282053637875433</v>
      </c>
      <c r="K1327" s="822">
        <v>1058.7301587301588</v>
      </c>
      <c r="L1327" s="831">
        <v>2.0700000000000003</v>
      </c>
      <c r="M1327" s="831">
        <v>1088.4100000000001</v>
      </c>
      <c r="N1327" s="822">
        <v>1</v>
      </c>
      <c r="O1327" s="822">
        <v>525.80193236714967</v>
      </c>
      <c r="P1327" s="831">
        <v>6.7799999999999994</v>
      </c>
      <c r="Q1327" s="831">
        <v>3564.91</v>
      </c>
      <c r="R1327" s="827">
        <v>3.2753374188035753</v>
      </c>
      <c r="S1327" s="832">
        <v>525.79793510324487</v>
      </c>
    </row>
    <row r="1328" spans="1:19" ht="14.45" customHeight="1" x14ac:dyDescent="0.2">
      <c r="A1328" s="821" t="s">
        <v>5435</v>
      </c>
      <c r="B1328" s="822" t="s">
        <v>5436</v>
      </c>
      <c r="C1328" s="822" t="s">
        <v>599</v>
      </c>
      <c r="D1328" s="822" t="s">
        <v>2910</v>
      </c>
      <c r="E1328" s="822" t="s">
        <v>5437</v>
      </c>
      <c r="F1328" s="822" t="s">
        <v>5536</v>
      </c>
      <c r="G1328" s="822" t="s">
        <v>758</v>
      </c>
      <c r="H1328" s="831">
        <v>7.57</v>
      </c>
      <c r="I1328" s="831">
        <v>2288.2600000000002</v>
      </c>
      <c r="J1328" s="822">
        <v>0.68817572952473771</v>
      </c>
      <c r="K1328" s="822">
        <v>302.28005284015853</v>
      </c>
      <c r="L1328" s="831">
        <v>15.19</v>
      </c>
      <c r="M1328" s="831">
        <v>3325.1099999999997</v>
      </c>
      <c r="N1328" s="822">
        <v>1</v>
      </c>
      <c r="O1328" s="822">
        <v>218.90125082290979</v>
      </c>
      <c r="P1328" s="831">
        <v>2.4900000000000002</v>
      </c>
      <c r="Q1328" s="831">
        <v>545.05999999999995</v>
      </c>
      <c r="R1328" s="827">
        <v>0.16392239655229451</v>
      </c>
      <c r="S1328" s="832">
        <v>218.89959839357425</v>
      </c>
    </row>
    <row r="1329" spans="1:19" ht="14.45" customHeight="1" x14ac:dyDescent="0.2">
      <c r="A1329" s="821" t="s">
        <v>5435</v>
      </c>
      <c r="B1329" s="822" t="s">
        <v>5436</v>
      </c>
      <c r="C1329" s="822" t="s">
        <v>599</v>
      </c>
      <c r="D1329" s="822" t="s">
        <v>2910</v>
      </c>
      <c r="E1329" s="822" t="s">
        <v>5437</v>
      </c>
      <c r="F1329" s="822" t="s">
        <v>5537</v>
      </c>
      <c r="G1329" s="822" t="s">
        <v>758</v>
      </c>
      <c r="H1329" s="831"/>
      <c r="I1329" s="831"/>
      <c r="J1329" s="822"/>
      <c r="K1329" s="822"/>
      <c r="L1329" s="831">
        <v>14.4</v>
      </c>
      <c r="M1329" s="831">
        <v>1140.48</v>
      </c>
      <c r="N1329" s="822">
        <v>1</v>
      </c>
      <c r="O1329" s="822">
        <v>79.2</v>
      </c>
      <c r="P1329" s="831">
        <v>14.63</v>
      </c>
      <c r="Q1329" s="831">
        <v>1158.7</v>
      </c>
      <c r="R1329" s="827">
        <v>1.0159757295173961</v>
      </c>
      <c r="S1329" s="832">
        <v>79.200273410799724</v>
      </c>
    </row>
    <row r="1330" spans="1:19" ht="14.45" customHeight="1" x14ac:dyDescent="0.2">
      <c r="A1330" s="821" t="s">
        <v>5435</v>
      </c>
      <c r="B1330" s="822" t="s">
        <v>5436</v>
      </c>
      <c r="C1330" s="822" t="s">
        <v>599</v>
      </c>
      <c r="D1330" s="822" t="s">
        <v>2910</v>
      </c>
      <c r="E1330" s="822" t="s">
        <v>5437</v>
      </c>
      <c r="F1330" s="822" t="s">
        <v>5538</v>
      </c>
      <c r="G1330" s="822" t="s">
        <v>758</v>
      </c>
      <c r="H1330" s="831">
        <v>0.03</v>
      </c>
      <c r="I1330" s="831">
        <v>22.04</v>
      </c>
      <c r="J1330" s="822">
        <v>5.9989112683723464E-2</v>
      </c>
      <c r="K1330" s="822">
        <v>734.66666666666663</v>
      </c>
      <c r="L1330" s="831">
        <v>0.5</v>
      </c>
      <c r="M1330" s="831">
        <v>367.4</v>
      </c>
      <c r="N1330" s="822">
        <v>1</v>
      </c>
      <c r="O1330" s="822">
        <v>734.8</v>
      </c>
      <c r="P1330" s="831"/>
      <c r="Q1330" s="831"/>
      <c r="R1330" s="827"/>
      <c r="S1330" s="832"/>
    </row>
    <row r="1331" spans="1:19" ht="14.45" customHeight="1" x14ac:dyDescent="0.2">
      <c r="A1331" s="821" t="s">
        <v>5435</v>
      </c>
      <c r="B1331" s="822" t="s">
        <v>5436</v>
      </c>
      <c r="C1331" s="822" t="s">
        <v>599</v>
      </c>
      <c r="D1331" s="822" t="s">
        <v>2910</v>
      </c>
      <c r="E1331" s="822" t="s">
        <v>5437</v>
      </c>
      <c r="F1331" s="822" t="s">
        <v>5539</v>
      </c>
      <c r="G1331" s="822" t="s">
        <v>1230</v>
      </c>
      <c r="H1331" s="831"/>
      <c r="I1331" s="831"/>
      <c r="J1331" s="822"/>
      <c r="K1331" s="822"/>
      <c r="L1331" s="831">
        <v>7.0600000000000005</v>
      </c>
      <c r="M1331" s="831">
        <v>736.70999999999992</v>
      </c>
      <c r="N1331" s="822">
        <v>1</v>
      </c>
      <c r="O1331" s="822">
        <v>104.34985835694049</v>
      </c>
      <c r="P1331" s="831">
        <v>2.21</v>
      </c>
      <c r="Q1331" s="831">
        <v>230.59</v>
      </c>
      <c r="R1331" s="827">
        <v>0.3129996878011701</v>
      </c>
      <c r="S1331" s="832">
        <v>104.33936651583711</v>
      </c>
    </row>
    <row r="1332" spans="1:19" ht="14.45" customHeight="1" x14ac:dyDescent="0.2">
      <c r="A1332" s="821" t="s">
        <v>5435</v>
      </c>
      <c r="B1332" s="822" t="s">
        <v>5436</v>
      </c>
      <c r="C1332" s="822" t="s">
        <v>599</v>
      </c>
      <c r="D1332" s="822" t="s">
        <v>2910</v>
      </c>
      <c r="E1332" s="822" t="s">
        <v>5437</v>
      </c>
      <c r="F1332" s="822" t="s">
        <v>5540</v>
      </c>
      <c r="G1332" s="822" t="s">
        <v>1230</v>
      </c>
      <c r="H1332" s="831"/>
      <c r="I1332" s="831"/>
      <c r="J1332" s="822"/>
      <c r="K1332" s="822"/>
      <c r="L1332" s="831">
        <v>12.27</v>
      </c>
      <c r="M1332" s="831">
        <v>2202.67</v>
      </c>
      <c r="N1332" s="822">
        <v>1</v>
      </c>
      <c r="O1332" s="822">
        <v>179.51670741646294</v>
      </c>
      <c r="P1332" s="831"/>
      <c r="Q1332" s="831"/>
      <c r="R1332" s="827"/>
      <c r="S1332" s="832"/>
    </row>
    <row r="1333" spans="1:19" ht="14.45" customHeight="1" x14ac:dyDescent="0.2">
      <c r="A1333" s="821" t="s">
        <v>5435</v>
      </c>
      <c r="B1333" s="822" t="s">
        <v>5436</v>
      </c>
      <c r="C1333" s="822" t="s">
        <v>599</v>
      </c>
      <c r="D1333" s="822" t="s">
        <v>2910</v>
      </c>
      <c r="E1333" s="822" t="s">
        <v>5437</v>
      </c>
      <c r="F1333" s="822" t="s">
        <v>5541</v>
      </c>
      <c r="G1333" s="822" t="s">
        <v>2118</v>
      </c>
      <c r="H1333" s="831">
        <v>5.21</v>
      </c>
      <c r="I1333" s="831">
        <v>46790.52</v>
      </c>
      <c r="J1333" s="822"/>
      <c r="K1333" s="822">
        <v>8980.9059500959684</v>
      </c>
      <c r="L1333" s="831"/>
      <c r="M1333" s="831"/>
      <c r="N1333" s="822"/>
      <c r="O1333" s="822"/>
      <c r="P1333" s="831"/>
      <c r="Q1333" s="831"/>
      <c r="R1333" s="827"/>
      <c r="S1333" s="832"/>
    </row>
    <row r="1334" spans="1:19" ht="14.45" customHeight="1" x14ac:dyDescent="0.2">
      <c r="A1334" s="821" t="s">
        <v>5435</v>
      </c>
      <c r="B1334" s="822" t="s">
        <v>5436</v>
      </c>
      <c r="C1334" s="822" t="s">
        <v>599</v>
      </c>
      <c r="D1334" s="822" t="s">
        <v>2910</v>
      </c>
      <c r="E1334" s="822" t="s">
        <v>5437</v>
      </c>
      <c r="F1334" s="822" t="s">
        <v>5542</v>
      </c>
      <c r="G1334" s="822" t="s">
        <v>2855</v>
      </c>
      <c r="H1334" s="831"/>
      <c r="I1334" s="831"/>
      <c r="J1334" s="822"/>
      <c r="K1334" s="822"/>
      <c r="L1334" s="831"/>
      <c r="M1334" s="831"/>
      <c r="N1334" s="822"/>
      <c r="O1334" s="822"/>
      <c r="P1334" s="831">
        <v>3</v>
      </c>
      <c r="Q1334" s="831">
        <v>280500</v>
      </c>
      <c r="R1334" s="827"/>
      <c r="S1334" s="832">
        <v>93500</v>
      </c>
    </row>
    <row r="1335" spans="1:19" ht="14.45" customHeight="1" x14ac:dyDescent="0.2">
      <c r="A1335" s="821" t="s">
        <v>5435</v>
      </c>
      <c r="B1335" s="822" t="s">
        <v>5436</v>
      </c>
      <c r="C1335" s="822" t="s">
        <v>599</v>
      </c>
      <c r="D1335" s="822" t="s">
        <v>2910</v>
      </c>
      <c r="E1335" s="822" t="s">
        <v>5437</v>
      </c>
      <c r="F1335" s="822" t="s">
        <v>5543</v>
      </c>
      <c r="G1335" s="822" t="s">
        <v>2512</v>
      </c>
      <c r="H1335" s="831">
        <v>2.4900000000000002</v>
      </c>
      <c r="I1335" s="831">
        <v>1952.9</v>
      </c>
      <c r="J1335" s="822"/>
      <c r="K1335" s="822">
        <v>784.2971887550201</v>
      </c>
      <c r="L1335" s="831"/>
      <c r="M1335" s="831"/>
      <c r="N1335" s="822"/>
      <c r="O1335" s="822"/>
      <c r="P1335" s="831"/>
      <c r="Q1335" s="831"/>
      <c r="R1335" s="827"/>
      <c r="S1335" s="832"/>
    </row>
    <row r="1336" spans="1:19" ht="14.45" customHeight="1" x14ac:dyDescent="0.2">
      <c r="A1336" s="821" t="s">
        <v>5435</v>
      </c>
      <c r="B1336" s="822" t="s">
        <v>5436</v>
      </c>
      <c r="C1336" s="822" t="s">
        <v>599</v>
      </c>
      <c r="D1336" s="822" t="s">
        <v>2910</v>
      </c>
      <c r="E1336" s="822" t="s">
        <v>5437</v>
      </c>
      <c r="F1336" s="822" t="s">
        <v>5545</v>
      </c>
      <c r="G1336" s="822" t="s">
        <v>5546</v>
      </c>
      <c r="H1336" s="831">
        <v>1</v>
      </c>
      <c r="I1336" s="831">
        <v>77000</v>
      </c>
      <c r="J1336" s="822">
        <v>0.5068359665546186</v>
      </c>
      <c r="K1336" s="822">
        <v>77000</v>
      </c>
      <c r="L1336" s="831">
        <v>2</v>
      </c>
      <c r="M1336" s="831">
        <v>151922.92000000001</v>
      </c>
      <c r="N1336" s="822">
        <v>1</v>
      </c>
      <c r="O1336" s="822">
        <v>75961.460000000006</v>
      </c>
      <c r="P1336" s="831"/>
      <c r="Q1336" s="831"/>
      <c r="R1336" s="827"/>
      <c r="S1336" s="832"/>
    </row>
    <row r="1337" spans="1:19" ht="14.45" customHeight="1" x14ac:dyDescent="0.2">
      <c r="A1337" s="821" t="s">
        <v>5435</v>
      </c>
      <c r="B1337" s="822" t="s">
        <v>5436</v>
      </c>
      <c r="C1337" s="822" t="s">
        <v>599</v>
      </c>
      <c r="D1337" s="822" t="s">
        <v>2910</v>
      </c>
      <c r="E1337" s="822" t="s">
        <v>5437</v>
      </c>
      <c r="F1337" s="822" t="s">
        <v>5547</v>
      </c>
      <c r="G1337" s="822" t="s">
        <v>912</v>
      </c>
      <c r="H1337" s="831">
        <v>9.44</v>
      </c>
      <c r="I1337" s="831">
        <v>3304.42</v>
      </c>
      <c r="J1337" s="822">
        <v>1.079688812068498</v>
      </c>
      <c r="K1337" s="822">
        <v>350.04449152542378</v>
      </c>
      <c r="L1337" s="831">
        <v>19.21</v>
      </c>
      <c r="M1337" s="831">
        <v>3060.5299999999997</v>
      </c>
      <c r="N1337" s="822">
        <v>1</v>
      </c>
      <c r="O1337" s="822">
        <v>159.31962519521082</v>
      </c>
      <c r="P1337" s="831">
        <v>28.27</v>
      </c>
      <c r="Q1337" s="831">
        <v>4111.76</v>
      </c>
      <c r="R1337" s="827">
        <v>1.3434797241000744</v>
      </c>
      <c r="S1337" s="832">
        <v>145.44605588963566</v>
      </c>
    </row>
    <row r="1338" spans="1:19" ht="14.45" customHeight="1" x14ac:dyDescent="0.2">
      <c r="A1338" s="821" t="s">
        <v>5435</v>
      </c>
      <c r="B1338" s="822" t="s">
        <v>5436</v>
      </c>
      <c r="C1338" s="822" t="s">
        <v>599</v>
      </c>
      <c r="D1338" s="822" t="s">
        <v>2910</v>
      </c>
      <c r="E1338" s="822" t="s">
        <v>5437</v>
      </c>
      <c r="F1338" s="822" t="s">
        <v>5548</v>
      </c>
      <c r="G1338" s="822" t="s">
        <v>2824</v>
      </c>
      <c r="H1338" s="831">
        <v>2</v>
      </c>
      <c r="I1338" s="831">
        <v>82099.61</v>
      </c>
      <c r="J1338" s="822">
        <v>2.0798290833432764</v>
      </c>
      <c r="K1338" s="822">
        <v>41049.805</v>
      </c>
      <c r="L1338" s="831">
        <v>1</v>
      </c>
      <c r="M1338" s="831">
        <v>39474.21</v>
      </c>
      <c r="N1338" s="822">
        <v>1</v>
      </c>
      <c r="O1338" s="822">
        <v>39474.21</v>
      </c>
      <c r="P1338" s="831"/>
      <c r="Q1338" s="831"/>
      <c r="R1338" s="827"/>
      <c r="S1338" s="832"/>
    </row>
    <row r="1339" spans="1:19" ht="14.45" customHeight="1" x14ac:dyDescent="0.2">
      <c r="A1339" s="821" t="s">
        <v>5435</v>
      </c>
      <c r="B1339" s="822" t="s">
        <v>5436</v>
      </c>
      <c r="C1339" s="822" t="s">
        <v>599</v>
      </c>
      <c r="D1339" s="822" t="s">
        <v>2910</v>
      </c>
      <c r="E1339" s="822" t="s">
        <v>5437</v>
      </c>
      <c r="F1339" s="822" t="s">
        <v>5549</v>
      </c>
      <c r="G1339" s="822" t="s">
        <v>2512</v>
      </c>
      <c r="H1339" s="831"/>
      <c r="I1339" s="831"/>
      <c r="J1339" s="822"/>
      <c r="K1339" s="822"/>
      <c r="L1339" s="831">
        <v>8.35</v>
      </c>
      <c r="M1339" s="831">
        <v>756.91</v>
      </c>
      <c r="N1339" s="822">
        <v>1</v>
      </c>
      <c r="O1339" s="822">
        <v>90.64790419161676</v>
      </c>
      <c r="P1339" s="831">
        <v>10.14</v>
      </c>
      <c r="Q1339" s="831">
        <v>919.19</v>
      </c>
      <c r="R1339" s="827">
        <v>1.2143980129738015</v>
      </c>
      <c r="S1339" s="832">
        <v>90.649901380670613</v>
      </c>
    </row>
    <row r="1340" spans="1:19" ht="14.45" customHeight="1" x14ac:dyDescent="0.2">
      <c r="A1340" s="821" t="s">
        <v>5435</v>
      </c>
      <c r="B1340" s="822" t="s">
        <v>5436</v>
      </c>
      <c r="C1340" s="822" t="s">
        <v>599</v>
      </c>
      <c r="D1340" s="822" t="s">
        <v>2910</v>
      </c>
      <c r="E1340" s="822" t="s">
        <v>5437</v>
      </c>
      <c r="F1340" s="822" t="s">
        <v>5555</v>
      </c>
      <c r="G1340" s="822" t="s">
        <v>5556</v>
      </c>
      <c r="H1340" s="831">
        <v>12.38</v>
      </c>
      <c r="I1340" s="831">
        <v>3967.48</v>
      </c>
      <c r="J1340" s="822"/>
      <c r="K1340" s="822">
        <v>320.47495961227787</v>
      </c>
      <c r="L1340" s="831"/>
      <c r="M1340" s="831"/>
      <c r="N1340" s="822"/>
      <c r="O1340" s="822"/>
      <c r="P1340" s="831">
        <v>6</v>
      </c>
      <c r="Q1340" s="831">
        <v>530.25</v>
      </c>
      <c r="R1340" s="827"/>
      <c r="S1340" s="832">
        <v>88.375</v>
      </c>
    </row>
    <row r="1341" spans="1:19" ht="14.45" customHeight="1" x14ac:dyDescent="0.2">
      <c r="A1341" s="821" t="s">
        <v>5435</v>
      </c>
      <c r="B1341" s="822" t="s">
        <v>5436</v>
      </c>
      <c r="C1341" s="822" t="s">
        <v>599</v>
      </c>
      <c r="D1341" s="822" t="s">
        <v>2910</v>
      </c>
      <c r="E1341" s="822" t="s">
        <v>5437</v>
      </c>
      <c r="F1341" s="822" t="s">
        <v>5559</v>
      </c>
      <c r="G1341" s="822" t="s">
        <v>5556</v>
      </c>
      <c r="H1341" s="831">
        <v>7</v>
      </c>
      <c r="I1341" s="831">
        <v>9098.2800000000007</v>
      </c>
      <c r="J1341" s="822">
        <v>5.3832153929898476</v>
      </c>
      <c r="K1341" s="822">
        <v>1299.7542857142857</v>
      </c>
      <c r="L1341" s="831">
        <v>5.38</v>
      </c>
      <c r="M1341" s="831">
        <v>1690.12</v>
      </c>
      <c r="N1341" s="822">
        <v>1</v>
      </c>
      <c r="O1341" s="822">
        <v>314.14869888475835</v>
      </c>
      <c r="P1341" s="831">
        <v>4.78</v>
      </c>
      <c r="Q1341" s="831">
        <v>1638.67</v>
      </c>
      <c r="R1341" s="827">
        <v>0.96955837455328631</v>
      </c>
      <c r="S1341" s="832">
        <v>342.81799163179915</v>
      </c>
    </row>
    <row r="1342" spans="1:19" ht="14.45" customHeight="1" x14ac:dyDescent="0.2">
      <c r="A1342" s="821" t="s">
        <v>5435</v>
      </c>
      <c r="B1342" s="822" t="s">
        <v>5436</v>
      </c>
      <c r="C1342" s="822" t="s">
        <v>599</v>
      </c>
      <c r="D1342" s="822" t="s">
        <v>2910</v>
      </c>
      <c r="E1342" s="822" t="s">
        <v>5437</v>
      </c>
      <c r="F1342" s="822" t="s">
        <v>5560</v>
      </c>
      <c r="G1342" s="822" t="s">
        <v>2174</v>
      </c>
      <c r="H1342" s="831">
        <v>17</v>
      </c>
      <c r="I1342" s="831">
        <v>739385.08</v>
      </c>
      <c r="J1342" s="822">
        <v>0.49282228581747206</v>
      </c>
      <c r="K1342" s="822">
        <v>43493.24</v>
      </c>
      <c r="L1342" s="831">
        <v>35.020000000000003</v>
      </c>
      <c r="M1342" s="831">
        <v>1500307.7200000002</v>
      </c>
      <c r="N1342" s="822">
        <v>1</v>
      </c>
      <c r="O1342" s="822">
        <v>42841.454026270701</v>
      </c>
      <c r="P1342" s="831">
        <v>30</v>
      </c>
      <c r="Q1342" s="831">
        <v>1283485.8</v>
      </c>
      <c r="R1342" s="827">
        <v>0.85548170078069041</v>
      </c>
      <c r="S1342" s="832">
        <v>42782.86</v>
      </c>
    </row>
    <row r="1343" spans="1:19" ht="14.45" customHeight="1" x14ac:dyDescent="0.2">
      <c r="A1343" s="821" t="s">
        <v>5435</v>
      </c>
      <c r="B1343" s="822" t="s">
        <v>5436</v>
      </c>
      <c r="C1343" s="822" t="s">
        <v>599</v>
      </c>
      <c r="D1343" s="822" t="s">
        <v>2910</v>
      </c>
      <c r="E1343" s="822" t="s">
        <v>5437</v>
      </c>
      <c r="F1343" s="822" t="s">
        <v>5563</v>
      </c>
      <c r="G1343" s="822" t="s">
        <v>5564</v>
      </c>
      <c r="H1343" s="831">
        <v>1.55</v>
      </c>
      <c r="I1343" s="831">
        <v>834.75</v>
      </c>
      <c r="J1343" s="822">
        <v>0.48338062423996753</v>
      </c>
      <c r="K1343" s="822">
        <v>538.54838709677415</v>
      </c>
      <c r="L1343" s="831">
        <v>4.18</v>
      </c>
      <c r="M1343" s="831">
        <v>1726.9</v>
      </c>
      <c r="N1343" s="822">
        <v>1</v>
      </c>
      <c r="O1343" s="822">
        <v>413.13397129186609</v>
      </c>
      <c r="P1343" s="831">
        <v>21.39</v>
      </c>
      <c r="Q1343" s="831">
        <v>9036.34</v>
      </c>
      <c r="R1343" s="827">
        <v>5.2326944235334993</v>
      </c>
      <c r="S1343" s="832">
        <v>422.45628798503975</v>
      </c>
    </row>
    <row r="1344" spans="1:19" ht="14.45" customHeight="1" x14ac:dyDescent="0.2">
      <c r="A1344" s="821" t="s">
        <v>5435</v>
      </c>
      <c r="B1344" s="822" t="s">
        <v>5436</v>
      </c>
      <c r="C1344" s="822" t="s">
        <v>599</v>
      </c>
      <c r="D1344" s="822" t="s">
        <v>2910</v>
      </c>
      <c r="E1344" s="822" t="s">
        <v>5437</v>
      </c>
      <c r="F1344" s="822" t="s">
        <v>5565</v>
      </c>
      <c r="G1344" s="822" t="s">
        <v>2840</v>
      </c>
      <c r="H1344" s="831"/>
      <c r="I1344" s="831"/>
      <c r="J1344" s="822"/>
      <c r="K1344" s="822"/>
      <c r="L1344" s="831">
        <v>2</v>
      </c>
      <c r="M1344" s="831">
        <v>84898</v>
      </c>
      <c r="N1344" s="822">
        <v>1</v>
      </c>
      <c r="O1344" s="822">
        <v>42449</v>
      </c>
      <c r="P1344" s="831"/>
      <c r="Q1344" s="831"/>
      <c r="R1344" s="827"/>
      <c r="S1344" s="832"/>
    </row>
    <row r="1345" spans="1:19" ht="14.45" customHeight="1" x14ac:dyDescent="0.2">
      <c r="A1345" s="821" t="s">
        <v>5435</v>
      </c>
      <c r="B1345" s="822" t="s">
        <v>5436</v>
      </c>
      <c r="C1345" s="822" t="s">
        <v>599</v>
      </c>
      <c r="D1345" s="822" t="s">
        <v>2910</v>
      </c>
      <c r="E1345" s="822" t="s">
        <v>5437</v>
      </c>
      <c r="F1345" s="822" t="s">
        <v>5568</v>
      </c>
      <c r="G1345" s="822"/>
      <c r="H1345" s="831">
        <v>0.8</v>
      </c>
      <c r="I1345" s="831">
        <v>56.56</v>
      </c>
      <c r="J1345" s="822"/>
      <c r="K1345" s="822">
        <v>70.7</v>
      </c>
      <c r="L1345" s="831"/>
      <c r="M1345" s="831"/>
      <c r="N1345" s="822"/>
      <c r="O1345" s="822"/>
      <c r="P1345" s="831"/>
      <c r="Q1345" s="831"/>
      <c r="R1345" s="827"/>
      <c r="S1345" s="832"/>
    </row>
    <row r="1346" spans="1:19" ht="14.45" customHeight="1" x14ac:dyDescent="0.2">
      <c r="A1346" s="821" t="s">
        <v>5435</v>
      </c>
      <c r="B1346" s="822" t="s">
        <v>5436</v>
      </c>
      <c r="C1346" s="822" t="s">
        <v>599</v>
      </c>
      <c r="D1346" s="822" t="s">
        <v>2910</v>
      </c>
      <c r="E1346" s="822" t="s">
        <v>5437</v>
      </c>
      <c r="F1346" s="822" t="s">
        <v>5570</v>
      </c>
      <c r="G1346" s="822" t="s">
        <v>5571</v>
      </c>
      <c r="H1346" s="831"/>
      <c r="I1346" s="831"/>
      <c r="J1346" s="822"/>
      <c r="K1346" s="822"/>
      <c r="L1346" s="831">
        <v>3</v>
      </c>
      <c r="M1346" s="831">
        <v>159556.5</v>
      </c>
      <c r="N1346" s="822">
        <v>1</v>
      </c>
      <c r="O1346" s="822">
        <v>53185.5</v>
      </c>
      <c r="P1346" s="831">
        <v>3</v>
      </c>
      <c r="Q1346" s="831">
        <v>159556.70000000001</v>
      </c>
      <c r="R1346" s="827">
        <v>1.0000012534744747</v>
      </c>
      <c r="S1346" s="832">
        <v>53185.566666666673</v>
      </c>
    </row>
    <row r="1347" spans="1:19" ht="14.45" customHeight="1" x14ac:dyDescent="0.2">
      <c r="A1347" s="821" t="s">
        <v>5435</v>
      </c>
      <c r="B1347" s="822" t="s">
        <v>5436</v>
      </c>
      <c r="C1347" s="822" t="s">
        <v>599</v>
      </c>
      <c r="D1347" s="822" t="s">
        <v>2910</v>
      </c>
      <c r="E1347" s="822" t="s">
        <v>5437</v>
      </c>
      <c r="F1347" s="822" t="s">
        <v>5572</v>
      </c>
      <c r="G1347" s="822" t="s">
        <v>2530</v>
      </c>
      <c r="H1347" s="831">
        <v>9</v>
      </c>
      <c r="I1347" s="831">
        <v>12407.359999999999</v>
      </c>
      <c r="J1347" s="822">
        <v>15.14958668604012</v>
      </c>
      <c r="K1347" s="822">
        <v>1378.5955555555554</v>
      </c>
      <c r="L1347" s="831">
        <v>10</v>
      </c>
      <c r="M1347" s="831">
        <v>818.99</v>
      </c>
      <c r="N1347" s="822">
        <v>1</v>
      </c>
      <c r="O1347" s="822">
        <v>81.899000000000001</v>
      </c>
      <c r="P1347" s="831">
        <v>2</v>
      </c>
      <c r="Q1347" s="831">
        <v>163.66999999999999</v>
      </c>
      <c r="R1347" s="827">
        <v>0.19984370993540823</v>
      </c>
      <c r="S1347" s="832">
        <v>81.834999999999994</v>
      </c>
    </row>
    <row r="1348" spans="1:19" ht="14.45" customHeight="1" x14ac:dyDescent="0.2">
      <c r="A1348" s="821" t="s">
        <v>5435</v>
      </c>
      <c r="B1348" s="822" t="s">
        <v>5436</v>
      </c>
      <c r="C1348" s="822" t="s">
        <v>599</v>
      </c>
      <c r="D1348" s="822" t="s">
        <v>2910</v>
      </c>
      <c r="E1348" s="822" t="s">
        <v>5437</v>
      </c>
      <c r="F1348" s="822" t="s">
        <v>5573</v>
      </c>
      <c r="G1348" s="822" t="s">
        <v>2645</v>
      </c>
      <c r="H1348" s="831">
        <v>0.85000000000000009</v>
      </c>
      <c r="I1348" s="831">
        <v>239.06000000000003</v>
      </c>
      <c r="J1348" s="822">
        <v>0.31347197818048311</v>
      </c>
      <c r="K1348" s="822">
        <v>281.24705882352941</v>
      </c>
      <c r="L1348" s="831">
        <v>2.75</v>
      </c>
      <c r="M1348" s="831">
        <v>762.62</v>
      </c>
      <c r="N1348" s="822">
        <v>1</v>
      </c>
      <c r="O1348" s="822">
        <v>277.31636363636363</v>
      </c>
      <c r="P1348" s="831">
        <v>3.6000000000000005</v>
      </c>
      <c r="Q1348" s="831">
        <v>986.39999999999986</v>
      </c>
      <c r="R1348" s="827">
        <v>1.2934357871548083</v>
      </c>
      <c r="S1348" s="832">
        <v>273.99999999999994</v>
      </c>
    </row>
    <row r="1349" spans="1:19" ht="14.45" customHeight="1" x14ac:dyDescent="0.2">
      <c r="A1349" s="821" t="s">
        <v>5435</v>
      </c>
      <c r="B1349" s="822" t="s">
        <v>5436</v>
      </c>
      <c r="C1349" s="822" t="s">
        <v>599</v>
      </c>
      <c r="D1349" s="822" t="s">
        <v>2910</v>
      </c>
      <c r="E1349" s="822" t="s">
        <v>5437</v>
      </c>
      <c r="F1349" s="822" t="s">
        <v>5581</v>
      </c>
      <c r="G1349" s="822" t="s">
        <v>5582</v>
      </c>
      <c r="H1349" s="831"/>
      <c r="I1349" s="831"/>
      <c r="J1349" s="822"/>
      <c r="K1349" s="822"/>
      <c r="L1349" s="831">
        <v>1.7999999999999998</v>
      </c>
      <c r="M1349" s="831">
        <v>566.22</v>
      </c>
      <c r="N1349" s="822">
        <v>1</v>
      </c>
      <c r="O1349" s="822">
        <v>314.56666666666672</v>
      </c>
      <c r="P1349" s="831"/>
      <c r="Q1349" s="831"/>
      <c r="R1349" s="827"/>
      <c r="S1349" s="832"/>
    </row>
    <row r="1350" spans="1:19" ht="14.45" customHeight="1" x14ac:dyDescent="0.2">
      <c r="A1350" s="821" t="s">
        <v>5435</v>
      </c>
      <c r="B1350" s="822" t="s">
        <v>5436</v>
      </c>
      <c r="C1350" s="822" t="s">
        <v>599</v>
      </c>
      <c r="D1350" s="822" t="s">
        <v>2910</v>
      </c>
      <c r="E1350" s="822" t="s">
        <v>5437</v>
      </c>
      <c r="F1350" s="822" t="s">
        <v>5583</v>
      </c>
      <c r="G1350" s="822" t="s">
        <v>2810</v>
      </c>
      <c r="H1350" s="831">
        <v>5</v>
      </c>
      <c r="I1350" s="831">
        <v>17677.3</v>
      </c>
      <c r="J1350" s="822">
        <v>2.5592347761630516</v>
      </c>
      <c r="K1350" s="822">
        <v>3535.46</v>
      </c>
      <c r="L1350" s="831">
        <v>4</v>
      </c>
      <c r="M1350" s="831">
        <v>6907.26</v>
      </c>
      <c r="N1350" s="822">
        <v>1</v>
      </c>
      <c r="O1350" s="822">
        <v>1726.8150000000001</v>
      </c>
      <c r="P1350" s="831">
        <v>8</v>
      </c>
      <c r="Q1350" s="831">
        <v>13813.68</v>
      </c>
      <c r="R1350" s="827">
        <v>1.9998783888256704</v>
      </c>
      <c r="S1350" s="832">
        <v>1726.71</v>
      </c>
    </row>
    <row r="1351" spans="1:19" ht="14.45" customHeight="1" x14ac:dyDescent="0.2">
      <c r="A1351" s="821" t="s">
        <v>5435</v>
      </c>
      <c r="B1351" s="822" t="s">
        <v>5436</v>
      </c>
      <c r="C1351" s="822" t="s">
        <v>599</v>
      </c>
      <c r="D1351" s="822" t="s">
        <v>2910</v>
      </c>
      <c r="E1351" s="822" t="s">
        <v>5437</v>
      </c>
      <c r="F1351" s="822" t="s">
        <v>5584</v>
      </c>
      <c r="G1351" s="822" t="s">
        <v>5585</v>
      </c>
      <c r="H1351" s="831"/>
      <c r="I1351" s="831"/>
      <c r="J1351" s="822"/>
      <c r="K1351" s="822"/>
      <c r="L1351" s="831">
        <v>6</v>
      </c>
      <c r="M1351" s="831">
        <v>24524.14</v>
      </c>
      <c r="N1351" s="822">
        <v>1</v>
      </c>
      <c r="O1351" s="822">
        <v>4087.3566666666666</v>
      </c>
      <c r="P1351" s="831">
        <v>12</v>
      </c>
      <c r="Q1351" s="831">
        <v>48991.46</v>
      </c>
      <c r="R1351" s="827">
        <v>1.9976830991830907</v>
      </c>
      <c r="S1351" s="832">
        <v>4082.6216666666664</v>
      </c>
    </row>
    <row r="1352" spans="1:19" ht="14.45" customHeight="1" x14ac:dyDescent="0.2">
      <c r="A1352" s="821" t="s">
        <v>5435</v>
      </c>
      <c r="B1352" s="822" t="s">
        <v>5436</v>
      </c>
      <c r="C1352" s="822" t="s">
        <v>599</v>
      </c>
      <c r="D1352" s="822" t="s">
        <v>2910</v>
      </c>
      <c r="E1352" s="822" t="s">
        <v>5437</v>
      </c>
      <c r="F1352" s="822" t="s">
        <v>5586</v>
      </c>
      <c r="G1352" s="822" t="s">
        <v>3875</v>
      </c>
      <c r="H1352" s="831">
        <v>35.94</v>
      </c>
      <c r="I1352" s="831">
        <v>372733.56</v>
      </c>
      <c r="J1352" s="822">
        <v>0.9521256980902697</v>
      </c>
      <c r="K1352" s="822">
        <v>10370.994991652755</v>
      </c>
      <c r="L1352" s="831">
        <v>44.63</v>
      </c>
      <c r="M1352" s="831">
        <v>391475.16</v>
      </c>
      <c r="N1352" s="822">
        <v>1</v>
      </c>
      <c r="O1352" s="822">
        <v>8771.5697961012756</v>
      </c>
      <c r="P1352" s="831">
        <v>47.08</v>
      </c>
      <c r="Q1352" s="831">
        <v>371689</v>
      </c>
      <c r="R1352" s="827">
        <v>0.94945743173078978</v>
      </c>
      <c r="S1352" s="832">
        <v>7894.8385726423112</v>
      </c>
    </row>
    <row r="1353" spans="1:19" ht="14.45" customHeight="1" x14ac:dyDescent="0.2">
      <c r="A1353" s="821" t="s">
        <v>5435</v>
      </c>
      <c r="B1353" s="822" t="s">
        <v>5436</v>
      </c>
      <c r="C1353" s="822" t="s">
        <v>599</v>
      </c>
      <c r="D1353" s="822" t="s">
        <v>2910</v>
      </c>
      <c r="E1353" s="822" t="s">
        <v>5437</v>
      </c>
      <c r="F1353" s="822" t="s">
        <v>5593</v>
      </c>
      <c r="G1353" s="822" t="s">
        <v>939</v>
      </c>
      <c r="H1353" s="831"/>
      <c r="I1353" s="831"/>
      <c r="J1353" s="822"/>
      <c r="K1353" s="822"/>
      <c r="L1353" s="831">
        <v>0.1</v>
      </c>
      <c r="M1353" s="831">
        <v>4.04</v>
      </c>
      <c r="N1353" s="822">
        <v>1</v>
      </c>
      <c r="O1353" s="822">
        <v>40.4</v>
      </c>
      <c r="P1353" s="831"/>
      <c r="Q1353" s="831"/>
      <c r="R1353" s="827"/>
      <c r="S1353" s="832"/>
    </row>
    <row r="1354" spans="1:19" ht="14.45" customHeight="1" x14ac:dyDescent="0.2">
      <c r="A1354" s="821" t="s">
        <v>5435</v>
      </c>
      <c r="B1354" s="822" t="s">
        <v>5436</v>
      </c>
      <c r="C1354" s="822" t="s">
        <v>599</v>
      </c>
      <c r="D1354" s="822" t="s">
        <v>2910</v>
      </c>
      <c r="E1354" s="822" t="s">
        <v>5437</v>
      </c>
      <c r="F1354" s="822" t="s">
        <v>5594</v>
      </c>
      <c r="G1354" s="822" t="s">
        <v>2133</v>
      </c>
      <c r="H1354" s="831"/>
      <c r="I1354" s="831"/>
      <c r="J1354" s="822"/>
      <c r="K1354" s="822"/>
      <c r="L1354" s="831"/>
      <c r="M1354" s="831"/>
      <c r="N1354" s="822"/>
      <c r="O1354" s="822"/>
      <c r="P1354" s="831">
        <v>8</v>
      </c>
      <c r="Q1354" s="831">
        <v>172520</v>
      </c>
      <c r="R1354" s="827"/>
      <c r="S1354" s="832">
        <v>21565</v>
      </c>
    </row>
    <row r="1355" spans="1:19" ht="14.45" customHeight="1" x14ac:dyDescent="0.2">
      <c r="A1355" s="821" t="s">
        <v>5435</v>
      </c>
      <c r="B1355" s="822" t="s">
        <v>5436</v>
      </c>
      <c r="C1355" s="822" t="s">
        <v>599</v>
      </c>
      <c r="D1355" s="822" t="s">
        <v>2910</v>
      </c>
      <c r="E1355" s="822" t="s">
        <v>5437</v>
      </c>
      <c r="F1355" s="822" t="s">
        <v>5599</v>
      </c>
      <c r="G1355" s="822" t="s">
        <v>5600</v>
      </c>
      <c r="H1355" s="831">
        <v>2.74</v>
      </c>
      <c r="I1355" s="831">
        <v>841.94</v>
      </c>
      <c r="J1355" s="822"/>
      <c r="K1355" s="822">
        <v>307.27737226277372</v>
      </c>
      <c r="L1355" s="831"/>
      <c r="M1355" s="831"/>
      <c r="N1355" s="822"/>
      <c r="O1355" s="822"/>
      <c r="P1355" s="831"/>
      <c r="Q1355" s="831"/>
      <c r="R1355" s="827"/>
      <c r="S1355" s="832"/>
    </row>
    <row r="1356" spans="1:19" ht="14.45" customHeight="1" x14ac:dyDescent="0.2">
      <c r="A1356" s="821" t="s">
        <v>5435</v>
      </c>
      <c r="B1356" s="822" t="s">
        <v>5436</v>
      </c>
      <c r="C1356" s="822" t="s">
        <v>599</v>
      </c>
      <c r="D1356" s="822" t="s">
        <v>2910</v>
      </c>
      <c r="E1356" s="822" t="s">
        <v>5437</v>
      </c>
      <c r="F1356" s="822" t="s">
        <v>5601</v>
      </c>
      <c r="G1356" s="822" t="s">
        <v>5600</v>
      </c>
      <c r="H1356" s="831">
        <v>4.43</v>
      </c>
      <c r="I1356" s="831">
        <v>3403.12</v>
      </c>
      <c r="J1356" s="822"/>
      <c r="K1356" s="822">
        <v>768.19864559819416</v>
      </c>
      <c r="L1356" s="831"/>
      <c r="M1356" s="831"/>
      <c r="N1356" s="822"/>
      <c r="O1356" s="822"/>
      <c r="P1356" s="831"/>
      <c r="Q1356" s="831"/>
      <c r="R1356" s="827"/>
      <c r="S1356" s="832"/>
    </row>
    <row r="1357" spans="1:19" ht="14.45" customHeight="1" x14ac:dyDescent="0.2">
      <c r="A1357" s="821" t="s">
        <v>5435</v>
      </c>
      <c r="B1357" s="822" t="s">
        <v>5436</v>
      </c>
      <c r="C1357" s="822" t="s">
        <v>599</v>
      </c>
      <c r="D1357" s="822" t="s">
        <v>2910</v>
      </c>
      <c r="E1357" s="822" t="s">
        <v>5437</v>
      </c>
      <c r="F1357" s="822" t="s">
        <v>5602</v>
      </c>
      <c r="G1357" s="822" t="s">
        <v>3875</v>
      </c>
      <c r="H1357" s="831">
        <v>42.650000000000006</v>
      </c>
      <c r="I1357" s="831">
        <v>1060416.51</v>
      </c>
      <c r="J1357" s="822">
        <v>0.57859375990998252</v>
      </c>
      <c r="K1357" s="822">
        <v>24863.224150058613</v>
      </c>
      <c r="L1357" s="831">
        <v>83.61</v>
      </c>
      <c r="M1357" s="831">
        <v>1832747.9200000002</v>
      </c>
      <c r="N1357" s="822">
        <v>1</v>
      </c>
      <c r="O1357" s="822">
        <v>21920.199976079417</v>
      </c>
      <c r="P1357" s="831">
        <v>117.58</v>
      </c>
      <c r="Q1357" s="831">
        <v>2319759.79</v>
      </c>
      <c r="R1357" s="827">
        <v>1.2657276893813088</v>
      </c>
      <c r="S1357" s="832">
        <v>19729.203861200884</v>
      </c>
    </row>
    <row r="1358" spans="1:19" ht="14.45" customHeight="1" x14ac:dyDescent="0.2">
      <c r="A1358" s="821" t="s">
        <v>5435</v>
      </c>
      <c r="B1358" s="822" t="s">
        <v>5436</v>
      </c>
      <c r="C1358" s="822" t="s">
        <v>599</v>
      </c>
      <c r="D1358" s="822" t="s">
        <v>2910</v>
      </c>
      <c r="E1358" s="822" t="s">
        <v>5437</v>
      </c>
      <c r="F1358" s="822" t="s">
        <v>5603</v>
      </c>
      <c r="G1358" s="822" t="s">
        <v>1641</v>
      </c>
      <c r="H1358" s="831"/>
      <c r="I1358" s="831"/>
      <c r="J1358" s="822"/>
      <c r="K1358" s="822"/>
      <c r="L1358" s="831">
        <v>11.79</v>
      </c>
      <c r="M1358" s="831">
        <v>14651.2</v>
      </c>
      <c r="N1358" s="822">
        <v>1</v>
      </c>
      <c r="O1358" s="822">
        <v>1242.680237489398</v>
      </c>
      <c r="P1358" s="831">
        <v>2.87</v>
      </c>
      <c r="Q1358" s="831">
        <v>3566.15</v>
      </c>
      <c r="R1358" s="827">
        <v>0.24340327072185214</v>
      </c>
      <c r="S1358" s="832">
        <v>1242.560975609756</v>
      </c>
    </row>
    <row r="1359" spans="1:19" ht="14.45" customHeight="1" x14ac:dyDescent="0.2">
      <c r="A1359" s="821" t="s">
        <v>5435</v>
      </c>
      <c r="B1359" s="822" t="s">
        <v>5436</v>
      </c>
      <c r="C1359" s="822" t="s">
        <v>599</v>
      </c>
      <c r="D1359" s="822" t="s">
        <v>2910</v>
      </c>
      <c r="E1359" s="822" t="s">
        <v>5437</v>
      </c>
      <c r="F1359" s="822" t="s">
        <v>5605</v>
      </c>
      <c r="G1359" s="822" t="s">
        <v>5606</v>
      </c>
      <c r="H1359" s="831">
        <v>1</v>
      </c>
      <c r="I1359" s="831">
        <v>1440.46</v>
      </c>
      <c r="J1359" s="822"/>
      <c r="K1359" s="822">
        <v>1440.46</v>
      </c>
      <c r="L1359" s="831"/>
      <c r="M1359" s="831"/>
      <c r="N1359" s="822"/>
      <c r="O1359" s="822"/>
      <c r="P1359" s="831"/>
      <c r="Q1359" s="831"/>
      <c r="R1359" s="827"/>
      <c r="S1359" s="832"/>
    </row>
    <row r="1360" spans="1:19" ht="14.45" customHeight="1" x14ac:dyDescent="0.2">
      <c r="A1360" s="821" t="s">
        <v>5435</v>
      </c>
      <c r="B1360" s="822" t="s">
        <v>5436</v>
      </c>
      <c r="C1360" s="822" t="s">
        <v>599</v>
      </c>
      <c r="D1360" s="822" t="s">
        <v>2910</v>
      </c>
      <c r="E1360" s="822" t="s">
        <v>5437</v>
      </c>
      <c r="F1360" s="822" t="s">
        <v>5607</v>
      </c>
      <c r="G1360" s="822" t="s">
        <v>5606</v>
      </c>
      <c r="H1360" s="831">
        <v>2</v>
      </c>
      <c r="I1360" s="831">
        <v>9134.2000000000007</v>
      </c>
      <c r="J1360" s="822">
        <v>0.76789279664401033</v>
      </c>
      <c r="K1360" s="822">
        <v>4567.1000000000004</v>
      </c>
      <c r="L1360" s="831">
        <v>3</v>
      </c>
      <c r="M1360" s="831">
        <v>11895.150000000001</v>
      </c>
      <c r="N1360" s="822">
        <v>1</v>
      </c>
      <c r="O1360" s="822">
        <v>3965.0500000000006</v>
      </c>
      <c r="P1360" s="831">
        <v>1</v>
      </c>
      <c r="Q1360" s="831">
        <v>3965.05</v>
      </c>
      <c r="R1360" s="827">
        <v>0.33333333333333331</v>
      </c>
      <c r="S1360" s="832">
        <v>3965.05</v>
      </c>
    </row>
    <row r="1361" spans="1:19" ht="14.45" customHeight="1" x14ac:dyDescent="0.2">
      <c r="A1361" s="821" t="s">
        <v>5435</v>
      </c>
      <c r="B1361" s="822" t="s">
        <v>5436</v>
      </c>
      <c r="C1361" s="822" t="s">
        <v>599</v>
      </c>
      <c r="D1361" s="822" t="s">
        <v>2910</v>
      </c>
      <c r="E1361" s="822" t="s">
        <v>5437</v>
      </c>
      <c r="F1361" s="822" t="s">
        <v>5613</v>
      </c>
      <c r="G1361" s="822" t="s">
        <v>5614</v>
      </c>
      <c r="H1361" s="831">
        <v>35.019999999999996</v>
      </c>
      <c r="I1361" s="831">
        <v>1631772.59</v>
      </c>
      <c r="J1361" s="822">
        <v>0.86451974978159352</v>
      </c>
      <c r="K1361" s="822">
        <v>46595.448029697327</v>
      </c>
      <c r="L1361" s="831">
        <v>41</v>
      </c>
      <c r="M1361" s="831">
        <v>1887490.2400000002</v>
      </c>
      <c r="N1361" s="822">
        <v>1</v>
      </c>
      <c r="O1361" s="822">
        <v>46036.347317073174</v>
      </c>
      <c r="P1361" s="831">
        <v>36</v>
      </c>
      <c r="Q1361" s="831">
        <v>1649875.68</v>
      </c>
      <c r="R1361" s="827">
        <v>0.874110840435392</v>
      </c>
      <c r="S1361" s="832">
        <v>45829.88</v>
      </c>
    </row>
    <row r="1362" spans="1:19" ht="14.45" customHeight="1" x14ac:dyDescent="0.2">
      <c r="A1362" s="821" t="s">
        <v>5435</v>
      </c>
      <c r="B1362" s="822" t="s">
        <v>5436</v>
      </c>
      <c r="C1362" s="822" t="s">
        <v>599</v>
      </c>
      <c r="D1362" s="822" t="s">
        <v>2910</v>
      </c>
      <c r="E1362" s="822" t="s">
        <v>5437</v>
      </c>
      <c r="F1362" s="822" t="s">
        <v>5615</v>
      </c>
      <c r="G1362" s="822" t="s">
        <v>845</v>
      </c>
      <c r="H1362" s="831"/>
      <c r="I1362" s="831"/>
      <c r="J1362" s="822"/>
      <c r="K1362" s="822"/>
      <c r="L1362" s="831"/>
      <c r="M1362" s="831"/>
      <c r="N1362" s="822"/>
      <c r="O1362" s="822"/>
      <c r="P1362" s="831">
        <v>9.02</v>
      </c>
      <c r="Q1362" s="831">
        <v>1922.7</v>
      </c>
      <c r="R1362" s="827"/>
      <c r="S1362" s="832">
        <v>213.15964523281599</v>
      </c>
    </row>
    <row r="1363" spans="1:19" ht="14.45" customHeight="1" x14ac:dyDescent="0.2">
      <c r="A1363" s="821" t="s">
        <v>5435</v>
      </c>
      <c r="B1363" s="822" t="s">
        <v>5436</v>
      </c>
      <c r="C1363" s="822" t="s">
        <v>599</v>
      </c>
      <c r="D1363" s="822" t="s">
        <v>2910</v>
      </c>
      <c r="E1363" s="822" t="s">
        <v>5437</v>
      </c>
      <c r="F1363" s="822" t="s">
        <v>5616</v>
      </c>
      <c r="G1363" s="822" t="s">
        <v>845</v>
      </c>
      <c r="H1363" s="831"/>
      <c r="I1363" s="831"/>
      <c r="J1363" s="822"/>
      <c r="K1363" s="822"/>
      <c r="L1363" s="831"/>
      <c r="M1363" s="831"/>
      <c r="N1363" s="822"/>
      <c r="O1363" s="822"/>
      <c r="P1363" s="831">
        <v>14.34</v>
      </c>
      <c r="Q1363" s="831">
        <v>1045.68</v>
      </c>
      <c r="R1363" s="827"/>
      <c r="S1363" s="832">
        <v>72.920502092050214</v>
      </c>
    </row>
    <row r="1364" spans="1:19" ht="14.45" customHeight="1" x14ac:dyDescent="0.2">
      <c r="A1364" s="821" t="s">
        <v>5435</v>
      </c>
      <c r="B1364" s="822" t="s">
        <v>5436</v>
      </c>
      <c r="C1364" s="822" t="s">
        <v>599</v>
      </c>
      <c r="D1364" s="822" t="s">
        <v>2910</v>
      </c>
      <c r="E1364" s="822" t="s">
        <v>5437</v>
      </c>
      <c r="F1364" s="822" t="s">
        <v>5618</v>
      </c>
      <c r="G1364" s="822" t="s">
        <v>1246</v>
      </c>
      <c r="H1364" s="831"/>
      <c r="I1364" s="831"/>
      <c r="J1364" s="822"/>
      <c r="K1364" s="822"/>
      <c r="L1364" s="831"/>
      <c r="M1364" s="831"/>
      <c r="N1364" s="822"/>
      <c r="O1364" s="822"/>
      <c r="P1364" s="831">
        <v>2</v>
      </c>
      <c r="Q1364" s="831">
        <v>296.92</v>
      </c>
      <c r="R1364" s="827"/>
      <c r="S1364" s="832">
        <v>148.46</v>
      </c>
    </row>
    <row r="1365" spans="1:19" ht="14.45" customHeight="1" x14ac:dyDescent="0.2">
      <c r="A1365" s="821" t="s">
        <v>5435</v>
      </c>
      <c r="B1365" s="822" t="s">
        <v>5436</v>
      </c>
      <c r="C1365" s="822" t="s">
        <v>599</v>
      </c>
      <c r="D1365" s="822" t="s">
        <v>2910</v>
      </c>
      <c r="E1365" s="822" t="s">
        <v>5437</v>
      </c>
      <c r="F1365" s="822" t="s">
        <v>5619</v>
      </c>
      <c r="G1365" s="822" t="s">
        <v>5620</v>
      </c>
      <c r="H1365" s="831"/>
      <c r="I1365" s="831"/>
      <c r="J1365" s="822"/>
      <c r="K1365" s="822"/>
      <c r="L1365" s="831"/>
      <c r="M1365" s="831"/>
      <c r="N1365" s="822"/>
      <c r="O1365" s="822"/>
      <c r="P1365" s="831">
        <v>4</v>
      </c>
      <c r="Q1365" s="831">
        <v>458392</v>
      </c>
      <c r="R1365" s="827"/>
      <c r="S1365" s="832">
        <v>114598</v>
      </c>
    </row>
    <row r="1366" spans="1:19" ht="14.45" customHeight="1" x14ac:dyDescent="0.2">
      <c r="A1366" s="821" t="s">
        <v>5435</v>
      </c>
      <c r="B1366" s="822" t="s">
        <v>5436</v>
      </c>
      <c r="C1366" s="822" t="s">
        <v>599</v>
      </c>
      <c r="D1366" s="822" t="s">
        <v>2910</v>
      </c>
      <c r="E1366" s="822" t="s">
        <v>5437</v>
      </c>
      <c r="F1366" s="822" t="s">
        <v>5627</v>
      </c>
      <c r="G1366" s="822" t="s">
        <v>752</v>
      </c>
      <c r="H1366" s="831">
        <v>5.27</v>
      </c>
      <c r="I1366" s="831">
        <v>1088.1500000000001</v>
      </c>
      <c r="J1366" s="822">
        <v>0.93269733515047104</v>
      </c>
      <c r="K1366" s="822">
        <v>206.48007590132832</v>
      </c>
      <c r="L1366" s="831">
        <v>10.46</v>
      </c>
      <c r="M1366" s="831">
        <v>1166.67</v>
      </c>
      <c r="N1366" s="822">
        <v>1</v>
      </c>
      <c r="O1366" s="822">
        <v>111.53632887189292</v>
      </c>
      <c r="P1366" s="831">
        <v>8.67</v>
      </c>
      <c r="Q1366" s="831">
        <v>962.37</v>
      </c>
      <c r="R1366" s="827">
        <v>0.82488621461081535</v>
      </c>
      <c r="S1366" s="832">
        <v>111</v>
      </c>
    </row>
    <row r="1367" spans="1:19" ht="14.45" customHeight="1" x14ac:dyDescent="0.2">
      <c r="A1367" s="821" t="s">
        <v>5435</v>
      </c>
      <c r="B1367" s="822" t="s">
        <v>5436</v>
      </c>
      <c r="C1367" s="822" t="s">
        <v>599</v>
      </c>
      <c r="D1367" s="822" t="s">
        <v>2910</v>
      </c>
      <c r="E1367" s="822" t="s">
        <v>5437</v>
      </c>
      <c r="F1367" s="822" t="s">
        <v>5628</v>
      </c>
      <c r="G1367" s="822" t="s">
        <v>752</v>
      </c>
      <c r="H1367" s="831">
        <v>1.26</v>
      </c>
      <c r="I1367" s="831">
        <v>733.02</v>
      </c>
      <c r="J1367" s="822">
        <v>0.15327194259045518</v>
      </c>
      <c r="K1367" s="822">
        <v>581.7619047619047</v>
      </c>
      <c r="L1367" s="831">
        <v>16.600000000000001</v>
      </c>
      <c r="M1367" s="831">
        <v>4782.4799999999996</v>
      </c>
      <c r="N1367" s="822">
        <v>1</v>
      </c>
      <c r="O1367" s="822">
        <v>288.10120481927703</v>
      </c>
      <c r="P1367" s="831">
        <v>9.61</v>
      </c>
      <c r="Q1367" s="831">
        <v>2768.6299999999997</v>
      </c>
      <c r="R1367" s="827">
        <v>0.57891094160351952</v>
      </c>
      <c r="S1367" s="832">
        <v>288.09885535900105</v>
      </c>
    </row>
    <row r="1368" spans="1:19" ht="14.45" customHeight="1" x14ac:dyDescent="0.2">
      <c r="A1368" s="821" t="s">
        <v>5435</v>
      </c>
      <c r="B1368" s="822" t="s">
        <v>5436</v>
      </c>
      <c r="C1368" s="822" t="s">
        <v>599</v>
      </c>
      <c r="D1368" s="822" t="s">
        <v>2910</v>
      </c>
      <c r="E1368" s="822" t="s">
        <v>5437</v>
      </c>
      <c r="F1368" s="822" t="s">
        <v>5629</v>
      </c>
      <c r="G1368" s="822" t="s">
        <v>1039</v>
      </c>
      <c r="H1368" s="831">
        <v>8.11</v>
      </c>
      <c r="I1368" s="831">
        <v>5644.8</v>
      </c>
      <c r="J1368" s="822">
        <v>3.6707222702709736</v>
      </c>
      <c r="K1368" s="822">
        <v>696.02959309494463</v>
      </c>
      <c r="L1368" s="831">
        <v>8.34</v>
      </c>
      <c r="M1368" s="831">
        <v>1537.79</v>
      </c>
      <c r="N1368" s="822">
        <v>1</v>
      </c>
      <c r="O1368" s="822">
        <v>184.3872901678657</v>
      </c>
      <c r="P1368" s="831">
        <v>6.7799999999999994</v>
      </c>
      <c r="Q1368" s="831">
        <v>1240.06</v>
      </c>
      <c r="R1368" s="827">
        <v>0.80639098966698963</v>
      </c>
      <c r="S1368" s="832">
        <v>182.89970501474926</v>
      </c>
    </row>
    <row r="1369" spans="1:19" ht="14.45" customHeight="1" x14ac:dyDescent="0.2">
      <c r="A1369" s="821" t="s">
        <v>5435</v>
      </c>
      <c r="B1369" s="822" t="s">
        <v>5436</v>
      </c>
      <c r="C1369" s="822" t="s">
        <v>599</v>
      </c>
      <c r="D1369" s="822" t="s">
        <v>2910</v>
      </c>
      <c r="E1369" s="822" t="s">
        <v>5437</v>
      </c>
      <c r="F1369" s="822" t="s">
        <v>5630</v>
      </c>
      <c r="G1369" s="822" t="s">
        <v>5631</v>
      </c>
      <c r="H1369" s="831"/>
      <c r="I1369" s="831"/>
      <c r="J1369" s="822"/>
      <c r="K1369" s="822"/>
      <c r="L1369" s="831"/>
      <c r="M1369" s="831"/>
      <c r="N1369" s="822"/>
      <c r="O1369" s="822"/>
      <c r="P1369" s="831">
        <v>3</v>
      </c>
      <c r="Q1369" s="831">
        <v>37240.800000000003</v>
      </c>
      <c r="R1369" s="827"/>
      <c r="S1369" s="832">
        <v>12413.6</v>
      </c>
    </row>
    <row r="1370" spans="1:19" ht="14.45" customHeight="1" x14ac:dyDescent="0.2">
      <c r="A1370" s="821" t="s">
        <v>5435</v>
      </c>
      <c r="B1370" s="822" t="s">
        <v>5436</v>
      </c>
      <c r="C1370" s="822" t="s">
        <v>599</v>
      </c>
      <c r="D1370" s="822" t="s">
        <v>2910</v>
      </c>
      <c r="E1370" s="822" t="s">
        <v>5437</v>
      </c>
      <c r="F1370" s="822" t="s">
        <v>5632</v>
      </c>
      <c r="G1370" s="822" t="s">
        <v>1039</v>
      </c>
      <c r="H1370" s="831">
        <v>7.64</v>
      </c>
      <c r="I1370" s="831">
        <v>2137.88</v>
      </c>
      <c r="J1370" s="822">
        <v>3.6526225867076718</v>
      </c>
      <c r="K1370" s="822">
        <v>279.8272251308901</v>
      </c>
      <c r="L1370" s="831">
        <v>6</v>
      </c>
      <c r="M1370" s="831">
        <v>585.29999999999995</v>
      </c>
      <c r="N1370" s="822">
        <v>1</v>
      </c>
      <c r="O1370" s="822">
        <v>97.55</v>
      </c>
      <c r="P1370" s="831">
        <v>1.97</v>
      </c>
      <c r="Q1370" s="831">
        <v>192.18</v>
      </c>
      <c r="R1370" s="827">
        <v>0.32834443874935931</v>
      </c>
      <c r="S1370" s="832">
        <v>97.55329949238579</v>
      </c>
    </row>
    <row r="1371" spans="1:19" ht="14.45" customHeight="1" x14ac:dyDescent="0.2">
      <c r="A1371" s="821" t="s">
        <v>5435</v>
      </c>
      <c r="B1371" s="822" t="s">
        <v>5436</v>
      </c>
      <c r="C1371" s="822" t="s">
        <v>599</v>
      </c>
      <c r="D1371" s="822" t="s">
        <v>2910</v>
      </c>
      <c r="E1371" s="822" t="s">
        <v>5437</v>
      </c>
      <c r="F1371" s="822" t="s">
        <v>5633</v>
      </c>
      <c r="G1371" s="822" t="s">
        <v>1039</v>
      </c>
      <c r="H1371" s="831"/>
      <c r="I1371" s="831"/>
      <c r="J1371" s="822"/>
      <c r="K1371" s="822"/>
      <c r="L1371" s="831">
        <v>0.44</v>
      </c>
      <c r="M1371" s="831">
        <v>185.33</v>
      </c>
      <c r="N1371" s="822">
        <v>1</v>
      </c>
      <c r="O1371" s="822">
        <v>421.2045454545455</v>
      </c>
      <c r="P1371" s="831"/>
      <c r="Q1371" s="831"/>
      <c r="R1371" s="827"/>
      <c r="S1371" s="832"/>
    </row>
    <row r="1372" spans="1:19" ht="14.45" customHeight="1" x14ac:dyDescent="0.2">
      <c r="A1372" s="821" t="s">
        <v>5435</v>
      </c>
      <c r="B1372" s="822" t="s">
        <v>5436</v>
      </c>
      <c r="C1372" s="822" t="s">
        <v>599</v>
      </c>
      <c r="D1372" s="822" t="s">
        <v>2910</v>
      </c>
      <c r="E1372" s="822" t="s">
        <v>5437</v>
      </c>
      <c r="F1372" s="822" t="s">
        <v>5638</v>
      </c>
      <c r="G1372" s="822" t="s">
        <v>2512</v>
      </c>
      <c r="H1372" s="831"/>
      <c r="I1372" s="831"/>
      <c r="J1372" s="822"/>
      <c r="K1372" s="822"/>
      <c r="L1372" s="831">
        <v>10.229999999999999</v>
      </c>
      <c r="M1372" s="831">
        <v>4851.79</v>
      </c>
      <c r="N1372" s="822">
        <v>1</v>
      </c>
      <c r="O1372" s="822">
        <v>474.27077223851421</v>
      </c>
      <c r="P1372" s="831">
        <v>31.93</v>
      </c>
      <c r="Q1372" s="831">
        <v>15143.41</v>
      </c>
      <c r="R1372" s="827">
        <v>3.1212006290461871</v>
      </c>
      <c r="S1372" s="832">
        <v>474.26902599436266</v>
      </c>
    </row>
    <row r="1373" spans="1:19" ht="14.45" customHeight="1" x14ac:dyDescent="0.2">
      <c r="A1373" s="821" t="s">
        <v>5435</v>
      </c>
      <c r="B1373" s="822" t="s">
        <v>5436</v>
      </c>
      <c r="C1373" s="822" t="s">
        <v>599</v>
      </c>
      <c r="D1373" s="822" t="s">
        <v>2910</v>
      </c>
      <c r="E1373" s="822" t="s">
        <v>5437</v>
      </c>
      <c r="F1373" s="822" t="s">
        <v>5639</v>
      </c>
      <c r="G1373" s="822" t="s">
        <v>2512</v>
      </c>
      <c r="H1373" s="831"/>
      <c r="I1373" s="831"/>
      <c r="J1373" s="822"/>
      <c r="K1373" s="822"/>
      <c r="L1373" s="831">
        <v>10.379999999999999</v>
      </c>
      <c r="M1373" s="831">
        <v>2122.92</v>
      </c>
      <c r="N1373" s="822">
        <v>1</v>
      </c>
      <c r="O1373" s="822">
        <v>204.52023121387285</v>
      </c>
      <c r="P1373" s="831">
        <v>23.29</v>
      </c>
      <c r="Q1373" s="831">
        <v>4763.28</v>
      </c>
      <c r="R1373" s="827">
        <v>2.2437397546775193</v>
      </c>
      <c r="S1373" s="832">
        <v>204.5203950193216</v>
      </c>
    </row>
    <row r="1374" spans="1:19" ht="14.45" customHeight="1" x14ac:dyDescent="0.2">
      <c r="A1374" s="821" t="s">
        <v>5435</v>
      </c>
      <c r="B1374" s="822" t="s">
        <v>5436</v>
      </c>
      <c r="C1374" s="822" t="s">
        <v>599</v>
      </c>
      <c r="D1374" s="822" t="s">
        <v>2910</v>
      </c>
      <c r="E1374" s="822" t="s">
        <v>5437</v>
      </c>
      <c r="F1374" s="822" t="s">
        <v>5640</v>
      </c>
      <c r="G1374" s="822" t="s">
        <v>2855</v>
      </c>
      <c r="H1374" s="831"/>
      <c r="I1374" s="831"/>
      <c r="J1374" s="822"/>
      <c r="K1374" s="822"/>
      <c r="L1374" s="831">
        <v>1</v>
      </c>
      <c r="M1374" s="831">
        <v>81007.61</v>
      </c>
      <c r="N1374" s="822">
        <v>1</v>
      </c>
      <c r="O1374" s="822">
        <v>81007.61</v>
      </c>
      <c r="P1374" s="831"/>
      <c r="Q1374" s="831"/>
      <c r="R1374" s="827"/>
      <c r="S1374" s="832"/>
    </row>
    <row r="1375" spans="1:19" ht="14.45" customHeight="1" x14ac:dyDescent="0.2">
      <c r="A1375" s="821" t="s">
        <v>5435</v>
      </c>
      <c r="B1375" s="822" t="s">
        <v>5436</v>
      </c>
      <c r="C1375" s="822" t="s">
        <v>599</v>
      </c>
      <c r="D1375" s="822" t="s">
        <v>2910</v>
      </c>
      <c r="E1375" s="822" t="s">
        <v>5437</v>
      </c>
      <c r="F1375" s="822" t="s">
        <v>5644</v>
      </c>
      <c r="G1375" s="822" t="s">
        <v>2100</v>
      </c>
      <c r="H1375" s="831"/>
      <c r="I1375" s="831"/>
      <c r="J1375" s="822"/>
      <c r="K1375" s="822"/>
      <c r="L1375" s="831">
        <v>7</v>
      </c>
      <c r="M1375" s="831">
        <v>746801</v>
      </c>
      <c r="N1375" s="822">
        <v>1</v>
      </c>
      <c r="O1375" s="822">
        <v>106685.85714285714</v>
      </c>
      <c r="P1375" s="831"/>
      <c r="Q1375" s="831"/>
      <c r="R1375" s="827"/>
      <c r="S1375" s="832"/>
    </row>
    <row r="1376" spans="1:19" ht="14.45" customHeight="1" x14ac:dyDescent="0.2">
      <c r="A1376" s="821" t="s">
        <v>5435</v>
      </c>
      <c r="B1376" s="822" t="s">
        <v>5436</v>
      </c>
      <c r="C1376" s="822" t="s">
        <v>599</v>
      </c>
      <c r="D1376" s="822" t="s">
        <v>2910</v>
      </c>
      <c r="E1376" s="822" t="s">
        <v>5437</v>
      </c>
      <c r="F1376" s="822" t="s">
        <v>5645</v>
      </c>
      <c r="G1376" s="822" t="s">
        <v>2071</v>
      </c>
      <c r="H1376" s="831"/>
      <c r="I1376" s="831"/>
      <c r="J1376" s="822"/>
      <c r="K1376" s="822"/>
      <c r="L1376" s="831">
        <v>3</v>
      </c>
      <c r="M1376" s="831">
        <v>119400</v>
      </c>
      <c r="N1376" s="822">
        <v>1</v>
      </c>
      <c r="O1376" s="822">
        <v>39800</v>
      </c>
      <c r="P1376" s="831"/>
      <c r="Q1376" s="831"/>
      <c r="R1376" s="827"/>
      <c r="S1376" s="832"/>
    </row>
    <row r="1377" spans="1:19" ht="14.45" customHeight="1" x14ac:dyDescent="0.2">
      <c r="A1377" s="821" t="s">
        <v>5435</v>
      </c>
      <c r="B1377" s="822" t="s">
        <v>5436</v>
      </c>
      <c r="C1377" s="822" t="s">
        <v>599</v>
      </c>
      <c r="D1377" s="822" t="s">
        <v>2910</v>
      </c>
      <c r="E1377" s="822" t="s">
        <v>5437</v>
      </c>
      <c r="F1377" s="822" t="s">
        <v>5646</v>
      </c>
      <c r="G1377" s="822" t="s">
        <v>2100</v>
      </c>
      <c r="H1377" s="831"/>
      <c r="I1377" s="831"/>
      <c r="J1377" s="822"/>
      <c r="K1377" s="822"/>
      <c r="L1377" s="831">
        <v>14</v>
      </c>
      <c r="M1377" s="831">
        <v>1493661</v>
      </c>
      <c r="N1377" s="822">
        <v>1</v>
      </c>
      <c r="O1377" s="822">
        <v>106690.07142857143</v>
      </c>
      <c r="P1377" s="831">
        <v>18</v>
      </c>
      <c r="Q1377" s="831">
        <v>1654376.6</v>
      </c>
      <c r="R1377" s="827">
        <v>1.1075984443591953</v>
      </c>
      <c r="S1377" s="832">
        <v>91909.811111111121</v>
      </c>
    </row>
    <row r="1378" spans="1:19" ht="14.45" customHeight="1" x14ac:dyDescent="0.2">
      <c r="A1378" s="821" t="s">
        <v>5435</v>
      </c>
      <c r="B1378" s="822" t="s">
        <v>5436</v>
      </c>
      <c r="C1378" s="822" t="s">
        <v>599</v>
      </c>
      <c r="D1378" s="822" t="s">
        <v>2910</v>
      </c>
      <c r="E1378" s="822" t="s">
        <v>5437</v>
      </c>
      <c r="F1378" s="822" t="s">
        <v>5650</v>
      </c>
      <c r="G1378" s="822" t="s">
        <v>5651</v>
      </c>
      <c r="H1378" s="831"/>
      <c r="I1378" s="831"/>
      <c r="J1378" s="822"/>
      <c r="K1378" s="822"/>
      <c r="L1378" s="831"/>
      <c r="M1378" s="831"/>
      <c r="N1378" s="822"/>
      <c r="O1378" s="822"/>
      <c r="P1378" s="831">
        <v>3.4000000000000004</v>
      </c>
      <c r="Q1378" s="831">
        <v>184.98000000000002</v>
      </c>
      <c r="R1378" s="827"/>
      <c r="S1378" s="832">
        <v>54.405882352941177</v>
      </c>
    </row>
    <row r="1379" spans="1:19" ht="14.45" customHeight="1" x14ac:dyDescent="0.2">
      <c r="A1379" s="821" t="s">
        <v>5435</v>
      </c>
      <c r="B1379" s="822" t="s">
        <v>5436</v>
      </c>
      <c r="C1379" s="822" t="s">
        <v>599</v>
      </c>
      <c r="D1379" s="822" t="s">
        <v>2910</v>
      </c>
      <c r="E1379" s="822" t="s">
        <v>5437</v>
      </c>
      <c r="F1379" s="822" t="s">
        <v>5652</v>
      </c>
      <c r="G1379" s="822" t="s">
        <v>5651</v>
      </c>
      <c r="H1379" s="831"/>
      <c r="I1379" s="831"/>
      <c r="J1379" s="822"/>
      <c r="K1379" s="822"/>
      <c r="L1379" s="831"/>
      <c r="M1379" s="831"/>
      <c r="N1379" s="822"/>
      <c r="O1379" s="822"/>
      <c r="P1379" s="831">
        <v>4</v>
      </c>
      <c r="Q1379" s="831">
        <v>435.44</v>
      </c>
      <c r="R1379" s="827"/>
      <c r="S1379" s="832">
        <v>108.86</v>
      </c>
    </row>
    <row r="1380" spans="1:19" ht="14.45" customHeight="1" x14ac:dyDescent="0.2">
      <c r="A1380" s="821" t="s">
        <v>5435</v>
      </c>
      <c r="B1380" s="822" t="s">
        <v>5436</v>
      </c>
      <c r="C1380" s="822" t="s">
        <v>599</v>
      </c>
      <c r="D1380" s="822" t="s">
        <v>2910</v>
      </c>
      <c r="E1380" s="822" t="s">
        <v>5437</v>
      </c>
      <c r="F1380" s="822" t="s">
        <v>5653</v>
      </c>
      <c r="G1380" s="822" t="s">
        <v>2036</v>
      </c>
      <c r="H1380" s="831"/>
      <c r="I1380" s="831"/>
      <c r="J1380" s="822"/>
      <c r="K1380" s="822"/>
      <c r="L1380" s="831"/>
      <c r="M1380" s="831"/>
      <c r="N1380" s="822"/>
      <c r="O1380" s="822"/>
      <c r="P1380" s="831">
        <v>4</v>
      </c>
      <c r="Q1380" s="831">
        <v>44282.9</v>
      </c>
      <c r="R1380" s="827"/>
      <c r="S1380" s="832">
        <v>11070.725</v>
      </c>
    </row>
    <row r="1381" spans="1:19" ht="14.45" customHeight="1" x14ac:dyDescent="0.2">
      <c r="A1381" s="821" t="s">
        <v>5435</v>
      </c>
      <c r="B1381" s="822" t="s">
        <v>5436</v>
      </c>
      <c r="C1381" s="822" t="s">
        <v>599</v>
      </c>
      <c r="D1381" s="822" t="s">
        <v>2910</v>
      </c>
      <c r="E1381" s="822" t="s">
        <v>5437</v>
      </c>
      <c r="F1381" s="822" t="s">
        <v>5654</v>
      </c>
      <c r="G1381" s="822" t="s">
        <v>5643</v>
      </c>
      <c r="H1381" s="831"/>
      <c r="I1381" s="831"/>
      <c r="J1381" s="822"/>
      <c r="K1381" s="822"/>
      <c r="L1381" s="831">
        <v>2</v>
      </c>
      <c r="M1381" s="831">
        <v>1727.76</v>
      </c>
      <c r="N1381" s="822">
        <v>1</v>
      </c>
      <c r="O1381" s="822">
        <v>863.88</v>
      </c>
      <c r="P1381" s="831"/>
      <c r="Q1381" s="831"/>
      <c r="R1381" s="827"/>
      <c r="S1381" s="832"/>
    </row>
    <row r="1382" spans="1:19" ht="14.45" customHeight="1" x14ac:dyDescent="0.2">
      <c r="A1382" s="821" t="s">
        <v>5435</v>
      </c>
      <c r="B1382" s="822" t="s">
        <v>5436</v>
      </c>
      <c r="C1382" s="822" t="s">
        <v>599</v>
      </c>
      <c r="D1382" s="822" t="s">
        <v>2910</v>
      </c>
      <c r="E1382" s="822" t="s">
        <v>5437</v>
      </c>
      <c r="F1382" s="822" t="s">
        <v>5657</v>
      </c>
      <c r="G1382" s="822" t="s">
        <v>3875</v>
      </c>
      <c r="H1382" s="831"/>
      <c r="I1382" s="831"/>
      <c r="J1382" s="822"/>
      <c r="K1382" s="822"/>
      <c r="L1382" s="831">
        <v>3.9</v>
      </c>
      <c r="M1382" s="831">
        <v>206404.85</v>
      </c>
      <c r="N1382" s="822">
        <v>1</v>
      </c>
      <c r="O1382" s="822">
        <v>52924.320512820515</v>
      </c>
      <c r="P1382" s="831">
        <v>5.9399999999999995</v>
      </c>
      <c r="Q1382" s="831">
        <v>281259.59000000003</v>
      </c>
      <c r="R1382" s="827">
        <v>1.362659792151202</v>
      </c>
      <c r="S1382" s="832">
        <v>47350.099326599338</v>
      </c>
    </row>
    <row r="1383" spans="1:19" ht="14.45" customHeight="1" x14ac:dyDescent="0.2">
      <c r="A1383" s="821" t="s">
        <v>5435</v>
      </c>
      <c r="B1383" s="822" t="s">
        <v>5436</v>
      </c>
      <c r="C1383" s="822" t="s">
        <v>599</v>
      </c>
      <c r="D1383" s="822" t="s">
        <v>2910</v>
      </c>
      <c r="E1383" s="822" t="s">
        <v>5437</v>
      </c>
      <c r="F1383" s="822" t="s">
        <v>5658</v>
      </c>
      <c r="G1383" s="822" t="s">
        <v>2133</v>
      </c>
      <c r="H1383" s="831"/>
      <c r="I1383" s="831"/>
      <c r="J1383" s="822"/>
      <c r="K1383" s="822"/>
      <c r="L1383" s="831"/>
      <c r="M1383" s="831"/>
      <c r="N1383" s="822"/>
      <c r="O1383" s="822"/>
      <c r="P1383" s="831">
        <v>10</v>
      </c>
      <c r="Q1383" s="831">
        <v>431300</v>
      </c>
      <c r="R1383" s="827"/>
      <c r="S1383" s="832">
        <v>43130</v>
      </c>
    </row>
    <row r="1384" spans="1:19" ht="14.45" customHeight="1" x14ac:dyDescent="0.2">
      <c r="A1384" s="821" t="s">
        <v>5435</v>
      </c>
      <c r="B1384" s="822" t="s">
        <v>5436</v>
      </c>
      <c r="C1384" s="822" t="s">
        <v>599</v>
      </c>
      <c r="D1384" s="822" t="s">
        <v>2910</v>
      </c>
      <c r="E1384" s="822" t="s">
        <v>5437</v>
      </c>
      <c r="F1384" s="822" t="s">
        <v>5659</v>
      </c>
      <c r="G1384" s="822" t="s">
        <v>2062</v>
      </c>
      <c r="H1384" s="831"/>
      <c r="I1384" s="831"/>
      <c r="J1384" s="822"/>
      <c r="K1384" s="822"/>
      <c r="L1384" s="831">
        <v>2</v>
      </c>
      <c r="M1384" s="831">
        <v>179130.6</v>
      </c>
      <c r="N1384" s="822">
        <v>1</v>
      </c>
      <c r="O1384" s="822">
        <v>89565.3</v>
      </c>
      <c r="P1384" s="831"/>
      <c r="Q1384" s="831"/>
      <c r="R1384" s="827"/>
      <c r="S1384" s="832"/>
    </row>
    <row r="1385" spans="1:19" ht="14.45" customHeight="1" x14ac:dyDescent="0.2">
      <c r="A1385" s="821" t="s">
        <v>5435</v>
      </c>
      <c r="B1385" s="822" t="s">
        <v>5436</v>
      </c>
      <c r="C1385" s="822" t="s">
        <v>599</v>
      </c>
      <c r="D1385" s="822" t="s">
        <v>2910</v>
      </c>
      <c r="E1385" s="822" t="s">
        <v>5437</v>
      </c>
      <c r="F1385" s="822" t="s">
        <v>5661</v>
      </c>
      <c r="G1385" s="822" t="s">
        <v>947</v>
      </c>
      <c r="H1385" s="831"/>
      <c r="I1385" s="831"/>
      <c r="J1385" s="822"/>
      <c r="K1385" s="822"/>
      <c r="L1385" s="831"/>
      <c r="M1385" s="831"/>
      <c r="N1385" s="822"/>
      <c r="O1385" s="822"/>
      <c r="P1385" s="831">
        <v>13.22</v>
      </c>
      <c r="Q1385" s="831">
        <v>5716.72</v>
      </c>
      <c r="R1385" s="827"/>
      <c r="S1385" s="832">
        <v>432.42965204236003</v>
      </c>
    </row>
    <row r="1386" spans="1:19" ht="14.45" customHeight="1" x14ac:dyDescent="0.2">
      <c r="A1386" s="821" t="s">
        <v>5435</v>
      </c>
      <c r="B1386" s="822" t="s">
        <v>5436</v>
      </c>
      <c r="C1386" s="822" t="s">
        <v>599</v>
      </c>
      <c r="D1386" s="822" t="s">
        <v>2910</v>
      </c>
      <c r="E1386" s="822" t="s">
        <v>5437</v>
      </c>
      <c r="F1386" s="822" t="s">
        <v>5665</v>
      </c>
      <c r="G1386" s="822" t="s">
        <v>2100</v>
      </c>
      <c r="H1386" s="831"/>
      <c r="I1386" s="831"/>
      <c r="J1386" s="822"/>
      <c r="K1386" s="822"/>
      <c r="L1386" s="831"/>
      <c r="M1386" s="831"/>
      <c r="N1386" s="822"/>
      <c r="O1386" s="822"/>
      <c r="P1386" s="831">
        <v>5</v>
      </c>
      <c r="Q1386" s="831">
        <v>460107.6</v>
      </c>
      <c r="R1386" s="827"/>
      <c r="S1386" s="832">
        <v>92021.51999999999</v>
      </c>
    </row>
    <row r="1387" spans="1:19" ht="14.45" customHeight="1" x14ac:dyDescent="0.2">
      <c r="A1387" s="821" t="s">
        <v>5435</v>
      </c>
      <c r="B1387" s="822" t="s">
        <v>5436</v>
      </c>
      <c r="C1387" s="822" t="s">
        <v>599</v>
      </c>
      <c r="D1387" s="822" t="s">
        <v>2910</v>
      </c>
      <c r="E1387" s="822" t="s">
        <v>5437</v>
      </c>
      <c r="F1387" s="822" t="s">
        <v>5666</v>
      </c>
      <c r="G1387" s="822" t="s">
        <v>947</v>
      </c>
      <c r="H1387" s="831"/>
      <c r="I1387" s="831"/>
      <c r="J1387" s="822"/>
      <c r="K1387" s="822"/>
      <c r="L1387" s="831"/>
      <c r="M1387" s="831"/>
      <c r="N1387" s="822"/>
      <c r="O1387" s="822"/>
      <c r="P1387" s="831">
        <v>7</v>
      </c>
      <c r="Q1387" s="831">
        <v>1707.5800000000002</v>
      </c>
      <c r="R1387" s="827"/>
      <c r="S1387" s="832">
        <v>243.94000000000003</v>
      </c>
    </row>
    <row r="1388" spans="1:19" ht="14.45" customHeight="1" x14ac:dyDescent="0.2">
      <c r="A1388" s="821" t="s">
        <v>5435</v>
      </c>
      <c r="B1388" s="822" t="s">
        <v>5436</v>
      </c>
      <c r="C1388" s="822" t="s">
        <v>599</v>
      </c>
      <c r="D1388" s="822" t="s">
        <v>2910</v>
      </c>
      <c r="E1388" s="822" t="s">
        <v>5437</v>
      </c>
      <c r="F1388" s="822" t="s">
        <v>5667</v>
      </c>
      <c r="G1388" s="822" t="s">
        <v>947</v>
      </c>
      <c r="H1388" s="831"/>
      <c r="I1388" s="831"/>
      <c r="J1388" s="822"/>
      <c r="K1388" s="822"/>
      <c r="L1388" s="831"/>
      <c r="M1388" s="831"/>
      <c r="N1388" s="822"/>
      <c r="O1388" s="822"/>
      <c r="P1388" s="831">
        <v>24.06</v>
      </c>
      <c r="Q1388" s="831">
        <v>1840.82</v>
      </c>
      <c r="R1388" s="827"/>
      <c r="S1388" s="832">
        <v>76.509559434746464</v>
      </c>
    </row>
    <row r="1389" spans="1:19" ht="14.45" customHeight="1" x14ac:dyDescent="0.2">
      <c r="A1389" s="821" t="s">
        <v>5435</v>
      </c>
      <c r="B1389" s="822" t="s">
        <v>5436</v>
      </c>
      <c r="C1389" s="822" t="s">
        <v>599</v>
      </c>
      <c r="D1389" s="822" t="s">
        <v>2910</v>
      </c>
      <c r="E1389" s="822" t="s">
        <v>5437</v>
      </c>
      <c r="F1389" s="822" t="s">
        <v>5668</v>
      </c>
      <c r="G1389" s="822" t="s">
        <v>1039</v>
      </c>
      <c r="H1389" s="831"/>
      <c r="I1389" s="831"/>
      <c r="J1389" s="822"/>
      <c r="K1389" s="822"/>
      <c r="L1389" s="831"/>
      <c r="M1389" s="831"/>
      <c r="N1389" s="822"/>
      <c r="O1389" s="822"/>
      <c r="P1389" s="831">
        <v>3.04</v>
      </c>
      <c r="Q1389" s="831">
        <v>1280.51</v>
      </c>
      <c r="R1389" s="827"/>
      <c r="S1389" s="832">
        <v>421.22039473684208</v>
      </c>
    </row>
    <row r="1390" spans="1:19" ht="14.45" customHeight="1" x14ac:dyDescent="0.2">
      <c r="A1390" s="821" t="s">
        <v>5435</v>
      </c>
      <c r="B1390" s="822" t="s">
        <v>5436</v>
      </c>
      <c r="C1390" s="822" t="s">
        <v>599</v>
      </c>
      <c r="D1390" s="822" t="s">
        <v>2910</v>
      </c>
      <c r="E1390" s="822" t="s">
        <v>5437</v>
      </c>
      <c r="F1390" s="822" t="s">
        <v>5669</v>
      </c>
      <c r="G1390" s="822" t="s">
        <v>2057</v>
      </c>
      <c r="H1390" s="831"/>
      <c r="I1390" s="831"/>
      <c r="J1390" s="822"/>
      <c r="K1390" s="822"/>
      <c r="L1390" s="831"/>
      <c r="M1390" s="831"/>
      <c r="N1390" s="822"/>
      <c r="O1390" s="822"/>
      <c r="P1390" s="831">
        <v>3</v>
      </c>
      <c r="Q1390" s="831">
        <v>13548.32</v>
      </c>
      <c r="R1390" s="827"/>
      <c r="S1390" s="832">
        <v>4516.1066666666666</v>
      </c>
    </row>
    <row r="1391" spans="1:19" ht="14.45" customHeight="1" x14ac:dyDescent="0.2">
      <c r="A1391" s="821" t="s">
        <v>5435</v>
      </c>
      <c r="B1391" s="822" t="s">
        <v>5436</v>
      </c>
      <c r="C1391" s="822" t="s">
        <v>599</v>
      </c>
      <c r="D1391" s="822" t="s">
        <v>2910</v>
      </c>
      <c r="E1391" s="822" t="s">
        <v>5437</v>
      </c>
      <c r="F1391" s="822" t="s">
        <v>5670</v>
      </c>
      <c r="G1391" s="822" t="s">
        <v>2057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7</v>
      </c>
      <c r="Q1391" s="831">
        <v>9036.02</v>
      </c>
      <c r="R1391" s="827"/>
      <c r="S1391" s="832">
        <v>1290.8600000000001</v>
      </c>
    </row>
    <row r="1392" spans="1:19" ht="14.45" customHeight="1" x14ac:dyDescent="0.2">
      <c r="A1392" s="821" t="s">
        <v>5435</v>
      </c>
      <c r="B1392" s="822" t="s">
        <v>5436</v>
      </c>
      <c r="C1392" s="822" t="s">
        <v>599</v>
      </c>
      <c r="D1392" s="822" t="s">
        <v>2910</v>
      </c>
      <c r="E1392" s="822" t="s">
        <v>5437</v>
      </c>
      <c r="F1392" s="822" t="s">
        <v>5671</v>
      </c>
      <c r="G1392" s="822" t="s">
        <v>758</v>
      </c>
      <c r="H1392" s="831"/>
      <c r="I1392" s="831"/>
      <c r="J1392" s="822"/>
      <c r="K1392" s="822"/>
      <c r="L1392" s="831"/>
      <c r="M1392" s="831"/>
      <c r="N1392" s="822"/>
      <c r="O1392" s="822"/>
      <c r="P1392" s="831">
        <v>12.909999999999998</v>
      </c>
      <c r="Q1392" s="831">
        <v>9486.2800000000007</v>
      </c>
      <c r="R1392" s="827"/>
      <c r="S1392" s="832">
        <v>734.80092951200629</v>
      </c>
    </row>
    <row r="1393" spans="1:19" ht="14.45" customHeight="1" x14ac:dyDescent="0.2">
      <c r="A1393" s="821" t="s">
        <v>5435</v>
      </c>
      <c r="B1393" s="822" t="s">
        <v>5436</v>
      </c>
      <c r="C1393" s="822" t="s">
        <v>599</v>
      </c>
      <c r="D1393" s="822" t="s">
        <v>2910</v>
      </c>
      <c r="E1393" s="822" t="s">
        <v>5437</v>
      </c>
      <c r="F1393" s="822" t="s">
        <v>5672</v>
      </c>
      <c r="G1393" s="822" t="s">
        <v>1230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15.07</v>
      </c>
      <c r="Q1393" s="831">
        <v>2705.09</v>
      </c>
      <c r="R1393" s="827"/>
      <c r="S1393" s="832">
        <v>179.50165892501659</v>
      </c>
    </row>
    <row r="1394" spans="1:19" ht="14.45" customHeight="1" x14ac:dyDescent="0.2">
      <c r="A1394" s="821" t="s">
        <v>5435</v>
      </c>
      <c r="B1394" s="822" t="s">
        <v>5436</v>
      </c>
      <c r="C1394" s="822" t="s">
        <v>599</v>
      </c>
      <c r="D1394" s="822" t="s">
        <v>2910</v>
      </c>
      <c r="E1394" s="822" t="s">
        <v>5437</v>
      </c>
      <c r="F1394" s="822" t="s">
        <v>5675</v>
      </c>
      <c r="G1394" s="822" t="s">
        <v>947</v>
      </c>
      <c r="H1394" s="831"/>
      <c r="I1394" s="831"/>
      <c r="J1394" s="822"/>
      <c r="K1394" s="822"/>
      <c r="L1394" s="831"/>
      <c r="M1394" s="831"/>
      <c r="N1394" s="822"/>
      <c r="O1394" s="822"/>
      <c r="P1394" s="831">
        <v>6.9</v>
      </c>
      <c r="Q1394" s="831">
        <v>2983.77</v>
      </c>
      <c r="R1394" s="827"/>
      <c r="S1394" s="832">
        <v>432.43043478260864</v>
      </c>
    </row>
    <row r="1395" spans="1:19" ht="14.45" customHeight="1" x14ac:dyDescent="0.2">
      <c r="A1395" s="821" t="s">
        <v>5435</v>
      </c>
      <c r="B1395" s="822" t="s">
        <v>5436</v>
      </c>
      <c r="C1395" s="822" t="s">
        <v>599</v>
      </c>
      <c r="D1395" s="822" t="s">
        <v>2910</v>
      </c>
      <c r="E1395" s="822" t="s">
        <v>5437</v>
      </c>
      <c r="F1395" s="822" t="s">
        <v>5676</v>
      </c>
      <c r="G1395" s="822" t="s">
        <v>758</v>
      </c>
      <c r="H1395" s="831"/>
      <c r="I1395" s="831"/>
      <c r="J1395" s="822"/>
      <c r="K1395" s="822"/>
      <c r="L1395" s="831"/>
      <c r="M1395" s="831"/>
      <c r="N1395" s="822"/>
      <c r="O1395" s="822"/>
      <c r="P1395" s="831">
        <v>11.780000000000001</v>
      </c>
      <c r="Q1395" s="831">
        <v>932.98</v>
      </c>
      <c r="R1395" s="827"/>
      <c r="S1395" s="832">
        <v>79.200339558573845</v>
      </c>
    </row>
    <row r="1396" spans="1:19" ht="14.45" customHeight="1" x14ac:dyDescent="0.2">
      <c r="A1396" s="821" t="s">
        <v>5435</v>
      </c>
      <c r="B1396" s="822" t="s">
        <v>5436</v>
      </c>
      <c r="C1396" s="822" t="s">
        <v>599</v>
      </c>
      <c r="D1396" s="822" t="s">
        <v>2910</v>
      </c>
      <c r="E1396" s="822" t="s">
        <v>5437</v>
      </c>
      <c r="F1396" s="822" t="s">
        <v>5677</v>
      </c>
      <c r="G1396" s="822" t="s">
        <v>1230</v>
      </c>
      <c r="H1396" s="831"/>
      <c r="I1396" s="831"/>
      <c r="J1396" s="822"/>
      <c r="K1396" s="822"/>
      <c r="L1396" s="831"/>
      <c r="M1396" s="831"/>
      <c r="N1396" s="822"/>
      <c r="O1396" s="822"/>
      <c r="P1396" s="831">
        <v>5.3599999999999994</v>
      </c>
      <c r="Q1396" s="831">
        <v>559.28</v>
      </c>
      <c r="R1396" s="827"/>
      <c r="S1396" s="832">
        <v>104.34328358208955</v>
      </c>
    </row>
    <row r="1397" spans="1:19" ht="14.45" customHeight="1" x14ac:dyDescent="0.2">
      <c r="A1397" s="821" t="s">
        <v>5435</v>
      </c>
      <c r="B1397" s="822" t="s">
        <v>5436</v>
      </c>
      <c r="C1397" s="822" t="s">
        <v>599</v>
      </c>
      <c r="D1397" s="822" t="s">
        <v>2910</v>
      </c>
      <c r="E1397" s="822" t="s">
        <v>5437</v>
      </c>
      <c r="F1397" s="822" t="s">
        <v>5678</v>
      </c>
      <c r="G1397" s="822" t="s">
        <v>1043</v>
      </c>
      <c r="H1397" s="831"/>
      <c r="I1397" s="831"/>
      <c r="J1397" s="822"/>
      <c r="K1397" s="822"/>
      <c r="L1397" s="831"/>
      <c r="M1397" s="831"/>
      <c r="N1397" s="822"/>
      <c r="O1397" s="822"/>
      <c r="P1397" s="831">
        <v>4.59</v>
      </c>
      <c r="Q1397" s="831">
        <v>656.37</v>
      </c>
      <c r="R1397" s="827"/>
      <c r="S1397" s="832">
        <v>143</v>
      </c>
    </row>
    <row r="1398" spans="1:19" ht="14.45" customHeight="1" x14ac:dyDescent="0.2">
      <c r="A1398" s="821" t="s">
        <v>5435</v>
      </c>
      <c r="B1398" s="822" t="s">
        <v>5436</v>
      </c>
      <c r="C1398" s="822" t="s">
        <v>599</v>
      </c>
      <c r="D1398" s="822" t="s">
        <v>2910</v>
      </c>
      <c r="E1398" s="822" t="s">
        <v>5437</v>
      </c>
      <c r="F1398" s="822" t="s">
        <v>5679</v>
      </c>
      <c r="G1398" s="822" t="s">
        <v>758</v>
      </c>
      <c r="H1398" s="831"/>
      <c r="I1398" s="831"/>
      <c r="J1398" s="822"/>
      <c r="K1398" s="822"/>
      <c r="L1398" s="831"/>
      <c r="M1398" s="831"/>
      <c r="N1398" s="822"/>
      <c r="O1398" s="822"/>
      <c r="P1398" s="831">
        <v>22.810000000000002</v>
      </c>
      <c r="Q1398" s="831">
        <v>4993.1200000000008</v>
      </c>
      <c r="R1398" s="827"/>
      <c r="S1398" s="832">
        <v>218.90048224462956</v>
      </c>
    </row>
    <row r="1399" spans="1:19" ht="14.45" customHeight="1" x14ac:dyDescent="0.2">
      <c r="A1399" s="821" t="s">
        <v>5435</v>
      </c>
      <c r="B1399" s="822" t="s">
        <v>5436</v>
      </c>
      <c r="C1399" s="822" t="s">
        <v>599</v>
      </c>
      <c r="D1399" s="822" t="s">
        <v>2910</v>
      </c>
      <c r="E1399" s="822" t="s">
        <v>5437</v>
      </c>
      <c r="F1399" s="822" t="s">
        <v>5680</v>
      </c>
      <c r="G1399" s="822" t="s">
        <v>5620</v>
      </c>
      <c r="H1399" s="831"/>
      <c r="I1399" s="831"/>
      <c r="J1399" s="822"/>
      <c r="K1399" s="822"/>
      <c r="L1399" s="831"/>
      <c r="M1399" s="831"/>
      <c r="N1399" s="822"/>
      <c r="O1399" s="822"/>
      <c r="P1399" s="831">
        <v>1</v>
      </c>
      <c r="Q1399" s="831">
        <v>56452.2</v>
      </c>
      <c r="R1399" s="827"/>
      <c r="S1399" s="832">
        <v>56452.2</v>
      </c>
    </row>
    <row r="1400" spans="1:19" ht="14.45" customHeight="1" x14ac:dyDescent="0.2">
      <c r="A1400" s="821" t="s">
        <v>5435</v>
      </c>
      <c r="B1400" s="822" t="s">
        <v>5436</v>
      </c>
      <c r="C1400" s="822" t="s">
        <v>599</v>
      </c>
      <c r="D1400" s="822" t="s">
        <v>2910</v>
      </c>
      <c r="E1400" s="822" t="s">
        <v>5437</v>
      </c>
      <c r="F1400" s="822" t="s">
        <v>5685</v>
      </c>
      <c r="G1400" s="822" t="s">
        <v>845</v>
      </c>
      <c r="H1400" s="831"/>
      <c r="I1400" s="831"/>
      <c r="J1400" s="822"/>
      <c r="K1400" s="822"/>
      <c r="L1400" s="831"/>
      <c r="M1400" s="831"/>
      <c r="N1400" s="822"/>
      <c r="O1400" s="822"/>
      <c r="P1400" s="831">
        <v>1.0900000000000001</v>
      </c>
      <c r="Q1400" s="831">
        <v>452.46</v>
      </c>
      <c r="R1400" s="827"/>
      <c r="S1400" s="832">
        <v>415.10091743119261</v>
      </c>
    </row>
    <row r="1401" spans="1:19" ht="14.45" customHeight="1" x14ac:dyDescent="0.2">
      <c r="A1401" s="821" t="s">
        <v>5435</v>
      </c>
      <c r="B1401" s="822" t="s">
        <v>5436</v>
      </c>
      <c r="C1401" s="822" t="s">
        <v>599</v>
      </c>
      <c r="D1401" s="822" t="s">
        <v>2910</v>
      </c>
      <c r="E1401" s="822" t="s">
        <v>5437</v>
      </c>
      <c r="F1401" s="822" t="s">
        <v>5686</v>
      </c>
      <c r="G1401" s="822"/>
      <c r="H1401" s="831"/>
      <c r="I1401" s="831"/>
      <c r="J1401" s="822"/>
      <c r="K1401" s="822"/>
      <c r="L1401" s="831"/>
      <c r="M1401" s="831"/>
      <c r="N1401" s="822"/>
      <c r="O1401" s="822"/>
      <c r="P1401" s="831">
        <v>1</v>
      </c>
      <c r="Q1401" s="831">
        <v>45829.88</v>
      </c>
      <c r="R1401" s="827"/>
      <c r="S1401" s="832">
        <v>45829.88</v>
      </c>
    </row>
    <row r="1402" spans="1:19" ht="14.45" customHeight="1" x14ac:dyDescent="0.2">
      <c r="A1402" s="821" t="s">
        <v>5435</v>
      </c>
      <c r="B1402" s="822" t="s">
        <v>5436</v>
      </c>
      <c r="C1402" s="822" t="s">
        <v>599</v>
      </c>
      <c r="D1402" s="822" t="s">
        <v>2910</v>
      </c>
      <c r="E1402" s="822" t="s">
        <v>5437</v>
      </c>
      <c r="F1402" s="822" t="s">
        <v>5689</v>
      </c>
      <c r="G1402" s="822" t="s">
        <v>2071</v>
      </c>
      <c r="H1402" s="831"/>
      <c r="I1402" s="831"/>
      <c r="J1402" s="822"/>
      <c r="K1402" s="822"/>
      <c r="L1402" s="831"/>
      <c r="M1402" s="831"/>
      <c r="N1402" s="822"/>
      <c r="O1402" s="822"/>
      <c r="P1402" s="831">
        <v>6</v>
      </c>
      <c r="Q1402" s="831">
        <v>218054.39999999999</v>
      </c>
      <c r="R1402" s="827"/>
      <c r="S1402" s="832">
        <v>36342.400000000001</v>
      </c>
    </row>
    <row r="1403" spans="1:19" ht="14.45" customHeight="1" x14ac:dyDescent="0.2">
      <c r="A1403" s="821" t="s">
        <v>5435</v>
      </c>
      <c r="B1403" s="822" t="s">
        <v>5436</v>
      </c>
      <c r="C1403" s="822" t="s">
        <v>599</v>
      </c>
      <c r="D1403" s="822" t="s">
        <v>2910</v>
      </c>
      <c r="E1403" s="822" t="s">
        <v>5437</v>
      </c>
      <c r="F1403" s="822" t="s">
        <v>5690</v>
      </c>
      <c r="G1403" s="822" t="s">
        <v>912</v>
      </c>
      <c r="H1403" s="831"/>
      <c r="I1403" s="831"/>
      <c r="J1403" s="822"/>
      <c r="K1403" s="822"/>
      <c r="L1403" s="831"/>
      <c r="M1403" s="831"/>
      <c r="N1403" s="822"/>
      <c r="O1403" s="822"/>
      <c r="P1403" s="831">
        <v>6.8100000000000005</v>
      </c>
      <c r="Q1403" s="831">
        <v>990.37</v>
      </c>
      <c r="R1403" s="827"/>
      <c r="S1403" s="832">
        <v>145.4287812041116</v>
      </c>
    </row>
    <row r="1404" spans="1:19" ht="14.45" customHeight="1" x14ac:dyDescent="0.2">
      <c r="A1404" s="821" t="s">
        <v>5435</v>
      </c>
      <c r="B1404" s="822" t="s">
        <v>5436</v>
      </c>
      <c r="C1404" s="822" t="s">
        <v>599</v>
      </c>
      <c r="D1404" s="822" t="s">
        <v>2910</v>
      </c>
      <c r="E1404" s="822" t="s">
        <v>5694</v>
      </c>
      <c r="F1404" s="822" t="s">
        <v>5695</v>
      </c>
      <c r="G1404" s="822" t="s">
        <v>5696</v>
      </c>
      <c r="H1404" s="831"/>
      <c r="I1404" s="831"/>
      <c r="J1404" s="822"/>
      <c r="K1404" s="822"/>
      <c r="L1404" s="831">
        <v>4</v>
      </c>
      <c r="M1404" s="831">
        <v>8711.2000000000007</v>
      </c>
      <c r="N1404" s="822">
        <v>1</v>
      </c>
      <c r="O1404" s="822">
        <v>2177.8000000000002</v>
      </c>
      <c r="P1404" s="831"/>
      <c r="Q1404" s="831"/>
      <c r="R1404" s="827"/>
      <c r="S1404" s="832"/>
    </row>
    <row r="1405" spans="1:19" ht="14.45" customHeight="1" x14ac:dyDescent="0.2">
      <c r="A1405" s="821" t="s">
        <v>5435</v>
      </c>
      <c r="B1405" s="822" t="s">
        <v>5436</v>
      </c>
      <c r="C1405" s="822" t="s">
        <v>599</v>
      </c>
      <c r="D1405" s="822" t="s">
        <v>2910</v>
      </c>
      <c r="E1405" s="822" t="s">
        <v>5694</v>
      </c>
      <c r="F1405" s="822" t="s">
        <v>5697</v>
      </c>
      <c r="G1405" s="822" t="s">
        <v>5698</v>
      </c>
      <c r="H1405" s="831"/>
      <c r="I1405" s="831"/>
      <c r="J1405" s="822"/>
      <c r="K1405" s="822"/>
      <c r="L1405" s="831">
        <v>3</v>
      </c>
      <c r="M1405" s="831">
        <v>7986.6</v>
      </c>
      <c r="N1405" s="822">
        <v>1</v>
      </c>
      <c r="O1405" s="822">
        <v>2662.2000000000003</v>
      </c>
      <c r="P1405" s="831">
        <v>2</v>
      </c>
      <c r="Q1405" s="831">
        <v>5415.66</v>
      </c>
      <c r="R1405" s="827">
        <v>0.67809330628803244</v>
      </c>
      <c r="S1405" s="832">
        <v>2707.83</v>
      </c>
    </row>
    <row r="1406" spans="1:19" ht="14.45" customHeight="1" x14ac:dyDescent="0.2">
      <c r="A1406" s="821" t="s">
        <v>5435</v>
      </c>
      <c r="B1406" s="822" t="s">
        <v>5436</v>
      </c>
      <c r="C1406" s="822" t="s">
        <v>599</v>
      </c>
      <c r="D1406" s="822" t="s">
        <v>2910</v>
      </c>
      <c r="E1406" s="822" t="s">
        <v>5703</v>
      </c>
      <c r="F1406" s="822" t="s">
        <v>5704</v>
      </c>
      <c r="G1406" s="822" t="s">
        <v>5705</v>
      </c>
      <c r="H1406" s="831"/>
      <c r="I1406" s="831"/>
      <c r="J1406" s="822"/>
      <c r="K1406" s="822"/>
      <c r="L1406" s="831"/>
      <c r="M1406" s="831"/>
      <c r="N1406" s="822"/>
      <c r="O1406" s="822"/>
      <c r="P1406" s="831">
        <v>2</v>
      </c>
      <c r="Q1406" s="831">
        <v>1734</v>
      </c>
      <c r="R1406" s="827"/>
      <c r="S1406" s="832">
        <v>867</v>
      </c>
    </row>
    <row r="1407" spans="1:19" ht="14.45" customHeight="1" x14ac:dyDescent="0.2">
      <c r="A1407" s="821" t="s">
        <v>5435</v>
      </c>
      <c r="B1407" s="822" t="s">
        <v>5436</v>
      </c>
      <c r="C1407" s="822" t="s">
        <v>599</v>
      </c>
      <c r="D1407" s="822" t="s">
        <v>2910</v>
      </c>
      <c r="E1407" s="822" t="s">
        <v>5703</v>
      </c>
      <c r="F1407" s="822" t="s">
        <v>5706</v>
      </c>
      <c r="G1407" s="822" t="s">
        <v>5707</v>
      </c>
      <c r="H1407" s="831">
        <v>13</v>
      </c>
      <c r="I1407" s="831">
        <v>11271</v>
      </c>
      <c r="J1407" s="822">
        <v>0.8709561508235486</v>
      </c>
      <c r="K1407" s="822">
        <v>867</v>
      </c>
      <c r="L1407" s="831">
        <v>23</v>
      </c>
      <c r="M1407" s="831">
        <v>12940.949999999999</v>
      </c>
      <c r="N1407" s="822">
        <v>1</v>
      </c>
      <c r="O1407" s="822">
        <v>562.65</v>
      </c>
      <c r="P1407" s="831">
        <v>25</v>
      </c>
      <c r="Q1407" s="831">
        <v>14066.25</v>
      </c>
      <c r="R1407" s="827">
        <v>1.0869565217391306</v>
      </c>
      <c r="S1407" s="832">
        <v>562.65</v>
      </c>
    </row>
    <row r="1408" spans="1:19" ht="14.45" customHeight="1" x14ac:dyDescent="0.2">
      <c r="A1408" s="821" t="s">
        <v>5435</v>
      </c>
      <c r="B1408" s="822" t="s">
        <v>5436</v>
      </c>
      <c r="C1408" s="822" t="s">
        <v>599</v>
      </c>
      <c r="D1408" s="822" t="s">
        <v>2910</v>
      </c>
      <c r="E1408" s="822" t="s">
        <v>5703</v>
      </c>
      <c r="F1408" s="822" t="s">
        <v>5714</v>
      </c>
      <c r="G1408" s="822" t="s">
        <v>5715</v>
      </c>
      <c r="H1408" s="831"/>
      <c r="I1408" s="831"/>
      <c r="J1408" s="822"/>
      <c r="K1408" s="822"/>
      <c r="L1408" s="831"/>
      <c r="M1408" s="831"/>
      <c r="N1408" s="822"/>
      <c r="O1408" s="822"/>
      <c r="P1408" s="831">
        <v>197</v>
      </c>
      <c r="Q1408" s="831">
        <v>35322.1</v>
      </c>
      <c r="R1408" s="827"/>
      <c r="S1408" s="832">
        <v>179.29999999999998</v>
      </c>
    </row>
    <row r="1409" spans="1:19" ht="14.45" customHeight="1" x14ac:dyDescent="0.2">
      <c r="A1409" s="821" t="s">
        <v>5435</v>
      </c>
      <c r="B1409" s="822" t="s">
        <v>5436</v>
      </c>
      <c r="C1409" s="822" t="s">
        <v>599</v>
      </c>
      <c r="D1409" s="822" t="s">
        <v>2910</v>
      </c>
      <c r="E1409" s="822" t="s">
        <v>5703</v>
      </c>
      <c r="F1409" s="822" t="s">
        <v>5718</v>
      </c>
      <c r="G1409" s="822" t="s">
        <v>5719</v>
      </c>
      <c r="H1409" s="831"/>
      <c r="I1409" s="831"/>
      <c r="J1409" s="822"/>
      <c r="K1409" s="822"/>
      <c r="L1409" s="831"/>
      <c r="M1409" s="831"/>
      <c r="N1409" s="822"/>
      <c r="O1409" s="822"/>
      <c r="P1409" s="831">
        <v>55</v>
      </c>
      <c r="Q1409" s="831">
        <v>4178.3500000000004</v>
      </c>
      <c r="R1409" s="827"/>
      <c r="S1409" s="832">
        <v>75.970000000000013</v>
      </c>
    </row>
    <row r="1410" spans="1:19" ht="14.45" customHeight="1" x14ac:dyDescent="0.2">
      <c r="A1410" s="821" t="s">
        <v>5435</v>
      </c>
      <c r="B1410" s="822" t="s">
        <v>5436</v>
      </c>
      <c r="C1410" s="822" t="s">
        <v>599</v>
      </c>
      <c r="D1410" s="822" t="s">
        <v>2910</v>
      </c>
      <c r="E1410" s="822" t="s">
        <v>5703</v>
      </c>
      <c r="F1410" s="822" t="s">
        <v>5720</v>
      </c>
      <c r="G1410" s="822" t="s">
        <v>5721</v>
      </c>
      <c r="H1410" s="831"/>
      <c r="I1410" s="831"/>
      <c r="J1410" s="822"/>
      <c r="K1410" s="822"/>
      <c r="L1410" s="831"/>
      <c r="M1410" s="831"/>
      <c r="N1410" s="822"/>
      <c r="O1410" s="822"/>
      <c r="P1410" s="831">
        <v>70</v>
      </c>
      <c r="Q1410" s="831">
        <v>6628.2999999999993</v>
      </c>
      <c r="R1410" s="827"/>
      <c r="S1410" s="832">
        <v>94.689999999999984</v>
      </c>
    </row>
    <row r="1411" spans="1:19" ht="14.45" customHeight="1" x14ac:dyDescent="0.2">
      <c r="A1411" s="821" t="s">
        <v>5435</v>
      </c>
      <c r="B1411" s="822" t="s">
        <v>5436</v>
      </c>
      <c r="C1411" s="822" t="s">
        <v>599</v>
      </c>
      <c r="D1411" s="822" t="s">
        <v>2910</v>
      </c>
      <c r="E1411" s="822" t="s">
        <v>5703</v>
      </c>
      <c r="F1411" s="822" t="s">
        <v>5722</v>
      </c>
      <c r="G1411" s="822" t="s">
        <v>5721</v>
      </c>
      <c r="H1411" s="831"/>
      <c r="I1411" s="831"/>
      <c r="J1411" s="822"/>
      <c r="K1411" s="822"/>
      <c r="L1411" s="831"/>
      <c r="M1411" s="831"/>
      <c r="N1411" s="822"/>
      <c r="O1411" s="822"/>
      <c r="P1411" s="831">
        <v>186</v>
      </c>
      <c r="Q1411" s="831">
        <v>14130.419999999998</v>
      </c>
      <c r="R1411" s="827"/>
      <c r="S1411" s="832">
        <v>75.969999999999985</v>
      </c>
    </row>
    <row r="1412" spans="1:19" ht="14.45" customHeight="1" x14ac:dyDescent="0.2">
      <c r="A1412" s="821" t="s">
        <v>5435</v>
      </c>
      <c r="B1412" s="822" t="s">
        <v>5436</v>
      </c>
      <c r="C1412" s="822" t="s">
        <v>599</v>
      </c>
      <c r="D1412" s="822" t="s">
        <v>2910</v>
      </c>
      <c r="E1412" s="822" t="s">
        <v>5735</v>
      </c>
      <c r="F1412" s="822" t="s">
        <v>5736</v>
      </c>
      <c r="G1412" s="822" t="s">
        <v>5737</v>
      </c>
      <c r="H1412" s="831">
        <v>1</v>
      </c>
      <c r="I1412" s="831">
        <v>300</v>
      </c>
      <c r="J1412" s="822"/>
      <c r="K1412" s="822">
        <v>300</v>
      </c>
      <c r="L1412" s="831"/>
      <c r="M1412" s="831"/>
      <c r="N1412" s="822"/>
      <c r="O1412" s="822"/>
      <c r="P1412" s="831">
        <v>3</v>
      </c>
      <c r="Q1412" s="831">
        <v>912</v>
      </c>
      <c r="R1412" s="827"/>
      <c r="S1412" s="832">
        <v>304</v>
      </c>
    </row>
    <row r="1413" spans="1:19" ht="14.45" customHeight="1" x14ac:dyDescent="0.2">
      <c r="A1413" s="821" t="s">
        <v>5435</v>
      </c>
      <c r="B1413" s="822" t="s">
        <v>5436</v>
      </c>
      <c r="C1413" s="822" t="s">
        <v>599</v>
      </c>
      <c r="D1413" s="822" t="s">
        <v>2910</v>
      </c>
      <c r="E1413" s="822" t="s">
        <v>5735</v>
      </c>
      <c r="F1413" s="822" t="s">
        <v>5738</v>
      </c>
      <c r="G1413" s="822" t="s">
        <v>5739</v>
      </c>
      <c r="H1413" s="831">
        <v>57</v>
      </c>
      <c r="I1413" s="831">
        <v>6954</v>
      </c>
      <c r="J1413" s="822">
        <v>3.8</v>
      </c>
      <c r="K1413" s="822">
        <v>122</v>
      </c>
      <c r="L1413" s="831">
        <v>15</v>
      </c>
      <c r="M1413" s="831">
        <v>1830</v>
      </c>
      <c r="N1413" s="822">
        <v>1</v>
      </c>
      <c r="O1413" s="822">
        <v>122</v>
      </c>
      <c r="P1413" s="831"/>
      <c r="Q1413" s="831"/>
      <c r="R1413" s="827"/>
      <c r="S1413" s="832"/>
    </row>
    <row r="1414" spans="1:19" ht="14.45" customHeight="1" x14ac:dyDescent="0.2">
      <c r="A1414" s="821" t="s">
        <v>5435</v>
      </c>
      <c r="B1414" s="822" t="s">
        <v>5436</v>
      </c>
      <c r="C1414" s="822" t="s">
        <v>599</v>
      </c>
      <c r="D1414" s="822" t="s">
        <v>2910</v>
      </c>
      <c r="E1414" s="822" t="s">
        <v>5735</v>
      </c>
      <c r="F1414" s="822" t="s">
        <v>5740</v>
      </c>
      <c r="G1414" s="822" t="s">
        <v>5741</v>
      </c>
      <c r="H1414" s="831">
        <v>210</v>
      </c>
      <c r="I1414" s="831">
        <v>30870</v>
      </c>
      <c r="J1414" s="822">
        <v>0.88119433660653113</v>
      </c>
      <c r="K1414" s="822">
        <v>147</v>
      </c>
      <c r="L1414" s="831">
        <v>232</v>
      </c>
      <c r="M1414" s="831">
        <v>35032</v>
      </c>
      <c r="N1414" s="822">
        <v>1</v>
      </c>
      <c r="O1414" s="822">
        <v>151</v>
      </c>
      <c r="P1414" s="831">
        <v>313</v>
      </c>
      <c r="Q1414" s="831">
        <v>47889</v>
      </c>
      <c r="R1414" s="827">
        <v>1.367007307604476</v>
      </c>
      <c r="S1414" s="832">
        <v>153</v>
      </c>
    </row>
    <row r="1415" spans="1:19" ht="14.45" customHeight="1" x14ac:dyDescent="0.2">
      <c r="A1415" s="821" t="s">
        <v>5435</v>
      </c>
      <c r="B1415" s="822" t="s">
        <v>5436</v>
      </c>
      <c r="C1415" s="822" t="s">
        <v>599</v>
      </c>
      <c r="D1415" s="822" t="s">
        <v>2910</v>
      </c>
      <c r="E1415" s="822" t="s">
        <v>5735</v>
      </c>
      <c r="F1415" s="822" t="s">
        <v>5742</v>
      </c>
      <c r="G1415" s="822" t="s">
        <v>5743</v>
      </c>
      <c r="H1415" s="831"/>
      <c r="I1415" s="831"/>
      <c r="J1415" s="822"/>
      <c r="K1415" s="822"/>
      <c r="L1415" s="831">
        <v>6</v>
      </c>
      <c r="M1415" s="831">
        <v>1194</v>
      </c>
      <c r="N1415" s="822">
        <v>1</v>
      </c>
      <c r="O1415" s="822">
        <v>199</v>
      </c>
      <c r="P1415" s="831">
        <v>2</v>
      </c>
      <c r="Q1415" s="831">
        <v>402</v>
      </c>
      <c r="R1415" s="827">
        <v>0.33668341708542715</v>
      </c>
      <c r="S1415" s="832">
        <v>201</v>
      </c>
    </row>
    <row r="1416" spans="1:19" ht="14.45" customHeight="1" x14ac:dyDescent="0.2">
      <c r="A1416" s="821" t="s">
        <v>5435</v>
      </c>
      <c r="B1416" s="822" t="s">
        <v>5436</v>
      </c>
      <c r="C1416" s="822" t="s">
        <v>599</v>
      </c>
      <c r="D1416" s="822" t="s">
        <v>2910</v>
      </c>
      <c r="E1416" s="822" t="s">
        <v>5735</v>
      </c>
      <c r="F1416" s="822" t="s">
        <v>5744</v>
      </c>
      <c r="G1416" s="822" t="s">
        <v>5745</v>
      </c>
      <c r="H1416" s="831">
        <v>224</v>
      </c>
      <c r="I1416" s="831">
        <v>8288</v>
      </c>
      <c r="J1416" s="822">
        <v>1.1789473684210525</v>
      </c>
      <c r="K1416" s="822">
        <v>37</v>
      </c>
      <c r="L1416" s="831">
        <v>185</v>
      </c>
      <c r="M1416" s="831">
        <v>7030</v>
      </c>
      <c r="N1416" s="822">
        <v>1</v>
      </c>
      <c r="O1416" s="822">
        <v>38</v>
      </c>
      <c r="P1416" s="831">
        <v>213</v>
      </c>
      <c r="Q1416" s="831">
        <v>8094</v>
      </c>
      <c r="R1416" s="827">
        <v>1.1513513513513514</v>
      </c>
      <c r="S1416" s="832">
        <v>38</v>
      </c>
    </row>
    <row r="1417" spans="1:19" ht="14.45" customHeight="1" x14ac:dyDescent="0.2">
      <c r="A1417" s="821" t="s">
        <v>5435</v>
      </c>
      <c r="B1417" s="822" t="s">
        <v>5436</v>
      </c>
      <c r="C1417" s="822" t="s">
        <v>599</v>
      </c>
      <c r="D1417" s="822" t="s">
        <v>2910</v>
      </c>
      <c r="E1417" s="822" t="s">
        <v>5735</v>
      </c>
      <c r="F1417" s="822" t="s">
        <v>5750</v>
      </c>
      <c r="G1417" s="822" t="s">
        <v>5751</v>
      </c>
      <c r="H1417" s="831">
        <v>341</v>
      </c>
      <c r="I1417" s="831">
        <v>60698</v>
      </c>
      <c r="J1417" s="822">
        <v>0.59594898430059595</v>
      </c>
      <c r="K1417" s="822">
        <v>178</v>
      </c>
      <c r="L1417" s="831">
        <v>569</v>
      </c>
      <c r="M1417" s="831">
        <v>101851</v>
      </c>
      <c r="N1417" s="822">
        <v>1</v>
      </c>
      <c r="O1417" s="822">
        <v>179</v>
      </c>
      <c r="P1417" s="831">
        <v>1050</v>
      </c>
      <c r="Q1417" s="831">
        <v>189000</v>
      </c>
      <c r="R1417" s="827">
        <v>1.8556518836339357</v>
      </c>
      <c r="S1417" s="832">
        <v>180</v>
      </c>
    </row>
    <row r="1418" spans="1:19" ht="14.45" customHeight="1" x14ac:dyDescent="0.2">
      <c r="A1418" s="821" t="s">
        <v>5435</v>
      </c>
      <c r="B1418" s="822" t="s">
        <v>5436</v>
      </c>
      <c r="C1418" s="822" t="s">
        <v>599</v>
      </c>
      <c r="D1418" s="822" t="s">
        <v>2910</v>
      </c>
      <c r="E1418" s="822" t="s">
        <v>5735</v>
      </c>
      <c r="F1418" s="822" t="s">
        <v>5754</v>
      </c>
      <c r="G1418" s="822" t="s">
        <v>5755</v>
      </c>
      <c r="H1418" s="831">
        <v>107</v>
      </c>
      <c r="I1418" s="831">
        <v>0</v>
      </c>
      <c r="J1418" s="822"/>
      <c r="K1418" s="822">
        <v>0</v>
      </c>
      <c r="L1418" s="831">
        <v>207</v>
      </c>
      <c r="M1418" s="831">
        <v>0</v>
      </c>
      <c r="N1418" s="822"/>
      <c r="O1418" s="822">
        <v>0</v>
      </c>
      <c r="P1418" s="831">
        <v>244</v>
      </c>
      <c r="Q1418" s="831">
        <v>0</v>
      </c>
      <c r="R1418" s="827"/>
      <c r="S1418" s="832">
        <v>0</v>
      </c>
    </row>
    <row r="1419" spans="1:19" ht="14.45" customHeight="1" x14ac:dyDescent="0.2">
      <c r="A1419" s="821" t="s">
        <v>5435</v>
      </c>
      <c r="B1419" s="822" t="s">
        <v>5436</v>
      </c>
      <c r="C1419" s="822" t="s">
        <v>599</v>
      </c>
      <c r="D1419" s="822" t="s">
        <v>2910</v>
      </c>
      <c r="E1419" s="822" t="s">
        <v>5735</v>
      </c>
      <c r="F1419" s="822" t="s">
        <v>5756</v>
      </c>
      <c r="G1419" s="822" t="s">
        <v>5757</v>
      </c>
      <c r="H1419" s="831"/>
      <c r="I1419" s="831"/>
      <c r="J1419" s="822"/>
      <c r="K1419" s="822"/>
      <c r="L1419" s="831">
        <v>7</v>
      </c>
      <c r="M1419" s="831">
        <v>0</v>
      </c>
      <c r="N1419" s="822"/>
      <c r="O1419" s="822">
        <v>0</v>
      </c>
      <c r="P1419" s="831">
        <v>19</v>
      </c>
      <c r="Q1419" s="831">
        <v>0</v>
      </c>
      <c r="R1419" s="827"/>
      <c r="S1419" s="832">
        <v>0</v>
      </c>
    </row>
    <row r="1420" spans="1:19" ht="14.45" customHeight="1" x14ac:dyDescent="0.2">
      <c r="A1420" s="821" t="s">
        <v>5435</v>
      </c>
      <c r="B1420" s="822" t="s">
        <v>5436</v>
      </c>
      <c r="C1420" s="822" t="s">
        <v>599</v>
      </c>
      <c r="D1420" s="822" t="s">
        <v>2910</v>
      </c>
      <c r="E1420" s="822" t="s">
        <v>5735</v>
      </c>
      <c r="F1420" s="822" t="s">
        <v>5758</v>
      </c>
      <c r="G1420" s="822" t="s">
        <v>5759</v>
      </c>
      <c r="H1420" s="831">
        <v>218</v>
      </c>
      <c r="I1420" s="831">
        <v>53192</v>
      </c>
      <c r="J1420" s="822">
        <v>1.0437990580847725</v>
      </c>
      <c r="K1420" s="822">
        <v>244</v>
      </c>
      <c r="L1420" s="831">
        <v>208</v>
      </c>
      <c r="M1420" s="831">
        <v>50960</v>
      </c>
      <c r="N1420" s="822">
        <v>1</v>
      </c>
      <c r="O1420" s="822">
        <v>245</v>
      </c>
      <c r="P1420" s="831">
        <v>361</v>
      </c>
      <c r="Q1420" s="831">
        <v>88806</v>
      </c>
      <c r="R1420" s="827">
        <v>1.7426609105180533</v>
      </c>
      <c r="S1420" s="832">
        <v>246</v>
      </c>
    </row>
    <row r="1421" spans="1:19" ht="14.45" customHeight="1" x14ac:dyDescent="0.2">
      <c r="A1421" s="821" t="s">
        <v>5435</v>
      </c>
      <c r="B1421" s="822" t="s">
        <v>5436</v>
      </c>
      <c r="C1421" s="822" t="s">
        <v>599</v>
      </c>
      <c r="D1421" s="822" t="s">
        <v>2910</v>
      </c>
      <c r="E1421" s="822" t="s">
        <v>5735</v>
      </c>
      <c r="F1421" s="822" t="s">
        <v>5760</v>
      </c>
      <c r="G1421" s="822" t="s">
        <v>5761</v>
      </c>
      <c r="H1421" s="831">
        <v>406</v>
      </c>
      <c r="I1421" s="831">
        <v>13533.32</v>
      </c>
      <c r="J1421" s="822">
        <v>0.68235238358863581</v>
      </c>
      <c r="K1421" s="822">
        <v>33.333300492610839</v>
      </c>
      <c r="L1421" s="831">
        <v>595</v>
      </c>
      <c r="M1421" s="831">
        <v>19833.330000000002</v>
      </c>
      <c r="N1421" s="822">
        <v>1</v>
      </c>
      <c r="O1421" s="822">
        <v>33.333327731092439</v>
      </c>
      <c r="P1421" s="831">
        <v>1132</v>
      </c>
      <c r="Q1421" s="831">
        <v>37733.320000000007</v>
      </c>
      <c r="R1421" s="827">
        <v>1.9025206558858248</v>
      </c>
      <c r="S1421" s="832">
        <v>33.333321554770322</v>
      </c>
    </row>
    <row r="1422" spans="1:19" ht="14.45" customHeight="1" x14ac:dyDescent="0.2">
      <c r="A1422" s="821" t="s">
        <v>5435</v>
      </c>
      <c r="B1422" s="822" t="s">
        <v>5436</v>
      </c>
      <c r="C1422" s="822" t="s">
        <v>599</v>
      </c>
      <c r="D1422" s="822" t="s">
        <v>2910</v>
      </c>
      <c r="E1422" s="822" t="s">
        <v>5735</v>
      </c>
      <c r="F1422" s="822" t="s">
        <v>5762</v>
      </c>
      <c r="G1422" s="822" t="s">
        <v>5763</v>
      </c>
      <c r="H1422" s="831">
        <v>80</v>
      </c>
      <c r="I1422" s="831">
        <v>2960</v>
      </c>
      <c r="J1422" s="822">
        <v>0.40782584734086524</v>
      </c>
      <c r="K1422" s="822">
        <v>37</v>
      </c>
      <c r="L1422" s="831">
        <v>191</v>
      </c>
      <c r="M1422" s="831">
        <v>7258</v>
      </c>
      <c r="N1422" s="822">
        <v>1</v>
      </c>
      <c r="O1422" s="822">
        <v>38</v>
      </c>
      <c r="P1422" s="831">
        <v>708</v>
      </c>
      <c r="Q1422" s="831">
        <v>26904</v>
      </c>
      <c r="R1422" s="827">
        <v>3.7068062827225132</v>
      </c>
      <c r="S1422" s="832">
        <v>38</v>
      </c>
    </row>
    <row r="1423" spans="1:19" ht="14.45" customHeight="1" x14ac:dyDescent="0.2">
      <c r="A1423" s="821" t="s">
        <v>5435</v>
      </c>
      <c r="B1423" s="822" t="s">
        <v>5436</v>
      </c>
      <c r="C1423" s="822" t="s">
        <v>599</v>
      </c>
      <c r="D1423" s="822" t="s">
        <v>2910</v>
      </c>
      <c r="E1423" s="822" t="s">
        <v>5735</v>
      </c>
      <c r="F1423" s="822" t="s">
        <v>5764</v>
      </c>
      <c r="G1423" s="822" t="s">
        <v>5765</v>
      </c>
      <c r="H1423" s="831"/>
      <c r="I1423" s="831"/>
      <c r="J1423" s="822"/>
      <c r="K1423" s="822"/>
      <c r="L1423" s="831"/>
      <c r="M1423" s="831"/>
      <c r="N1423" s="822"/>
      <c r="O1423" s="822"/>
      <c r="P1423" s="831">
        <v>2</v>
      </c>
      <c r="Q1423" s="831">
        <v>176</v>
      </c>
      <c r="R1423" s="827"/>
      <c r="S1423" s="832">
        <v>88</v>
      </c>
    </row>
    <row r="1424" spans="1:19" ht="14.45" customHeight="1" x14ac:dyDescent="0.2">
      <c r="A1424" s="821" t="s">
        <v>5435</v>
      </c>
      <c r="B1424" s="822" t="s">
        <v>5436</v>
      </c>
      <c r="C1424" s="822" t="s">
        <v>599</v>
      </c>
      <c r="D1424" s="822" t="s">
        <v>2910</v>
      </c>
      <c r="E1424" s="822" t="s">
        <v>5735</v>
      </c>
      <c r="F1424" s="822" t="s">
        <v>5766</v>
      </c>
      <c r="G1424" s="822" t="s">
        <v>5767</v>
      </c>
      <c r="H1424" s="831">
        <v>80</v>
      </c>
      <c r="I1424" s="831">
        <v>2560</v>
      </c>
      <c r="J1424" s="822">
        <v>0.60136246182757813</v>
      </c>
      <c r="K1424" s="822">
        <v>32</v>
      </c>
      <c r="L1424" s="831">
        <v>129</v>
      </c>
      <c r="M1424" s="831">
        <v>4257</v>
      </c>
      <c r="N1424" s="822">
        <v>1</v>
      </c>
      <c r="O1424" s="822">
        <v>33</v>
      </c>
      <c r="P1424" s="831">
        <v>151</v>
      </c>
      <c r="Q1424" s="831">
        <v>4983</v>
      </c>
      <c r="R1424" s="827">
        <v>1.1705426356589148</v>
      </c>
      <c r="S1424" s="832">
        <v>33</v>
      </c>
    </row>
    <row r="1425" spans="1:19" ht="14.45" customHeight="1" x14ac:dyDescent="0.2">
      <c r="A1425" s="821" t="s">
        <v>5435</v>
      </c>
      <c r="B1425" s="822" t="s">
        <v>5436</v>
      </c>
      <c r="C1425" s="822" t="s">
        <v>599</v>
      </c>
      <c r="D1425" s="822" t="s">
        <v>2910</v>
      </c>
      <c r="E1425" s="822" t="s">
        <v>5735</v>
      </c>
      <c r="F1425" s="822" t="s">
        <v>5768</v>
      </c>
      <c r="G1425" s="822" t="s">
        <v>5769</v>
      </c>
      <c r="H1425" s="831">
        <v>4</v>
      </c>
      <c r="I1425" s="831">
        <v>528</v>
      </c>
      <c r="J1425" s="822">
        <v>8.3215130023640657E-2</v>
      </c>
      <c r="K1425" s="822">
        <v>132</v>
      </c>
      <c r="L1425" s="831">
        <v>47</v>
      </c>
      <c r="M1425" s="831">
        <v>6345</v>
      </c>
      <c r="N1425" s="822">
        <v>1</v>
      </c>
      <c r="O1425" s="822">
        <v>135</v>
      </c>
      <c r="P1425" s="831">
        <v>13</v>
      </c>
      <c r="Q1425" s="831">
        <v>1781</v>
      </c>
      <c r="R1425" s="827">
        <v>0.28069345941686369</v>
      </c>
      <c r="S1425" s="832">
        <v>137</v>
      </c>
    </row>
    <row r="1426" spans="1:19" ht="14.45" customHeight="1" x14ac:dyDescent="0.2">
      <c r="A1426" s="821" t="s">
        <v>5435</v>
      </c>
      <c r="B1426" s="822" t="s">
        <v>5436</v>
      </c>
      <c r="C1426" s="822" t="s">
        <v>599</v>
      </c>
      <c r="D1426" s="822" t="s">
        <v>2910</v>
      </c>
      <c r="E1426" s="822" t="s">
        <v>5735</v>
      </c>
      <c r="F1426" s="822" t="s">
        <v>5770</v>
      </c>
      <c r="G1426" s="822" t="s">
        <v>5771</v>
      </c>
      <c r="H1426" s="831"/>
      <c r="I1426" s="831"/>
      <c r="J1426" s="822"/>
      <c r="K1426" s="822"/>
      <c r="L1426" s="831"/>
      <c r="M1426" s="831"/>
      <c r="N1426" s="822"/>
      <c r="O1426" s="822"/>
      <c r="P1426" s="831">
        <v>27</v>
      </c>
      <c r="Q1426" s="831">
        <v>6156</v>
      </c>
      <c r="R1426" s="827"/>
      <c r="S1426" s="832">
        <v>228</v>
      </c>
    </row>
    <row r="1427" spans="1:19" ht="14.45" customHeight="1" x14ac:dyDescent="0.2">
      <c r="A1427" s="821" t="s">
        <v>5435</v>
      </c>
      <c r="B1427" s="822" t="s">
        <v>5436</v>
      </c>
      <c r="C1427" s="822" t="s">
        <v>599</v>
      </c>
      <c r="D1427" s="822" t="s">
        <v>2910</v>
      </c>
      <c r="E1427" s="822" t="s">
        <v>5735</v>
      </c>
      <c r="F1427" s="822" t="s">
        <v>5774</v>
      </c>
      <c r="G1427" s="822" t="s">
        <v>5775</v>
      </c>
      <c r="H1427" s="831">
        <v>77</v>
      </c>
      <c r="I1427" s="831">
        <v>27335</v>
      </c>
      <c r="J1427" s="822">
        <v>0.57844506517690875</v>
      </c>
      <c r="K1427" s="822">
        <v>355</v>
      </c>
      <c r="L1427" s="831">
        <v>132</v>
      </c>
      <c r="M1427" s="831">
        <v>47256</v>
      </c>
      <c r="N1427" s="822">
        <v>1</v>
      </c>
      <c r="O1427" s="822">
        <v>358</v>
      </c>
      <c r="P1427" s="831">
        <v>98</v>
      </c>
      <c r="Q1427" s="831">
        <v>35280</v>
      </c>
      <c r="R1427" s="827">
        <v>0.74657186389029961</v>
      </c>
      <c r="S1427" s="832">
        <v>360</v>
      </c>
    </row>
    <row r="1428" spans="1:19" ht="14.45" customHeight="1" x14ac:dyDescent="0.2">
      <c r="A1428" s="821" t="s">
        <v>5435</v>
      </c>
      <c r="B1428" s="822" t="s">
        <v>5436</v>
      </c>
      <c r="C1428" s="822" t="s">
        <v>599</v>
      </c>
      <c r="D1428" s="822" t="s">
        <v>2910</v>
      </c>
      <c r="E1428" s="822" t="s">
        <v>5735</v>
      </c>
      <c r="F1428" s="822" t="s">
        <v>5776</v>
      </c>
      <c r="G1428" s="822" t="s">
        <v>5777</v>
      </c>
      <c r="H1428" s="831">
        <v>1</v>
      </c>
      <c r="I1428" s="831">
        <v>59</v>
      </c>
      <c r="J1428" s="822">
        <v>5.3734061930783242E-2</v>
      </c>
      <c r="K1428" s="822">
        <v>59</v>
      </c>
      <c r="L1428" s="831">
        <v>18</v>
      </c>
      <c r="M1428" s="831">
        <v>1098</v>
      </c>
      <c r="N1428" s="822">
        <v>1</v>
      </c>
      <c r="O1428" s="822">
        <v>61</v>
      </c>
      <c r="P1428" s="831">
        <v>8</v>
      </c>
      <c r="Q1428" s="831">
        <v>496</v>
      </c>
      <c r="R1428" s="827">
        <v>0.45173041894353372</v>
      </c>
      <c r="S1428" s="832">
        <v>62</v>
      </c>
    </row>
    <row r="1429" spans="1:19" ht="14.45" customHeight="1" x14ac:dyDescent="0.2">
      <c r="A1429" s="821" t="s">
        <v>5435</v>
      </c>
      <c r="B1429" s="822" t="s">
        <v>5436</v>
      </c>
      <c r="C1429" s="822" t="s">
        <v>599</v>
      </c>
      <c r="D1429" s="822" t="s">
        <v>2910</v>
      </c>
      <c r="E1429" s="822" t="s">
        <v>5735</v>
      </c>
      <c r="F1429" s="822" t="s">
        <v>5778</v>
      </c>
      <c r="G1429" s="822" t="s">
        <v>5779</v>
      </c>
      <c r="H1429" s="831"/>
      <c r="I1429" s="831"/>
      <c r="J1429" s="822"/>
      <c r="K1429" s="822"/>
      <c r="L1429" s="831">
        <v>9</v>
      </c>
      <c r="M1429" s="831">
        <v>6363</v>
      </c>
      <c r="N1429" s="822">
        <v>1</v>
      </c>
      <c r="O1429" s="822">
        <v>707</v>
      </c>
      <c r="P1429" s="831">
        <v>13</v>
      </c>
      <c r="Q1429" s="831">
        <v>9243</v>
      </c>
      <c r="R1429" s="827">
        <v>1.4526166902404527</v>
      </c>
      <c r="S1429" s="832">
        <v>711</v>
      </c>
    </row>
    <row r="1430" spans="1:19" ht="14.45" customHeight="1" x14ac:dyDescent="0.2">
      <c r="A1430" s="821" t="s">
        <v>5435</v>
      </c>
      <c r="B1430" s="822" t="s">
        <v>5436</v>
      </c>
      <c r="C1430" s="822" t="s">
        <v>599</v>
      </c>
      <c r="D1430" s="822" t="s">
        <v>2910</v>
      </c>
      <c r="E1430" s="822" t="s">
        <v>5735</v>
      </c>
      <c r="F1430" s="822" t="s">
        <v>5780</v>
      </c>
      <c r="G1430" s="822" t="s">
        <v>5781</v>
      </c>
      <c r="H1430" s="831"/>
      <c r="I1430" s="831"/>
      <c r="J1430" s="822"/>
      <c r="K1430" s="822"/>
      <c r="L1430" s="831"/>
      <c r="M1430" s="831"/>
      <c r="N1430" s="822"/>
      <c r="O1430" s="822"/>
      <c r="P1430" s="831">
        <v>1</v>
      </c>
      <c r="Q1430" s="831">
        <v>62</v>
      </c>
      <c r="R1430" s="827"/>
      <c r="S1430" s="832">
        <v>62</v>
      </c>
    </row>
    <row r="1431" spans="1:19" ht="14.45" customHeight="1" x14ac:dyDescent="0.2">
      <c r="A1431" s="821" t="s">
        <v>5435</v>
      </c>
      <c r="B1431" s="822" t="s">
        <v>5436</v>
      </c>
      <c r="C1431" s="822" t="s">
        <v>599</v>
      </c>
      <c r="D1431" s="822" t="s">
        <v>2910</v>
      </c>
      <c r="E1431" s="822" t="s">
        <v>5735</v>
      </c>
      <c r="F1431" s="822" t="s">
        <v>5782</v>
      </c>
      <c r="G1431" s="822" t="s">
        <v>5783</v>
      </c>
      <c r="H1431" s="831"/>
      <c r="I1431" s="831"/>
      <c r="J1431" s="822"/>
      <c r="K1431" s="822"/>
      <c r="L1431" s="831">
        <v>11</v>
      </c>
      <c r="M1431" s="831">
        <v>1276</v>
      </c>
      <c r="N1431" s="822">
        <v>1</v>
      </c>
      <c r="O1431" s="822">
        <v>116</v>
      </c>
      <c r="P1431" s="831">
        <v>9</v>
      </c>
      <c r="Q1431" s="831">
        <v>1053</v>
      </c>
      <c r="R1431" s="827">
        <v>0.82523510971786829</v>
      </c>
      <c r="S1431" s="832">
        <v>117</v>
      </c>
    </row>
    <row r="1432" spans="1:19" ht="14.45" customHeight="1" x14ac:dyDescent="0.2">
      <c r="A1432" s="821" t="s">
        <v>5435</v>
      </c>
      <c r="B1432" s="822" t="s">
        <v>5436</v>
      </c>
      <c r="C1432" s="822" t="s">
        <v>599</v>
      </c>
      <c r="D1432" s="822" t="s">
        <v>2910</v>
      </c>
      <c r="E1432" s="822" t="s">
        <v>5735</v>
      </c>
      <c r="F1432" s="822" t="s">
        <v>5784</v>
      </c>
      <c r="G1432" s="822" t="s">
        <v>5785</v>
      </c>
      <c r="H1432" s="831"/>
      <c r="I1432" s="831"/>
      <c r="J1432" s="822"/>
      <c r="K1432" s="822"/>
      <c r="L1432" s="831">
        <v>14</v>
      </c>
      <c r="M1432" s="831">
        <v>0</v>
      </c>
      <c r="N1432" s="822"/>
      <c r="O1432" s="822">
        <v>0</v>
      </c>
      <c r="P1432" s="831">
        <v>21</v>
      </c>
      <c r="Q1432" s="831">
        <v>0</v>
      </c>
      <c r="R1432" s="827"/>
      <c r="S1432" s="832">
        <v>0</v>
      </c>
    </row>
    <row r="1433" spans="1:19" ht="14.45" customHeight="1" x14ac:dyDescent="0.2">
      <c r="A1433" s="821" t="s">
        <v>5435</v>
      </c>
      <c r="B1433" s="822" t="s">
        <v>5436</v>
      </c>
      <c r="C1433" s="822" t="s">
        <v>599</v>
      </c>
      <c r="D1433" s="822" t="s">
        <v>2910</v>
      </c>
      <c r="E1433" s="822" t="s">
        <v>5735</v>
      </c>
      <c r="F1433" s="822" t="s">
        <v>5789</v>
      </c>
      <c r="G1433" s="822" t="s">
        <v>5787</v>
      </c>
      <c r="H1433" s="831"/>
      <c r="I1433" s="831"/>
      <c r="J1433" s="822"/>
      <c r="K1433" s="822"/>
      <c r="L1433" s="831"/>
      <c r="M1433" s="831"/>
      <c r="N1433" s="822"/>
      <c r="O1433" s="822"/>
      <c r="P1433" s="831">
        <v>18</v>
      </c>
      <c r="Q1433" s="831">
        <v>0</v>
      </c>
      <c r="R1433" s="827"/>
      <c r="S1433" s="832">
        <v>0</v>
      </c>
    </row>
    <row r="1434" spans="1:19" ht="14.45" customHeight="1" x14ac:dyDescent="0.2">
      <c r="A1434" s="821" t="s">
        <v>5435</v>
      </c>
      <c r="B1434" s="822" t="s">
        <v>5436</v>
      </c>
      <c r="C1434" s="822" t="s">
        <v>599</v>
      </c>
      <c r="D1434" s="822" t="s">
        <v>2910</v>
      </c>
      <c r="E1434" s="822" t="s">
        <v>5735</v>
      </c>
      <c r="F1434" s="822" t="s">
        <v>5790</v>
      </c>
      <c r="G1434" s="822" t="s">
        <v>5787</v>
      </c>
      <c r="H1434" s="831"/>
      <c r="I1434" s="831"/>
      <c r="J1434" s="822"/>
      <c r="K1434" s="822"/>
      <c r="L1434" s="831"/>
      <c r="M1434" s="831"/>
      <c r="N1434" s="822"/>
      <c r="O1434" s="822"/>
      <c r="P1434" s="831">
        <v>18</v>
      </c>
      <c r="Q1434" s="831">
        <v>0</v>
      </c>
      <c r="R1434" s="827"/>
      <c r="S1434" s="832">
        <v>0</v>
      </c>
    </row>
    <row r="1435" spans="1:19" ht="14.45" customHeight="1" x14ac:dyDescent="0.2">
      <c r="A1435" s="821" t="s">
        <v>5435</v>
      </c>
      <c r="B1435" s="822" t="s">
        <v>5436</v>
      </c>
      <c r="C1435" s="822" t="s">
        <v>599</v>
      </c>
      <c r="D1435" s="822" t="s">
        <v>2911</v>
      </c>
      <c r="E1435" s="822" t="s">
        <v>5437</v>
      </c>
      <c r="F1435" s="822" t="s">
        <v>5438</v>
      </c>
      <c r="G1435" s="822" t="s">
        <v>5439</v>
      </c>
      <c r="H1435" s="831">
        <v>0.6</v>
      </c>
      <c r="I1435" s="831">
        <v>32.46</v>
      </c>
      <c r="J1435" s="822">
        <v>0.15765700131137989</v>
      </c>
      <c r="K1435" s="822">
        <v>54.1</v>
      </c>
      <c r="L1435" s="831">
        <v>3.8000000000000003</v>
      </c>
      <c r="M1435" s="831">
        <v>205.89</v>
      </c>
      <c r="N1435" s="822">
        <v>1</v>
      </c>
      <c r="O1435" s="822">
        <v>54.181578947368415</v>
      </c>
      <c r="P1435" s="831"/>
      <c r="Q1435" s="831"/>
      <c r="R1435" s="827"/>
      <c r="S1435" s="832"/>
    </row>
    <row r="1436" spans="1:19" ht="14.45" customHeight="1" x14ac:dyDescent="0.2">
      <c r="A1436" s="821" t="s">
        <v>5435</v>
      </c>
      <c r="B1436" s="822" t="s">
        <v>5436</v>
      </c>
      <c r="C1436" s="822" t="s">
        <v>599</v>
      </c>
      <c r="D1436" s="822" t="s">
        <v>2911</v>
      </c>
      <c r="E1436" s="822" t="s">
        <v>5437</v>
      </c>
      <c r="F1436" s="822" t="s">
        <v>5440</v>
      </c>
      <c r="G1436" s="822" t="s">
        <v>5439</v>
      </c>
      <c r="H1436" s="831">
        <v>4.8</v>
      </c>
      <c r="I1436" s="831">
        <v>519.61</v>
      </c>
      <c r="J1436" s="822">
        <v>1.9908429118773947</v>
      </c>
      <c r="K1436" s="822">
        <v>108.25208333333335</v>
      </c>
      <c r="L1436" s="831">
        <v>2.4000000000000004</v>
      </c>
      <c r="M1436" s="831">
        <v>261</v>
      </c>
      <c r="N1436" s="822">
        <v>1</v>
      </c>
      <c r="O1436" s="822">
        <v>108.74999999999999</v>
      </c>
      <c r="P1436" s="831"/>
      <c r="Q1436" s="831"/>
      <c r="R1436" s="827"/>
      <c r="S1436" s="832"/>
    </row>
    <row r="1437" spans="1:19" ht="14.45" customHeight="1" x14ac:dyDescent="0.2">
      <c r="A1437" s="821" t="s">
        <v>5435</v>
      </c>
      <c r="B1437" s="822" t="s">
        <v>5436</v>
      </c>
      <c r="C1437" s="822" t="s">
        <v>599</v>
      </c>
      <c r="D1437" s="822" t="s">
        <v>2911</v>
      </c>
      <c r="E1437" s="822" t="s">
        <v>5437</v>
      </c>
      <c r="F1437" s="822" t="s">
        <v>5442</v>
      </c>
      <c r="G1437" s="822" t="s">
        <v>5443</v>
      </c>
      <c r="H1437" s="831">
        <v>0.4</v>
      </c>
      <c r="I1437" s="831">
        <v>5.14</v>
      </c>
      <c r="J1437" s="822"/>
      <c r="K1437" s="822">
        <v>12.849999999999998</v>
      </c>
      <c r="L1437" s="831"/>
      <c r="M1437" s="831"/>
      <c r="N1437" s="822"/>
      <c r="O1437" s="822"/>
      <c r="P1437" s="831">
        <v>1.6</v>
      </c>
      <c r="Q1437" s="831">
        <v>20.57</v>
      </c>
      <c r="R1437" s="827"/>
      <c r="S1437" s="832">
        <v>12.856249999999999</v>
      </c>
    </row>
    <row r="1438" spans="1:19" ht="14.45" customHeight="1" x14ac:dyDescent="0.2">
      <c r="A1438" s="821" t="s">
        <v>5435</v>
      </c>
      <c r="B1438" s="822" t="s">
        <v>5436</v>
      </c>
      <c r="C1438" s="822" t="s">
        <v>599</v>
      </c>
      <c r="D1438" s="822" t="s">
        <v>2911</v>
      </c>
      <c r="E1438" s="822" t="s">
        <v>5437</v>
      </c>
      <c r="F1438" s="822" t="s">
        <v>5444</v>
      </c>
      <c r="G1438" s="822" t="s">
        <v>5445</v>
      </c>
      <c r="H1438" s="831">
        <v>4</v>
      </c>
      <c r="I1438" s="831">
        <v>816.3599999999999</v>
      </c>
      <c r="J1438" s="822">
        <v>1.7771682340647856</v>
      </c>
      <c r="K1438" s="822">
        <v>204.08999999999997</v>
      </c>
      <c r="L1438" s="831">
        <v>2.6</v>
      </c>
      <c r="M1438" s="831">
        <v>459.35999999999996</v>
      </c>
      <c r="N1438" s="822">
        <v>1</v>
      </c>
      <c r="O1438" s="822">
        <v>176.67692307692306</v>
      </c>
      <c r="P1438" s="831">
        <v>3.5999999999999996</v>
      </c>
      <c r="Q1438" s="831">
        <v>739.43999999999994</v>
      </c>
      <c r="R1438" s="827">
        <v>1.609717868338558</v>
      </c>
      <c r="S1438" s="832">
        <v>205.4</v>
      </c>
    </row>
    <row r="1439" spans="1:19" ht="14.45" customHeight="1" x14ac:dyDescent="0.2">
      <c r="A1439" s="821" t="s">
        <v>5435</v>
      </c>
      <c r="B1439" s="822" t="s">
        <v>5436</v>
      </c>
      <c r="C1439" s="822" t="s">
        <v>599</v>
      </c>
      <c r="D1439" s="822" t="s">
        <v>2911</v>
      </c>
      <c r="E1439" s="822" t="s">
        <v>5437</v>
      </c>
      <c r="F1439" s="822" t="s">
        <v>5448</v>
      </c>
      <c r="G1439" s="822" t="s">
        <v>1341</v>
      </c>
      <c r="H1439" s="831">
        <v>155</v>
      </c>
      <c r="I1439" s="831">
        <v>2114.16</v>
      </c>
      <c r="J1439" s="822">
        <v>3.1005323595406749</v>
      </c>
      <c r="K1439" s="822">
        <v>13.639741935483871</v>
      </c>
      <c r="L1439" s="831">
        <v>51</v>
      </c>
      <c r="M1439" s="831">
        <v>681.87</v>
      </c>
      <c r="N1439" s="822">
        <v>1</v>
      </c>
      <c r="O1439" s="822">
        <v>13.37</v>
      </c>
      <c r="P1439" s="831"/>
      <c r="Q1439" s="831"/>
      <c r="R1439" s="827"/>
      <c r="S1439" s="832"/>
    </row>
    <row r="1440" spans="1:19" ht="14.45" customHeight="1" x14ac:dyDescent="0.2">
      <c r="A1440" s="821" t="s">
        <v>5435</v>
      </c>
      <c r="B1440" s="822" t="s">
        <v>5436</v>
      </c>
      <c r="C1440" s="822" t="s">
        <v>599</v>
      </c>
      <c r="D1440" s="822" t="s">
        <v>2911</v>
      </c>
      <c r="E1440" s="822" t="s">
        <v>5437</v>
      </c>
      <c r="F1440" s="822" t="s">
        <v>5453</v>
      </c>
      <c r="G1440" s="822" t="s">
        <v>884</v>
      </c>
      <c r="H1440" s="831"/>
      <c r="I1440" s="831"/>
      <c r="J1440" s="822"/>
      <c r="K1440" s="822"/>
      <c r="L1440" s="831"/>
      <c r="M1440" s="831"/>
      <c r="N1440" s="822"/>
      <c r="O1440" s="822"/>
      <c r="P1440" s="831">
        <v>1.6</v>
      </c>
      <c r="Q1440" s="831">
        <v>424.11</v>
      </c>
      <c r="R1440" s="827"/>
      <c r="S1440" s="832">
        <v>265.06874999999997</v>
      </c>
    </row>
    <row r="1441" spans="1:19" ht="14.45" customHeight="1" x14ac:dyDescent="0.2">
      <c r="A1441" s="821" t="s">
        <v>5435</v>
      </c>
      <c r="B1441" s="822" t="s">
        <v>5436</v>
      </c>
      <c r="C1441" s="822" t="s">
        <v>599</v>
      </c>
      <c r="D1441" s="822" t="s">
        <v>2911</v>
      </c>
      <c r="E1441" s="822" t="s">
        <v>5437</v>
      </c>
      <c r="F1441" s="822" t="s">
        <v>5454</v>
      </c>
      <c r="G1441" s="822" t="s">
        <v>884</v>
      </c>
      <c r="H1441" s="831"/>
      <c r="I1441" s="831"/>
      <c r="J1441" s="822"/>
      <c r="K1441" s="822"/>
      <c r="L1441" s="831"/>
      <c r="M1441" s="831"/>
      <c r="N1441" s="822"/>
      <c r="O1441" s="822"/>
      <c r="P1441" s="831">
        <v>0.09</v>
      </c>
      <c r="Q1441" s="831">
        <v>29.21</v>
      </c>
      <c r="R1441" s="827"/>
      <c r="S1441" s="832">
        <v>324.5555555555556</v>
      </c>
    </row>
    <row r="1442" spans="1:19" ht="14.45" customHeight="1" x14ac:dyDescent="0.2">
      <c r="A1442" s="821" t="s">
        <v>5435</v>
      </c>
      <c r="B1442" s="822" t="s">
        <v>5436</v>
      </c>
      <c r="C1442" s="822" t="s">
        <v>599</v>
      </c>
      <c r="D1442" s="822" t="s">
        <v>2911</v>
      </c>
      <c r="E1442" s="822" t="s">
        <v>5437</v>
      </c>
      <c r="F1442" s="822" t="s">
        <v>5455</v>
      </c>
      <c r="G1442" s="822" t="s">
        <v>5456</v>
      </c>
      <c r="H1442" s="831">
        <v>40</v>
      </c>
      <c r="I1442" s="831">
        <v>917913.02</v>
      </c>
      <c r="J1442" s="822">
        <v>0.68852322990719461</v>
      </c>
      <c r="K1442" s="822">
        <v>22947.825499999999</v>
      </c>
      <c r="L1442" s="831">
        <v>65</v>
      </c>
      <c r="M1442" s="831">
        <v>1333162.02</v>
      </c>
      <c r="N1442" s="822">
        <v>1</v>
      </c>
      <c r="O1442" s="822">
        <v>20510.184923076922</v>
      </c>
      <c r="P1442" s="831">
        <v>74</v>
      </c>
      <c r="Q1442" s="831">
        <v>1511131.9999999998</v>
      </c>
      <c r="R1442" s="827">
        <v>1.1334946370584422</v>
      </c>
      <c r="S1442" s="832">
        <v>20420.7027027027</v>
      </c>
    </row>
    <row r="1443" spans="1:19" ht="14.45" customHeight="1" x14ac:dyDescent="0.2">
      <c r="A1443" s="821" t="s">
        <v>5435</v>
      </c>
      <c r="B1443" s="822" t="s">
        <v>5436</v>
      </c>
      <c r="C1443" s="822" t="s">
        <v>599</v>
      </c>
      <c r="D1443" s="822" t="s">
        <v>2911</v>
      </c>
      <c r="E1443" s="822" t="s">
        <v>5437</v>
      </c>
      <c r="F1443" s="822" t="s">
        <v>5459</v>
      </c>
      <c r="G1443" s="822" t="s">
        <v>2824</v>
      </c>
      <c r="H1443" s="831"/>
      <c r="I1443" s="831"/>
      <c r="J1443" s="822"/>
      <c r="K1443" s="822"/>
      <c r="L1443" s="831">
        <v>2</v>
      </c>
      <c r="M1443" s="831">
        <v>26316.080000000002</v>
      </c>
      <c r="N1443" s="822">
        <v>1</v>
      </c>
      <c r="O1443" s="822">
        <v>13158.04</v>
      </c>
      <c r="P1443" s="831"/>
      <c r="Q1443" s="831"/>
      <c r="R1443" s="827"/>
      <c r="S1443" s="832"/>
    </row>
    <row r="1444" spans="1:19" ht="14.45" customHeight="1" x14ac:dyDescent="0.2">
      <c r="A1444" s="821" t="s">
        <v>5435</v>
      </c>
      <c r="B1444" s="822" t="s">
        <v>5436</v>
      </c>
      <c r="C1444" s="822" t="s">
        <v>599</v>
      </c>
      <c r="D1444" s="822" t="s">
        <v>2911</v>
      </c>
      <c r="E1444" s="822" t="s">
        <v>5437</v>
      </c>
      <c r="F1444" s="822" t="s">
        <v>5460</v>
      </c>
      <c r="G1444" s="822" t="s">
        <v>5461</v>
      </c>
      <c r="H1444" s="831">
        <v>2</v>
      </c>
      <c r="I1444" s="831">
        <v>57089.94</v>
      </c>
      <c r="J1444" s="822">
        <v>1.9999978980557016</v>
      </c>
      <c r="K1444" s="822">
        <v>28544.97</v>
      </c>
      <c r="L1444" s="831">
        <v>1</v>
      </c>
      <c r="M1444" s="831">
        <v>28545</v>
      </c>
      <c r="N1444" s="822">
        <v>1</v>
      </c>
      <c r="O1444" s="822">
        <v>28545</v>
      </c>
      <c r="P1444" s="831">
        <v>5</v>
      </c>
      <c r="Q1444" s="831">
        <v>141437.6</v>
      </c>
      <c r="R1444" s="827">
        <v>4.9548992818356981</v>
      </c>
      <c r="S1444" s="832">
        <v>28287.52</v>
      </c>
    </row>
    <row r="1445" spans="1:19" ht="14.45" customHeight="1" x14ac:dyDescent="0.2">
      <c r="A1445" s="821" t="s">
        <v>5435</v>
      </c>
      <c r="B1445" s="822" t="s">
        <v>5436</v>
      </c>
      <c r="C1445" s="822" t="s">
        <v>599</v>
      </c>
      <c r="D1445" s="822" t="s">
        <v>2911</v>
      </c>
      <c r="E1445" s="822" t="s">
        <v>5437</v>
      </c>
      <c r="F1445" s="822" t="s">
        <v>5462</v>
      </c>
      <c r="G1445" s="822" t="s">
        <v>5461</v>
      </c>
      <c r="H1445" s="831">
        <v>1</v>
      </c>
      <c r="I1445" s="831">
        <v>57847.6</v>
      </c>
      <c r="J1445" s="822">
        <v>1</v>
      </c>
      <c r="K1445" s="822">
        <v>57847.6</v>
      </c>
      <c r="L1445" s="831">
        <v>1</v>
      </c>
      <c r="M1445" s="831">
        <v>57847.6</v>
      </c>
      <c r="N1445" s="822">
        <v>1</v>
      </c>
      <c r="O1445" s="822">
        <v>57847.6</v>
      </c>
      <c r="P1445" s="831">
        <v>5</v>
      </c>
      <c r="Q1445" s="831">
        <v>286982</v>
      </c>
      <c r="R1445" s="827">
        <v>4.9610009749756259</v>
      </c>
      <c r="S1445" s="832">
        <v>57396.4</v>
      </c>
    </row>
    <row r="1446" spans="1:19" ht="14.45" customHeight="1" x14ac:dyDescent="0.2">
      <c r="A1446" s="821" t="s">
        <v>5435</v>
      </c>
      <c r="B1446" s="822" t="s">
        <v>5436</v>
      </c>
      <c r="C1446" s="822" t="s">
        <v>599</v>
      </c>
      <c r="D1446" s="822" t="s">
        <v>2911</v>
      </c>
      <c r="E1446" s="822" t="s">
        <v>5437</v>
      </c>
      <c r="F1446" s="822" t="s">
        <v>5463</v>
      </c>
      <c r="G1446" s="822" t="s">
        <v>5461</v>
      </c>
      <c r="H1446" s="831">
        <v>10</v>
      </c>
      <c r="I1446" s="831">
        <v>1114466.24</v>
      </c>
      <c r="J1446" s="822">
        <v>0.71428330442785748</v>
      </c>
      <c r="K1446" s="822">
        <v>111446.624</v>
      </c>
      <c r="L1446" s="831">
        <v>14</v>
      </c>
      <c r="M1446" s="831">
        <v>1560258</v>
      </c>
      <c r="N1446" s="822">
        <v>1</v>
      </c>
      <c r="O1446" s="822">
        <v>111447</v>
      </c>
      <c r="P1446" s="831">
        <v>9</v>
      </c>
      <c r="Q1446" s="831">
        <v>998510</v>
      </c>
      <c r="R1446" s="827">
        <v>0.63996467250929012</v>
      </c>
      <c r="S1446" s="832">
        <v>110945.55555555556</v>
      </c>
    </row>
    <row r="1447" spans="1:19" ht="14.45" customHeight="1" x14ac:dyDescent="0.2">
      <c r="A1447" s="821" t="s">
        <v>5435</v>
      </c>
      <c r="B1447" s="822" t="s">
        <v>5436</v>
      </c>
      <c r="C1447" s="822" t="s">
        <v>599</v>
      </c>
      <c r="D1447" s="822" t="s">
        <v>2911</v>
      </c>
      <c r="E1447" s="822" t="s">
        <v>5437</v>
      </c>
      <c r="F1447" s="822" t="s">
        <v>5464</v>
      </c>
      <c r="G1447" s="822" t="s">
        <v>5465</v>
      </c>
      <c r="H1447" s="831">
        <v>45</v>
      </c>
      <c r="I1447" s="831">
        <v>3547214.26</v>
      </c>
      <c r="J1447" s="822">
        <v>0.95744660877348153</v>
      </c>
      <c r="K1447" s="822">
        <v>78826.983555555547</v>
      </c>
      <c r="L1447" s="831">
        <v>47</v>
      </c>
      <c r="M1447" s="831">
        <v>3704869</v>
      </c>
      <c r="N1447" s="822">
        <v>1</v>
      </c>
      <c r="O1447" s="822">
        <v>78827</v>
      </c>
      <c r="P1447" s="831">
        <v>29</v>
      </c>
      <c r="Q1447" s="831">
        <v>2285983</v>
      </c>
      <c r="R1447" s="827">
        <v>0.61702127659574468</v>
      </c>
      <c r="S1447" s="832">
        <v>78827</v>
      </c>
    </row>
    <row r="1448" spans="1:19" ht="14.45" customHeight="1" x14ac:dyDescent="0.2">
      <c r="A1448" s="821" t="s">
        <v>5435</v>
      </c>
      <c r="B1448" s="822" t="s">
        <v>5436</v>
      </c>
      <c r="C1448" s="822" t="s">
        <v>599</v>
      </c>
      <c r="D1448" s="822" t="s">
        <v>2911</v>
      </c>
      <c r="E1448" s="822" t="s">
        <v>5437</v>
      </c>
      <c r="F1448" s="822" t="s">
        <v>5466</v>
      </c>
      <c r="G1448" s="822" t="s">
        <v>5467</v>
      </c>
      <c r="H1448" s="831">
        <v>46</v>
      </c>
      <c r="I1448" s="831">
        <v>1531822.14</v>
      </c>
      <c r="J1448" s="822">
        <v>0.82814205301654409</v>
      </c>
      <c r="K1448" s="822">
        <v>33300.481304347821</v>
      </c>
      <c r="L1448" s="831">
        <v>77</v>
      </c>
      <c r="M1448" s="831">
        <v>1849709.4</v>
      </c>
      <c r="N1448" s="822">
        <v>1</v>
      </c>
      <c r="O1448" s="822">
        <v>24022.199999999997</v>
      </c>
      <c r="P1448" s="831">
        <v>96</v>
      </c>
      <c r="Q1448" s="831">
        <v>558024</v>
      </c>
      <c r="R1448" s="827">
        <v>0.30168198312664685</v>
      </c>
      <c r="S1448" s="832">
        <v>5812.75</v>
      </c>
    </row>
    <row r="1449" spans="1:19" ht="14.45" customHeight="1" x14ac:dyDescent="0.2">
      <c r="A1449" s="821" t="s">
        <v>5435</v>
      </c>
      <c r="B1449" s="822" t="s">
        <v>5436</v>
      </c>
      <c r="C1449" s="822" t="s">
        <v>599</v>
      </c>
      <c r="D1449" s="822" t="s">
        <v>2911</v>
      </c>
      <c r="E1449" s="822" t="s">
        <v>5437</v>
      </c>
      <c r="F1449" s="822" t="s">
        <v>5468</v>
      </c>
      <c r="G1449" s="822" t="s">
        <v>5469</v>
      </c>
      <c r="H1449" s="831">
        <v>4</v>
      </c>
      <c r="I1449" s="831">
        <v>33178.28</v>
      </c>
      <c r="J1449" s="822">
        <v>0.33474259401629203</v>
      </c>
      <c r="K1449" s="822">
        <v>8294.57</v>
      </c>
      <c r="L1449" s="831">
        <v>12</v>
      </c>
      <c r="M1449" s="831">
        <v>99115.8</v>
      </c>
      <c r="N1449" s="822">
        <v>1</v>
      </c>
      <c r="O1449" s="822">
        <v>8259.65</v>
      </c>
      <c r="P1449" s="831">
        <v>12</v>
      </c>
      <c r="Q1449" s="831">
        <v>90981.16</v>
      </c>
      <c r="R1449" s="827">
        <v>0.91792791865676315</v>
      </c>
      <c r="S1449" s="832">
        <v>7581.7633333333333</v>
      </c>
    </row>
    <row r="1450" spans="1:19" ht="14.45" customHeight="1" x14ac:dyDescent="0.2">
      <c r="A1450" s="821" t="s">
        <v>5435</v>
      </c>
      <c r="B1450" s="822" t="s">
        <v>5436</v>
      </c>
      <c r="C1450" s="822" t="s">
        <v>599</v>
      </c>
      <c r="D1450" s="822" t="s">
        <v>2911</v>
      </c>
      <c r="E1450" s="822" t="s">
        <v>5437</v>
      </c>
      <c r="F1450" s="822" t="s">
        <v>5472</v>
      </c>
      <c r="G1450" s="822" t="s">
        <v>5467</v>
      </c>
      <c r="H1450" s="831">
        <v>6</v>
      </c>
      <c r="I1450" s="831">
        <v>592116.65</v>
      </c>
      <c r="J1450" s="822">
        <v>0.74595117753919882</v>
      </c>
      <c r="K1450" s="822">
        <v>98686.108333333337</v>
      </c>
      <c r="L1450" s="831">
        <v>11</v>
      </c>
      <c r="M1450" s="831">
        <v>793774</v>
      </c>
      <c r="N1450" s="822">
        <v>1</v>
      </c>
      <c r="O1450" s="822">
        <v>72161.272727272721</v>
      </c>
      <c r="P1450" s="831">
        <v>6</v>
      </c>
      <c r="Q1450" s="831">
        <v>104629.44</v>
      </c>
      <c r="R1450" s="827">
        <v>0.13181263180703828</v>
      </c>
      <c r="S1450" s="832">
        <v>17438.240000000002</v>
      </c>
    </row>
    <row r="1451" spans="1:19" ht="14.45" customHeight="1" x14ac:dyDescent="0.2">
      <c r="A1451" s="821" t="s">
        <v>5435</v>
      </c>
      <c r="B1451" s="822" t="s">
        <v>5436</v>
      </c>
      <c r="C1451" s="822" t="s">
        <v>599</v>
      </c>
      <c r="D1451" s="822" t="s">
        <v>2911</v>
      </c>
      <c r="E1451" s="822" t="s">
        <v>5437</v>
      </c>
      <c r="F1451" s="822" t="s">
        <v>5473</v>
      </c>
      <c r="G1451" s="822" t="s">
        <v>2095</v>
      </c>
      <c r="H1451" s="831"/>
      <c r="I1451" s="831"/>
      <c r="J1451" s="822"/>
      <c r="K1451" s="822"/>
      <c r="L1451" s="831">
        <v>1.6</v>
      </c>
      <c r="M1451" s="831">
        <v>10370.76</v>
      </c>
      <c r="N1451" s="822">
        <v>1</v>
      </c>
      <c r="O1451" s="822">
        <v>6481.7249999999995</v>
      </c>
      <c r="P1451" s="831"/>
      <c r="Q1451" s="831"/>
      <c r="R1451" s="827"/>
      <c r="S1451" s="832"/>
    </row>
    <row r="1452" spans="1:19" ht="14.45" customHeight="1" x14ac:dyDescent="0.2">
      <c r="A1452" s="821" t="s">
        <v>5435</v>
      </c>
      <c r="B1452" s="822" t="s">
        <v>5436</v>
      </c>
      <c r="C1452" s="822" t="s">
        <v>599</v>
      </c>
      <c r="D1452" s="822" t="s">
        <v>2911</v>
      </c>
      <c r="E1452" s="822" t="s">
        <v>5437</v>
      </c>
      <c r="F1452" s="822" t="s">
        <v>5474</v>
      </c>
      <c r="G1452" s="822" t="s">
        <v>2095</v>
      </c>
      <c r="H1452" s="831"/>
      <c r="I1452" s="831"/>
      <c r="J1452" s="822"/>
      <c r="K1452" s="822"/>
      <c r="L1452" s="831">
        <v>3</v>
      </c>
      <c r="M1452" s="831">
        <v>77780.88</v>
      </c>
      <c r="N1452" s="822">
        <v>1</v>
      </c>
      <c r="O1452" s="822">
        <v>25926.960000000003</v>
      </c>
      <c r="P1452" s="831"/>
      <c r="Q1452" s="831"/>
      <c r="R1452" s="827"/>
      <c r="S1452" s="832"/>
    </row>
    <row r="1453" spans="1:19" ht="14.45" customHeight="1" x14ac:dyDescent="0.2">
      <c r="A1453" s="821" t="s">
        <v>5435</v>
      </c>
      <c r="B1453" s="822" t="s">
        <v>5436</v>
      </c>
      <c r="C1453" s="822" t="s">
        <v>599</v>
      </c>
      <c r="D1453" s="822" t="s">
        <v>2911</v>
      </c>
      <c r="E1453" s="822" t="s">
        <v>5437</v>
      </c>
      <c r="F1453" s="822" t="s">
        <v>5475</v>
      </c>
      <c r="G1453" s="822" t="s">
        <v>2107</v>
      </c>
      <c r="H1453" s="831"/>
      <c r="I1453" s="831"/>
      <c r="J1453" s="822"/>
      <c r="K1453" s="822"/>
      <c r="L1453" s="831"/>
      <c r="M1453" s="831"/>
      <c r="N1453" s="822"/>
      <c r="O1453" s="822"/>
      <c r="P1453" s="831">
        <v>11</v>
      </c>
      <c r="Q1453" s="831">
        <v>53796.49</v>
      </c>
      <c r="R1453" s="827"/>
      <c r="S1453" s="832">
        <v>4890.59</v>
      </c>
    </row>
    <row r="1454" spans="1:19" ht="14.45" customHeight="1" x14ac:dyDescent="0.2">
      <c r="A1454" s="821" t="s">
        <v>5435</v>
      </c>
      <c r="B1454" s="822" t="s">
        <v>5436</v>
      </c>
      <c r="C1454" s="822" t="s">
        <v>599</v>
      </c>
      <c r="D1454" s="822" t="s">
        <v>2911</v>
      </c>
      <c r="E1454" s="822" t="s">
        <v>5437</v>
      </c>
      <c r="F1454" s="822" t="s">
        <v>5477</v>
      </c>
      <c r="G1454" s="822" t="s">
        <v>2837</v>
      </c>
      <c r="H1454" s="831">
        <v>15.74</v>
      </c>
      <c r="I1454" s="831">
        <v>159911.26999999999</v>
      </c>
      <c r="J1454" s="822"/>
      <c r="K1454" s="822">
        <v>10159.547013977128</v>
      </c>
      <c r="L1454" s="831"/>
      <c r="M1454" s="831"/>
      <c r="N1454" s="822"/>
      <c r="O1454" s="822"/>
      <c r="P1454" s="831"/>
      <c r="Q1454" s="831"/>
      <c r="R1454" s="827"/>
      <c r="S1454" s="832"/>
    </row>
    <row r="1455" spans="1:19" ht="14.45" customHeight="1" x14ac:dyDescent="0.2">
      <c r="A1455" s="821" t="s">
        <v>5435</v>
      </c>
      <c r="B1455" s="822" t="s">
        <v>5436</v>
      </c>
      <c r="C1455" s="822" t="s">
        <v>599</v>
      </c>
      <c r="D1455" s="822" t="s">
        <v>2911</v>
      </c>
      <c r="E1455" s="822" t="s">
        <v>5437</v>
      </c>
      <c r="F1455" s="822" t="s">
        <v>5478</v>
      </c>
      <c r="G1455" s="822"/>
      <c r="H1455" s="831">
        <v>3</v>
      </c>
      <c r="I1455" s="831">
        <v>146.22</v>
      </c>
      <c r="J1455" s="822"/>
      <c r="K1455" s="822">
        <v>48.74</v>
      </c>
      <c r="L1455" s="831"/>
      <c r="M1455" s="831"/>
      <c r="N1455" s="822"/>
      <c r="O1455" s="822"/>
      <c r="P1455" s="831"/>
      <c r="Q1455" s="831"/>
      <c r="R1455" s="827"/>
      <c r="S1455" s="832"/>
    </row>
    <row r="1456" spans="1:19" ht="14.45" customHeight="1" x14ac:dyDescent="0.2">
      <c r="A1456" s="821" t="s">
        <v>5435</v>
      </c>
      <c r="B1456" s="822" t="s">
        <v>5436</v>
      </c>
      <c r="C1456" s="822" t="s">
        <v>599</v>
      </c>
      <c r="D1456" s="822" t="s">
        <v>2911</v>
      </c>
      <c r="E1456" s="822" t="s">
        <v>5437</v>
      </c>
      <c r="F1456" s="822" t="s">
        <v>5479</v>
      </c>
      <c r="G1456" s="822" t="s">
        <v>2057</v>
      </c>
      <c r="H1456" s="831"/>
      <c r="I1456" s="831"/>
      <c r="J1456" s="822"/>
      <c r="K1456" s="822"/>
      <c r="L1456" s="831">
        <v>8</v>
      </c>
      <c r="M1456" s="831">
        <v>10326.880000000001</v>
      </c>
      <c r="N1456" s="822">
        <v>1</v>
      </c>
      <c r="O1456" s="822">
        <v>1290.8600000000001</v>
      </c>
      <c r="P1456" s="831"/>
      <c r="Q1456" s="831"/>
      <c r="R1456" s="827"/>
      <c r="S1456" s="832"/>
    </row>
    <row r="1457" spans="1:19" ht="14.45" customHeight="1" x14ac:dyDescent="0.2">
      <c r="A1457" s="821" t="s">
        <v>5435</v>
      </c>
      <c r="B1457" s="822" t="s">
        <v>5436</v>
      </c>
      <c r="C1457" s="822" t="s">
        <v>599</v>
      </c>
      <c r="D1457" s="822" t="s">
        <v>2911</v>
      </c>
      <c r="E1457" s="822" t="s">
        <v>5437</v>
      </c>
      <c r="F1457" s="822" t="s">
        <v>5481</v>
      </c>
      <c r="G1457" s="822" t="s">
        <v>1298</v>
      </c>
      <c r="H1457" s="831">
        <v>6</v>
      </c>
      <c r="I1457" s="831">
        <v>1091.56</v>
      </c>
      <c r="J1457" s="822">
        <v>0.86444449724010675</v>
      </c>
      <c r="K1457" s="822">
        <v>181.92666666666665</v>
      </c>
      <c r="L1457" s="831">
        <v>7.1999999999999993</v>
      </c>
      <c r="M1457" s="831">
        <v>1262.73</v>
      </c>
      <c r="N1457" s="822">
        <v>1</v>
      </c>
      <c r="O1457" s="822">
        <v>175.37916666666669</v>
      </c>
      <c r="P1457" s="831">
        <v>6.4</v>
      </c>
      <c r="Q1457" s="831">
        <v>1121.28</v>
      </c>
      <c r="R1457" s="827">
        <v>0.88798080349718467</v>
      </c>
      <c r="S1457" s="832">
        <v>175.2</v>
      </c>
    </row>
    <row r="1458" spans="1:19" ht="14.45" customHeight="1" x14ac:dyDescent="0.2">
      <c r="A1458" s="821" t="s">
        <v>5435</v>
      </c>
      <c r="B1458" s="822" t="s">
        <v>5436</v>
      </c>
      <c r="C1458" s="822" t="s">
        <v>599</v>
      </c>
      <c r="D1458" s="822" t="s">
        <v>2911</v>
      </c>
      <c r="E1458" s="822" t="s">
        <v>5437</v>
      </c>
      <c r="F1458" s="822" t="s">
        <v>5482</v>
      </c>
      <c r="G1458" s="822" t="s">
        <v>816</v>
      </c>
      <c r="H1458" s="831">
        <v>4.5999999999999996</v>
      </c>
      <c r="I1458" s="831">
        <v>391.69000000000005</v>
      </c>
      <c r="J1458" s="822">
        <v>3.6057258584184853</v>
      </c>
      <c r="K1458" s="822">
        <v>85.15000000000002</v>
      </c>
      <c r="L1458" s="831">
        <v>1.7999999999999998</v>
      </c>
      <c r="M1458" s="831">
        <v>108.63</v>
      </c>
      <c r="N1458" s="822">
        <v>1</v>
      </c>
      <c r="O1458" s="822">
        <v>60.35</v>
      </c>
      <c r="P1458" s="831">
        <v>16.5</v>
      </c>
      <c r="Q1458" s="831">
        <v>985.58999999999992</v>
      </c>
      <c r="R1458" s="827">
        <v>9.0729080364540184</v>
      </c>
      <c r="S1458" s="832">
        <v>59.732727272727267</v>
      </c>
    </row>
    <row r="1459" spans="1:19" ht="14.45" customHeight="1" x14ac:dyDescent="0.2">
      <c r="A1459" s="821" t="s">
        <v>5435</v>
      </c>
      <c r="B1459" s="822" t="s">
        <v>5436</v>
      </c>
      <c r="C1459" s="822" t="s">
        <v>599</v>
      </c>
      <c r="D1459" s="822" t="s">
        <v>2911</v>
      </c>
      <c r="E1459" s="822" t="s">
        <v>5437</v>
      </c>
      <c r="F1459" s="822" t="s">
        <v>5483</v>
      </c>
      <c r="G1459" s="822" t="s">
        <v>3632</v>
      </c>
      <c r="H1459" s="831">
        <v>2.9400000000000004</v>
      </c>
      <c r="I1459" s="831">
        <v>2017.35</v>
      </c>
      <c r="J1459" s="822">
        <v>32.669635627530361</v>
      </c>
      <c r="K1459" s="822">
        <v>686.17346938775495</v>
      </c>
      <c r="L1459" s="831">
        <v>0.09</v>
      </c>
      <c r="M1459" s="831">
        <v>61.75</v>
      </c>
      <c r="N1459" s="822">
        <v>1</v>
      </c>
      <c r="O1459" s="822">
        <v>686.11111111111109</v>
      </c>
      <c r="P1459" s="831"/>
      <c r="Q1459" s="831"/>
      <c r="R1459" s="827"/>
      <c r="S1459" s="832"/>
    </row>
    <row r="1460" spans="1:19" ht="14.45" customHeight="1" x14ac:dyDescent="0.2">
      <c r="A1460" s="821" t="s">
        <v>5435</v>
      </c>
      <c r="B1460" s="822" t="s">
        <v>5436</v>
      </c>
      <c r="C1460" s="822" t="s">
        <v>599</v>
      </c>
      <c r="D1460" s="822" t="s">
        <v>2911</v>
      </c>
      <c r="E1460" s="822" t="s">
        <v>5437</v>
      </c>
      <c r="F1460" s="822" t="s">
        <v>5484</v>
      </c>
      <c r="G1460" s="822" t="s">
        <v>3632</v>
      </c>
      <c r="H1460" s="831">
        <v>4.6500000000000004</v>
      </c>
      <c r="I1460" s="831">
        <v>797.7</v>
      </c>
      <c r="J1460" s="822">
        <v>16.608369768894441</v>
      </c>
      <c r="K1460" s="822">
        <v>171.54838709677418</v>
      </c>
      <c r="L1460" s="831">
        <v>0.28000000000000003</v>
      </c>
      <c r="M1460" s="831">
        <v>48.03</v>
      </c>
      <c r="N1460" s="822">
        <v>1</v>
      </c>
      <c r="O1460" s="822">
        <v>171.53571428571428</v>
      </c>
      <c r="P1460" s="831"/>
      <c r="Q1460" s="831"/>
      <c r="R1460" s="827"/>
      <c r="S1460" s="832"/>
    </row>
    <row r="1461" spans="1:19" ht="14.45" customHeight="1" x14ac:dyDescent="0.2">
      <c r="A1461" s="821" t="s">
        <v>5435</v>
      </c>
      <c r="B1461" s="822" t="s">
        <v>5436</v>
      </c>
      <c r="C1461" s="822" t="s">
        <v>599</v>
      </c>
      <c r="D1461" s="822" t="s">
        <v>2911</v>
      </c>
      <c r="E1461" s="822" t="s">
        <v>5437</v>
      </c>
      <c r="F1461" s="822" t="s">
        <v>5485</v>
      </c>
      <c r="G1461" s="822" t="s">
        <v>3632</v>
      </c>
      <c r="H1461" s="831">
        <v>1.28</v>
      </c>
      <c r="I1461" s="831">
        <v>439.15</v>
      </c>
      <c r="J1461" s="822">
        <v>0.32323001847449262</v>
      </c>
      <c r="K1461" s="822">
        <v>343.0859375</v>
      </c>
      <c r="L1461" s="831">
        <v>3.96</v>
      </c>
      <c r="M1461" s="831">
        <v>1358.63</v>
      </c>
      <c r="N1461" s="822">
        <v>1</v>
      </c>
      <c r="O1461" s="822">
        <v>343.08838383838389</v>
      </c>
      <c r="P1461" s="831"/>
      <c r="Q1461" s="831"/>
      <c r="R1461" s="827"/>
      <c r="S1461" s="832"/>
    </row>
    <row r="1462" spans="1:19" ht="14.45" customHeight="1" x14ac:dyDescent="0.2">
      <c r="A1462" s="821" t="s">
        <v>5435</v>
      </c>
      <c r="B1462" s="822" t="s">
        <v>5436</v>
      </c>
      <c r="C1462" s="822" t="s">
        <v>599</v>
      </c>
      <c r="D1462" s="822" t="s">
        <v>2911</v>
      </c>
      <c r="E1462" s="822" t="s">
        <v>5437</v>
      </c>
      <c r="F1462" s="822" t="s">
        <v>5486</v>
      </c>
      <c r="G1462" s="822" t="s">
        <v>1392</v>
      </c>
      <c r="H1462" s="831">
        <v>1</v>
      </c>
      <c r="I1462" s="831">
        <v>53.800000000000004</v>
      </c>
      <c r="J1462" s="822">
        <v>0.30189102743953766</v>
      </c>
      <c r="K1462" s="822">
        <v>53.800000000000004</v>
      </c>
      <c r="L1462" s="831">
        <v>4</v>
      </c>
      <c r="M1462" s="831">
        <v>178.20999999999998</v>
      </c>
      <c r="N1462" s="822">
        <v>1</v>
      </c>
      <c r="O1462" s="822">
        <v>44.552499999999995</v>
      </c>
      <c r="P1462" s="831"/>
      <c r="Q1462" s="831"/>
      <c r="R1462" s="827"/>
      <c r="S1462" s="832"/>
    </row>
    <row r="1463" spans="1:19" ht="14.45" customHeight="1" x14ac:dyDescent="0.2">
      <c r="A1463" s="821" t="s">
        <v>5435</v>
      </c>
      <c r="B1463" s="822" t="s">
        <v>5436</v>
      </c>
      <c r="C1463" s="822" t="s">
        <v>599</v>
      </c>
      <c r="D1463" s="822" t="s">
        <v>2911</v>
      </c>
      <c r="E1463" s="822" t="s">
        <v>5437</v>
      </c>
      <c r="F1463" s="822" t="s">
        <v>5487</v>
      </c>
      <c r="G1463" s="822" t="s">
        <v>807</v>
      </c>
      <c r="H1463" s="831">
        <v>0.02</v>
      </c>
      <c r="I1463" s="831">
        <v>5.53</v>
      </c>
      <c r="J1463" s="822">
        <v>6.3221676003201097E-2</v>
      </c>
      <c r="K1463" s="822">
        <v>276.5</v>
      </c>
      <c r="L1463" s="831">
        <v>0.42</v>
      </c>
      <c r="M1463" s="831">
        <v>87.47</v>
      </c>
      <c r="N1463" s="822">
        <v>1</v>
      </c>
      <c r="O1463" s="822">
        <v>208.26190476190476</v>
      </c>
      <c r="P1463" s="831">
        <v>0.12</v>
      </c>
      <c r="Q1463" s="831">
        <v>25.02</v>
      </c>
      <c r="R1463" s="827">
        <v>0.28604092831828054</v>
      </c>
      <c r="S1463" s="832">
        <v>208.5</v>
      </c>
    </row>
    <row r="1464" spans="1:19" ht="14.45" customHeight="1" x14ac:dyDescent="0.2">
      <c r="A1464" s="821" t="s">
        <v>5435</v>
      </c>
      <c r="B1464" s="822" t="s">
        <v>5436</v>
      </c>
      <c r="C1464" s="822" t="s">
        <v>599</v>
      </c>
      <c r="D1464" s="822" t="s">
        <v>2911</v>
      </c>
      <c r="E1464" s="822" t="s">
        <v>5437</v>
      </c>
      <c r="F1464" s="822" t="s">
        <v>5488</v>
      </c>
      <c r="G1464" s="822" t="s">
        <v>5489</v>
      </c>
      <c r="H1464" s="831">
        <v>5.5</v>
      </c>
      <c r="I1464" s="831">
        <v>645.15</v>
      </c>
      <c r="J1464" s="822">
        <v>1.3749999999999998</v>
      </c>
      <c r="K1464" s="822">
        <v>117.3</v>
      </c>
      <c r="L1464" s="831">
        <v>3.9999999999999996</v>
      </c>
      <c r="M1464" s="831">
        <v>469.20000000000005</v>
      </c>
      <c r="N1464" s="822">
        <v>1</v>
      </c>
      <c r="O1464" s="822">
        <v>117.30000000000003</v>
      </c>
      <c r="P1464" s="831">
        <v>6.4</v>
      </c>
      <c r="Q1464" s="831">
        <v>750.72</v>
      </c>
      <c r="R1464" s="827">
        <v>1.5999999999999999</v>
      </c>
      <c r="S1464" s="832">
        <v>117.3</v>
      </c>
    </row>
    <row r="1465" spans="1:19" ht="14.45" customHeight="1" x14ac:dyDescent="0.2">
      <c r="A1465" s="821" t="s">
        <v>5435</v>
      </c>
      <c r="B1465" s="822" t="s">
        <v>5436</v>
      </c>
      <c r="C1465" s="822" t="s">
        <v>599</v>
      </c>
      <c r="D1465" s="822" t="s">
        <v>2911</v>
      </c>
      <c r="E1465" s="822" t="s">
        <v>5437</v>
      </c>
      <c r="F1465" s="822" t="s">
        <v>5490</v>
      </c>
      <c r="G1465" s="822" t="s">
        <v>4160</v>
      </c>
      <c r="H1465" s="831">
        <v>2.6</v>
      </c>
      <c r="I1465" s="831">
        <v>232.7</v>
      </c>
      <c r="J1465" s="822"/>
      <c r="K1465" s="822">
        <v>89.499999999999986</v>
      </c>
      <c r="L1465" s="831"/>
      <c r="M1465" s="831"/>
      <c r="N1465" s="822"/>
      <c r="O1465" s="822"/>
      <c r="P1465" s="831">
        <v>0.2</v>
      </c>
      <c r="Q1465" s="831">
        <v>17.899999999999999</v>
      </c>
      <c r="R1465" s="827"/>
      <c r="S1465" s="832">
        <v>89.499999999999986</v>
      </c>
    </row>
    <row r="1466" spans="1:19" ht="14.45" customHeight="1" x14ac:dyDescent="0.2">
      <c r="A1466" s="821" t="s">
        <v>5435</v>
      </c>
      <c r="B1466" s="822" t="s">
        <v>5436</v>
      </c>
      <c r="C1466" s="822" t="s">
        <v>599</v>
      </c>
      <c r="D1466" s="822" t="s">
        <v>2911</v>
      </c>
      <c r="E1466" s="822" t="s">
        <v>5437</v>
      </c>
      <c r="F1466" s="822" t="s">
        <v>5491</v>
      </c>
      <c r="G1466" s="822" t="s">
        <v>5492</v>
      </c>
      <c r="H1466" s="831"/>
      <c r="I1466" s="831"/>
      <c r="J1466" s="822"/>
      <c r="K1466" s="822"/>
      <c r="L1466" s="831">
        <v>0.46</v>
      </c>
      <c r="M1466" s="831">
        <v>8705.68</v>
      </c>
      <c r="N1466" s="822">
        <v>1</v>
      </c>
      <c r="O1466" s="822">
        <v>18925.391304347824</v>
      </c>
      <c r="P1466" s="831"/>
      <c r="Q1466" s="831"/>
      <c r="R1466" s="827"/>
      <c r="S1466" s="832"/>
    </row>
    <row r="1467" spans="1:19" ht="14.45" customHeight="1" x14ac:dyDescent="0.2">
      <c r="A1467" s="821" t="s">
        <v>5435</v>
      </c>
      <c r="B1467" s="822" t="s">
        <v>5436</v>
      </c>
      <c r="C1467" s="822" t="s">
        <v>599</v>
      </c>
      <c r="D1467" s="822" t="s">
        <v>2911</v>
      </c>
      <c r="E1467" s="822" t="s">
        <v>5437</v>
      </c>
      <c r="F1467" s="822" t="s">
        <v>5493</v>
      </c>
      <c r="G1467" s="822" t="s">
        <v>945</v>
      </c>
      <c r="H1467" s="831">
        <v>0.57000000000000006</v>
      </c>
      <c r="I1467" s="831">
        <v>114.38</v>
      </c>
      <c r="J1467" s="822">
        <v>0.37007797586307306</v>
      </c>
      <c r="K1467" s="822">
        <v>200.66666666666663</v>
      </c>
      <c r="L1467" s="831">
        <v>1.6300000000000003</v>
      </c>
      <c r="M1467" s="831">
        <v>309.07</v>
      </c>
      <c r="N1467" s="822">
        <v>1</v>
      </c>
      <c r="O1467" s="822">
        <v>189.61349693251529</v>
      </c>
      <c r="P1467" s="831">
        <v>0.17</v>
      </c>
      <c r="Q1467" s="831">
        <v>30.099999999999998</v>
      </c>
      <c r="R1467" s="827">
        <v>9.7388941016598174E-2</v>
      </c>
      <c r="S1467" s="832">
        <v>177.05882352941174</v>
      </c>
    </row>
    <row r="1468" spans="1:19" ht="14.45" customHeight="1" x14ac:dyDescent="0.2">
      <c r="A1468" s="821" t="s">
        <v>5435</v>
      </c>
      <c r="B1468" s="822" t="s">
        <v>5436</v>
      </c>
      <c r="C1468" s="822" t="s">
        <v>599</v>
      </c>
      <c r="D1468" s="822" t="s">
        <v>2911</v>
      </c>
      <c r="E1468" s="822" t="s">
        <v>5437</v>
      </c>
      <c r="F1468" s="822" t="s">
        <v>5494</v>
      </c>
      <c r="G1468" s="822" t="s">
        <v>2512</v>
      </c>
      <c r="H1468" s="831">
        <v>11.7</v>
      </c>
      <c r="I1468" s="831">
        <v>27528.83</v>
      </c>
      <c r="J1468" s="822"/>
      <c r="K1468" s="822">
        <v>2352.8914529914532</v>
      </c>
      <c r="L1468" s="831"/>
      <c r="M1468" s="831"/>
      <c r="N1468" s="822"/>
      <c r="O1468" s="822"/>
      <c r="P1468" s="831"/>
      <c r="Q1468" s="831"/>
      <c r="R1468" s="827"/>
      <c r="S1468" s="832"/>
    </row>
    <row r="1469" spans="1:19" ht="14.45" customHeight="1" x14ac:dyDescent="0.2">
      <c r="A1469" s="821" t="s">
        <v>5435</v>
      </c>
      <c r="B1469" s="822" t="s">
        <v>5436</v>
      </c>
      <c r="C1469" s="822" t="s">
        <v>599</v>
      </c>
      <c r="D1469" s="822" t="s">
        <v>2911</v>
      </c>
      <c r="E1469" s="822" t="s">
        <v>5437</v>
      </c>
      <c r="F1469" s="822" t="s">
        <v>5495</v>
      </c>
      <c r="G1469" s="822" t="s">
        <v>5496</v>
      </c>
      <c r="H1469" s="831">
        <v>1</v>
      </c>
      <c r="I1469" s="831">
        <v>2304.59</v>
      </c>
      <c r="J1469" s="822"/>
      <c r="K1469" s="822">
        <v>2304.59</v>
      </c>
      <c r="L1469" s="831"/>
      <c r="M1469" s="831"/>
      <c r="N1469" s="822"/>
      <c r="O1469" s="822"/>
      <c r="P1469" s="831"/>
      <c r="Q1469" s="831"/>
      <c r="R1469" s="827"/>
      <c r="S1469" s="832"/>
    </row>
    <row r="1470" spans="1:19" ht="14.45" customHeight="1" x14ac:dyDescent="0.2">
      <c r="A1470" s="821" t="s">
        <v>5435</v>
      </c>
      <c r="B1470" s="822" t="s">
        <v>5436</v>
      </c>
      <c r="C1470" s="822" t="s">
        <v>599</v>
      </c>
      <c r="D1470" s="822" t="s">
        <v>2911</v>
      </c>
      <c r="E1470" s="822" t="s">
        <v>5437</v>
      </c>
      <c r="F1470" s="822" t="s">
        <v>5497</v>
      </c>
      <c r="G1470" s="822"/>
      <c r="H1470" s="831">
        <v>0.60000000000000009</v>
      </c>
      <c r="I1470" s="831">
        <v>298.65999999999997</v>
      </c>
      <c r="J1470" s="822"/>
      <c r="K1470" s="822">
        <v>497.76666666666654</v>
      </c>
      <c r="L1470" s="831"/>
      <c r="M1470" s="831"/>
      <c r="N1470" s="822"/>
      <c r="O1470" s="822"/>
      <c r="P1470" s="831"/>
      <c r="Q1470" s="831"/>
      <c r="R1470" s="827"/>
      <c r="S1470" s="832"/>
    </row>
    <row r="1471" spans="1:19" ht="14.45" customHeight="1" x14ac:dyDescent="0.2">
      <c r="A1471" s="821" t="s">
        <v>5435</v>
      </c>
      <c r="B1471" s="822" t="s">
        <v>5436</v>
      </c>
      <c r="C1471" s="822" t="s">
        <v>599</v>
      </c>
      <c r="D1471" s="822" t="s">
        <v>2911</v>
      </c>
      <c r="E1471" s="822" t="s">
        <v>5437</v>
      </c>
      <c r="F1471" s="822" t="s">
        <v>5503</v>
      </c>
      <c r="G1471" s="822" t="s">
        <v>5504</v>
      </c>
      <c r="H1471" s="831">
        <v>5</v>
      </c>
      <c r="I1471" s="831">
        <v>431636.45</v>
      </c>
      <c r="J1471" s="822">
        <v>0.30427051594169557</v>
      </c>
      <c r="K1471" s="822">
        <v>86327.290000000008</v>
      </c>
      <c r="L1471" s="831">
        <v>18</v>
      </c>
      <c r="M1471" s="831">
        <v>1418594.4</v>
      </c>
      <c r="N1471" s="822">
        <v>1</v>
      </c>
      <c r="O1471" s="822">
        <v>78810.799999999988</v>
      </c>
      <c r="P1471" s="831">
        <v>11</v>
      </c>
      <c r="Q1471" s="831">
        <v>761444.2</v>
      </c>
      <c r="R1471" s="827">
        <v>0.5367596262892339</v>
      </c>
      <c r="S1471" s="832">
        <v>69222.2</v>
      </c>
    </row>
    <row r="1472" spans="1:19" ht="14.45" customHeight="1" x14ac:dyDescent="0.2">
      <c r="A1472" s="821" t="s">
        <v>5435</v>
      </c>
      <c r="B1472" s="822" t="s">
        <v>5436</v>
      </c>
      <c r="C1472" s="822" t="s">
        <v>599</v>
      </c>
      <c r="D1472" s="822" t="s">
        <v>2911</v>
      </c>
      <c r="E1472" s="822" t="s">
        <v>5437</v>
      </c>
      <c r="F1472" s="822" t="s">
        <v>5508</v>
      </c>
      <c r="G1472" s="822" t="s">
        <v>5509</v>
      </c>
      <c r="H1472" s="831">
        <v>172.09</v>
      </c>
      <c r="I1472" s="831">
        <v>39633.449999999997</v>
      </c>
      <c r="J1472" s="822">
        <v>1.8048117749277317</v>
      </c>
      <c r="K1472" s="822">
        <v>230.30652565518039</v>
      </c>
      <c r="L1472" s="831">
        <v>278.82</v>
      </c>
      <c r="M1472" s="831">
        <v>21959.88</v>
      </c>
      <c r="N1472" s="822">
        <v>1</v>
      </c>
      <c r="O1472" s="822">
        <v>78.760060253927264</v>
      </c>
      <c r="P1472" s="831"/>
      <c r="Q1472" s="831"/>
      <c r="R1472" s="827"/>
      <c r="S1472" s="832"/>
    </row>
    <row r="1473" spans="1:19" ht="14.45" customHeight="1" x14ac:dyDescent="0.2">
      <c r="A1473" s="821" t="s">
        <v>5435</v>
      </c>
      <c r="B1473" s="822" t="s">
        <v>5436</v>
      </c>
      <c r="C1473" s="822" t="s">
        <v>599</v>
      </c>
      <c r="D1473" s="822" t="s">
        <v>2911</v>
      </c>
      <c r="E1473" s="822" t="s">
        <v>5437</v>
      </c>
      <c r="F1473" s="822" t="s">
        <v>5510</v>
      </c>
      <c r="G1473" s="822" t="s">
        <v>5456</v>
      </c>
      <c r="H1473" s="831">
        <v>7</v>
      </c>
      <c r="I1473" s="831">
        <v>90991.679999999993</v>
      </c>
      <c r="J1473" s="822">
        <v>1.7967922548408231</v>
      </c>
      <c r="K1473" s="822">
        <v>12998.811428571427</v>
      </c>
      <c r="L1473" s="831">
        <v>5</v>
      </c>
      <c r="M1473" s="831">
        <v>50641.18</v>
      </c>
      <c r="N1473" s="822">
        <v>1</v>
      </c>
      <c r="O1473" s="822">
        <v>10128.236000000001</v>
      </c>
      <c r="P1473" s="831">
        <v>6</v>
      </c>
      <c r="Q1473" s="831">
        <v>60265</v>
      </c>
      <c r="R1473" s="827">
        <v>1.1900394106140497</v>
      </c>
      <c r="S1473" s="832">
        <v>10044.166666666666</v>
      </c>
    </row>
    <row r="1474" spans="1:19" ht="14.45" customHeight="1" x14ac:dyDescent="0.2">
      <c r="A1474" s="821" t="s">
        <v>5435</v>
      </c>
      <c r="B1474" s="822" t="s">
        <v>5436</v>
      </c>
      <c r="C1474" s="822" t="s">
        <v>599</v>
      </c>
      <c r="D1474" s="822" t="s">
        <v>2911</v>
      </c>
      <c r="E1474" s="822" t="s">
        <v>5437</v>
      </c>
      <c r="F1474" s="822" t="s">
        <v>5514</v>
      </c>
      <c r="G1474" s="822" t="s">
        <v>2849</v>
      </c>
      <c r="H1474" s="831"/>
      <c r="I1474" s="831"/>
      <c r="J1474" s="822"/>
      <c r="K1474" s="822"/>
      <c r="L1474" s="831">
        <v>1</v>
      </c>
      <c r="M1474" s="831">
        <v>100</v>
      </c>
      <c r="N1474" s="822">
        <v>1</v>
      </c>
      <c r="O1474" s="822">
        <v>100</v>
      </c>
      <c r="P1474" s="831">
        <v>6</v>
      </c>
      <c r="Q1474" s="831">
        <v>400268.56</v>
      </c>
      <c r="R1474" s="827">
        <v>4002.6855999999998</v>
      </c>
      <c r="S1474" s="832">
        <v>66711.426666666666</v>
      </c>
    </row>
    <row r="1475" spans="1:19" ht="14.45" customHeight="1" x14ac:dyDescent="0.2">
      <c r="A1475" s="821" t="s">
        <v>5435</v>
      </c>
      <c r="B1475" s="822" t="s">
        <v>5436</v>
      </c>
      <c r="C1475" s="822" t="s">
        <v>599</v>
      </c>
      <c r="D1475" s="822" t="s">
        <v>2911</v>
      </c>
      <c r="E1475" s="822" t="s">
        <v>5437</v>
      </c>
      <c r="F1475" s="822" t="s">
        <v>5515</v>
      </c>
      <c r="G1475" s="822" t="s">
        <v>5516</v>
      </c>
      <c r="H1475" s="831">
        <v>22</v>
      </c>
      <c r="I1475" s="831">
        <v>147655.64000000001</v>
      </c>
      <c r="J1475" s="822">
        <v>0.62904192458601549</v>
      </c>
      <c r="K1475" s="822">
        <v>6711.6200000000008</v>
      </c>
      <c r="L1475" s="831">
        <v>35</v>
      </c>
      <c r="M1475" s="831">
        <v>234731.00000000003</v>
      </c>
      <c r="N1475" s="822">
        <v>1</v>
      </c>
      <c r="O1475" s="822">
        <v>6706.6000000000013</v>
      </c>
      <c r="P1475" s="831">
        <v>25</v>
      </c>
      <c r="Q1475" s="831">
        <v>167662.58000000002</v>
      </c>
      <c r="R1475" s="827">
        <v>0.71427540461208783</v>
      </c>
      <c r="S1475" s="832">
        <v>6706.503200000001</v>
      </c>
    </row>
    <row r="1476" spans="1:19" ht="14.45" customHeight="1" x14ac:dyDescent="0.2">
      <c r="A1476" s="821" t="s">
        <v>5435</v>
      </c>
      <c r="B1476" s="822" t="s">
        <v>5436</v>
      </c>
      <c r="C1476" s="822" t="s">
        <v>599</v>
      </c>
      <c r="D1476" s="822" t="s">
        <v>2911</v>
      </c>
      <c r="E1476" s="822" t="s">
        <v>5437</v>
      </c>
      <c r="F1476" s="822" t="s">
        <v>5517</v>
      </c>
      <c r="G1476" s="822" t="s">
        <v>5509</v>
      </c>
      <c r="H1476" s="831">
        <v>37.54</v>
      </c>
      <c r="I1476" s="831">
        <v>88693.25</v>
      </c>
      <c r="J1476" s="822">
        <v>2.615928055618804</v>
      </c>
      <c r="K1476" s="822">
        <v>2362.6331912626533</v>
      </c>
      <c r="L1476" s="831">
        <v>71.150000000000006</v>
      </c>
      <c r="M1476" s="831">
        <v>33905.08</v>
      </c>
      <c r="N1476" s="822">
        <v>1</v>
      </c>
      <c r="O1476" s="822">
        <v>476.52958538299367</v>
      </c>
      <c r="P1476" s="831"/>
      <c r="Q1476" s="831"/>
      <c r="R1476" s="827"/>
      <c r="S1476" s="832"/>
    </row>
    <row r="1477" spans="1:19" ht="14.45" customHeight="1" x14ac:dyDescent="0.2">
      <c r="A1477" s="821" t="s">
        <v>5435</v>
      </c>
      <c r="B1477" s="822" t="s">
        <v>5436</v>
      </c>
      <c r="C1477" s="822" t="s">
        <v>599</v>
      </c>
      <c r="D1477" s="822" t="s">
        <v>2911</v>
      </c>
      <c r="E1477" s="822" t="s">
        <v>5437</v>
      </c>
      <c r="F1477" s="822" t="s">
        <v>5518</v>
      </c>
      <c r="G1477" s="822" t="s">
        <v>5509</v>
      </c>
      <c r="H1477" s="831">
        <v>54</v>
      </c>
      <c r="I1477" s="831">
        <v>60278.540000000008</v>
      </c>
      <c r="J1477" s="822">
        <v>2.9740861420412159</v>
      </c>
      <c r="K1477" s="822">
        <v>1116.2692592592593</v>
      </c>
      <c r="L1477" s="831">
        <v>90.22</v>
      </c>
      <c r="M1477" s="831">
        <v>20267.920000000002</v>
      </c>
      <c r="N1477" s="822">
        <v>1</v>
      </c>
      <c r="O1477" s="822">
        <v>224.64996674794949</v>
      </c>
      <c r="P1477" s="831"/>
      <c r="Q1477" s="831"/>
      <c r="R1477" s="827"/>
      <c r="S1477" s="832"/>
    </row>
    <row r="1478" spans="1:19" ht="14.45" customHeight="1" x14ac:dyDescent="0.2">
      <c r="A1478" s="821" t="s">
        <v>5435</v>
      </c>
      <c r="B1478" s="822" t="s">
        <v>5436</v>
      </c>
      <c r="C1478" s="822" t="s">
        <v>599</v>
      </c>
      <c r="D1478" s="822" t="s">
        <v>2911</v>
      </c>
      <c r="E1478" s="822" t="s">
        <v>5437</v>
      </c>
      <c r="F1478" s="822" t="s">
        <v>5521</v>
      </c>
      <c r="G1478" s="822" t="s">
        <v>2721</v>
      </c>
      <c r="H1478" s="831">
        <v>0.6</v>
      </c>
      <c r="I1478" s="831">
        <v>2657.2</v>
      </c>
      <c r="J1478" s="822"/>
      <c r="K1478" s="822">
        <v>4428.666666666667</v>
      </c>
      <c r="L1478" s="831"/>
      <c r="M1478" s="831"/>
      <c r="N1478" s="822"/>
      <c r="O1478" s="822"/>
      <c r="P1478" s="831">
        <v>1.2</v>
      </c>
      <c r="Q1478" s="831">
        <v>698.35</v>
      </c>
      <c r="R1478" s="827"/>
      <c r="S1478" s="832">
        <v>581.95833333333337</v>
      </c>
    </row>
    <row r="1479" spans="1:19" ht="14.45" customHeight="1" x14ac:dyDescent="0.2">
      <c r="A1479" s="821" t="s">
        <v>5435</v>
      </c>
      <c r="B1479" s="822" t="s">
        <v>5436</v>
      </c>
      <c r="C1479" s="822" t="s">
        <v>599</v>
      </c>
      <c r="D1479" s="822" t="s">
        <v>2911</v>
      </c>
      <c r="E1479" s="822" t="s">
        <v>5437</v>
      </c>
      <c r="F1479" s="822" t="s">
        <v>5535</v>
      </c>
      <c r="G1479" s="822" t="s">
        <v>758</v>
      </c>
      <c r="H1479" s="831">
        <v>0.88</v>
      </c>
      <c r="I1479" s="831">
        <v>931.68</v>
      </c>
      <c r="J1479" s="822">
        <v>0.41692621630329718</v>
      </c>
      <c r="K1479" s="822">
        <v>1058.7272727272727</v>
      </c>
      <c r="L1479" s="831">
        <v>4.25</v>
      </c>
      <c r="M1479" s="831">
        <v>2234.64</v>
      </c>
      <c r="N1479" s="822">
        <v>1</v>
      </c>
      <c r="O1479" s="822">
        <v>525.79764705882349</v>
      </c>
      <c r="P1479" s="831">
        <v>5.92</v>
      </c>
      <c r="Q1479" s="831">
        <v>3112.77</v>
      </c>
      <c r="R1479" s="827">
        <v>1.3929626248523252</v>
      </c>
      <c r="S1479" s="832">
        <v>525.80574324324323</v>
      </c>
    </row>
    <row r="1480" spans="1:19" ht="14.45" customHeight="1" x14ac:dyDescent="0.2">
      <c r="A1480" s="821" t="s">
        <v>5435</v>
      </c>
      <c r="B1480" s="822" t="s">
        <v>5436</v>
      </c>
      <c r="C1480" s="822" t="s">
        <v>599</v>
      </c>
      <c r="D1480" s="822" t="s">
        <v>2911</v>
      </c>
      <c r="E1480" s="822" t="s">
        <v>5437</v>
      </c>
      <c r="F1480" s="822" t="s">
        <v>5536</v>
      </c>
      <c r="G1480" s="822" t="s">
        <v>758</v>
      </c>
      <c r="H1480" s="831">
        <v>24.16</v>
      </c>
      <c r="I1480" s="831">
        <v>8454.619999999999</v>
      </c>
      <c r="J1480" s="822">
        <v>1.3199928181669149</v>
      </c>
      <c r="K1480" s="822">
        <v>349.94288079470192</v>
      </c>
      <c r="L1480" s="831">
        <v>29.259999999999998</v>
      </c>
      <c r="M1480" s="831">
        <v>6405.05</v>
      </c>
      <c r="N1480" s="822">
        <v>1</v>
      </c>
      <c r="O1480" s="822">
        <v>218.9012303485988</v>
      </c>
      <c r="P1480" s="831">
        <v>5.21</v>
      </c>
      <c r="Q1480" s="831">
        <v>1140.48</v>
      </c>
      <c r="R1480" s="827">
        <v>0.17805949992583978</v>
      </c>
      <c r="S1480" s="832">
        <v>218.90211132437619</v>
      </c>
    </row>
    <row r="1481" spans="1:19" ht="14.45" customHeight="1" x14ac:dyDescent="0.2">
      <c r="A1481" s="821" t="s">
        <v>5435</v>
      </c>
      <c r="B1481" s="822" t="s">
        <v>5436</v>
      </c>
      <c r="C1481" s="822" t="s">
        <v>599</v>
      </c>
      <c r="D1481" s="822" t="s">
        <v>2911</v>
      </c>
      <c r="E1481" s="822" t="s">
        <v>5437</v>
      </c>
      <c r="F1481" s="822" t="s">
        <v>5537</v>
      </c>
      <c r="G1481" s="822" t="s">
        <v>758</v>
      </c>
      <c r="H1481" s="831">
        <v>22.630000000000003</v>
      </c>
      <c r="I1481" s="831">
        <v>2654.52</v>
      </c>
      <c r="J1481" s="822">
        <v>2.3324136719093223</v>
      </c>
      <c r="K1481" s="822">
        <v>117.30092797171895</v>
      </c>
      <c r="L1481" s="831">
        <v>14.370000000000001</v>
      </c>
      <c r="M1481" s="831">
        <v>1138.1000000000001</v>
      </c>
      <c r="N1481" s="822">
        <v>1</v>
      </c>
      <c r="O1481" s="822">
        <v>79.199721642310379</v>
      </c>
      <c r="P1481" s="831">
        <v>6.25</v>
      </c>
      <c r="Q1481" s="831">
        <v>495</v>
      </c>
      <c r="R1481" s="827">
        <v>0.43493541868025654</v>
      </c>
      <c r="S1481" s="832">
        <v>79.2</v>
      </c>
    </row>
    <row r="1482" spans="1:19" ht="14.45" customHeight="1" x14ac:dyDescent="0.2">
      <c r="A1482" s="821" t="s">
        <v>5435</v>
      </c>
      <c r="B1482" s="822" t="s">
        <v>5436</v>
      </c>
      <c r="C1482" s="822" t="s">
        <v>599</v>
      </c>
      <c r="D1482" s="822" t="s">
        <v>2911</v>
      </c>
      <c r="E1482" s="822" t="s">
        <v>5437</v>
      </c>
      <c r="F1482" s="822" t="s">
        <v>5538</v>
      </c>
      <c r="G1482" s="822" t="s">
        <v>758</v>
      </c>
      <c r="H1482" s="831">
        <v>0.72</v>
      </c>
      <c r="I1482" s="831">
        <v>1016.39</v>
      </c>
      <c r="J1482" s="822">
        <v>0.68816818443413785</v>
      </c>
      <c r="K1482" s="822">
        <v>1411.6527777777778</v>
      </c>
      <c r="L1482" s="831">
        <v>2.0099999999999998</v>
      </c>
      <c r="M1482" s="831">
        <v>1476.95</v>
      </c>
      <c r="N1482" s="822">
        <v>1</v>
      </c>
      <c r="O1482" s="822">
        <v>734.80099502487576</v>
      </c>
      <c r="P1482" s="831"/>
      <c r="Q1482" s="831"/>
      <c r="R1482" s="827"/>
      <c r="S1482" s="832"/>
    </row>
    <row r="1483" spans="1:19" ht="14.45" customHeight="1" x14ac:dyDescent="0.2">
      <c r="A1483" s="821" t="s">
        <v>5435</v>
      </c>
      <c r="B1483" s="822" t="s">
        <v>5436</v>
      </c>
      <c r="C1483" s="822" t="s">
        <v>599</v>
      </c>
      <c r="D1483" s="822" t="s">
        <v>2911</v>
      </c>
      <c r="E1483" s="822" t="s">
        <v>5437</v>
      </c>
      <c r="F1483" s="822" t="s">
        <v>5539</v>
      </c>
      <c r="G1483" s="822" t="s">
        <v>1230</v>
      </c>
      <c r="H1483" s="831">
        <v>7.56</v>
      </c>
      <c r="I1483" s="831">
        <v>4799.18</v>
      </c>
      <c r="J1483" s="822">
        <v>5.1215290376283269</v>
      </c>
      <c r="K1483" s="822">
        <v>634.81216931216943</v>
      </c>
      <c r="L1483" s="831">
        <v>8.98</v>
      </c>
      <c r="M1483" s="831">
        <v>937.06000000000006</v>
      </c>
      <c r="N1483" s="822">
        <v>1</v>
      </c>
      <c r="O1483" s="822">
        <v>104.34966592427617</v>
      </c>
      <c r="P1483" s="831">
        <v>0.17</v>
      </c>
      <c r="Q1483" s="831">
        <v>17.739999999999998</v>
      </c>
      <c r="R1483" s="827">
        <v>1.8931551875013337E-2</v>
      </c>
      <c r="S1483" s="832">
        <v>104.35294117647057</v>
      </c>
    </row>
    <row r="1484" spans="1:19" ht="14.45" customHeight="1" x14ac:dyDescent="0.2">
      <c r="A1484" s="821" t="s">
        <v>5435</v>
      </c>
      <c r="B1484" s="822" t="s">
        <v>5436</v>
      </c>
      <c r="C1484" s="822" t="s">
        <v>599</v>
      </c>
      <c r="D1484" s="822" t="s">
        <v>2911</v>
      </c>
      <c r="E1484" s="822" t="s">
        <v>5437</v>
      </c>
      <c r="F1484" s="822" t="s">
        <v>5540</v>
      </c>
      <c r="G1484" s="822" t="s">
        <v>1230</v>
      </c>
      <c r="H1484" s="831">
        <v>29.9</v>
      </c>
      <c r="I1484" s="831">
        <v>41545.94</v>
      </c>
      <c r="J1484" s="822">
        <v>5.6570883912827394</v>
      </c>
      <c r="K1484" s="822">
        <v>1389.4963210702342</v>
      </c>
      <c r="L1484" s="831">
        <v>40.909999999999997</v>
      </c>
      <c r="M1484" s="831">
        <v>7344.05</v>
      </c>
      <c r="N1484" s="822">
        <v>1</v>
      </c>
      <c r="O1484" s="822">
        <v>179.51723295037891</v>
      </c>
      <c r="P1484" s="831"/>
      <c r="Q1484" s="831"/>
      <c r="R1484" s="827"/>
      <c r="S1484" s="832"/>
    </row>
    <row r="1485" spans="1:19" ht="14.45" customHeight="1" x14ac:dyDescent="0.2">
      <c r="A1485" s="821" t="s">
        <v>5435</v>
      </c>
      <c r="B1485" s="822" t="s">
        <v>5436</v>
      </c>
      <c r="C1485" s="822" t="s">
        <v>599</v>
      </c>
      <c r="D1485" s="822" t="s">
        <v>2911</v>
      </c>
      <c r="E1485" s="822" t="s">
        <v>5437</v>
      </c>
      <c r="F1485" s="822" t="s">
        <v>5541</v>
      </c>
      <c r="G1485" s="822" t="s">
        <v>2118</v>
      </c>
      <c r="H1485" s="831"/>
      <c r="I1485" s="831"/>
      <c r="J1485" s="822"/>
      <c r="K1485" s="822"/>
      <c r="L1485" s="831">
        <v>2.41</v>
      </c>
      <c r="M1485" s="831">
        <v>21377.93</v>
      </c>
      <c r="N1485" s="822">
        <v>1</v>
      </c>
      <c r="O1485" s="822">
        <v>8870.5103734439836</v>
      </c>
      <c r="P1485" s="831"/>
      <c r="Q1485" s="831"/>
      <c r="R1485" s="827"/>
      <c r="S1485" s="832"/>
    </row>
    <row r="1486" spans="1:19" ht="14.45" customHeight="1" x14ac:dyDescent="0.2">
      <c r="A1486" s="821" t="s">
        <v>5435</v>
      </c>
      <c r="B1486" s="822" t="s">
        <v>5436</v>
      </c>
      <c r="C1486" s="822" t="s">
        <v>599</v>
      </c>
      <c r="D1486" s="822" t="s">
        <v>2911</v>
      </c>
      <c r="E1486" s="822" t="s">
        <v>5437</v>
      </c>
      <c r="F1486" s="822" t="s">
        <v>5543</v>
      </c>
      <c r="G1486" s="822" t="s">
        <v>2512</v>
      </c>
      <c r="H1486" s="831">
        <v>18.02</v>
      </c>
      <c r="I1486" s="831">
        <v>14133.060000000001</v>
      </c>
      <c r="J1486" s="822"/>
      <c r="K1486" s="822">
        <v>784.29855715871258</v>
      </c>
      <c r="L1486" s="831"/>
      <c r="M1486" s="831"/>
      <c r="N1486" s="822"/>
      <c r="O1486" s="822"/>
      <c r="P1486" s="831"/>
      <c r="Q1486" s="831"/>
      <c r="R1486" s="827"/>
      <c r="S1486" s="832"/>
    </row>
    <row r="1487" spans="1:19" ht="14.45" customHeight="1" x14ac:dyDescent="0.2">
      <c r="A1487" s="821" t="s">
        <v>5435</v>
      </c>
      <c r="B1487" s="822" t="s">
        <v>5436</v>
      </c>
      <c r="C1487" s="822" t="s">
        <v>599</v>
      </c>
      <c r="D1487" s="822" t="s">
        <v>2911</v>
      </c>
      <c r="E1487" s="822" t="s">
        <v>5437</v>
      </c>
      <c r="F1487" s="822" t="s">
        <v>5547</v>
      </c>
      <c r="G1487" s="822" t="s">
        <v>912</v>
      </c>
      <c r="H1487" s="831">
        <v>26.82</v>
      </c>
      <c r="I1487" s="831">
        <v>9116.880000000001</v>
      </c>
      <c r="J1487" s="822">
        <v>1.2560246441423322</v>
      </c>
      <c r="K1487" s="822">
        <v>339.92841163310965</v>
      </c>
      <c r="L1487" s="831">
        <v>45.56</v>
      </c>
      <c r="M1487" s="831">
        <v>7258.5199999999995</v>
      </c>
      <c r="N1487" s="822">
        <v>1</v>
      </c>
      <c r="O1487" s="822">
        <v>159.31782265144861</v>
      </c>
      <c r="P1487" s="831">
        <v>3.76</v>
      </c>
      <c r="Q1487" s="831">
        <v>546.88</v>
      </c>
      <c r="R1487" s="827">
        <v>7.5343182907810419E-2</v>
      </c>
      <c r="S1487" s="832">
        <v>145.44680851063831</v>
      </c>
    </row>
    <row r="1488" spans="1:19" ht="14.45" customHeight="1" x14ac:dyDescent="0.2">
      <c r="A1488" s="821" t="s">
        <v>5435</v>
      </c>
      <c r="B1488" s="822" t="s">
        <v>5436</v>
      </c>
      <c r="C1488" s="822" t="s">
        <v>599</v>
      </c>
      <c r="D1488" s="822" t="s">
        <v>2911</v>
      </c>
      <c r="E1488" s="822" t="s">
        <v>5437</v>
      </c>
      <c r="F1488" s="822" t="s">
        <v>5548</v>
      </c>
      <c r="G1488" s="822" t="s">
        <v>2824</v>
      </c>
      <c r="H1488" s="831">
        <v>7</v>
      </c>
      <c r="I1488" s="831">
        <v>290277.19</v>
      </c>
      <c r="J1488" s="822"/>
      <c r="K1488" s="822">
        <v>41468.17</v>
      </c>
      <c r="L1488" s="831"/>
      <c r="M1488" s="831"/>
      <c r="N1488" s="822"/>
      <c r="O1488" s="822"/>
      <c r="P1488" s="831"/>
      <c r="Q1488" s="831"/>
      <c r="R1488" s="827"/>
      <c r="S1488" s="832"/>
    </row>
    <row r="1489" spans="1:19" ht="14.45" customHeight="1" x14ac:dyDescent="0.2">
      <c r="A1489" s="821" t="s">
        <v>5435</v>
      </c>
      <c r="B1489" s="822" t="s">
        <v>5436</v>
      </c>
      <c r="C1489" s="822" t="s">
        <v>599</v>
      </c>
      <c r="D1489" s="822" t="s">
        <v>2911</v>
      </c>
      <c r="E1489" s="822" t="s">
        <v>5437</v>
      </c>
      <c r="F1489" s="822" t="s">
        <v>5549</v>
      </c>
      <c r="G1489" s="822" t="s">
        <v>2512</v>
      </c>
      <c r="H1489" s="831">
        <v>20.419999999999998</v>
      </c>
      <c r="I1489" s="831">
        <v>4749.96</v>
      </c>
      <c r="J1489" s="822">
        <v>6.3901093726877694</v>
      </c>
      <c r="K1489" s="822">
        <v>232.61312438785507</v>
      </c>
      <c r="L1489" s="831">
        <v>8.1999999999999993</v>
      </c>
      <c r="M1489" s="831">
        <v>743.33</v>
      </c>
      <c r="N1489" s="822">
        <v>1</v>
      </c>
      <c r="O1489" s="822">
        <v>90.65000000000002</v>
      </c>
      <c r="P1489" s="831">
        <v>9.91</v>
      </c>
      <c r="Q1489" s="831">
        <v>898.33999999999992</v>
      </c>
      <c r="R1489" s="827">
        <v>1.2085345674195846</v>
      </c>
      <c r="S1489" s="832">
        <v>90.649848637739652</v>
      </c>
    </row>
    <row r="1490" spans="1:19" ht="14.45" customHeight="1" x14ac:dyDescent="0.2">
      <c r="A1490" s="821" t="s">
        <v>5435</v>
      </c>
      <c r="B1490" s="822" t="s">
        <v>5436</v>
      </c>
      <c r="C1490" s="822" t="s">
        <v>599</v>
      </c>
      <c r="D1490" s="822" t="s">
        <v>2911</v>
      </c>
      <c r="E1490" s="822" t="s">
        <v>5437</v>
      </c>
      <c r="F1490" s="822" t="s">
        <v>5552</v>
      </c>
      <c r="G1490" s="822" t="s">
        <v>5553</v>
      </c>
      <c r="H1490" s="831"/>
      <c r="I1490" s="831"/>
      <c r="J1490" s="822"/>
      <c r="K1490" s="822"/>
      <c r="L1490" s="831">
        <v>2</v>
      </c>
      <c r="M1490" s="831">
        <v>81.86</v>
      </c>
      <c r="N1490" s="822">
        <v>1</v>
      </c>
      <c r="O1490" s="822">
        <v>40.93</v>
      </c>
      <c r="P1490" s="831"/>
      <c r="Q1490" s="831"/>
      <c r="R1490" s="827"/>
      <c r="S1490" s="832"/>
    </row>
    <row r="1491" spans="1:19" ht="14.45" customHeight="1" x14ac:dyDescent="0.2">
      <c r="A1491" s="821" t="s">
        <v>5435</v>
      </c>
      <c r="B1491" s="822" t="s">
        <v>5436</v>
      </c>
      <c r="C1491" s="822" t="s">
        <v>599</v>
      </c>
      <c r="D1491" s="822" t="s">
        <v>2911</v>
      </c>
      <c r="E1491" s="822" t="s">
        <v>5437</v>
      </c>
      <c r="F1491" s="822" t="s">
        <v>5555</v>
      </c>
      <c r="G1491" s="822" t="s">
        <v>5556</v>
      </c>
      <c r="H1491" s="831">
        <v>9</v>
      </c>
      <c r="I1491" s="831">
        <v>3012.23</v>
      </c>
      <c r="J1491" s="822"/>
      <c r="K1491" s="822">
        <v>334.6922222222222</v>
      </c>
      <c r="L1491" s="831"/>
      <c r="M1491" s="831"/>
      <c r="N1491" s="822"/>
      <c r="O1491" s="822"/>
      <c r="P1491" s="831"/>
      <c r="Q1491" s="831"/>
      <c r="R1491" s="827"/>
      <c r="S1491" s="832"/>
    </row>
    <row r="1492" spans="1:19" ht="14.45" customHeight="1" x14ac:dyDescent="0.2">
      <c r="A1492" s="821" t="s">
        <v>5435</v>
      </c>
      <c r="B1492" s="822" t="s">
        <v>5436</v>
      </c>
      <c r="C1492" s="822" t="s">
        <v>599</v>
      </c>
      <c r="D1492" s="822" t="s">
        <v>2911</v>
      </c>
      <c r="E1492" s="822" t="s">
        <v>5437</v>
      </c>
      <c r="F1492" s="822" t="s">
        <v>5557</v>
      </c>
      <c r="G1492" s="822" t="s">
        <v>5558</v>
      </c>
      <c r="H1492" s="831">
        <v>51.36</v>
      </c>
      <c r="I1492" s="831">
        <v>377636.11</v>
      </c>
      <c r="J1492" s="822">
        <v>2.0699669067182089</v>
      </c>
      <c r="K1492" s="822">
        <v>7352.7279984423676</v>
      </c>
      <c r="L1492" s="831">
        <v>24.87</v>
      </c>
      <c r="M1492" s="831">
        <v>182435.82</v>
      </c>
      <c r="N1492" s="822">
        <v>1</v>
      </c>
      <c r="O1492" s="822">
        <v>7335.577804583836</v>
      </c>
      <c r="P1492" s="831">
        <v>32.450000000000003</v>
      </c>
      <c r="Q1492" s="831">
        <v>217340.76</v>
      </c>
      <c r="R1492" s="827">
        <v>1.1913272294881565</v>
      </c>
      <c r="S1492" s="832">
        <v>6697.7121725731895</v>
      </c>
    </row>
    <row r="1493" spans="1:19" ht="14.45" customHeight="1" x14ac:dyDescent="0.2">
      <c r="A1493" s="821" t="s">
        <v>5435</v>
      </c>
      <c r="B1493" s="822" t="s">
        <v>5436</v>
      </c>
      <c r="C1493" s="822" t="s">
        <v>599</v>
      </c>
      <c r="D1493" s="822" t="s">
        <v>2911</v>
      </c>
      <c r="E1493" s="822" t="s">
        <v>5437</v>
      </c>
      <c r="F1493" s="822" t="s">
        <v>5559</v>
      </c>
      <c r="G1493" s="822" t="s">
        <v>5556</v>
      </c>
      <c r="H1493" s="831">
        <v>10</v>
      </c>
      <c r="I1493" s="831">
        <v>11190.62</v>
      </c>
      <c r="J1493" s="822"/>
      <c r="K1493" s="822">
        <v>1119.0620000000001</v>
      </c>
      <c r="L1493" s="831"/>
      <c r="M1493" s="831"/>
      <c r="N1493" s="822"/>
      <c r="O1493" s="822"/>
      <c r="P1493" s="831">
        <v>3.24</v>
      </c>
      <c r="Q1493" s="831">
        <v>1109.6400000000001</v>
      </c>
      <c r="R1493" s="827"/>
      <c r="S1493" s="832">
        <v>342.48148148148147</v>
      </c>
    </row>
    <row r="1494" spans="1:19" ht="14.45" customHeight="1" x14ac:dyDescent="0.2">
      <c r="A1494" s="821" t="s">
        <v>5435</v>
      </c>
      <c r="B1494" s="822" t="s">
        <v>5436</v>
      </c>
      <c r="C1494" s="822" t="s">
        <v>599</v>
      </c>
      <c r="D1494" s="822" t="s">
        <v>2911</v>
      </c>
      <c r="E1494" s="822" t="s">
        <v>5437</v>
      </c>
      <c r="F1494" s="822" t="s">
        <v>5563</v>
      </c>
      <c r="G1494" s="822" t="s">
        <v>5564</v>
      </c>
      <c r="H1494" s="831">
        <v>6.88</v>
      </c>
      <c r="I1494" s="831">
        <v>3407.98</v>
      </c>
      <c r="J1494" s="822">
        <v>3.6661897436449111</v>
      </c>
      <c r="K1494" s="822">
        <v>495.34593023255815</v>
      </c>
      <c r="L1494" s="831">
        <v>2.25</v>
      </c>
      <c r="M1494" s="831">
        <v>929.57</v>
      </c>
      <c r="N1494" s="822">
        <v>1</v>
      </c>
      <c r="O1494" s="822">
        <v>413.14222222222224</v>
      </c>
      <c r="P1494" s="831">
        <v>16.369999999999997</v>
      </c>
      <c r="Q1494" s="831">
        <v>7226.87</v>
      </c>
      <c r="R1494" s="827">
        <v>7.774422582484374</v>
      </c>
      <c r="S1494" s="832">
        <v>441.47037263286506</v>
      </c>
    </row>
    <row r="1495" spans="1:19" ht="14.45" customHeight="1" x14ac:dyDescent="0.2">
      <c r="A1495" s="821" t="s">
        <v>5435</v>
      </c>
      <c r="B1495" s="822" t="s">
        <v>5436</v>
      </c>
      <c r="C1495" s="822" t="s">
        <v>599</v>
      </c>
      <c r="D1495" s="822" t="s">
        <v>2911</v>
      </c>
      <c r="E1495" s="822" t="s">
        <v>5437</v>
      </c>
      <c r="F1495" s="822" t="s">
        <v>5570</v>
      </c>
      <c r="G1495" s="822" t="s">
        <v>5571</v>
      </c>
      <c r="H1495" s="831"/>
      <c r="I1495" s="831"/>
      <c r="J1495" s="822"/>
      <c r="K1495" s="822"/>
      <c r="L1495" s="831">
        <v>11</v>
      </c>
      <c r="M1495" s="831">
        <v>585040.5</v>
      </c>
      <c r="N1495" s="822">
        <v>1</v>
      </c>
      <c r="O1495" s="822">
        <v>53185.5</v>
      </c>
      <c r="P1495" s="831">
        <v>3</v>
      </c>
      <c r="Q1495" s="831">
        <v>159556</v>
      </c>
      <c r="R1495" s="827">
        <v>0.27272641808558551</v>
      </c>
      <c r="S1495" s="832">
        <v>53185.333333333336</v>
      </c>
    </row>
    <row r="1496" spans="1:19" ht="14.45" customHeight="1" x14ac:dyDescent="0.2">
      <c r="A1496" s="821" t="s">
        <v>5435</v>
      </c>
      <c r="B1496" s="822" t="s">
        <v>5436</v>
      </c>
      <c r="C1496" s="822" t="s">
        <v>599</v>
      </c>
      <c r="D1496" s="822" t="s">
        <v>2911</v>
      </c>
      <c r="E1496" s="822" t="s">
        <v>5437</v>
      </c>
      <c r="F1496" s="822" t="s">
        <v>5572</v>
      </c>
      <c r="G1496" s="822" t="s">
        <v>2530</v>
      </c>
      <c r="H1496" s="831">
        <v>36</v>
      </c>
      <c r="I1496" s="831">
        <v>52963.799999999996</v>
      </c>
      <c r="J1496" s="822">
        <v>25.867924804759042</v>
      </c>
      <c r="K1496" s="822">
        <v>1471.2166666666665</v>
      </c>
      <c r="L1496" s="831">
        <v>25</v>
      </c>
      <c r="M1496" s="831">
        <v>2047.47</v>
      </c>
      <c r="N1496" s="822">
        <v>1</v>
      </c>
      <c r="O1496" s="822">
        <v>81.898799999999994</v>
      </c>
      <c r="P1496" s="831">
        <v>17</v>
      </c>
      <c r="Q1496" s="831">
        <v>1391.04</v>
      </c>
      <c r="R1496" s="827">
        <v>0.67939456988380775</v>
      </c>
      <c r="S1496" s="832">
        <v>81.825882352941179</v>
      </c>
    </row>
    <row r="1497" spans="1:19" ht="14.45" customHeight="1" x14ac:dyDescent="0.2">
      <c r="A1497" s="821" t="s">
        <v>5435</v>
      </c>
      <c r="B1497" s="822" t="s">
        <v>5436</v>
      </c>
      <c r="C1497" s="822" t="s">
        <v>599</v>
      </c>
      <c r="D1497" s="822" t="s">
        <v>2911</v>
      </c>
      <c r="E1497" s="822" t="s">
        <v>5437</v>
      </c>
      <c r="F1497" s="822" t="s">
        <v>5573</v>
      </c>
      <c r="G1497" s="822" t="s">
        <v>2645</v>
      </c>
      <c r="H1497" s="831">
        <v>9.35</v>
      </c>
      <c r="I1497" s="831">
        <v>2634.5</v>
      </c>
      <c r="J1497" s="822">
        <v>0.74826106344242693</v>
      </c>
      <c r="K1497" s="822">
        <v>281.76470588235293</v>
      </c>
      <c r="L1497" s="831">
        <v>12.7</v>
      </c>
      <c r="M1497" s="831">
        <v>3520.83</v>
      </c>
      <c r="N1497" s="822">
        <v>1</v>
      </c>
      <c r="O1497" s="822">
        <v>277.23070866141734</v>
      </c>
      <c r="P1497" s="831">
        <v>5.75</v>
      </c>
      <c r="Q1497" s="831">
        <v>1575.5</v>
      </c>
      <c r="R1497" s="827">
        <v>0.4474797135902614</v>
      </c>
      <c r="S1497" s="832">
        <v>274</v>
      </c>
    </row>
    <row r="1498" spans="1:19" ht="14.45" customHeight="1" x14ac:dyDescent="0.2">
      <c r="A1498" s="821" t="s">
        <v>5435</v>
      </c>
      <c r="B1498" s="822" t="s">
        <v>5436</v>
      </c>
      <c r="C1498" s="822" t="s">
        <v>599</v>
      </c>
      <c r="D1498" s="822" t="s">
        <v>2911</v>
      </c>
      <c r="E1498" s="822" t="s">
        <v>5437</v>
      </c>
      <c r="F1498" s="822" t="s">
        <v>5579</v>
      </c>
      <c r="G1498" s="822" t="s">
        <v>5580</v>
      </c>
      <c r="H1498" s="831">
        <v>2</v>
      </c>
      <c r="I1498" s="831">
        <v>320936</v>
      </c>
      <c r="J1498" s="822"/>
      <c r="K1498" s="822">
        <v>160468</v>
      </c>
      <c r="L1498" s="831"/>
      <c r="M1498" s="831"/>
      <c r="N1498" s="822"/>
      <c r="O1498" s="822"/>
      <c r="P1498" s="831">
        <v>6</v>
      </c>
      <c r="Q1498" s="831">
        <v>654580.98</v>
      </c>
      <c r="R1498" s="827"/>
      <c r="S1498" s="832">
        <v>109096.83</v>
      </c>
    </row>
    <row r="1499" spans="1:19" ht="14.45" customHeight="1" x14ac:dyDescent="0.2">
      <c r="A1499" s="821" t="s">
        <v>5435</v>
      </c>
      <c r="B1499" s="822" t="s">
        <v>5436</v>
      </c>
      <c r="C1499" s="822" t="s">
        <v>599</v>
      </c>
      <c r="D1499" s="822" t="s">
        <v>2911</v>
      </c>
      <c r="E1499" s="822" t="s">
        <v>5437</v>
      </c>
      <c r="F1499" s="822" t="s">
        <v>5581</v>
      </c>
      <c r="G1499" s="822" t="s">
        <v>5582</v>
      </c>
      <c r="H1499" s="831"/>
      <c r="I1499" s="831"/>
      <c r="J1499" s="822"/>
      <c r="K1499" s="822"/>
      <c r="L1499" s="831">
        <v>2.4</v>
      </c>
      <c r="M1499" s="831">
        <v>754.66</v>
      </c>
      <c r="N1499" s="822">
        <v>1</v>
      </c>
      <c r="O1499" s="822">
        <v>314.44166666666666</v>
      </c>
      <c r="P1499" s="831"/>
      <c r="Q1499" s="831"/>
      <c r="R1499" s="827"/>
      <c r="S1499" s="832"/>
    </row>
    <row r="1500" spans="1:19" ht="14.45" customHeight="1" x14ac:dyDescent="0.2">
      <c r="A1500" s="821" t="s">
        <v>5435</v>
      </c>
      <c r="B1500" s="822" t="s">
        <v>5436</v>
      </c>
      <c r="C1500" s="822" t="s">
        <v>599</v>
      </c>
      <c r="D1500" s="822" t="s">
        <v>2911</v>
      </c>
      <c r="E1500" s="822" t="s">
        <v>5437</v>
      </c>
      <c r="F1500" s="822" t="s">
        <v>5586</v>
      </c>
      <c r="G1500" s="822" t="s">
        <v>3875</v>
      </c>
      <c r="H1500" s="831"/>
      <c r="I1500" s="831"/>
      <c r="J1500" s="822"/>
      <c r="K1500" s="822"/>
      <c r="L1500" s="831"/>
      <c r="M1500" s="831"/>
      <c r="N1500" s="822"/>
      <c r="O1500" s="822"/>
      <c r="P1500" s="831">
        <v>6.21</v>
      </c>
      <c r="Q1500" s="831">
        <v>49026.96</v>
      </c>
      <c r="R1500" s="827"/>
      <c r="S1500" s="832">
        <v>7894.840579710145</v>
      </c>
    </row>
    <row r="1501" spans="1:19" ht="14.45" customHeight="1" x14ac:dyDescent="0.2">
      <c r="A1501" s="821" t="s">
        <v>5435</v>
      </c>
      <c r="B1501" s="822" t="s">
        <v>5436</v>
      </c>
      <c r="C1501" s="822" t="s">
        <v>599</v>
      </c>
      <c r="D1501" s="822" t="s">
        <v>2911</v>
      </c>
      <c r="E1501" s="822" t="s">
        <v>5437</v>
      </c>
      <c r="F1501" s="822" t="s">
        <v>5587</v>
      </c>
      <c r="G1501" s="822" t="s">
        <v>5588</v>
      </c>
      <c r="H1501" s="831">
        <v>7</v>
      </c>
      <c r="I1501" s="831">
        <v>763677.84</v>
      </c>
      <c r="J1501" s="822">
        <v>0.76986113366727538</v>
      </c>
      <c r="K1501" s="822">
        <v>109096.83428571429</v>
      </c>
      <c r="L1501" s="831">
        <v>11</v>
      </c>
      <c r="M1501" s="831">
        <v>991968.3</v>
      </c>
      <c r="N1501" s="822">
        <v>1</v>
      </c>
      <c r="O1501" s="822">
        <v>90178.936363636371</v>
      </c>
      <c r="P1501" s="831">
        <v>5</v>
      </c>
      <c r="Q1501" s="831">
        <v>545484.15</v>
      </c>
      <c r="R1501" s="827">
        <v>0.54990078816026677</v>
      </c>
      <c r="S1501" s="832">
        <v>109096.83</v>
      </c>
    </row>
    <row r="1502" spans="1:19" ht="14.45" customHeight="1" x14ac:dyDescent="0.2">
      <c r="A1502" s="821" t="s">
        <v>5435</v>
      </c>
      <c r="B1502" s="822" t="s">
        <v>5436</v>
      </c>
      <c r="C1502" s="822" t="s">
        <v>599</v>
      </c>
      <c r="D1502" s="822" t="s">
        <v>2911</v>
      </c>
      <c r="E1502" s="822" t="s">
        <v>5437</v>
      </c>
      <c r="F1502" s="822" t="s">
        <v>5591</v>
      </c>
      <c r="G1502" s="822" t="s">
        <v>5592</v>
      </c>
      <c r="H1502" s="831">
        <v>6</v>
      </c>
      <c r="I1502" s="831">
        <v>962808</v>
      </c>
      <c r="J1502" s="822">
        <v>1.2173038789037984</v>
      </c>
      <c r="K1502" s="822">
        <v>160468</v>
      </c>
      <c r="L1502" s="831">
        <v>5</v>
      </c>
      <c r="M1502" s="831">
        <v>790934.8</v>
      </c>
      <c r="N1502" s="822">
        <v>1</v>
      </c>
      <c r="O1502" s="822">
        <v>158186.96000000002</v>
      </c>
      <c r="P1502" s="831">
        <v>11</v>
      </c>
      <c r="Q1502" s="831">
        <v>1738261.8</v>
      </c>
      <c r="R1502" s="827">
        <v>2.1977308369792299</v>
      </c>
      <c r="S1502" s="832">
        <v>158023.80000000002</v>
      </c>
    </row>
    <row r="1503" spans="1:19" ht="14.45" customHeight="1" x14ac:dyDescent="0.2">
      <c r="A1503" s="821" t="s">
        <v>5435</v>
      </c>
      <c r="B1503" s="822" t="s">
        <v>5436</v>
      </c>
      <c r="C1503" s="822" t="s">
        <v>599</v>
      </c>
      <c r="D1503" s="822" t="s">
        <v>2911</v>
      </c>
      <c r="E1503" s="822" t="s">
        <v>5437</v>
      </c>
      <c r="F1503" s="822" t="s">
        <v>5599</v>
      </c>
      <c r="G1503" s="822" t="s">
        <v>5600</v>
      </c>
      <c r="H1503" s="831">
        <v>14.370000000000001</v>
      </c>
      <c r="I1503" s="831">
        <v>4415.5999999999995</v>
      </c>
      <c r="J1503" s="822"/>
      <c r="K1503" s="822">
        <v>307.27905358385522</v>
      </c>
      <c r="L1503" s="831"/>
      <c r="M1503" s="831"/>
      <c r="N1503" s="822"/>
      <c r="O1503" s="822"/>
      <c r="P1503" s="831"/>
      <c r="Q1503" s="831"/>
      <c r="R1503" s="827"/>
      <c r="S1503" s="832"/>
    </row>
    <row r="1504" spans="1:19" ht="14.45" customHeight="1" x14ac:dyDescent="0.2">
      <c r="A1504" s="821" t="s">
        <v>5435</v>
      </c>
      <c r="B1504" s="822" t="s">
        <v>5436</v>
      </c>
      <c r="C1504" s="822" t="s">
        <v>599</v>
      </c>
      <c r="D1504" s="822" t="s">
        <v>2911</v>
      </c>
      <c r="E1504" s="822" t="s">
        <v>5437</v>
      </c>
      <c r="F1504" s="822" t="s">
        <v>5601</v>
      </c>
      <c r="G1504" s="822" t="s">
        <v>5600</v>
      </c>
      <c r="H1504" s="831">
        <v>14.879999999999999</v>
      </c>
      <c r="I1504" s="831">
        <v>11430.810000000001</v>
      </c>
      <c r="J1504" s="822"/>
      <c r="K1504" s="822">
        <v>768.19959677419365</v>
      </c>
      <c r="L1504" s="831"/>
      <c r="M1504" s="831"/>
      <c r="N1504" s="822"/>
      <c r="O1504" s="822"/>
      <c r="P1504" s="831"/>
      <c r="Q1504" s="831"/>
      <c r="R1504" s="827"/>
      <c r="S1504" s="832"/>
    </row>
    <row r="1505" spans="1:19" ht="14.45" customHeight="1" x14ac:dyDescent="0.2">
      <c r="A1505" s="821" t="s">
        <v>5435</v>
      </c>
      <c r="B1505" s="822" t="s">
        <v>5436</v>
      </c>
      <c r="C1505" s="822" t="s">
        <v>599</v>
      </c>
      <c r="D1505" s="822" t="s">
        <v>2911</v>
      </c>
      <c r="E1505" s="822" t="s">
        <v>5437</v>
      </c>
      <c r="F1505" s="822" t="s">
        <v>5602</v>
      </c>
      <c r="G1505" s="822" t="s">
        <v>3875</v>
      </c>
      <c r="H1505" s="831">
        <v>29.22</v>
      </c>
      <c r="I1505" s="831">
        <v>748749.2</v>
      </c>
      <c r="J1505" s="822"/>
      <c r="K1505" s="822">
        <v>25624.544832306638</v>
      </c>
      <c r="L1505" s="831"/>
      <c r="M1505" s="831"/>
      <c r="N1505" s="822"/>
      <c r="O1505" s="822"/>
      <c r="P1505" s="831">
        <v>13.5</v>
      </c>
      <c r="Q1505" s="831">
        <v>266344.26</v>
      </c>
      <c r="R1505" s="827"/>
      <c r="S1505" s="832">
        <v>19729.204444444444</v>
      </c>
    </row>
    <row r="1506" spans="1:19" ht="14.45" customHeight="1" x14ac:dyDescent="0.2">
      <c r="A1506" s="821" t="s">
        <v>5435</v>
      </c>
      <c r="B1506" s="822" t="s">
        <v>5436</v>
      </c>
      <c r="C1506" s="822" t="s">
        <v>599</v>
      </c>
      <c r="D1506" s="822" t="s">
        <v>2911</v>
      </c>
      <c r="E1506" s="822" t="s">
        <v>5437</v>
      </c>
      <c r="F1506" s="822" t="s">
        <v>5605</v>
      </c>
      <c r="G1506" s="822" t="s">
        <v>5606</v>
      </c>
      <c r="H1506" s="831"/>
      <c r="I1506" s="831"/>
      <c r="J1506" s="822"/>
      <c r="K1506" s="822"/>
      <c r="L1506" s="831">
        <v>2</v>
      </c>
      <c r="M1506" s="831">
        <v>2373.14</v>
      </c>
      <c r="N1506" s="822">
        <v>1</v>
      </c>
      <c r="O1506" s="822">
        <v>1186.57</v>
      </c>
      <c r="P1506" s="831">
        <v>4</v>
      </c>
      <c r="Q1506" s="831">
        <v>4746.28</v>
      </c>
      <c r="R1506" s="827">
        <v>2</v>
      </c>
      <c r="S1506" s="832">
        <v>1186.57</v>
      </c>
    </row>
    <row r="1507" spans="1:19" ht="14.45" customHeight="1" x14ac:dyDescent="0.2">
      <c r="A1507" s="821" t="s">
        <v>5435</v>
      </c>
      <c r="B1507" s="822" t="s">
        <v>5436</v>
      </c>
      <c r="C1507" s="822" t="s">
        <v>599</v>
      </c>
      <c r="D1507" s="822" t="s">
        <v>2911</v>
      </c>
      <c r="E1507" s="822" t="s">
        <v>5437</v>
      </c>
      <c r="F1507" s="822" t="s">
        <v>5608</v>
      </c>
      <c r="G1507" s="822" t="s">
        <v>2799</v>
      </c>
      <c r="H1507" s="831">
        <v>70</v>
      </c>
      <c r="I1507" s="831">
        <v>1646835.2</v>
      </c>
      <c r="J1507" s="822">
        <v>0.8941192771318518</v>
      </c>
      <c r="K1507" s="822">
        <v>23526.217142857142</v>
      </c>
      <c r="L1507" s="831">
        <v>90</v>
      </c>
      <c r="M1507" s="831">
        <v>1841851.7999999998</v>
      </c>
      <c r="N1507" s="822">
        <v>1</v>
      </c>
      <c r="O1507" s="822">
        <v>20465.019999999997</v>
      </c>
      <c r="P1507" s="831">
        <v>74</v>
      </c>
      <c r="Q1507" s="831">
        <v>1481480</v>
      </c>
      <c r="R1507" s="827">
        <v>0.80434267295555495</v>
      </c>
      <c r="S1507" s="832">
        <v>20020</v>
      </c>
    </row>
    <row r="1508" spans="1:19" ht="14.45" customHeight="1" x14ac:dyDescent="0.2">
      <c r="A1508" s="821" t="s">
        <v>5435</v>
      </c>
      <c r="B1508" s="822" t="s">
        <v>5436</v>
      </c>
      <c r="C1508" s="822" t="s">
        <v>599</v>
      </c>
      <c r="D1508" s="822" t="s">
        <v>2911</v>
      </c>
      <c r="E1508" s="822" t="s">
        <v>5437</v>
      </c>
      <c r="F1508" s="822" t="s">
        <v>5609</v>
      </c>
      <c r="G1508" s="822" t="s">
        <v>5610</v>
      </c>
      <c r="H1508" s="831">
        <v>1</v>
      </c>
      <c r="I1508" s="831">
        <v>784.3</v>
      </c>
      <c r="J1508" s="822"/>
      <c r="K1508" s="822">
        <v>784.3</v>
      </c>
      <c r="L1508" s="831"/>
      <c r="M1508" s="831"/>
      <c r="N1508" s="822"/>
      <c r="O1508" s="822"/>
      <c r="P1508" s="831"/>
      <c r="Q1508" s="831"/>
      <c r="R1508" s="827"/>
      <c r="S1508" s="832"/>
    </row>
    <row r="1509" spans="1:19" ht="14.45" customHeight="1" x14ac:dyDescent="0.2">
      <c r="A1509" s="821" t="s">
        <v>5435</v>
      </c>
      <c r="B1509" s="822" t="s">
        <v>5436</v>
      </c>
      <c r="C1509" s="822" t="s">
        <v>599</v>
      </c>
      <c r="D1509" s="822" t="s">
        <v>2911</v>
      </c>
      <c r="E1509" s="822" t="s">
        <v>5437</v>
      </c>
      <c r="F1509" s="822" t="s">
        <v>5611</v>
      </c>
      <c r="G1509" s="822" t="s">
        <v>5610</v>
      </c>
      <c r="H1509" s="831">
        <v>6.8</v>
      </c>
      <c r="I1509" s="831">
        <v>1599.97</v>
      </c>
      <c r="J1509" s="822"/>
      <c r="K1509" s="822">
        <v>235.28970588235296</v>
      </c>
      <c r="L1509" s="831"/>
      <c r="M1509" s="831"/>
      <c r="N1509" s="822"/>
      <c r="O1509" s="822"/>
      <c r="P1509" s="831"/>
      <c r="Q1509" s="831"/>
      <c r="R1509" s="827"/>
      <c r="S1509" s="832"/>
    </row>
    <row r="1510" spans="1:19" ht="14.45" customHeight="1" x14ac:dyDescent="0.2">
      <c r="A1510" s="821" t="s">
        <v>5435</v>
      </c>
      <c r="B1510" s="822" t="s">
        <v>5436</v>
      </c>
      <c r="C1510" s="822" t="s">
        <v>599</v>
      </c>
      <c r="D1510" s="822" t="s">
        <v>2911</v>
      </c>
      <c r="E1510" s="822" t="s">
        <v>5437</v>
      </c>
      <c r="F1510" s="822" t="s">
        <v>5612</v>
      </c>
      <c r="G1510" s="822" t="s">
        <v>5610</v>
      </c>
      <c r="H1510" s="831">
        <v>1.1000000000000001</v>
      </c>
      <c r="I1510" s="831">
        <v>2588.19</v>
      </c>
      <c r="J1510" s="822"/>
      <c r="K1510" s="822">
        <v>2352.8999999999996</v>
      </c>
      <c r="L1510" s="831"/>
      <c r="M1510" s="831"/>
      <c r="N1510" s="822"/>
      <c r="O1510" s="822"/>
      <c r="P1510" s="831"/>
      <c r="Q1510" s="831"/>
      <c r="R1510" s="827"/>
      <c r="S1510" s="832"/>
    </row>
    <row r="1511" spans="1:19" ht="14.45" customHeight="1" x14ac:dyDescent="0.2">
      <c r="A1511" s="821" t="s">
        <v>5435</v>
      </c>
      <c r="B1511" s="822" t="s">
        <v>5436</v>
      </c>
      <c r="C1511" s="822" t="s">
        <v>599</v>
      </c>
      <c r="D1511" s="822" t="s">
        <v>2911</v>
      </c>
      <c r="E1511" s="822" t="s">
        <v>5437</v>
      </c>
      <c r="F1511" s="822" t="s">
        <v>5613</v>
      </c>
      <c r="G1511" s="822" t="s">
        <v>5614</v>
      </c>
      <c r="H1511" s="831">
        <v>3</v>
      </c>
      <c r="I1511" s="831">
        <v>139798.32</v>
      </c>
      <c r="J1511" s="822"/>
      <c r="K1511" s="822">
        <v>46599.44</v>
      </c>
      <c r="L1511" s="831"/>
      <c r="M1511" s="831"/>
      <c r="N1511" s="822"/>
      <c r="O1511" s="822"/>
      <c r="P1511" s="831"/>
      <c r="Q1511" s="831"/>
      <c r="R1511" s="827"/>
      <c r="S1511" s="832"/>
    </row>
    <row r="1512" spans="1:19" ht="14.45" customHeight="1" x14ac:dyDescent="0.2">
      <c r="A1512" s="821" t="s">
        <v>5435</v>
      </c>
      <c r="B1512" s="822" t="s">
        <v>5436</v>
      </c>
      <c r="C1512" s="822" t="s">
        <v>599</v>
      </c>
      <c r="D1512" s="822" t="s">
        <v>2911</v>
      </c>
      <c r="E1512" s="822" t="s">
        <v>5437</v>
      </c>
      <c r="F1512" s="822" t="s">
        <v>5615</v>
      </c>
      <c r="G1512" s="822" t="s">
        <v>845</v>
      </c>
      <c r="H1512" s="831">
        <v>30.41</v>
      </c>
      <c r="I1512" s="831">
        <v>19858.37</v>
      </c>
      <c r="J1512" s="822">
        <v>4.2150868345198518</v>
      </c>
      <c r="K1512" s="822">
        <v>653.02104570864844</v>
      </c>
      <c r="L1512" s="831">
        <v>22.099999999999998</v>
      </c>
      <c r="M1512" s="831">
        <v>4711.26</v>
      </c>
      <c r="N1512" s="822">
        <v>1</v>
      </c>
      <c r="O1512" s="822">
        <v>213.17918552036201</v>
      </c>
      <c r="P1512" s="831">
        <v>4.1100000000000003</v>
      </c>
      <c r="Q1512" s="831">
        <v>876.09</v>
      </c>
      <c r="R1512" s="827">
        <v>0.18595662306898791</v>
      </c>
      <c r="S1512" s="832">
        <v>213.16058394160584</v>
      </c>
    </row>
    <row r="1513" spans="1:19" ht="14.45" customHeight="1" x14ac:dyDescent="0.2">
      <c r="A1513" s="821" t="s">
        <v>5435</v>
      </c>
      <c r="B1513" s="822" t="s">
        <v>5436</v>
      </c>
      <c r="C1513" s="822" t="s">
        <v>599</v>
      </c>
      <c r="D1513" s="822" t="s">
        <v>2911</v>
      </c>
      <c r="E1513" s="822" t="s">
        <v>5437</v>
      </c>
      <c r="F1513" s="822" t="s">
        <v>5616</v>
      </c>
      <c r="G1513" s="822" t="s">
        <v>845</v>
      </c>
      <c r="H1513" s="831">
        <v>42.550000000000004</v>
      </c>
      <c r="I1513" s="831">
        <v>5445.2599999999993</v>
      </c>
      <c r="J1513" s="822">
        <v>0.78313682739021506</v>
      </c>
      <c r="K1513" s="822">
        <v>127.97320799059926</v>
      </c>
      <c r="L1513" s="831">
        <v>95.34</v>
      </c>
      <c r="M1513" s="831">
        <v>6953.1399999999994</v>
      </c>
      <c r="N1513" s="822">
        <v>1</v>
      </c>
      <c r="O1513" s="822">
        <v>72.929934969582533</v>
      </c>
      <c r="P1513" s="831">
        <v>5.33</v>
      </c>
      <c r="Q1513" s="831">
        <v>388.66</v>
      </c>
      <c r="R1513" s="827">
        <v>5.5897047952435885E-2</v>
      </c>
      <c r="S1513" s="832">
        <v>72.919324577861161</v>
      </c>
    </row>
    <row r="1514" spans="1:19" ht="14.45" customHeight="1" x14ac:dyDescent="0.2">
      <c r="A1514" s="821" t="s">
        <v>5435</v>
      </c>
      <c r="B1514" s="822" t="s">
        <v>5436</v>
      </c>
      <c r="C1514" s="822" t="s">
        <v>599</v>
      </c>
      <c r="D1514" s="822" t="s">
        <v>2911</v>
      </c>
      <c r="E1514" s="822" t="s">
        <v>5437</v>
      </c>
      <c r="F1514" s="822" t="s">
        <v>5617</v>
      </c>
      <c r="G1514" s="822" t="s">
        <v>2012</v>
      </c>
      <c r="H1514" s="831">
        <v>2.79</v>
      </c>
      <c r="I1514" s="831">
        <v>9016.1</v>
      </c>
      <c r="J1514" s="822">
        <v>0.2491937086472519</v>
      </c>
      <c r="K1514" s="822">
        <v>3231.5770609318997</v>
      </c>
      <c r="L1514" s="831">
        <v>11.6</v>
      </c>
      <c r="M1514" s="831">
        <v>36181.090000000004</v>
      </c>
      <c r="N1514" s="822">
        <v>1</v>
      </c>
      <c r="O1514" s="822">
        <v>3119.059482758621</v>
      </c>
      <c r="P1514" s="831">
        <v>17.37</v>
      </c>
      <c r="Q1514" s="831">
        <v>54174.429999999993</v>
      </c>
      <c r="R1514" s="827">
        <v>1.4973133755782368</v>
      </c>
      <c r="S1514" s="832">
        <v>3118.850316637881</v>
      </c>
    </row>
    <row r="1515" spans="1:19" ht="14.45" customHeight="1" x14ac:dyDescent="0.2">
      <c r="A1515" s="821" t="s">
        <v>5435</v>
      </c>
      <c r="B1515" s="822" t="s">
        <v>5436</v>
      </c>
      <c r="C1515" s="822" t="s">
        <v>599</v>
      </c>
      <c r="D1515" s="822" t="s">
        <v>2911</v>
      </c>
      <c r="E1515" s="822" t="s">
        <v>5437</v>
      </c>
      <c r="F1515" s="822" t="s">
        <v>5618</v>
      </c>
      <c r="G1515" s="822" t="s">
        <v>1246</v>
      </c>
      <c r="H1515" s="831">
        <v>6</v>
      </c>
      <c r="I1515" s="831">
        <v>890.76</v>
      </c>
      <c r="J1515" s="822"/>
      <c r="K1515" s="822">
        <v>148.46</v>
      </c>
      <c r="L1515" s="831"/>
      <c r="M1515" s="831"/>
      <c r="N1515" s="822"/>
      <c r="O1515" s="822"/>
      <c r="P1515" s="831">
        <v>11</v>
      </c>
      <c r="Q1515" s="831">
        <v>1633.06</v>
      </c>
      <c r="R1515" s="827"/>
      <c r="S1515" s="832">
        <v>148.46</v>
      </c>
    </row>
    <row r="1516" spans="1:19" ht="14.45" customHeight="1" x14ac:dyDescent="0.2">
      <c r="A1516" s="821" t="s">
        <v>5435</v>
      </c>
      <c r="B1516" s="822" t="s">
        <v>5436</v>
      </c>
      <c r="C1516" s="822" t="s">
        <v>599</v>
      </c>
      <c r="D1516" s="822" t="s">
        <v>2911</v>
      </c>
      <c r="E1516" s="822" t="s">
        <v>5437</v>
      </c>
      <c r="F1516" s="822" t="s">
        <v>5624</v>
      </c>
      <c r="G1516" s="822" t="s">
        <v>5625</v>
      </c>
      <c r="H1516" s="831">
        <v>3.82</v>
      </c>
      <c r="I1516" s="831">
        <v>2366.98</v>
      </c>
      <c r="J1516" s="822"/>
      <c r="K1516" s="822">
        <v>619.62827225130889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 t="s">
        <v>5435</v>
      </c>
      <c r="B1517" s="822" t="s">
        <v>5436</v>
      </c>
      <c r="C1517" s="822" t="s">
        <v>599</v>
      </c>
      <c r="D1517" s="822" t="s">
        <v>2911</v>
      </c>
      <c r="E1517" s="822" t="s">
        <v>5437</v>
      </c>
      <c r="F1517" s="822" t="s">
        <v>5627</v>
      </c>
      <c r="G1517" s="822" t="s">
        <v>752</v>
      </c>
      <c r="H1517" s="831">
        <v>21.52</v>
      </c>
      <c r="I1517" s="831">
        <v>4106.37</v>
      </c>
      <c r="J1517" s="822">
        <v>1.0992060517806284</v>
      </c>
      <c r="K1517" s="822">
        <v>190.8164498141264</v>
      </c>
      <c r="L1517" s="831">
        <v>33.4</v>
      </c>
      <c r="M1517" s="831">
        <v>3735.7599999999998</v>
      </c>
      <c r="N1517" s="822">
        <v>1</v>
      </c>
      <c r="O1517" s="822">
        <v>111.84910179640718</v>
      </c>
      <c r="P1517" s="831">
        <v>3.59</v>
      </c>
      <c r="Q1517" s="831">
        <v>398.49</v>
      </c>
      <c r="R1517" s="827">
        <v>0.10666905796946272</v>
      </c>
      <c r="S1517" s="832">
        <v>111</v>
      </c>
    </row>
    <row r="1518" spans="1:19" ht="14.45" customHeight="1" x14ac:dyDescent="0.2">
      <c r="A1518" s="821" t="s">
        <v>5435</v>
      </c>
      <c r="B1518" s="822" t="s">
        <v>5436</v>
      </c>
      <c r="C1518" s="822" t="s">
        <v>599</v>
      </c>
      <c r="D1518" s="822" t="s">
        <v>2911</v>
      </c>
      <c r="E1518" s="822" t="s">
        <v>5437</v>
      </c>
      <c r="F1518" s="822" t="s">
        <v>5628</v>
      </c>
      <c r="G1518" s="822" t="s">
        <v>752</v>
      </c>
      <c r="H1518" s="831">
        <v>0.31000000000000005</v>
      </c>
      <c r="I1518" s="831">
        <v>145.45999999999998</v>
      </c>
      <c r="J1518" s="822">
        <v>0.18630565090424711</v>
      </c>
      <c r="K1518" s="822">
        <v>469.22580645161275</v>
      </c>
      <c r="L1518" s="831">
        <v>2.7100000000000004</v>
      </c>
      <c r="M1518" s="831">
        <v>780.76</v>
      </c>
      <c r="N1518" s="822">
        <v>1</v>
      </c>
      <c r="O1518" s="822">
        <v>288.10332103321031</v>
      </c>
      <c r="P1518" s="831">
        <v>0.8</v>
      </c>
      <c r="Q1518" s="831">
        <v>230.45999999999998</v>
      </c>
      <c r="R1518" s="827">
        <v>0.29517393309083456</v>
      </c>
      <c r="S1518" s="832">
        <v>288.07499999999993</v>
      </c>
    </row>
    <row r="1519" spans="1:19" ht="14.45" customHeight="1" x14ac:dyDescent="0.2">
      <c r="A1519" s="821" t="s">
        <v>5435</v>
      </c>
      <c r="B1519" s="822" t="s">
        <v>5436</v>
      </c>
      <c r="C1519" s="822" t="s">
        <v>599</v>
      </c>
      <c r="D1519" s="822" t="s">
        <v>2911</v>
      </c>
      <c r="E1519" s="822" t="s">
        <v>5437</v>
      </c>
      <c r="F1519" s="822" t="s">
        <v>5629</v>
      </c>
      <c r="G1519" s="822" t="s">
        <v>1039</v>
      </c>
      <c r="H1519" s="831">
        <v>19.29</v>
      </c>
      <c r="I1519" s="831">
        <v>12477.37</v>
      </c>
      <c r="J1519" s="822">
        <v>2.1997912578652947</v>
      </c>
      <c r="K1519" s="822">
        <v>646.83100051840336</v>
      </c>
      <c r="L1519" s="831">
        <v>30.78</v>
      </c>
      <c r="M1519" s="831">
        <v>5672.07</v>
      </c>
      <c r="N1519" s="822">
        <v>1</v>
      </c>
      <c r="O1519" s="822">
        <v>184.27777777777777</v>
      </c>
      <c r="P1519" s="831"/>
      <c r="Q1519" s="831"/>
      <c r="R1519" s="827"/>
      <c r="S1519" s="832"/>
    </row>
    <row r="1520" spans="1:19" ht="14.45" customHeight="1" x14ac:dyDescent="0.2">
      <c r="A1520" s="821" t="s">
        <v>5435</v>
      </c>
      <c r="B1520" s="822" t="s">
        <v>5436</v>
      </c>
      <c r="C1520" s="822" t="s">
        <v>599</v>
      </c>
      <c r="D1520" s="822" t="s">
        <v>2911</v>
      </c>
      <c r="E1520" s="822" t="s">
        <v>5437</v>
      </c>
      <c r="F1520" s="822" t="s">
        <v>5630</v>
      </c>
      <c r="G1520" s="822" t="s">
        <v>5631</v>
      </c>
      <c r="H1520" s="831"/>
      <c r="I1520" s="831"/>
      <c r="J1520" s="822"/>
      <c r="K1520" s="822"/>
      <c r="L1520" s="831">
        <v>1</v>
      </c>
      <c r="M1520" s="831">
        <v>12413.6</v>
      </c>
      <c r="N1520" s="822">
        <v>1</v>
      </c>
      <c r="O1520" s="822">
        <v>12413.6</v>
      </c>
      <c r="P1520" s="831"/>
      <c r="Q1520" s="831"/>
      <c r="R1520" s="827"/>
      <c r="S1520" s="832"/>
    </row>
    <row r="1521" spans="1:19" ht="14.45" customHeight="1" x14ac:dyDescent="0.2">
      <c r="A1521" s="821" t="s">
        <v>5435</v>
      </c>
      <c r="B1521" s="822" t="s">
        <v>5436</v>
      </c>
      <c r="C1521" s="822" t="s">
        <v>599</v>
      </c>
      <c r="D1521" s="822" t="s">
        <v>2911</v>
      </c>
      <c r="E1521" s="822" t="s">
        <v>5437</v>
      </c>
      <c r="F1521" s="822" t="s">
        <v>5632</v>
      </c>
      <c r="G1521" s="822" t="s">
        <v>1039</v>
      </c>
      <c r="H1521" s="831">
        <v>10.719999999999999</v>
      </c>
      <c r="I1521" s="831">
        <v>2954.2500000000005</v>
      </c>
      <c r="J1521" s="822">
        <v>1.6212189393274214</v>
      </c>
      <c r="K1521" s="822">
        <v>275.58302238805976</v>
      </c>
      <c r="L1521" s="831">
        <v>18.68</v>
      </c>
      <c r="M1521" s="831">
        <v>1822.24</v>
      </c>
      <c r="N1521" s="822">
        <v>1</v>
      </c>
      <c r="O1521" s="822">
        <v>97.550321199143468</v>
      </c>
      <c r="P1521" s="831"/>
      <c r="Q1521" s="831"/>
      <c r="R1521" s="827"/>
      <c r="S1521" s="832"/>
    </row>
    <row r="1522" spans="1:19" ht="14.45" customHeight="1" x14ac:dyDescent="0.2">
      <c r="A1522" s="821" t="s">
        <v>5435</v>
      </c>
      <c r="B1522" s="822" t="s">
        <v>5436</v>
      </c>
      <c r="C1522" s="822" t="s">
        <v>599</v>
      </c>
      <c r="D1522" s="822" t="s">
        <v>2911</v>
      </c>
      <c r="E1522" s="822" t="s">
        <v>5437</v>
      </c>
      <c r="F1522" s="822" t="s">
        <v>5633</v>
      </c>
      <c r="G1522" s="822" t="s">
        <v>1039</v>
      </c>
      <c r="H1522" s="831">
        <v>11.549999999999999</v>
      </c>
      <c r="I1522" s="831">
        <v>24922.940000000002</v>
      </c>
      <c r="J1522" s="822">
        <v>5.0658132496448056</v>
      </c>
      <c r="K1522" s="822">
        <v>2157.8303030303036</v>
      </c>
      <c r="L1522" s="831">
        <v>11.68</v>
      </c>
      <c r="M1522" s="831">
        <v>4919.83</v>
      </c>
      <c r="N1522" s="822">
        <v>1</v>
      </c>
      <c r="O1522" s="822">
        <v>421.21832191780823</v>
      </c>
      <c r="P1522" s="831"/>
      <c r="Q1522" s="831"/>
      <c r="R1522" s="827"/>
      <c r="S1522" s="832"/>
    </row>
    <row r="1523" spans="1:19" ht="14.45" customHeight="1" x14ac:dyDescent="0.2">
      <c r="A1523" s="821" t="s">
        <v>5435</v>
      </c>
      <c r="B1523" s="822" t="s">
        <v>5436</v>
      </c>
      <c r="C1523" s="822" t="s">
        <v>599</v>
      </c>
      <c r="D1523" s="822" t="s">
        <v>2911</v>
      </c>
      <c r="E1523" s="822" t="s">
        <v>5437</v>
      </c>
      <c r="F1523" s="822" t="s">
        <v>5634</v>
      </c>
      <c r="G1523" s="822" t="s">
        <v>5631</v>
      </c>
      <c r="H1523" s="831"/>
      <c r="I1523" s="831"/>
      <c r="J1523" s="822"/>
      <c r="K1523" s="822"/>
      <c r="L1523" s="831">
        <v>2</v>
      </c>
      <c r="M1523" s="831">
        <v>33212.6</v>
      </c>
      <c r="N1523" s="822">
        <v>1</v>
      </c>
      <c r="O1523" s="822">
        <v>16606.3</v>
      </c>
      <c r="P1523" s="831">
        <v>3</v>
      </c>
      <c r="Q1523" s="831">
        <v>49818.9</v>
      </c>
      <c r="R1523" s="827">
        <v>1.5</v>
      </c>
      <c r="S1523" s="832">
        <v>16606.3</v>
      </c>
    </row>
    <row r="1524" spans="1:19" ht="14.45" customHeight="1" x14ac:dyDescent="0.2">
      <c r="A1524" s="821" t="s">
        <v>5435</v>
      </c>
      <c r="B1524" s="822" t="s">
        <v>5436</v>
      </c>
      <c r="C1524" s="822" t="s">
        <v>599</v>
      </c>
      <c r="D1524" s="822" t="s">
        <v>2911</v>
      </c>
      <c r="E1524" s="822" t="s">
        <v>5437</v>
      </c>
      <c r="F1524" s="822" t="s">
        <v>5635</v>
      </c>
      <c r="G1524" s="822" t="s">
        <v>5636</v>
      </c>
      <c r="H1524" s="831"/>
      <c r="I1524" s="831"/>
      <c r="J1524" s="822"/>
      <c r="K1524" s="822"/>
      <c r="L1524" s="831">
        <v>7</v>
      </c>
      <c r="M1524" s="831">
        <v>1038.1400000000001</v>
      </c>
      <c r="N1524" s="822">
        <v>1</v>
      </c>
      <c r="O1524" s="822">
        <v>148.30571428571429</v>
      </c>
      <c r="P1524" s="831"/>
      <c r="Q1524" s="831"/>
      <c r="R1524" s="827"/>
      <c r="S1524" s="832"/>
    </row>
    <row r="1525" spans="1:19" ht="14.45" customHeight="1" x14ac:dyDescent="0.2">
      <c r="A1525" s="821" t="s">
        <v>5435</v>
      </c>
      <c r="B1525" s="822" t="s">
        <v>5436</v>
      </c>
      <c r="C1525" s="822" t="s">
        <v>599</v>
      </c>
      <c r="D1525" s="822" t="s">
        <v>2911</v>
      </c>
      <c r="E1525" s="822" t="s">
        <v>5437</v>
      </c>
      <c r="F1525" s="822" t="s">
        <v>5638</v>
      </c>
      <c r="G1525" s="822" t="s">
        <v>2512</v>
      </c>
      <c r="H1525" s="831"/>
      <c r="I1525" s="831"/>
      <c r="J1525" s="822"/>
      <c r="K1525" s="822"/>
      <c r="L1525" s="831">
        <v>7.11</v>
      </c>
      <c r="M1525" s="831">
        <v>3372.0600000000004</v>
      </c>
      <c r="N1525" s="822">
        <v>1</v>
      </c>
      <c r="O1525" s="822">
        <v>474.27004219409287</v>
      </c>
      <c r="P1525" s="831">
        <v>7.8100000000000005</v>
      </c>
      <c r="Q1525" s="831">
        <v>3704.0099999999998</v>
      </c>
      <c r="R1525" s="827">
        <v>1.0984413088735074</v>
      </c>
      <c r="S1525" s="832">
        <v>474.26504481434051</v>
      </c>
    </row>
    <row r="1526" spans="1:19" ht="14.45" customHeight="1" x14ac:dyDescent="0.2">
      <c r="A1526" s="821" t="s">
        <v>5435</v>
      </c>
      <c r="B1526" s="822" t="s">
        <v>5436</v>
      </c>
      <c r="C1526" s="822" t="s">
        <v>599</v>
      </c>
      <c r="D1526" s="822" t="s">
        <v>2911</v>
      </c>
      <c r="E1526" s="822" t="s">
        <v>5437</v>
      </c>
      <c r="F1526" s="822" t="s">
        <v>5639</v>
      </c>
      <c r="G1526" s="822" t="s">
        <v>2512</v>
      </c>
      <c r="H1526" s="831"/>
      <c r="I1526" s="831"/>
      <c r="J1526" s="822"/>
      <c r="K1526" s="822"/>
      <c r="L1526" s="831">
        <v>11.1</v>
      </c>
      <c r="M1526" s="831">
        <v>2270.1800000000003</v>
      </c>
      <c r="N1526" s="822">
        <v>1</v>
      </c>
      <c r="O1526" s="822">
        <v>204.52072072072076</v>
      </c>
      <c r="P1526" s="831">
        <v>15.690000000000001</v>
      </c>
      <c r="Q1526" s="831">
        <v>3208.91</v>
      </c>
      <c r="R1526" s="827">
        <v>1.4135046560184652</v>
      </c>
      <c r="S1526" s="832">
        <v>204.51943913320585</v>
      </c>
    </row>
    <row r="1527" spans="1:19" ht="14.45" customHeight="1" x14ac:dyDescent="0.2">
      <c r="A1527" s="821" t="s">
        <v>5435</v>
      </c>
      <c r="B1527" s="822" t="s">
        <v>5436</v>
      </c>
      <c r="C1527" s="822" t="s">
        <v>599</v>
      </c>
      <c r="D1527" s="822" t="s">
        <v>2911</v>
      </c>
      <c r="E1527" s="822" t="s">
        <v>5437</v>
      </c>
      <c r="F1527" s="822" t="s">
        <v>5647</v>
      </c>
      <c r="G1527" s="822" t="s">
        <v>5648</v>
      </c>
      <c r="H1527" s="831"/>
      <c r="I1527" s="831"/>
      <c r="J1527" s="822"/>
      <c r="K1527" s="822"/>
      <c r="L1527" s="831">
        <v>9</v>
      </c>
      <c r="M1527" s="831">
        <v>269985.2</v>
      </c>
      <c r="N1527" s="822">
        <v>1</v>
      </c>
      <c r="O1527" s="822">
        <v>29998.355555555558</v>
      </c>
      <c r="P1527" s="831">
        <v>21</v>
      </c>
      <c r="Q1527" s="831">
        <v>629735.4</v>
      </c>
      <c r="R1527" s="827">
        <v>2.332481187857705</v>
      </c>
      <c r="S1527" s="832">
        <v>29987.4</v>
      </c>
    </row>
    <row r="1528" spans="1:19" ht="14.45" customHeight="1" x14ac:dyDescent="0.2">
      <c r="A1528" s="821" t="s">
        <v>5435</v>
      </c>
      <c r="B1528" s="822" t="s">
        <v>5436</v>
      </c>
      <c r="C1528" s="822" t="s">
        <v>599</v>
      </c>
      <c r="D1528" s="822" t="s">
        <v>2911</v>
      </c>
      <c r="E1528" s="822" t="s">
        <v>5437</v>
      </c>
      <c r="F1528" s="822" t="s">
        <v>5649</v>
      </c>
      <c r="G1528" s="822" t="s">
        <v>5648</v>
      </c>
      <c r="H1528" s="831"/>
      <c r="I1528" s="831"/>
      <c r="J1528" s="822"/>
      <c r="K1528" s="822"/>
      <c r="L1528" s="831">
        <v>29</v>
      </c>
      <c r="M1528" s="831">
        <v>886277.7</v>
      </c>
      <c r="N1528" s="822">
        <v>1</v>
      </c>
      <c r="O1528" s="822">
        <v>30561.3</v>
      </c>
      <c r="P1528" s="831">
        <v>73</v>
      </c>
      <c r="Q1528" s="831">
        <v>2230974.9</v>
      </c>
      <c r="R1528" s="827">
        <v>2.5172413793103448</v>
      </c>
      <c r="S1528" s="832">
        <v>30561.3</v>
      </c>
    </row>
    <row r="1529" spans="1:19" ht="14.45" customHeight="1" x14ac:dyDescent="0.2">
      <c r="A1529" s="821" t="s">
        <v>5435</v>
      </c>
      <c r="B1529" s="822" t="s">
        <v>5436</v>
      </c>
      <c r="C1529" s="822" t="s">
        <v>599</v>
      </c>
      <c r="D1529" s="822" t="s">
        <v>2911</v>
      </c>
      <c r="E1529" s="822" t="s">
        <v>5437</v>
      </c>
      <c r="F1529" s="822" t="s">
        <v>5650</v>
      </c>
      <c r="G1529" s="822" t="s">
        <v>5651</v>
      </c>
      <c r="H1529" s="831"/>
      <c r="I1529" s="831"/>
      <c r="J1529" s="822"/>
      <c r="K1529" s="822"/>
      <c r="L1529" s="831"/>
      <c r="M1529" s="831"/>
      <c r="N1529" s="822"/>
      <c r="O1529" s="822"/>
      <c r="P1529" s="831">
        <v>2</v>
      </c>
      <c r="Q1529" s="831">
        <v>108.80000000000001</v>
      </c>
      <c r="R1529" s="827"/>
      <c r="S1529" s="832">
        <v>54.400000000000006</v>
      </c>
    </row>
    <row r="1530" spans="1:19" ht="14.45" customHeight="1" x14ac:dyDescent="0.2">
      <c r="A1530" s="821" t="s">
        <v>5435</v>
      </c>
      <c r="B1530" s="822" t="s">
        <v>5436</v>
      </c>
      <c r="C1530" s="822" t="s">
        <v>599</v>
      </c>
      <c r="D1530" s="822" t="s">
        <v>2911</v>
      </c>
      <c r="E1530" s="822" t="s">
        <v>5437</v>
      </c>
      <c r="F1530" s="822" t="s">
        <v>5652</v>
      </c>
      <c r="G1530" s="822" t="s">
        <v>5651</v>
      </c>
      <c r="H1530" s="831"/>
      <c r="I1530" s="831"/>
      <c r="J1530" s="822"/>
      <c r="K1530" s="822"/>
      <c r="L1530" s="831"/>
      <c r="M1530" s="831"/>
      <c r="N1530" s="822"/>
      <c r="O1530" s="822"/>
      <c r="P1530" s="831">
        <v>6.1999999999999993</v>
      </c>
      <c r="Q1530" s="831">
        <v>673.21999999999991</v>
      </c>
      <c r="R1530" s="827"/>
      <c r="S1530" s="832">
        <v>108.58387096774193</v>
      </c>
    </row>
    <row r="1531" spans="1:19" ht="14.45" customHeight="1" x14ac:dyDescent="0.2">
      <c r="A1531" s="821" t="s">
        <v>5435</v>
      </c>
      <c r="B1531" s="822" t="s">
        <v>5436</v>
      </c>
      <c r="C1531" s="822" t="s">
        <v>599</v>
      </c>
      <c r="D1531" s="822" t="s">
        <v>2911</v>
      </c>
      <c r="E1531" s="822" t="s">
        <v>5437</v>
      </c>
      <c r="F1531" s="822" t="s">
        <v>5661</v>
      </c>
      <c r="G1531" s="822" t="s">
        <v>947</v>
      </c>
      <c r="H1531" s="831"/>
      <c r="I1531" s="831"/>
      <c r="J1531" s="822"/>
      <c r="K1531" s="822"/>
      <c r="L1531" s="831"/>
      <c r="M1531" s="831"/>
      <c r="N1531" s="822"/>
      <c r="O1531" s="822"/>
      <c r="P1531" s="831">
        <v>12.91</v>
      </c>
      <c r="Q1531" s="831">
        <v>5582.68</v>
      </c>
      <c r="R1531" s="827"/>
      <c r="S1531" s="832">
        <v>432.4306738962045</v>
      </c>
    </row>
    <row r="1532" spans="1:19" ht="14.45" customHeight="1" x14ac:dyDescent="0.2">
      <c r="A1532" s="821" t="s">
        <v>5435</v>
      </c>
      <c r="B1532" s="822" t="s">
        <v>5436</v>
      </c>
      <c r="C1532" s="822" t="s">
        <v>599</v>
      </c>
      <c r="D1532" s="822" t="s">
        <v>2911</v>
      </c>
      <c r="E1532" s="822" t="s">
        <v>5437</v>
      </c>
      <c r="F1532" s="822" t="s">
        <v>5666</v>
      </c>
      <c r="G1532" s="822" t="s">
        <v>947</v>
      </c>
      <c r="H1532" s="831"/>
      <c r="I1532" s="831"/>
      <c r="J1532" s="822"/>
      <c r="K1532" s="822"/>
      <c r="L1532" s="831"/>
      <c r="M1532" s="831"/>
      <c r="N1532" s="822"/>
      <c r="O1532" s="822"/>
      <c r="P1532" s="831">
        <v>45.510000000000005</v>
      </c>
      <c r="Q1532" s="831">
        <v>11101.72</v>
      </c>
      <c r="R1532" s="827"/>
      <c r="S1532" s="832">
        <v>243.94023291584264</v>
      </c>
    </row>
    <row r="1533" spans="1:19" ht="14.45" customHeight="1" x14ac:dyDescent="0.2">
      <c r="A1533" s="821" t="s">
        <v>5435</v>
      </c>
      <c r="B1533" s="822" t="s">
        <v>5436</v>
      </c>
      <c r="C1533" s="822" t="s">
        <v>599</v>
      </c>
      <c r="D1533" s="822" t="s">
        <v>2911</v>
      </c>
      <c r="E1533" s="822" t="s">
        <v>5437</v>
      </c>
      <c r="F1533" s="822" t="s">
        <v>5667</v>
      </c>
      <c r="G1533" s="822" t="s">
        <v>947</v>
      </c>
      <c r="H1533" s="831"/>
      <c r="I1533" s="831"/>
      <c r="J1533" s="822"/>
      <c r="K1533" s="822"/>
      <c r="L1533" s="831"/>
      <c r="M1533" s="831"/>
      <c r="N1533" s="822"/>
      <c r="O1533" s="822"/>
      <c r="P1533" s="831">
        <v>124.21000000000001</v>
      </c>
      <c r="Q1533" s="831">
        <v>9503.3299999999981</v>
      </c>
      <c r="R1533" s="827"/>
      <c r="S1533" s="832">
        <v>76.510184365187968</v>
      </c>
    </row>
    <row r="1534" spans="1:19" ht="14.45" customHeight="1" x14ac:dyDescent="0.2">
      <c r="A1534" s="821" t="s">
        <v>5435</v>
      </c>
      <c r="B1534" s="822" t="s">
        <v>5436</v>
      </c>
      <c r="C1534" s="822" t="s">
        <v>599</v>
      </c>
      <c r="D1534" s="822" t="s">
        <v>2911</v>
      </c>
      <c r="E1534" s="822" t="s">
        <v>5437</v>
      </c>
      <c r="F1534" s="822" t="s">
        <v>5668</v>
      </c>
      <c r="G1534" s="822" t="s">
        <v>1039</v>
      </c>
      <c r="H1534" s="831"/>
      <c r="I1534" s="831"/>
      <c r="J1534" s="822"/>
      <c r="K1534" s="822"/>
      <c r="L1534" s="831"/>
      <c r="M1534" s="831"/>
      <c r="N1534" s="822"/>
      <c r="O1534" s="822"/>
      <c r="P1534" s="831">
        <v>3.98</v>
      </c>
      <c r="Q1534" s="831">
        <v>1688.13</v>
      </c>
      <c r="R1534" s="827"/>
      <c r="S1534" s="832">
        <v>424.1532663316583</v>
      </c>
    </row>
    <row r="1535" spans="1:19" ht="14.45" customHeight="1" x14ac:dyDescent="0.2">
      <c r="A1535" s="821" t="s">
        <v>5435</v>
      </c>
      <c r="B1535" s="822" t="s">
        <v>5436</v>
      </c>
      <c r="C1535" s="822" t="s">
        <v>599</v>
      </c>
      <c r="D1535" s="822" t="s">
        <v>2911</v>
      </c>
      <c r="E1535" s="822" t="s">
        <v>5437</v>
      </c>
      <c r="F1535" s="822" t="s">
        <v>5670</v>
      </c>
      <c r="G1535" s="822" t="s">
        <v>2057</v>
      </c>
      <c r="H1535" s="831"/>
      <c r="I1535" s="831"/>
      <c r="J1535" s="822"/>
      <c r="K1535" s="822"/>
      <c r="L1535" s="831"/>
      <c r="M1535" s="831"/>
      <c r="N1535" s="822"/>
      <c r="O1535" s="822"/>
      <c r="P1535" s="831">
        <v>4</v>
      </c>
      <c r="Q1535" s="831">
        <v>5163.4399999999996</v>
      </c>
      <c r="R1535" s="827"/>
      <c r="S1535" s="832">
        <v>1290.8599999999999</v>
      </c>
    </row>
    <row r="1536" spans="1:19" ht="14.45" customHeight="1" x14ac:dyDescent="0.2">
      <c r="A1536" s="821" t="s">
        <v>5435</v>
      </c>
      <c r="B1536" s="822" t="s">
        <v>5436</v>
      </c>
      <c r="C1536" s="822" t="s">
        <v>599</v>
      </c>
      <c r="D1536" s="822" t="s">
        <v>2911</v>
      </c>
      <c r="E1536" s="822" t="s">
        <v>5437</v>
      </c>
      <c r="F1536" s="822" t="s">
        <v>5672</v>
      </c>
      <c r="G1536" s="822" t="s">
        <v>1230</v>
      </c>
      <c r="H1536" s="831"/>
      <c r="I1536" s="831"/>
      <c r="J1536" s="822"/>
      <c r="K1536" s="822"/>
      <c r="L1536" s="831"/>
      <c r="M1536" s="831"/>
      <c r="N1536" s="822"/>
      <c r="O1536" s="822"/>
      <c r="P1536" s="831">
        <v>17.489999999999998</v>
      </c>
      <c r="Q1536" s="831">
        <v>3139.4800000000005</v>
      </c>
      <c r="R1536" s="827"/>
      <c r="S1536" s="832">
        <v>179.50142938822188</v>
      </c>
    </row>
    <row r="1537" spans="1:19" ht="14.45" customHeight="1" x14ac:dyDescent="0.2">
      <c r="A1537" s="821" t="s">
        <v>5435</v>
      </c>
      <c r="B1537" s="822" t="s">
        <v>5436</v>
      </c>
      <c r="C1537" s="822" t="s">
        <v>599</v>
      </c>
      <c r="D1537" s="822" t="s">
        <v>2911</v>
      </c>
      <c r="E1537" s="822" t="s">
        <v>5437</v>
      </c>
      <c r="F1537" s="822" t="s">
        <v>5675</v>
      </c>
      <c r="G1537" s="822" t="s">
        <v>947</v>
      </c>
      <c r="H1537" s="831"/>
      <c r="I1537" s="831"/>
      <c r="J1537" s="822"/>
      <c r="K1537" s="822"/>
      <c r="L1537" s="831"/>
      <c r="M1537" s="831"/>
      <c r="N1537" s="822"/>
      <c r="O1537" s="822"/>
      <c r="P1537" s="831">
        <v>29.520000000000003</v>
      </c>
      <c r="Q1537" s="831">
        <v>12765.35</v>
      </c>
      <c r="R1537" s="827"/>
      <c r="S1537" s="832">
        <v>432.43055555555554</v>
      </c>
    </row>
    <row r="1538" spans="1:19" ht="14.45" customHeight="1" x14ac:dyDescent="0.2">
      <c r="A1538" s="821" t="s">
        <v>5435</v>
      </c>
      <c r="B1538" s="822" t="s">
        <v>5436</v>
      </c>
      <c r="C1538" s="822" t="s">
        <v>599</v>
      </c>
      <c r="D1538" s="822" t="s">
        <v>2911</v>
      </c>
      <c r="E1538" s="822" t="s">
        <v>5437</v>
      </c>
      <c r="F1538" s="822" t="s">
        <v>5676</v>
      </c>
      <c r="G1538" s="822" t="s">
        <v>758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18.32</v>
      </c>
      <c r="Q1538" s="831">
        <v>1450.9499999999998</v>
      </c>
      <c r="R1538" s="827"/>
      <c r="S1538" s="832">
        <v>79.20032751091702</v>
      </c>
    </row>
    <row r="1539" spans="1:19" ht="14.45" customHeight="1" x14ac:dyDescent="0.2">
      <c r="A1539" s="821" t="s">
        <v>5435</v>
      </c>
      <c r="B1539" s="822" t="s">
        <v>5436</v>
      </c>
      <c r="C1539" s="822" t="s">
        <v>599</v>
      </c>
      <c r="D1539" s="822" t="s">
        <v>2911</v>
      </c>
      <c r="E1539" s="822" t="s">
        <v>5437</v>
      </c>
      <c r="F1539" s="822" t="s">
        <v>5677</v>
      </c>
      <c r="G1539" s="822" t="s">
        <v>1230</v>
      </c>
      <c r="H1539" s="831"/>
      <c r="I1539" s="831"/>
      <c r="J1539" s="822"/>
      <c r="K1539" s="822"/>
      <c r="L1539" s="831"/>
      <c r="M1539" s="831"/>
      <c r="N1539" s="822"/>
      <c r="O1539" s="822"/>
      <c r="P1539" s="831">
        <v>3.82</v>
      </c>
      <c r="Q1539" s="831">
        <v>398.59</v>
      </c>
      <c r="R1539" s="827"/>
      <c r="S1539" s="832">
        <v>104.34293193717278</v>
      </c>
    </row>
    <row r="1540" spans="1:19" ht="14.45" customHeight="1" x14ac:dyDescent="0.2">
      <c r="A1540" s="821" t="s">
        <v>5435</v>
      </c>
      <c r="B1540" s="822" t="s">
        <v>5436</v>
      </c>
      <c r="C1540" s="822" t="s">
        <v>599</v>
      </c>
      <c r="D1540" s="822" t="s">
        <v>2911</v>
      </c>
      <c r="E1540" s="822" t="s">
        <v>5437</v>
      </c>
      <c r="F1540" s="822" t="s">
        <v>5679</v>
      </c>
      <c r="G1540" s="822" t="s">
        <v>758</v>
      </c>
      <c r="H1540" s="831"/>
      <c r="I1540" s="831"/>
      <c r="J1540" s="822"/>
      <c r="K1540" s="822"/>
      <c r="L1540" s="831"/>
      <c r="M1540" s="831"/>
      <c r="N1540" s="822"/>
      <c r="O1540" s="822"/>
      <c r="P1540" s="831">
        <v>32.760000000000005</v>
      </c>
      <c r="Q1540" s="831">
        <v>7171.18</v>
      </c>
      <c r="R1540" s="827"/>
      <c r="S1540" s="832">
        <v>218.90048840048837</v>
      </c>
    </row>
    <row r="1541" spans="1:19" ht="14.45" customHeight="1" x14ac:dyDescent="0.2">
      <c r="A1541" s="821" t="s">
        <v>5435</v>
      </c>
      <c r="B1541" s="822" t="s">
        <v>5436</v>
      </c>
      <c r="C1541" s="822" t="s">
        <v>599</v>
      </c>
      <c r="D1541" s="822" t="s">
        <v>2911</v>
      </c>
      <c r="E1541" s="822" t="s">
        <v>5437</v>
      </c>
      <c r="F1541" s="822" t="s">
        <v>5685</v>
      </c>
      <c r="G1541" s="822" t="s">
        <v>845</v>
      </c>
      <c r="H1541" s="831"/>
      <c r="I1541" s="831"/>
      <c r="J1541" s="822"/>
      <c r="K1541" s="822"/>
      <c r="L1541" s="831"/>
      <c r="M1541" s="831"/>
      <c r="N1541" s="822"/>
      <c r="O1541" s="822"/>
      <c r="P1541" s="831">
        <v>0.77</v>
      </c>
      <c r="Q1541" s="831">
        <v>319.63</v>
      </c>
      <c r="R1541" s="827"/>
      <c r="S1541" s="832">
        <v>415.10389610389609</v>
      </c>
    </row>
    <row r="1542" spans="1:19" ht="14.45" customHeight="1" x14ac:dyDescent="0.2">
      <c r="A1542" s="821" t="s">
        <v>5435</v>
      </c>
      <c r="B1542" s="822" t="s">
        <v>5436</v>
      </c>
      <c r="C1542" s="822" t="s">
        <v>599</v>
      </c>
      <c r="D1542" s="822" t="s">
        <v>2911</v>
      </c>
      <c r="E1542" s="822" t="s">
        <v>5437</v>
      </c>
      <c r="F1542" s="822" t="s">
        <v>5690</v>
      </c>
      <c r="G1542" s="822" t="s">
        <v>912</v>
      </c>
      <c r="H1542" s="831"/>
      <c r="I1542" s="831"/>
      <c r="J1542" s="822"/>
      <c r="K1542" s="822"/>
      <c r="L1542" s="831"/>
      <c r="M1542" s="831"/>
      <c r="N1542" s="822"/>
      <c r="O1542" s="822"/>
      <c r="P1542" s="831">
        <v>6.34</v>
      </c>
      <c r="Q1542" s="831">
        <v>922.03</v>
      </c>
      <c r="R1542" s="827"/>
      <c r="S1542" s="832">
        <v>145.43059936908517</v>
      </c>
    </row>
    <row r="1543" spans="1:19" ht="14.45" customHeight="1" x14ac:dyDescent="0.2">
      <c r="A1543" s="821" t="s">
        <v>5435</v>
      </c>
      <c r="B1543" s="822" t="s">
        <v>5436</v>
      </c>
      <c r="C1543" s="822" t="s">
        <v>599</v>
      </c>
      <c r="D1543" s="822" t="s">
        <v>2911</v>
      </c>
      <c r="E1543" s="822" t="s">
        <v>5694</v>
      </c>
      <c r="F1543" s="822" t="s">
        <v>5695</v>
      </c>
      <c r="G1543" s="822" t="s">
        <v>5696</v>
      </c>
      <c r="H1543" s="831">
        <v>6</v>
      </c>
      <c r="I1543" s="831">
        <v>12838.28</v>
      </c>
      <c r="J1543" s="822">
        <v>1.1754083351644329</v>
      </c>
      <c r="K1543" s="822">
        <v>2139.7133333333336</v>
      </c>
      <c r="L1543" s="831">
        <v>5</v>
      </c>
      <c r="M1543" s="831">
        <v>10922.4</v>
      </c>
      <c r="N1543" s="822">
        <v>1</v>
      </c>
      <c r="O1543" s="822">
        <v>2184.48</v>
      </c>
      <c r="P1543" s="831"/>
      <c r="Q1543" s="831"/>
      <c r="R1543" s="827"/>
      <c r="S1543" s="832"/>
    </row>
    <row r="1544" spans="1:19" ht="14.45" customHeight="1" x14ac:dyDescent="0.2">
      <c r="A1544" s="821" t="s">
        <v>5435</v>
      </c>
      <c r="B1544" s="822" t="s">
        <v>5436</v>
      </c>
      <c r="C1544" s="822" t="s">
        <v>599</v>
      </c>
      <c r="D1544" s="822" t="s">
        <v>2911</v>
      </c>
      <c r="E1544" s="822" t="s">
        <v>5694</v>
      </c>
      <c r="F1544" s="822" t="s">
        <v>5697</v>
      </c>
      <c r="G1544" s="822" t="s">
        <v>5698</v>
      </c>
      <c r="H1544" s="831">
        <v>4</v>
      </c>
      <c r="I1544" s="831">
        <v>10462.299999999999</v>
      </c>
      <c r="J1544" s="822">
        <v>0.3021613360104064</v>
      </c>
      <c r="K1544" s="822">
        <v>2615.5749999999998</v>
      </c>
      <c r="L1544" s="831">
        <v>13</v>
      </c>
      <c r="M1544" s="831">
        <v>34624.879999999997</v>
      </c>
      <c r="N1544" s="822">
        <v>1</v>
      </c>
      <c r="O1544" s="822">
        <v>2663.4523076923074</v>
      </c>
      <c r="P1544" s="831">
        <v>2</v>
      </c>
      <c r="Q1544" s="831">
        <v>5415.66</v>
      </c>
      <c r="R1544" s="827">
        <v>0.1564094951376005</v>
      </c>
      <c r="S1544" s="832">
        <v>2707.83</v>
      </c>
    </row>
    <row r="1545" spans="1:19" ht="14.45" customHeight="1" x14ac:dyDescent="0.2">
      <c r="A1545" s="821" t="s">
        <v>5435</v>
      </c>
      <c r="B1545" s="822" t="s">
        <v>5436</v>
      </c>
      <c r="C1545" s="822" t="s">
        <v>599</v>
      </c>
      <c r="D1545" s="822" t="s">
        <v>2911</v>
      </c>
      <c r="E1545" s="822" t="s">
        <v>5694</v>
      </c>
      <c r="F1545" s="822" t="s">
        <v>5701</v>
      </c>
      <c r="G1545" s="822" t="s">
        <v>5702</v>
      </c>
      <c r="H1545" s="831"/>
      <c r="I1545" s="831"/>
      <c r="J1545" s="822"/>
      <c r="K1545" s="822"/>
      <c r="L1545" s="831">
        <v>1</v>
      </c>
      <c r="M1545" s="831">
        <v>10346.879999999999</v>
      </c>
      <c r="N1545" s="822">
        <v>1</v>
      </c>
      <c r="O1545" s="822">
        <v>10346.879999999999</v>
      </c>
      <c r="P1545" s="831"/>
      <c r="Q1545" s="831"/>
      <c r="R1545" s="827"/>
      <c r="S1545" s="832"/>
    </row>
    <row r="1546" spans="1:19" ht="14.45" customHeight="1" x14ac:dyDescent="0.2">
      <c r="A1546" s="821" t="s">
        <v>5435</v>
      </c>
      <c r="B1546" s="822" t="s">
        <v>5436</v>
      </c>
      <c r="C1546" s="822" t="s">
        <v>599</v>
      </c>
      <c r="D1546" s="822" t="s">
        <v>2911</v>
      </c>
      <c r="E1546" s="822" t="s">
        <v>5703</v>
      </c>
      <c r="F1546" s="822" t="s">
        <v>5704</v>
      </c>
      <c r="G1546" s="822" t="s">
        <v>5705</v>
      </c>
      <c r="H1546" s="831"/>
      <c r="I1546" s="831"/>
      <c r="J1546" s="822"/>
      <c r="K1546" s="822"/>
      <c r="L1546" s="831">
        <v>3</v>
      </c>
      <c r="M1546" s="831">
        <v>2601</v>
      </c>
      <c r="N1546" s="822">
        <v>1</v>
      </c>
      <c r="O1546" s="822">
        <v>867</v>
      </c>
      <c r="P1546" s="831"/>
      <c r="Q1546" s="831"/>
      <c r="R1546" s="827"/>
      <c r="S1546" s="832"/>
    </row>
    <row r="1547" spans="1:19" ht="14.45" customHeight="1" x14ac:dyDescent="0.2">
      <c r="A1547" s="821" t="s">
        <v>5435</v>
      </c>
      <c r="B1547" s="822" t="s">
        <v>5436</v>
      </c>
      <c r="C1547" s="822" t="s">
        <v>599</v>
      </c>
      <c r="D1547" s="822" t="s">
        <v>2911</v>
      </c>
      <c r="E1547" s="822" t="s">
        <v>5703</v>
      </c>
      <c r="F1547" s="822" t="s">
        <v>5706</v>
      </c>
      <c r="G1547" s="822" t="s">
        <v>5707</v>
      </c>
      <c r="H1547" s="831">
        <v>34</v>
      </c>
      <c r="I1547" s="831">
        <v>29478</v>
      </c>
      <c r="J1547" s="822">
        <v>0.74702948204384712</v>
      </c>
      <c r="K1547" s="822">
        <v>867</v>
      </c>
      <c r="L1547" s="831">
        <v>70.63</v>
      </c>
      <c r="M1547" s="831">
        <v>39460.29</v>
      </c>
      <c r="N1547" s="822">
        <v>1</v>
      </c>
      <c r="O1547" s="822">
        <v>558.69021662183218</v>
      </c>
      <c r="P1547" s="831">
        <v>11</v>
      </c>
      <c r="Q1547" s="831">
        <v>6189.15</v>
      </c>
      <c r="R1547" s="827">
        <v>0.15684502065240777</v>
      </c>
      <c r="S1547" s="832">
        <v>562.65</v>
      </c>
    </row>
    <row r="1548" spans="1:19" ht="14.45" customHeight="1" x14ac:dyDescent="0.2">
      <c r="A1548" s="821" t="s">
        <v>5435</v>
      </c>
      <c r="B1548" s="822" t="s">
        <v>5436</v>
      </c>
      <c r="C1548" s="822" t="s">
        <v>599</v>
      </c>
      <c r="D1548" s="822" t="s">
        <v>2911</v>
      </c>
      <c r="E1548" s="822" t="s">
        <v>5703</v>
      </c>
      <c r="F1548" s="822" t="s">
        <v>5710</v>
      </c>
      <c r="G1548" s="822" t="s">
        <v>5711</v>
      </c>
      <c r="H1548" s="831"/>
      <c r="I1548" s="831"/>
      <c r="J1548" s="822"/>
      <c r="K1548" s="822"/>
      <c r="L1548" s="831">
        <v>1</v>
      </c>
      <c r="M1548" s="831">
        <v>1557.65</v>
      </c>
      <c r="N1548" s="822">
        <v>1</v>
      </c>
      <c r="O1548" s="822">
        <v>1557.65</v>
      </c>
      <c r="P1548" s="831"/>
      <c r="Q1548" s="831"/>
      <c r="R1548" s="827"/>
      <c r="S1548" s="832"/>
    </row>
    <row r="1549" spans="1:19" ht="14.45" customHeight="1" x14ac:dyDescent="0.2">
      <c r="A1549" s="821" t="s">
        <v>5435</v>
      </c>
      <c r="B1549" s="822" t="s">
        <v>5436</v>
      </c>
      <c r="C1549" s="822" t="s">
        <v>599</v>
      </c>
      <c r="D1549" s="822" t="s">
        <v>2911</v>
      </c>
      <c r="E1549" s="822" t="s">
        <v>5703</v>
      </c>
      <c r="F1549" s="822" t="s">
        <v>5712</v>
      </c>
      <c r="G1549" s="822" t="s">
        <v>5713</v>
      </c>
      <c r="H1549" s="831">
        <v>1</v>
      </c>
      <c r="I1549" s="831">
        <v>5420</v>
      </c>
      <c r="J1549" s="822"/>
      <c r="K1549" s="822">
        <v>5420</v>
      </c>
      <c r="L1549" s="831"/>
      <c r="M1549" s="831"/>
      <c r="N1549" s="822"/>
      <c r="O1549" s="822"/>
      <c r="P1549" s="831"/>
      <c r="Q1549" s="831"/>
      <c r="R1549" s="827"/>
      <c r="S1549" s="832"/>
    </row>
    <row r="1550" spans="1:19" ht="14.45" customHeight="1" x14ac:dyDescent="0.2">
      <c r="A1550" s="821" t="s">
        <v>5435</v>
      </c>
      <c r="B1550" s="822" t="s">
        <v>5436</v>
      </c>
      <c r="C1550" s="822" t="s">
        <v>599</v>
      </c>
      <c r="D1550" s="822" t="s">
        <v>2911</v>
      </c>
      <c r="E1550" s="822" t="s">
        <v>5703</v>
      </c>
      <c r="F1550" s="822" t="s">
        <v>5714</v>
      </c>
      <c r="G1550" s="822" t="s">
        <v>5715</v>
      </c>
      <c r="H1550" s="831"/>
      <c r="I1550" s="831"/>
      <c r="J1550" s="822"/>
      <c r="K1550" s="822"/>
      <c r="L1550" s="831"/>
      <c r="M1550" s="831"/>
      <c r="N1550" s="822"/>
      <c r="O1550" s="822"/>
      <c r="P1550" s="831">
        <v>161</v>
      </c>
      <c r="Q1550" s="831">
        <v>28867.300000000003</v>
      </c>
      <c r="R1550" s="827"/>
      <c r="S1550" s="832">
        <v>179.3</v>
      </c>
    </row>
    <row r="1551" spans="1:19" ht="14.45" customHeight="1" x14ac:dyDescent="0.2">
      <c r="A1551" s="821" t="s">
        <v>5435</v>
      </c>
      <c r="B1551" s="822" t="s">
        <v>5436</v>
      </c>
      <c r="C1551" s="822" t="s">
        <v>599</v>
      </c>
      <c r="D1551" s="822" t="s">
        <v>2911</v>
      </c>
      <c r="E1551" s="822" t="s">
        <v>5703</v>
      </c>
      <c r="F1551" s="822" t="s">
        <v>5718</v>
      </c>
      <c r="G1551" s="822" t="s">
        <v>5719</v>
      </c>
      <c r="H1551" s="831"/>
      <c r="I1551" s="831"/>
      <c r="J1551" s="822"/>
      <c r="K1551" s="822"/>
      <c r="L1551" s="831"/>
      <c r="M1551" s="831"/>
      <c r="N1551" s="822"/>
      <c r="O1551" s="822"/>
      <c r="P1551" s="831">
        <v>35</v>
      </c>
      <c r="Q1551" s="831">
        <v>2658.9500000000003</v>
      </c>
      <c r="R1551" s="827"/>
      <c r="S1551" s="832">
        <v>75.970000000000013</v>
      </c>
    </row>
    <row r="1552" spans="1:19" ht="14.45" customHeight="1" x14ac:dyDescent="0.2">
      <c r="A1552" s="821" t="s">
        <v>5435</v>
      </c>
      <c r="B1552" s="822" t="s">
        <v>5436</v>
      </c>
      <c r="C1552" s="822" t="s">
        <v>599</v>
      </c>
      <c r="D1552" s="822" t="s">
        <v>2911</v>
      </c>
      <c r="E1552" s="822" t="s">
        <v>5703</v>
      </c>
      <c r="F1552" s="822" t="s">
        <v>5720</v>
      </c>
      <c r="G1552" s="822" t="s">
        <v>5721</v>
      </c>
      <c r="H1552" s="831"/>
      <c r="I1552" s="831"/>
      <c r="J1552" s="822"/>
      <c r="K1552" s="822"/>
      <c r="L1552" s="831"/>
      <c r="M1552" s="831"/>
      <c r="N1552" s="822"/>
      <c r="O1552" s="822"/>
      <c r="P1552" s="831">
        <v>85</v>
      </c>
      <c r="Q1552" s="831">
        <v>8048.65</v>
      </c>
      <c r="R1552" s="827"/>
      <c r="S1552" s="832">
        <v>94.69</v>
      </c>
    </row>
    <row r="1553" spans="1:19" ht="14.45" customHeight="1" x14ac:dyDescent="0.2">
      <c r="A1553" s="821" t="s">
        <v>5435</v>
      </c>
      <c r="B1553" s="822" t="s">
        <v>5436</v>
      </c>
      <c r="C1553" s="822" t="s">
        <v>599</v>
      </c>
      <c r="D1553" s="822" t="s">
        <v>2911</v>
      </c>
      <c r="E1553" s="822" t="s">
        <v>5703</v>
      </c>
      <c r="F1553" s="822" t="s">
        <v>5722</v>
      </c>
      <c r="G1553" s="822" t="s">
        <v>5721</v>
      </c>
      <c r="H1553" s="831"/>
      <c r="I1553" s="831"/>
      <c r="J1553" s="822"/>
      <c r="K1553" s="822"/>
      <c r="L1553" s="831"/>
      <c r="M1553" s="831"/>
      <c r="N1553" s="822"/>
      <c r="O1553" s="822"/>
      <c r="P1553" s="831">
        <v>176</v>
      </c>
      <c r="Q1553" s="831">
        <v>13370.720000000001</v>
      </c>
      <c r="R1553" s="827"/>
      <c r="S1553" s="832">
        <v>75.970000000000013</v>
      </c>
    </row>
    <row r="1554" spans="1:19" ht="14.45" customHeight="1" x14ac:dyDescent="0.2">
      <c r="A1554" s="821" t="s">
        <v>5435</v>
      </c>
      <c r="B1554" s="822" t="s">
        <v>5436</v>
      </c>
      <c r="C1554" s="822" t="s">
        <v>599</v>
      </c>
      <c r="D1554" s="822" t="s">
        <v>2911</v>
      </c>
      <c r="E1554" s="822" t="s">
        <v>5735</v>
      </c>
      <c r="F1554" s="822" t="s">
        <v>5738</v>
      </c>
      <c r="G1554" s="822" t="s">
        <v>5739</v>
      </c>
      <c r="H1554" s="831">
        <v>40</v>
      </c>
      <c r="I1554" s="831">
        <v>4880</v>
      </c>
      <c r="J1554" s="822">
        <v>1.8181818181818181</v>
      </c>
      <c r="K1554" s="822">
        <v>122</v>
      </c>
      <c r="L1554" s="831">
        <v>22</v>
      </c>
      <c r="M1554" s="831">
        <v>2684</v>
      </c>
      <c r="N1554" s="822">
        <v>1</v>
      </c>
      <c r="O1554" s="822">
        <v>122</v>
      </c>
      <c r="P1554" s="831"/>
      <c r="Q1554" s="831"/>
      <c r="R1554" s="827"/>
      <c r="S1554" s="832"/>
    </row>
    <row r="1555" spans="1:19" ht="14.45" customHeight="1" x14ac:dyDescent="0.2">
      <c r="A1555" s="821" t="s">
        <v>5435</v>
      </c>
      <c r="B1555" s="822" t="s">
        <v>5436</v>
      </c>
      <c r="C1555" s="822" t="s">
        <v>599</v>
      </c>
      <c r="D1555" s="822" t="s">
        <v>2911</v>
      </c>
      <c r="E1555" s="822" t="s">
        <v>5735</v>
      </c>
      <c r="F1555" s="822" t="s">
        <v>5740</v>
      </c>
      <c r="G1555" s="822" t="s">
        <v>5741</v>
      </c>
      <c r="H1555" s="831">
        <v>78</v>
      </c>
      <c r="I1555" s="831">
        <v>11466</v>
      </c>
      <c r="J1555" s="822">
        <v>3.9965144649703728</v>
      </c>
      <c r="K1555" s="822">
        <v>147</v>
      </c>
      <c r="L1555" s="831">
        <v>19</v>
      </c>
      <c r="M1555" s="831">
        <v>2869</v>
      </c>
      <c r="N1555" s="822">
        <v>1</v>
      </c>
      <c r="O1555" s="822">
        <v>151</v>
      </c>
      <c r="P1555" s="831">
        <v>12</v>
      </c>
      <c r="Q1555" s="831">
        <v>1836</v>
      </c>
      <c r="R1555" s="827">
        <v>0.63994423143952595</v>
      </c>
      <c r="S1555" s="832">
        <v>153</v>
      </c>
    </row>
    <row r="1556" spans="1:19" ht="14.45" customHeight="1" x14ac:dyDescent="0.2">
      <c r="A1556" s="821" t="s">
        <v>5435</v>
      </c>
      <c r="B1556" s="822" t="s">
        <v>5436</v>
      </c>
      <c r="C1556" s="822" t="s">
        <v>599</v>
      </c>
      <c r="D1556" s="822" t="s">
        <v>2911</v>
      </c>
      <c r="E1556" s="822" t="s">
        <v>5735</v>
      </c>
      <c r="F1556" s="822" t="s">
        <v>5742</v>
      </c>
      <c r="G1556" s="822" t="s">
        <v>5743</v>
      </c>
      <c r="H1556" s="831">
        <v>8</v>
      </c>
      <c r="I1556" s="831">
        <v>1568</v>
      </c>
      <c r="J1556" s="822">
        <v>0.43774427694025686</v>
      </c>
      <c r="K1556" s="822">
        <v>196</v>
      </c>
      <c r="L1556" s="831">
        <v>18</v>
      </c>
      <c r="M1556" s="831">
        <v>3582</v>
      </c>
      <c r="N1556" s="822">
        <v>1</v>
      </c>
      <c r="O1556" s="822">
        <v>199</v>
      </c>
      <c r="P1556" s="831">
        <v>2</v>
      </c>
      <c r="Q1556" s="831">
        <v>402</v>
      </c>
      <c r="R1556" s="827">
        <v>0.11222780569514237</v>
      </c>
      <c r="S1556" s="832">
        <v>201</v>
      </c>
    </row>
    <row r="1557" spans="1:19" ht="14.45" customHeight="1" x14ac:dyDescent="0.2">
      <c r="A1557" s="821" t="s">
        <v>5435</v>
      </c>
      <c r="B1557" s="822" t="s">
        <v>5436</v>
      </c>
      <c r="C1557" s="822" t="s">
        <v>599</v>
      </c>
      <c r="D1557" s="822" t="s">
        <v>2911</v>
      </c>
      <c r="E1557" s="822" t="s">
        <v>5735</v>
      </c>
      <c r="F1557" s="822" t="s">
        <v>5744</v>
      </c>
      <c r="G1557" s="822" t="s">
        <v>5745</v>
      </c>
      <c r="H1557" s="831">
        <v>886</v>
      </c>
      <c r="I1557" s="831">
        <v>32782</v>
      </c>
      <c r="J1557" s="822">
        <v>0.87493327639585783</v>
      </c>
      <c r="K1557" s="822">
        <v>37</v>
      </c>
      <c r="L1557" s="831">
        <v>986</v>
      </c>
      <c r="M1557" s="831">
        <v>37468</v>
      </c>
      <c r="N1557" s="822">
        <v>1</v>
      </c>
      <c r="O1557" s="822">
        <v>38</v>
      </c>
      <c r="P1557" s="831">
        <v>523</v>
      </c>
      <c r="Q1557" s="831">
        <v>19874</v>
      </c>
      <c r="R1557" s="827">
        <v>0.53042596348884385</v>
      </c>
      <c r="S1557" s="832">
        <v>38</v>
      </c>
    </row>
    <row r="1558" spans="1:19" ht="14.45" customHeight="1" x14ac:dyDescent="0.2">
      <c r="A1558" s="821" t="s">
        <v>5435</v>
      </c>
      <c r="B1558" s="822" t="s">
        <v>5436</v>
      </c>
      <c r="C1558" s="822" t="s">
        <v>599</v>
      </c>
      <c r="D1558" s="822" t="s">
        <v>2911</v>
      </c>
      <c r="E1558" s="822" t="s">
        <v>5735</v>
      </c>
      <c r="F1558" s="822" t="s">
        <v>5750</v>
      </c>
      <c r="G1558" s="822" t="s">
        <v>5751</v>
      </c>
      <c r="H1558" s="831">
        <v>953</v>
      </c>
      <c r="I1558" s="831">
        <v>169634</v>
      </c>
      <c r="J1558" s="822">
        <v>0.87992198482231321</v>
      </c>
      <c r="K1558" s="822">
        <v>178</v>
      </c>
      <c r="L1558" s="831">
        <v>1077</v>
      </c>
      <c r="M1558" s="831">
        <v>192783</v>
      </c>
      <c r="N1558" s="822">
        <v>1</v>
      </c>
      <c r="O1558" s="822">
        <v>179</v>
      </c>
      <c r="P1558" s="831">
        <v>1067</v>
      </c>
      <c r="Q1558" s="831">
        <v>192060</v>
      </c>
      <c r="R1558" s="827">
        <v>0.99624966931731529</v>
      </c>
      <c r="S1558" s="832">
        <v>180</v>
      </c>
    </row>
    <row r="1559" spans="1:19" ht="14.45" customHeight="1" x14ac:dyDescent="0.2">
      <c r="A1559" s="821" t="s">
        <v>5435</v>
      </c>
      <c r="B1559" s="822" t="s">
        <v>5436</v>
      </c>
      <c r="C1559" s="822" t="s">
        <v>599</v>
      </c>
      <c r="D1559" s="822" t="s">
        <v>2911</v>
      </c>
      <c r="E1559" s="822" t="s">
        <v>5735</v>
      </c>
      <c r="F1559" s="822" t="s">
        <v>5754</v>
      </c>
      <c r="G1559" s="822" t="s">
        <v>5755</v>
      </c>
      <c r="H1559" s="831">
        <v>149</v>
      </c>
      <c r="I1559" s="831">
        <v>0</v>
      </c>
      <c r="J1559" s="822"/>
      <c r="K1559" s="822">
        <v>0</v>
      </c>
      <c r="L1559" s="831">
        <v>213</v>
      </c>
      <c r="M1559" s="831">
        <v>0</v>
      </c>
      <c r="N1559" s="822"/>
      <c r="O1559" s="822">
        <v>0</v>
      </c>
      <c r="P1559" s="831">
        <v>207</v>
      </c>
      <c r="Q1559" s="831">
        <v>0</v>
      </c>
      <c r="R1559" s="827"/>
      <c r="S1559" s="832">
        <v>0</v>
      </c>
    </row>
    <row r="1560" spans="1:19" ht="14.45" customHeight="1" x14ac:dyDescent="0.2">
      <c r="A1560" s="821" t="s">
        <v>5435</v>
      </c>
      <c r="B1560" s="822" t="s">
        <v>5436</v>
      </c>
      <c r="C1560" s="822" t="s">
        <v>599</v>
      </c>
      <c r="D1560" s="822" t="s">
        <v>2911</v>
      </c>
      <c r="E1560" s="822" t="s">
        <v>5735</v>
      </c>
      <c r="F1560" s="822" t="s">
        <v>5756</v>
      </c>
      <c r="G1560" s="822" t="s">
        <v>5757</v>
      </c>
      <c r="H1560" s="831">
        <v>2</v>
      </c>
      <c r="I1560" s="831">
        <v>0</v>
      </c>
      <c r="J1560" s="822"/>
      <c r="K1560" s="822">
        <v>0</v>
      </c>
      <c r="L1560" s="831"/>
      <c r="M1560" s="831"/>
      <c r="N1560" s="822"/>
      <c r="O1560" s="822"/>
      <c r="P1560" s="831">
        <v>1</v>
      </c>
      <c r="Q1560" s="831">
        <v>0</v>
      </c>
      <c r="R1560" s="827"/>
      <c r="S1560" s="832">
        <v>0</v>
      </c>
    </row>
    <row r="1561" spans="1:19" ht="14.45" customHeight="1" x14ac:dyDescent="0.2">
      <c r="A1561" s="821" t="s">
        <v>5435</v>
      </c>
      <c r="B1561" s="822" t="s">
        <v>5436</v>
      </c>
      <c r="C1561" s="822" t="s">
        <v>599</v>
      </c>
      <c r="D1561" s="822" t="s">
        <v>2911</v>
      </c>
      <c r="E1561" s="822" t="s">
        <v>5735</v>
      </c>
      <c r="F1561" s="822" t="s">
        <v>5758</v>
      </c>
      <c r="G1561" s="822" t="s">
        <v>5759</v>
      </c>
      <c r="H1561" s="831">
        <v>414</v>
      </c>
      <c r="I1561" s="831">
        <v>101016</v>
      </c>
      <c r="J1561" s="822">
        <v>0.93072280831068321</v>
      </c>
      <c r="K1561" s="822">
        <v>244</v>
      </c>
      <c r="L1561" s="831">
        <v>443</v>
      </c>
      <c r="M1561" s="831">
        <v>108535</v>
      </c>
      <c r="N1561" s="822">
        <v>1</v>
      </c>
      <c r="O1561" s="822">
        <v>245</v>
      </c>
      <c r="P1561" s="831">
        <v>294</v>
      </c>
      <c r="Q1561" s="831">
        <v>72324</v>
      </c>
      <c r="R1561" s="827">
        <v>0.6663656884875846</v>
      </c>
      <c r="S1561" s="832">
        <v>246</v>
      </c>
    </row>
    <row r="1562" spans="1:19" ht="14.45" customHeight="1" x14ac:dyDescent="0.2">
      <c r="A1562" s="821" t="s">
        <v>5435</v>
      </c>
      <c r="B1562" s="822" t="s">
        <v>5436</v>
      </c>
      <c r="C1562" s="822" t="s">
        <v>599</v>
      </c>
      <c r="D1562" s="822" t="s">
        <v>2911</v>
      </c>
      <c r="E1562" s="822" t="s">
        <v>5735</v>
      </c>
      <c r="F1562" s="822" t="s">
        <v>5760</v>
      </c>
      <c r="G1562" s="822" t="s">
        <v>5761</v>
      </c>
      <c r="H1562" s="831">
        <v>1278</v>
      </c>
      <c r="I1562" s="831">
        <v>42599.950000000004</v>
      </c>
      <c r="J1562" s="822">
        <v>1.1309726243241702</v>
      </c>
      <c r="K1562" s="822">
        <v>33.333294209702665</v>
      </c>
      <c r="L1562" s="831">
        <v>1130</v>
      </c>
      <c r="M1562" s="831">
        <v>37666.65</v>
      </c>
      <c r="N1562" s="822">
        <v>1</v>
      </c>
      <c r="O1562" s="822">
        <v>33.333318584070796</v>
      </c>
      <c r="P1562" s="831">
        <v>1308</v>
      </c>
      <c r="Q1562" s="831">
        <v>43599.970000000008</v>
      </c>
      <c r="R1562" s="827">
        <v>1.1575218396114337</v>
      </c>
      <c r="S1562" s="832">
        <v>33.333310397553525</v>
      </c>
    </row>
    <row r="1563" spans="1:19" ht="14.45" customHeight="1" x14ac:dyDescent="0.2">
      <c r="A1563" s="821" t="s">
        <v>5435</v>
      </c>
      <c r="B1563" s="822" t="s">
        <v>5436</v>
      </c>
      <c r="C1563" s="822" t="s">
        <v>599</v>
      </c>
      <c r="D1563" s="822" t="s">
        <v>2911</v>
      </c>
      <c r="E1563" s="822" t="s">
        <v>5735</v>
      </c>
      <c r="F1563" s="822" t="s">
        <v>5762</v>
      </c>
      <c r="G1563" s="822" t="s">
        <v>5763</v>
      </c>
      <c r="H1563" s="831">
        <v>150</v>
      </c>
      <c r="I1563" s="831">
        <v>5550</v>
      </c>
      <c r="J1563" s="822">
        <v>0.65789473684210531</v>
      </c>
      <c r="K1563" s="822">
        <v>37</v>
      </c>
      <c r="L1563" s="831">
        <v>222</v>
      </c>
      <c r="M1563" s="831">
        <v>8436</v>
      </c>
      <c r="N1563" s="822">
        <v>1</v>
      </c>
      <c r="O1563" s="822">
        <v>38</v>
      </c>
      <c r="P1563" s="831">
        <v>148</v>
      </c>
      <c r="Q1563" s="831">
        <v>5624</v>
      </c>
      <c r="R1563" s="827">
        <v>0.66666666666666663</v>
      </c>
      <c r="S1563" s="832">
        <v>38</v>
      </c>
    </row>
    <row r="1564" spans="1:19" ht="14.45" customHeight="1" x14ac:dyDescent="0.2">
      <c r="A1564" s="821" t="s">
        <v>5435</v>
      </c>
      <c r="B1564" s="822" t="s">
        <v>5436</v>
      </c>
      <c r="C1564" s="822" t="s">
        <v>599</v>
      </c>
      <c r="D1564" s="822" t="s">
        <v>2911</v>
      </c>
      <c r="E1564" s="822" t="s">
        <v>5735</v>
      </c>
      <c r="F1564" s="822" t="s">
        <v>5764</v>
      </c>
      <c r="G1564" s="822" t="s">
        <v>5765</v>
      </c>
      <c r="H1564" s="831"/>
      <c r="I1564" s="831"/>
      <c r="J1564" s="822"/>
      <c r="K1564" s="822"/>
      <c r="L1564" s="831">
        <v>1</v>
      </c>
      <c r="M1564" s="831">
        <v>87</v>
      </c>
      <c r="N1564" s="822">
        <v>1</v>
      </c>
      <c r="O1564" s="822">
        <v>87</v>
      </c>
      <c r="P1564" s="831"/>
      <c r="Q1564" s="831"/>
      <c r="R1564" s="827"/>
      <c r="S1564" s="832"/>
    </row>
    <row r="1565" spans="1:19" ht="14.45" customHeight="1" x14ac:dyDescent="0.2">
      <c r="A1565" s="821" t="s">
        <v>5435</v>
      </c>
      <c r="B1565" s="822" t="s">
        <v>5436</v>
      </c>
      <c r="C1565" s="822" t="s">
        <v>599</v>
      </c>
      <c r="D1565" s="822" t="s">
        <v>2911</v>
      </c>
      <c r="E1565" s="822" t="s">
        <v>5735</v>
      </c>
      <c r="F1565" s="822" t="s">
        <v>5766</v>
      </c>
      <c r="G1565" s="822" t="s">
        <v>5767</v>
      </c>
      <c r="H1565" s="831">
        <v>158</v>
      </c>
      <c r="I1565" s="831">
        <v>5056</v>
      </c>
      <c r="J1565" s="822">
        <v>0.66325593598320876</v>
      </c>
      <c r="K1565" s="822">
        <v>32</v>
      </c>
      <c r="L1565" s="831">
        <v>231</v>
      </c>
      <c r="M1565" s="831">
        <v>7623</v>
      </c>
      <c r="N1565" s="822">
        <v>1</v>
      </c>
      <c r="O1565" s="822">
        <v>33</v>
      </c>
      <c r="P1565" s="831">
        <v>200</v>
      </c>
      <c r="Q1565" s="831">
        <v>6600</v>
      </c>
      <c r="R1565" s="827">
        <v>0.86580086580086579</v>
      </c>
      <c r="S1565" s="832">
        <v>33</v>
      </c>
    </row>
    <row r="1566" spans="1:19" ht="14.45" customHeight="1" x14ac:dyDescent="0.2">
      <c r="A1566" s="821" t="s">
        <v>5435</v>
      </c>
      <c r="B1566" s="822" t="s">
        <v>5436</v>
      </c>
      <c r="C1566" s="822" t="s">
        <v>599</v>
      </c>
      <c r="D1566" s="822" t="s">
        <v>2911</v>
      </c>
      <c r="E1566" s="822" t="s">
        <v>5735</v>
      </c>
      <c r="F1566" s="822" t="s">
        <v>5768</v>
      </c>
      <c r="G1566" s="822" t="s">
        <v>5769</v>
      </c>
      <c r="H1566" s="831">
        <v>181</v>
      </c>
      <c r="I1566" s="831">
        <v>23892</v>
      </c>
      <c r="J1566" s="822">
        <v>0.56723646723646726</v>
      </c>
      <c r="K1566" s="822">
        <v>132</v>
      </c>
      <c r="L1566" s="831">
        <v>312</v>
      </c>
      <c r="M1566" s="831">
        <v>42120</v>
      </c>
      <c r="N1566" s="822">
        <v>1</v>
      </c>
      <c r="O1566" s="822">
        <v>135</v>
      </c>
      <c r="P1566" s="831">
        <v>170</v>
      </c>
      <c r="Q1566" s="831">
        <v>23290</v>
      </c>
      <c r="R1566" s="827">
        <v>0.5529439696106363</v>
      </c>
      <c r="S1566" s="832">
        <v>137</v>
      </c>
    </row>
    <row r="1567" spans="1:19" ht="14.45" customHeight="1" x14ac:dyDescent="0.2">
      <c r="A1567" s="821" t="s">
        <v>5435</v>
      </c>
      <c r="B1567" s="822" t="s">
        <v>5436</v>
      </c>
      <c r="C1567" s="822" t="s">
        <v>599</v>
      </c>
      <c r="D1567" s="822" t="s">
        <v>2911</v>
      </c>
      <c r="E1567" s="822" t="s">
        <v>5735</v>
      </c>
      <c r="F1567" s="822" t="s">
        <v>5770</v>
      </c>
      <c r="G1567" s="822" t="s">
        <v>5771</v>
      </c>
      <c r="H1567" s="831"/>
      <c r="I1567" s="831"/>
      <c r="J1567" s="822"/>
      <c r="K1567" s="822"/>
      <c r="L1567" s="831"/>
      <c r="M1567" s="831"/>
      <c r="N1567" s="822"/>
      <c r="O1567" s="822"/>
      <c r="P1567" s="831">
        <v>1</v>
      </c>
      <c r="Q1567" s="831">
        <v>228</v>
      </c>
      <c r="R1567" s="827"/>
      <c r="S1567" s="832">
        <v>228</v>
      </c>
    </row>
    <row r="1568" spans="1:19" ht="14.45" customHeight="1" x14ac:dyDescent="0.2">
      <c r="A1568" s="821" t="s">
        <v>5435</v>
      </c>
      <c r="B1568" s="822" t="s">
        <v>5436</v>
      </c>
      <c r="C1568" s="822" t="s">
        <v>599</v>
      </c>
      <c r="D1568" s="822" t="s">
        <v>2911</v>
      </c>
      <c r="E1568" s="822" t="s">
        <v>5735</v>
      </c>
      <c r="F1568" s="822" t="s">
        <v>5772</v>
      </c>
      <c r="G1568" s="822" t="s">
        <v>5773</v>
      </c>
      <c r="H1568" s="831"/>
      <c r="I1568" s="831"/>
      <c r="J1568" s="822"/>
      <c r="K1568" s="822"/>
      <c r="L1568" s="831"/>
      <c r="M1568" s="831"/>
      <c r="N1568" s="822"/>
      <c r="O1568" s="822"/>
      <c r="P1568" s="831">
        <v>0</v>
      </c>
      <c r="Q1568" s="831">
        <v>0</v>
      </c>
      <c r="R1568" s="827"/>
      <c r="S1568" s="832"/>
    </row>
    <row r="1569" spans="1:19" ht="14.45" customHeight="1" x14ac:dyDescent="0.2">
      <c r="A1569" s="821" t="s">
        <v>5435</v>
      </c>
      <c r="B1569" s="822" t="s">
        <v>5436</v>
      </c>
      <c r="C1569" s="822" t="s">
        <v>599</v>
      </c>
      <c r="D1569" s="822" t="s">
        <v>2911</v>
      </c>
      <c r="E1569" s="822" t="s">
        <v>5735</v>
      </c>
      <c r="F1569" s="822" t="s">
        <v>5774</v>
      </c>
      <c r="G1569" s="822" t="s">
        <v>5775</v>
      </c>
      <c r="H1569" s="831">
        <v>310</v>
      </c>
      <c r="I1569" s="831">
        <v>110050</v>
      </c>
      <c r="J1569" s="822">
        <v>1.0673688702669148</v>
      </c>
      <c r="K1569" s="822">
        <v>355</v>
      </c>
      <c r="L1569" s="831">
        <v>288</v>
      </c>
      <c r="M1569" s="831">
        <v>103104</v>
      </c>
      <c r="N1569" s="822">
        <v>1</v>
      </c>
      <c r="O1569" s="822">
        <v>358</v>
      </c>
      <c r="P1569" s="831">
        <v>246</v>
      </c>
      <c r="Q1569" s="831">
        <v>88560</v>
      </c>
      <c r="R1569" s="827">
        <v>0.85893854748603349</v>
      </c>
      <c r="S1569" s="832">
        <v>360</v>
      </c>
    </row>
    <row r="1570" spans="1:19" ht="14.45" customHeight="1" x14ac:dyDescent="0.2">
      <c r="A1570" s="821" t="s">
        <v>5435</v>
      </c>
      <c r="B1570" s="822" t="s">
        <v>5436</v>
      </c>
      <c r="C1570" s="822" t="s">
        <v>599</v>
      </c>
      <c r="D1570" s="822" t="s">
        <v>2911</v>
      </c>
      <c r="E1570" s="822" t="s">
        <v>5735</v>
      </c>
      <c r="F1570" s="822" t="s">
        <v>5776</v>
      </c>
      <c r="G1570" s="822" t="s">
        <v>5777</v>
      </c>
      <c r="H1570" s="831">
        <v>166</v>
      </c>
      <c r="I1570" s="831">
        <v>9794</v>
      </c>
      <c r="J1570" s="822">
        <v>0.54611352737816443</v>
      </c>
      <c r="K1570" s="822">
        <v>59</v>
      </c>
      <c r="L1570" s="831">
        <v>294</v>
      </c>
      <c r="M1570" s="831">
        <v>17934</v>
      </c>
      <c r="N1570" s="822">
        <v>1</v>
      </c>
      <c r="O1570" s="822">
        <v>61</v>
      </c>
      <c r="P1570" s="831">
        <v>235</v>
      </c>
      <c r="Q1570" s="831">
        <v>14570</v>
      </c>
      <c r="R1570" s="827">
        <v>0.81242332998773281</v>
      </c>
      <c r="S1570" s="832">
        <v>62</v>
      </c>
    </row>
    <row r="1571" spans="1:19" ht="14.45" customHeight="1" x14ac:dyDescent="0.2">
      <c r="A1571" s="821" t="s">
        <v>5435</v>
      </c>
      <c r="B1571" s="822" t="s">
        <v>5436</v>
      </c>
      <c r="C1571" s="822" t="s">
        <v>599</v>
      </c>
      <c r="D1571" s="822" t="s">
        <v>2911</v>
      </c>
      <c r="E1571" s="822" t="s">
        <v>5735</v>
      </c>
      <c r="F1571" s="822" t="s">
        <v>5778</v>
      </c>
      <c r="G1571" s="822" t="s">
        <v>5779</v>
      </c>
      <c r="H1571" s="831">
        <v>28</v>
      </c>
      <c r="I1571" s="831">
        <v>19656</v>
      </c>
      <c r="J1571" s="822">
        <v>0.6465576790237163</v>
      </c>
      <c r="K1571" s="822">
        <v>702</v>
      </c>
      <c r="L1571" s="831">
        <v>43</v>
      </c>
      <c r="M1571" s="831">
        <v>30401</v>
      </c>
      <c r="N1571" s="822">
        <v>1</v>
      </c>
      <c r="O1571" s="822">
        <v>707</v>
      </c>
      <c r="P1571" s="831">
        <v>22</v>
      </c>
      <c r="Q1571" s="831">
        <v>15642</v>
      </c>
      <c r="R1571" s="827">
        <v>0.51452254860037494</v>
      </c>
      <c r="S1571" s="832">
        <v>711</v>
      </c>
    </row>
    <row r="1572" spans="1:19" ht="14.45" customHeight="1" x14ac:dyDescent="0.2">
      <c r="A1572" s="821" t="s">
        <v>5435</v>
      </c>
      <c r="B1572" s="822" t="s">
        <v>5436</v>
      </c>
      <c r="C1572" s="822" t="s">
        <v>599</v>
      </c>
      <c r="D1572" s="822" t="s">
        <v>2911</v>
      </c>
      <c r="E1572" s="822" t="s">
        <v>5735</v>
      </c>
      <c r="F1572" s="822" t="s">
        <v>5782</v>
      </c>
      <c r="G1572" s="822" t="s">
        <v>5783</v>
      </c>
      <c r="H1572" s="831">
        <v>205</v>
      </c>
      <c r="I1572" s="831">
        <v>23780</v>
      </c>
      <c r="J1572" s="822">
        <v>0.77067669172932329</v>
      </c>
      <c r="K1572" s="822">
        <v>116</v>
      </c>
      <c r="L1572" s="831">
        <v>266</v>
      </c>
      <c r="M1572" s="831">
        <v>30856</v>
      </c>
      <c r="N1572" s="822">
        <v>1</v>
      </c>
      <c r="O1572" s="822">
        <v>116</v>
      </c>
      <c r="P1572" s="831">
        <v>152</v>
      </c>
      <c r="Q1572" s="831">
        <v>17784</v>
      </c>
      <c r="R1572" s="827">
        <v>0.57635467980295563</v>
      </c>
      <c r="S1572" s="832">
        <v>117</v>
      </c>
    </row>
    <row r="1573" spans="1:19" ht="14.45" customHeight="1" x14ac:dyDescent="0.2">
      <c r="A1573" s="821" t="s">
        <v>5435</v>
      </c>
      <c r="B1573" s="822" t="s">
        <v>5436</v>
      </c>
      <c r="C1573" s="822" t="s">
        <v>599</v>
      </c>
      <c r="D1573" s="822" t="s">
        <v>2911</v>
      </c>
      <c r="E1573" s="822" t="s">
        <v>5735</v>
      </c>
      <c r="F1573" s="822" t="s">
        <v>5784</v>
      </c>
      <c r="G1573" s="822" t="s">
        <v>5785</v>
      </c>
      <c r="H1573" s="831">
        <v>12</v>
      </c>
      <c r="I1573" s="831">
        <v>0</v>
      </c>
      <c r="J1573" s="822"/>
      <c r="K1573" s="822">
        <v>0</v>
      </c>
      <c r="L1573" s="831">
        <v>35</v>
      </c>
      <c r="M1573" s="831">
        <v>0</v>
      </c>
      <c r="N1573" s="822"/>
      <c r="O1573" s="822">
        <v>0</v>
      </c>
      <c r="P1573" s="831">
        <v>34</v>
      </c>
      <c r="Q1573" s="831">
        <v>0</v>
      </c>
      <c r="R1573" s="827"/>
      <c r="S1573" s="832">
        <v>0</v>
      </c>
    </row>
    <row r="1574" spans="1:19" ht="14.45" customHeight="1" x14ac:dyDescent="0.2">
      <c r="A1574" s="821" t="s">
        <v>5435</v>
      </c>
      <c r="B1574" s="822" t="s">
        <v>5436</v>
      </c>
      <c r="C1574" s="822" t="s">
        <v>599</v>
      </c>
      <c r="D1574" s="822" t="s">
        <v>5432</v>
      </c>
      <c r="E1574" s="822" t="s">
        <v>5437</v>
      </c>
      <c r="F1574" s="822" t="s">
        <v>5438</v>
      </c>
      <c r="G1574" s="822" t="s">
        <v>5439</v>
      </c>
      <c r="H1574" s="831">
        <v>0.2</v>
      </c>
      <c r="I1574" s="831">
        <v>10.82</v>
      </c>
      <c r="J1574" s="822">
        <v>0.16605279312461635</v>
      </c>
      <c r="K1574" s="822">
        <v>54.1</v>
      </c>
      <c r="L1574" s="831">
        <v>1.2</v>
      </c>
      <c r="M1574" s="831">
        <v>65.16</v>
      </c>
      <c r="N1574" s="822">
        <v>1</v>
      </c>
      <c r="O1574" s="822">
        <v>54.3</v>
      </c>
      <c r="P1574" s="831"/>
      <c r="Q1574" s="831"/>
      <c r="R1574" s="827"/>
      <c r="S1574" s="832"/>
    </row>
    <row r="1575" spans="1:19" ht="14.45" customHeight="1" x14ac:dyDescent="0.2">
      <c r="A1575" s="821" t="s">
        <v>5435</v>
      </c>
      <c r="B1575" s="822" t="s">
        <v>5436</v>
      </c>
      <c r="C1575" s="822" t="s">
        <v>599</v>
      </c>
      <c r="D1575" s="822" t="s">
        <v>5432</v>
      </c>
      <c r="E1575" s="822" t="s">
        <v>5437</v>
      </c>
      <c r="F1575" s="822" t="s">
        <v>5440</v>
      </c>
      <c r="G1575" s="822" t="s">
        <v>5439</v>
      </c>
      <c r="H1575" s="831">
        <v>4</v>
      </c>
      <c r="I1575" s="831">
        <v>433.06</v>
      </c>
      <c r="J1575" s="822">
        <v>1.9923629002576373</v>
      </c>
      <c r="K1575" s="822">
        <v>108.265</v>
      </c>
      <c r="L1575" s="831">
        <v>2</v>
      </c>
      <c r="M1575" s="831">
        <v>217.35999999999999</v>
      </c>
      <c r="N1575" s="822">
        <v>1</v>
      </c>
      <c r="O1575" s="822">
        <v>108.67999999999999</v>
      </c>
      <c r="P1575" s="831"/>
      <c r="Q1575" s="831"/>
      <c r="R1575" s="827"/>
      <c r="S1575" s="832"/>
    </row>
    <row r="1576" spans="1:19" ht="14.45" customHeight="1" x14ac:dyDescent="0.2">
      <c r="A1576" s="821" t="s">
        <v>5435</v>
      </c>
      <c r="B1576" s="822" t="s">
        <v>5436</v>
      </c>
      <c r="C1576" s="822" t="s">
        <v>599</v>
      </c>
      <c r="D1576" s="822" t="s">
        <v>5432</v>
      </c>
      <c r="E1576" s="822" t="s">
        <v>5437</v>
      </c>
      <c r="F1576" s="822" t="s">
        <v>5442</v>
      </c>
      <c r="G1576" s="822" t="s">
        <v>5443</v>
      </c>
      <c r="H1576" s="831">
        <v>3.6</v>
      </c>
      <c r="I1576" s="831">
        <v>46.31</v>
      </c>
      <c r="J1576" s="822">
        <v>9.0097276264591457</v>
      </c>
      <c r="K1576" s="822">
        <v>12.863888888888889</v>
      </c>
      <c r="L1576" s="831">
        <v>0.4</v>
      </c>
      <c r="M1576" s="831">
        <v>5.14</v>
      </c>
      <c r="N1576" s="822">
        <v>1</v>
      </c>
      <c r="O1576" s="822">
        <v>12.849999999999998</v>
      </c>
      <c r="P1576" s="831"/>
      <c r="Q1576" s="831"/>
      <c r="R1576" s="827"/>
      <c r="S1576" s="832"/>
    </row>
    <row r="1577" spans="1:19" ht="14.45" customHeight="1" x14ac:dyDescent="0.2">
      <c r="A1577" s="821" t="s">
        <v>5435</v>
      </c>
      <c r="B1577" s="822" t="s">
        <v>5436</v>
      </c>
      <c r="C1577" s="822" t="s">
        <v>599</v>
      </c>
      <c r="D1577" s="822" t="s">
        <v>5432</v>
      </c>
      <c r="E1577" s="822" t="s">
        <v>5437</v>
      </c>
      <c r="F1577" s="822" t="s">
        <v>5444</v>
      </c>
      <c r="G1577" s="822" t="s">
        <v>5445</v>
      </c>
      <c r="H1577" s="831">
        <v>0.9</v>
      </c>
      <c r="I1577" s="831">
        <v>184.85999999999999</v>
      </c>
      <c r="J1577" s="822">
        <v>0.13952751151030265</v>
      </c>
      <c r="K1577" s="822">
        <v>205.39999999999998</v>
      </c>
      <c r="L1577" s="831">
        <v>7.9</v>
      </c>
      <c r="M1577" s="831">
        <v>1324.9</v>
      </c>
      <c r="N1577" s="822">
        <v>1</v>
      </c>
      <c r="O1577" s="822">
        <v>167.70886075949369</v>
      </c>
      <c r="P1577" s="831"/>
      <c r="Q1577" s="831"/>
      <c r="R1577" s="827"/>
      <c r="S1577" s="832"/>
    </row>
    <row r="1578" spans="1:19" ht="14.45" customHeight="1" x14ac:dyDescent="0.2">
      <c r="A1578" s="821" t="s">
        <v>5435</v>
      </c>
      <c r="B1578" s="822" t="s">
        <v>5436</v>
      </c>
      <c r="C1578" s="822" t="s">
        <v>599</v>
      </c>
      <c r="D1578" s="822" t="s">
        <v>5432</v>
      </c>
      <c r="E1578" s="822" t="s">
        <v>5437</v>
      </c>
      <c r="F1578" s="822" t="s">
        <v>5446</v>
      </c>
      <c r="G1578" s="822"/>
      <c r="H1578" s="831">
        <v>7</v>
      </c>
      <c r="I1578" s="831">
        <v>33196.799999999996</v>
      </c>
      <c r="J1578" s="822">
        <v>7</v>
      </c>
      <c r="K1578" s="822">
        <v>4742.3999999999996</v>
      </c>
      <c r="L1578" s="831">
        <v>1</v>
      </c>
      <c r="M1578" s="831">
        <v>4742.3999999999996</v>
      </c>
      <c r="N1578" s="822">
        <v>1</v>
      </c>
      <c r="O1578" s="822">
        <v>4742.3999999999996</v>
      </c>
      <c r="P1578" s="831"/>
      <c r="Q1578" s="831"/>
      <c r="R1578" s="827"/>
      <c r="S1578" s="832"/>
    </row>
    <row r="1579" spans="1:19" ht="14.45" customHeight="1" x14ac:dyDescent="0.2">
      <c r="A1579" s="821" t="s">
        <v>5435</v>
      </c>
      <c r="B1579" s="822" t="s">
        <v>5436</v>
      </c>
      <c r="C1579" s="822" t="s">
        <v>599</v>
      </c>
      <c r="D1579" s="822" t="s">
        <v>5432</v>
      </c>
      <c r="E1579" s="822" t="s">
        <v>5437</v>
      </c>
      <c r="F1579" s="822" t="s">
        <v>5447</v>
      </c>
      <c r="G1579" s="822" t="s">
        <v>1211</v>
      </c>
      <c r="H1579" s="831"/>
      <c r="I1579" s="831"/>
      <c r="J1579" s="822"/>
      <c r="K1579" s="822"/>
      <c r="L1579" s="831">
        <v>0.1</v>
      </c>
      <c r="M1579" s="831">
        <v>5.07</v>
      </c>
      <c r="N1579" s="822">
        <v>1</v>
      </c>
      <c r="O1579" s="822">
        <v>50.7</v>
      </c>
      <c r="P1579" s="831"/>
      <c r="Q1579" s="831"/>
      <c r="R1579" s="827"/>
      <c r="S1579" s="832"/>
    </row>
    <row r="1580" spans="1:19" ht="14.45" customHeight="1" x14ac:dyDescent="0.2">
      <c r="A1580" s="821" t="s">
        <v>5435</v>
      </c>
      <c r="B1580" s="822" t="s">
        <v>5436</v>
      </c>
      <c r="C1580" s="822" t="s">
        <v>599</v>
      </c>
      <c r="D1580" s="822" t="s">
        <v>5432</v>
      </c>
      <c r="E1580" s="822" t="s">
        <v>5437</v>
      </c>
      <c r="F1580" s="822" t="s">
        <v>5448</v>
      </c>
      <c r="G1580" s="822" t="s">
        <v>1341</v>
      </c>
      <c r="H1580" s="831">
        <v>58</v>
      </c>
      <c r="I1580" s="831">
        <v>789.52</v>
      </c>
      <c r="J1580" s="822">
        <v>1.8453627524308152</v>
      </c>
      <c r="K1580" s="822">
        <v>13.612413793103448</v>
      </c>
      <c r="L1580" s="831">
        <v>32</v>
      </c>
      <c r="M1580" s="831">
        <v>427.84000000000003</v>
      </c>
      <c r="N1580" s="822">
        <v>1</v>
      </c>
      <c r="O1580" s="822">
        <v>13.370000000000001</v>
      </c>
      <c r="P1580" s="831"/>
      <c r="Q1580" s="831"/>
      <c r="R1580" s="827"/>
      <c r="S1580" s="832"/>
    </row>
    <row r="1581" spans="1:19" ht="14.45" customHeight="1" x14ac:dyDescent="0.2">
      <c r="A1581" s="821" t="s">
        <v>5435</v>
      </c>
      <c r="B1581" s="822" t="s">
        <v>5436</v>
      </c>
      <c r="C1581" s="822" t="s">
        <v>599</v>
      </c>
      <c r="D1581" s="822" t="s">
        <v>5432</v>
      </c>
      <c r="E1581" s="822" t="s">
        <v>5437</v>
      </c>
      <c r="F1581" s="822" t="s">
        <v>5451</v>
      </c>
      <c r="G1581" s="822" t="s">
        <v>2057</v>
      </c>
      <c r="H1581" s="831">
        <v>1</v>
      </c>
      <c r="I1581" s="831">
        <v>4742.3999999999996</v>
      </c>
      <c r="J1581" s="822">
        <v>0.29176674410363429</v>
      </c>
      <c r="K1581" s="822">
        <v>4742.3999999999996</v>
      </c>
      <c r="L1581" s="831">
        <v>4</v>
      </c>
      <c r="M1581" s="831">
        <v>16254.08</v>
      </c>
      <c r="N1581" s="822">
        <v>1</v>
      </c>
      <c r="O1581" s="822">
        <v>4063.52</v>
      </c>
      <c r="P1581" s="831"/>
      <c r="Q1581" s="831"/>
      <c r="R1581" s="827"/>
      <c r="S1581" s="832"/>
    </row>
    <row r="1582" spans="1:19" ht="14.45" customHeight="1" x14ac:dyDescent="0.2">
      <c r="A1582" s="821" t="s">
        <v>5435</v>
      </c>
      <c r="B1582" s="822" t="s">
        <v>5436</v>
      </c>
      <c r="C1582" s="822" t="s">
        <v>599</v>
      </c>
      <c r="D1582" s="822" t="s">
        <v>5432</v>
      </c>
      <c r="E1582" s="822" t="s">
        <v>5437</v>
      </c>
      <c r="F1582" s="822" t="s">
        <v>5452</v>
      </c>
      <c r="G1582" s="822" t="s">
        <v>884</v>
      </c>
      <c r="H1582" s="831">
        <v>1.8399999999999999</v>
      </c>
      <c r="I1582" s="831">
        <v>268.02999999999997</v>
      </c>
      <c r="J1582" s="822"/>
      <c r="K1582" s="822">
        <v>145.66847826086956</v>
      </c>
      <c r="L1582" s="831"/>
      <c r="M1582" s="831"/>
      <c r="N1582" s="822"/>
      <c r="O1582" s="822"/>
      <c r="P1582" s="831"/>
      <c r="Q1582" s="831"/>
      <c r="R1582" s="827"/>
      <c r="S1582" s="832"/>
    </row>
    <row r="1583" spans="1:19" ht="14.45" customHeight="1" x14ac:dyDescent="0.2">
      <c r="A1583" s="821" t="s">
        <v>5435</v>
      </c>
      <c r="B1583" s="822" t="s">
        <v>5436</v>
      </c>
      <c r="C1583" s="822" t="s">
        <v>599</v>
      </c>
      <c r="D1583" s="822" t="s">
        <v>5432</v>
      </c>
      <c r="E1583" s="822" t="s">
        <v>5437</v>
      </c>
      <c r="F1583" s="822" t="s">
        <v>5453</v>
      </c>
      <c r="G1583" s="822" t="s">
        <v>884</v>
      </c>
      <c r="H1583" s="831">
        <v>5.67</v>
      </c>
      <c r="I1583" s="831">
        <v>1869.94</v>
      </c>
      <c r="J1583" s="822"/>
      <c r="K1583" s="822">
        <v>329.79541446208117</v>
      </c>
      <c r="L1583" s="831"/>
      <c r="M1583" s="831"/>
      <c r="N1583" s="822"/>
      <c r="O1583" s="822"/>
      <c r="P1583" s="831"/>
      <c r="Q1583" s="831"/>
      <c r="R1583" s="827"/>
      <c r="S1583" s="832"/>
    </row>
    <row r="1584" spans="1:19" ht="14.45" customHeight="1" x14ac:dyDescent="0.2">
      <c r="A1584" s="821" t="s">
        <v>5435</v>
      </c>
      <c r="B1584" s="822" t="s">
        <v>5436</v>
      </c>
      <c r="C1584" s="822" t="s">
        <v>599</v>
      </c>
      <c r="D1584" s="822" t="s">
        <v>5432</v>
      </c>
      <c r="E1584" s="822" t="s">
        <v>5437</v>
      </c>
      <c r="F1584" s="822" t="s">
        <v>5454</v>
      </c>
      <c r="G1584" s="822" t="s">
        <v>884</v>
      </c>
      <c r="H1584" s="831">
        <v>0.49</v>
      </c>
      <c r="I1584" s="831">
        <v>395.15</v>
      </c>
      <c r="J1584" s="822"/>
      <c r="K1584" s="822">
        <v>806.42857142857144</v>
      </c>
      <c r="L1584" s="831"/>
      <c r="M1584" s="831"/>
      <c r="N1584" s="822"/>
      <c r="O1584" s="822"/>
      <c r="P1584" s="831"/>
      <c r="Q1584" s="831"/>
      <c r="R1584" s="827"/>
      <c r="S1584" s="832"/>
    </row>
    <row r="1585" spans="1:19" ht="14.45" customHeight="1" x14ac:dyDescent="0.2">
      <c r="A1585" s="821" t="s">
        <v>5435</v>
      </c>
      <c r="B1585" s="822" t="s">
        <v>5436</v>
      </c>
      <c r="C1585" s="822" t="s">
        <v>599</v>
      </c>
      <c r="D1585" s="822" t="s">
        <v>5432</v>
      </c>
      <c r="E1585" s="822" t="s">
        <v>5437</v>
      </c>
      <c r="F1585" s="822" t="s">
        <v>5455</v>
      </c>
      <c r="G1585" s="822" t="s">
        <v>5456</v>
      </c>
      <c r="H1585" s="831">
        <v>4</v>
      </c>
      <c r="I1585" s="831">
        <v>98836.88</v>
      </c>
      <c r="J1585" s="822">
        <v>0.96326890221498418</v>
      </c>
      <c r="K1585" s="822">
        <v>24709.22</v>
      </c>
      <c r="L1585" s="831">
        <v>5</v>
      </c>
      <c r="M1585" s="831">
        <v>102605.7</v>
      </c>
      <c r="N1585" s="822">
        <v>1</v>
      </c>
      <c r="O1585" s="822">
        <v>20521.14</v>
      </c>
      <c r="P1585" s="831"/>
      <c r="Q1585" s="831"/>
      <c r="R1585" s="827"/>
      <c r="S1585" s="832"/>
    </row>
    <row r="1586" spans="1:19" ht="14.45" customHeight="1" x14ac:dyDescent="0.2">
      <c r="A1586" s="821" t="s">
        <v>5435</v>
      </c>
      <c r="B1586" s="822" t="s">
        <v>5436</v>
      </c>
      <c r="C1586" s="822" t="s">
        <v>599</v>
      </c>
      <c r="D1586" s="822" t="s">
        <v>5432</v>
      </c>
      <c r="E1586" s="822" t="s">
        <v>5437</v>
      </c>
      <c r="F1586" s="822" t="s">
        <v>5459</v>
      </c>
      <c r="G1586" s="822" t="s">
        <v>2824</v>
      </c>
      <c r="H1586" s="831">
        <v>41.54</v>
      </c>
      <c r="I1586" s="831">
        <v>578340.25</v>
      </c>
      <c r="J1586" s="822">
        <v>2.0053458876886814</v>
      </c>
      <c r="K1586" s="822">
        <v>13922.49037072701</v>
      </c>
      <c r="L1586" s="831">
        <v>21.96</v>
      </c>
      <c r="M1586" s="831">
        <v>288399.25</v>
      </c>
      <c r="N1586" s="822">
        <v>1</v>
      </c>
      <c r="O1586" s="822">
        <v>13132.934881602914</v>
      </c>
      <c r="P1586" s="831"/>
      <c r="Q1586" s="831"/>
      <c r="R1586" s="827"/>
      <c r="S1586" s="832"/>
    </row>
    <row r="1587" spans="1:19" ht="14.45" customHeight="1" x14ac:dyDescent="0.2">
      <c r="A1587" s="821" t="s">
        <v>5435</v>
      </c>
      <c r="B1587" s="822" t="s">
        <v>5436</v>
      </c>
      <c r="C1587" s="822" t="s">
        <v>599</v>
      </c>
      <c r="D1587" s="822" t="s">
        <v>5432</v>
      </c>
      <c r="E1587" s="822" t="s">
        <v>5437</v>
      </c>
      <c r="F1587" s="822" t="s">
        <v>5460</v>
      </c>
      <c r="G1587" s="822" t="s">
        <v>5461</v>
      </c>
      <c r="H1587" s="831">
        <v>2</v>
      </c>
      <c r="I1587" s="831">
        <v>57089.94</v>
      </c>
      <c r="J1587" s="822">
        <v>0.22222198867285572</v>
      </c>
      <c r="K1587" s="822">
        <v>28544.97</v>
      </c>
      <c r="L1587" s="831">
        <v>9</v>
      </c>
      <c r="M1587" s="831">
        <v>256905</v>
      </c>
      <c r="N1587" s="822">
        <v>1</v>
      </c>
      <c r="O1587" s="822">
        <v>28545</v>
      </c>
      <c r="P1587" s="831"/>
      <c r="Q1587" s="831"/>
      <c r="R1587" s="827"/>
      <c r="S1587" s="832"/>
    </row>
    <row r="1588" spans="1:19" ht="14.45" customHeight="1" x14ac:dyDescent="0.2">
      <c r="A1588" s="821" t="s">
        <v>5435</v>
      </c>
      <c r="B1588" s="822" t="s">
        <v>5436</v>
      </c>
      <c r="C1588" s="822" t="s">
        <v>599</v>
      </c>
      <c r="D1588" s="822" t="s">
        <v>5432</v>
      </c>
      <c r="E1588" s="822" t="s">
        <v>5437</v>
      </c>
      <c r="F1588" s="822" t="s">
        <v>5462</v>
      </c>
      <c r="G1588" s="822" t="s">
        <v>5461</v>
      </c>
      <c r="H1588" s="831">
        <v>3</v>
      </c>
      <c r="I1588" s="831">
        <v>173542.8</v>
      </c>
      <c r="J1588" s="822">
        <v>0.375</v>
      </c>
      <c r="K1588" s="822">
        <v>57847.6</v>
      </c>
      <c r="L1588" s="831">
        <v>8</v>
      </c>
      <c r="M1588" s="831">
        <v>462780.8</v>
      </c>
      <c r="N1588" s="822">
        <v>1</v>
      </c>
      <c r="O1588" s="822">
        <v>57847.6</v>
      </c>
      <c r="P1588" s="831"/>
      <c r="Q1588" s="831"/>
      <c r="R1588" s="827"/>
      <c r="S1588" s="832"/>
    </row>
    <row r="1589" spans="1:19" ht="14.45" customHeight="1" x14ac:dyDescent="0.2">
      <c r="A1589" s="821" t="s">
        <v>5435</v>
      </c>
      <c r="B1589" s="822" t="s">
        <v>5436</v>
      </c>
      <c r="C1589" s="822" t="s">
        <v>599</v>
      </c>
      <c r="D1589" s="822" t="s">
        <v>5432</v>
      </c>
      <c r="E1589" s="822" t="s">
        <v>5437</v>
      </c>
      <c r="F1589" s="822" t="s">
        <v>5463</v>
      </c>
      <c r="G1589" s="822" t="s">
        <v>5461</v>
      </c>
      <c r="H1589" s="831">
        <v>14</v>
      </c>
      <c r="I1589" s="831">
        <v>1560251.42</v>
      </c>
      <c r="J1589" s="822">
        <v>0.82352593873426505</v>
      </c>
      <c r="K1589" s="822">
        <v>111446.53</v>
      </c>
      <c r="L1589" s="831">
        <v>17</v>
      </c>
      <c r="M1589" s="831">
        <v>1894599</v>
      </c>
      <c r="N1589" s="822">
        <v>1</v>
      </c>
      <c r="O1589" s="822">
        <v>111447</v>
      </c>
      <c r="P1589" s="831"/>
      <c r="Q1589" s="831"/>
      <c r="R1589" s="827"/>
      <c r="S1589" s="832"/>
    </row>
    <row r="1590" spans="1:19" ht="14.45" customHeight="1" x14ac:dyDescent="0.2">
      <c r="A1590" s="821" t="s">
        <v>5435</v>
      </c>
      <c r="B1590" s="822" t="s">
        <v>5436</v>
      </c>
      <c r="C1590" s="822" t="s">
        <v>599</v>
      </c>
      <c r="D1590" s="822" t="s">
        <v>5432</v>
      </c>
      <c r="E1590" s="822" t="s">
        <v>5437</v>
      </c>
      <c r="F1590" s="822" t="s">
        <v>5466</v>
      </c>
      <c r="G1590" s="822" t="s">
        <v>5467</v>
      </c>
      <c r="H1590" s="831"/>
      <c r="I1590" s="831"/>
      <c r="J1590" s="822"/>
      <c r="K1590" s="822"/>
      <c r="L1590" s="831">
        <v>2</v>
      </c>
      <c r="M1590" s="831">
        <v>48044.4</v>
      </c>
      <c r="N1590" s="822">
        <v>1</v>
      </c>
      <c r="O1590" s="822">
        <v>24022.2</v>
      </c>
      <c r="P1590" s="831"/>
      <c r="Q1590" s="831"/>
      <c r="R1590" s="827"/>
      <c r="S1590" s="832"/>
    </row>
    <row r="1591" spans="1:19" ht="14.45" customHeight="1" x14ac:dyDescent="0.2">
      <c r="A1591" s="821" t="s">
        <v>5435</v>
      </c>
      <c r="B1591" s="822" t="s">
        <v>5436</v>
      </c>
      <c r="C1591" s="822" t="s">
        <v>599</v>
      </c>
      <c r="D1591" s="822" t="s">
        <v>5432</v>
      </c>
      <c r="E1591" s="822" t="s">
        <v>5437</v>
      </c>
      <c r="F1591" s="822" t="s">
        <v>5468</v>
      </c>
      <c r="G1591" s="822" t="s">
        <v>5469</v>
      </c>
      <c r="H1591" s="831">
        <v>8</v>
      </c>
      <c r="I1591" s="831">
        <v>66356.56</v>
      </c>
      <c r="J1591" s="822">
        <v>1.0042277820488761</v>
      </c>
      <c r="K1591" s="822">
        <v>8294.57</v>
      </c>
      <c r="L1591" s="831">
        <v>8</v>
      </c>
      <c r="M1591" s="831">
        <v>66077.2</v>
      </c>
      <c r="N1591" s="822">
        <v>1</v>
      </c>
      <c r="O1591" s="822">
        <v>8259.65</v>
      </c>
      <c r="P1591" s="831"/>
      <c r="Q1591" s="831"/>
      <c r="R1591" s="827"/>
      <c r="S1591" s="832"/>
    </row>
    <row r="1592" spans="1:19" ht="14.45" customHeight="1" x14ac:dyDescent="0.2">
      <c r="A1592" s="821" t="s">
        <v>5435</v>
      </c>
      <c r="B1592" s="822" t="s">
        <v>5436</v>
      </c>
      <c r="C1592" s="822" t="s">
        <v>599</v>
      </c>
      <c r="D1592" s="822" t="s">
        <v>5432</v>
      </c>
      <c r="E1592" s="822" t="s">
        <v>5437</v>
      </c>
      <c r="F1592" s="822" t="s">
        <v>5473</v>
      </c>
      <c r="G1592" s="822" t="s">
        <v>2095</v>
      </c>
      <c r="H1592" s="831"/>
      <c r="I1592" s="831"/>
      <c r="J1592" s="822"/>
      <c r="K1592" s="822"/>
      <c r="L1592" s="831">
        <v>1.3900000000000001</v>
      </c>
      <c r="M1592" s="831">
        <v>9009.61</v>
      </c>
      <c r="N1592" s="822">
        <v>1</v>
      </c>
      <c r="O1592" s="822">
        <v>6481.7338129496402</v>
      </c>
      <c r="P1592" s="831"/>
      <c r="Q1592" s="831"/>
      <c r="R1592" s="827"/>
      <c r="S1592" s="832"/>
    </row>
    <row r="1593" spans="1:19" ht="14.45" customHeight="1" x14ac:dyDescent="0.2">
      <c r="A1593" s="821" t="s">
        <v>5435</v>
      </c>
      <c r="B1593" s="822" t="s">
        <v>5436</v>
      </c>
      <c r="C1593" s="822" t="s">
        <v>599</v>
      </c>
      <c r="D1593" s="822" t="s">
        <v>5432</v>
      </c>
      <c r="E1593" s="822" t="s">
        <v>5437</v>
      </c>
      <c r="F1593" s="822" t="s">
        <v>5474</v>
      </c>
      <c r="G1593" s="822" t="s">
        <v>2095</v>
      </c>
      <c r="H1593" s="831">
        <v>2.96</v>
      </c>
      <c r="I1593" s="831">
        <v>81341.5</v>
      </c>
      <c r="J1593" s="822">
        <v>0.92003895898391752</v>
      </c>
      <c r="K1593" s="822">
        <v>27480.236486486487</v>
      </c>
      <c r="L1593" s="831">
        <v>3.41</v>
      </c>
      <c r="M1593" s="831">
        <v>88410.93</v>
      </c>
      <c r="N1593" s="822">
        <v>1</v>
      </c>
      <c r="O1593" s="822">
        <v>25926.958944281523</v>
      </c>
      <c r="P1593" s="831"/>
      <c r="Q1593" s="831"/>
      <c r="R1593" s="827"/>
      <c r="S1593" s="832"/>
    </row>
    <row r="1594" spans="1:19" ht="14.45" customHeight="1" x14ac:dyDescent="0.2">
      <c r="A1594" s="821" t="s">
        <v>5435</v>
      </c>
      <c r="B1594" s="822" t="s">
        <v>5436</v>
      </c>
      <c r="C1594" s="822" t="s">
        <v>599</v>
      </c>
      <c r="D1594" s="822" t="s">
        <v>5432</v>
      </c>
      <c r="E1594" s="822" t="s">
        <v>5437</v>
      </c>
      <c r="F1594" s="822" t="s">
        <v>5475</v>
      </c>
      <c r="G1594" s="822" t="s">
        <v>2107</v>
      </c>
      <c r="H1594" s="831"/>
      <c r="I1594" s="831"/>
      <c r="J1594" s="822"/>
      <c r="K1594" s="822"/>
      <c r="L1594" s="831">
        <v>10</v>
      </c>
      <c r="M1594" s="831">
        <v>48905.9</v>
      </c>
      <c r="N1594" s="822">
        <v>1</v>
      </c>
      <c r="O1594" s="822">
        <v>4890.59</v>
      </c>
      <c r="P1594" s="831"/>
      <c r="Q1594" s="831"/>
      <c r="R1594" s="827"/>
      <c r="S1594" s="832"/>
    </row>
    <row r="1595" spans="1:19" ht="14.45" customHeight="1" x14ac:dyDescent="0.2">
      <c r="A1595" s="821" t="s">
        <v>5435</v>
      </c>
      <c r="B1595" s="822" t="s">
        <v>5436</v>
      </c>
      <c r="C1595" s="822" t="s">
        <v>599</v>
      </c>
      <c r="D1595" s="822" t="s">
        <v>5432</v>
      </c>
      <c r="E1595" s="822" t="s">
        <v>5437</v>
      </c>
      <c r="F1595" s="822" t="s">
        <v>5476</v>
      </c>
      <c r="G1595" s="822" t="s">
        <v>2162</v>
      </c>
      <c r="H1595" s="831">
        <v>1</v>
      </c>
      <c r="I1595" s="831">
        <v>20957.23</v>
      </c>
      <c r="J1595" s="822"/>
      <c r="K1595" s="822">
        <v>20957.23</v>
      </c>
      <c r="L1595" s="831"/>
      <c r="M1595" s="831"/>
      <c r="N1595" s="822"/>
      <c r="O1595" s="822"/>
      <c r="P1595" s="831"/>
      <c r="Q1595" s="831"/>
      <c r="R1595" s="827"/>
      <c r="S1595" s="832"/>
    </row>
    <row r="1596" spans="1:19" ht="14.45" customHeight="1" x14ac:dyDescent="0.2">
      <c r="A1596" s="821" t="s">
        <v>5435</v>
      </c>
      <c r="B1596" s="822" t="s">
        <v>5436</v>
      </c>
      <c r="C1596" s="822" t="s">
        <v>599</v>
      </c>
      <c r="D1596" s="822" t="s">
        <v>5432</v>
      </c>
      <c r="E1596" s="822" t="s">
        <v>5437</v>
      </c>
      <c r="F1596" s="822" t="s">
        <v>5479</v>
      </c>
      <c r="G1596" s="822" t="s">
        <v>2057</v>
      </c>
      <c r="H1596" s="831"/>
      <c r="I1596" s="831"/>
      <c r="J1596" s="822"/>
      <c r="K1596" s="822"/>
      <c r="L1596" s="831">
        <v>20</v>
      </c>
      <c r="M1596" s="831">
        <v>25817.200000000004</v>
      </c>
      <c r="N1596" s="822">
        <v>1</v>
      </c>
      <c r="O1596" s="822">
        <v>1290.8600000000001</v>
      </c>
      <c r="P1596" s="831"/>
      <c r="Q1596" s="831"/>
      <c r="R1596" s="827"/>
      <c r="S1596" s="832"/>
    </row>
    <row r="1597" spans="1:19" ht="14.45" customHeight="1" x14ac:dyDescent="0.2">
      <c r="A1597" s="821" t="s">
        <v>5435</v>
      </c>
      <c r="B1597" s="822" t="s">
        <v>5436</v>
      </c>
      <c r="C1597" s="822" t="s">
        <v>599</v>
      </c>
      <c r="D1597" s="822" t="s">
        <v>5432</v>
      </c>
      <c r="E1597" s="822" t="s">
        <v>5437</v>
      </c>
      <c r="F1597" s="822" t="s">
        <v>5480</v>
      </c>
      <c r="G1597" s="822" t="s">
        <v>654</v>
      </c>
      <c r="H1597" s="831">
        <v>0.3</v>
      </c>
      <c r="I1597" s="831">
        <v>20.3</v>
      </c>
      <c r="J1597" s="822">
        <v>4.3099787685774951</v>
      </c>
      <c r="K1597" s="822">
        <v>67.666666666666671</v>
      </c>
      <c r="L1597" s="831">
        <v>0.1</v>
      </c>
      <c r="M1597" s="831">
        <v>4.71</v>
      </c>
      <c r="N1597" s="822">
        <v>1</v>
      </c>
      <c r="O1597" s="822">
        <v>47.099999999999994</v>
      </c>
      <c r="P1597" s="831"/>
      <c r="Q1597" s="831"/>
      <c r="R1597" s="827"/>
      <c r="S1597" s="832"/>
    </row>
    <row r="1598" spans="1:19" ht="14.45" customHeight="1" x14ac:dyDescent="0.2">
      <c r="A1598" s="821" t="s">
        <v>5435</v>
      </c>
      <c r="B1598" s="822" t="s">
        <v>5436</v>
      </c>
      <c r="C1598" s="822" t="s">
        <v>599</v>
      </c>
      <c r="D1598" s="822" t="s">
        <v>5432</v>
      </c>
      <c r="E1598" s="822" t="s">
        <v>5437</v>
      </c>
      <c r="F1598" s="822" t="s">
        <v>5481</v>
      </c>
      <c r="G1598" s="822" t="s">
        <v>1298</v>
      </c>
      <c r="H1598" s="831">
        <v>2.2000000000000002</v>
      </c>
      <c r="I1598" s="831">
        <v>400.73</v>
      </c>
      <c r="J1598" s="822">
        <v>0.13763033891552529</v>
      </c>
      <c r="K1598" s="822">
        <v>182.15</v>
      </c>
      <c r="L1598" s="831">
        <v>16.600000000000001</v>
      </c>
      <c r="M1598" s="831">
        <v>2911.64</v>
      </c>
      <c r="N1598" s="822">
        <v>1</v>
      </c>
      <c r="O1598" s="822">
        <v>175.39999999999998</v>
      </c>
      <c r="P1598" s="831"/>
      <c r="Q1598" s="831"/>
      <c r="R1598" s="827"/>
      <c r="S1598" s="832"/>
    </row>
    <row r="1599" spans="1:19" ht="14.45" customHeight="1" x14ac:dyDescent="0.2">
      <c r="A1599" s="821" t="s">
        <v>5435</v>
      </c>
      <c r="B1599" s="822" t="s">
        <v>5436</v>
      </c>
      <c r="C1599" s="822" t="s">
        <v>599</v>
      </c>
      <c r="D1599" s="822" t="s">
        <v>5432</v>
      </c>
      <c r="E1599" s="822" t="s">
        <v>5437</v>
      </c>
      <c r="F1599" s="822" t="s">
        <v>5482</v>
      </c>
      <c r="G1599" s="822" t="s">
        <v>816</v>
      </c>
      <c r="H1599" s="831">
        <v>1.8</v>
      </c>
      <c r="I1599" s="831">
        <v>153.27000000000001</v>
      </c>
      <c r="J1599" s="822">
        <v>2.119037743674824</v>
      </c>
      <c r="K1599" s="822">
        <v>85.15</v>
      </c>
      <c r="L1599" s="831">
        <v>1.2</v>
      </c>
      <c r="M1599" s="831">
        <v>72.33</v>
      </c>
      <c r="N1599" s="822">
        <v>1</v>
      </c>
      <c r="O1599" s="822">
        <v>60.274999999999999</v>
      </c>
      <c r="P1599" s="831"/>
      <c r="Q1599" s="831"/>
      <c r="R1599" s="827"/>
      <c r="S1599" s="832"/>
    </row>
    <row r="1600" spans="1:19" ht="14.45" customHeight="1" x14ac:dyDescent="0.2">
      <c r="A1600" s="821" t="s">
        <v>5435</v>
      </c>
      <c r="B1600" s="822" t="s">
        <v>5436</v>
      </c>
      <c r="C1600" s="822" t="s">
        <v>599</v>
      </c>
      <c r="D1600" s="822" t="s">
        <v>5432</v>
      </c>
      <c r="E1600" s="822" t="s">
        <v>5437</v>
      </c>
      <c r="F1600" s="822" t="s">
        <v>5487</v>
      </c>
      <c r="G1600" s="822" t="s">
        <v>807</v>
      </c>
      <c r="H1600" s="831">
        <v>0.04</v>
      </c>
      <c r="I1600" s="831">
        <v>11.06</v>
      </c>
      <c r="J1600" s="822">
        <v>0.88550840672538034</v>
      </c>
      <c r="K1600" s="822">
        <v>276.5</v>
      </c>
      <c r="L1600" s="831">
        <v>0.06</v>
      </c>
      <c r="M1600" s="831">
        <v>12.49</v>
      </c>
      <c r="N1600" s="822">
        <v>1</v>
      </c>
      <c r="O1600" s="822">
        <v>208.16666666666669</v>
      </c>
      <c r="P1600" s="831"/>
      <c r="Q1600" s="831"/>
      <c r="R1600" s="827"/>
      <c r="S1600" s="832"/>
    </row>
    <row r="1601" spans="1:19" ht="14.45" customHeight="1" x14ac:dyDescent="0.2">
      <c r="A1601" s="821" t="s">
        <v>5435</v>
      </c>
      <c r="B1601" s="822" t="s">
        <v>5436</v>
      </c>
      <c r="C1601" s="822" t="s">
        <v>599</v>
      </c>
      <c r="D1601" s="822" t="s">
        <v>5432</v>
      </c>
      <c r="E1601" s="822" t="s">
        <v>5437</v>
      </c>
      <c r="F1601" s="822" t="s">
        <v>5488</v>
      </c>
      <c r="G1601" s="822" t="s">
        <v>5489</v>
      </c>
      <c r="H1601" s="831">
        <v>1.6</v>
      </c>
      <c r="I1601" s="831">
        <v>187.67999999999998</v>
      </c>
      <c r="J1601" s="822">
        <v>0.61538461538461542</v>
      </c>
      <c r="K1601" s="822">
        <v>117.29999999999998</v>
      </c>
      <c r="L1601" s="831">
        <v>2.6</v>
      </c>
      <c r="M1601" s="831">
        <v>304.97999999999996</v>
      </c>
      <c r="N1601" s="822">
        <v>1</v>
      </c>
      <c r="O1601" s="822">
        <v>117.29999999999998</v>
      </c>
      <c r="P1601" s="831"/>
      <c r="Q1601" s="831"/>
      <c r="R1601" s="827"/>
      <c r="S1601" s="832"/>
    </row>
    <row r="1602" spans="1:19" ht="14.45" customHeight="1" x14ac:dyDescent="0.2">
      <c r="A1602" s="821" t="s">
        <v>5435</v>
      </c>
      <c r="B1602" s="822" t="s">
        <v>5436</v>
      </c>
      <c r="C1602" s="822" t="s">
        <v>599</v>
      </c>
      <c r="D1602" s="822" t="s">
        <v>5432</v>
      </c>
      <c r="E1602" s="822" t="s">
        <v>5437</v>
      </c>
      <c r="F1602" s="822" t="s">
        <v>5490</v>
      </c>
      <c r="G1602" s="822" t="s">
        <v>4160</v>
      </c>
      <c r="H1602" s="831">
        <v>0.2</v>
      </c>
      <c r="I1602" s="831">
        <v>17.899999999999999</v>
      </c>
      <c r="J1602" s="822"/>
      <c r="K1602" s="822">
        <v>89.499999999999986</v>
      </c>
      <c r="L1602" s="831"/>
      <c r="M1602" s="831"/>
      <c r="N1602" s="822"/>
      <c r="O1602" s="822"/>
      <c r="P1602" s="831"/>
      <c r="Q1602" s="831"/>
      <c r="R1602" s="827"/>
      <c r="S1602" s="832"/>
    </row>
    <row r="1603" spans="1:19" ht="14.45" customHeight="1" x14ac:dyDescent="0.2">
      <c r="A1603" s="821" t="s">
        <v>5435</v>
      </c>
      <c r="B1603" s="822" t="s">
        <v>5436</v>
      </c>
      <c r="C1603" s="822" t="s">
        <v>599</v>
      </c>
      <c r="D1603" s="822" t="s">
        <v>5432</v>
      </c>
      <c r="E1603" s="822" t="s">
        <v>5437</v>
      </c>
      <c r="F1603" s="822" t="s">
        <v>5491</v>
      </c>
      <c r="G1603" s="822" t="s">
        <v>5492</v>
      </c>
      <c r="H1603" s="831"/>
      <c r="I1603" s="831"/>
      <c r="J1603" s="822"/>
      <c r="K1603" s="822"/>
      <c r="L1603" s="831">
        <v>0.1</v>
      </c>
      <c r="M1603" s="831">
        <v>1903.78</v>
      </c>
      <c r="N1603" s="822">
        <v>1</v>
      </c>
      <c r="O1603" s="822">
        <v>19037.8</v>
      </c>
      <c r="P1603" s="831"/>
      <c r="Q1603" s="831"/>
      <c r="R1603" s="827"/>
      <c r="S1603" s="832"/>
    </row>
    <row r="1604" spans="1:19" ht="14.45" customHeight="1" x14ac:dyDescent="0.2">
      <c r="A1604" s="821" t="s">
        <v>5435</v>
      </c>
      <c r="B1604" s="822" t="s">
        <v>5436</v>
      </c>
      <c r="C1604" s="822" t="s">
        <v>599</v>
      </c>
      <c r="D1604" s="822" t="s">
        <v>5432</v>
      </c>
      <c r="E1604" s="822" t="s">
        <v>5437</v>
      </c>
      <c r="F1604" s="822" t="s">
        <v>5493</v>
      </c>
      <c r="G1604" s="822" t="s">
        <v>945</v>
      </c>
      <c r="H1604" s="831">
        <v>0.15</v>
      </c>
      <c r="I1604" s="831">
        <v>30.099999999999998</v>
      </c>
      <c r="J1604" s="822">
        <v>7.7302378139606553E-2</v>
      </c>
      <c r="K1604" s="822">
        <v>200.66666666666666</v>
      </c>
      <c r="L1604" s="831">
        <v>2.12</v>
      </c>
      <c r="M1604" s="831">
        <v>389.38</v>
      </c>
      <c r="N1604" s="822">
        <v>1</v>
      </c>
      <c r="O1604" s="822">
        <v>183.66981132075472</v>
      </c>
      <c r="P1604" s="831"/>
      <c r="Q1604" s="831"/>
      <c r="R1604" s="827"/>
      <c r="S1604" s="832"/>
    </row>
    <row r="1605" spans="1:19" ht="14.45" customHeight="1" x14ac:dyDescent="0.2">
      <c r="A1605" s="821" t="s">
        <v>5435</v>
      </c>
      <c r="B1605" s="822" t="s">
        <v>5436</v>
      </c>
      <c r="C1605" s="822" t="s">
        <v>599</v>
      </c>
      <c r="D1605" s="822" t="s">
        <v>5432</v>
      </c>
      <c r="E1605" s="822" t="s">
        <v>5437</v>
      </c>
      <c r="F1605" s="822" t="s">
        <v>5494</v>
      </c>
      <c r="G1605" s="822" t="s">
        <v>2512</v>
      </c>
      <c r="H1605" s="831">
        <v>4.42</v>
      </c>
      <c r="I1605" s="831">
        <v>10399.780000000001</v>
      </c>
      <c r="J1605" s="822"/>
      <c r="K1605" s="822">
        <v>2352.8914027149322</v>
      </c>
      <c r="L1605" s="831"/>
      <c r="M1605" s="831"/>
      <c r="N1605" s="822"/>
      <c r="O1605" s="822"/>
      <c r="P1605" s="831"/>
      <c r="Q1605" s="831"/>
      <c r="R1605" s="827"/>
      <c r="S1605" s="832"/>
    </row>
    <row r="1606" spans="1:19" ht="14.45" customHeight="1" x14ac:dyDescent="0.2">
      <c r="A1606" s="821" t="s">
        <v>5435</v>
      </c>
      <c r="B1606" s="822" t="s">
        <v>5436</v>
      </c>
      <c r="C1606" s="822" t="s">
        <v>599</v>
      </c>
      <c r="D1606" s="822" t="s">
        <v>5432</v>
      </c>
      <c r="E1606" s="822" t="s">
        <v>5437</v>
      </c>
      <c r="F1606" s="822" t="s">
        <v>5499</v>
      </c>
      <c r="G1606" s="822" t="s">
        <v>5500</v>
      </c>
      <c r="H1606" s="831">
        <v>9</v>
      </c>
      <c r="I1606" s="831">
        <v>42681.600000000006</v>
      </c>
      <c r="J1606" s="822"/>
      <c r="K1606" s="822">
        <v>4742.4000000000005</v>
      </c>
      <c r="L1606" s="831"/>
      <c r="M1606" s="831"/>
      <c r="N1606" s="822"/>
      <c r="O1606" s="822"/>
      <c r="P1606" s="831"/>
      <c r="Q1606" s="831"/>
      <c r="R1606" s="827"/>
      <c r="S1606" s="832"/>
    </row>
    <row r="1607" spans="1:19" ht="14.45" customHeight="1" x14ac:dyDescent="0.2">
      <c r="A1607" s="821" t="s">
        <v>5435</v>
      </c>
      <c r="B1607" s="822" t="s">
        <v>5436</v>
      </c>
      <c r="C1607" s="822" t="s">
        <v>599</v>
      </c>
      <c r="D1607" s="822" t="s">
        <v>5432</v>
      </c>
      <c r="E1607" s="822" t="s">
        <v>5437</v>
      </c>
      <c r="F1607" s="822" t="s">
        <v>5508</v>
      </c>
      <c r="G1607" s="822" t="s">
        <v>5509</v>
      </c>
      <c r="H1607" s="831">
        <v>34.519999999999996</v>
      </c>
      <c r="I1607" s="831">
        <v>8656.15</v>
      </c>
      <c r="J1607" s="822">
        <v>4.3269932516870782</v>
      </c>
      <c r="K1607" s="822">
        <v>250.75753186558518</v>
      </c>
      <c r="L1607" s="831">
        <v>25.4</v>
      </c>
      <c r="M1607" s="831">
        <v>2000.4999999999998</v>
      </c>
      <c r="N1607" s="822">
        <v>1</v>
      </c>
      <c r="O1607" s="822">
        <v>78.759842519685037</v>
      </c>
      <c r="P1607" s="831"/>
      <c r="Q1607" s="831"/>
      <c r="R1607" s="827"/>
      <c r="S1607" s="832"/>
    </row>
    <row r="1608" spans="1:19" ht="14.45" customHeight="1" x14ac:dyDescent="0.2">
      <c r="A1608" s="821" t="s">
        <v>5435</v>
      </c>
      <c r="B1608" s="822" t="s">
        <v>5436</v>
      </c>
      <c r="C1608" s="822" t="s">
        <v>599</v>
      </c>
      <c r="D1608" s="822" t="s">
        <v>5432</v>
      </c>
      <c r="E1608" s="822" t="s">
        <v>5437</v>
      </c>
      <c r="F1608" s="822" t="s">
        <v>5513</v>
      </c>
      <c r="G1608" s="822" t="s">
        <v>2849</v>
      </c>
      <c r="H1608" s="831">
        <v>21</v>
      </c>
      <c r="I1608" s="831">
        <v>367587.6</v>
      </c>
      <c r="J1608" s="822">
        <v>2.1005125743575674</v>
      </c>
      <c r="K1608" s="822">
        <v>17504.171428571426</v>
      </c>
      <c r="L1608" s="831">
        <v>10</v>
      </c>
      <c r="M1608" s="831">
        <v>174999</v>
      </c>
      <c r="N1608" s="822">
        <v>1</v>
      </c>
      <c r="O1608" s="822">
        <v>17499.900000000001</v>
      </c>
      <c r="P1608" s="831"/>
      <c r="Q1608" s="831"/>
      <c r="R1608" s="827"/>
      <c r="S1608" s="832"/>
    </row>
    <row r="1609" spans="1:19" ht="14.45" customHeight="1" x14ac:dyDescent="0.2">
      <c r="A1609" s="821" t="s">
        <v>5435</v>
      </c>
      <c r="B1609" s="822" t="s">
        <v>5436</v>
      </c>
      <c r="C1609" s="822" t="s">
        <v>599</v>
      </c>
      <c r="D1609" s="822" t="s">
        <v>5432</v>
      </c>
      <c r="E1609" s="822" t="s">
        <v>5437</v>
      </c>
      <c r="F1609" s="822" t="s">
        <v>5514</v>
      </c>
      <c r="G1609" s="822" t="s">
        <v>2849</v>
      </c>
      <c r="H1609" s="831">
        <v>17</v>
      </c>
      <c r="I1609" s="831">
        <v>1190351</v>
      </c>
      <c r="J1609" s="822">
        <v>1.3554349839826858</v>
      </c>
      <c r="K1609" s="822">
        <v>70020.647058823524</v>
      </c>
      <c r="L1609" s="831">
        <v>13</v>
      </c>
      <c r="M1609" s="831">
        <v>878205.89999999991</v>
      </c>
      <c r="N1609" s="822">
        <v>1</v>
      </c>
      <c r="O1609" s="822">
        <v>67554.299999999988</v>
      </c>
      <c r="P1609" s="831"/>
      <c r="Q1609" s="831"/>
      <c r="R1609" s="827"/>
      <c r="S1609" s="832"/>
    </row>
    <row r="1610" spans="1:19" ht="14.45" customHeight="1" x14ac:dyDescent="0.2">
      <c r="A1610" s="821" t="s">
        <v>5435</v>
      </c>
      <c r="B1610" s="822" t="s">
        <v>5436</v>
      </c>
      <c r="C1610" s="822" t="s">
        <v>599</v>
      </c>
      <c r="D1610" s="822" t="s">
        <v>5432</v>
      </c>
      <c r="E1610" s="822" t="s">
        <v>5437</v>
      </c>
      <c r="F1610" s="822" t="s">
        <v>5515</v>
      </c>
      <c r="G1610" s="822" t="s">
        <v>5516</v>
      </c>
      <c r="H1610" s="831">
        <v>47</v>
      </c>
      <c r="I1610" s="831">
        <v>315446.14</v>
      </c>
      <c r="J1610" s="822">
        <v>1.5172638796832778</v>
      </c>
      <c r="K1610" s="822">
        <v>6711.62</v>
      </c>
      <c r="L1610" s="831">
        <v>31</v>
      </c>
      <c r="M1610" s="831">
        <v>207904.6</v>
      </c>
      <c r="N1610" s="822">
        <v>1</v>
      </c>
      <c r="O1610" s="822">
        <v>6706.6</v>
      </c>
      <c r="P1610" s="831"/>
      <c r="Q1610" s="831"/>
      <c r="R1610" s="827"/>
      <c r="S1610" s="832"/>
    </row>
    <row r="1611" spans="1:19" ht="14.45" customHeight="1" x14ac:dyDescent="0.2">
      <c r="A1611" s="821" t="s">
        <v>5435</v>
      </c>
      <c r="B1611" s="822" t="s">
        <v>5436</v>
      </c>
      <c r="C1611" s="822" t="s">
        <v>599</v>
      </c>
      <c r="D1611" s="822" t="s">
        <v>5432</v>
      </c>
      <c r="E1611" s="822" t="s">
        <v>5437</v>
      </c>
      <c r="F1611" s="822" t="s">
        <v>5517</v>
      </c>
      <c r="G1611" s="822" t="s">
        <v>5509</v>
      </c>
      <c r="H1611" s="831">
        <v>15.07</v>
      </c>
      <c r="I1611" s="831">
        <v>37590.9</v>
      </c>
      <c r="J1611" s="822">
        <v>9.1407555107052989</v>
      </c>
      <c r="K1611" s="822">
        <v>2494.4193762441937</v>
      </c>
      <c r="L1611" s="831">
        <v>8.6300000000000008</v>
      </c>
      <c r="M1611" s="831">
        <v>4112.45</v>
      </c>
      <c r="N1611" s="822">
        <v>1</v>
      </c>
      <c r="O1611" s="822">
        <v>476.52954808806481</v>
      </c>
      <c r="P1611" s="831"/>
      <c r="Q1611" s="831"/>
      <c r="R1611" s="827"/>
      <c r="S1611" s="832"/>
    </row>
    <row r="1612" spans="1:19" ht="14.45" customHeight="1" x14ac:dyDescent="0.2">
      <c r="A1612" s="821" t="s">
        <v>5435</v>
      </c>
      <c r="B1612" s="822" t="s">
        <v>5436</v>
      </c>
      <c r="C1612" s="822" t="s">
        <v>599</v>
      </c>
      <c r="D1612" s="822" t="s">
        <v>5432</v>
      </c>
      <c r="E1612" s="822" t="s">
        <v>5437</v>
      </c>
      <c r="F1612" s="822" t="s">
        <v>5518</v>
      </c>
      <c r="G1612" s="822" t="s">
        <v>5509</v>
      </c>
      <c r="H1612" s="831">
        <v>5.92</v>
      </c>
      <c r="I1612" s="831">
        <v>7807.94</v>
      </c>
      <c r="J1612" s="822">
        <v>4.7480844542823082</v>
      </c>
      <c r="K1612" s="822">
        <v>1318.9087837837837</v>
      </c>
      <c r="L1612" s="831">
        <v>7.32</v>
      </c>
      <c r="M1612" s="831">
        <v>1644.44</v>
      </c>
      <c r="N1612" s="822">
        <v>1</v>
      </c>
      <c r="O1612" s="822">
        <v>224.6502732240437</v>
      </c>
      <c r="P1612" s="831"/>
      <c r="Q1612" s="831"/>
      <c r="R1612" s="827"/>
      <c r="S1612" s="832"/>
    </row>
    <row r="1613" spans="1:19" ht="14.45" customHeight="1" x14ac:dyDescent="0.2">
      <c r="A1613" s="821" t="s">
        <v>5435</v>
      </c>
      <c r="B1613" s="822" t="s">
        <v>5436</v>
      </c>
      <c r="C1613" s="822" t="s">
        <v>599</v>
      </c>
      <c r="D1613" s="822" t="s">
        <v>5432</v>
      </c>
      <c r="E1613" s="822" t="s">
        <v>5437</v>
      </c>
      <c r="F1613" s="822" t="s">
        <v>5520</v>
      </c>
      <c r="G1613" s="822" t="s">
        <v>2721</v>
      </c>
      <c r="H1613" s="831"/>
      <c r="I1613" s="831"/>
      <c r="J1613" s="822"/>
      <c r="K1613" s="822"/>
      <c r="L1613" s="831">
        <v>1</v>
      </c>
      <c r="M1613" s="831">
        <v>576.72</v>
      </c>
      <c r="N1613" s="822">
        <v>1</v>
      </c>
      <c r="O1613" s="822">
        <v>576.72</v>
      </c>
      <c r="P1613" s="831"/>
      <c r="Q1613" s="831"/>
      <c r="R1613" s="827"/>
      <c r="S1613" s="832"/>
    </row>
    <row r="1614" spans="1:19" ht="14.45" customHeight="1" x14ac:dyDescent="0.2">
      <c r="A1614" s="821" t="s">
        <v>5435</v>
      </c>
      <c r="B1614" s="822" t="s">
        <v>5436</v>
      </c>
      <c r="C1614" s="822" t="s">
        <v>599</v>
      </c>
      <c r="D1614" s="822" t="s">
        <v>5432</v>
      </c>
      <c r="E1614" s="822" t="s">
        <v>5437</v>
      </c>
      <c r="F1614" s="822" t="s">
        <v>5521</v>
      </c>
      <c r="G1614" s="822" t="s">
        <v>2721</v>
      </c>
      <c r="H1614" s="831">
        <v>4.5999999999999996</v>
      </c>
      <c r="I1614" s="831">
        <v>24977.46</v>
      </c>
      <c r="J1614" s="822">
        <v>9.3620420172791849</v>
      </c>
      <c r="K1614" s="822">
        <v>5429.8826086956524</v>
      </c>
      <c r="L1614" s="831">
        <v>5</v>
      </c>
      <c r="M1614" s="831">
        <v>2667.95</v>
      </c>
      <c r="N1614" s="822">
        <v>1</v>
      </c>
      <c r="O1614" s="822">
        <v>533.58999999999992</v>
      </c>
      <c r="P1614" s="831"/>
      <c r="Q1614" s="831"/>
      <c r="R1614" s="827"/>
      <c r="S1614" s="832"/>
    </row>
    <row r="1615" spans="1:19" ht="14.45" customHeight="1" x14ac:dyDescent="0.2">
      <c r="A1615" s="821" t="s">
        <v>5435</v>
      </c>
      <c r="B1615" s="822" t="s">
        <v>5436</v>
      </c>
      <c r="C1615" s="822" t="s">
        <v>599</v>
      </c>
      <c r="D1615" s="822" t="s">
        <v>5432</v>
      </c>
      <c r="E1615" s="822" t="s">
        <v>5437</v>
      </c>
      <c r="F1615" s="822" t="s">
        <v>5522</v>
      </c>
      <c r="G1615" s="822" t="s">
        <v>5523</v>
      </c>
      <c r="H1615" s="831"/>
      <c r="I1615" s="831"/>
      <c r="J1615" s="822"/>
      <c r="K1615" s="822"/>
      <c r="L1615" s="831">
        <v>0</v>
      </c>
      <c r="M1615" s="831">
        <v>0</v>
      </c>
      <c r="N1615" s="822"/>
      <c r="O1615" s="822"/>
      <c r="P1615" s="831"/>
      <c r="Q1615" s="831"/>
      <c r="R1615" s="827"/>
      <c r="S1615" s="832"/>
    </row>
    <row r="1616" spans="1:19" ht="14.45" customHeight="1" x14ac:dyDescent="0.2">
      <c r="A1616" s="821" t="s">
        <v>5435</v>
      </c>
      <c r="B1616" s="822" t="s">
        <v>5436</v>
      </c>
      <c r="C1616" s="822" t="s">
        <v>599</v>
      </c>
      <c r="D1616" s="822" t="s">
        <v>5432</v>
      </c>
      <c r="E1616" s="822" t="s">
        <v>5437</v>
      </c>
      <c r="F1616" s="822" t="s">
        <v>5525</v>
      </c>
      <c r="G1616" s="822" t="s">
        <v>5526</v>
      </c>
      <c r="H1616" s="831">
        <v>67</v>
      </c>
      <c r="I1616" s="831">
        <v>248519.19</v>
      </c>
      <c r="J1616" s="822">
        <v>2.1338092147510128</v>
      </c>
      <c r="K1616" s="822">
        <v>3709.2416417910449</v>
      </c>
      <c r="L1616" s="831">
        <v>36</v>
      </c>
      <c r="M1616" s="831">
        <v>116467.39000000001</v>
      </c>
      <c r="N1616" s="822">
        <v>1</v>
      </c>
      <c r="O1616" s="822">
        <v>3235.2052777777781</v>
      </c>
      <c r="P1616" s="831"/>
      <c r="Q1616" s="831"/>
      <c r="R1616" s="827"/>
      <c r="S1616" s="832"/>
    </row>
    <row r="1617" spans="1:19" ht="14.45" customHeight="1" x14ac:dyDescent="0.2">
      <c r="A1617" s="821" t="s">
        <v>5435</v>
      </c>
      <c r="B1617" s="822" t="s">
        <v>5436</v>
      </c>
      <c r="C1617" s="822" t="s">
        <v>599</v>
      </c>
      <c r="D1617" s="822" t="s">
        <v>5432</v>
      </c>
      <c r="E1617" s="822" t="s">
        <v>5437</v>
      </c>
      <c r="F1617" s="822" t="s">
        <v>5527</v>
      </c>
      <c r="G1617" s="822" t="s">
        <v>5526</v>
      </c>
      <c r="H1617" s="831">
        <v>1</v>
      </c>
      <c r="I1617" s="831">
        <v>3999.6</v>
      </c>
      <c r="J1617" s="822">
        <v>1.0165330215653632</v>
      </c>
      <c r="K1617" s="822">
        <v>3999.6</v>
      </c>
      <c r="L1617" s="831">
        <v>1</v>
      </c>
      <c r="M1617" s="831">
        <v>3934.55</v>
      </c>
      <c r="N1617" s="822">
        <v>1</v>
      </c>
      <c r="O1617" s="822">
        <v>3934.55</v>
      </c>
      <c r="P1617" s="831"/>
      <c r="Q1617" s="831"/>
      <c r="R1617" s="827"/>
      <c r="S1617" s="832"/>
    </row>
    <row r="1618" spans="1:19" ht="14.45" customHeight="1" x14ac:dyDescent="0.2">
      <c r="A1618" s="821" t="s">
        <v>5435</v>
      </c>
      <c r="B1618" s="822" t="s">
        <v>5436</v>
      </c>
      <c r="C1618" s="822" t="s">
        <v>599</v>
      </c>
      <c r="D1618" s="822" t="s">
        <v>5432</v>
      </c>
      <c r="E1618" s="822" t="s">
        <v>5437</v>
      </c>
      <c r="F1618" s="822" t="s">
        <v>5533</v>
      </c>
      <c r="G1618" s="822" t="s">
        <v>5534</v>
      </c>
      <c r="H1618" s="831">
        <v>5</v>
      </c>
      <c r="I1618" s="831">
        <v>447513.97</v>
      </c>
      <c r="J1618" s="822">
        <v>2.5000012290125162</v>
      </c>
      <c r="K1618" s="822">
        <v>89502.793999999994</v>
      </c>
      <c r="L1618" s="831">
        <v>2</v>
      </c>
      <c r="M1618" s="831">
        <v>179005.5</v>
      </c>
      <c r="N1618" s="822">
        <v>1</v>
      </c>
      <c r="O1618" s="822">
        <v>89502.75</v>
      </c>
      <c r="P1618" s="831"/>
      <c r="Q1618" s="831"/>
      <c r="R1618" s="827"/>
      <c r="S1618" s="832"/>
    </row>
    <row r="1619" spans="1:19" ht="14.45" customHeight="1" x14ac:dyDescent="0.2">
      <c r="A1619" s="821" t="s">
        <v>5435</v>
      </c>
      <c r="B1619" s="822" t="s">
        <v>5436</v>
      </c>
      <c r="C1619" s="822" t="s">
        <v>599</v>
      </c>
      <c r="D1619" s="822" t="s">
        <v>5432</v>
      </c>
      <c r="E1619" s="822" t="s">
        <v>5437</v>
      </c>
      <c r="F1619" s="822" t="s">
        <v>5535</v>
      </c>
      <c r="G1619" s="822" t="s">
        <v>758</v>
      </c>
      <c r="H1619" s="831">
        <v>1.9300000000000002</v>
      </c>
      <c r="I1619" s="831">
        <v>2045.6299999999999</v>
      </c>
      <c r="J1619" s="822">
        <v>0.40952897651288861</v>
      </c>
      <c r="K1619" s="822">
        <v>1059.9119170984454</v>
      </c>
      <c r="L1619" s="831">
        <v>9.5</v>
      </c>
      <c r="M1619" s="831">
        <v>4995.0800000000008</v>
      </c>
      <c r="N1619" s="822">
        <v>1</v>
      </c>
      <c r="O1619" s="822">
        <v>525.79789473684218</v>
      </c>
      <c r="P1619" s="831"/>
      <c r="Q1619" s="831"/>
      <c r="R1619" s="827"/>
      <c r="S1619" s="832"/>
    </row>
    <row r="1620" spans="1:19" ht="14.45" customHeight="1" x14ac:dyDescent="0.2">
      <c r="A1620" s="821" t="s">
        <v>5435</v>
      </c>
      <c r="B1620" s="822" t="s">
        <v>5436</v>
      </c>
      <c r="C1620" s="822" t="s">
        <v>599</v>
      </c>
      <c r="D1620" s="822" t="s">
        <v>5432</v>
      </c>
      <c r="E1620" s="822" t="s">
        <v>5437</v>
      </c>
      <c r="F1620" s="822" t="s">
        <v>5536</v>
      </c>
      <c r="G1620" s="822" t="s">
        <v>758</v>
      </c>
      <c r="H1620" s="831">
        <v>5.0999999999999996</v>
      </c>
      <c r="I1620" s="831">
        <v>1833.83</v>
      </c>
      <c r="J1620" s="822">
        <v>0.19428264494680569</v>
      </c>
      <c r="K1620" s="822">
        <v>359.57450980392156</v>
      </c>
      <c r="L1620" s="831">
        <v>43.120000000000005</v>
      </c>
      <c r="M1620" s="831">
        <v>9438.98</v>
      </c>
      <c r="N1620" s="822">
        <v>1</v>
      </c>
      <c r="O1620" s="822">
        <v>218.90027829313541</v>
      </c>
      <c r="P1620" s="831"/>
      <c r="Q1620" s="831"/>
      <c r="R1620" s="827"/>
      <c r="S1620" s="832"/>
    </row>
    <row r="1621" spans="1:19" ht="14.45" customHeight="1" x14ac:dyDescent="0.2">
      <c r="A1621" s="821" t="s">
        <v>5435</v>
      </c>
      <c r="B1621" s="822" t="s">
        <v>5436</v>
      </c>
      <c r="C1621" s="822" t="s">
        <v>599</v>
      </c>
      <c r="D1621" s="822" t="s">
        <v>5432</v>
      </c>
      <c r="E1621" s="822" t="s">
        <v>5437</v>
      </c>
      <c r="F1621" s="822" t="s">
        <v>5537</v>
      </c>
      <c r="G1621" s="822" t="s">
        <v>758</v>
      </c>
      <c r="H1621" s="831">
        <v>0.67</v>
      </c>
      <c r="I1621" s="831">
        <v>80.69</v>
      </c>
      <c r="J1621" s="822">
        <v>3.0062330249730818E-2</v>
      </c>
      <c r="K1621" s="822">
        <v>120.43283582089551</v>
      </c>
      <c r="L1621" s="831">
        <v>33.89</v>
      </c>
      <c r="M1621" s="831">
        <v>2684.09</v>
      </c>
      <c r="N1621" s="822">
        <v>1</v>
      </c>
      <c r="O1621" s="822">
        <v>79.200059014458546</v>
      </c>
      <c r="P1621" s="831"/>
      <c r="Q1621" s="831"/>
      <c r="R1621" s="827"/>
      <c r="S1621" s="832"/>
    </row>
    <row r="1622" spans="1:19" ht="14.45" customHeight="1" x14ac:dyDescent="0.2">
      <c r="A1622" s="821" t="s">
        <v>5435</v>
      </c>
      <c r="B1622" s="822" t="s">
        <v>5436</v>
      </c>
      <c r="C1622" s="822" t="s">
        <v>599</v>
      </c>
      <c r="D1622" s="822" t="s">
        <v>5432</v>
      </c>
      <c r="E1622" s="822" t="s">
        <v>5437</v>
      </c>
      <c r="F1622" s="822" t="s">
        <v>5538</v>
      </c>
      <c r="G1622" s="822" t="s">
        <v>758</v>
      </c>
      <c r="H1622" s="831">
        <v>1.19</v>
      </c>
      <c r="I1622" s="831">
        <v>1273.75</v>
      </c>
      <c r="J1622" s="822">
        <v>0.13703279750237218</v>
      </c>
      <c r="K1622" s="822">
        <v>1070.3781512605042</v>
      </c>
      <c r="L1622" s="831">
        <v>12.65</v>
      </c>
      <c r="M1622" s="831">
        <v>9295.2200000000012</v>
      </c>
      <c r="N1622" s="822">
        <v>1</v>
      </c>
      <c r="O1622" s="822">
        <v>734.80000000000007</v>
      </c>
      <c r="P1622" s="831"/>
      <c r="Q1622" s="831"/>
      <c r="R1622" s="827"/>
      <c r="S1622" s="832"/>
    </row>
    <row r="1623" spans="1:19" ht="14.45" customHeight="1" x14ac:dyDescent="0.2">
      <c r="A1623" s="821" t="s">
        <v>5435</v>
      </c>
      <c r="B1623" s="822" t="s">
        <v>5436</v>
      </c>
      <c r="C1623" s="822" t="s">
        <v>599</v>
      </c>
      <c r="D1623" s="822" t="s">
        <v>5432</v>
      </c>
      <c r="E1623" s="822" t="s">
        <v>5437</v>
      </c>
      <c r="F1623" s="822" t="s">
        <v>5539</v>
      </c>
      <c r="G1623" s="822" t="s">
        <v>1230</v>
      </c>
      <c r="H1623" s="831">
        <v>1.48</v>
      </c>
      <c r="I1623" s="831">
        <v>1059.19</v>
      </c>
      <c r="J1623" s="822">
        <v>1.1969736351410911</v>
      </c>
      <c r="K1623" s="822">
        <v>715.66891891891896</v>
      </c>
      <c r="L1623" s="831">
        <v>8.48</v>
      </c>
      <c r="M1623" s="831">
        <v>884.88999999999987</v>
      </c>
      <c r="N1623" s="822">
        <v>1</v>
      </c>
      <c r="O1623" s="822">
        <v>104.35023584905659</v>
      </c>
      <c r="P1623" s="831"/>
      <c r="Q1623" s="831"/>
      <c r="R1623" s="827"/>
      <c r="S1623" s="832"/>
    </row>
    <row r="1624" spans="1:19" ht="14.45" customHeight="1" x14ac:dyDescent="0.2">
      <c r="A1624" s="821" t="s">
        <v>5435</v>
      </c>
      <c r="B1624" s="822" t="s">
        <v>5436</v>
      </c>
      <c r="C1624" s="822" t="s">
        <v>599</v>
      </c>
      <c r="D1624" s="822" t="s">
        <v>5432</v>
      </c>
      <c r="E1624" s="822" t="s">
        <v>5437</v>
      </c>
      <c r="F1624" s="822" t="s">
        <v>5540</v>
      </c>
      <c r="G1624" s="822" t="s">
        <v>1230</v>
      </c>
      <c r="H1624" s="831">
        <v>5</v>
      </c>
      <c r="I1624" s="831">
        <v>7156.7999999999993</v>
      </c>
      <c r="J1624" s="822">
        <v>3.0293974475650276</v>
      </c>
      <c r="K1624" s="822">
        <v>1431.36</v>
      </c>
      <c r="L1624" s="831">
        <v>13.16</v>
      </c>
      <c r="M1624" s="831">
        <v>2362.4499999999998</v>
      </c>
      <c r="N1624" s="822">
        <v>1</v>
      </c>
      <c r="O1624" s="822">
        <v>179.51747720364739</v>
      </c>
      <c r="P1624" s="831"/>
      <c r="Q1624" s="831"/>
      <c r="R1624" s="827"/>
      <c r="S1624" s="832"/>
    </row>
    <row r="1625" spans="1:19" ht="14.45" customHeight="1" x14ac:dyDescent="0.2">
      <c r="A1625" s="821" t="s">
        <v>5435</v>
      </c>
      <c r="B1625" s="822" t="s">
        <v>5436</v>
      </c>
      <c r="C1625" s="822" t="s">
        <v>599</v>
      </c>
      <c r="D1625" s="822" t="s">
        <v>5432</v>
      </c>
      <c r="E1625" s="822" t="s">
        <v>5437</v>
      </c>
      <c r="F1625" s="822" t="s">
        <v>5541</v>
      </c>
      <c r="G1625" s="822" t="s">
        <v>2118</v>
      </c>
      <c r="H1625" s="831">
        <v>20.75</v>
      </c>
      <c r="I1625" s="831">
        <v>186643.14</v>
      </c>
      <c r="J1625" s="822">
        <v>1.681919150648723</v>
      </c>
      <c r="K1625" s="822">
        <v>8994.8501204819277</v>
      </c>
      <c r="L1625" s="831">
        <v>12.51</v>
      </c>
      <c r="M1625" s="831">
        <v>110970.34</v>
      </c>
      <c r="N1625" s="822">
        <v>1</v>
      </c>
      <c r="O1625" s="822">
        <v>8870.5307753796969</v>
      </c>
      <c r="P1625" s="831"/>
      <c r="Q1625" s="831"/>
      <c r="R1625" s="827"/>
      <c r="S1625" s="832"/>
    </row>
    <row r="1626" spans="1:19" ht="14.45" customHeight="1" x14ac:dyDescent="0.2">
      <c r="A1626" s="821" t="s">
        <v>5435</v>
      </c>
      <c r="B1626" s="822" t="s">
        <v>5436</v>
      </c>
      <c r="C1626" s="822" t="s">
        <v>599</v>
      </c>
      <c r="D1626" s="822" t="s">
        <v>5432</v>
      </c>
      <c r="E1626" s="822" t="s">
        <v>5437</v>
      </c>
      <c r="F1626" s="822" t="s">
        <v>5543</v>
      </c>
      <c r="G1626" s="822" t="s">
        <v>2512</v>
      </c>
      <c r="H1626" s="831">
        <v>1.2200000000000002</v>
      </c>
      <c r="I1626" s="831">
        <v>956.84</v>
      </c>
      <c r="J1626" s="822"/>
      <c r="K1626" s="822">
        <v>784.29508196721304</v>
      </c>
      <c r="L1626" s="831"/>
      <c r="M1626" s="831"/>
      <c r="N1626" s="822"/>
      <c r="O1626" s="822"/>
      <c r="P1626" s="831"/>
      <c r="Q1626" s="831"/>
      <c r="R1626" s="827"/>
      <c r="S1626" s="832"/>
    </row>
    <row r="1627" spans="1:19" ht="14.45" customHeight="1" x14ac:dyDescent="0.2">
      <c r="A1627" s="821" t="s">
        <v>5435</v>
      </c>
      <c r="B1627" s="822" t="s">
        <v>5436</v>
      </c>
      <c r="C1627" s="822" t="s">
        <v>599</v>
      </c>
      <c r="D1627" s="822" t="s">
        <v>5432</v>
      </c>
      <c r="E1627" s="822" t="s">
        <v>5437</v>
      </c>
      <c r="F1627" s="822" t="s">
        <v>5545</v>
      </c>
      <c r="G1627" s="822" t="s">
        <v>5546</v>
      </c>
      <c r="H1627" s="831">
        <v>5</v>
      </c>
      <c r="I1627" s="831">
        <v>385000</v>
      </c>
      <c r="J1627" s="822">
        <v>0.84472694453838826</v>
      </c>
      <c r="K1627" s="822">
        <v>77000</v>
      </c>
      <c r="L1627" s="831">
        <v>6</v>
      </c>
      <c r="M1627" s="831">
        <v>455768.58</v>
      </c>
      <c r="N1627" s="822">
        <v>1</v>
      </c>
      <c r="O1627" s="822">
        <v>75961.430000000008</v>
      </c>
      <c r="P1627" s="831"/>
      <c r="Q1627" s="831"/>
      <c r="R1627" s="827"/>
      <c r="S1627" s="832"/>
    </row>
    <row r="1628" spans="1:19" ht="14.45" customHeight="1" x14ac:dyDescent="0.2">
      <c r="A1628" s="821" t="s">
        <v>5435</v>
      </c>
      <c r="B1628" s="822" t="s">
        <v>5436</v>
      </c>
      <c r="C1628" s="822" t="s">
        <v>599</v>
      </c>
      <c r="D1628" s="822" t="s">
        <v>5432</v>
      </c>
      <c r="E1628" s="822" t="s">
        <v>5437</v>
      </c>
      <c r="F1628" s="822" t="s">
        <v>5547</v>
      </c>
      <c r="G1628" s="822" t="s">
        <v>912</v>
      </c>
      <c r="H1628" s="831">
        <v>2.2000000000000002</v>
      </c>
      <c r="I1628" s="831">
        <v>804.75</v>
      </c>
      <c r="J1628" s="822">
        <v>0.30874854689640091</v>
      </c>
      <c r="K1628" s="822">
        <v>365.7954545454545</v>
      </c>
      <c r="L1628" s="831">
        <v>16.36</v>
      </c>
      <c r="M1628" s="831">
        <v>2606.4899999999998</v>
      </c>
      <c r="N1628" s="822">
        <v>1</v>
      </c>
      <c r="O1628" s="822">
        <v>159.32090464547676</v>
      </c>
      <c r="P1628" s="831"/>
      <c r="Q1628" s="831"/>
      <c r="R1628" s="827"/>
      <c r="S1628" s="832"/>
    </row>
    <row r="1629" spans="1:19" ht="14.45" customHeight="1" x14ac:dyDescent="0.2">
      <c r="A1629" s="821" t="s">
        <v>5435</v>
      </c>
      <c r="B1629" s="822" t="s">
        <v>5436</v>
      </c>
      <c r="C1629" s="822" t="s">
        <v>599</v>
      </c>
      <c r="D1629" s="822" t="s">
        <v>5432</v>
      </c>
      <c r="E1629" s="822" t="s">
        <v>5437</v>
      </c>
      <c r="F1629" s="822" t="s">
        <v>5548</v>
      </c>
      <c r="G1629" s="822" t="s">
        <v>2824</v>
      </c>
      <c r="H1629" s="831">
        <v>6</v>
      </c>
      <c r="I1629" s="831">
        <v>248040.28</v>
      </c>
      <c r="J1629" s="822">
        <v>0.37031131375926835</v>
      </c>
      <c r="K1629" s="822">
        <v>41340.046666666669</v>
      </c>
      <c r="L1629" s="831">
        <v>17</v>
      </c>
      <c r="M1629" s="831">
        <v>669815.55999999994</v>
      </c>
      <c r="N1629" s="822">
        <v>1</v>
      </c>
      <c r="O1629" s="822">
        <v>39400.915294117643</v>
      </c>
      <c r="P1629" s="831"/>
      <c r="Q1629" s="831"/>
      <c r="R1629" s="827"/>
      <c r="S1629" s="832"/>
    </row>
    <row r="1630" spans="1:19" ht="14.45" customHeight="1" x14ac:dyDescent="0.2">
      <c r="A1630" s="821" t="s">
        <v>5435</v>
      </c>
      <c r="B1630" s="822" t="s">
        <v>5436</v>
      </c>
      <c r="C1630" s="822" t="s">
        <v>599</v>
      </c>
      <c r="D1630" s="822" t="s">
        <v>5432</v>
      </c>
      <c r="E1630" s="822" t="s">
        <v>5437</v>
      </c>
      <c r="F1630" s="822" t="s">
        <v>5549</v>
      </c>
      <c r="G1630" s="822" t="s">
        <v>2512</v>
      </c>
      <c r="H1630" s="831">
        <v>3.04</v>
      </c>
      <c r="I1630" s="831">
        <v>715.26</v>
      </c>
      <c r="J1630" s="822">
        <v>0.32009702350850971</v>
      </c>
      <c r="K1630" s="822">
        <v>235.28289473684211</v>
      </c>
      <c r="L1630" s="831">
        <v>24.650000000000002</v>
      </c>
      <c r="M1630" s="831">
        <v>2234.5099999999998</v>
      </c>
      <c r="N1630" s="822">
        <v>1</v>
      </c>
      <c r="O1630" s="822">
        <v>90.649492900608507</v>
      </c>
      <c r="P1630" s="831"/>
      <c r="Q1630" s="831"/>
      <c r="R1630" s="827"/>
      <c r="S1630" s="832"/>
    </row>
    <row r="1631" spans="1:19" ht="14.45" customHeight="1" x14ac:dyDescent="0.2">
      <c r="A1631" s="821" t="s">
        <v>5435</v>
      </c>
      <c r="B1631" s="822" t="s">
        <v>5436</v>
      </c>
      <c r="C1631" s="822" t="s">
        <v>599</v>
      </c>
      <c r="D1631" s="822" t="s">
        <v>5432</v>
      </c>
      <c r="E1631" s="822" t="s">
        <v>5437</v>
      </c>
      <c r="F1631" s="822" t="s">
        <v>5554</v>
      </c>
      <c r="G1631" s="822" t="s">
        <v>5532</v>
      </c>
      <c r="H1631" s="831">
        <v>4</v>
      </c>
      <c r="I1631" s="831">
        <v>78611.44</v>
      </c>
      <c r="J1631" s="822"/>
      <c r="K1631" s="822">
        <v>19652.86</v>
      </c>
      <c r="L1631" s="831"/>
      <c r="M1631" s="831"/>
      <c r="N1631" s="822"/>
      <c r="O1631" s="822"/>
      <c r="P1631" s="831"/>
      <c r="Q1631" s="831"/>
      <c r="R1631" s="827"/>
      <c r="S1631" s="832"/>
    </row>
    <row r="1632" spans="1:19" ht="14.45" customHeight="1" x14ac:dyDescent="0.2">
      <c r="A1632" s="821" t="s">
        <v>5435</v>
      </c>
      <c r="B1632" s="822" t="s">
        <v>5436</v>
      </c>
      <c r="C1632" s="822" t="s">
        <v>599</v>
      </c>
      <c r="D1632" s="822" t="s">
        <v>5432</v>
      </c>
      <c r="E1632" s="822" t="s">
        <v>5437</v>
      </c>
      <c r="F1632" s="822" t="s">
        <v>5555</v>
      </c>
      <c r="G1632" s="822" t="s">
        <v>5556</v>
      </c>
      <c r="H1632" s="831">
        <v>13</v>
      </c>
      <c r="I1632" s="831">
        <v>4758.13</v>
      </c>
      <c r="J1632" s="822">
        <v>5.1403122130394863</v>
      </c>
      <c r="K1632" s="822">
        <v>366.01</v>
      </c>
      <c r="L1632" s="831">
        <v>11</v>
      </c>
      <c r="M1632" s="831">
        <v>925.65</v>
      </c>
      <c r="N1632" s="822">
        <v>1</v>
      </c>
      <c r="O1632" s="822">
        <v>84.149999999999991</v>
      </c>
      <c r="P1632" s="831"/>
      <c r="Q1632" s="831"/>
      <c r="R1632" s="827"/>
      <c r="S1632" s="832"/>
    </row>
    <row r="1633" spans="1:19" ht="14.45" customHeight="1" x14ac:dyDescent="0.2">
      <c r="A1633" s="821" t="s">
        <v>5435</v>
      </c>
      <c r="B1633" s="822" t="s">
        <v>5436</v>
      </c>
      <c r="C1633" s="822" t="s">
        <v>599</v>
      </c>
      <c r="D1633" s="822" t="s">
        <v>5432</v>
      </c>
      <c r="E1633" s="822" t="s">
        <v>5437</v>
      </c>
      <c r="F1633" s="822" t="s">
        <v>5557</v>
      </c>
      <c r="G1633" s="822" t="s">
        <v>5558</v>
      </c>
      <c r="H1633" s="831">
        <v>19.5</v>
      </c>
      <c r="I1633" s="831">
        <v>143378.23000000001</v>
      </c>
      <c r="J1633" s="822">
        <v>9.772794380267138</v>
      </c>
      <c r="K1633" s="822">
        <v>7352.7297435897444</v>
      </c>
      <c r="L1633" s="831">
        <v>2</v>
      </c>
      <c r="M1633" s="831">
        <v>14671.16</v>
      </c>
      <c r="N1633" s="822">
        <v>1</v>
      </c>
      <c r="O1633" s="822">
        <v>7335.58</v>
      </c>
      <c r="P1633" s="831"/>
      <c r="Q1633" s="831"/>
      <c r="R1633" s="827"/>
      <c r="S1633" s="832"/>
    </row>
    <row r="1634" spans="1:19" ht="14.45" customHeight="1" x14ac:dyDescent="0.2">
      <c r="A1634" s="821" t="s">
        <v>5435</v>
      </c>
      <c r="B1634" s="822" t="s">
        <v>5436</v>
      </c>
      <c r="C1634" s="822" t="s">
        <v>599</v>
      </c>
      <c r="D1634" s="822" t="s">
        <v>5432</v>
      </c>
      <c r="E1634" s="822" t="s">
        <v>5437</v>
      </c>
      <c r="F1634" s="822" t="s">
        <v>5559</v>
      </c>
      <c r="G1634" s="822" t="s">
        <v>5556</v>
      </c>
      <c r="H1634" s="831">
        <v>34.909999999999997</v>
      </c>
      <c r="I1634" s="831">
        <v>46509.490000000005</v>
      </c>
      <c r="J1634" s="822">
        <v>8.4116281046590924</v>
      </c>
      <c r="K1634" s="822">
        <v>1332.2684044686339</v>
      </c>
      <c r="L1634" s="831">
        <v>17.600000000000001</v>
      </c>
      <c r="M1634" s="831">
        <v>5529.19</v>
      </c>
      <c r="N1634" s="822">
        <v>1</v>
      </c>
      <c r="O1634" s="822">
        <v>314.15852272727267</v>
      </c>
      <c r="P1634" s="831"/>
      <c r="Q1634" s="831"/>
      <c r="R1634" s="827"/>
      <c r="S1634" s="832"/>
    </row>
    <row r="1635" spans="1:19" ht="14.45" customHeight="1" x14ac:dyDescent="0.2">
      <c r="A1635" s="821" t="s">
        <v>5435</v>
      </c>
      <c r="B1635" s="822" t="s">
        <v>5436</v>
      </c>
      <c r="C1635" s="822" t="s">
        <v>599</v>
      </c>
      <c r="D1635" s="822" t="s">
        <v>5432</v>
      </c>
      <c r="E1635" s="822" t="s">
        <v>5437</v>
      </c>
      <c r="F1635" s="822" t="s">
        <v>5560</v>
      </c>
      <c r="G1635" s="822" t="s">
        <v>2174</v>
      </c>
      <c r="H1635" s="831">
        <v>45</v>
      </c>
      <c r="I1635" s="831">
        <v>1957195.7999999998</v>
      </c>
      <c r="J1635" s="822">
        <v>0.78614708814663004</v>
      </c>
      <c r="K1635" s="822">
        <v>43493.24</v>
      </c>
      <c r="L1635" s="831">
        <v>58.010000000000005</v>
      </c>
      <c r="M1635" s="831">
        <v>2489605.1</v>
      </c>
      <c r="N1635" s="822">
        <v>1</v>
      </c>
      <c r="O1635" s="822">
        <v>42916.826409239788</v>
      </c>
      <c r="P1635" s="831"/>
      <c r="Q1635" s="831"/>
      <c r="R1635" s="827"/>
      <c r="S1635" s="832"/>
    </row>
    <row r="1636" spans="1:19" ht="14.45" customHeight="1" x14ac:dyDescent="0.2">
      <c r="A1636" s="821" t="s">
        <v>5435</v>
      </c>
      <c r="B1636" s="822" t="s">
        <v>5436</v>
      </c>
      <c r="C1636" s="822" t="s">
        <v>599</v>
      </c>
      <c r="D1636" s="822" t="s">
        <v>5432</v>
      </c>
      <c r="E1636" s="822" t="s">
        <v>5437</v>
      </c>
      <c r="F1636" s="822" t="s">
        <v>5562</v>
      </c>
      <c r="G1636" s="822" t="s">
        <v>2840</v>
      </c>
      <c r="H1636" s="831"/>
      <c r="I1636" s="831"/>
      <c r="J1636" s="822"/>
      <c r="K1636" s="822"/>
      <c r="L1636" s="831">
        <v>2</v>
      </c>
      <c r="M1636" s="831">
        <v>135836.79999999999</v>
      </c>
      <c r="N1636" s="822">
        <v>1</v>
      </c>
      <c r="O1636" s="822">
        <v>67918.399999999994</v>
      </c>
      <c r="P1636" s="831"/>
      <c r="Q1636" s="831"/>
      <c r="R1636" s="827"/>
      <c r="S1636" s="832"/>
    </row>
    <row r="1637" spans="1:19" ht="14.45" customHeight="1" x14ac:dyDescent="0.2">
      <c r="A1637" s="821" t="s">
        <v>5435</v>
      </c>
      <c r="B1637" s="822" t="s">
        <v>5436</v>
      </c>
      <c r="C1637" s="822" t="s">
        <v>599</v>
      </c>
      <c r="D1637" s="822" t="s">
        <v>5432</v>
      </c>
      <c r="E1637" s="822" t="s">
        <v>5437</v>
      </c>
      <c r="F1637" s="822" t="s">
        <v>5563</v>
      </c>
      <c r="G1637" s="822" t="s">
        <v>5564</v>
      </c>
      <c r="H1637" s="831">
        <v>9.64</v>
      </c>
      <c r="I1637" s="831">
        <v>4990.9399999999996</v>
      </c>
      <c r="J1637" s="822">
        <v>1.5214749735544899</v>
      </c>
      <c r="K1637" s="822">
        <v>517.73236514522819</v>
      </c>
      <c r="L1637" s="831">
        <v>7.9399999999999995</v>
      </c>
      <c r="M1637" s="831">
        <v>3280.33</v>
      </c>
      <c r="N1637" s="822">
        <v>1</v>
      </c>
      <c r="O1637" s="822">
        <v>413.13979848866501</v>
      </c>
      <c r="P1637" s="831"/>
      <c r="Q1637" s="831"/>
      <c r="R1637" s="827"/>
      <c r="S1637" s="832"/>
    </row>
    <row r="1638" spans="1:19" ht="14.45" customHeight="1" x14ac:dyDescent="0.2">
      <c r="A1638" s="821" t="s">
        <v>5435</v>
      </c>
      <c r="B1638" s="822" t="s">
        <v>5436</v>
      </c>
      <c r="C1638" s="822" t="s">
        <v>599</v>
      </c>
      <c r="D1638" s="822" t="s">
        <v>5432</v>
      </c>
      <c r="E1638" s="822" t="s">
        <v>5437</v>
      </c>
      <c r="F1638" s="822" t="s">
        <v>5565</v>
      </c>
      <c r="G1638" s="822" t="s">
        <v>2840</v>
      </c>
      <c r="H1638" s="831"/>
      <c r="I1638" s="831"/>
      <c r="J1638" s="822"/>
      <c r="K1638" s="822"/>
      <c r="L1638" s="831">
        <v>6.76</v>
      </c>
      <c r="M1638" s="831">
        <v>286955.24</v>
      </c>
      <c r="N1638" s="822">
        <v>1</v>
      </c>
      <c r="O1638" s="822">
        <v>42449</v>
      </c>
      <c r="P1638" s="831"/>
      <c r="Q1638" s="831"/>
      <c r="R1638" s="827"/>
      <c r="S1638" s="832"/>
    </row>
    <row r="1639" spans="1:19" ht="14.45" customHeight="1" x14ac:dyDescent="0.2">
      <c r="A1639" s="821" t="s">
        <v>5435</v>
      </c>
      <c r="B1639" s="822" t="s">
        <v>5436</v>
      </c>
      <c r="C1639" s="822" t="s">
        <v>599</v>
      </c>
      <c r="D1639" s="822" t="s">
        <v>5432</v>
      </c>
      <c r="E1639" s="822" t="s">
        <v>5437</v>
      </c>
      <c r="F1639" s="822" t="s">
        <v>5566</v>
      </c>
      <c r="G1639" s="822" t="s">
        <v>799</v>
      </c>
      <c r="H1639" s="831"/>
      <c r="I1639" s="831"/>
      <c r="J1639" s="822"/>
      <c r="K1639" s="822"/>
      <c r="L1639" s="831">
        <v>1</v>
      </c>
      <c r="M1639" s="831">
        <v>16.55</v>
      </c>
      <c r="N1639" s="822">
        <v>1</v>
      </c>
      <c r="O1639" s="822">
        <v>16.55</v>
      </c>
      <c r="P1639" s="831"/>
      <c r="Q1639" s="831"/>
      <c r="R1639" s="827"/>
      <c r="S1639" s="832"/>
    </row>
    <row r="1640" spans="1:19" ht="14.45" customHeight="1" x14ac:dyDescent="0.2">
      <c r="A1640" s="821" t="s">
        <v>5435</v>
      </c>
      <c r="B1640" s="822" t="s">
        <v>5436</v>
      </c>
      <c r="C1640" s="822" t="s">
        <v>599</v>
      </c>
      <c r="D1640" s="822" t="s">
        <v>5432</v>
      </c>
      <c r="E1640" s="822" t="s">
        <v>5437</v>
      </c>
      <c r="F1640" s="822" t="s">
        <v>5568</v>
      </c>
      <c r="G1640" s="822"/>
      <c r="H1640" s="831">
        <v>3.8</v>
      </c>
      <c r="I1640" s="831">
        <v>268.65999999999997</v>
      </c>
      <c r="J1640" s="822"/>
      <c r="K1640" s="822">
        <v>70.699999999999989</v>
      </c>
      <c r="L1640" s="831"/>
      <c r="M1640" s="831"/>
      <c r="N1640" s="822"/>
      <c r="O1640" s="822"/>
      <c r="P1640" s="831"/>
      <c r="Q1640" s="831"/>
      <c r="R1640" s="827"/>
      <c r="S1640" s="832"/>
    </row>
    <row r="1641" spans="1:19" ht="14.45" customHeight="1" x14ac:dyDescent="0.2">
      <c r="A1641" s="821" t="s">
        <v>5435</v>
      </c>
      <c r="B1641" s="822" t="s">
        <v>5436</v>
      </c>
      <c r="C1641" s="822" t="s">
        <v>599</v>
      </c>
      <c r="D1641" s="822" t="s">
        <v>5432</v>
      </c>
      <c r="E1641" s="822" t="s">
        <v>5437</v>
      </c>
      <c r="F1641" s="822" t="s">
        <v>5569</v>
      </c>
      <c r="G1641" s="822" t="s">
        <v>5556</v>
      </c>
      <c r="H1641" s="831">
        <v>9</v>
      </c>
      <c r="I1641" s="831">
        <v>26352.450000000004</v>
      </c>
      <c r="J1641" s="822"/>
      <c r="K1641" s="822">
        <v>2928.0500000000006</v>
      </c>
      <c r="L1641" s="831"/>
      <c r="M1641" s="831"/>
      <c r="N1641" s="822"/>
      <c r="O1641" s="822"/>
      <c r="P1641" s="831"/>
      <c r="Q1641" s="831"/>
      <c r="R1641" s="827"/>
      <c r="S1641" s="832"/>
    </row>
    <row r="1642" spans="1:19" ht="14.45" customHeight="1" x14ac:dyDescent="0.2">
      <c r="A1642" s="821" t="s">
        <v>5435</v>
      </c>
      <c r="B1642" s="822" t="s">
        <v>5436</v>
      </c>
      <c r="C1642" s="822" t="s">
        <v>599</v>
      </c>
      <c r="D1642" s="822" t="s">
        <v>5432</v>
      </c>
      <c r="E1642" s="822" t="s">
        <v>5437</v>
      </c>
      <c r="F1642" s="822" t="s">
        <v>5570</v>
      </c>
      <c r="G1642" s="822" t="s">
        <v>5571</v>
      </c>
      <c r="H1642" s="831"/>
      <c r="I1642" s="831"/>
      <c r="J1642" s="822"/>
      <c r="K1642" s="822"/>
      <c r="L1642" s="831">
        <v>2</v>
      </c>
      <c r="M1642" s="831">
        <v>106371</v>
      </c>
      <c r="N1642" s="822">
        <v>1</v>
      </c>
      <c r="O1642" s="822">
        <v>53185.5</v>
      </c>
      <c r="P1642" s="831"/>
      <c r="Q1642" s="831"/>
      <c r="R1642" s="827"/>
      <c r="S1642" s="832"/>
    </row>
    <row r="1643" spans="1:19" ht="14.45" customHeight="1" x14ac:dyDescent="0.2">
      <c r="A1643" s="821" t="s">
        <v>5435</v>
      </c>
      <c r="B1643" s="822" t="s">
        <v>5436</v>
      </c>
      <c r="C1643" s="822" t="s">
        <v>599</v>
      </c>
      <c r="D1643" s="822" t="s">
        <v>5432</v>
      </c>
      <c r="E1643" s="822" t="s">
        <v>5437</v>
      </c>
      <c r="F1643" s="822" t="s">
        <v>5572</v>
      </c>
      <c r="G1643" s="822" t="s">
        <v>2530</v>
      </c>
      <c r="H1643" s="831">
        <v>37</v>
      </c>
      <c r="I1643" s="831">
        <v>59714.42</v>
      </c>
      <c r="J1643" s="822">
        <v>66.283072483072488</v>
      </c>
      <c r="K1643" s="822">
        <v>1613.9032432432432</v>
      </c>
      <c r="L1643" s="831">
        <v>11</v>
      </c>
      <c r="M1643" s="831">
        <v>900.9</v>
      </c>
      <c r="N1643" s="822">
        <v>1</v>
      </c>
      <c r="O1643" s="822">
        <v>81.899999999999991</v>
      </c>
      <c r="P1643" s="831"/>
      <c r="Q1643" s="831"/>
      <c r="R1643" s="827"/>
      <c r="S1643" s="832"/>
    </row>
    <row r="1644" spans="1:19" ht="14.45" customHeight="1" x14ac:dyDescent="0.2">
      <c r="A1644" s="821" t="s">
        <v>5435</v>
      </c>
      <c r="B1644" s="822" t="s">
        <v>5436</v>
      </c>
      <c r="C1644" s="822" t="s">
        <v>599</v>
      </c>
      <c r="D1644" s="822" t="s">
        <v>5432</v>
      </c>
      <c r="E1644" s="822" t="s">
        <v>5437</v>
      </c>
      <c r="F1644" s="822" t="s">
        <v>5573</v>
      </c>
      <c r="G1644" s="822" t="s">
        <v>2645</v>
      </c>
      <c r="H1644" s="831">
        <v>1.6</v>
      </c>
      <c r="I1644" s="831">
        <v>452.48</v>
      </c>
      <c r="J1644" s="822">
        <v>0.2456020365515407</v>
      </c>
      <c r="K1644" s="822">
        <v>282.8</v>
      </c>
      <c r="L1644" s="831">
        <v>6.6</v>
      </c>
      <c r="M1644" s="831">
        <v>1842.3300000000002</v>
      </c>
      <c r="N1644" s="822">
        <v>1</v>
      </c>
      <c r="O1644" s="822">
        <v>279.14090909090913</v>
      </c>
      <c r="P1644" s="831"/>
      <c r="Q1644" s="831"/>
      <c r="R1644" s="827"/>
      <c r="S1644" s="832"/>
    </row>
    <row r="1645" spans="1:19" ht="14.45" customHeight="1" x14ac:dyDescent="0.2">
      <c r="A1645" s="821" t="s">
        <v>5435</v>
      </c>
      <c r="B1645" s="822" t="s">
        <v>5436</v>
      </c>
      <c r="C1645" s="822" t="s">
        <v>599</v>
      </c>
      <c r="D1645" s="822" t="s">
        <v>5432</v>
      </c>
      <c r="E1645" s="822" t="s">
        <v>5437</v>
      </c>
      <c r="F1645" s="822" t="s">
        <v>5581</v>
      </c>
      <c r="G1645" s="822" t="s">
        <v>5582</v>
      </c>
      <c r="H1645" s="831"/>
      <c r="I1645" s="831"/>
      <c r="J1645" s="822"/>
      <c r="K1645" s="822"/>
      <c r="L1645" s="831">
        <v>1</v>
      </c>
      <c r="M1645" s="831">
        <v>347.36</v>
      </c>
      <c r="N1645" s="822">
        <v>1</v>
      </c>
      <c r="O1645" s="822">
        <v>347.36</v>
      </c>
      <c r="P1645" s="831"/>
      <c r="Q1645" s="831"/>
      <c r="R1645" s="827"/>
      <c r="S1645" s="832"/>
    </row>
    <row r="1646" spans="1:19" ht="14.45" customHeight="1" x14ac:dyDescent="0.2">
      <c r="A1646" s="821" t="s">
        <v>5435</v>
      </c>
      <c r="B1646" s="822" t="s">
        <v>5436</v>
      </c>
      <c r="C1646" s="822" t="s">
        <v>599</v>
      </c>
      <c r="D1646" s="822" t="s">
        <v>5432</v>
      </c>
      <c r="E1646" s="822" t="s">
        <v>5437</v>
      </c>
      <c r="F1646" s="822" t="s">
        <v>5583</v>
      </c>
      <c r="G1646" s="822" t="s">
        <v>2810</v>
      </c>
      <c r="H1646" s="831">
        <v>19</v>
      </c>
      <c r="I1646" s="831">
        <v>84070.900000000009</v>
      </c>
      <c r="J1646" s="822">
        <v>3.7433772497536579</v>
      </c>
      <c r="K1646" s="822">
        <v>4424.7842105263162</v>
      </c>
      <c r="L1646" s="831">
        <v>13</v>
      </c>
      <c r="M1646" s="831">
        <v>22458.57</v>
      </c>
      <c r="N1646" s="822">
        <v>1</v>
      </c>
      <c r="O1646" s="822">
        <v>1727.5823076923077</v>
      </c>
      <c r="P1646" s="831"/>
      <c r="Q1646" s="831"/>
      <c r="R1646" s="827"/>
      <c r="S1646" s="832"/>
    </row>
    <row r="1647" spans="1:19" ht="14.45" customHeight="1" x14ac:dyDescent="0.2">
      <c r="A1647" s="821" t="s">
        <v>5435</v>
      </c>
      <c r="B1647" s="822" t="s">
        <v>5436</v>
      </c>
      <c r="C1647" s="822" t="s">
        <v>599</v>
      </c>
      <c r="D1647" s="822" t="s">
        <v>5432</v>
      </c>
      <c r="E1647" s="822" t="s">
        <v>5437</v>
      </c>
      <c r="F1647" s="822" t="s">
        <v>5584</v>
      </c>
      <c r="G1647" s="822" t="s">
        <v>5585</v>
      </c>
      <c r="H1647" s="831">
        <v>2</v>
      </c>
      <c r="I1647" s="831">
        <v>9484.7999999999993</v>
      </c>
      <c r="J1647" s="822">
        <v>0.15470084368785228</v>
      </c>
      <c r="K1647" s="822">
        <v>4742.3999999999996</v>
      </c>
      <c r="L1647" s="831">
        <v>15</v>
      </c>
      <c r="M1647" s="831">
        <v>61310.590000000004</v>
      </c>
      <c r="N1647" s="822">
        <v>1</v>
      </c>
      <c r="O1647" s="822">
        <v>4087.3726666666671</v>
      </c>
      <c r="P1647" s="831"/>
      <c r="Q1647" s="831"/>
      <c r="R1647" s="827"/>
      <c r="S1647" s="832"/>
    </row>
    <row r="1648" spans="1:19" ht="14.45" customHeight="1" x14ac:dyDescent="0.2">
      <c r="A1648" s="821" t="s">
        <v>5435</v>
      </c>
      <c r="B1648" s="822" t="s">
        <v>5436</v>
      </c>
      <c r="C1648" s="822" t="s">
        <v>599</v>
      </c>
      <c r="D1648" s="822" t="s">
        <v>5432</v>
      </c>
      <c r="E1648" s="822" t="s">
        <v>5437</v>
      </c>
      <c r="F1648" s="822" t="s">
        <v>5586</v>
      </c>
      <c r="G1648" s="822" t="s">
        <v>3875</v>
      </c>
      <c r="H1648" s="831">
        <v>8.73</v>
      </c>
      <c r="I1648" s="831">
        <v>88888.03</v>
      </c>
      <c r="J1648" s="822">
        <v>0.28609971019571695</v>
      </c>
      <c r="K1648" s="822">
        <v>10181.9049255441</v>
      </c>
      <c r="L1648" s="831">
        <v>35.42</v>
      </c>
      <c r="M1648" s="831">
        <v>310688.99</v>
      </c>
      <c r="N1648" s="822">
        <v>1</v>
      </c>
      <c r="O1648" s="822">
        <v>8771.5694522868434</v>
      </c>
      <c r="P1648" s="831"/>
      <c r="Q1648" s="831"/>
      <c r="R1648" s="827"/>
      <c r="S1648" s="832"/>
    </row>
    <row r="1649" spans="1:19" ht="14.45" customHeight="1" x14ac:dyDescent="0.2">
      <c r="A1649" s="821" t="s">
        <v>5435</v>
      </c>
      <c r="B1649" s="822" t="s">
        <v>5436</v>
      </c>
      <c r="C1649" s="822" t="s">
        <v>599</v>
      </c>
      <c r="D1649" s="822" t="s">
        <v>5432</v>
      </c>
      <c r="E1649" s="822" t="s">
        <v>5437</v>
      </c>
      <c r="F1649" s="822" t="s">
        <v>5602</v>
      </c>
      <c r="G1649" s="822" t="s">
        <v>3875</v>
      </c>
      <c r="H1649" s="831">
        <v>48.85</v>
      </c>
      <c r="I1649" s="831">
        <v>1261441.4500000002</v>
      </c>
      <c r="J1649" s="822">
        <v>0.95704284328495326</v>
      </c>
      <c r="K1649" s="822">
        <v>25822.752302968274</v>
      </c>
      <c r="L1649" s="831">
        <v>60.13</v>
      </c>
      <c r="M1649" s="831">
        <v>1318061.6300000001</v>
      </c>
      <c r="N1649" s="822">
        <v>1</v>
      </c>
      <c r="O1649" s="822">
        <v>21920.200066522535</v>
      </c>
      <c r="P1649" s="831"/>
      <c r="Q1649" s="831"/>
      <c r="R1649" s="827"/>
      <c r="S1649" s="832"/>
    </row>
    <row r="1650" spans="1:19" ht="14.45" customHeight="1" x14ac:dyDescent="0.2">
      <c r="A1650" s="821" t="s">
        <v>5435</v>
      </c>
      <c r="B1650" s="822" t="s">
        <v>5436</v>
      </c>
      <c r="C1650" s="822" t="s">
        <v>599</v>
      </c>
      <c r="D1650" s="822" t="s">
        <v>5432</v>
      </c>
      <c r="E1650" s="822" t="s">
        <v>5437</v>
      </c>
      <c r="F1650" s="822" t="s">
        <v>5603</v>
      </c>
      <c r="G1650" s="822" t="s">
        <v>1641</v>
      </c>
      <c r="H1650" s="831">
        <v>1</v>
      </c>
      <c r="I1650" s="831">
        <v>1516.73</v>
      </c>
      <c r="J1650" s="822">
        <v>0.13561605865522175</v>
      </c>
      <c r="K1650" s="822">
        <v>1516.73</v>
      </c>
      <c r="L1650" s="831">
        <v>9</v>
      </c>
      <c r="M1650" s="831">
        <v>11184</v>
      </c>
      <c r="N1650" s="822">
        <v>1</v>
      </c>
      <c r="O1650" s="822">
        <v>1242.6666666666667</v>
      </c>
      <c r="P1650" s="831"/>
      <c r="Q1650" s="831"/>
      <c r="R1650" s="827"/>
      <c r="S1650" s="832"/>
    </row>
    <row r="1651" spans="1:19" ht="14.45" customHeight="1" x14ac:dyDescent="0.2">
      <c r="A1651" s="821" t="s">
        <v>5435</v>
      </c>
      <c r="B1651" s="822" t="s">
        <v>5436</v>
      </c>
      <c r="C1651" s="822" t="s">
        <v>599</v>
      </c>
      <c r="D1651" s="822" t="s">
        <v>5432</v>
      </c>
      <c r="E1651" s="822" t="s">
        <v>5437</v>
      </c>
      <c r="F1651" s="822" t="s">
        <v>5605</v>
      </c>
      <c r="G1651" s="822" t="s">
        <v>5606</v>
      </c>
      <c r="H1651" s="831">
        <v>27</v>
      </c>
      <c r="I1651" s="831">
        <v>38130.75</v>
      </c>
      <c r="J1651" s="822">
        <v>8.0338180638310437</v>
      </c>
      <c r="K1651" s="822">
        <v>1412.25</v>
      </c>
      <c r="L1651" s="831">
        <v>4</v>
      </c>
      <c r="M1651" s="831">
        <v>4746.28</v>
      </c>
      <c r="N1651" s="822">
        <v>1</v>
      </c>
      <c r="O1651" s="822">
        <v>1186.57</v>
      </c>
      <c r="P1651" s="831"/>
      <c r="Q1651" s="831"/>
      <c r="R1651" s="827"/>
      <c r="S1651" s="832"/>
    </row>
    <row r="1652" spans="1:19" ht="14.45" customHeight="1" x14ac:dyDescent="0.2">
      <c r="A1652" s="821" t="s">
        <v>5435</v>
      </c>
      <c r="B1652" s="822" t="s">
        <v>5436</v>
      </c>
      <c r="C1652" s="822" t="s">
        <v>599</v>
      </c>
      <c r="D1652" s="822" t="s">
        <v>5432</v>
      </c>
      <c r="E1652" s="822" t="s">
        <v>5437</v>
      </c>
      <c r="F1652" s="822" t="s">
        <v>5607</v>
      </c>
      <c r="G1652" s="822" t="s">
        <v>5606</v>
      </c>
      <c r="H1652" s="831">
        <v>9</v>
      </c>
      <c r="I1652" s="831">
        <v>41103.9</v>
      </c>
      <c r="J1652" s="822">
        <v>5.1832763773470703</v>
      </c>
      <c r="K1652" s="822">
        <v>4567.1000000000004</v>
      </c>
      <c r="L1652" s="831">
        <v>2</v>
      </c>
      <c r="M1652" s="831">
        <v>7930.1</v>
      </c>
      <c r="N1652" s="822">
        <v>1</v>
      </c>
      <c r="O1652" s="822">
        <v>3965.05</v>
      </c>
      <c r="P1652" s="831"/>
      <c r="Q1652" s="831"/>
      <c r="R1652" s="827"/>
      <c r="S1652" s="832"/>
    </row>
    <row r="1653" spans="1:19" ht="14.45" customHeight="1" x14ac:dyDescent="0.2">
      <c r="A1653" s="821" t="s">
        <v>5435</v>
      </c>
      <c r="B1653" s="822" t="s">
        <v>5436</v>
      </c>
      <c r="C1653" s="822" t="s">
        <v>599</v>
      </c>
      <c r="D1653" s="822" t="s">
        <v>5432</v>
      </c>
      <c r="E1653" s="822" t="s">
        <v>5437</v>
      </c>
      <c r="F1653" s="822" t="s">
        <v>5611</v>
      </c>
      <c r="G1653" s="822" t="s">
        <v>5610</v>
      </c>
      <c r="H1653" s="831">
        <v>5.36</v>
      </c>
      <c r="I1653" s="831">
        <v>1261.1500000000001</v>
      </c>
      <c r="J1653" s="822"/>
      <c r="K1653" s="822">
        <v>235.28917910447763</v>
      </c>
      <c r="L1653" s="831"/>
      <c r="M1653" s="831"/>
      <c r="N1653" s="822"/>
      <c r="O1653" s="822"/>
      <c r="P1653" s="831"/>
      <c r="Q1653" s="831"/>
      <c r="R1653" s="827"/>
      <c r="S1653" s="832"/>
    </row>
    <row r="1654" spans="1:19" ht="14.45" customHeight="1" x14ac:dyDescent="0.2">
      <c r="A1654" s="821" t="s">
        <v>5435</v>
      </c>
      <c r="B1654" s="822" t="s">
        <v>5436</v>
      </c>
      <c r="C1654" s="822" t="s">
        <v>599</v>
      </c>
      <c r="D1654" s="822" t="s">
        <v>5432</v>
      </c>
      <c r="E1654" s="822" t="s">
        <v>5437</v>
      </c>
      <c r="F1654" s="822" t="s">
        <v>5612</v>
      </c>
      <c r="G1654" s="822" t="s">
        <v>5610</v>
      </c>
      <c r="H1654" s="831">
        <v>0.55000000000000004</v>
      </c>
      <c r="I1654" s="831">
        <v>1294.0899999999999</v>
      </c>
      <c r="J1654" s="822"/>
      <c r="K1654" s="822">
        <v>2352.8909090909087</v>
      </c>
      <c r="L1654" s="831"/>
      <c r="M1654" s="831"/>
      <c r="N1654" s="822"/>
      <c r="O1654" s="822"/>
      <c r="P1654" s="831"/>
      <c r="Q1654" s="831"/>
      <c r="R1654" s="827"/>
      <c r="S1654" s="832"/>
    </row>
    <row r="1655" spans="1:19" ht="14.45" customHeight="1" x14ac:dyDescent="0.2">
      <c r="A1655" s="821" t="s">
        <v>5435</v>
      </c>
      <c r="B1655" s="822" t="s">
        <v>5436</v>
      </c>
      <c r="C1655" s="822" t="s">
        <v>599</v>
      </c>
      <c r="D1655" s="822" t="s">
        <v>5432</v>
      </c>
      <c r="E1655" s="822" t="s">
        <v>5437</v>
      </c>
      <c r="F1655" s="822" t="s">
        <v>5613</v>
      </c>
      <c r="G1655" s="822" t="s">
        <v>5614</v>
      </c>
      <c r="H1655" s="831">
        <v>90.02000000000001</v>
      </c>
      <c r="I1655" s="831">
        <v>4194741.79</v>
      </c>
      <c r="J1655" s="822">
        <v>1.1216113740522522</v>
      </c>
      <c r="K1655" s="822">
        <v>46597.887025105527</v>
      </c>
      <c r="L1655" s="831">
        <v>81</v>
      </c>
      <c r="M1655" s="831">
        <v>3739924.44</v>
      </c>
      <c r="N1655" s="822">
        <v>1</v>
      </c>
      <c r="O1655" s="822">
        <v>46171.906666666669</v>
      </c>
      <c r="P1655" s="831"/>
      <c r="Q1655" s="831"/>
      <c r="R1655" s="827"/>
      <c r="S1655" s="832"/>
    </row>
    <row r="1656" spans="1:19" ht="14.45" customHeight="1" x14ac:dyDescent="0.2">
      <c r="A1656" s="821" t="s">
        <v>5435</v>
      </c>
      <c r="B1656" s="822" t="s">
        <v>5436</v>
      </c>
      <c r="C1656" s="822" t="s">
        <v>599</v>
      </c>
      <c r="D1656" s="822" t="s">
        <v>5432</v>
      </c>
      <c r="E1656" s="822" t="s">
        <v>5437</v>
      </c>
      <c r="F1656" s="822" t="s">
        <v>5615</v>
      </c>
      <c r="G1656" s="822" t="s">
        <v>845</v>
      </c>
      <c r="H1656" s="831">
        <v>1.17</v>
      </c>
      <c r="I1656" s="831">
        <v>804.55</v>
      </c>
      <c r="J1656" s="822"/>
      <c r="K1656" s="822">
        <v>687.64957264957263</v>
      </c>
      <c r="L1656" s="831"/>
      <c r="M1656" s="831"/>
      <c r="N1656" s="822"/>
      <c r="O1656" s="822"/>
      <c r="P1656" s="831"/>
      <c r="Q1656" s="831"/>
      <c r="R1656" s="827"/>
      <c r="S1656" s="832"/>
    </row>
    <row r="1657" spans="1:19" ht="14.45" customHeight="1" x14ac:dyDescent="0.2">
      <c r="A1657" s="821" t="s">
        <v>5435</v>
      </c>
      <c r="B1657" s="822" t="s">
        <v>5436</v>
      </c>
      <c r="C1657" s="822" t="s">
        <v>599</v>
      </c>
      <c r="D1657" s="822" t="s">
        <v>5432</v>
      </c>
      <c r="E1657" s="822" t="s">
        <v>5437</v>
      </c>
      <c r="F1657" s="822" t="s">
        <v>5616</v>
      </c>
      <c r="G1657" s="822" t="s">
        <v>845</v>
      </c>
      <c r="H1657" s="831">
        <v>10.17</v>
      </c>
      <c r="I1657" s="831">
        <v>1398.76</v>
      </c>
      <c r="J1657" s="822"/>
      <c r="K1657" s="822">
        <v>137.53785644051132</v>
      </c>
      <c r="L1657" s="831"/>
      <c r="M1657" s="831"/>
      <c r="N1657" s="822"/>
      <c r="O1657" s="822"/>
      <c r="P1657" s="831"/>
      <c r="Q1657" s="831"/>
      <c r="R1657" s="827"/>
      <c r="S1657" s="832"/>
    </row>
    <row r="1658" spans="1:19" ht="14.45" customHeight="1" x14ac:dyDescent="0.2">
      <c r="A1658" s="821" t="s">
        <v>5435</v>
      </c>
      <c r="B1658" s="822" t="s">
        <v>5436</v>
      </c>
      <c r="C1658" s="822" t="s">
        <v>599</v>
      </c>
      <c r="D1658" s="822" t="s">
        <v>5432</v>
      </c>
      <c r="E1658" s="822" t="s">
        <v>5437</v>
      </c>
      <c r="F1658" s="822" t="s">
        <v>5627</v>
      </c>
      <c r="G1658" s="822" t="s">
        <v>752</v>
      </c>
      <c r="H1658" s="831">
        <v>1.02</v>
      </c>
      <c r="I1658" s="831">
        <v>210.6</v>
      </c>
      <c r="J1658" s="822">
        <v>0.26839308244230059</v>
      </c>
      <c r="K1658" s="822">
        <v>206.47058823529412</v>
      </c>
      <c r="L1658" s="831">
        <v>7.02</v>
      </c>
      <c r="M1658" s="831">
        <v>784.67</v>
      </c>
      <c r="N1658" s="822">
        <v>1</v>
      </c>
      <c r="O1658" s="822">
        <v>111.77635327635328</v>
      </c>
      <c r="P1658" s="831"/>
      <c r="Q1658" s="831"/>
      <c r="R1658" s="827"/>
      <c r="S1658" s="832"/>
    </row>
    <row r="1659" spans="1:19" ht="14.45" customHeight="1" x14ac:dyDescent="0.2">
      <c r="A1659" s="821" t="s">
        <v>5435</v>
      </c>
      <c r="B1659" s="822" t="s">
        <v>5436</v>
      </c>
      <c r="C1659" s="822" t="s">
        <v>599</v>
      </c>
      <c r="D1659" s="822" t="s">
        <v>5432</v>
      </c>
      <c r="E1659" s="822" t="s">
        <v>5437</v>
      </c>
      <c r="F1659" s="822" t="s">
        <v>5628</v>
      </c>
      <c r="G1659" s="822" t="s">
        <v>752</v>
      </c>
      <c r="H1659" s="831"/>
      <c r="I1659" s="831"/>
      <c r="J1659" s="822"/>
      <c r="K1659" s="822"/>
      <c r="L1659" s="831">
        <v>8.43</v>
      </c>
      <c r="M1659" s="831">
        <v>2428.7000000000003</v>
      </c>
      <c r="N1659" s="822">
        <v>1</v>
      </c>
      <c r="O1659" s="822">
        <v>288.10201660735476</v>
      </c>
      <c r="P1659" s="831"/>
      <c r="Q1659" s="831"/>
      <c r="R1659" s="827"/>
      <c r="S1659" s="832"/>
    </row>
    <row r="1660" spans="1:19" ht="14.45" customHeight="1" x14ac:dyDescent="0.2">
      <c r="A1660" s="821" t="s">
        <v>5435</v>
      </c>
      <c r="B1660" s="822" t="s">
        <v>5436</v>
      </c>
      <c r="C1660" s="822" t="s">
        <v>599</v>
      </c>
      <c r="D1660" s="822" t="s">
        <v>5432</v>
      </c>
      <c r="E1660" s="822" t="s">
        <v>5437</v>
      </c>
      <c r="F1660" s="822" t="s">
        <v>5629</v>
      </c>
      <c r="G1660" s="822" t="s">
        <v>1039</v>
      </c>
      <c r="H1660" s="831"/>
      <c r="I1660" s="831"/>
      <c r="J1660" s="822"/>
      <c r="K1660" s="822"/>
      <c r="L1660" s="831">
        <v>7</v>
      </c>
      <c r="M1660" s="831">
        <v>1280.3</v>
      </c>
      <c r="N1660" s="822">
        <v>1</v>
      </c>
      <c r="O1660" s="822">
        <v>182.9</v>
      </c>
      <c r="P1660" s="831"/>
      <c r="Q1660" s="831"/>
      <c r="R1660" s="827"/>
      <c r="S1660" s="832"/>
    </row>
    <row r="1661" spans="1:19" ht="14.45" customHeight="1" x14ac:dyDescent="0.2">
      <c r="A1661" s="821" t="s">
        <v>5435</v>
      </c>
      <c r="B1661" s="822" t="s">
        <v>5436</v>
      </c>
      <c r="C1661" s="822" t="s">
        <v>599</v>
      </c>
      <c r="D1661" s="822" t="s">
        <v>5432</v>
      </c>
      <c r="E1661" s="822" t="s">
        <v>5437</v>
      </c>
      <c r="F1661" s="822" t="s">
        <v>5632</v>
      </c>
      <c r="G1661" s="822" t="s">
        <v>1039</v>
      </c>
      <c r="H1661" s="831"/>
      <c r="I1661" s="831"/>
      <c r="J1661" s="822"/>
      <c r="K1661" s="822"/>
      <c r="L1661" s="831">
        <v>1.9</v>
      </c>
      <c r="M1661" s="831">
        <v>185.35</v>
      </c>
      <c r="N1661" s="822">
        <v>1</v>
      </c>
      <c r="O1661" s="822">
        <v>97.55263157894737</v>
      </c>
      <c r="P1661" s="831"/>
      <c r="Q1661" s="831"/>
      <c r="R1661" s="827"/>
      <c r="S1661" s="832"/>
    </row>
    <row r="1662" spans="1:19" ht="14.45" customHeight="1" x14ac:dyDescent="0.2">
      <c r="A1662" s="821" t="s">
        <v>5435</v>
      </c>
      <c r="B1662" s="822" t="s">
        <v>5436</v>
      </c>
      <c r="C1662" s="822" t="s">
        <v>599</v>
      </c>
      <c r="D1662" s="822" t="s">
        <v>5432</v>
      </c>
      <c r="E1662" s="822" t="s">
        <v>5437</v>
      </c>
      <c r="F1662" s="822" t="s">
        <v>5633</v>
      </c>
      <c r="G1662" s="822" t="s">
        <v>1039</v>
      </c>
      <c r="H1662" s="831"/>
      <c r="I1662" s="831"/>
      <c r="J1662" s="822"/>
      <c r="K1662" s="822"/>
      <c r="L1662" s="831">
        <v>2</v>
      </c>
      <c r="M1662" s="831">
        <v>842.44</v>
      </c>
      <c r="N1662" s="822">
        <v>1</v>
      </c>
      <c r="O1662" s="822">
        <v>421.22</v>
      </c>
      <c r="P1662" s="831"/>
      <c r="Q1662" s="831"/>
      <c r="R1662" s="827"/>
      <c r="S1662" s="832"/>
    </row>
    <row r="1663" spans="1:19" ht="14.45" customHeight="1" x14ac:dyDescent="0.2">
      <c r="A1663" s="821" t="s">
        <v>5435</v>
      </c>
      <c r="B1663" s="822" t="s">
        <v>5436</v>
      </c>
      <c r="C1663" s="822" t="s">
        <v>599</v>
      </c>
      <c r="D1663" s="822" t="s">
        <v>5432</v>
      </c>
      <c r="E1663" s="822" t="s">
        <v>5437</v>
      </c>
      <c r="F1663" s="822" t="s">
        <v>5635</v>
      </c>
      <c r="G1663" s="822" t="s">
        <v>5636</v>
      </c>
      <c r="H1663" s="831"/>
      <c r="I1663" s="831"/>
      <c r="J1663" s="822"/>
      <c r="K1663" s="822"/>
      <c r="L1663" s="831">
        <v>3</v>
      </c>
      <c r="M1663" s="831">
        <v>445.38</v>
      </c>
      <c r="N1663" s="822">
        <v>1</v>
      </c>
      <c r="O1663" s="822">
        <v>148.46</v>
      </c>
      <c r="P1663" s="831"/>
      <c r="Q1663" s="831"/>
      <c r="R1663" s="827"/>
      <c r="S1663" s="832"/>
    </row>
    <row r="1664" spans="1:19" ht="14.45" customHeight="1" x14ac:dyDescent="0.2">
      <c r="A1664" s="821" t="s">
        <v>5435</v>
      </c>
      <c r="B1664" s="822" t="s">
        <v>5436</v>
      </c>
      <c r="C1664" s="822" t="s">
        <v>599</v>
      </c>
      <c r="D1664" s="822" t="s">
        <v>5432</v>
      </c>
      <c r="E1664" s="822" t="s">
        <v>5437</v>
      </c>
      <c r="F1664" s="822" t="s">
        <v>5638</v>
      </c>
      <c r="G1664" s="822" t="s">
        <v>2512</v>
      </c>
      <c r="H1664" s="831"/>
      <c r="I1664" s="831"/>
      <c r="J1664" s="822"/>
      <c r="K1664" s="822"/>
      <c r="L1664" s="831">
        <v>37.330000000000005</v>
      </c>
      <c r="M1664" s="831">
        <v>17704.490000000002</v>
      </c>
      <c r="N1664" s="822">
        <v>1</v>
      </c>
      <c r="O1664" s="822">
        <v>474.26975622823466</v>
      </c>
      <c r="P1664" s="831"/>
      <c r="Q1664" s="831"/>
      <c r="R1664" s="827"/>
      <c r="S1664" s="832"/>
    </row>
    <row r="1665" spans="1:19" ht="14.45" customHeight="1" x14ac:dyDescent="0.2">
      <c r="A1665" s="821" t="s">
        <v>5435</v>
      </c>
      <c r="B1665" s="822" t="s">
        <v>5436</v>
      </c>
      <c r="C1665" s="822" t="s">
        <v>599</v>
      </c>
      <c r="D1665" s="822" t="s">
        <v>5432</v>
      </c>
      <c r="E1665" s="822" t="s">
        <v>5437</v>
      </c>
      <c r="F1665" s="822" t="s">
        <v>5639</v>
      </c>
      <c r="G1665" s="822" t="s">
        <v>2512</v>
      </c>
      <c r="H1665" s="831"/>
      <c r="I1665" s="831"/>
      <c r="J1665" s="822"/>
      <c r="K1665" s="822"/>
      <c r="L1665" s="831">
        <v>36.200000000000003</v>
      </c>
      <c r="M1665" s="831">
        <v>7403.61</v>
      </c>
      <c r="N1665" s="822">
        <v>1</v>
      </c>
      <c r="O1665" s="822">
        <v>204.51961325966849</v>
      </c>
      <c r="P1665" s="831"/>
      <c r="Q1665" s="831"/>
      <c r="R1665" s="827"/>
      <c r="S1665" s="832"/>
    </row>
    <row r="1666" spans="1:19" ht="14.45" customHeight="1" x14ac:dyDescent="0.2">
      <c r="A1666" s="821" t="s">
        <v>5435</v>
      </c>
      <c r="B1666" s="822" t="s">
        <v>5436</v>
      </c>
      <c r="C1666" s="822" t="s">
        <v>599</v>
      </c>
      <c r="D1666" s="822" t="s">
        <v>5432</v>
      </c>
      <c r="E1666" s="822" t="s">
        <v>5437</v>
      </c>
      <c r="F1666" s="822" t="s">
        <v>5641</v>
      </c>
      <c r="G1666" s="822" t="s">
        <v>2806</v>
      </c>
      <c r="H1666" s="831"/>
      <c r="I1666" s="831"/>
      <c r="J1666" s="822"/>
      <c r="K1666" s="822"/>
      <c r="L1666" s="831">
        <v>5</v>
      </c>
      <c r="M1666" s="831">
        <v>84611</v>
      </c>
      <c r="N1666" s="822">
        <v>1</v>
      </c>
      <c r="O1666" s="822">
        <v>16922.2</v>
      </c>
      <c r="P1666" s="831"/>
      <c r="Q1666" s="831"/>
      <c r="R1666" s="827"/>
      <c r="S1666" s="832"/>
    </row>
    <row r="1667" spans="1:19" ht="14.45" customHeight="1" x14ac:dyDescent="0.2">
      <c r="A1667" s="821" t="s">
        <v>5435</v>
      </c>
      <c r="B1667" s="822" t="s">
        <v>5436</v>
      </c>
      <c r="C1667" s="822" t="s">
        <v>599</v>
      </c>
      <c r="D1667" s="822" t="s">
        <v>5432</v>
      </c>
      <c r="E1667" s="822" t="s">
        <v>5437</v>
      </c>
      <c r="F1667" s="822" t="s">
        <v>5644</v>
      </c>
      <c r="G1667" s="822" t="s">
        <v>2100</v>
      </c>
      <c r="H1667" s="831"/>
      <c r="I1667" s="831"/>
      <c r="J1667" s="822"/>
      <c r="K1667" s="822"/>
      <c r="L1667" s="831">
        <v>6</v>
      </c>
      <c r="M1667" s="831">
        <v>640195</v>
      </c>
      <c r="N1667" s="822">
        <v>1</v>
      </c>
      <c r="O1667" s="822">
        <v>106699.16666666667</v>
      </c>
      <c r="P1667" s="831"/>
      <c r="Q1667" s="831"/>
      <c r="R1667" s="827"/>
      <c r="S1667" s="832"/>
    </row>
    <row r="1668" spans="1:19" ht="14.45" customHeight="1" x14ac:dyDescent="0.2">
      <c r="A1668" s="821" t="s">
        <v>5435</v>
      </c>
      <c r="B1668" s="822" t="s">
        <v>5436</v>
      </c>
      <c r="C1668" s="822" t="s">
        <v>599</v>
      </c>
      <c r="D1668" s="822" t="s">
        <v>5432</v>
      </c>
      <c r="E1668" s="822" t="s">
        <v>5437</v>
      </c>
      <c r="F1668" s="822" t="s">
        <v>5645</v>
      </c>
      <c r="G1668" s="822" t="s">
        <v>2071</v>
      </c>
      <c r="H1668" s="831"/>
      <c r="I1668" s="831"/>
      <c r="J1668" s="822"/>
      <c r="K1668" s="822"/>
      <c r="L1668" s="831">
        <v>1</v>
      </c>
      <c r="M1668" s="831">
        <v>39442.300000000003</v>
      </c>
      <c r="N1668" s="822">
        <v>1</v>
      </c>
      <c r="O1668" s="822">
        <v>39442.300000000003</v>
      </c>
      <c r="P1668" s="831"/>
      <c r="Q1668" s="831"/>
      <c r="R1668" s="827"/>
      <c r="S1668" s="832"/>
    </row>
    <row r="1669" spans="1:19" ht="14.45" customHeight="1" x14ac:dyDescent="0.2">
      <c r="A1669" s="821" t="s">
        <v>5435</v>
      </c>
      <c r="B1669" s="822" t="s">
        <v>5436</v>
      </c>
      <c r="C1669" s="822" t="s">
        <v>599</v>
      </c>
      <c r="D1669" s="822" t="s">
        <v>5432</v>
      </c>
      <c r="E1669" s="822" t="s">
        <v>5437</v>
      </c>
      <c r="F1669" s="822" t="s">
        <v>5646</v>
      </c>
      <c r="G1669" s="822" t="s">
        <v>2100</v>
      </c>
      <c r="H1669" s="831"/>
      <c r="I1669" s="831"/>
      <c r="J1669" s="822"/>
      <c r="K1669" s="822"/>
      <c r="L1669" s="831">
        <v>1</v>
      </c>
      <c r="M1669" s="831">
        <v>106641</v>
      </c>
      <c r="N1669" s="822">
        <v>1</v>
      </c>
      <c r="O1669" s="822">
        <v>106641</v>
      </c>
      <c r="P1669" s="831"/>
      <c r="Q1669" s="831"/>
      <c r="R1669" s="827"/>
      <c r="S1669" s="832"/>
    </row>
    <row r="1670" spans="1:19" ht="14.45" customHeight="1" x14ac:dyDescent="0.2">
      <c r="A1670" s="821" t="s">
        <v>5435</v>
      </c>
      <c r="B1670" s="822" t="s">
        <v>5436</v>
      </c>
      <c r="C1670" s="822" t="s">
        <v>599</v>
      </c>
      <c r="D1670" s="822" t="s">
        <v>5432</v>
      </c>
      <c r="E1670" s="822" t="s">
        <v>5437</v>
      </c>
      <c r="F1670" s="822" t="s">
        <v>5653</v>
      </c>
      <c r="G1670" s="822" t="s">
        <v>2036</v>
      </c>
      <c r="H1670" s="831"/>
      <c r="I1670" s="831"/>
      <c r="J1670" s="822"/>
      <c r="K1670" s="822"/>
      <c r="L1670" s="831">
        <v>2</v>
      </c>
      <c r="M1670" s="831">
        <v>22172</v>
      </c>
      <c r="N1670" s="822">
        <v>1</v>
      </c>
      <c r="O1670" s="822">
        <v>11086</v>
      </c>
      <c r="P1670" s="831"/>
      <c r="Q1670" s="831"/>
      <c r="R1670" s="827"/>
      <c r="S1670" s="832"/>
    </row>
    <row r="1671" spans="1:19" ht="14.45" customHeight="1" x14ac:dyDescent="0.2">
      <c r="A1671" s="821" t="s">
        <v>5435</v>
      </c>
      <c r="B1671" s="822" t="s">
        <v>5436</v>
      </c>
      <c r="C1671" s="822" t="s">
        <v>599</v>
      </c>
      <c r="D1671" s="822" t="s">
        <v>5432</v>
      </c>
      <c r="E1671" s="822" t="s">
        <v>5437</v>
      </c>
      <c r="F1671" s="822" t="s">
        <v>5659</v>
      </c>
      <c r="G1671" s="822" t="s">
        <v>2062</v>
      </c>
      <c r="H1671" s="831"/>
      <c r="I1671" s="831"/>
      <c r="J1671" s="822"/>
      <c r="K1671" s="822"/>
      <c r="L1671" s="831">
        <v>2</v>
      </c>
      <c r="M1671" s="831">
        <v>179130.6</v>
      </c>
      <c r="N1671" s="822">
        <v>1</v>
      </c>
      <c r="O1671" s="822">
        <v>89565.3</v>
      </c>
      <c r="P1671" s="831"/>
      <c r="Q1671" s="831"/>
      <c r="R1671" s="827"/>
      <c r="S1671" s="832"/>
    </row>
    <row r="1672" spans="1:19" ht="14.45" customHeight="1" x14ac:dyDescent="0.2">
      <c r="A1672" s="821" t="s">
        <v>5435</v>
      </c>
      <c r="B1672" s="822" t="s">
        <v>5436</v>
      </c>
      <c r="C1672" s="822" t="s">
        <v>599</v>
      </c>
      <c r="D1672" s="822" t="s">
        <v>5432</v>
      </c>
      <c r="E1672" s="822" t="s">
        <v>5694</v>
      </c>
      <c r="F1672" s="822" t="s">
        <v>5695</v>
      </c>
      <c r="G1672" s="822" t="s">
        <v>5696</v>
      </c>
      <c r="H1672" s="831">
        <v>6</v>
      </c>
      <c r="I1672" s="831">
        <v>12719.14</v>
      </c>
      <c r="J1672" s="822">
        <v>0.73004522913031489</v>
      </c>
      <c r="K1672" s="822">
        <v>2119.8566666666666</v>
      </c>
      <c r="L1672" s="831">
        <v>8</v>
      </c>
      <c r="M1672" s="831">
        <v>17422.400000000001</v>
      </c>
      <c r="N1672" s="822">
        <v>1</v>
      </c>
      <c r="O1672" s="822">
        <v>2177.8000000000002</v>
      </c>
      <c r="P1672" s="831"/>
      <c r="Q1672" s="831"/>
      <c r="R1672" s="827"/>
      <c r="S1672" s="832"/>
    </row>
    <row r="1673" spans="1:19" ht="14.45" customHeight="1" x14ac:dyDescent="0.2">
      <c r="A1673" s="821" t="s">
        <v>5435</v>
      </c>
      <c r="B1673" s="822" t="s">
        <v>5436</v>
      </c>
      <c r="C1673" s="822" t="s">
        <v>599</v>
      </c>
      <c r="D1673" s="822" t="s">
        <v>5432</v>
      </c>
      <c r="E1673" s="822" t="s">
        <v>5694</v>
      </c>
      <c r="F1673" s="822" t="s">
        <v>5697</v>
      </c>
      <c r="G1673" s="822" t="s">
        <v>5698</v>
      </c>
      <c r="H1673" s="831">
        <v>1</v>
      </c>
      <c r="I1673" s="831">
        <v>2590</v>
      </c>
      <c r="J1673" s="822">
        <v>0.48643978664262644</v>
      </c>
      <c r="K1673" s="822">
        <v>2590</v>
      </c>
      <c r="L1673" s="831">
        <v>2</v>
      </c>
      <c r="M1673" s="831">
        <v>5324.4</v>
      </c>
      <c r="N1673" s="822">
        <v>1</v>
      </c>
      <c r="O1673" s="822">
        <v>2662.2</v>
      </c>
      <c r="P1673" s="831"/>
      <c r="Q1673" s="831"/>
      <c r="R1673" s="827"/>
      <c r="S1673" s="832"/>
    </row>
    <row r="1674" spans="1:19" ht="14.45" customHeight="1" x14ac:dyDescent="0.2">
      <c r="A1674" s="821" t="s">
        <v>5435</v>
      </c>
      <c r="B1674" s="822" t="s">
        <v>5436</v>
      </c>
      <c r="C1674" s="822" t="s">
        <v>599</v>
      </c>
      <c r="D1674" s="822" t="s">
        <v>5432</v>
      </c>
      <c r="E1674" s="822" t="s">
        <v>5703</v>
      </c>
      <c r="F1674" s="822" t="s">
        <v>5704</v>
      </c>
      <c r="G1674" s="822" t="s">
        <v>5705</v>
      </c>
      <c r="H1674" s="831"/>
      <c r="I1674" s="831"/>
      <c r="J1674" s="822"/>
      <c r="K1674" s="822"/>
      <c r="L1674" s="831">
        <v>1</v>
      </c>
      <c r="M1674" s="831">
        <v>867</v>
      </c>
      <c r="N1674" s="822">
        <v>1</v>
      </c>
      <c r="O1674" s="822">
        <v>867</v>
      </c>
      <c r="P1674" s="831"/>
      <c r="Q1674" s="831"/>
      <c r="R1674" s="827"/>
      <c r="S1674" s="832"/>
    </row>
    <row r="1675" spans="1:19" ht="14.45" customHeight="1" x14ac:dyDescent="0.2">
      <c r="A1675" s="821" t="s">
        <v>5435</v>
      </c>
      <c r="B1675" s="822" t="s">
        <v>5436</v>
      </c>
      <c r="C1675" s="822" t="s">
        <v>599</v>
      </c>
      <c r="D1675" s="822" t="s">
        <v>5432</v>
      </c>
      <c r="E1675" s="822" t="s">
        <v>5703</v>
      </c>
      <c r="F1675" s="822" t="s">
        <v>5706</v>
      </c>
      <c r="G1675" s="822" t="s">
        <v>5707</v>
      </c>
      <c r="H1675" s="831">
        <v>4</v>
      </c>
      <c r="I1675" s="831">
        <v>3468</v>
      </c>
      <c r="J1675" s="822">
        <v>0.38523060517195418</v>
      </c>
      <c r="K1675" s="822">
        <v>867</v>
      </c>
      <c r="L1675" s="831">
        <v>16</v>
      </c>
      <c r="M1675" s="831">
        <v>9002.4</v>
      </c>
      <c r="N1675" s="822">
        <v>1</v>
      </c>
      <c r="O1675" s="822">
        <v>562.65</v>
      </c>
      <c r="P1675" s="831"/>
      <c r="Q1675" s="831"/>
      <c r="R1675" s="827"/>
      <c r="S1675" s="832"/>
    </row>
    <row r="1676" spans="1:19" ht="14.45" customHeight="1" x14ac:dyDescent="0.2">
      <c r="A1676" s="821" t="s">
        <v>5435</v>
      </c>
      <c r="B1676" s="822" t="s">
        <v>5436</v>
      </c>
      <c r="C1676" s="822" t="s">
        <v>599</v>
      </c>
      <c r="D1676" s="822" t="s">
        <v>5432</v>
      </c>
      <c r="E1676" s="822" t="s">
        <v>5735</v>
      </c>
      <c r="F1676" s="822" t="s">
        <v>5736</v>
      </c>
      <c r="G1676" s="822" t="s">
        <v>5737</v>
      </c>
      <c r="H1676" s="831">
        <v>1</v>
      </c>
      <c r="I1676" s="831">
        <v>300</v>
      </c>
      <c r="J1676" s="822">
        <v>0.49668874172185429</v>
      </c>
      <c r="K1676" s="822">
        <v>300</v>
      </c>
      <c r="L1676" s="831">
        <v>2</v>
      </c>
      <c r="M1676" s="831">
        <v>604</v>
      </c>
      <c r="N1676" s="822">
        <v>1</v>
      </c>
      <c r="O1676" s="822">
        <v>302</v>
      </c>
      <c r="P1676" s="831"/>
      <c r="Q1676" s="831"/>
      <c r="R1676" s="827"/>
      <c r="S1676" s="832"/>
    </row>
    <row r="1677" spans="1:19" ht="14.45" customHeight="1" x14ac:dyDescent="0.2">
      <c r="A1677" s="821" t="s">
        <v>5435</v>
      </c>
      <c r="B1677" s="822" t="s">
        <v>5436</v>
      </c>
      <c r="C1677" s="822" t="s">
        <v>599</v>
      </c>
      <c r="D1677" s="822" t="s">
        <v>5432</v>
      </c>
      <c r="E1677" s="822" t="s">
        <v>5735</v>
      </c>
      <c r="F1677" s="822" t="s">
        <v>5738</v>
      </c>
      <c r="G1677" s="822" t="s">
        <v>5739</v>
      </c>
      <c r="H1677" s="831">
        <v>74</v>
      </c>
      <c r="I1677" s="831">
        <v>9028</v>
      </c>
      <c r="J1677" s="822">
        <v>3.7</v>
      </c>
      <c r="K1677" s="822">
        <v>122</v>
      </c>
      <c r="L1677" s="831">
        <v>20</v>
      </c>
      <c r="M1677" s="831">
        <v>2440</v>
      </c>
      <c r="N1677" s="822">
        <v>1</v>
      </c>
      <c r="O1677" s="822">
        <v>122</v>
      </c>
      <c r="P1677" s="831"/>
      <c r="Q1677" s="831"/>
      <c r="R1677" s="827"/>
      <c r="S1677" s="832"/>
    </row>
    <row r="1678" spans="1:19" ht="14.45" customHeight="1" x14ac:dyDescent="0.2">
      <c r="A1678" s="821" t="s">
        <v>5435</v>
      </c>
      <c r="B1678" s="822" t="s">
        <v>5436</v>
      </c>
      <c r="C1678" s="822" t="s">
        <v>599</v>
      </c>
      <c r="D1678" s="822" t="s">
        <v>5432</v>
      </c>
      <c r="E1678" s="822" t="s">
        <v>5735</v>
      </c>
      <c r="F1678" s="822" t="s">
        <v>5740</v>
      </c>
      <c r="G1678" s="822" t="s">
        <v>5741</v>
      </c>
      <c r="H1678" s="831">
        <v>442</v>
      </c>
      <c r="I1678" s="831">
        <v>64974</v>
      </c>
      <c r="J1678" s="822">
        <v>1.0811341475589871</v>
      </c>
      <c r="K1678" s="822">
        <v>147</v>
      </c>
      <c r="L1678" s="831">
        <v>398</v>
      </c>
      <c r="M1678" s="831">
        <v>60098</v>
      </c>
      <c r="N1678" s="822">
        <v>1</v>
      </c>
      <c r="O1678" s="822">
        <v>151</v>
      </c>
      <c r="P1678" s="831"/>
      <c r="Q1678" s="831"/>
      <c r="R1678" s="827"/>
      <c r="S1678" s="832"/>
    </row>
    <row r="1679" spans="1:19" ht="14.45" customHeight="1" x14ac:dyDescent="0.2">
      <c r="A1679" s="821" t="s">
        <v>5435</v>
      </c>
      <c r="B1679" s="822" t="s">
        <v>5436</v>
      </c>
      <c r="C1679" s="822" t="s">
        <v>599</v>
      </c>
      <c r="D1679" s="822" t="s">
        <v>5432</v>
      </c>
      <c r="E1679" s="822" t="s">
        <v>5735</v>
      </c>
      <c r="F1679" s="822" t="s">
        <v>5742</v>
      </c>
      <c r="G1679" s="822" t="s">
        <v>5743</v>
      </c>
      <c r="H1679" s="831">
        <v>4</v>
      </c>
      <c r="I1679" s="831">
        <v>784</v>
      </c>
      <c r="J1679" s="822">
        <v>0.65661641541038529</v>
      </c>
      <c r="K1679" s="822">
        <v>196</v>
      </c>
      <c r="L1679" s="831">
        <v>6</v>
      </c>
      <c r="M1679" s="831">
        <v>1194</v>
      </c>
      <c r="N1679" s="822">
        <v>1</v>
      </c>
      <c r="O1679" s="822">
        <v>199</v>
      </c>
      <c r="P1679" s="831"/>
      <c r="Q1679" s="831"/>
      <c r="R1679" s="827"/>
      <c r="S1679" s="832"/>
    </row>
    <row r="1680" spans="1:19" ht="14.45" customHeight="1" x14ac:dyDescent="0.2">
      <c r="A1680" s="821" t="s">
        <v>5435</v>
      </c>
      <c r="B1680" s="822" t="s">
        <v>5436</v>
      </c>
      <c r="C1680" s="822" t="s">
        <v>599</v>
      </c>
      <c r="D1680" s="822" t="s">
        <v>5432</v>
      </c>
      <c r="E1680" s="822" t="s">
        <v>5735</v>
      </c>
      <c r="F1680" s="822" t="s">
        <v>5744</v>
      </c>
      <c r="G1680" s="822" t="s">
        <v>5745</v>
      </c>
      <c r="H1680" s="831">
        <v>875</v>
      </c>
      <c r="I1680" s="831">
        <v>32375</v>
      </c>
      <c r="J1680" s="822">
        <v>1.4588590483056958</v>
      </c>
      <c r="K1680" s="822">
        <v>37</v>
      </c>
      <c r="L1680" s="831">
        <v>584</v>
      </c>
      <c r="M1680" s="831">
        <v>22192</v>
      </c>
      <c r="N1680" s="822">
        <v>1</v>
      </c>
      <c r="O1680" s="822">
        <v>38</v>
      </c>
      <c r="P1680" s="831"/>
      <c r="Q1680" s="831"/>
      <c r="R1680" s="827"/>
      <c r="S1680" s="832"/>
    </row>
    <row r="1681" spans="1:19" ht="14.45" customHeight="1" x14ac:dyDescent="0.2">
      <c r="A1681" s="821" t="s">
        <v>5435</v>
      </c>
      <c r="B1681" s="822" t="s">
        <v>5436</v>
      </c>
      <c r="C1681" s="822" t="s">
        <v>599</v>
      </c>
      <c r="D1681" s="822" t="s">
        <v>5432</v>
      </c>
      <c r="E1681" s="822" t="s">
        <v>5735</v>
      </c>
      <c r="F1681" s="822" t="s">
        <v>5750</v>
      </c>
      <c r="G1681" s="822" t="s">
        <v>5751</v>
      </c>
      <c r="H1681" s="831">
        <v>707</v>
      </c>
      <c r="I1681" s="831">
        <v>125846</v>
      </c>
      <c r="J1681" s="822">
        <v>0.80440535392403767</v>
      </c>
      <c r="K1681" s="822">
        <v>178</v>
      </c>
      <c r="L1681" s="831">
        <v>874</v>
      </c>
      <c r="M1681" s="831">
        <v>156446</v>
      </c>
      <c r="N1681" s="822">
        <v>1</v>
      </c>
      <c r="O1681" s="822">
        <v>179</v>
      </c>
      <c r="P1681" s="831"/>
      <c r="Q1681" s="831"/>
      <c r="R1681" s="827"/>
      <c r="S1681" s="832"/>
    </row>
    <row r="1682" spans="1:19" ht="14.45" customHeight="1" x14ac:dyDescent="0.2">
      <c r="A1682" s="821" t="s">
        <v>5435</v>
      </c>
      <c r="B1682" s="822" t="s">
        <v>5436</v>
      </c>
      <c r="C1682" s="822" t="s">
        <v>599</v>
      </c>
      <c r="D1682" s="822" t="s">
        <v>5432</v>
      </c>
      <c r="E1682" s="822" t="s">
        <v>5735</v>
      </c>
      <c r="F1682" s="822" t="s">
        <v>5754</v>
      </c>
      <c r="G1682" s="822" t="s">
        <v>5755</v>
      </c>
      <c r="H1682" s="831">
        <v>227</v>
      </c>
      <c r="I1682" s="831">
        <v>0</v>
      </c>
      <c r="J1682" s="822"/>
      <c r="K1682" s="822">
        <v>0</v>
      </c>
      <c r="L1682" s="831">
        <v>266</v>
      </c>
      <c r="M1682" s="831">
        <v>0</v>
      </c>
      <c r="N1682" s="822"/>
      <c r="O1682" s="822">
        <v>0</v>
      </c>
      <c r="P1682" s="831"/>
      <c r="Q1682" s="831"/>
      <c r="R1682" s="827"/>
      <c r="S1682" s="832"/>
    </row>
    <row r="1683" spans="1:19" ht="14.45" customHeight="1" x14ac:dyDescent="0.2">
      <c r="A1683" s="821" t="s">
        <v>5435</v>
      </c>
      <c r="B1683" s="822" t="s">
        <v>5436</v>
      </c>
      <c r="C1683" s="822" t="s">
        <v>599</v>
      </c>
      <c r="D1683" s="822" t="s">
        <v>5432</v>
      </c>
      <c r="E1683" s="822" t="s">
        <v>5735</v>
      </c>
      <c r="F1683" s="822" t="s">
        <v>5756</v>
      </c>
      <c r="G1683" s="822" t="s">
        <v>5757</v>
      </c>
      <c r="H1683" s="831">
        <v>5</v>
      </c>
      <c r="I1683" s="831">
        <v>0</v>
      </c>
      <c r="J1683" s="822"/>
      <c r="K1683" s="822">
        <v>0</v>
      </c>
      <c r="L1683" s="831">
        <v>5</v>
      </c>
      <c r="M1683" s="831">
        <v>0</v>
      </c>
      <c r="N1683" s="822"/>
      <c r="O1683" s="822">
        <v>0</v>
      </c>
      <c r="P1683" s="831"/>
      <c r="Q1683" s="831"/>
      <c r="R1683" s="827"/>
      <c r="S1683" s="832"/>
    </row>
    <row r="1684" spans="1:19" ht="14.45" customHeight="1" x14ac:dyDescent="0.2">
      <c r="A1684" s="821" t="s">
        <v>5435</v>
      </c>
      <c r="B1684" s="822" t="s">
        <v>5436</v>
      </c>
      <c r="C1684" s="822" t="s">
        <v>599</v>
      </c>
      <c r="D1684" s="822" t="s">
        <v>5432</v>
      </c>
      <c r="E1684" s="822" t="s">
        <v>5735</v>
      </c>
      <c r="F1684" s="822" t="s">
        <v>5758</v>
      </c>
      <c r="G1684" s="822" t="s">
        <v>5759</v>
      </c>
      <c r="H1684" s="831">
        <v>389</v>
      </c>
      <c r="I1684" s="831">
        <v>94916</v>
      </c>
      <c r="J1684" s="822">
        <v>0.91586819124813046</v>
      </c>
      <c r="K1684" s="822">
        <v>244</v>
      </c>
      <c r="L1684" s="831">
        <v>423</v>
      </c>
      <c r="M1684" s="831">
        <v>103635</v>
      </c>
      <c r="N1684" s="822">
        <v>1</v>
      </c>
      <c r="O1684" s="822">
        <v>245</v>
      </c>
      <c r="P1684" s="831"/>
      <c r="Q1684" s="831"/>
      <c r="R1684" s="827"/>
      <c r="S1684" s="832"/>
    </row>
    <row r="1685" spans="1:19" ht="14.45" customHeight="1" x14ac:dyDescent="0.2">
      <c r="A1685" s="821" t="s">
        <v>5435</v>
      </c>
      <c r="B1685" s="822" t="s">
        <v>5436</v>
      </c>
      <c r="C1685" s="822" t="s">
        <v>599</v>
      </c>
      <c r="D1685" s="822" t="s">
        <v>5432</v>
      </c>
      <c r="E1685" s="822" t="s">
        <v>5735</v>
      </c>
      <c r="F1685" s="822" t="s">
        <v>5760</v>
      </c>
      <c r="G1685" s="822" t="s">
        <v>5761</v>
      </c>
      <c r="H1685" s="831">
        <v>735</v>
      </c>
      <c r="I1685" s="831">
        <v>24499.980000000003</v>
      </c>
      <c r="J1685" s="822">
        <v>0.81215367418622142</v>
      </c>
      <c r="K1685" s="822">
        <v>33.333306122448981</v>
      </c>
      <c r="L1685" s="831">
        <v>905</v>
      </c>
      <c r="M1685" s="831">
        <v>30166.68</v>
      </c>
      <c r="N1685" s="822">
        <v>1</v>
      </c>
      <c r="O1685" s="822">
        <v>33.333348066298342</v>
      </c>
      <c r="P1685" s="831"/>
      <c r="Q1685" s="831"/>
      <c r="R1685" s="827"/>
      <c r="S1685" s="832"/>
    </row>
    <row r="1686" spans="1:19" ht="14.45" customHeight="1" x14ac:dyDescent="0.2">
      <c r="A1686" s="821" t="s">
        <v>5435</v>
      </c>
      <c r="B1686" s="822" t="s">
        <v>5436</v>
      </c>
      <c r="C1686" s="822" t="s">
        <v>599</v>
      </c>
      <c r="D1686" s="822" t="s">
        <v>5432</v>
      </c>
      <c r="E1686" s="822" t="s">
        <v>5735</v>
      </c>
      <c r="F1686" s="822" t="s">
        <v>5762</v>
      </c>
      <c r="G1686" s="822" t="s">
        <v>5763</v>
      </c>
      <c r="H1686" s="831">
        <v>1253</v>
      </c>
      <c r="I1686" s="831">
        <v>46361</v>
      </c>
      <c r="J1686" s="822">
        <v>1.1001139006217076</v>
      </c>
      <c r="K1686" s="822">
        <v>37</v>
      </c>
      <c r="L1686" s="831">
        <v>1109</v>
      </c>
      <c r="M1686" s="831">
        <v>42142</v>
      </c>
      <c r="N1686" s="822">
        <v>1</v>
      </c>
      <c r="O1686" s="822">
        <v>38</v>
      </c>
      <c r="P1686" s="831"/>
      <c r="Q1686" s="831"/>
      <c r="R1686" s="827"/>
      <c r="S1686" s="832"/>
    </row>
    <row r="1687" spans="1:19" ht="14.45" customHeight="1" x14ac:dyDescent="0.2">
      <c r="A1687" s="821" t="s">
        <v>5435</v>
      </c>
      <c r="B1687" s="822" t="s">
        <v>5436</v>
      </c>
      <c r="C1687" s="822" t="s">
        <v>599</v>
      </c>
      <c r="D1687" s="822" t="s">
        <v>5432</v>
      </c>
      <c r="E1687" s="822" t="s">
        <v>5735</v>
      </c>
      <c r="F1687" s="822" t="s">
        <v>5764</v>
      </c>
      <c r="G1687" s="822" t="s">
        <v>5765</v>
      </c>
      <c r="H1687" s="831"/>
      <c r="I1687" s="831"/>
      <c r="J1687" s="822"/>
      <c r="K1687" s="822"/>
      <c r="L1687" s="831">
        <v>1</v>
      </c>
      <c r="M1687" s="831">
        <v>87</v>
      </c>
      <c r="N1687" s="822">
        <v>1</v>
      </c>
      <c r="O1687" s="822">
        <v>87</v>
      </c>
      <c r="P1687" s="831"/>
      <c r="Q1687" s="831"/>
      <c r="R1687" s="827"/>
      <c r="S1687" s="832"/>
    </row>
    <row r="1688" spans="1:19" ht="14.45" customHeight="1" x14ac:dyDescent="0.2">
      <c r="A1688" s="821" t="s">
        <v>5435</v>
      </c>
      <c r="B1688" s="822" t="s">
        <v>5436</v>
      </c>
      <c r="C1688" s="822" t="s">
        <v>599</v>
      </c>
      <c r="D1688" s="822" t="s">
        <v>5432</v>
      </c>
      <c r="E1688" s="822" t="s">
        <v>5735</v>
      </c>
      <c r="F1688" s="822" t="s">
        <v>5766</v>
      </c>
      <c r="G1688" s="822" t="s">
        <v>5767</v>
      </c>
      <c r="H1688" s="831">
        <v>267</v>
      </c>
      <c r="I1688" s="831">
        <v>8544</v>
      </c>
      <c r="J1688" s="822">
        <v>1.2945454545454544</v>
      </c>
      <c r="K1688" s="822">
        <v>32</v>
      </c>
      <c r="L1688" s="831">
        <v>200</v>
      </c>
      <c r="M1688" s="831">
        <v>6600</v>
      </c>
      <c r="N1688" s="822">
        <v>1</v>
      </c>
      <c r="O1688" s="822">
        <v>33</v>
      </c>
      <c r="P1688" s="831"/>
      <c r="Q1688" s="831"/>
      <c r="R1688" s="827"/>
      <c r="S1688" s="832"/>
    </row>
    <row r="1689" spans="1:19" ht="14.45" customHeight="1" x14ac:dyDescent="0.2">
      <c r="A1689" s="821" t="s">
        <v>5435</v>
      </c>
      <c r="B1689" s="822" t="s">
        <v>5436</v>
      </c>
      <c r="C1689" s="822" t="s">
        <v>599</v>
      </c>
      <c r="D1689" s="822" t="s">
        <v>5432</v>
      </c>
      <c r="E1689" s="822" t="s">
        <v>5735</v>
      </c>
      <c r="F1689" s="822" t="s">
        <v>5768</v>
      </c>
      <c r="G1689" s="822" t="s">
        <v>5769</v>
      </c>
      <c r="H1689" s="831">
        <v>18</v>
      </c>
      <c r="I1689" s="831">
        <v>2376</v>
      </c>
      <c r="J1689" s="822">
        <v>1.76</v>
      </c>
      <c r="K1689" s="822">
        <v>132</v>
      </c>
      <c r="L1689" s="831">
        <v>10</v>
      </c>
      <c r="M1689" s="831">
        <v>1350</v>
      </c>
      <c r="N1689" s="822">
        <v>1</v>
      </c>
      <c r="O1689" s="822">
        <v>135</v>
      </c>
      <c r="P1689" s="831"/>
      <c r="Q1689" s="831"/>
      <c r="R1689" s="827"/>
      <c r="S1689" s="832"/>
    </row>
    <row r="1690" spans="1:19" ht="14.45" customHeight="1" x14ac:dyDescent="0.2">
      <c r="A1690" s="821" t="s">
        <v>5435</v>
      </c>
      <c r="B1690" s="822" t="s">
        <v>5436</v>
      </c>
      <c r="C1690" s="822" t="s">
        <v>599</v>
      </c>
      <c r="D1690" s="822" t="s">
        <v>5432</v>
      </c>
      <c r="E1690" s="822" t="s">
        <v>5735</v>
      </c>
      <c r="F1690" s="822" t="s">
        <v>5774</v>
      </c>
      <c r="G1690" s="822" t="s">
        <v>5775</v>
      </c>
      <c r="H1690" s="831">
        <v>17</v>
      </c>
      <c r="I1690" s="831">
        <v>6035</v>
      </c>
      <c r="J1690" s="822">
        <v>1.2967339922647185</v>
      </c>
      <c r="K1690" s="822">
        <v>355</v>
      </c>
      <c r="L1690" s="831">
        <v>13</v>
      </c>
      <c r="M1690" s="831">
        <v>4654</v>
      </c>
      <c r="N1690" s="822">
        <v>1</v>
      </c>
      <c r="O1690" s="822">
        <v>358</v>
      </c>
      <c r="P1690" s="831"/>
      <c r="Q1690" s="831"/>
      <c r="R1690" s="827"/>
      <c r="S1690" s="832"/>
    </row>
    <row r="1691" spans="1:19" ht="14.45" customHeight="1" x14ac:dyDescent="0.2">
      <c r="A1691" s="821" t="s">
        <v>5435</v>
      </c>
      <c r="B1691" s="822" t="s">
        <v>5436</v>
      </c>
      <c r="C1691" s="822" t="s">
        <v>599</v>
      </c>
      <c r="D1691" s="822" t="s">
        <v>5432</v>
      </c>
      <c r="E1691" s="822" t="s">
        <v>5735</v>
      </c>
      <c r="F1691" s="822" t="s">
        <v>5776</v>
      </c>
      <c r="G1691" s="822" t="s">
        <v>5777</v>
      </c>
      <c r="H1691" s="831">
        <v>16</v>
      </c>
      <c r="I1691" s="831">
        <v>944</v>
      </c>
      <c r="J1691" s="822">
        <v>0.35171385991058124</v>
      </c>
      <c r="K1691" s="822">
        <v>59</v>
      </c>
      <c r="L1691" s="831">
        <v>44</v>
      </c>
      <c r="M1691" s="831">
        <v>2684</v>
      </c>
      <c r="N1691" s="822">
        <v>1</v>
      </c>
      <c r="O1691" s="822">
        <v>61</v>
      </c>
      <c r="P1691" s="831"/>
      <c r="Q1691" s="831"/>
      <c r="R1691" s="827"/>
      <c r="S1691" s="832"/>
    </row>
    <row r="1692" spans="1:19" ht="14.45" customHeight="1" x14ac:dyDescent="0.2">
      <c r="A1692" s="821" t="s">
        <v>5435</v>
      </c>
      <c r="B1692" s="822" t="s">
        <v>5436</v>
      </c>
      <c r="C1692" s="822" t="s">
        <v>599</v>
      </c>
      <c r="D1692" s="822" t="s">
        <v>5432</v>
      </c>
      <c r="E1692" s="822" t="s">
        <v>5735</v>
      </c>
      <c r="F1692" s="822" t="s">
        <v>5778</v>
      </c>
      <c r="G1692" s="822" t="s">
        <v>5779</v>
      </c>
      <c r="H1692" s="831">
        <v>24</v>
      </c>
      <c r="I1692" s="831">
        <v>16848</v>
      </c>
      <c r="J1692" s="822">
        <v>0.66195190947666194</v>
      </c>
      <c r="K1692" s="822">
        <v>702</v>
      </c>
      <c r="L1692" s="831">
        <v>36</v>
      </c>
      <c r="M1692" s="831">
        <v>25452</v>
      </c>
      <c r="N1692" s="822">
        <v>1</v>
      </c>
      <c r="O1692" s="822">
        <v>707</v>
      </c>
      <c r="P1692" s="831"/>
      <c r="Q1692" s="831"/>
      <c r="R1692" s="827"/>
      <c r="S1692" s="832"/>
    </row>
    <row r="1693" spans="1:19" ht="14.45" customHeight="1" x14ac:dyDescent="0.2">
      <c r="A1693" s="821" t="s">
        <v>5435</v>
      </c>
      <c r="B1693" s="822" t="s">
        <v>5436</v>
      </c>
      <c r="C1693" s="822" t="s">
        <v>599</v>
      </c>
      <c r="D1693" s="822" t="s">
        <v>5432</v>
      </c>
      <c r="E1693" s="822" t="s">
        <v>5735</v>
      </c>
      <c r="F1693" s="822" t="s">
        <v>5780</v>
      </c>
      <c r="G1693" s="822" t="s">
        <v>5781</v>
      </c>
      <c r="H1693" s="831">
        <v>1</v>
      </c>
      <c r="I1693" s="831">
        <v>59</v>
      </c>
      <c r="J1693" s="822">
        <v>0.96721311475409832</v>
      </c>
      <c r="K1693" s="822">
        <v>59</v>
      </c>
      <c r="L1693" s="831">
        <v>1</v>
      </c>
      <c r="M1693" s="831">
        <v>61</v>
      </c>
      <c r="N1693" s="822">
        <v>1</v>
      </c>
      <c r="O1693" s="822">
        <v>61</v>
      </c>
      <c r="P1693" s="831"/>
      <c r="Q1693" s="831"/>
      <c r="R1693" s="827"/>
      <c r="S1693" s="832"/>
    </row>
    <row r="1694" spans="1:19" ht="14.45" customHeight="1" x14ac:dyDescent="0.2">
      <c r="A1694" s="821" t="s">
        <v>5435</v>
      </c>
      <c r="B1694" s="822" t="s">
        <v>5436</v>
      </c>
      <c r="C1694" s="822" t="s">
        <v>599</v>
      </c>
      <c r="D1694" s="822" t="s">
        <v>5432</v>
      </c>
      <c r="E1694" s="822" t="s">
        <v>5735</v>
      </c>
      <c r="F1694" s="822" t="s">
        <v>5782</v>
      </c>
      <c r="G1694" s="822" t="s">
        <v>5783</v>
      </c>
      <c r="H1694" s="831"/>
      <c r="I1694" s="831"/>
      <c r="J1694" s="822"/>
      <c r="K1694" s="822"/>
      <c r="L1694" s="831">
        <v>4</v>
      </c>
      <c r="M1694" s="831">
        <v>464</v>
      </c>
      <c r="N1694" s="822">
        <v>1</v>
      </c>
      <c r="O1694" s="822">
        <v>116</v>
      </c>
      <c r="P1694" s="831"/>
      <c r="Q1694" s="831"/>
      <c r="R1694" s="827"/>
      <c r="S1694" s="832"/>
    </row>
    <row r="1695" spans="1:19" ht="14.45" customHeight="1" x14ac:dyDescent="0.2">
      <c r="A1695" s="821" t="s">
        <v>5435</v>
      </c>
      <c r="B1695" s="822" t="s">
        <v>5436</v>
      </c>
      <c r="C1695" s="822" t="s">
        <v>599</v>
      </c>
      <c r="D1695" s="822" t="s">
        <v>5432</v>
      </c>
      <c r="E1695" s="822" t="s">
        <v>5735</v>
      </c>
      <c r="F1695" s="822" t="s">
        <v>5784</v>
      </c>
      <c r="G1695" s="822" t="s">
        <v>5785</v>
      </c>
      <c r="H1695" s="831">
        <v>1</v>
      </c>
      <c r="I1695" s="831">
        <v>0</v>
      </c>
      <c r="J1695" s="822"/>
      <c r="K1695" s="822">
        <v>0</v>
      </c>
      <c r="L1695" s="831">
        <v>2</v>
      </c>
      <c r="M1695" s="831">
        <v>0</v>
      </c>
      <c r="N1695" s="822"/>
      <c r="O1695" s="822">
        <v>0</v>
      </c>
      <c r="P1695" s="831"/>
      <c r="Q1695" s="831"/>
      <c r="R1695" s="827"/>
      <c r="S1695" s="832"/>
    </row>
    <row r="1696" spans="1:19" ht="14.45" customHeight="1" x14ac:dyDescent="0.2">
      <c r="A1696" s="821" t="s">
        <v>5435</v>
      </c>
      <c r="B1696" s="822" t="s">
        <v>5436</v>
      </c>
      <c r="C1696" s="822" t="s">
        <v>599</v>
      </c>
      <c r="D1696" s="822" t="s">
        <v>2912</v>
      </c>
      <c r="E1696" s="822" t="s">
        <v>5437</v>
      </c>
      <c r="F1696" s="822" t="s">
        <v>5459</v>
      </c>
      <c r="G1696" s="822" t="s">
        <v>2824</v>
      </c>
      <c r="H1696" s="831">
        <v>4.75</v>
      </c>
      <c r="I1696" s="831">
        <v>63022.95</v>
      </c>
      <c r="J1696" s="822">
        <v>1.2999399976444588</v>
      </c>
      <c r="K1696" s="822">
        <v>13267.989473684211</v>
      </c>
      <c r="L1696" s="831">
        <v>3.69</v>
      </c>
      <c r="M1696" s="831">
        <v>48481.43</v>
      </c>
      <c r="N1696" s="822">
        <v>1</v>
      </c>
      <c r="O1696" s="822">
        <v>13138.59891598916</v>
      </c>
      <c r="P1696" s="831">
        <v>2.87</v>
      </c>
      <c r="Q1696" s="831">
        <v>22545.4</v>
      </c>
      <c r="R1696" s="827">
        <v>0.46503166263866397</v>
      </c>
      <c r="S1696" s="832">
        <v>7855.5400696864117</v>
      </c>
    </row>
    <row r="1697" spans="1:19" ht="14.45" customHeight="1" x14ac:dyDescent="0.2">
      <c r="A1697" s="821" t="s">
        <v>5435</v>
      </c>
      <c r="B1697" s="822" t="s">
        <v>5436</v>
      </c>
      <c r="C1697" s="822" t="s">
        <v>599</v>
      </c>
      <c r="D1697" s="822" t="s">
        <v>2912</v>
      </c>
      <c r="E1697" s="822" t="s">
        <v>5437</v>
      </c>
      <c r="F1697" s="822" t="s">
        <v>5472</v>
      </c>
      <c r="G1697" s="822" t="s">
        <v>5467</v>
      </c>
      <c r="H1697" s="831">
        <v>0</v>
      </c>
      <c r="I1697" s="831">
        <v>0</v>
      </c>
      <c r="J1697" s="822"/>
      <c r="K1697" s="822"/>
      <c r="L1697" s="831"/>
      <c r="M1697" s="831"/>
      <c r="N1697" s="822"/>
      <c r="O1697" s="822"/>
      <c r="P1697" s="831"/>
      <c r="Q1697" s="831"/>
      <c r="R1697" s="827"/>
      <c r="S1697" s="832"/>
    </row>
    <row r="1698" spans="1:19" ht="14.45" customHeight="1" x14ac:dyDescent="0.2">
      <c r="A1698" s="821" t="s">
        <v>5435</v>
      </c>
      <c r="B1698" s="822" t="s">
        <v>5436</v>
      </c>
      <c r="C1698" s="822" t="s">
        <v>599</v>
      </c>
      <c r="D1698" s="822" t="s">
        <v>2912</v>
      </c>
      <c r="E1698" s="822" t="s">
        <v>5437</v>
      </c>
      <c r="F1698" s="822" t="s">
        <v>5473</v>
      </c>
      <c r="G1698" s="822" t="s">
        <v>2095</v>
      </c>
      <c r="H1698" s="831">
        <v>7.97</v>
      </c>
      <c r="I1698" s="831">
        <v>54293.41</v>
      </c>
      <c r="J1698" s="822">
        <v>0.57599781454968857</v>
      </c>
      <c r="K1698" s="822">
        <v>6812.2220828105401</v>
      </c>
      <c r="L1698" s="831">
        <v>14.55</v>
      </c>
      <c r="M1698" s="831">
        <v>94259.75</v>
      </c>
      <c r="N1698" s="822">
        <v>1</v>
      </c>
      <c r="O1698" s="822">
        <v>6478.333333333333</v>
      </c>
      <c r="P1698" s="831">
        <v>1.73</v>
      </c>
      <c r="Q1698" s="831">
        <v>11157.48</v>
      </c>
      <c r="R1698" s="827">
        <v>0.11836950554186702</v>
      </c>
      <c r="S1698" s="832">
        <v>6449.4104046242774</v>
      </c>
    </row>
    <row r="1699" spans="1:19" ht="14.45" customHeight="1" x14ac:dyDescent="0.2">
      <c r="A1699" s="821" t="s">
        <v>5435</v>
      </c>
      <c r="B1699" s="822" t="s">
        <v>5436</v>
      </c>
      <c r="C1699" s="822" t="s">
        <v>599</v>
      </c>
      <c r="D1699" s="822" t="s">
        <v>2912</v>
      </c>
      <c r="E1699" s="822" t="s">
        <v>5437</v>
      </c>
      <c r="F1699" s="822" t="s">
        <v>5474</v>
      </c>
      <c r="G1699" s="822" t="s">
        <v>2095</v>
      </c>
      <c r="H1699" s="831">
        <v>18.829999999999998</v>
      </c>
      <c r="I1699" s="831">
        <v>512448.42000000004</v>
      </c>
      <c r="J1699" s="822">
        <v>1.0329021831058125</v>
      </c>
      <c r="K1699" s="822">
        <v>27214.467339352101</v>
      </c>
      <c r="L1699" s="831">
        <v>19.149999999999999</v>
      </c>
      <c r="M1699" s="831">
        <v>496124.82999999996</v>
      </c>
      <c r="N1699" s="822">
        <v>1</v>
      </c>
      <c r="O1699" s="822">
        <v>25907.301827676241</v>
      </c>
      <c r="P1699" s="831">
        <v>2.0499999999999998</v>
      </c>
      <c r="Q1699" s="831">
        <v>52885.9</v>
      </c>
      <c r="R1699" s="827">
        <v>0.10659797051479969</v>
      </c>
      <c r="S1699" s="832">
        <v>25798.000000000004</v>
      </c>
    </row>
    <row r="1700" spans="1:19" ht="14.45" customHeight="1" x14ac:dyDescent="0.2">
      <c r="A1700" s="821" t="s">
        <v>5435</v>
      </c>
      <c r="B1700" s="822" t="s">
        <v>5436</v>
      </c>
      <c r="C1700" s="822" t="s">
        <v>599</v>
      </c>
      <c r="D1700" s="822" t="s">
        <v>2912</v>
      </c>
      <c r="E1700" s="822" t="s">
        <v>5437</v>
      </c>
      <c r="F1700" s="822" t="s">
        <v>5475</v>
      </c>
      <c r="G1700" s="822" t="s">
        <v>2107</v>
      </c>
      <c r="H1700" s="831">
        <v>4.7699999999999996</v>
      </c>
      <c r="I1700" s="831">
        <v>23328.11</v>
      </c>
      <c r="J1700" s="822"/>
      <c r="K1700" s="822">
        <v>4890.589098532495</v>
      </c>
      <c r="L1700" s="831"/>
      <c r="M1700" s="831"/>
      <c r="N1700" s="822"/>
      <c r="O1700" s="822"/>
      <c r="P1700" s="831">
        <v>5.28</v>
      </c>
      <c r="Q1700" s="831">
        <v>25822.32</v>
      </c>
      <c r="R1700" s="827"/>
      <c r="S1700" s="832">
        <v>4890.590909090909</v>
      </c>
    </row>
    <row r="1701" spans="1:19" ht="14.45" customHeight="1" x14ac:dyDescent="0.2">
      <c r="A1701" s="821" t="s">
        <v>5435</v>
      </c>
      <c r="B1701" s="822" t="s">
        <v>5436</v>
      </c>
      <c r="C1701" s="822" t="s">
        <v>599</v>
      </c>
      <c r="D1701" s="822" t="s">
        <v>2912</v>
      </c>
      <c r="E1701" s="822" t="s">
        <v>5437</v>
      </c>
      <c r="F1701" s="822" t="s">
        <v>5488</v>
      </c>
      <c r="G1701" s="822" t="s">
        <v>5489</v>
      </c>
      <c r="H1701" s="831"/>
      <c r="I1701" s="831"/>
      <c r="J1701" s="822"/>
      <c r="K1701" s="822"/>
      <c r="L1701" s="831">
        <v>0.1</v>
      </c>
      <c r="M1701" s="831">
        <v>11.73</v>
      </c>
      <c r="N1701" s="822">
        <v>1</v>
      </c>
      <c r="O1701" s="822">
        <v>117.3</v>
      </c>
      <c r="P1701" s="831">
        <v>0.1</v>
      </c>
      <c r="Q1701" s="831">
        <v>11.73</v>
      </c>
      <c r="R1701" s="827">
        <v>1</v>
      </c>
      <c r="S1701" s="832">
        <v>117.3</v>
      </c>
    </row>
    <row r="1702" spans="1:19" ht="14.45" customHeight="1" x14ac:dyDescent="0.2">
      <c r="A1702" s="821" t="s">
        <v>5435</v>
      </c>
      <c r="B1702" s="822" t="s">
        <v>5436</v>
      </c>
      <c r="C1702" s="822" t="s">
        <v>599</v>
      </c>
      <c r="D1702" s="822" t="s">
        <v>2912</v>
      </c>
      <c r="E1702" s="822" t="s">
        <v>5437</v>
      </c>
      <c r="F1702" s="822" t="s">
        <v>5520</v>
      </c>
      <c r="G1702" s="822" t="s">
        <v>2721</v>
      </c>
      <c r="H1702" s="831"/>
      <c r="I1702" s="831"/>
      <c r="J1702" s="822"/>
      <c r="K1702" s="822"/>
      <c r="L1702" s="831"/>
      <c r="M1702" s="831"/>
      <c r="N1702" s="822"/>
      <c r="O1702" s="822"/>
      <c r="P1702" s="831">
        <v>0.8</v>
      </c>
      <c r="Q1702" s="831">
        <v>461.37</v>
      </c>
      <c r="R1702" s="827"/>
      <c r="S1702" s="832">
        <v>576.71249999999998</v>
      </c>
    </row>
    <row r="1703" spans="1:19" ht="14.45" customHeight="1" x14ac:dyDescent="0.2">
      <c r="A1703" s="821" t="s">
        <v>5435</v>
      </c>
      <c r="B1703" s="822" t="s">
        <v>5436</v>
      </c>
      <c r="C1703" s="822" t="s">
        <v>599</v>
      </c>
      <c r="D1703" s="822" t="s">
        <v>2912</v>
      </c>
      <c r="E1703" s="822" t="s">
        <v>5437</v>
      </c>
      <c r="F1703" s="822" t="s">
        <v>5521</v>
      </c>
      <c r="G1703" s="822" t="s">
        <v>2721</v>
      </c>
      <c r="H1703" s="831"/>
      <c r="I1703" s="831"/>
      <c r="J1703" s="822"/>
      <c r="K1703" s="822"/>
      <c r="L1703" s="831">
        <v>1.2</v>
      </c>
      <c r="M1703" s="831">
        <v>640.29999999999995</v>
      </c>
      <c r="N1703" s="822">
        <v>1</v>
      </c>
      <c r="O1703" s="822">
        <v>533.58333333333337</v>
      </c>
      <c r="P1703" s="831"/>
      <c r="Q1703" s="831"/>
      <c r="R1703" s="827"/>
      <c r="S1703" s="832"/>
    </row>
    <row r="1704" spans="1:19" ht="14.45" customHeight="1" x14ac:dyDescent="0.2">
      <c r="A1704" s="821" t="s">
        <v>5435</v>
      </c>
      <c r="B1704" s="822" t="s">
        <v>5436</v>
      </c>
      <c r="C1704" s="822" t="s">
        <v>599</v>
      </c>
      <c r="D1704" s="822" t="s">
        <v>2912</v>
      </c>
      <c r="E1704" s="822" t="s">
        <v>5437</v>
      </c>
      <c r="F1704" s="822" t="s">
        <v>5522</v>
      </c>
      <c r="G1704" s="822" t="s">
        <v>5523</v>
      </c>
      <c r="H1704" s="831"/>
      <c r="I1704" s="831"/>
      <c r="J1704" s="822"/>
      <c r="K1704" s="822"/>
      <c r="L1704" s="831">
        <v>6</v>
      </c>
      <c r="M1704" s="831">
        <v>500037.25</v>
      </c>
      <c r="N1704" s="822">
        <v>1</v>
      </c>
      <c r="O1704" s="822">
        <v>83339.541666666672</v>
      </c>
      <c r="P1704" s="831"/>
      <c r="Q1704" s="831"/>
      <c r="R1704" s="827"/>
      <c r="S1704" s="832"/>
    </row>
    <row r="1705" spans="1:19" ht="14.45" customHeight="1" x14ac:dyDescent="0.2">
      <c r="A1705" s="821" t="s">
        <v>5435</v>
      </c>
      <c r="B1705" s="822" t="s">
        <v>5436</v>
      </c>
      <c r="C1705" s="822" t="s">
        <v>599</v>
      </c>
      <c r="D1705" s="822" t="s">
        <v>2912</v>
      </c>
      <c r="E1705" s="822" t="s">
        <v>5437</v>
      </c>
      <c r="F1705" s="822" t="s">
        <v>5545</v>
      </c>
      <c r="G1705" s="822" t="s">
        <v>5546</v>
      </c>
      <c r="H1705" s="831"/>
      <c r="I1705" s="831"/>
      <c r="J1705" s="822"/>
      <c r="K1705" s="822"/>
      <c r="L1705" s="831">
        <v>2</v>
      </c>
      <c r="M1705" s="831">
        <v>151922.92000000001</v>
      </c>
      <c r="N1705" s="822">
        <v>1</v>
      </c>
      <c r="O1705" s="822">
        <v>75961.460000000006</v>
      </c>
      <c r="P1705" s="831">
        <v>1</v>
      </c>
      <c r="Q1705" s="831">
        <v>66000</v>
      </c>
      <c r="R1705" s="827">
        <v>0.43443082847538733</v>
      </c>
      <c r="S1705" s="832">
        <v>66000</v>
      </c>
    </row>
    <row r="1706" spans="1:19" ht="14.45" customHeight="1" x14ac:dyDescent="0.2">
      <c r="A1706" s="821" t="s">
        <v>5435</v>
      </c>
      <c r="B1706" s="822" t="s">
        <v>5436</v>
      </c>
      <c r="C1706" s="822" t="s">
        <v>599</v>
      </c>
      <c r="D1706" s="822" t="s">
        <v>2912</v>
      </c>
      <c r="E1706" s="822" t="s">
        <v>5437</v>
      </c>
      <c r="F1706" s="822" t="s">
        <v>5548</v>
      </c>
      <c r="G1706" s="822" t="s">
        <v>2824</v>
      </c>
      <c r="H1706" s="831"/>
      <c r="I1706" s="831"/>
      <c r="J1706" s="822"/>
      <c r="K1706" s="822"/>
      <c r="L1706" s="831"/>
      <c r="M1706" s="831"/>
      <c r="N1706" s="822"/>
      <c r="O1706" s="822"/>
      <c r="P1706" s="831">
        <v>1</v>
      </c>
      <c r="Q1706" s="831">
        <v>23684.5</v>
      </c>
      <c r="R1706" s="827"/>
      <c r="S1706" s="832">
        <v>23684.5</v>
      </c>
    </row>
    <row r="1707" spans="1:19" ht="14.45" customHeight="1" x14ac:dyDescent="0.2">
      <c r="A1707" s="821" t="s">
        <v>5435</v>
      </c>
      <c r="B1707" s="822" t="s">
        <v>5436</v>
      </c>
      <c r="C1707" s="822" t="s">
        <v>599</v>
      </c>
      <c r="D1707" s="822" t="s">
        <v>2912</v>
      </c>
      <c r="E1707" s="822" t="s">
        <v>5437</v>
      </c>
      <c r="F1707" s="822" t="s">
        <v>5579</v>
      </c>
      <c r="G1707" s="822" t="s">
        <v>5580</v>
      </c>
      <c r="H1707" s="831"/>
      <c r="I1707" s="831"/>
      <c r="J1707" s="822"/>
      <c r="K1707" s="822"/>
      <c r="L1707" s="831">
        <v>4</v>
      </c>
      <c r="M1707" s="831">
        <v>331881.90999999997</v>
      </c>
      <c r="N1707" s="822">
        <v>1</v>
      </c>
      <c r="O1707" s="822">
        <v>82970.477499999994</v>
      </c>
      <c r="P1707" s="831">
        <v>20</v>
      </c>
      <c r="Q1707" s="831">
        <v>1637259.8</v>
      </c>
      <c r="R1707" s="827">
        <v>4.9332601466587924</v>
      </c>
      <c r="S1707" s="832">
        <v>81862.990000000005</v>
      </c>
    </row>
    <row r="1708" spans="1:19" ht="14.45" customHeight="1" x14ac:dyDescent="0.2">
      <c r="A1708" s="821" t="s">
        <v>5435</v>
      </c>
      <c r="B1708" s="822" t="s">
        <v>5436</v>
      </c>
      <c r="C1708" s="822" t="s">
        <v>599</v>
      </c>
      <c r="D1708" s="822" t="s">
        <v>2912</v>
      </c>
      <c r="E1708" s="822" t="s">
        <v>5437</v>
      </c>
      <c r="F1708" s="822" t="s">
        <v>5658</v>
      </c>
      <c r="G1708" s="822" t="s">
        <v>2133</v>
      </c>
      <c r="H1708" s="831"/>
      <c r="I1708" s="831"/>
      <c r="J1708" s="822"/>
      <c r="K1708" s="822"/>
      <c r="L1708" s="831"/>
      <c r="M1708" s="831"/>
      <c r="N1708" s="822"/>
      <c r="O1708" s="822"/>
      <c r="P1708" s="831">
        <v>2</v>
      </c>
      <c r="Q1708" s="831">
        <v>86260</v>
      </c>
      <c r="R1708" s="827"/>
      <c r="S1708" s="832">
        <v>43130</v>
      </c>
    </row>
    <row r="1709" spans="1:19" ht="14.45" customHeight="1" x14ac:dyDescent="0.2">
      <c r="A1709" s="821" t="s">
        <v>5435</v>
      </c>
      <c r="B1709" s="822" t="s">
        <v>5436</v>
      </c>
      <c r="C1709" s="822" t="s">
        <v>599</v>
      </c>
      <c r="D1709" s="822" t="s">
        <v>2912</v>
      </c>
      <c r="E1709" s="822" t="s">
        <v>5437</v>
      </c>
      <c r="F1709" s="822" t="s">
        <v>5664</v>
      </c>
      <c r="G1709" s="822" t="s">
        <v>2147</v>
      </c>
      <c r="H1709" s="831"/>
      <c r="I1709" s="831"/>
      <c r="J1709" s="822"/>
      <c r="K1709" s="822"/>
      <c r="L1709" s="831"/>
      <c r="M1709" s="831"/>
      <c r="N1709" s="822"/>
      <c r="O1709" s="822"/>
      <c r="P1709" s="831">
        <v>1.9100000000000001</v>
      </c>
      <c r="Q1709" s="831">
        <v>8912.48</v>
      </c>
      <c r="R1709" s="827"/>
      <c r="S1709" s="832">
        <v>4666.2198952879571</v>
      </c>
    </row>
    <row r="1710" spans="1:19" ht="14.45" customHeight="1" x14ac:dyDescent="0.2">
      <c r="A1710" s="821" t="s">
        <v>5435</v>
      </c>
      <c r="B1710" s="822" t="s">
        <v>5436</v>
      </c>
      <c r="C1710" s="822" t="s">
        <v>599</v>
      </c>
      <c r="D1710" s="822" t="s">
        <v>2912</v>
      </c>
      <c r="E1710" s="822" t="s">
        <v>5694</v>
      </c>
      <c r="F1710" s="822" t="s">
        <v>5695</v>
      </c>
      <c r="G1710" s="822" t="s">
        <v>5696</v>
      </c>
      <c r="H1710" s="831"/>
      <c r="I1710" s="831"/>
      <c r="J1710" s="822"/>
      <c r="K1710" s="822"/>
      <c r="L1710" s="831">
        <v>2</v>
      </c>
      <c r="M1710" s="831">
        <v>4355.6000000000004</v>
      </c>
      <c r="N1710" s="822">
        <v>1</v>
      </c>
      <c r="O1710" s="822">
        <v>2177.8000000000002</v>
      </c>
      <c r="P1710" s="831"/>
      <c r="Q1710" s="831"/>
      <c r="R1710" s="827"/>
      <c r="S1710" s="832"/>
    </row>
    <row r="1711" spans="1:19" ht="14.45" customHeight="1" x14ac:dyDescent="0.2">
      <c r="A1711" s="821" t="s">
        <v>5435</v>
      </c>
      <c r="B1711" s="822" t="s">
        <v>5436</v>
      </c>
      <c r="C1711" s="822" t="s">
        <v>599</v>
      </c>
      <c r="D1711" s="822" t="s">
        <v>2912</v>
      </c>
      <c r="E1711" s="822" t="s">
        <v>5694</v>
      </c>
      <c r="F1711" s="822" t="s">
        <v>5697</v>
      </c>
      <c r="G1711" s="822" t="s">
        <v>5698</v>
      </c>
      <c r="H1711" s="831"/>
      <c r="I1711" s="831"/>
      <c r="J1711" s="822"/>
      <c r="K1711" s="822"/>
      <c r="L1711" s="831">
        <v>4</v>
      </c>
      <c r="M1711" s="831">
        <v>10648.8</v>
      </c>
      <c r="N1711" s="822">
        <v>1</v>
      </c>
      <c r="O1711" s="822">
        <v>2662.2</v>
      </c>
      <c r="P1711" s="831">
        <v>3</v>
      </c>
      <c r="Q1711" s="831">
        <v>8048.51</v>
      </c>
      <c r="R1711" s="827">
        <v>0.75581380061603187</v>
      </c>
      <c r="S1711" s="832">
        <v>2682.8366666666666</v>
      </c>
    </row>
    <row r="1712" spans="1:19" ht="14.45" customHeight="1" x14ac:dyDescent="0.2">
      <c r="A1712" s="821" t="s">
        <v>5435</v>
      </c>
      <c r="B1712" s="822" t="s">
        <v>5436</v>
      </c>
      <c r="C1712" s="822" t="s">
        <v>599</v>
      </c>
      <c r="D1712" s="822" t="s">
        <v>2912</v>
      </c>
      <c r="E1712" s="822" t="s">
        <v>5735</v>
      </c>
      <c r="F1712" s="822" t="s">
        <v>5742</v>
      </c>
      <c r="G1712" s="822" t="s">
        <v>5743</v>
      </c>
      <c r="H1712" s="831"/>
      <c r="I1712" s="831"/>
      <c r="J1712" s="822"/>
      <c r="K1712" s="822"/>
      <c r="L1712" s="831">
        <v>6</v>
      </c>
      <c r="M1712" s="831">
        <v>1194</v>
      </c>
      <c r="N1712" s="822">
        <v>1</v>
      </c>
      <c r="O1712" s="822">
        <v>199</v>
      </c>
      <c r="P1712" s="831">
        <v>3</v>
      </c>
      <c r="Q1712" s="831">
        <v>603</v>
      </c>
      <c r="R1712" s="827">
        <v>0.50502512562814073</v>
      </c>
      <c r="S1712" s="832">
        <v>201</v>
      </c>
    </row>
    <row r="1713" spans="1:19" ht="14.45" customHeight="1" x14ac:dyDescent="0.2">
      <c r="A1713" s="821" t="s">
        <v>5435</v>
      </c>
      <c r="B1713" s="822" t="s">
        <v>5436</v>
      </c>
      <c r="C1713" s="822" t="s">
        <v>599</v>
      </c>
      <c r="D1713" s="822" t="s">
        <v>2912</v>
      </c>
      <c r="E1713" s="822" t="s">
        <v>5735</v>
      </c>
      <c r="F1713" s="822" t="s">
        <v>5744</v>
      </c>
      <c r="G1713" s="822" t="s">
        <v>5745</v>
      </c>
      <c r="H1713" s="831"/>
      <c r="I1713" s="831"/>
      <c r="J1713" s="822"/>
      <c r="K1713" s="822"/>
      <c r="L1713" s="831">
        <v>2</v>
      </c>
      <c r="M1713" s="831">
        <v>76</v>
      </c>
      <c r="N1713" s="822">
        <v>1</v>
      </c>
      <c r="O1713" s="822">
        <v>38</v>
      </c>
      <c r="P1713" s="831">
        <v>2</v>
      </c>
      <c r="Q1713" s="831">
        <v>76</v>
      </c>
      <c r="R1713" s="827">
        <v>1</v>
      </c>
      <c r="S1713" s="832">
        <v>38</v>
      </c>
    </row>
    <row r="1714" spans="1:19" ht="14.45" customHeight="1" x14ac:dyDescent="0.2">
      <c r="A1714" s="821" t="s">
        <v>5435</v>
      </c>
      <c r="B1714" s="822" t="s">
        <v>5436</v>
      </c>
      <c r="C1714" s="822" t="s">
        <v>599</v>
      </c>
      <c r="D1714" s="822" t="s">
        <v>2912</v>
      </c>
      <c r="E1714" s="822" t="s">
        <v>5735</v>
      </c>
      <c r="F1714" s="822" t="s">
        <v>5754</v>
      </c>
      <c r="G1714" s="822" t="s">
        <v>5755</v>
      </c>
      <c r="H1714" s="831">
        <v>18</v>
      </c>
      <c r="I1714" s="831">
        <v>0</v>
      </c>
      <c r="J1714" s="822"/>
      <c r="K1714" s="822">
        <v>0</v>
      </c>
      <c r="L1714" s="831">
        <v>30</v>
      </c>
      <c r="M1714" s="831">
        <v>0</v>
      </c>
      <c r="N1714" s="822"/>
      <c r="O1714" s="822">
        <v>0</v>
      </c>
      <c r="P1714" s="831">
        <v>27</v>
      </c>
      <c r="Q1714" s="831">
        <v>0</v>
      </c>
      <c r="R1714" s="827"/>
      <c r="S1714" s="832">
        <v>0</v>
      </c>
    </row>
    <row r="1715" spans="1:19" ht="14.45" customHeight="1" x14ac:dyDescent="0.2">
      <c r="A1715" s="821" t="s">
        <v>5435</v>
      </c>
      <c r="B1715" s="822" t="s">
        <v>5436</v>
      </c>
      <c r="C1715" s="822" t="s">
        <v>599</v>
      </c>
      <c r="D1715" s="822" t="s">
        <v>2912</v>
      </c>
      <c r="E1715" s="822" t="s">
        <v>5735</v>
      </c>
      <c r="F1715" s="822" t="s">
        <v>5756</v>
      </c>
      <c r="G1715" s="822" t="s">
        <v>5757</v>
      </c>
      <c r="H1715" s="831"/>
      <c r="I1715" s="831"/>
      <c r="J1715" s="822"/>
      <c r="K1715" s="822"/>
      <c r="L1715" s="831">
        <v>2</v>
      </c>
      <c r="M1715" s="831">
        <v>0</v>
      </c>
      <c r="N1715" s="822"/>
      <c r="O1715" s="822">
        <v>0</v>
      </c>
      <c r="P1715" s="831">
        <v>2</v>
      </c>
      <c r="Q1715" s="831">
        <v>0</v>
      </c>
      <c r="R1715" s="827"/>
      <c r="S1715" s="832">
        <v>0</v>
      </c>
    </row>
    <row r="1716" spans="1:19" ht="14.45" customHeight="1" x14ac:dyDescent="0.2">
      <c r="A1716" s="821" t="s">
        <v>5435</v>
      </c>
      <c r="B1716" s="822" t="s">
        <v>5436</v>
      </c>
      <c r="C1716" s="822" t="s">
        <v>599</v>
      </c>
      <c r="D1716" s="822" t="s">
        <v>2912</v>
      </c>
      <c r="E1716" s="822" t="s">
        <v>5735</v>
      </c>
      <c r="F1716" s="822" t="s">
        <v>5776</v>
      </c>
      <c r="G1716" s="822" t="s">
        <v>5777</v>
      </c>
      <c r="H1716" s="831"/>
      <c r="I1716" s="831"/>
      <c r="J1716" s="822"/>
      <c r="K1716" s="822"/>
      <c r="L1716" s="831">
        <v>1</v>
      </c>
      <c r="M1716" s="831">
        <v>61</v>
      </c>
      <c r="N1716" s="822">
        <v>1</v>
      </c>
      <c r="O1716" s="822">
        <v>61</v>
      </c>
      <c r="P1716" s="831">
        <v>1</v>
      </c>
      <c r="Q1716" s="831">
        <v>62</v>
      </c>
      <c r="R1716" s="827">
        <v>1.0163934426229508</v>
      </c>
      <c r="S1716" s="832">
        <v>62</v>
      </c>
    </row>
    <row r="1717" spans="1:19" ht="14.45" customHeight="1" x14ac:dyDescent="0.2">
      <c r="A1717" s="821" t="s">
        <v>5435</v>
      </c>
      <c r="B1717" s="822" t="s">
        <v>5436</v>
      </c>
      <c r="C1717" s="822" t="s">
        <v>599</v>
      </c>
      <c r="D1717" s="822" t="s">
        <v>2912</v>
      </c>
      <c r="E1717" s="822" t="s">
        <v>5735</v>
      </c>
      <c r="F1717" s="822" t="s">
        <v>5791</v>
      </c>
      <c r="G1717" s="822" t="s">
        <v>5792</v>
      </c>
      <c r="H1717" s="831"/>
      <c r="I1717" s="831"/>
      <c r="J1717" s="822"/>
      <c r="K1717" s="822"/>
      <c r="L1717" s="831"/>
      <c r="M1717" s="831"/>
      <c r="N1717" s="822"/>
      <c r="O1717" s="822"/>
      <c r="P1717" s="831">
        <v>1</v>
      </c>
      <c r="Q1717" s="831">
        <v>0</v>
      </c>
      <c r="R1717" s="827"/>
      <c r="S1717" s="832">
        <v>0</v>
      </c>
    </row>
    <row r="1718" spans="1:19" ht="14.45" customHeight="1" x14ac:dyDescent="0.2">
      <c r="A1718" s="821" t="s">
        <v>5435</v>
      </c>
      <c r="B1718" s="822" t="s">
        <v>5436</v>
      </c>
      <c r="C1718" s="822" t="s">
        <v>599</v>
      </c>
      <c r="D1718" s="822" t="s">
        <v>5433</v>
      </c>
      <c r="E1718" s="822" t="s">
        <v>5437</v>
      </c>
      <c r="F1718" s="822" t="s">
        <v>5444</v>
      </c>
      <c r="G1718" s="822" t="s">
        <v>5445</v>
      </c>
      <c r="H1718" s="831">
        <v>0.1</v>
      </c>
      <c r="I1718" s="831">
        <v>20.54</v>
      </c>
      <c r="J1718" s="822"/>
      <c r="K1718" s="822">
        <v>205.39999999999998</v>
      </c>
      <c r="L1718" s="831"/>
      <c r="M1718" s="831"/>
      <c r="N1718" s="822"/>
      <c r="O1718" s="822"/>
      <c r="P1718" s="831"/>
      <c r="Q1718" s="831"/>
      <c r="R1718" s="827"/>
      <c r="S1718" s="832"/>
    </row>
    <row r="1719" spans="1:19" ht="14.45" customHeight="1" x14ac:dyDescent="0.2">
      <c r="A1719" s="821" t="s">
        <v>5435</v>
      </c>
      <c r="B1719" s="822" t="s">
        <v>5436</v>
      </c>
      <c r="C1719" s="822" t="s">
        <v>599</v>
      </c>
      <c r="D1719" s="822" t="s">
        <v>5433</v>
      </c>
      <c r="E1719" s="822" t="s">
        <v>5437</v>
      </c>
      <c r="F1719" s="822" t="s">
        <v>5448</v>
      </c>
      <c r="G1719" s="822" t="s">
        <v>1341</v>
      </c>
      <c r="H1719" s="831">
        <v>2</v>
      </c>
      <c r="I1719" s="831">
        <v>27.48</v>
      </c>
      <c r="J1719" s="822"/>
      <c r="K1719" s="822">
        <v>13.74</v>
      </c>
      <c r="L1719" s="831"/>
      <c r="M1719" s="831"/>
      <c r="N1719" s="822"/>
      <c r="O1719" s="822"/>
      <c r="P1719" s="831"/>
      <c r="Q1719" s="831"/>
      <c r="R1719" s="827"/>
      <c r="S1719" s="832"/>
    </row>
    <row r="1720" spans="1:19" ht="14.45" customHeight="1" x14ac:dyDescent="0.2">
      <c r="A1720" s="821" t="s">
        <v>5435</v>
      </c>
      <c r="B1720" s="822" t="s">
        <v>5436</v>
      </c>
      <c r="C1720" s="822" t="s">
        <v>599</v>
      </c>
      <c r="D1720" s="822" t="s">
        <v>5433</v>
      </c>
      <c r="E1720" s="822" t="s">
        <v>5437</v>
      </c>
      <c r="F1720" s="822" t="s">
        <v>5457</v>
      </c>
      <c r="G1720" s="822" t="s">
        <v>5458</v>
      </c>
      <c r="H1720" s="831">
        <v>3</v>
      </c>
      <c r="I1720" s="831">
        <v>147957.48000000001</v>
      </c>
      <c r="J1720" s="822"/>
      <c r="K1720" s="822">
        <v>49319.16</v>
      </c>
      <c r="L1720" s="831"/>
      <c r="M1720" s="831"/>
      <c r="N1720" s="822"/>
      <c r="O1720" s="822"/>
      <c r="P1720" s="831"/>
      <c r="Q1720" s="831"/>
      <c r="R1720" s="827"/>
      <c r="S1720" s="832"/>
    </row>
    <row r="1721" spans="1:19" ht="14.45" customHeight="1" x14ac:dyDescent="0.2">
      <c r="A1721" s="821" t="s">
        <v>5435</v>
      </c>
      <c r="B1721" s="822" t="s">
        <v>5436</v>
      </c>
      <c r="C1721" s="822" t="s">
        <v>599</v>
      </c>
      <c r="D1721" s="822" t="s">
        <v>5433</v>
      </c>
      <c r="E1721" s="822" t="s">
        <v>5437</v>
      </c>
      <c r="F1721" s="822" t="s">
        <v>5459</v>
      </c>
      <c r="G1721" s="822" t="s">
        <v>2824</v>
      </c>
      <c r="H1721" s="831">
        <v>22.28</v>
      </c>
      <c r="I1721" s="831">
        <v>314704.70999999996</v>
      </c>
      <c r="J1721" s="822">
        <v>3.9598169527456331</v>
      </c>
      <c r="K1721" s="822">
        <v>14124.986983842009</v>
      </c>
      <c r="L1721" s="831">
        <v>6.04</v>
      </c>
      <c r="M1721" s="831">
        <v>79474.559999999998</v>
      </c>
      <c r="N1721" s="822">
        <v>1</v>
      </c>
      <c r="O1721" s="822">
        <v>13158.039735099337</v>
      </c>
      <c r="P1721" s="831"/>
      <c r="Q1721" s="831"/>
      <c r="R1721" s="827"/>
      <c r="S1721" s="832"/>
    </row>
    <row r="1722" spans="1:19" ht="14.45" customHeight="1" x14ac:dyDescent="0.2">
      <c r="A1722" s="821" t="s">
        <v>5435</v>
      </c>
      <c r="B1722" s="822" t="s">
        <v>5436</v>
      </c>
      <c r="C1722" s="822" t="s">
        <v>599</v>
      </c>
      <c r="D1722" s="822" t="s">
        <v>5433</v>
      </c>
      <c r="E1722" s="822" t="s">
        <v>5437</v>
      </c>
      <c r="F1722" s="822" t="s">
        <v>5463</v>
      </c>
      <c r="G1722" s="822" t="s">
        <v>5461</v>
      </c>
      <c r="H1722" s="831">
        <v>4</v>
      </c>
      <c r="I1722" s="831">
        <v>445786.12</v>
      </c>
      <c r="J1722" s="822"/>
      <c r="K1722" s="822">
        <v>111446.53</v>
      </c>
      <c r="L1722" s="831"/>
      <c r="M1722" s="831"/>
      <c r="N1722" s="822"/>
      <c r="O1722" s="822"/>
      <c r="P1722" s="831"/>
      <c r="Q1722" s="831"/>
      <c r="R1722" s="827"/>
      <c r="S1722" s="832"/>
    </row>
    <row r="1723" spans="1:19" ht="14.45" customHeight="1" x14ac:dyDescent="0.2">
      <c r="A1723" s="821" t="s">
        <v>5435</v>
      </c>
      <c r="B1723" s="822" t="s">
        <v>5436</v>
      </c>
      <c r="C1723" s="822" t="s">
        <v>599</v>
      </c>
      <c r="D1723" s="822" t="s">
        <v>5433</v>
      </c>
      <c r="E1723" s="822" t="s">
        <v>5437</v>
      </c>
      <c r="F1723" s="822" t="s">
        <v>5464</v>
      </c>
      <c r="G1723" s="822" t="s">
        <v>5465</v>
      </c>
      <c r="H1723" s="831">
        <v>2</v>
      </c>
      <c r="I1723" s="831">
        <v>157653.96</v>
      </c>
      <c r="J1723" s="822"/>
      <c r="K1723" s="822">
        <v>78826.98</v>
      </c>
      <c r="L1723" s="831"/>
      <c r="M1723" s="831"/>
      <c r="N1723" s="822"/>
      <c r="O1723" s="822"/>
      <c r="P1723" s="831"/>
      <c r="Q1723" s="831"/>
      <c r="R1723" s="827"/>
      <c r="S1723" s="832"/>
    </row>
    <row r="1724" spans="1:19" ht="14.45" customHeight="1" x14ac:dyDescent="0.2">
      <c r="A1724" s="821" t="s">
        <v>5435</v>
      </c>
      <c r="B1724" s="822" t="s">
        <v>5436</v>
      </c>
      <c r="C1724" s="822" t="s">
        <v>599</v>
      </c>
      <c r="D1724" s="822" t="s">
        <v>5433</v>
      </c>
      <c r="E1724" s="822" t="s">
        <v>5437</v>
      </c>
      <c r="F1724" s="822" t="s">
        <v>5466</v>
      </c>
      <c r="G1724" s="822" t="s">
        <v>5467</v>
      </c>
      <c r="H1724" s="831">
        <v>6</v>
      </c>
      <c r="I1724" s="831">
        <v>206163.44</v>
      </c>
      <c r="J1724" s="822">
        <v>8.5822047938989758</v>
      </c>
      <c r="K1724" s="822">
        <v>34360.573333333334</v>
      </c>
      <c r="L1724" s="831">
        <v>1</v>
      </c>
      <c r="M1724" s="831">
        <v>24022.2</v>
      </c>
      <c r="N1724" s="822">
        <v>1</v>
      </c>
      <c r="O1724" s="822">
        <v>24022.2</v>
      </c>
      <c r="P1724" s="831"/>
      <c r="Q1724" s="831"/>
      <c r="R1724" s="827"/>
      <c r="S1724" s="832"/>
    </row>
    <row r="1725" spans="1:19" ht="14.45" customHeight="1" x14ac:dyDescent="0.2">
      <c r="A1725" s="821" t="s">
        <v>5435</v>
      </c>
      <c r="B1725" s="822" t="s">
        <v>5436</v>
      </c>
      <c r="C1725" s="822" t="s">
        <v>599</v>
      </c>
      <c r="D1725" s="822" t="s">
        <v>5433</v>
      </c>
      <c r="E1725" s="822" t="s">
        <v>5437</v>
      </c>
      <c r="F1725" s="822" t="s">
        <v>5472</v>
      </c>
      <c r="G1725" s="822" t="s">
        <v>5467</v>
      </c>
      <c r="H1725" s="831">
        <v>3</v>
      </c>
      <c r="I1725" s="831">
        <v>307594.05</v>
      </c>
      <c r="J1725" s="822">
        <v>4.2375739282216029</v>
      </c>
      <c r="K1725" s="822">
        <v>102531.34999999999</v>
      </c>
      <c r="L1725" s="831">
        <v>1</v>
      </c>
      <c r="M1725" s="831">
        <v>72587.3</v>
      </c>
      <c r="N1725" s="822">
        <v>1</v>
      </c>
      <c r="O1725" s="822">
        <v>72587.3</v>
      </c>
      <c r="P1725" s="831"/>
      <c r="Q1725" s="831"/>
      <c r="R1725" s="827"/>
      <c r="S1725" s="832"/>
    </row>
    <row r="1726" spans="1:19" ht="14.45" customHeight="1" x14ac:dyDescent="0.2">
      <c r="A1726" s="821" t="s">
        <v>5435</v>
      </c>
      <c r="B1726" s="822" t="s">
        <v>5436</v>
      </c>
      <c r="C1726" s="822" t="s">
        <v>599</v>
      </c>
      <c r="D1726" s="822" t="s">
        <v>5433</v>
      </c>
      <c r="E1726" s="822" t="s">
        <v>5437</v>
      </c>
      <c r="F1726" s="822" t="s">
        <v>5473</v>
      </c>
      <c r="G1726" s="822" t="s">
        <v>2095</v>
      </c>
      <c r="H1726" s="831">
        <v>12.5</v>
      </c>
      <c r="I1726" s="831">
        <v>88840.040000000008</v>
      </c>
      <c r="J1726" s="822"/>
      <c r="K1726" s="822">
        <v>7107.2032000000008</v>
      </c>
      <c r="L1726" s="831"/>
      <c r="M1726" s="831"/>
      <c r="N1726" s="822"/>
      <c r="O1726" s="822"/>
      <c r="P1726" s="831"/>
      <c r="Q1726" s="831"/>
      <c r="R1726" s="827"/>
      <c r="S1726" s="832"/>
    </row>
    <row r="1727" spans="1:19" ht="14.45" customHeight="1" x14ac:dyDescent="0.2">
      <c r="A1727" s="821" t="s">
        <v>5435</v>
      </c>
      <c r="B1727" s="822" t="s">
        <v>5436</v>
      </c>
      <c r="C1727" s="822" t="s">
        <v>599</v>
      </c>
      <c r="D1727" s="822" t="s">
        <v>5433</v>
      </c>
      <c r="E1727" s="822" t="s">
        <v>5437</v>
      </c>
      <c r="F1727" s="822" t="s">
        <v>5474</v>
      </c>
      <c r="G1727" s="822" t="s">
        <v>2095</v>
      </c>
      <c r="H1727" s="831">
        <v>5.41</v>
      </c>
      <c r="I1727" s="831">
        <v>152716.03</v>
      </c>
      <c r="J1727" s="822"/>
      <c r="K1727" s="822">
        <v>28228.471349353051</v>
      </c>
      <c r="L1727" s="831"/>
      <c r="M1727" s="831"/>
      <c r="N1727" s="822"/>
      <c r="O1727" s="822"/>
      <c r="P1727" s="831"/>
      <c r="Q1727" s="831"/>
      <c r="R1727" s="827"/>
      <c r="S1727" s="832"/>
    </row>
    <row r="1728" spans="1:19" ht="14.45" customHeight="1" x14ac:dyDescent="0.2">
      <c r="A1728" s="821" t="s">
        <v>5435</v>
      </c>
      <c r="B1728" s="822" t="s">
        <v>5436</v>
      </c>
      <c r="C1728" s="822" t="s">
        <v>599</v>
      </c>
      <c r="D1728" s="822" t="s">
        <v>5433</v>
      </c>
      <c r="E1728" s="822" t="s">
        <v>5437</v>
      </c>
      <c r="F1728" s="822" t="s">
        <v>5475</v>
      </c>
      <c r="G1728" s="822" t="s">
        <v>2107</v>
      </c>
      <c r="H1728" s="831">
        <v>18.95</v>
      </c>
      <c r="I1728" s="831">
        <v>92676.68</v>
      </c>
      <c r="J1728" s="822">
        <v>4.0319153980919493</v>
      </c>
      <c r="K1728" s="822">
        <v>4890.5899736147758</v>
      </c>
      <c r="L1728" s="831">
        <v>4.7</v>
      </c>
      <c r="M1728" s="831">
        <v>22985.77</v>
      </c>
      <c r="N1728" s="822">
        <v>1</v>
      </c>
      <c r="O1728" s="822">
        <v>4890.5893617021275</v>
      </c>
      <c r="P1728" s="831"/>
      <c r="Q1728" s="831"/>
      <c r="R1728" s="827"/>
      <c r="S1728" s="832"/>
    </row>
    <row r="1729" spans="1:19" ht="14.45" customHeight="1" x14ac:dyDescent="0.2">
      <c r="A1729" s="821" t="s">
        <v>5435</v>
      </c>
      <c r="B1729" s="822" t="s">
        <v>5436</v>
      </c>
      <c r="C1729" s="822" t="s">
        <v>599</v>
      </c>
      <c r="D1729" s="822" t="s">
        <v>5433</v>
      </c>
      <c r="E1729" s="822" t="s">
        <v>5437</v>
      </c>
      <c r="F1729" s="822" t="s">
        <v>5477</v>
      </c>
      <c r="G1729" s="822" t="s">
        <v>2837</v>
      </c>
      <c r="H1729" s="831">
        <v>64.900000000000006</v>
      </c>
      <c r="I1729" s="831">
        <v>671677.46</v>
      </c>
      <c r="J1729" s="822">
        <v>18.351181323515107</v>
      </c>
      <c r="K1729" s="822">
        <v>10349.421571648689</v>
      </c>
      <c r="L1729" s="831">
        <v>4</v>
      </c>
      <c r="M1729" s="831">
        <v>36601.32</v>
      </c>
      <c r="N1729" s="822">
        <v>1</v>
      </c>
      <c r="O1729" s="822">
        <v>9150.33</v>
      </c>
      <c r="P1729" s="831"/>
      <c r="Q1729" s="831"/>
      <c r="R1729" s="827"/>
      <c r="S1729" s="832"/>
    </row>
    <row r="1730" spans="1:19" ht="14.45" customHeight="1" x14ac:dyDescent="0.2">
      <c r="A1730" s="821" t="s">
        <v>5435</v>
      </c>
      <c r="B1730" s="822" t="s">
        <v>5436</v>
      </c>
      <c r="C1730" s="822" t="s">
        <v>599</v>
      </c>
      <c r="D1730" s="822" t="s">
        <v>5433</v>
      </c>
      <c r="E1730" s="822" t="s">
        <v>5437</v>
      </c>
      <c r="F1730" s="822" t="s">
        <v>5482</v>
      </c>
      <c r="G1730" s="822" t="s">
        <v>816</v>
      </c>
      <c r="H1730" s="831">
        <v>0.2</v>
      </c>
      <c r="I1730" s="831">
        <v>17.03</v>
      </c>
      <c r="J1730" s="822"/>
      <c r="K1730" s="822">
        <v>85.15</v>
      </c>
      <c r="L1730" s="831"/>
      <c r="M1730" s="831"/>
      <c r="N1730" s="822"/>
      <c r="O1730" s="822"/>
      <c r="P1730" s="831"/>
      <c r="Q1730" s="831"/>
      <c r="R1730" s="827"/>
      <c r="S1730" s="832"/>
    </row>
    <row r="1731" spans="1:19" ht="14.45" customHeight="1" x14ac:dyDescent="0.2">
      <c r="A1731" s="821" t="s">
        <v>5435</v>
      </c>
      <c r="B1731" s="822" t="s">
        <v>5436</v>
      </c>
      <c r="C1731" s="822" t="s">
        <v>599</v>
      </c>
      <c r="D1731" s="822" t="s">
        <v>5433</v>
      </c>
      <c r="E1731" s="822" t="s">
        <v>5437</v>
      </c>
      <c r="F1731" s="822" t="s">
        <v>5488</v>
      </c>
      <c r="G1731" s="822" t="s">
        <v>5489</v>
      </c>
      <c r="H1731" s="831">
        <v>0.1</v>
      </c>
      <c r="I1731" s="831">
        <v>11.73</v>
      </c>
      <c r="J1731" s="822"/>
      <c r="K1731" s="822">
        <v>117.3</v>
      </c>
      <c r="L1731" s="831"/>
      <c r="M1731" s="831"/>
      <c r="N1731" s="822"/>
      <c r="O1731" s="822"/>
      <c r="P1731" s="831"/>
      <c r="Q1731" s="831"/>
      <c r="R1731" s="827"/>
      <c r="S1731" s="832"/>
    </row>
    <row r="1732" spans="1:19" ht="14.45" customHeight="1" x14ac:dyDescent="0.2">
      <c r="A1732" s="821" t="s">
        <v>5435</v>
      </c>
      <c r="B1732" s="822" t="s">
        <v>5436</v>
      </c>
      <c r="C1732" s="822" t="s">
        <v>599</v>
      </c>
      <c r="D1732" s="822" t="s">
        <v>5433</v>
      </c>
      <c r="E1732" s="822" t="s">
        <v>5437</v>
      </c>
      <c r="F1732" s="822" t="s">
        <v>5490</v>
      </c>
      <c r="G1732" s="822" t="s">
        <v>4160</v>
      </c>
      <c r="H1732" s="831">
        <v>0.2</v>
      </c>
      <c r="I1732" s="831">
        <v>17.899999999999999</v>
      </c>
      <c r="J1732" s="822"/>
      <c r="K1732" s="822">
        <v>89.499999999999986</v>
      </c>
      <c r="L1732" s="831"/>
      <c r="M1732" s="831"/>
      <c r="N1732" s="822"/>
      <c r="O1732" s="822"/>
      <c r="P1732" s="831"/>
      <c r="Q1732" s="831"/>
      <c r="R1732" s="827"/>
      <c r="S1732" s="832"/>
    </row>
    <row r="1733" spans="1:19" ht="14.45" customHeight="1" x14ac:dyDescent="0.2">
      <c r="A1733" s="821" t="s">
        <v>5435</v>
      </c>
      <c r="B1733" s="822" t="s">
        <v>5436</v>
      </c>
      <c r="C1733" s="822" t="s">
        <v>599</v>
      </c>
      <c r="D1733" s="822" t="s">
        <v>5433</v>
      </c>
      <c r="E1733" s="822" t="s">
        <v>5437</v>
      </c>
      <c r="F1733" s="822" t="s">
        <v>5503</v>
      </c>
      <c r="G1733" s="822" t="s">
        <v>5504</v>
      </c>
      <c r="H1733" s="831">
        <v>6</v>
      </c>
      <c r="I1733" s="831">
        <v>513306.31</v>
      </c>
      <c r="J1733" s="822">
        <v>3.2565734011074623</v>
      </c>
      <c r="K1733" s="822">
        <v>85551.051666666666</v>
      </c>
      <c r="L1733" s="831">
        <v>2</v>
      </c>
      <c r="M1733" s="831">
        <v>157621.6</v>
      </c>
      <c r="N1733" s="822">
        <v>1</v>
      </c>
      <c r="O1733" s="822">
        <v>78810.8</v>
      </c>
      <c r="P1733" s="831"/>
      <c r="Q1733" s="831"/>
      <c r="R1733" s="827"/>
      <c r="S1733" s="832"/>
    </row>
    <row r="1734" spans="1:19" ht="14.45" customHeight="1" x14ac:dyDescent="0.2">
      <c r="A1734" s="821" t="s">
        <v>5435</v>
      </c>
      <c r="B1734" s="822" t="s">
        <v>5436</v>
      </c>
      <c r="C1734" s="822" t="s">
        <v>599</v>
      </c>
      <c r="D1734" s="822" t="s">
        <v>5433</v>
      </c>
      <c r="E1734" s="822" t="s">
        <v>5437</v>
      </c>
      <c r="F1734" s="822" t="s">
        <v>5511</v>
      </c>
      <c r="G1734" s="822" t="s">
        <v>5512</v>
      </c>
      <c r="H1734" s="831">
        <v>1</v>
      </c>
      <c r="I1734" s="831">
        <v>50749.34</v>
      </c>
      <c r="J1734" s="822"/>
      <c r="K1734" s="822">
        <v>50749.34</v>
      </c>
      <c r="L1734" s="831"/>
      <c r="M1734" s="831"/>
      <c r="N1734" s="822"/>
      <c r="O1734" s="822"/>
      <c r="P1734" s="831"/>
      <c r="Q1734" s="831"/>
      <c r="R1734" s="827"/>
      <c r="S1734" s="832"/>
    </row>
    <row r="1735" spans="1:19" ht="14.45" customHeight="1" x14ac:dyDescent="0.2">
      <c r="A1735" s="821" t="s">
        <v>5435</v>
      </c>
      <c r="B1735" s="822" t="s">
        <v>5436</v>
      </c>
      <c r="C1735" s="822" t="s">
        <v>599</v>
      </c>
      <c r="D1735" s="822" t="s">
        <v>5433</v>
      </c>
      <c r="E1735" s="822" t="s">
        <v>5437</v>
      </c>
      <c r="F1735" s="822" t="s">
        <v>5515</v>
      </c>
      <c r="G1735" s="822" t="s">
        <v>5516</v>
      </c>
      <c r="H1735" s="831">
        <v>2</v>
      </c>
      <c r="I1735" s="831">
        <v>13423.24</v>
      </c>
      <c r="J1735" s="822"/>
      <c r="K1735" s="822">
        <v>6711.62</v>
      </c>
      <c r="L1735" s="831"/>
      <c r="M1735" s="831"/>
      <c r="N1735" s="822"/>
      <c r="O1735" s="822"/>
      <c r="P1735" s="831"/>
      <c r="Q1735" s="831"/>
      <c r="R1735" s="827"/>
      <c r="S1735" s="832"/>
    </row>
    <row r="1736" spans="1:19" ht="14.45" customHeight="1" x14ac:dyDescent="0.2">
      <c r="A1736" s="821" t="s">
        <v>5435</v>
      </c>
      <c r="B1736" s="822" t="s">
        <v>5436</v>
      </c>
      <c r="C1736" s="822" t="s">
        <v>599</v>
      </c>
      <c r="D1736" s="822" t="s">
        <v>5433</v>
      </c>
      <c r="E1736" s="822" t="s">
        <v>5437</v>
      </c>
      <c r="F1736" s="822" t="s">
        <v>5517</v>
      </c>
      <c r="G1736" s="822" t="s">
        <v>5509</v>
      </c>
      <c r="H1736" s="831">
        <v>0.92</v>
      </c>
      <c r="I1736" s="831">
        <v>2426.81</v>
      </c>
      <c r="J1736" s="822"/>
      <c r="K1736" s="822">
        <v>2637.836956521739</v>
      </c>
      <c r="L1736" s="831"/>
      <c r="M1736" s="831"/>
      <c r="N1736" s="822"/>
      <c r="O1736" s="822"/>
      <c r="P1736" s="831"/>
      <c r="Q1736" s="831"/>
      <c r="R1736" s="827"/>
      <c r="S1736" s="832"/>
    </row>
    <row r="1737" spans="1:19" ht="14.45" customHeight="1" x14ac:dyDescent="0.2">
      <c r="A1737" s="821" t="s">
        <v>5435</v>
      </c>
      <c r="B1737" s="822" t="s">
        <v>5436</v>
      </c>
      <c r="C1737" s="822" t="s">
        <v>599</v>
      </c>
      <c r="D1737" s="822" t="s">
        <v>5433</v>
      </c>
      <c r="E1737" s="822" t="s">
        <v>5437</v>
      </c>
      <c r="F1737" s="822" t="s">
        <v>5521</v>
      </c>
      <c r="G1737" s="822" t="s">
        <v>2721</v>
      </c>
      <c r="H1737" s="831">
        <v>1.4</v>
      </c>
      <c r="I1737" s="831">
        <v>8502.92</v>
      </c>
      <c r="J1737" s="822">
        <v>26.559175386537564</v>
      </c>
      <c r="K1737" s="822">
        <v>6073.5142857142864</v>
      </c>
      <c r="L1737" s="831">
        <v>0.6</v>
      </c>
      <c r="M1737" s="831">
        <v>320.14999999999998</v>
      </c>
      <c r="N1737" s="822">
        <v>1</v>
      </c>
      <c r="O1737" s="822">
        <v>533.58333333333337</v>
      </c>
      <c r="P1737" s="831"/>
      <c r="Q1737" s="831"/>
      <c r="R1737" s="827"/>
      <c r="S1737" s="832"/>
    </row>
    <row r="1738" spans="1:19" ht="14.45" customHeight="1" x14ac:dyDescent="0.2">
      <c r="A1738" s="821" t="s">
        <v>5435</v>
      </c>
      <c r="B1738" s="822" t="s">
        <v>5436</v>
      </c>
      <c r="C1738" s="822" t="s">
        <v>599</v>
      </c>
      <c r="D1738" s="822" t="s">
        <v>5433</v>
      </c>
      <c r="E1738" s="822" t="s">
        <v>5437</v>
      </c>
      <c r="F1738" s="822" t="s">
        <v>5530</v>
      </c>
      <c r="G1738" s="822" t="s">
        <v>5529</v>
      </c>
      <c r="H1738" s="831">
        <v>2</v>
      </c>
      <c r="I1738" s="831">
        <v>145922.68</v>
      </c>
      <c r="J1738" s="822"/>
      <c r="K1738" s="822">
        <v>72961.34</v>
      </c>
      <c r="L1738" s="831"/>
      <c r="M1738" s="831"/>
      <c r="N1738" s="822"/>
      <c r="O1738" s="822"/>
      <c r="P1738" s="831"/>
      <c r="Q1738" s="831"/>
      <c r="R1738" s="827"/>
      <c r="S1738" s="832"/>
    </row>
    <row r="1739" spans="1:19" ht="14.45" customHeight="1" x14ac:dyDescent="0.2">
      <c r="A1739" s="821" t="s">
        <v>5435</v>
      </c>
      <c r="B1739" s="822" t="s">
        <v>5436</v>
      </c>
      <c r="C1739" s="822" t="s">
        <v>599</v>
      </c>
      <c r="D1739" s="822" t="s">
        <v>5433</v>
      </c>
      <c r="E1739" s="822" t="s">
        <v>5437</v>
      </c>
      <c r="F1739" s="822" t="s">
        <v>5541</v>
      </c>
      <c r="G1739" s="822" t="s">
        <v>2118</v>
      </c>
      <c r="H1739" s="831">
        <v>2.61</v>
      </c>
      <c r="I1739" s="831">
        <v>23177.11</v>
      </c>
      <c r="J1739" s="822"/>
      <c r="K1739" s="822">
        <v>8880.1187739463603</v>
      </c>
      <c r="L1739" s="831"/>
      <c r="M1739" s="831"/>
      <c r="N1739" s="822"/>
      <c r="O1739" s="822"/>
      <c r="P1739" s="831"/>
      <c r="Q1739" s="831"/>
      <c r="R1739" s="827"/>
      <c r="S1739" s="832"/>
    </row>
    <row r="1740" spans="1:19" ht="14.45" customHeight="1" x14ac:dyDescent="0.2">
      <c r="A1740" s="821" t="s">
        <v>5435</v>
      </c>
      <c r="B1740" s="822" t="s">
        <v>5436</v>
      </c>
      <c r="C1740" s="822" t="s">
        <v>599</v>
      </c>
      <c r="D1740" s="822" t="s">
        <v>5433</v>
      </c>
      <c r="E1740" s="822" t="s">
        <v>5437</v>
      </c>
      <c r="F1740" s="822" t="s">
        <v>5542</v>
      </c>
      <c r="G1740" s="822" t="s">
        <v>2855</v>
      </c>
      <c r="H1740" s="831"/>
      <c r="I1740" s="831"/>
      <c r="J1740" s="822"/>
      <c r="K1740" s="822"/>
      <c r="L1740" s="831">
        <v>1</v>
      </c>
      <c r="M1740" s="831">
        <v>93500</v>
      </c>
      <c r="N1740" s="822">
        <v>1</v>
      </c>
      <c r="O1740" s="822">
        <v>93500</v>
      </c>
      <c r="P1740" s="831"/>
      <c r="Q1740" s="831"/>
      <c r="R1740" s="827"/>
      <c r="S1740" s="832"/>
    </row>
    <row r="1741" spans="1:19" ht="14.45" customHeight="1" x14ac:dyDescent="0.2">
      <c r="A1741" s="821" t="s">
        <v>5435</v>
      </c>
      <c r="B1741" s="822" t="s">
        <v>5436</v>
      </c>
      <c r="C1741" s="822" t="s">
        <v>599</v>
      </c>
      <c r="D1741" s="822" t="s">
        <v>5433</v>
      </c>
      <c r="E1741" s="822" t="s">
        <v>5437</v>
      </c>
      <c r="F1741" s="822" t="s">
        <v>5548</v>
      </c>
      <c r="G1741" s="822" t="s">
        <v>2824</v>
      </c>
      <c r="H1741" s="831">
        <v>15</v>
      </c>
      <c r="I1741" s="831">
        <v>628805.23</v>
      </c>
      <c r="J1741" s="822"/>
      <c r="K1741" s="822">
        <v>41920.348666666665</v>
      </c>
      <c r="L1741" s="831"/>
      <c r="M1741" s="831"/>
      <c r="N1741" s="822"/>
      <c r="O1741" s="822"/>
      <c r="P1741" s="831"/>
      <c r="Q1741" s="831"/>
      <c r="R1741" s="827"/>
      <c r="S1741" s="832"/>
    </row>
    <row r="1742" spans="1:19" ht="14.45" customHeight="1" x14ac:dyDescent="0.2">
      <c r="A1742" s="821" t="s">
        <v>5435</v>
      </c>
      <c r="B1742" s="822" t="s">
        <v>5436</v>
      </c>
      <c r="C1742" s="822" t="s">
        <v>599</v>
      </c>
      <c r="D1742" s="822" t="s">
        <v>5433</v>
      </c>
      <c r="E1742" s="822" t="s">
        <v>5437</v>
      </c>
      <c r="F1742" s="822" t="s">
        <v>5560</v>
      </c>
      <c r="G1742" s="822" t="s">
        <v>2174</v>
      </c>
      <c r="H1742" s="831"/>
      <c r="I1742" s="831"/>
      <c r="J1742" s="822"/>
      <c r="K1742" s="822"/>
      <c r="L1742" s="831">
        <v>2</v>
      </c>
      <c r="M1742" s="831">
        <v>86986.48</v>
      </c>
      <c r="N1742" s="822">
        <v>1</v>
      </c>
      <c r="O1742" s="822">
        <v>43493.24</v>
      </c>
      <c r="P1742" s="831"/>
      <c r="Q1742" s="831"/>
      <c r="R1742" s="827"/>
      <c r="S1742" s="832"/>
    </row>
    <row r="1743" spans="1:19" ht="14.45" customHeight="1" x14ac:dyDescent="0.2">
      <c r="A1743" s="821" t="s">
        <v>5435</v>
      </c>
      <c r="B1743" s="822" t="s">
        <v>5436</v>
      </c>
      <c r="C1743" s="822" t="s">
        <v>599</v>
      </c>
      <c r="D1743" s="822" t="s">
        <v>5433</v>
      </c>
      <c r="E1743" s="822" t="s">
        <v>5437</v>
      </c>
      <c r="F1743" s="822" t="s">
        <v>5562</v>
      </c>
      <c r="G1743" s="822" t="s">
        <v>2840</v>
      </c>
      <c r="H1743" s="831"/>
      <c r="I1743" s="831"/>
      <c r="J1743" s="822"/>
      <c r="K1743" s="822"/>
      <c r="L1743" s="831">
        <v>3</v>
      </c>
      <c r="M1743" s="831">
        <v>203755.2</v>
      </c>
      <c r="N1743" s="822">
        <v>1</v>
      </c>
      <c r="O1743" s="822">
        <v>67918.400000000009</v>
      </c>
      <c r="P1743" s="831"/>
      <c r="Q1743" s="831"/>
      <c r="R1743" s="827"/>
      <c r="S1743" s="832"/>
    </row>
    <row r="1744" spans="1:19" ht="14.45" customHeight="1" x14ac:dyDescent="0.2">
      <c r="A1744" s="821" t="s">
        <v>5435</v>
      </c>
      <c r="B1744" s="822" t="s">
        <v>5436</v>
      </c>
      <c r="C1744" s="822" t="s">
        <v>599</v>
      </c>
      <c r="D1744" s="822" t="s">
        <v>5433</v>
      </c>
      <c r="E1744" s="822" t="s">
        <v>5437</v>
      </c>
      <c r="F1744" s="822" t="s">
        <v>5563</v>
      </c>
      <c r="G1744" s="822" t="s">
        <v>5564</v>
      </c>
      <c r="H1744" s="831">
        <v>0.47</v>
      </c>
      <c r="I1744" s="831">
        <v>253.11</v>
      </c>
      <c r="J1744" s="822"/>
      <c r="K1744" s="822">
        <v>538.53191489361711</v>
      </c>
      <c r="L1744" s="831"/>
      <c r="M1744" s="831"/>
      <c r="N1744" s="822"/>
      <c r="O1744" s="822"/>
      <c r="P1744" s="831"/>
      <c r="Q1744" s="831"/>
      <c r="R1744" s="827"/>
      <c r="S1744" s="832"/>
    </row>
    <row r="1745" spans="1:19" ht="14.45" customHeight="1" x14ac:dyDescent="0.2">
      <c r="A1745" s="821" t="s">
        <v>5435</v>
      </c>
      <c r="B1745" s="822" t="s">
        <v>5436</v>
      </c>
      <c r="C1745" s="822" t="s">
        <v>599</v>
      </c>
      <c r="D1745" s="822" t="s">
        <v>5433</v>
      </c>
      <c r="E1745" s="822" t="s">
        <v>5437</v>
      </c>
      <c r="F1745" s="822" t="s">
        <v>5565</v>
      </c>
      <c r="G1745" s="822" t="s">
        <v>2840</v>
      </c>
      <c r="H1745" s="831"/>
      <c r="I1745" s="831"/>
      <c r="J1745" s="822"/>
      <c r="K1745" s="822"/>
      <c r="L1745" s="831">
        <v>2.48</v>
      </c>
      <c r="M1745" s="831">
        <v>105273.52</v>
      </c>
      <c r="N1745" s="822">
        <v>1</v>
      </c>
      <c r="O1745" s="822">
        <v>42449</v>
      </c>
      <c r="P1745" s="831"/>
      <c r="Q1745" s="831"/>
      <c r="R1745" s="827"/>
      <c r="S1745" s="832"/>
    </row>
    <row r="1746" spans="1:19" ht="14.45" customHeight="1" x14ac:dyDescent="0.2">
      <c r="A1746" s="821" t="s">
        <v>5435</v>
      </c>
      <c r="B1746" s="822" t="s">
        <v>5436</v>
      </c>
      <c r="C1746" s="822" t="s">
        <v>599</v>
      </c>
      <c r="D1746" s="822" t="s">
        <v>5433</v>
      </c>
      <c r="E1746" s="822" t="s">
        <v>5437</v>
      </c>
      <c r="F1746" s="822" t="s">
        <v>5573</v>
      </c>
      <c r="G1746" s="822" t="s">
        <v>2645</v>
      </c>
      <c r="H1746" s="831">
        <v>0.1</v>
      </c>
      <c r="I1746" s="831">
        <v>28.28</v>
      </c>
      <c r="J1746" s="822"/>
      <c r="K1746" s="822">
        <v>282.8</v>
      </c>
      <c r="L1746" s="831"/>
      <c r="M1746" s="831"/>
      <c r="N1746" s="822"/>
      <c r="O1746" s="822"/>
      <c r="P1746" s="831"/>
      <c r="Q1746" s="831"/>
      <c r="R1746" s="827"/>
      <c r="S1746" s="832"/>
    </row>
    <row r="1747" spans="1:19" ht="14.45" customHeight="1" x14ac:dyDescent="0.2">
      <c r="A1747" s="821" t="s">
        <v>5435</v>
      </c>
      <c r="B1747" s="822" t="s">
        <v>5436</v>
      </c>
      <c r="C1747" s="822" t="s">
        <v>599</v>
      </c>
      <c r="D1747" s="822" t="s">
        <v>5433</v>
      </c>
      <c r="E1747" s="822" t="s">
        <v>5437</v>
      </c>
      <c r="F1747" s="822" t="s">
        <v>5577</v>
      </c>
      <c r="G1747" s="822" t="s">
        <v>5578</v>
      </c>
      <c r="H1747" s="831">
        <v>13.82</v>
      </c>
      <c r="I1747" s="831">
        <v>267368.31</v>
      </c>
      <c r="J1747" s="822"/>
      <c r="K1747" s="822">
        <v>19346.476845151952</v>
      </c>
      <c r="L1747" s="831"/>
      <c r="M1747" s="831"/>
      <c r="N1747" s="822"/>
      <c r="O1747" s="822"/>
      <c r="P1747" s="831"/>
      <c r="Q1747" s="831"/>
      <c r="R1747" s="827"/>
      <c r="S1747" s="832"/>
    </row>
    <row r="1748" spans="1:19" ht="14.45" customHeight="1" x14ac:dyDescent="0.2">
      <c r="A1748" s="821" t="s">
        <v>5435</v>
      </c>
      <c r="B1748" s="822" t="s">
        <v>5436</v>
      </c>
      <c r="C1748" s="822" t="s">
        <v>599</v>
      </c>
      <c r="D1748" s="822" t="s">
        <v>5433</v>
      </c>
      <c r="E1748" s="822" t="s">
        <v>5437</v>
      </c>
      <c r="F1748" s="822" t="s">
        <v>5579</v>
      </c>
      <c r="G1748" s="822" t="s">
        <v>5580</v>
      </c>
      <c r="H1748" s="831">
        <v>9.89</v>
      </c>
      <c r="I1748" s="831">
        <v>358020.16</v>
      </c>
      <c r="J1748" s="822">
        <v>1.7809975870333961</v>
      </c>
      <c r="K1748" s="822">
        <v>36200.21840242669</v>
      </c>
      <c r="L1748" s="831">
        <v>6.6</v>
      </c>
      <c r="M1748" s="831">
        <v>201022.26</v>
      </c>
      <c r="N1748" s="822">
        <v>1</v>
      </c>
      <c r="O1748" s="822">
        <v>30457.918181818186</v>
      </c>
      <c r="P1748" s="831"/>
      <c r="Q1748" s="831"/>
      <c r="R1748" s="827"/>
      <c r="S1748" s="832"/>
    </row>
    <row r="1749" spans="1:19" ht="14.45" customHeight="1" x14ac:dyDescent="0.2">
      <c r="A1749" s="821" t="s">
        <v>5435</v>
      </c>
      <c r="B1749" s="822" t="s">
        <v>5436</v>
      </c>
      <c r="C1749" s="822" t="s">
        <v>599</v>
      </c>
      <c r="D1749" s="822" t="s">
        <v>5433</v>
      </c>
      <c r="E1749" s="822" t="s">
        <v>5437</v>
      </c>
      <c r="F1749" s="822" t="s">
        <v>5586</v>
      </c>
      <c r="G1749" s="822" t="s">
        <v>3875</v>
      </c>
      <c r="H1749" s="831">
        <v>14.15</v>
      </c>
      <c r="I1749" s="831">
        <v>141247.26</v>
      </c>
      <c r="J1749" s="822">
        <v>9.5850271168222019</v>
      </c>
      <c r="K1749" s="822">
        <v>9982.1385159010606</v>
      </c>
      <c r="L1749" s="831">
        <v>1.6800000000000002</v>
      </c>
      <c r="M1749" s="831">
        <v>14736.24</v>
      </c>
      <c r="N1749" s="822">
        <v>1</v>
      </c>
      <c r="O1749" s="822">
        <v>8771.5714285714275</v>
      </c>
      <c r="P1749" s="831"/>
      <c r="Q1749" s="831"/>
      <c r="R1749" s="827"/>
      <c r="S1749" s="832"/>
    </row>
    <row r="1750" spans="1:19" ht="14.45" customHeight="1" x14ac:dyDescent="0.2">
      <c r="A1750" s="821" t="s">
        <v>5435</v>
      </c>
      <c r="B1750" s="822" t="s">
        <v>5436</v>
      </c>
      <c r="C1750" s="822" t="s">
        <v>599</v>
      </c>
      <c r="D1750" s="822" t="s">
        <v>5433</v>
      </c>
      <c r="E1750" s="822" t="s">
        <v>5437</v>
      </c>
      <c r="F1750" s="822" t="s">
        <v>5595</v>
      </c>
      <c r="G1750" s="822" t="s">
        <v>5596</v>
      </c>
      <c r="H1750" s="831">
        <v>0.98</v>
      </c>
      <c r="I1750" s="831">
        <v>1919.95</v>
      </c>
      <c r="J1750" s="822"/>
      <c r="K1750" s="822">
        <v>1959.1326530612246</v>
      </c>
      <c r="L1750" s="831"/>
      <c r="M1750" s="831"/>
      <c r="N1750" s="822"/>
      <c r="O1750" s="822"/>
      <c r="P1750" s="831"/>
      <c r="Q1750" s="831"/>
      <c r="R1750" s="827"/>
      <c r="S1750" s="832"/>
    </row>
    <row r="1751" spans="1:19" ht="14.45" customHeight="1" x14ac:dyDescent="0.2">
      <c r="A1751" s="821" t="s">
        <v>5435</v>
      </c>
      <c r="B1751" s="822" t="s">
        <v>5436</v>
      </c>
      <c r="C1751" s="822" t="s">
        <v>599</v>
      </c>
      <c r="D1751" s="822" t="s">
        <v>5433</v>
      </c>
      <c r="E1751" s="822" t="s">
        <v>5437</v>
      </c>
      <c r="F1751" s="822" t="s">
        <v>5602</v>
      </c>
      <c r="G1751" s="822" t="s">
        <v>3875</v>
      </c>
      <c r="H1751" s="831">
        <v>19.87</v>
      </c>
      <c r="I1751" s="831">
        <v>508672.16000000003</v>
      </c>
      <c r="J1751" s="822">
        <v>2.5223516288132881</v>
      </c>
      <c r="K1751" s="822">
        <v>25600.00805234021</v>
      </c>
      <c r="L1751" s="831">
        <v>9.1999999999999993</v>
      </c>
      <c r="M1751" s="831">
        <v>201665.84000000003</v>
      </c>
      <c r="N1751" s="822">
        <v>1</v>
      </c>
      <c r="O1751" s="822">
        <v>21920.200000000004</v>
      </c>
      <c r="P1751" s="831"/>
      <c r="Q1751" s="831"/>
      <c r="R1751" s="827"/>
      <c r="S1751" s="832"/>
    </row>
    <row r="1752" spans="1:19" ht="14.45" customHeight="1" x14ac:dyDescent="0.2">
      <c r="A1752" s="821" t="s">
        <v>5435</v>
      </c>
      <c r="B1752" s="822" t="s">
        <v>5436</v>
      </c>
      <c r="C1752" s="822" t="s">
        <v>599</v>
      </c>
      <c r="D1752" s="822" t="s">
        <v>5433</v>
      </c>
      <c r="E1752" s="822" t="s">
        <v>5437</v>
      </c>
      <c r="F1752" s="822" t="s">
        <v>5604</v>
      </c>
      <c r="G1752" s="822" t="s">
        <v>1376</v>
      </c>
      <c r="H1752" s="831"/>
      <c r="I1752" s="831"/>
      <c r="J1752" s="822"/>
      <c r="K1752" s="822"/>
      <c r="L1752" s="831">
        <v>0</v>
      </c>
      <c r="M1752" s="831">
        <v>0</v>
      </c>
      <c r="N1752" s="822"/>
      <c r="O1752" s="822"/>
      <c r="P1752" s="831"/>
      <c r="Q1752" s="831"/>
      <c r="R1752" s="827"/>
      <c r="S1752" s="832"/>
    </row>
    <row r="1753" spans="1:19" ht="14.45" customHeight="1" x14ac:dyDescent="0.2">
      <c r="A1753" s="821" t="s">
        <v>5435</v>
      </c>
      <c r="B1753" s="822" t="s">
        <v>5436</v>
      </c>
      <c r="C1753" s="822" t="s">
        <v>599</v>
      </c>
      <c r="D1753" s="822" t="s">
        <v>5433</v>
      </c>
      <c r="E1753" s="822" t="s">
        <v>5437</v>
      </c>
      <c r="F1753" s="822" t="s">
        <v>5612</v>
      </c>
      <c r="G1753" s="822" t="s">
        <v>5610</v>
      </c>
      <c r="H1753" s="831">
        <v>0.32</v>
      </c>
      <c r="I1753" s="831">
        <v>752.92</v>
      </c>
      <c r="J1753" s="822"/>
      <c r="K1753" s="822">
        <v>2352.875</v>
      </c>
      <c r="L1753" s="831"/>
      <c r="M1753" s="831"/>
      <c r="N1753" s="822"/>
      <c r="O1753" s="822"/>
      <c r="P1753" s="831"/>
      <c r="Q1753" s="831"/>
      <c r="R1753" s="827"/>
      <c r="S1753" s="832"/>
    </row>
    <row r="1754" spans="1:19" ht="14.45" customHeight="1" x14ac:dyDescent="0.2">
      <c r="A1754" s="821" t="s">
        <v>5435</v>
      </c>
      <c r="B1754" s="822" t="s">
        <v>5436</v>
      </c>
      <c r="C1754" s="822" t="s">
        <v>599</v>
      </c>
      <c r="D1754" s="822" t="s">
        <v>5433</v>
      </c>
      <c r="E1754" s="822" t="s">
        <v>5437</v>
      </c>
      <c r="F1754" s="822" t="s">
        <v>5624</v>
      </c>
      <c r="G1754" s="822" t="s">
        <v>5625</v>
      </c>
      <c r="H1754" s="831">
        <v>5.66</v>
      </c>
      <c r="I1754" s="831">
        <v>3507.1</v>
      </c>
      <c r="J1754" s="822"/>
      <c r="K1754" s="822">
        <v>619.62897526501763</v>
      </c>
      <c r="L1754" s="831"/>
      <c r="M1754" s="831"/>
      <c r="N1754" s="822"/>
      <c r="O1754" s="822"/>
      <c r="P1754" s="831"/>
      <c r="Q1754" s="831"/>
      <c r="R1754" s="827"/>
      <c r="S1754" s="832"/>
    </row>
    <row r="1755" spans="1:19" ht="14.45" customHeight="1" x14ac:dyDescent="0.2">
      <c r="A1755" s="821" t="s">
        <v>5435</v>
      </c>
      <c r="B1755" s="822" t="s">
        <v>5436</v>
      </c>
      <c r="C1755" s="822" t="s">
        <v>599</v>
      </c>
      <c r="D1755" s="822" t="s">
        <v>5433</v>
      </c>
      <c r="E1755" s="822" t="s">
        <v>5437</v>
      </c>
      <c r="F1755" s="822" t="s">
        <v>5634</v>
      </c>
      <c r="G1755" s="822" t="s">
        <v>5631</v>
      </c>
      <c r="H1755" s="831"/>
      <c r="I1755" s="831"/>
      <c r="J1755" s="822"/>
      <c r="K1755" s="822"/>
      <c r="L1755" s="831">
        <v>6</v>
      </c>
      <c r="M1755" s="831">
        <v>99637.8</v>
      </c>
      <c r="N1755" s="822">
        <v>1</v>
      </c>
      <c r="O1755" s="822">
        <v>16606.3</v>
      </c>
      <c r="P1755" s="831"/>
      <c r="Q1755" s="831"/>
      <c r="R1755" s="827"/>
      <c r="S1755" s="832"/>
    </row>
    <row r="1756" spans="1:19" ht="14.45" customHeight="1" x14ac:dyDescent="0.2">
      <c r="A1756" s="821" t="s">
        <v>5435</v>
      </c>
      <c r="B1756" s="822" t="s">
        <v>5436</v>
      </c>
      <c r="C1756" s="822" t="s">
        <v>599</v>
      </c>
      <c r="D1756" s="822" t="s">
        <v>5433</v>
      </c>
      <c r="E1756" s="822" t="s">
        <v>5694</v>
      </c>
      <c r="F1756" s="822" t="s">
        <v>5695</v>
      </c>
      <c r="G1756" s="822" t="s">
        <v>5696</v>
      </c>
      <c r="H1756" s="831">
        <v>4</v>
      </c>
      <c r="I1756" s="831">
        <v>8638.2800000000007</v>
      </c>
      <c r="J1756" s="822"/>
      <c r="K1756" s="822">
        <v>2159.5700000000002</v>
      </c>
      <c r="L1756" s="831"/>
      <c r="M1756" s="831"/>
      <c r="N1756" s="822"/>
      <c r="O1756" s="822"/>
      <c r="P1756" s="831"/>
      <c r="Q1756" s="831"/>
      <c r="R1756" s="827"/>
      <c r="S1756" s="832"/>
    </row>
    <row r="1757" spans="1:19" ht="14.45" customHeight="1" x14ac:dyDescent="0.2">
      <c r="A1757" s="821" t="s">
        <v>5435</v>
      </c>
      <c r="B1757" s="822" t="s">
        <v>5436</v>
      </c>
      <c r="C1757" s="822" t="s">
        <v>599</v>
      </c>
      <c r="D1757" s="822" t="s">
        <v>5433</v>
      </c>
      <c r="E1757" s="822" t="s">
        <v>5694</v>
      </c>
      <c r="F1757" s="822" t="s">
        <v>5697</v>
      </c>
      <c r="G1757" s="822" t="s">
        <v>5698</v>
      </c>
      <c r="H1757" s="831">
        <v>6</v>
      </c>
      <c r="I1757" s="831">
        <v>15540</v>
      </c>
      <c r="J1757" s="822"/>
      <c r="K1757" s="822">
        <v>2590</v>
      </c>
      <c r="L1757" s="831"/>
      <c r="M1757" s="831"/>
      <c r="N1757" s="822"/>
      <c r="O1757" s="822"/>
      <c r="P1757" s="831"/>
      <c r="Q1757" s="831"/>
      <c r="R1757" s="827"/>
      <c r="S1757" s="832"/>
    </row>
    <row r="1758" spans="1:19" ht="14.45" customHeight="1" x14ac:dyDescent="0.2">
      <c r="A1758" s="821" t="s">
        <v>5435</v>
      </c>
      <c r="B1758" s="822" t="s">
        <v>5436</v>
      </c>
      <c r="C1758" s="822" t="s">
        <v>599</v>
      </c>
      <c r="D1758" s="822" t="s">
        <v>5433</v>
      </c>
      <c r="E1758" s="822" t="s">
        <v>5735</v>
      </c>
      <c r="F1758" s="822" t="s">
        <v>5740</v>
      </c>
      <c r="G1758" s="822" t="s">
        <v>5741</v>
      </c>
      <c r="H1758" s="831">
        <v>3</v>
      </c>
      <c r="I1758" s="831">
        <v>441</v>
      </c>
      <c r="J1758" s="822"/>
      <c r="K1758" s="822">
        <v>147</v>
      </c>
      <c r="L1758" s="831"/>
      <c r="M1758" s="831"/>
      <c r="N1758" s="822"/>
      <c r="O1758" s="822"/>
      <c r="P1758" s="831"/>
      <c r="Q1758" s="831"/>
      <c r="R1758" s="827"/>
      <c r="S1758" s="832"/>
    </row>
    <row r="1759" spans="1:19" ht="14.45" customHeight="1" x14ac:dyDescent="0.2">
      <c r="A1759" s="821" t="s">
        <v>5435</v>
      </c>
      <c r="B1759" s="822" t="s">
        <v>5436</v>
      </c>
      <c r="C1759" s="822" t="s">
        <v>599</v>
      </c>
      <c r="D1759" s="822" t="s">
        <v>5433</v>
      </c>
      <c r="E1759" s="822" t="s">
        <v>5735</v>
      </c>
      <c r="F1759" s="822" t="s">
        <v>5742</v>
      </c>
      <c r="G1759" s="822" t="s">
        <v>5743</v>
      </c>
      <c r="H1759" s="831">
        <v>7</v>
      </c>
      <c r="I1759" s="831">
        <v>1372</v>
      </c>
      <c r="J1759" s="822"/>
      <c r="K1759" s="822">
        <v>196</v>
      </c>
      <c r="L1759" s="831"/>
      <c r="M1759" s="831"/>
      <c r="N1759" s="822"/>
      <c r="O1759" s="822"/>
      <c r="P1759" s="831"/>
      <c r="Q1759" s="831"/>
      <c r="R1759" s="827"/>
      <c r="S1759" s="832"/>
    </row>
    <row r="1760" spans="1:19" ht="14.45" customHeight="1" x14ac:dyDescent="0.2">
      <c r="A1760" s="821" t="s">
        <v>5435</v>
      </c>
      <c r="B1760" s="822" t="s">
        <v>5436</v>
      </c>
      <c r="C1760" s="822" t="s">
        <v>599</v>
      </c>
      <c r="D1760" s="822" t="s">
        <v>5433</v>
      </c>
      <c r="E1760" s="822" t="s">
        <v>5735</v>
      </c>
      <c r="F1760" s="822" t="s">
        <v>5744</v>
      </c>
      <c r="G1760" s="822" t="s">
        <v>5745</v>
      </c>
      <c r="H1760" s="831">
        <v>3</v>
      </c>
      <c r="I1760" s="831">
        <v>111</v>
      </c>
      <c r="J1760" s="822"/>
      <c r="K1760" s="822">
        <v>37</v>
      </c>
      <c r="L1760" s="831"/>
      <c r="M1760" s="831"/>
      <c r="N1760" s="822"/>
      <c r="O1760" s="822"/>
      <c r="P1760" s="831"/>
      <c r="Q1760" s="831"/>
      <c r="R1760" s="827"/>
      <c r="S1760" s="832"/>
    </row>
    <row r="1761" spans="1:19" ht="14.45" customHeight="1" x14ac:dyDescent="0.2">
      <c r="A1761" s="821" t="s">
        <v>5435</v>
      </c>
      <c r="B1761" s="822" t="s">
        <v>5436</v>
      </c>
      <c r="C1761" s="822" t="s">
        <v>599</v>
      </c>
      <c r="D1761" s="822" t="s">
        <v>5433</v>
      </c>
      <c r="E1761" s="822" t="s">
        <v>5735</v>
      </c>
      <c r="F1761" s="822" t="s">
        <v>5750</v>
      </c>
      <c r="G1761" s="822" t="s">
        <v>5751</v>
      </c>
      <c r="H1761" s="831">
        <v>1</v>
      </c>
      <c r="I1761" s="831">
        <v>178</v>
      </c>
      <c r="J1761" s="822"/>
      <c r="K1761" s="822">
        <v>178</v>
      </c>
      <c r="L1761" s="831"/>
      <c r="M1761" s="831"/>
      <c r="N1761" s="822"/>
      <c r="O1761" s="822"/>
      <c r="P1761" s="831"/>
      <c r="Q1761" s="831"/>
      <c r="R1761" s="827"/>
      <c r="S1761" s="832"/>
    </row>
    <row r="1762" spans="1:19" ht="14.45" customHeight="1" x14ac:dyDescent="0.2">
      <c r="A1762" s="821" t="s">
        <v>5435</v>
      </c>
      <c r="B1762" s="822" t="s">
        <v>5436</v>
      </c>
      <c r="C1762" s="822" t="s">
        <v>599</v>
      </c>
      <c r="D1762" s="822" t="s">
        <v>5433</v>
      </c>
      <c r="E1762" s="822" t="s">
        <v>5735</v>
      </c>
      <c r="F1762" s="822" t="s">
        <v>5754</v>
      </c>
      <c r="G1762" s="822" t="s">
        <v>5755</v>
      </c>
      <c r="H1762" s="831">
        <v>110</v>
      </c>
      <c r="I1762" s="831">
        <v>0</v>
      </c>
      <c r="J1762" s="822"/>
      <c r="K1762" s="822">
        <v>0</v>
      </c>
      <c r="L1762" s="831">
        <v>26</v>
      </c>
      <c r="M1762" s="831">
        <v>0</v>
      </c>
      <c r="N1762" s="822"/>
      <c r="O1762" s="822">
        <v>0</v>
      </c>
      <c r="P1762" s="831"/>
      <c r="Q1762" s="831"/>
      <c r="R1762" s="827"/>
      <c r="S1762" s="832"/>
    </row>
    <row r="1763" spans="1:19" ht="14.45" customHeight="1" x14ac:dyDescent="0.2">
      <c r="A1763" s="821" t="s">
        <v>5435</v>
      </c>
      <c r="B1763" s="822" t="s">
        <v>5436</v>
      </c>
      <c r="C1763" s="822" t="s">
        <v>599</v>
      </c>
      <c r="D1763" s="822" t="s">
        <v>5433</v>
      </c>
      <c r="E1763" s="822" t="s">
        <v>5735</v>
      </c>
      <c r="F1763" s="822" t="s">
        <v>5756</v>
      </c>
      <c r="G1763" s="822" t="s">
        <v>5757</v>
      </c>
      <c r="H1763" s="831">
        <v>3</v>
      </c>
      <c r="I1763" s="831">
        <v>0</v>
      </c>
      <c r="J1763" s="822"/>
      <c r="K1763" s="822">
        <v>0</v>
      </c>
      <c r="L1763" s="831">
        <v>1</v>
      </c>
      <c r="M1763" s="831">
        <v>0</v>
      </c>
      <c r="N1763" s="822"/>
      <c r="O1763" s="822">
        <v>0</v>
      </c>
      <c r="P1763" s="831"/>
      <c r="Q1763" s="831"/>
      <c r="R1763" s="827"/>
      <c r="S1763" s="832"/>
    </row>
    <row r="1764" spans="1:19" ht="14.45" customHeight="1" x14ac:dyDescent="0.2">
      <c r="A1764" s="821" t="s">
        <v>5435</v>
      </c>
      <c r="B1764" s="822" t="s">
        <v>5436</v>
      </c>
      <c r="C1764" s="822" t="s">
        <v>599</v>
      </c>
      <c r="D1764" s="822" t="s">
        <v>5433</v>
      </c>
      <c r="E1764" s="822" t="s">
        <v>5735</v>
      </c>
      <c r="F1764" s="822" t="s">
        <v>5758</v>
      </c>
      <c r="G1764" s="822" t="s">
        <v>5759</v>
      </c>
      <c r="H1764" s="831">
        <v>4</v>
      </c>
      <c r="I1764" s="831">
        <v>976</v>
      </c>
      <c r="J1764" s="822"/>
      <c r="K1764" s="822">
        <v>244</v>
      </c>
      <c r="L1764" s="831"/>
      <c r="M1764" s="831"/>
      <c r="N1764" s="822"/>
      <c r="O1764" s="822"/>
      <c r="P1764" s="831"/>
      <c r="Q1764" s="831"/>
      <c r="R1764" s="827"/>
      <c r="S1764" s="832"/>
    </row>
    <row r="1765" spans="1:19" ht="14.45" customHeight="1" x14ac:dyDescent="0.2">
      <c r="A1765" s="821" t="s">
        <v>5435</v>
      </c>
      <c r="B1765" s="822" t="s">
        <v>5436</v>
      </c>
      <c r="C1765" s="822" t="s">
        <v>599</v>
      </c>
      <c r="D1765" s="822" t="s">
        <v>5433</v>
      </c>
      <c r="E1765" s="822" t="s">
        <v>5735</v>
      </c>
      <c r="F1765" s="822" t="s">
        <v>5760</v>
      </c>
      <c r="G1765" s="822" t="s">
        <v>5761</v>
      </c>
      <c r="H1765" s="831">
        <v>1</v>
      </c>
      <c r="I1765" s="831">
        <v>33.33</v>
      </c>
      <c r="J1765" s="822"/>
      <c r="K1765" s="822">
        <v>33.33</v>
      </c>
      <c r="L1765" s="831"/>
      <c r="M1765" s="831"/>
      <c r="N1765" s="822"/>
      <c r="O1765" s="822"/>
      <c r="P1765" s="831"/>
      <c r="Q1765" s="831"/>
      <c r="R1765" s="827"/>
      <c r="S1765" s="832"/>
    </row>
    <row r="1766" spans="1:19" ht="14.45" customHeight="1" x14ac:dyDescent="0.2">
      <c r="A1766" s="821" t="s">
        <v>5435</v>
      </c>
      <c r="B1766" s="822" t="s">
        <v>5436</v>
      </c>
      <c r="C1766" s="822" t="s">
        <v>599</v>
      </c>
      <c r="D1766" s="822" t="s">
        <v>5433</v>
      </c>
      <c r="E1766" s="822" t="s">
        <v>5735</v>
      </c>
      <c r="F1766" s="822" t="s">
        <v>5766</v>
      </c>
      <c r="G1766" s="822" t="s">
        <v>5767</v>
      </c>
      <c r="H1766" s="831">
        <v>2</v>
      </c>
      <c r="I1766" s="831">
        <v>64</v>
      </c>
      <c r="J1766" s="822"/>
      <c r="K1766" s="822">
        <v>32</v>
      </c>
      <c r="L1766" s="831"/>
      <c r="M1766" s="831"/>
      <c r="N1766" s="822"/>
      <c r="O1766" s="822"/>
      <c r="P1766" s="831"/>
      <c r="Q1766" s="831"/>
      <c r="R1766" s="827"/>
      <c r="S1766" s="832"/>
    </row>
    <row r="1767" spans="1:19" ht="14.45" customHeight="1" x14ac:dyDescent="0.2">
      <c r="A1767" s="821" t="s">
        <v>5435</v>
      </c>
      <c r="B1767" s="822" t="s">
        <v>5436</v>
      </c>
      <c r="C1767" s="822" t="s">
        <v>599</v>
      </c>
      <c r="D1767" s="822" t="s">
        <v>5433</v>
      </c>
      <c r="E1767" s="822" t="s">
        <v>5735</v>
      </c>
      <c r="F1767" s="822" t="s">
        <v>5776</v>
      </c>
      <c r="G1767" s="822" t="s">
        <v>5777</v>
      </c>
      <c r="H1767" s="831">
        <v>1</v>
      </c>
      <c r="I1767" s="831">
        <v>59</v>
      </c>
      <c r="J1767" s="822"/>
      <c r="K1767" s="822">
        <v>59</v>
      </c>
      <c r="L1767" s="831"/>
      <c r="M1767" s="831"/>
      <c r="N1767" s="822"/>
      <c r="O1767" s="822"/>
      <c r="P1767" s="831"/>
      <c r="Q1767" s="831"/>
      <c r="R1767" s="827"/>
      <c r="S1767" s="832"/>
    </row>
    <row r="1768" spans="1:19" ht="14.45" customHeight="1" x14ac:dyDescent="0.2">
      <c r="A1768" s="821" t="s">
        <v>5435</v>
      </c>
      <c r="B1768" s="822" t="s">
        <v>5436</v>
      </c>
      <c r="C1768" s="822" t="s">
        <v>599</v>
      </c>
      <c r="D1768" s="822" t="s">
        <v>5433</v>
      </c>
      <c r="E1768" s="822" t="s">
        <v>5735</v>
      </c>
      <c r="F1768" s="822" t="s">
        <v>5784</v>
      </c>
      <c r="G1768" s="822" t="s">
        <v>5785</v>
      </c>
      <c r="H1768" s="831">
        <v>3</v>
      </c>
      <c r="I1768" s="831">
        <v>0</v>
      </c>
      <c r="J1768" s="822"/>
      <c r="K1768" s="822">
        <v>0</v>
      </c>
      <c r="L1768" s="831">
        <v>1</v>
      </c>
      <c r="M1768" s="831">
        <v>0</v>
      </c>
      <c r="N1768" s="822"/>
      <c r="O1768" s="822">
        <v>0</v>
      </c>
      <c r="P1768" s="831"/>
      <c r="Q1768" s="831"/>
      <c r="R1768" s="827"/>
      <c r="S1768" s="832"/>
    </row>
    <row r="1769" spans="1:19" ht="14.45" customHeight="1" x14ac:dyDescent="0.2">
      <c r="A1769" s="821" t="s">
        <v>5435</v>
      </c>
      <c r="B1769" s="822" t="s">
        <v>5436</v>
      </c>
      <c r="C1769" s="822" t="s">
        <v>599</v>
      </c>
      <c r="D1769" s="822" t="s">
        <v>5426</v>
      </c>
      <c r="E1769" s="822" t="s">
        <v>5735</v>
      </c>
      <c r="F1769" s="822" t="s">
        <v>5738</v>
      </c>
      <c r="G1769" s="822" t="s">
        <v>5739</v>
      </c>
      <c r="H1769" s="831">
        <v>1</v>
      </c>
      <c r="I1769" s="831">
        <v>122</v>
      </c>
      <c r="J1769" s="822"/>
      <c r="K1769" s="822">
        <v>122</v>
      </c>
      <c r="L1769" s="831"/>
      <c r="M1769" s="831"/>
      <c r="N1769" s="822"/>
      <c r="O1769" s="822"/>
      <c r="P1769" s="831"/>
      <c r="Q1769" s="831"/>
      <c r="R1769" s="827"/>
      <c r="S1769" s="832"/>
    </row>
    <row r="1770" spans="1:19" ht="14.45" customHeight="1" x14ac:dyDescent="0.2">
      <c r="A1770" s="821" t="s">
        <v>5435</v>
      </c>
      <c r="B1770" s="822" t="s">
        <v>5436</v>
      </c>
      <c r="C1770" s="822" t="s">
        <v>599</v>
      </c>
      <c r="D1770" s="822" t="s">
        <v>2889</v>
      </c>
      <c r="E1770" s="822" t="s">
        <v>5437</v>
      </c>
      <c r="F1770" s="822" t="s">
        <v>5444</v>
      </c>
      <c r="G1770" s="822" t="s">
        <v>5445</v>
      </c>
      <c r="H1770" s="831"/>
      <c r="I1770" s="831"/>
      <c r="J1770" s="822"/>
      <c r="K1770" s="822"/>
      <c r="L1770" s="831"/>
      <c r="M1770" s="831"/>
      <c r="N1770" s="822"/>
      <c r="O1770" s="822"/>
      <c r="P1770" s="831">
        <v>1.7</v>
      </c>
      <c r="Q1770" s="831">
        <v>349.17999999999995</v>
      </c>
      <c r="R1770" s="827"/>
      <c r="S1770" s="832">
        <v>205.39999999999998</v>
      </c>
    </row>
    <row r="1771" spans="1:19" ht="14.45" customHeight="1" x14ac:dyDescent="0.2">
      <c r="A1771" s="821" t="s">
        <v>5435</v>
      </c>
      <c r="B1771" s="822" t="s">
        <v>5436</v>
      </c>
      <c r="C1771" s="822" t="s">
        <v>599</v>
      </c>
      <c r="D1771" s="822" t="s">
        <v>2889</v>
      </c>
      <c r="E1771" s="822" t="s">
        <v>5437</v>
      </c>
      <c r="F1771" s="822" t="s">
        <v>5459</v>
      </c>
      <c r="G1771" s="822" t="s">
        <v>2824</v>
      </c>
      <c r="H1771" s="831"/>
      <c r="I1771" s="831"/>
      <c r="J1771" s="822"/>
      <c r="K1771" s="822"/>
      <c r="L1771" s="831"/>
      <c r="M1771" s="831"/>
      <c r="N1771" s="822"/>
      <c r="O1771" s="822"/>
      <c r="P1771" s="831">
        <v>17.23</v>
      </c>
      <c r="Q1771" s="831">
        <v>135350.96</v>
      </c>
      <c r="R1771" s="827"/>
      <c r="S1771" s="832">
        <v>7855.5403366221699</v>
      </c>
    </row>
    <row r="1772" spans="1:19" ht="14.45" customHeight="1" x14ac:dyDescent="0.2">
      <c r="A1772" s="821" t="s">
        <v>5435</v>
      </c>
      <c r="B1772" s="822" t="s">
        <v>5436</v>
      </c>
      <c r="C1772" s="822" t="s">
        <v>599</v>
      </c>
      <c r="D1772" s="822" t="s">
        <v>2889</v>
      </c>
      <c r="E1772" s="822" t="s">
        <v>5437</v>
      </c>
      <c r="F1772" s="822" t="s">
        <v>5460</v>
      </c>
      <c r="G1772" s="822" t="s">
        <v>5461</v>
      </c>
      <c r="H1772" s="831"/>
      <c r="I1772" s="831"/>
      <c r="J1772" s="822"/>
      <c r="K1772" s="822"/>
      <c r="L1772" s="831"/>
      <c r="M1772" s="831"/>
      <c r="N1772" s="822"/>
      <c r="O1772" s="822"/>
      <c r="P1772" s="831">
        <v>1</v>
      </c>
      <c r="Q1772" s="831">
        <v>28545</v>
      </c>
      <c r="R1772" s="827"/>
      <c r="S1772" s="832">
        <v>28545</v>
      </c>
    </row>
    <row r="1773" spans="1:19" ht="14.45" customHeight="1" x14ac:dyDescent="0.2">
      <c r="A1773" s="821" t="s">
        <v>5435</v>
      </c>
      <c r="B1773" s="822" t="s">
        <v>5436</v>
      </c>
      <c r="C1773" s="822" t="s">
        <v>599</v>
      </c>
      <c r="D1773" s="822" t="s">
        <v>2889</v>
      </c>
      <c r="E1773" s="822" t="s">
        <v>5437</v>
      </c>
      <c r="F1773" s="822" t="s">
        <v>5462</v>
      </c>
      <c r="G1773" s="822" t="s">
        <v>5461</v>
      </c>
      <c r="H1773" s="831"/>
      <c r="I1773" s="831"/>
      <c r="J1773" s="822"/>
      <c r="K1773" s="822"/>
      <c r="L1773" s="831"/>
      <c r="M1773" s="831"/>
      <c r="N1773" s="822"/>
      <c r="O1773" s="822"/>
      <c r="P1773" s="831">
        <v>1</v>
      </c>
      <c r="Q1773" s="831">
        <v>57847.6</v>
      </c>
      <c r="R1773" s="827"/>
      <c r="S1773" s="832">
        <v>57847.6</v>
      </c>
    </row>
    <row r="1774" spans="1:19" ht="14.45" customHeight="1" x14ac:dyDescent="0.2">
      <c r="A1774" s="821" t="s">
        <v>5435</v>
      </c>
      <c r="B1774" s="822" t="s">
        <v>5436</v>
      </c>
      <c r="C1774" s="822" t="s">
        <v>599</v>
      </c>
      <c r="D1774" s="822" t="s">
        <v>2889</v>
      </c>
      <c r="E1774" s="822" t="s">
        <v>5437</v>
      </c>
      <c r="F1774" s="822" t="s">
        <v>5463</v>
      </c>
      <c r="G1774" s="822" t="s">
        <v>5461</v>
      </c>
      <c r="H1774" s="831"/>
      <c r="I1774" s="831"/>
      <c r="J1774" s="822"/>
      <c r="K1774" s="822"/>
      <c r="L1774" s="831"/>
      <c r="M1774" s="831"/>
      <c r="N1774" s="822"/>
      <c r="O1774" s="822"/>
      <c r="P1774" s="831">
        <v>3</v>
      </c>
      <c r="Q1774" s="831">
        <v>329828</v>
      </c>
      <c r="R1774" s="827"/>
      <c r="S1774" s="832">
        <v>109942.66666666667</v>
      </c>
    </row>
    <row r="1775" spans="1:19" ht="14.45" customHeight="1" x14ac:dyDescent="0.2">
      <c r="A1775" s="821" t="s">
        <v>5435</v>
      </c>
      <c r="B1775" s="822" t="s">
        <v>5436</v>
      </c>
      <c r="C1775" s="822" t="s">
        <v>599</v>
      </c>
      <c r="D1775" s="822" t="s">
        <v>2889</v>
      </c>
      <c r="E1775" s="822" t="s">
        <v>5437</v>
      </c>
      <c r="F1775" s="822" t="s">
        <v>5466</v>
      </c>
      <c r="G1775" s="822" t="s">
        <v>5467</v>
      </c>
      <c r="H1775" s="831"/>
      <c r="I1775" s="831"/>
      <c r="J1775" s="822"/>
      <c r="K1775" s="822"/>
      <c r="L1775" s="831"/>
      <c r="M1775" s="831"/>
      <c r="N1775" s="822"/>
      <c r="O1775" s="822"/>
      <c r="P1775" s="831">
        <v>2</v>
      </c>
      <c r="Q1775" s="831">
        <v>11625.5</v>
      </c>
      <c r="R1775" s="827"/>
      <c r="S1775" s="832">
        <v>5812.75</v>
      </c>
    </row>
    <row r="1776" spans="1:19" ht="14.45" customHeight="1" x14ac:dyDescent="0.2">
      <c r="A1776" s="821" t="s">
        <v>5435</v>
      </c>
      <c r="B1776" s="822" t="s">
        <v>5436</v>
      </c>
      <c r="C1776" s="822" t="s">
        <v>599</v>
      </c>
      <c r="D1776" s="822" t="s">
        <v>2889</v>
      </c>
      <c r="E1776" s="822" t="s">
        <v>5437</v>
      </c>
      <c r="F1776" s="822" t="s">
        <v>5473</v>
      </c>
      <c r="G1776" s="822" t="s">
        <v>2095</v>
      </c>
      <c r="H1776" s="831"/>
      <c r="I1776" s="831"/>
      <c r="J1776" s="822"/>
      <c r="K1776" s="822"/>
      <c r="L1776" s="831"/>
      <c r="M1776" s="831"/>
      <c r="N1776" s="822"/>
      <c r="O1776" s="822"/>
      <c r="P1776" s="831">
        <v>3.67</v>
      </c>
      <c r="Q1776" s="831">
        <v>23669.329999999998</v>
      </c>
      <c r="R1776" s="827"/>
      <c r="S1776" s="832">
        <v>6449.4087193460482</v>
      </c>
    </row>
    <row r="1777" spans="1:19" ht="14.45" customHeight="1" x14ac:dyDescent="0.2">
      <c r="A1777" s="821" t="s">
        <v>5435</v>
      </c>
      <c r="B1777" s="822" t="s">
        <v>5436</v>
      </c>
      <c r="C1777" s="822" t="s">
        <v>599</v>
      </c>
      <c r="D1777" s="822" t="s">
        <v>2889</v>
      </c>
      <c r="E1777" s="822" t="s">
        <v>5437</v>
      </c>
      <c r="F1777" s="822" t="s">
        <v>5474</v>
      </c>
      <c r="G1777" s="822" t="s">
        <v>2095</v>
      </c>
      <c r="H1777" s="831"/>
      <c r="I1777" s="831"/>
      <c r="J1777" s="822"/>
      <c r="K1777" s="822"/>
      <c r="L1777" s="831"/>
      <c r="M1777" s="831"/>
      <c r="N1777" s="822"/>
      <c r="O1777" s="822"/>
      <c r="P1777" s="831">
        <v>1.74</v>
      </c>
      <c r="Q1777" s="831">
        <v>44888.520000000004</v>
      </c>
      <c r="R1777" s="827"/>
      <c r="S1777" s="832">
        <v>25798.000000000004</v>
      </c>
    </row>
    <row r="1778" spans="1:19" ht="14.45" customHeight="1" x14ac:dyDescent="0.2">
      <c r="A1778" s="821" t="s">
        <v>5435</v>
      </c>
      <c r="B1778" s="822" t="s">
        <v>5436</v>
      </c>
      <c r="C1778" s="822" t="s">
        <v>599</v>
      </c>
      <c r="D1778" s="822" t="s">
        <v>2889</v>
      </c>
      <c r="E1778" s="822" t="s">
        <v>5437</v>
      </c>
      <c r="F1778" s="822" t="s">
        <v>5475</v>
      </c>
      <c r="G1778" s="822" t="s">
        <v>2107</v>
      </c>
      <c r="H1778" s="831"/>
      <c r="I1778" s="831"/>
      <c r="J1778" s="822"/>
      <c r="K1778" s="822"/>
      <c r="L1778" s="831"/>
      <c r="M1778" s="831"/>
      <c r="N1778" s="822"/>
      <c r="O1778" s="822"/>
      <c r="P1778" s="831">
        <v>33.620000000000005</v>
      </c>
      <c r="Q1778" s="831">
        <v>164421.64000000001</v>
      </c>
      <c r="R1778" s="827"/>
      <c r="S1778" s="832">
        <v>4890.5901249256394</v>
      </c>
    </row>
    <row r="1779" spans="1:19" ht="14.45" customHeight="1" x14ac:dyDescent="0.2">
      <c r="A1779" s="821" t="s">
        <v>5435</v>
      </c>
      <c r="B1779" s="822" t="s">
        <v>5436</v>
      </c>
      <c r="C1779" s="822" t="s">
        <v>599</v>
      </c>
      <c r="D1779" s="822" t="s">
        <v>2889</v>
      </c>
      <c r="E1779" s="822" t="s">
        <v>5437</v>
      </c>
      <c r="F1779" s="822" t="s">
        <v>5481</v>
      </c>
      <c r="G1779" s="822" t="s">
        <v>1298</v>
      </c>
      <c r="H1779" s="831"/>
      <c r="I1779" s="831"/>
      <c r="J1779" s="822"/>
      <c r="K1779" s="822"/>
      <c r="L1779" s="831"/>
      <c r="M1779" s="831"/>
      <c r="N1779" s="822"/>
      <c r="O1779" s="822"/>
      <c r="P1779" s="831">
        <v>3.8</v>
      </c>
      <c r="Q1779" s="831">
        <v>665.75999999999988</v>
      </c>
      <c r="R1779" s="827"/>
      <c r="S1779" s="832">
        <v>175.2</v>
      </c>
    </row>
    <row r="1780" spans="1:19" ht="14.45" customHeight="1" x14ac:dyDescent="0.2">
      <c r="A1780" s="821" t="s">
        <v>5435</v>
      </c>
      <c r="B1780" s="822" t="s">
        <v>5436</v>
      </c>
      <c r="C1780" s="822" t="s">
        <v>599</v>
      </c>
      <c r="D1780" s="822" t="s">
        <v>2889</v>
      </c>
      <c r="E1780" s="822" t="s">
        <v>5437</v>
      </c>
      <c r="F1780" s="822" t="s">
        <v>5482</v>
      </c>
      <c r="G1780" s="822" t="s">
        <v>816</v>
      </c>
      <c r="H1780" s="831"/>
      <c r="I1780" s="831"/>
      <c r="J1780" s="822"/>
      <c r="K1780" s="822"/>
      <c r="L1780" s="831"/>
      <c r="M1780" s="831"/>
      <c r="N1780" s="822"/>
      <c r="O1780" s="822"/>
      <c r="P1780" s="831">
        <v>7.6000000000000005</v>
      </c>
      <c r="Q1780" s="831">
        <v>454.09999999999997</v>
      </c>
      <c r="R1780" s="827"/>
      <c r="S1780" s="832">
        <v>59.749999999999993</v>
      </c>
    </row>
    <row r="1781" spans="1:19" ht="14.45" customHeight="1" x14ac:dyDescent="0.2">
      <c r="A1781" s="821" t="s">
        <v>5435</v>
      </c>
      <c r="B1781" s="822" t="s">
        <v>5436</v>
      </c>
      <c r="C1781" s="822" t="s">
        <v>599</v>
      </c>
      <c r="D1781" s="822" t="s">
        <v>2889</v>
      </c>
      <c r="E1781" s="822" t="s">
        <v>5437</v>
      </c>
      <c r="F1781" s="822" t="s">
        <v>5483</v>
      </c>
      <c r="G1781" s="822" t="s">
        <v>3632</v>
      </c>
      <c r="H1781" s="831"/>
      <c r="I1781" s="831"/>
      <c r="J1781" s="822"/>
      <c r="K1781" s="822"/>
      <c r="L1781" s="831"/>
      <c r="M1781" s="831"/>
      <c r="N1781" s="822"/>
      <c r="O1781" s="822"/>
      <c r="P1781" s="831">
        <v>0.72</v>
      </c>
      <c r="Q1781" s="831">
        <v>494.02000000000004</v>
      </c>
      <c r="R1781" s="827"/>
      <c r="S1781" s="832">
        <v>686.13888888888891</v>
      </c>
    </row>
    <row r="1782" spans="1:19" ht="14.45" customHeight="1" x14ac:dyDescent="0.2">
      <c r="A1782" s="821" t="s">
        <v>5435</v>
      </c>
      <c r="B1782" s="822" t="s">
        <v>5436</v>
      </c>
      <c r="C1782" s="822" t="s">
        <v>599</v>
      </c>
      <c r="D1782" s="822" t="s">
        <v>2889</v>
      </c>
      <c r="E1782" s="822" t="s">
        <v>5437</v>
      </c>
      <c r="F1782" s="822" t="s">
        <v>5484</v>
      </c>
      <c r="G1782" s="822" t="s">
        <v>3632</v>
      </c>
      <c r="H1782" s="831"/>
      <c r="I1782" s="831"/>
      <c r="J1782" s="822"/>
      <c r="K1782" s="822"/>
      <c r="L1782" s="831"/>
      <c r="M1782" s="831"/>
      <c r="N1782" s="822"/>
      <c r="O1782" s="822"/>
      <c r="P1782" s="831">
        <v>2</v>
      </c>
      <c r="Q1782" s="831">
        <v>343.1</v>
      </c>
      <c r="R1782" s="827"/>
      <c r="S1782" s="832">
        <v>171.55</v>
      </c>
    </row>
    <row r="1783" spans="1:19" ht="14.45" customHeight="1" x14ac:dyDescent="0.2">
      <c r="A1783" s="821" t="s">
        <v>5435</v>
      </c>
      <c r="B1783" s="822" t="s">
        <v>5436</v>
      </c>
      <c r="C1783" s="822" t="s">
        <v>599</v>
      </c>
      <c r="D1783" s="822" t="s">
        <v>2889</v>
      </c>
      <c r="E1783" s="822" t="s">
        <v>5437</v>
      </c>
      <c r="F1783" s="822" t="s">
        <v>5485</v>
      </c>
      <c r="G1783" s="822" t="s">
        <v>3632</v>
      </c>
      <c r="H1783" s="831"/>
      <c r="I1783" s="831"/>
      <c r="J1783" s="822"/>
      <c r="K1783" s="822"/>
      <c r="L1783" s="831"/>
      <c r="M1783" s="831"/>
      <c r="N1783" s="822"/>
      <c r="O1783" s="822"/>
      <c r="P1783" s="831">
        <v>5.2</v>
      </c>
      <c r="Q1783" s="831">
        <v>1784.06</v>
      </c>
      <c r="R1783" s="827"/>
      <c r="S1783" s="832">
        <v>343.0884615384615</v>
      </c>
    </row>
    <row r="1784" spans="1:19" ht="14.45" customHeight="1" x14ac:dyDescent="0.2">
      <c r="A1784" s="821" t="s">
        <v>5435</v>
      </c>
      <c r="B1784" s="822" t="s">
        <v>5436</v>
      </c>
      <c r="C1784" s="822" t="s">
        <v>599</v>
      </c>
      <c r="D1784" s="822" t="s">
        <v>2889</v>
      </c>
      <c r="E1784" s="822" t="s">
        <v>5437</v>
      </c>
      <c r="F1784" s="822" t="s">
        <v>5488</v>
      </c>
      <c r="G1784" s="822" t="s">
        <v>5489</v>
      </c>
      <c r="H1784" s="831"/>
      <c r="I1784" s="831"/>
      <c r="J1784" s="822"/>
      <c r="K1784" s="822"/>
      <c r="L1784" s="831"/>
      <c r="M1784" s="831"/>
      <c r="N1784" s="822"/>
      <c r="O1784" s="822"/>
      <c r="P1784" s="831">
        <v>18.2</v>
      </c>
      <c r="Q1784" s="831">
        <v>2135.0300000000002</v>
      </c>
      <c r="R1784" s="827"/>
      <c r="S1784" s="832">
        <v>117.30934065934068</v>
      </c>
    </row>
    <row r="1785" spans="1:19" ht="14.45" customHeight="1" x14ac:dyDescent="0.2">
      <c r="A1785" s="821" t="s">
        <v>5435</v>
      </c>
      <c r="B1785" s="822" t="s">
        <v>5436</v>
      </c>
      <c r="C1785" s="822" t="s">
        <v>599</v>
      </c>
      <c r="D1785" s="822" t="s">
        <v>2889</v>
      </c>
      <c r="E1785" s="822" t="s">
        <v>5437</v>
      </c>
      <c r="F1785" s="822" t="s">
        <v>5490</v>
      </c>
      <c r="G1785" s="822" t="s">
        <v>4160</v>
      </c>
      <c r="H1785" s="831"/>
      <c r="I1785" s="831"/>
      <c r="J1785" s="822"/>
      <c r="K1785" s="822"/>
      <c r="L1785" s="831"/>
      <c r="M1785" s="831"/>
      <c r="N1785" s="822"/>
      <c r="O1785" s="822"/>
      <c r="P1785" s="831">
        <v>0.2</v>
      </c>
      <c r="Q1785" s="831">
        <v>17.899999999999999</v>
      </c>
      <c r="R1785" s="827"/>
      <c r="S1785" s="832">
        <v>89.499999999999986</v>
      </c>
    </row>
    <row r="1786" spans="1:19" ht="14.45" customHeight="1" x14ac:dyDescent="0.2">
      <c r="A1786" s="821" t="s">
        <v>5435</v>
      </c>
      <c r="B1786" s="822" t="s">
        <v>5436</v>
      </c>
      <c r="C1786" s="822" t="s">
        <v>599</v>
      </c>
      <c r="D1786" s="822" t="s">
        <v>2889</v>
      </c>
      <c r="E1786" s="822" t="s">
        <v>5437</v>
      </c>
      <c r="F1786" s="822" t="s">
        <v>5503</v>
      </c>
      <c r="G1786" s="822" t="s">
        <v>5504</v>
      </c>
      <c r="H1786" s="831"/>
      <c r="I1786" s="831"/>
      <c r="J1786" s="822"/>
      <c r="K1786" s="822"/>
      <c r="L1786" s="831"/>
      <c r="M1786" s="831"/>
      <c r="N1786" s="822"/>
      <c r="O1786" s="822"/>
      <c r="P1786" s="831">
        <v>1</v>
      </c>
      <c r="Q1786" s="831">
        <v>69222.2</v>
      </c>
      <c r="R1786" s="827"/>
      <c r="S1786" s="832">
        <v>69222.2</v>
      </c>
    </row>
    <row r="1787" spans="1:19" ht="14.45" customHeight="1" x14ac:dyDescent="0.2">
      <c r="A1787" s="821" t="s">
        <v>5435</v>
      </c>
      <c r="B1787" s="822" t="s">
        <v>5436</v>
      </c>
      <c r="C1787" s="822" t="s">
        <v>599</v>
      </c>
      <c r="D1787" s="822" t="s">
        <v>2889</v>
      </c>
      <c r="E1787" s="822" t="s">
        <v>5437</v>
      </c>
      <c r="F1787" s="822" t="s">
        <v>5515</v>
      </c>
      <c r="G1787" s="822" t="s">
        <v>5516</v>
      </c>
      <c r="H1787" s="831"/>
      <c r="I1787" s="831"/>
      <c r="J1787" s="822"/>
      <c r="K1787" s="822"/>
      <c r="L1787" s="831"/>
      <c r="M1787" s="831"/>
      <c r="N1787" s="822"/>
      <c r="O1787" s="822"/>
      <c r="P1787" s="831">
        <v>2</v>
      </c>
      <c r="Q1787" s="831">
        <v>13412.98</v>
      </c>
      <c r="R1787" s="827"/>
      <c r="S1787" s="832">
        <v>6706.49</v>
      </c>
    </row>
    <row r="1788" spans="1:19" ht="14.45" customHeight="1" x14ac:dyDescent="0.2">
      <c r="A1788" s="821" t="s">
        <v>5435</v>
      </c>
      <c r="B1788" s="822" t="s">
        <v>5436</v>
      </c>
      <c r="C1788" s="822" t="s">
        <v>599</v>
      </c>
      <c r="D1788" s="822" t="s">
        <v>2889</v>
      </c>
      <c r="E1788" s="822" t="s">
        <v>5437</v>
      </c>
      <c r="F1788" s="822" t="s">
        <v>5520</v>
      </c>
      <c r="G1788" s="822" t="s">
        <v>2721</v>
      </c>
      <c r="H1788" s="831"/>
      <c r="I1788" s="831"/>
      <c r="J1788" s="822"/>
      <c r="K1788" s="822"/>
      <c r="L1788" s="831">
        <v>1.4</v>
      </c>
      <c r="M1788" s="831">
        <v>807.38</v>
      </c>
      <c r="N1788" s="822">
        <v>1</v>
      </c>
      <c r="O1788" s="822">
        <v>576.70000000000005</v>
      </c>
      <c r="P1788" s="831">
        <v>1.2</v>
      </c>
      <c r="Q1788" s="831">
        <v>692.04000000000008</v>
      </c>
      <c r="R1788" s="827">
        <v>0.85714285714285721</v>
      </c>
      <c r="S1788" s="832">
        <v>576.70000000000005</v>
      </c>
    </row>
    <row r="1789" spans="1:19" ht="14.45" customHeight="1" x14ac:dyDescent="0.2">
      <c r="A1789" s="821" t="s">
        <v>5435</v>
      </c>
      <c r="B1789" s="822" t="s">
        <v>5436</v>
      </c>
      <c r="C1789" s="822" t="s">
        <v>599</v>
      </c>
      <c r="D1789" s="822" t="s">
        <v>2889</v>
      </c>
      <c r="E1789" s="822" t="s">
        <v>5437</v>
      </c>
      <c r="F1789" s="822" t="s">
        <v>5521</v>
      </c>
      <c r="G1789" s="822" t="s">
        <v>2721</v>
      </c>
      <c r="H1789" s="831"/>
      <c r="I1789" s="831"/>
      <c r="J1789" s="822"/>
      <c r="K1789" s="822"/>
      <c r="L1789" s="831">
        <v>0.60000000000000009</v>
      </c>
      <c r="M1789" s="831">
        <v>320.15999999999997</v>
      </c>
      <c r="N1789" s="822">
        <v>1</v>
      </c>
      <c r="O1789" s="822">
        <v>533.59999999999991</v>
      </c>
      <c r="P1789" s="831">
        <v>1.2</v>
      </c>
      <c r="Q1789" s="831">
        <v>640.32000000000005</v>
      </c>
      <c r="R1789" s="827">
        <v>2.0000000000000004</v>
      </c>
      <c r="S1789" s="832">
        <v>533.6</v>
      </c>
    </row>
    <row r="1790" spans="1:19" ht="14.45" customHeight="1" x14ac:dyDescent="0.2">
      <c r="A1790" s="821" t="s">
        <v>5435</v>
      </c>
      <c r="B1790" s="822" t="s">
        <v>5436</v>
      </c>
      <c r="C1790" s="822" t="s">
        <v>599</v>
      </c>
      <c r="D1790" s="822" t="s">
        <v>2889</v>
      </c>
      <c r="E1790" s="822" t="s">
        <v>5437</v>
      </c>
      <c r="F1790" s="822" t="s">
        <v>5525</v>
      </c>
      <c r="G1790" s="822" t="s">
        <v>5526</v>
      </c>
      <c r="H1790" s="831"/>
      <c r="I1790" s="831"/>
      <c r="J1790" s="822"/>
      <c r="K1790" s="822"/>
      <c r="L1790" s="831"/>
      <c r="M1790" s="831"/>
      <c r="N1790" s="822"/>
      <c r="O1790" s="822"/>
      <c r="P1790" s="831">
        <v>1</v>
      </c>
      <c r="Q1790" s="831">
        <v>3207.56</v>
      </c>
      <c r="R1790" s="827"/>
      <c r="S1790" s="832">
        <v>3207.56</v>
      </c>
    </row>
    <row r="1791" spans="1:19" ht="14.45" customHeight="1" x14ac:dyDescent="0.2">
      <c r="A1791" s="821" t="s">
        <v>5435</v>
      </c>
      <c r="B1791" s="822" t="s">
        <v>5436</v>
      </c>
      <c r="C1791" s="822" t="s">
        <v>599</v>
      </c>
      <c r="D1791" s="822" t="s">
        <v>2889</v>
      </c>
      <c r="E1791" s="822" t="s">
        <v>5437</v>
      </c>
      <c r="F1791" s="822" t="s">
        <v>5530</v>
      </c>
      <c r="G1791" s="822" t="s">
        <v>5529</v>
      </c>
      <c r="H1791" s="831"/>
      <c r="I1791" s="831"/>
      <c r="J1791" s="822"/>
      <c r="K1791" s="822"/>
      <c r="L1791" s="831"/>
      <c r="M1791" s="831"/>
      <c r="N1791" s="822"/>
      <c r="O1791" s="822"/>
      <c r="P1791" s="831">
        <v>1</v>
      </c>
      <c r="Q1791" s="831">
        <v>65667.25</v>
      </c>
      <c r="R1791" s="827"/>
      <c r="S1791" s="832">
        <v>65667.25</v>
      </c>
    </row>
    <row r="1792" spans="1:19" ht="14.45" customHeight="1" x14ac:dyDescent="0.2">
      <c r="A1792" s="821" t="s">
        <v>5435</v>
      </c>
      <c r="B1792" s="822" t="s">
        <v>5436</v>
      </c>
      <c r="C1792" s="822" t="s">
        <v>599</v>
      </c>
      <c r="D1792" s="822" t="s">
        <v>2889</v>
      </c>
      <c r="E1792" s="822" t="s">
        <v>5437</v>
      </c>
      <c r="F1792" s="822" t="s">
        <v>5535</v>
      </c>
      <c r="G1792" s="822" t="s">
        <v>758</v>
      </c>
      <c r="H1792" s="831"/>
      <c r="I1792" s="831"/>
      <c r="J1792" s="822"/>
      <c r="K1792" s="822"/>
      <c r="L1792" s="831"/>
      <c r="M1792" s="831"/>
      <c r="N1792" s="822"/>
      <c r="O1792" s="822"/>
      <c r="P1792" s="831">
        <v>0.36</v>
      </c>
      <c r="Q1792" s="831">
        <v>189.29</v>
      </c>
      <c r="R1792" s="827"/>
      <c r="S1792" s="832">
        <v>525.80555555555554</v>
      </c>
    </row>
    <row r="1793" spans="1:19" ht="14.45" customHeight="1" x14ac:dyDescent="0.2">
      <c r="A1793" s="821" t="s">
        <v>5435</v>
      </c>
      <c r="B1793" s="822" t="s">
        <v>5436</v>
      </c>
      <c r="C1793" s="822" t="s">
        <v>599</v>
      </c>
      <c r="D1793" s="822" t="s">
        <v>2889</v>
      </c>
      <c r="E1793" s="822" t="s">
        <v>5437</v>
      </c>
      <c r="F1793" s="822" t="s">
        <v>5545</v>
      </c>
      <c r="G1793" s="822" t="s">
        <v>5546</v>
      </c>
      <c r="H1793" s="831"/>
      <c r="I1793" s="831"/>
      <c r="J1793" s="822"/>
      <c r="K1793" s="822"/>
      <c r="L1793" s="831"/>
      <c r="M1793" s="831"/>
      <c r="N1793" s="822"/>
      <c r="O1793" s="822"/>
      <c r="P1793" s="831">
        <v>4</v>
      </c>
      <c r="Q1793" s="831">
        <v>264000</v>
      </c>
      <c r="R1793" s="827"/>
      <c r="S1793" s="832">
        <v>66000</v>
      </c>
    </row>
    <row r="1794" spans="1:19" ht="14.45" customHeight="1" x14ac:dyDescent="0.2">
      <c r="A1794" s="821" t="s">
        <v>5435</v>
      </c>
      <c r="B1794" s="822" t="s">
        <v>5436</v>
      </c>
      <c r="C1794" s="822" t="s">
        <v>599</v>
      </c>
      <c r="D1794" s="822" t="s">
        <v>2889</v>
      </c>
      <c r="E1794" s="822" t="s">
        <v>5437</v>
      </c>
      <c r="F1794" s="822" t="s">
        <v>5547</v>
      </c>
      <c r="G1794" s="822" t="s">
        <v>912</v>
      </c>
      <c r="H1794" s="831"/>
      <c r="I1794" s="831"/>
      <c r="J1794" s="822"/>
      <c r="K1794" s="822"/>
      <c r="L1794" s="831"/>
      <c r="M1794" s="831"/>
      <c r="N1794" s="822"/>
      <c r="O1794" s="822"/>
      <c r="P1794" s="831">
        <v>19.899999999999999</v>
      </c>
      <c r="Q1794" s="831">
        <v>2894.06</v>
      </c>
      <c r="R1794" s="827"/>
      <c r="S1794" s="832">
        <v>145.43015075376886</v>
      </c>
    </row>
    <row r="1795" spans="1:19" ht="14.45" customHeight="1" x14ac:dyDescent="0.2">
      <c r="A1795" s="821" t="s">
        <v>5435</v>
      </c>
      <c r="B1795" s="822" t="s">
        <v>5436</v>
      </c>
      <c r="C1795" s="822" t="s">
        <v>599</v>
      </c>
      <c r="D1795" s="822" t="s">
        <v>2889</v>
      </c>
      <c r="E1795" s="822" t="s">
        <v>5437</v>
      </c>
      <c r="F1795" s="822" t="s">
        <v>5548</v>
      </c>
      <c r="G1795" s="822" t="s">
        <v>2824</v>
      </c>
      <c r="H1795" s="831"/>
      <c r="I1795" s="831"/>
      <c r="J1795" s="822"/>
      <c r="K1795" s="822"/>
      <c r="L1795" s="831"/>
      <c r="M1795" s="831"/>
      <c r="N1795" s="822"/>
      <c r="O1795" s="822"/>
      <c r="P1795" s="831">
        <v>4</v>
      </c>
      <c r="Q1795" s="831">
        <v>94586.8</v>
      </c>
      <c r="R1795" s="827"/>
      <c r="S1795" s="832">
        <v>23646.7</v>
      </c>
    </row>
    <row r="1796" spans="1:19" ht="14.45" customHeight="1" x14ac:dyDescent="0.2">
      <c r="A1796" s="821" t="s">
        <v>5435</v>
      </c>
      <c r="B1796" s="822" t="s">
        <v>5436</v>
      </c>
      <c r="C1796" s="822" t="s">
        <v>599</v>
      </c>
      <c r="D1796" s="822" t="s">
        <v>2889</v>
      </c>
      <c r="E1796" s="822" t="s">
        <v>5437</v>
      </c>
      <c r="F1796" s="822" t="s">
        <v>5549</v>
      </c>
      <c r="G1796" s="822" t="s">
        <v>2512</v>
      </c>
      <c r="H1796" s="831"/>
      <c r="I1796" s="831"/>
      <c r="J1796" s="822"/>
      <c r="K1796" s="822"/>
      <c r="L1796" s="831"/>
      <c r="M1796" s="831"/>
      <c r="N1796" s="822"/>
      <c r="O1796" s="822"/>
      <c r="P1796" s="831">
        <v>3.63</v>
      </c>
      <c r="Q1796" s="831">
        <v>329.06000000000006</v>
      </c>
      <c r="R1796" s="827"/>
      <c r="S1796" s="832">
        <v>90.650137741046848</v>
      </c>
    </row>
    <row r="1797" spans="1:19" ht="14.45" customHeight="1" x14ac:dyDescent="0.2">
      <c r="A1797" s="821" t="s">
        <v>5435</v>
      </c>
      <c r="B1797" s="822" t="s">
        <v>5436</v>
      </c>
      <c r="C1797" s="822" t="s">
        <v>599</v>
      </c>
      <c r="D1797" s="822" t="s">
        <v>2889</v>
      </c>
      <c r="E1797" s="822" t="s">
        <v>5437</v>
      </c>
      <c r="F1797" s="822" t="s">
        <v>5550</v>
      </c>
      <c r="G1797" s="822" t="s">
        <v>5551</v>
      </c>
      <c r="H1797" s="831"/>
      <c r="I1797" s="831"/>
      <c r="J1797" s="822"/>
      <c r="K1797" s="822"/>
      <c r="L1797" s="831"/>
      <c r="M1797" s="831"/>
      <c r="N1797" s="822"/>
      <c r="O1797" s="822"/>
      <c r="P1797" s="831">
        <v>1</v>
      </c>
      <c r="Q1797" s="831">
        <v>8102.07</v>
      </c>
      <c r="R1797" s="827"/>
      <c r="S1797" s="832">
        <v>8102.07</v>
      </c>
    </row>
    <row r="1798" spans="1:19" ht="14.45" customHeight="1" x14ac:dyDescent="0.2">
      <c r="A1798" s="821" t="s">
        <v>5435</v>
      </c>
      <c r="B1798" s="822" t="s">
        <v>5436</v>
      </c>
      <c r="C1798" s="822" t="s">
        <v>599</v>
      </c>
      <c r="D1798" s="822" t="s">
        <v>2889</v>
      </c>
      <c r="E1798" s="822" t="s">
        <v>5437</v>
      </c>
      <c r="F1798" s="822" t="s">
        <v>5559</v>
      </c>
      <c r="G1798" s="822" t="s">
        <v>5556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2</v>
      </c>
      <c r="Q1798" s="831">
        <v>698.9</v>
      </c>
      <c r="R1798" s="827"/>
      <c r="S1798" s="832">
        <v>349.45</v>
      </c>
    </row>
    <row r="1799" spans="1:19" ht="14.45" customHeight="1" x14ac:dyDescent="0.2">
      <c r="A1799" s="821" t="s">
        <v>5435</v>
      </c>
      <c r="B1799" s="822" t="s">
        <v>5436</v>
      </c>
      <c r="C1799" s="822" t="s">
        <v>599</v>
      </c>
      <c r="D1799" s="822" t="s">
        <v>2889</v>
      </c>
      <c r="E1799" s="822" t="s">
        <v>5437</v>
      </c>
      <c r="F1799" s="822" t="s">
        <v>5560</v>
      </c>
      <c r="G1799" s="822" t="s">
        <v>2174</v>
      </c>
      <c r="H1799" s="831"/>
      <c r="I1799" s="831"/>
      <c r="J1799" s="822"/>
      <c r="K1799" s="822"/>
      <c r="L1799" s="831"/>
      <c r="M1799" s="831"/>
      <c r="N1799" s="822"/>
      <c r="O1799" s="822"/>
      <c r="P1799" s="831">
        <v>1</v>
      </c>
      <c r="Q1799" s="831">
        <v>42782.86</v>
      </c>
      <c r="R1799" s="827"/>
      <c r="S1799" s="832">
        <v>42782.86</v>
      </c>
    </row>
    <row r="1800" spans="1:19" ht="14.45" customHeight="1" x14ac:dyDescent="0.2">
      <c r="A1800" s="821" t="s">
        <v>5435</v>
      </c>
      <c r="B1800" s="822" t="s">
        <v>5436</v>
      </c>
      <c r="C1800" s="822" t="s">
        <v>599</v>
      </c>
      <c r="D1800" s="822" t="s">
        <v>2889</v>
      </c>
      <c r="E1800" s="822" t="s">
        <v>5437</v>
      </c>
      <c r="F1800" s="822" t="s">
        <v>5567</v>
      </c>
      <c r="G1800" s="822" t="s">
        <v>5551</v>
      </c>
      <c r="H1800" s="831"/>
      <c r="I1800" s="831"/>
      <c r="J1800" s="822"/>
      <c r="K1800" s="822"/>
      <c r="L1800" s="831"/>
      <c r="M1800" s="831"/>
      <c r="N1800" s="822"/>
      <c r="O1800" s="822"/>
      <c r="P1800" s="831">
        <v>1</v>
      </c>
      <c r="Q1800" s="831">
        <v>16204.2</v>
      </c>
      <c r="R1800" s="827"/>
      <c r="S1800" s="832">
        <v>16204.2</v>
      </c>
    </row>
    <row r="1801" spans="1:19" ht="14.45" customHeight="1" x14ac:dyDescent="0.2">
      <c r="A1801" s="821" t="s">
        <v>5435</v>
      </c>
      <c r="B1801" s="822" t="s">
        <v>5436</v>
      </c>
      <c r="C1801" s="822" t="s">
        <v>599</v>
      </c>
      <c r="D1801" s="822" t="s">
        <v>2889</v>
      </c>
      <c r="E1801" s="822" t="s">
        <v>5437</v>
      </c>
      <c r="F1801" s="822" t="s">
        <v>5572</v>
      </c>
      <c r="G1801" s="822" t="s">
        <v>2530</v>
      </c>
      <c r="H1801" s="831"/>
      <c r="I1801" s="831"/>
      <c r="J1801" s="822"/>
      <c r="K1801" s="822"/>
      <c r="L1801" s="831"/>
      <c r="M1801" s="831"/>
      <c r="N1801" s="822"/>
      <c r="O1801" s="822"/>
      <c r="P1801" s="831">
        <v>2</v>
      </c>
      <c r="Q1801" s="831">
        <v>163.62</v>
      </c>
      <c r="R1801" s="827"/>
      <c r="S1801" s="832">
        <v>81.81</v>
      </c>
    </row>
    <row r="1802" spans="1:19" ht="14.45" customHeight="1" x14ac:dyDescent="0.2">
      <c r="A1802" s="821" t="s">
        <v>5435</v>
      </c>
      <c r="B1802" s="822" t="s">
        <v>5436</v>
      </c>
      <c r="C1802" s="822" t="s">
        <v>599</v>
      </c>
      <c r="D1802" s="822" t="s">
        <v>2889</v>
      </c>
      <c r="E1802" s="822" t="s">
        <v>5437</v>
      </c>
      <c r="F1802" s="822" t="s">
        <v>5573</v>
      </c>
      <c r="G1802" s="822" t="s">
        <v>2645</v>
      </c>
      <c r="H1802" s="831"/>
      <c r="I1802" s="831"/>
      <c r="J1802" s="822"/>
      <c r="K1802" s="822"/>
      <c r="L1802" s="831"/>
      <c r="M1802" s="831"/>
      <c r="N1802" s="822"/>
      <c r="O1802" s="822"/>
      <c r="P1802" s="831">
        <v>1.7000000000000002</v>
      </c>
      <c r="Q1802" s="831">
        <v>465.79999999999995</v>
      </c>
      <c r="R1802" s="827"/>
      <c r="S1802" s="832">
        <v>273.99999999999994</v>
      </c>
    </row>
    <row r="1803" spans="1:19" ht="14.45" customHeight="1" x14ac:dyDescent="0.2">
      <c r="A1803" s="821" t="s">
        <v>5435</v>
      </c>
      <c r="B1803" s="822" t="s">
        <v>5436</v>
      </c>
      <c r="C1803" s="822" t="s">
        <v>599</v>
      </c>
      <c r="D1803" s="822" t="s">
        <v>2889</v>
      </c>
      <c r="E1803" s="822" t="s">
        <v>5437</v>
      </c>
      <c r="F1803" s="822" t="s">
        <v>5579</v>
      </c>
      <c r="G1803" s="822" t="s">
        <v>5580</v>
      </c>
      <c r="H1803" s="831"/>
      <c r="I1803" s="831"/>
      <c r="J1803" s="822"/>
      <c r="K1803" s="822"/>
      <c r="L1803" s="831"/>
      <c r="M1803" s="831"/>
      <c r="N1803" s="822"/>
      <c r="O1803" s="822"/>
      <c r="P1803" s="831">
        <v>1</v>
      </c>
      <c r="Q1803" s="831">
        <v>81862.990000000005</v>
      </c>
      <c r="R1803" s="827"/>
      <c r="S1803" s="832">
        <v>81862.990000000005</v>
      </c>
    </row>
    <row r="1804" spans="1:19" ht="14.45" customHeight="1" x14ac:dyDescent="0.2">
      <c r="A1804" s="821" t="s">
        <v>5435</v>
      </c>
      <c r="B1804" s="822" t="s">
        <v>5436</v>
      </c>
      <c r="C1804" s="822" t="s">
        <v>599</v>
      </c>
      <c r="D1804" s="822" t="s">
        <v>2889</v>
      </c>
      <c r="E1804" s="822" t="s">
        <v>5437</v>
      </c>
      <c r="F1804" s="822" t="s">
        <v>5583</v>
      </c>
      <c r="G1804" s="822" t="s">
        <v>2810</v>
      </c>
      <c r="H1804" s="831"/>
      <c r="I1804" s="831"/>
      <c r="J1804" s="822"/>
      <c r="K1804" s="822"/>
      <c r="L1804" s="831"/>
      <c r="M1804" s="831"/>
      <c r="N1804" s="822"/>
      <c r="O1804" s="822"/>
      <c r="P1804" s="831">
        <v>1</v>
      </c>
      <c r="Q1804" s="831">
        <v>1726.45</v>
      </c>
      <c r="R1804" s="827"/>
      <c r="S1804" s="832">
        <v>1726.45</v>
      </c>
    </row>
    <row r="1805" spans="1:19" ht="14.45" customHeight="1" x14ac:dyDescent="0.2">
      <c r="A1805" s="821" t="s">
        <v>5435</v>
      </c>
      <c r="B1805" s="822" t="s">
        <v>5436</v>
      </c>
      <c r="C1805" s="822" t="s">
        <v>599</v>
      </c>
      <c r="D1805" s="822" t="s">
        <v>2889</v>
      </c>
      <c r="E1805" s="822" t="s">
        <v>5437</v>
      </c>
      <c r="F1805" s="822" t="s">
        <v>5584</v>
      </c>
      <c r="G1805" s="822" t="s">
        <v>5585</v>
      </c>
      <c r="H1805" s="831"/>
      <c r="I1805" s="831"/>
      <c r="J1805" s="822"/>
      <c r="K1805" s="822"/>
      <c r="L1805" s="831"/>
      <c r="M1805" s="831"/>
      <c r="N1805" s="822"/>
      <c r="O1805" s="822"/>
      <c r="P1805" s="831">
        <v>4</v>
      </c>
      <c r="Q1805" s="831">
        <v>16330.02</v>
      </c>
      <c r="R1805" s="827"/>
      <c r="S1805" s="832">
        <v>4082.5050000000001</v>
      </c>
    </row>
    <row r="1806" spans="1:19" ht="14.45" customHeight="1" x14ac:dyDescent="0.2">
      <c r="A1806" s="821" t="s">
        <v>5435</v>
      </c>
      <c r="B1806" s="822" t="s">
        <v>5436</v>
      </c>
      <c r="C1806" s="822" t="s">
        <v>599</v>
      </c>
      <c r="D1806" s="822" t="s">
        <v>2889</v>
      </c>
      <c r="E1806" s="822" t="s">
        <v>5437</v>
      </c>
      <c r="F1806" s="822" t="s">
        <v>5586</v>
      </c>
      <c r="G1806" s="822" t="s">
        <v>3875</v>
      </c>
      <c r="H1806" s="831"/>
      <c r="I1806" s="831"/>
      <c r="J1806" s="822"/>
      <c r="K1806" s="822"/>
      <c r="L1806" s="831"/>
      <c r="M1806" s="831"/>
      <c r="N1806" s="822"/>
      <c r="O1806" s="822"/>
      <c r="P1806" s="831">
        <v>10.37</v>
      </c>
      <c r="Q1806" s="831">
        <v>81869.490000000005</v>
      </c>
      <c r="R1806" s="827"/>
      <c r="S1806" s="832">
        <v>7894.8399228543885</v>
      </c>
    </row>
    <row r="1807" spans="1:19" ht="14.45" customHeight="1" x14ac:dyDescent="0.2">
      <c r="A1807" s="821" t="s">
        <v>5435</v>
      </c>
      <c r="B1807" s="822" t="s">
        <v>5436</v>
      </c>
      <c r="C1807" s="822" t="s">
        <v>599</v>
      </c>
      <c r="D1807" s="822" t="s">
        <v>2889</v>
      </c>
      <c r="E1807" s="822" t="s">
        <v>5437</v>
      </c>
      <c r="F1807" s="822" t="s">
        <v>5602</v>
      </c>
      <c r="G1807" s="822" t="s">
        <v>3875</v>
      </c>
      <c r="H1807" s="831"/>
      <c r="I1807" s="831"/>
      <c r="J1807" s="822"/>
      <c r="K1807" s="822"/>
      <c r="L1807" s="831"/>
      <c r="M1807" s="831"/>
      <c r="N1807" s="822"/>
      <c r="O1807" s="822"/>
      <c r="P1807" s="831">
        <v>15.57</v>
      </c>
      <c r="Q1807" s="831">
        <v>307183.8</v>
      </c>
      <c r="R1807" s="827"/>
      <c r="S1807" s="832">
        <v>19729.210019267823</v>
      </c>
    </row>
    <row r="1808" spans="1:19" ht="14.45" customHeight="1" x14ac:dyDescent="0.2">
      <c r="A1808" s="821" t="s">
        <v>5435</v>
      </c>
      <c r="B1808" s="822" t="s">
        <v>5436</v>
      </c>
      <c r="C1808" s="822" t="s">
        <v>599</v>
      </c>
      <c r="D1808" s="822" t="s">
        <v>2889</v>
      </c>
      <c r="E1808" s="822" t="s">
        <v>5437</v>
      </c>
      <c r="F1808" s="822" t="s">
        <v>5605</v>
      </c>
      <c r="G1808" s="822" t="s">
        <v>5606</v>
      </c>
      <c r="H1808" s="831"/>
      <c r="I1808" s="831"/>
      <c r="J1808" s="822"/>
      <c r="K1808" s="822"/>
      <c r="L1808" s="831"/>
      <c r="M1808" s="831"/>
      <c r="N1808" s="822"/>
      <c r="O1808" s="822"/>
      <c r="P1808" s="831">
        <v>2</v>
      </c>
      <c r="Q1808" s="831">
        <v>2373.14</v>
      </c>
      <c r="R1808" s="827"/>
      <c r="S1808" s="832">
        <v>1186.57</v>
      </c>
    </row>
    <row r="1809" spans="1:19" ht="14.45" customHeight="1" x14ac:dyDescent="0.2">
      <c r="A1809" s="821" t="s">
        <v>5435</v>
      </c>
      <c r="B1809" s="822" t="s">
        <v>5436</v>
      </c>
      <c r="C1809" s="822" t="s">
        <v>599</v>
      </c>
      <c r="D1809" s="822" t="s">
        <v>2889</v>
      </c>
      <c r="E1809" s="822" t="s">
        <v>5437</v>
      </c>
      <c r="F1809" s="822" t="s">
        <v>5613</v>
      </c>
      <c r="G1809" s="822" t="s">
        <v>5614</v>
      </c>
      <c r="H1809" s="831"/>
      <c r="I1809" s="831"/>
      <c r="J1809" s="822"/>
      <c r="K1809" s="822"/>
      <c r="L1809" s="831"/>
      <c r="M1809" s="831"/>
      <c r="N1809" s="822"/>
      <c r="O1809" s="822"/>
      <c r="P1809" s="831">
        <v>1</v>
      </c>
      <c r="Q1809" s="831">
        <v>45829.88</v>
      </c>
      <c r="R1809" s="827"/>
      <c r="S1809" s="832">
        <v>45829.88</v>
      </c>
    </row>
    <row r="1810" spans="1:19" ht="14.45" customHeight="1" x14ac:dyDescent="0.2">
      <c r="A1810" s="821" t="s">
        <v>5435</v>
      </c>
      <c r="B1810" s="822" t="s">
        <v>5436</v>
      </c>
      <c r="C1810" s="822" t="s">
        <v>599</v>
      </c>
      <c r="D1810" s="822" t="s">
        <v>2889</v>
      </c>
      <c r="E1810" s="822" t="s">
        <v>5437</v>
      </c>
      <c r="F1810" s="822" t="s">
        <v>5615</v>
      </c>
      <c r="G1810" s="822" t="s">
        <v>845</v>
      </c>
      <c r="H1810" s="831"/>
      <c r="I1810" s="831"/>
      <c r="J1810" s="822"/>
      <c r="K1810" s="822"/>
      <c r="L1810" s="831"/>
      <c r="M1810" s="831"/>
      <c r="N1810" s="822"/>
      <c r="O1810" s="822"/>
      <c r="P1810" s="831">
        <v>13.370000000000001</v>
      </c>
      <c r="Q1810" s="831">
        <v>2849.94</v>
      </c>
      <c r="R1810" s="827"/>
      <c r="S1810" s="832">
        <v>213.15931189229619</v>
      </c>
    </row>
    <row r="1811" spans="1:19" ht="14.45" customHeight="1" x14ac:dyDescent="0.2">
      <c r="A1811" s="821" t="s">
        <v>5435</v>
      </c>
      <c r="B1811" s="822" t="s">
        <v>5436</v>
      </c>
      <c r="C1811" s="822" t="s">
        <v>599</v>
      </c>
      <c r="D1811" s="822" t="s">
        <v>2889</v>
      </c>
      <c r="E1811" s="822" t="s">
        <v>5437</v>
      </c>
      <c r="F1811" s="822" t="s">
        <v>5616</v>
      </c>
      <c r="G1811" s="822" t="s">
        <v>845</v>
      </c>
      <c r="H1811" s="831"/>
      <c r="I1811" s="831"/>
      <c r="J1811" s="822"/>
      <c r="K1811" s="822"/>
      <c r="L1811" s="831"/>
      <c r="M1811" s="831"/>
      <c r="N1811" s="822"/>
      <c r="O1811" s="822"/>
      <c r="P1811" s="831">
        <v>5</v>
      </c>
      <c r="Q1811" s="831">
        <v>364.6</v>
      </c>
      <c r="R1811" s="827"/>
      <c r="S1811" s="832">
        <v>72.92</v>
      </c>
    </row>
    <row r="1812" spans="1:19" ht="14.45" customHeight="1" x14ac:dyDescent="0.2">
      <c r="A1812" s="821" t="s">
        <v>5435</v>
      </c>
      <c r="B1812" s="822" t="s">
        <v>5436</v>
      </c>
      <c r="C1812" s="822" t="s">
        <v>599</v>
      </c>
      <c r="D1812" s="822" t="s">
        <v>2889</v>
      </c>
      <c r="E1812" s="822" t="s">
        <v>5437</v>
      </c>
      <c r="F1812" s="822" t="s">
        <v>5618</v>
      </c>
      <c r="G1812" s="822" t="s">
        <v>1246</v>
      </c>
      <c r="H1812" s="831"/>
      <c r="I1812" s="831"/>
      <c r="J1812" s="822"/>
      <c r="K1812" s="822"/>
      <c r="L1812" s="831"/>
      <c r="M1812" s="831"/>
      <c r="N1812" s="822"/>
      <c r="O1812" s="822"/>
      <c r="P1812" s="831">
        <v>6</v>
      </c>
      <c r="Q1812" s="831">
        <v>890.76</v>
      </c>
      <c r="R1812" s="827"/>
      <c r="S1812" s="832">
        <v>148.46</v>
      </c>
    </row>
    <row r="1813" spans="1:19" ht="14.45" customHeight="1" x14ac:dyDescent="0.2">
      <c r="A1813" s="821" t="s">
        <v>5435</v>
      </c>
      <c r="B1813" s="822" t="s">
        <v>5436</v>
      </c>
      <c r="C1813" s="822" t="s">
        <v>599</v>
      </c>
      <c r="D1813" s="822" t="s">
        <v>2889</v>
      </c>
      <c r="E1813" s="822" t="s">
        <v>5437</v>
      </c>
      <c r="F1813" s="822" t="s">
        <v>5627</v>
      </c>
      <c r="G1813" s="822" t="s">
        <v>752</v>
      </c>
      <c r="H1813" s="831"/>
      <c r="I1813" s="831"/>
      <c r="J1813" s="822"/>
      <c r="K1813" s="822"/>
      <c r="L1813" s="831"/>
      <c r="M1813" s="831"/>
      <c r="N1813" s="822"/>
      <c r="O1813" s="822"/>
      <c r="P1813" s="831">
        <v>6.7099999999999991</v>
      </c>
      <c r="Q1813" s="831">
        <v>744.81000000000006</v>
      </c>
      <c r="R1813" s="827"/>
      <c r="S1813" s="832">
        <v>111.00000000000003</v>
      </c>
    </row>
    <row r="1814" spans="1:19" ht="14.45" customHeight="1" x14ac:dyDescent="0.2">
      <c r="A1814" s="821" t="s">
        <v>5435</v>
      </c>
      <c r="B1814" s="822" t="s">
        <v>5436</v>
      </c>
      <c r="C1814" s="822" t="s">
        <v>599</v>
      </c>
      <c r="D1814" s="822" t="s">
        <v>2889</v>
      </c>
      <c r="E1814" s="822" t="s">
        <v>5437</v>
      </c>
      <c r="F1814" s="822" t="s">
        <v>5628</v>
      </c>
      <c r="G1814" s="822" t="s">
        <v>752</v>
      </c>
      <c r="H1814" s="831"/>
      <c r="I1814" s="831"/>
      <c r="J1814" s="822"/>
      <c r="K1814" s="822"/>
      <c r="L1814" s="831"/>
      <c r="M1814" s="831"/>
      <c r="N1814" s="822"/>
      <c r="O1814" s="822"/>
      <c r="P1814" s="831">
        <v>3.82</v>
      </c>
      <c r="Q1814" s="831">
        <v>1100.55</v>
      </c>
      <c r="R1814" s="827"/>
      <c r="S1814" s="832">
        <v>288.10209424083769</v>
      </c>
    </row>
    <row r="1815" spans="1:19" ht="14.45" customHeight="1" x14ac:dyDescent="0.2">
      <c r="A1815" s="821" t="s">
        <v>5435</v>
      </c>
      <c r="B1815" s="822" t="s">
        <v>5436</v>
      </c>
      <c r="C1815" s="822" t="s">
        <v>599</v>
      </c>
      <c r="D1815" s="822" t="s">
        <v>2889</v>
      </c>
      <c r="E1815" s="822" t="s">
        <v>5437</v>
      </c>
      <c r="F1815" s="822" t="s">
        <v>5630</v>
      </c>
      <c r="G1815" s="822" t="s">
        <v>5631</v>
      </c>
      <c r="H1815" s="831"/>
      <c r="I1815" s="831"/>
      <c r="J1815" s="822"/>
      <c r="K1815" s="822"/>
      <c r="L1815" s="831"/>
      <c r="M1815" s="831"/>
      <c r="N1815" s="822"/>
      <c r="O1815" s="822"/>
      <c r="P1815" s="831">
        <v>1</v>
      </c>
      <c r="Q1815" s="831">
        <v>12413.6</v>
      </c>
      <c r="R1815" s="827"/>
      <c r="S1815" s="832">
        <v>12413.6</v>
      </c>
    </row>
    <row r="1816" spans="1:19" ht="14.45" customHeight="1" x14ac:dyDescent="0.2">
      <c r="A1816" s="821" t="s">
        <v>5435</v>
      </c>
      <c r="B1816" s="822" t="s">
        <v>5436</v>
      </c>
      <c r="C1816" s="822" t="s">
        <v>599</v>
      </c>
      <c r="D1816" s="822" t="s">
        <v>2889</v>
      </c>
      <c r="E1816" s="822" t="s">
        <v>5437</v>
      </c>
      <c r="F1816" s="822" t="s">
        <v>5634</v>
      </c>
      <c r="G1816" s="822" t="s">
        <v>5631</v>
      </c>
      <c r="H1816" s="831"/>
      <c r="I1816" s="831"/>
      <c r="J1816" s="822"/>
      <c r="K1816" s="822"/>
      <c r="L1816" s="831"/>
      <c r="M1816" s="831"/>
      <c r="N1816" s="822"/>
      <c r="O1816" s="822"/>
      <c r="P1816" s="831">
        <v>2</v>
      </c>
      <c r="Q1816" s="831">
        <v>33212.6</v>
      </c>
      <c r="R1816" s="827"/>
      <c r="S1816" s="832">
        <v>16606.3</v>
      </c>
    </row>
    <row r="1817" spans="1:19" ht="14.45" customHeight="1" x14ac:dyDescent="0.2">
      <c r="A1817" s="821" t="s">
        <v>5435</v>
      </c>
      <c r="B1817" s="822" t="s">
        <v>5436</v>
      </c>
      <c r="C1817" s="822" t="s">
        <v>599</v>
      </c>
      <c r="D1817" s="822" t="s">
        <v>2889</v>
      </c>
      <c r="E1817" s="822" t="s">
        <v>5437</v>
      </c>
      <c r="F1817" s="822" t="s">
        <v>5637</v>
      </c>
      <c r="G1817" s="822" t="s">
        <v>2107</v>
      </c>
      <c r="H1817" s="831"/>
      <c r="I1817" s="831"/>
      <c r="J1817" s="822"/>
      <c r="K1817" s="822"/>
      <c r="L1817" s="831"/>
      <c r="M1817" s="831"/>
      <c r="N1817" s="822"/>
      <c r="O1817" s="822"/>
      <c r="P1817" s="831">
        <v>3</v>
      </c>
      <c r="Q1817" s="831">
        <v>65337.299999999996</v>
      </c>
      <c r="R1817" s="827"/>
      <c r="S1817" s="832">
        <v>21779.1</v>
      </c>
    </row>
    <row r="1818" spans="1:19" ht="14.45" customHeight="1" x14ac:dyDescent="0.2">
      <c r="A1818" s="821" t="s">
        <v>5435</v>
      </c>
      <c r="B1818" s="822" t="s">
        <v>5436</v>
      </c>
      <c r="C1818" s="822" t="s">
        <v>599</v>
      </c>
      <c r="D1818" s="822" t="s">
        <v>2889</v>
      </c>
      <c r="E1818" s="822" t="s">
        <v>5437</v>
      </c>
      <c r="F1818" s="822" t="s">
        <v>5638</v>
      </c>
      <c r="G1818" s="822" t="s">
        <v>2512</v>
      </c>
      <c r="H1818" s="831"/>
      <c r="I1818" s="831"/>
      <c r="J1818" s="822"/>
      <c r="K1818" s="822"/>
      <c r="L1818" s="831"/>
      <c r="M1818" s="831"/>
      <c r="N1818" s="822"/>
      <c r="O1818" s="822"/>
      <c r="P1818" s="831">
        <v>4.3100000000000005</v>
      </c>
      <c r="Q1818" s="831">
        <v>2044.1200000000001</v>
      </c>
      <c r="R1818" s="827"/>
      <c r="S1818" s="832">
        <v>474.27378190255217</v>
      </c>
    </row>
    <row r="1819" spans="1:19" ht="14.45" customHeight="1" x14ac:dyDescent="0.2">
      <c r="A1819" s="821" t="s">
        <v>5435</v>
      </c>
      <c r="B1819" s="822" t="s">
        <v>5436</v>
      </c>
      <c r="C1819" s="822" t="s">
        <v>599</v>
      </c>
      <c r="D1819" s="822" t="s">
        <v>2889</v>
      </c>
      <c r="E1819" s="822" t="s">
        <v>5437</v>
      </c>
      <c r="F1819" s="822" t="s">
        <v>5639</v>
      </c>
      <c r="G1819" s="822" t="s">
        <v>2512</v>
      </c>
      <c r="H1819" s="831"/>
      <c r="I1819" s="831"/>
      <c r="J1819" s="822"/>
      <c r="K1819" s="822"/>
      <c r="L1819" s="831"/>
      <c r="M1819" s="831"/>
      <c r="N1819" s="822"/>
      <c r="O1819" s="822"/>
      <c r="P1819" s="831">
        <v>2.72</v>
      </c>
      <c r="Q1819" s="831">
        <v>556.29999999999995</v>
      </c>
      <c r="R1819" s="827"/>
      <c r="S1819" s="832">
        <v>204.52205882352939</v>
      </c>
    </row>
    <row r="1820" spans="1:19" ht="14.45" customHeight="1" x14ac:dyDescent="0.2">
      <c r="A1820" s="821" t="s">
        <v>5435</v>
      </c>
      <c r="B1820" s="822" t="s">
        <v>5436</v>
      </c>
      <c r="C1820" s="822" t="s">
        <v>599</v>
      </c>
      <c r="D1820" s="822" t="s">
        <v>2889</v>
      </c>
      <c r="E1820" s="822" t="s">
        <v>5437</v>
      </c>
      <c r="F1820" s="822" t="s">
        <v>5645</v>
      </c>
      <c r="G1820" s="822" t="s">
        <v>2071</v>
      </c>
      <c r="H1820" s="831"/>
      <c r="I1820" s="831"/>
      <c r="J1820" s="822"/>
      <c r="K1820" s="822"/>
      <c r="L1820" s="831"/>
      <c r="M1820" s="831"/>
      <c r="N1820" s="822"/>
      <c r="O1820" s="822"/>
      <c r="P1820" s="831">
        <v>1</v>
      </c>
      <c r="Q1820" s="831">
        <v>36341.300000000003</v>
      </c>
      <c r="R1820" s="827"/>
      <c r="S1820" s="832">
        <v>36341.300000000003</v>
      </c>
    </row>
    <row r="1821" spans="1:19" ht="14.45" customHeight="1" x14ac:dyDescent="0.2">
      <c r="A1821" s="821" t="s">
        <v>5435</v>
      </c>
      <c r="B1821" s="822" t="s">
        <v>5436</v>
      </c>
      <c r="C1821" s="822" t="s">
        <v>599</v>
      </c>
      <c r="D1821" s="822" t="s">
        <v>2889</v>
      </c>
      <c r="E1821" s="822" t="s">
        <v>5437</v>
      </c>
      <c r="F1821" s="822" t="s">
        <v>5646</v>
      </c>
      <c r="G1821" s="822" t="s">
        <v>2100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1</v>
      </c>
      <c r="Q1821" s="831">
        <v>93026.9</v>
      </c>
      <c r="R1821" s="827"/>
      <c r="S1821" s="832">
        <v>93026.9</v>
      </c>
    </row>
    <row r="1822" spans="1:19" ht="14.45" customHeight="1" x14ac:dyDescent="0.2">
      <c r="A1822" s="821" t="s">
        <v>5435</v>
      </c>
      <c r="B1822" s="822" t="s">
        <v>5436</v>
      </c>
      <c r="C1822" s="822" t="s">
        <v>599</v>
      </c>
      <c r="D1822" s="822" t="s">
        <v>2889</v>
      </c>
      <c r="E1822" s="822" t="s">
        <v>5437</v>
      </c>
      <c r="F1822" s="822" t="s">
        <v>5650</v>
      </c>
      <c r="G1822" s="822" t="s">
        <v>5651</v>
      </c>
      <c r="H1822" s="831"/>
      <c r="I1822" s="831"/>
      <c r="J1822" s="822"/>
      <c r="K1822" s="822"/>
      <c r="L1822" s="831"/>
      <c r="M1822" s="831"/>
      <c r="N1822" s="822"/>
      <c r="O1822" s="822"/>
      <c r="P1822" s="831">
        <v>1.8</v>
      </c>
      <c r="Q1822" s="831">
        <v>97.92</v>
      </c>
      <c r="R1822" s="827"/>
      <c r="S1822" s="832">
        <v>54.4</v>
      </c>
    </row>
    <row r="1823" spans="1:19" ht="14.45" customHeight="1" x14ac:dyDescent="0.2">
      <c r="A1823" s="821" t="s">
        <v>5435</v>
      </c>
      <c r="B1823" s="822" t="s">
        <v>5436</v>
      </c>
      <c r="C1823" s="822" t="s">
        <v>599</v>
      </c>
      <c r="D1823" s="822" t="s">
        <v>2889</v>
      </c>
      <c r="E1823" s="822" t="s">
        <v>5437</v>
      </c>
      <c r="F1823" s="822" t="s">
        <v>5652</v>
      </c>
      <c r="G1823" s="822" t="s">
        <v>5651</v>
      </c>
      <c r="H1823" s="831"/>
      <c r="I1823" s="831"/>
      <c r="J1823" s="822"/>
      <c r="K1823" s="822"/>
      <c r="L1823" s="831"/>
      <c r="M1823" s="831"/>
      <c r="N1823" s="822"/>
      <c r="O1823" s="822"/>
      <c r="P1823" s="831">
        <v>1.8</v>
      </c>
      <c r="Q1823" s="831">
        <v>195.94000000000003</v>
      </c>
      <c r="R1823" s="827"/>
      <c r="S1823" s="832">
        <v>108.85555555555557</v>
      </c>
    </row>
    <row r="1824" spans="1:19" ht="14.45" customHeight="1" x14ac:dyDescent="0.2">
      <c r="A1824" s="821" t="s">
        <v>5435</v>
      </c>
      <c r="B1824" s="822" t="s">
        <v>5436</v>
      </c>
      <c r="C1824" s="822" t="s">
        <v>599</v>
      </c>
      <c r="D1824" s="822" t="s">
        <v>2889</v>
      </c>
      <c r="E1824" s="822" t="s">
        <v>5437</v>
      </c>
      <c r="F1824" s="822" t="s">
        <v>5658</v>
      </c>
      <c r="G1824" s="822" t="s">
        <v>2133</v>
      </c>
      <c r="H1824" s="831"/>
      <c r="I1824" s="831"/>
      <c r="J1824" s="822"/>
      <c r="K1824" s="822"/>
      <c r="L1824" s="831"/>
      <c r="M1824" s="831"/>
      <c r="N1824" s="822"/>
      <c r="O1824" s="822"/>
      <c r="P1824" s="831">
        <v>2</v>
      </c>
      <c r="Q1824" s="831">
        <v>86260</v>
      </c>
      <c r="R1824" s="827"/>
      <c r="S1824" s="832">
        <v>43130</v>
      </c>
    </row>
    <row r="1825" spans="1:19" ht="14.45" customHeight="1" x14ac:dyDescent="0.2">
      <c r="A1825" s="821" t="s">
        <v>5435</v>
      </c>
      <c r="B1825" s="822" t="s">
        <v>5436</v>
      </c>
      <c r="C1825" s="822" t="s">
        <v>599</v>
      </c>
      <c r="D1825" s="822" t="s">
        <v>2889</v>
      </c>
      <c r="E1825" s="822" t="s">
        <v>5437</v>
      </c>
      <c r="F1825" s="822" t="s">
        <v>5663</v>
      </c>
      <c r="G1825" s="822" t="s">
        <v>2075</v>
      </c>
      <c r="H1825" s="831"/>
      <c r="I1825" s="831"/>
      <c r="J1825" s="822"/>
      <c r="K1825" s="822"/>
      <c r="L1825" s="831"/>
      <c r="M1825" s="831"/>
      <c r="N1825" s="822"/>
      <c r="O1825" s="822"/>
      <c r="P1825" s="831">
        <v>1</v>
      </c>
      <c r="Q1825" s="831">
        <v>38013.800000000003</v>
      </c>
      <c r="R1825" s="827"/>
      <c r="S1825" s="832">
        <v>38013.800000000003</v>
      </c>
    </row>
    <row r="1826" spans="1:19" ht="14.45" customHeight="1" x14ac:dyDescent="0.2">
      <c r="A1826" s="821" t="s">
        <v>5435</v>
      </c>
      <c r="B1826" s="822" t="s">
        <v>5436</v>
      </c>
      <c r="C1826" s="822" t="s">
        <v>599</v>
      </c>
      <c r="D1826" s="822" t="s">
        <v>2889</v>
      </c>
      <c r="E1826" s="822" t="s">
        <v>5437</v>
      </c>
      <c r="F1826" s="822" t="s">
        <v>5666</v>
      </c>
      <c r="G1826" s="822" t="s">
        <v>947</v>
      </c>
      <c r="H1826" s="831"/>
      <c r="I1826" s="831"/>
      <c r="J1826" s="822"/>
      <c r="K1826" s="822"/>
      <c r="L1826" s="831"/>
      <c r="M1826" s="831"/>
      <c r="N1826" s="822"/>
      <c r="O1826" s="822"/>
      <c r="P1826" s="831">
        <v>3</v>
      </c>
      <c r="Q1826" s="831">
        <v>731.82</v>
      </c>
      <c r="R1826" s="827"/>
      <c r="S1826" s="832">
        <v>243.94000000000003</v>
      </c>
    </row>
    <row r="1827" spans="1:19" ht="14.45" customHeight="1" x14ac:dyDescent="0.2">
      <c r="A1827" s="821" t="s">
        <v>5435</v>
      </c>
      <c r="B1827" s="822" t="s">
        <v>5436</v>
      </c>
      <c r="C1827" s="822" t="s">
        <v>599</v>
      </c>
      <c r="D1827" s="822" t="s">
        <v>2889</v>
      </c>
      <c r="E1827" s="822" t="s">
        <v>5437</v>
      </c>
      <c r="F1827" s="822" t="s">
        <v>5667</v>
      </c>
      <c r="G1827" s="822" t="s">
        <v>947</v>
      </c>
      <c r="H1827" s="831"/>
      <c r="I1827" s="831"/>
      <c r="J1827" s="822"/>
      <c r="K1827" s="822"/>
      <c r="L1827" s="831"/>
      <c r="M1827" s="831"/>
      <c r="N1827" s="822"/>
      <c r="O1827" s="822"/>
      <c r="P1827" s="831">
        <v>6.3</v>
      </c>
      <c r="Q1827" s="831">
        <v>482.01</v>
      </c>
      <c r="R1827" s="827"/>
      <c r="S1827" s="832">
        <v>76.509523809523813</v>
      </c>
    </row>
    <row r="1828" spans="1:19" ht="14.45" customHeight="1" x14ac:dyDescent="0.2">
      <c r="A1828" s="821" t="s">
        <v>5435</v>
      </c>
      <c r="B1828" s="822" t="s">
        <v>5436</v>
      </c>
      <c r="C1828" s="822" t="s">
        <v>599</v>
      </c>
      <c r="D1828" s="822" t="s">
        <v>2889</v>
      </c>
      <c r="E1828" s="822" t="s">
        <v>5437</v>
      </c>
      <c r="F1828" s="822" t="s">
        <v>5670</v>
      </c>
      <c r="G1828" s="822" t="s">
        <v>2057</v>
      </c>
      <c r="H1828" s="831"/>
      <c r="I1828" s="831"/>
      <c r="J1828" s="822"/>
      <c r="K1828" s="822"/>
      <c r="L1828" s="831"/>
      <c r="M1828" s="831"/>
      <c r="N1828" s="822"/>
      <c r="O1828" s="822"/>
      <c r="P1828" s="831">
        <v>3</v>
      </c>
      <c r="Q1828" s="831">
        <v>3872.58</v>
      </c>
      <c r="R1828" s="827"/>
      <c r="S1828" s="832">
        <v>1290.8599999999999</v>
      </c>
    </row>
    <row r="1829" spans="1:19" ht="14.45" customHeight="1" x14ac:dyDescent="0.2">
      <c r="A1829" s="821" t="s">
        <v>5435</v>
      </c>
      <c r="B1829" s="822" t="s">
        <v>5436</v>
      </c>
      <c r="C1829" s="822" t="s">
        <v>599</v>
      </c>
      <c r="D1829" s="822" t="s">
        <v>2889</v>
      </c>
      <c r="E1829" s="822" t="s">
        <v>5437</v>
      </c>
      <c r="F1829" s="822" t="s">
        <v>5671</v>
      </c>
      <c r="G1829" s="822" t="s">
        <v>758</v>
      </c>
      <c r="H1829" s="831"/>
      <c r="I1829" s="831"/>
      <c r="J1829" s="822"/>
      <c r="K1829" s="822"/>
      <c r="L1829" s="831"/>
      <c r="M1829" s="831"/>
      <c r="N1829" s="822"/>
      <c r="O1829" s="822"/>
      <c r="P1829" s="831">
        <v>1</v>
      </c>
      <c r="Q1829" s="831">
        <v>734.8</v>
      </c>
      <c r="R1829" s="827"/>
      <c r="S1829" s="832">
        <v>734.8</v>
      </c>
    </row>
    <row r="1830" spans="1:19" ht="14.45" customHeight="1" x14ac:dyDescent="0.2">
      <c r="A1830" s="821" t="s">
        <v>5435</v>
      </c>
      <c r="B1830" s="822" t="s">
        <v>5436</v>
      </c>
      <c r="C1830" s="822" t="s">
        <v>599</v>
      </c>
      <c r="D1830" s="822" t="s">
        <v>2889</v>
      </c>
      <c r="E1830" s="822" t="s">
        <v>5437</v>
      </c>
      <c r="F1830" s="822" t="s">
        <v>5672</v>
      </c>
      <c r="G1830" s="822" t="s">
        <v>1230</v>
      </c>
      <c r="H1830" s="831"/>
      <c r="I1830" s="831"/>
      <c r="J1830" s="822"/>
      <c r="K1830" s="822"/>
      <c r="L1830" s="831"/>
      <c r="M1830" s="831"/>
      <c r="N1830" s="822"/>
      <c r="O1830" s="822"/>
      <c r="P1830" s="831">
        <v>20.63</v>
      </c>
      <c r="Q1830" s="831">
        <v>3703.0899999999992</v>
      </c>
      <c r="R1830" s="827"/>
      <c r="S1830" s="832">
        <v>179.50024236548714</v>
      </c>
    </row>
    <row r="1831" spans="1:19" ht="14.45" customHeight="1" x14ac:dyDescent="0.2">
      <c r="A1831" s="821" t="s">
        <v>5435</v>
      </c>
      <c r="B1831" s="822" t="s">
        <v>5436</v>
      </c>
      <c r="C1831" s="822" t="s">
        <v>599</v>
      </c>
      <c r="D1831" s="822" t="s">
        <v>2889</v>
      </c>
      <c r="E1831" s="822" t="s">
        <v>5437</v>
      </c>
      <c r="F1831" s="822" t="s">
        <v>5675</v>
      </c>
      <c r="G1831" s="822" t="s">
        <v>947</v>
      </c>
      <c r="H1831" s="831"/>
      <c r="I1831" s="831"/>
      <c r="J1831" s="822"/>
      <c r="K1831" s="822"/>
      <c r="L1831" s="831"/>
      <c r="M1831" s="831"/>
      <c r="N1831" s="822"/>
      <c r="O1831" s="822"/>
      <c r="P1831" s="831">
        <v>1.98</v>
      </c>
      <c r="Q1831" s="831">
        <v>856.21</v>
      </c>
      <c r="R1831" s="827"/>
      <c r="S1831" s="832">
        <v>432.42929292929296</v>
      </c>
    </row>
    <row r="1832" spans="1:19" ht="14.45" customHeight="1" x14ac:dyDescent="0.2">
      <c r="A1832" s="821" t="s">
        <v>5435</v>
      </c>
      <c r="B1832" s="822" t="s">
        <v>5436</v>
      </c>
      <c r="C1832" s="822" t="s">
        <v>599</v>
      </c>
      <c r="D1832" s="822" t="s">
        <v>2889</v>
      </c>
      <c r="E1832" s="822" t="s">
        <v>5437</v>
      </c>
      <c r="F1832" s="822" t="s">
        <v>5676</v>
      </c>
      <c r="G1832" s="822" t="s">
        <v>758</v>
      </c>
      <c r="H1832" s="831"/>
      <c r="I1832" s="831"/>
      <c r="J1832" s="822"/>
      <c r="K1832" s="822"/>
      <c r="L1832" s="831"/>
      <c r="M1832" s="831"/>
      <c r="N1832" s="822"/>
      <c r="O1832" s="822"/>
      <c r="P1832" s="831">
        <v>5.08</v>
      </c>
      <c r="Q1832" s="831">
        <v>402.34000000000003</v>
      </c>
      <c r="R1832" s="827"/>
      <c r="S1832" s="832">
        <v>79.200787401574814</v>
      </c>
    </row>
    <row r="1833" spans="1:19" ht="14.45" customHeight="1" x14ac:dyDescent="0.2">
      <c r="A1833" s="821" t="s">
        <v>5435</v>
      </c>
      <c r="B1833" s="822" t="s">
        <v>5436</v>
      </c>
      <c r="C1833" s="822" t="s">
        <v>599</v>
      </c>
      <c r="D1833" s="822" t="s">
        <v>2889</v>
      </c>
      <c r="E1833" s="822" t="s">
        <v>5437</v>
      </c>
      <c r="F1833" s="822" t="s">
        <v>5677</v>
      </c>
      <c r="G1833" s="822" t="s">
        <v>1230</v>
      </c>
      <c r="H1833" s="831"/>
      <c r="I1833" s="831"/>
      <c r="J1833" s="822"/>
      <c r="K1833" s="822"/>
      <c r="L1833" s="831"/>
      <c r="M1833" s="831"/>
      <c r="N1833" s="822"/>
      <c r="O1833" s="822"/>
      <c r="P1833" s="831">
        <v>8.6999999999999993</v>
      </c>
      <c r="Q1833" s="831">
        <v>907.75</v>
      </c>
      <c r="R1833" s="827"/>
      <c r="S1833" s="832">
        <v>104.33908045977013</v>
      </c>
    </row>
    <row r="1834" spans="1:19" ht="14.45" customHeight="1" x14ac:dyDescent="0.2">
      <c r="A1834" s="821" t="s">
        <v>5435</v>
      </c>
      <c r="B1834" s="822" t="s">
        <v>5436</v>
      </c>
      <c r="C1834" s="822" t="s">
        <v>599</v>
      </c>
      <c r="D1834" s="822" t="s">
        <v>2889</v>
      </c>
      <c r="E1834" s="822" t="s">
        <v>5437</v>
      </c>
      <c r="F1834" s="822" t="s">
        <v>5678</v>
      </c>
      <c r="G1834" s="822" t="s">
        <v>1043</v>
      </c>
      <c r="H1834" s="831"/>
      <c r="I1834" s="831"/>
      <c r="J1834" s="822"/>
      <c r="K1834" s="822"/>
      <c r="L1834" s="831"/>
      <c r="M1834" s="831"/>
      <c r="N1834" s="822"/>
      <c r="O1834" s="822"/>
      <c r="P1834" s="831">
        <v>5.7800000000000011</v>
      </c>
      <c r="Q1834" s="831">
        <v>826.54000000000019</v>
      </c>
      <c r="R1834" s="827"/>
      <c r="S1834" s="832">
        <v>143</v>
      </c>
    </row>
    <row r="1835" spans="1:19" ht="14.45" customHeight="1" x14ac:dyDescent="0.2">
      <c r="A1835" s="821" t="s">
        <v>5435</v>
      </c>
      <c r="B1835" s="822" t="s">
        <v>5436</v>
      </c>
      <c r="C1835" s="822" t="s">
        <v>599</v>
      </c>
      <c r="D1835" s="822" t="s">
        <v>2889</v>
      </c>
      <c r="E1835" s="822" t="s">
        <v>5437</v>
      </c>
      <c r="F1835" s="822" t="s">
        <v>5679</v>
      </c>
      <c r="G1835" s="822" t="s">
        <v>758</v>
      </c>
      <c r="H1835" s="831"/>
      <c r="I1835" s="831"/>
      <c r="J1835" s="822"/>
      <c r="K1835" s="822"/>
      <c r="L1835" s="831"/>
      <c r="M1835" s="831"/>
      <c r="N1835" s="822"/>
      <c r="O1835" s="822"/>
      <c r="P1835" s="831">
        <v>4.49</v>
      </c>
      <c r="Q1835" s="831">
        <v>982.8599999999999</v>
      </c>
      <c r="R1835" s="827"/>
      <c r="S1835" s="832">
        <v>218.89977728285075</v>
      </c>
    </row>
    <row r="1836" spans="1:19" ht="14.45" customHeight="1" x14ac:dyDescent="0.2">
      <c r="A1836" s="821" t="s">
        <v>5435</v>
      </c>
      <c r="B1836" s="822" t="s">
        <v>5436</v>
      </c>
      <c r="C1836" s="822" t="s">
        <v>599</v>
      </c>
      <c r="D1836" s="822" t="s">
        <v>2889</v>
      </c>
      <c r="E1836" s="822" t="s">
        <v>5703</v>
      </c>
      <c r="F1836" s="822" t="s">
        <v>5706</v>
      </c>
      <c r="G1836" s="822" t="s">
        <v>5707</v>
      </c>
      <c r="H1836" s="831"/>
      <c r="I1836" s="831"/>
      <c r="J1836" s="822"/>
      <c r="K1836" s="822"/>
      <c r="L1836" s="831"/>
      <c r="M1836" s="831"/>
      <c r="N1836" s="822"/>
      <c r="O1836" s="822"/>
      <c r="P1836" s="831">
        <v>18</v>
      </c>
      <c r="Q1836" s="831">
        <v>10127.699999999999</v>
      </c>
      <c r="R1836" s="827"/>
      <c r="S1836" s="832">
        <v>562.65</v>
      </c>
    </row>
    <row r="1837" spans="1:19" ht="14.45" customHeight="1" x14ac:dyDescent="0.2">
      <c r="A1837" s="821" t="s">
        <v>5435</v>
      </c>
      <c r="B1837" s="822" t="s">
        <v>5436</v>
      </c>
      <c r="C1837" s="822" t="s">
        <v>599</v>
      </c>
      <c r="D1837" s="822" t="s">
        <v>2889</v>
      </c>
      <c r="E1837" s="822" t="s">
        <v>5703</v>
      </c>
      <c r="F1837" s="822" t="s">
        <v>5714</v>
      </c>
      <c r="G1837" s="822" t="s">
        <v>5715</v>
      </c>
      <c r="H1837" s="831"/>
      <c r="I1837" s="831"/>
      <c r="J1837" s="822"/>
      <c r="K1837" s="822"/>
      <c r="L1837" s="831"/>
      <c r="M1837" s="831"/>
      <c r="N1837" s="822"/>
      <c r="O1837" s="822"/>
      <c r="P1837" s="831">
        <v>60</v>
      </c>
      <c r="Q1837" s="831">
        <v>10758</v>
      </c>
      <c r="R1837" s="827"/>
      <c r="S1837" s="832">
        <v>179.3</v>
      </c>
    </row>
    <row r="1838" spans="1:19" ht="14.45" customHeight="1" x14ac:dyDescent="0.2">
      <c r="A1838" s="821" t="s">
        <v>5435</v>
      </c>
      <c r="B1838" s="822" t="s">
        <v>5436</v>
      </c>
      <c r="C1838" s="822" t="s">
        <v>599</v>
      </c>
      <c r="D1838" s="822" t="s">
        <v>2889</v>
      </c>
      <c r="E1838" s="822" t="s">
        <v>5703</v>
      </c>
      <c r="F1838" s="822" t="s">
        <v>5718</v>
      </c>
      <c r="G1838" s="822" t="s">
        <v>5719</v>
      </c>
      <c r="H1838" s="831"/>
      <c r="I1838" s="831"/>
      <c r="J1838" s="822"/>
      <c r="K1838" s="822"/>
      <c r="L1838" s="831"/>
      <c r="M1838" s="831"/>
      <c r="N1838" s="822"/>
      <c r="O1838" s="822"/>
      <c r="P1838" s="831">
        <v>7</v>
      </c>
      <c r="Q1838" s="831">
        <v>531.79</v>
      </c>
      <c r="R1838" s="827"/>
      <c r="S1838" s="832">
        <v>75.97</v>
      </c>
    </row>
    <row r="1839" spans="1:19" ht="14.45" customHeight="1" x14ac:dyDescent="0.2">
      <c r="A1839" s="821" t="s">
        <v>5435</v>
      </c>
      <c r="B1839" s="822" t="s">
        <v>5436</v>
      </c>
      <c r="C1839" s="822" t="s">
        <v>599</v>
      </c>
      <c r="D1839" s="822" t="s">
        <v>2889</v>
      </c>
      <c r="E1839" s="822" t="s">
        <v>5703</v>
      </c>
      <c r="F1839" s="822" t="s">
        <v>5720</v>
      </c>
      <c r="G1839" s="822" t="s">
        <v>5721</v>
      </c>
      <c r="H1839" s="831"/>
      <c r="I1839" s="831"/>
      <c r="J1839" s="822"/>
      <c r="K1839" s="822"/>
      <c r="L1839" s="831"/>
      <c r="M1839" s="831"/>
      <c r="N1839" s="822"/>
      <c r="O1839" s="822"/>
      <c r="P1839" s="831">
        <v>5</v>
      </c>
      <c r="Q1839" s="831">
        <v>473.45</v>
      </c>
      <c r="R1839" s="827"/>
      <c r="S1839" s="832">
        <v>94.69</v>
      </c>
    </row>
    <row r="1840" spans="1:19" ht="14.45" customHeight="1" x14ac:dyDescent="0.2">
      <c r="A1840" s="821" t="s">
        <v>5435</v>
      </c>
      <c r="B1840" s="822" t="s">
        <v>5436</v>
      </c>
      <c r="C1840" s="822" t="s">
        <v>599</v>
      </c>
      <c r="D1840" s="822" t="s">
        <v>2889</v>
      </c>
      <c r="E1840" s="822" t="s">
        <v>5703</v>
      </c>
      <c r="F1840" s="822" t="s">
        <v>5722</v>
      </c>
      <c r="G1840" s="822" t="s">
        <v>5721</v>
      </c>
      <c r="H1840" s="831"/>
      <c r="I1840" s="831"/>
      <c r="J1840" s="822"/>
      <c r="K1840" s="822"/>
      <c r="L1840" s="831"/>
      <c r="M1840" s="831"/>
      <c r="N1840" s="822"/>
      <c r="O1840" s="822"/>
      <c r="P1840" s="831">
        <v>87</v>
      </c>
      <c r="Q1840" s="831">
        <v>6609.3899999999994</v>
      </c>
      <c r="R1840" s="827"/>
      <c r="S1840" s="832">
        <v>75.97</v>
      </c>
    </row>
    <row r="1841" spans="1:19" ht="14.45" customHeight="1" x14ac:dyDescent="0.2">
      <c r="A1841" s="821" t="s">
        <v>5435</v>
      </c>
      <c r="B1841" s="822" t="s">
        <v>5436</v>
      </c>
      <c r="C1841" s="822" t="s">
        <v>599</v>
      </c>
      <c r="D1841" s="822" t="s">
        <v>2889</v>
      </c>
      <c r="E1841" s="822" t="s">
        <v>5735</v>
      </c>
      <c r="F1841" s="822" t="s">
        <v>5736</v>
      </c>
      <c r="G1841" s="822" t="s">
        <v>5737</v>
      </c>
      <c r="H1841" s="831"/>
      <c r="I1841" s="831"/>
      <c r="J1841" s="822"/>
      <c r="K1841" s="822"/>
      <c r="L1841" s="831"/>
      <c r="M1841" s="831"/>
      <c r="N1841" s="822"/>
      <c r="O1841" s="822"/>
      <c r="P1841" s="831">
        <v>2</v>
      </c>
      <c r="Q1841" s="831">
        <v>608</v>
      </c>
      <c r="R1841" s="827"/>
      <c r="S1841" s="832">
        <v>304</v>
      </c>
    </row>
    <row r="1842" spans="1:19" ht="14.45" customHeight="1" x14ac:dyDescent="0.2">
      <c r="A1842" s="821" t="s">
        <v>5435</v>
      </c>
      <c r="B1842" s="822" t="s">
        <v>5436</v>
      </c>
      <c r="C1842" s="822" t="s">
        <v>599</v>
      </c>
      <c r="D1842" s="822" t="s">
        <v>2889</v>
      </c>
      <c r="E1842" s="822" t="s">
        <v>5735</v>
      </c>
      <c r="F1842" s="822" t="s">
        <v>5738</v>
      </c>
      <c r="G1842" s="822" t="s">
        <v>5739</v>
      </c>
      <c r="H1842" s="831"/>
      <c r="I1842" s="831"/>
      <c r="J1842" s="822"/>
      <c r="K1842" s="822"/>
      <c r="L1842" s="831"/>
      <c r="M1842" s="831"/>
      <c r="N1842" s="822"/>
      <c r="O1842" s="822"/>
      <c r="P1842" s="831">
        <v>1</v>
      </c>
      <c r="Q1842" s="831">
        <v>123</v>
      </c>
      <c r="R1842" s="827"/>
      <c r="S1842" s="832">
        <v>123</v>
      </c>
    </row>
    <row r="1843" spans="1:19" ht="14.45" customHeight="1" x14ac:dyDescent="0.2">
      <c r="A1843" s="821" t="s">
        <v>5435</v>
      </c>
      <c r="B1843" s="822" t="s">
        <v>5436</v>
      </c>
      <c r="C1843" s="822" t="s">
        <v>599</v>
      </c>
      <c r="D1843" s="822" t="s">
        <v>2889</v>
      </c>
      <c r="E1843" s="822" t="s">
        <v>5735</v>
      </c>
      <c r="F1843" s="822" t="s">
        <v>5740</v>
      </c>
      <c r="G1843" s="822" t="s">
        <v>5741</v>
      </c>
      <c r="H1843" s="831"/>
      <c r="I1843" s="831"/>
      <c r="J1843" s="822"/>
      <c r="K1843" s="822"/>
      <c r="L1843" s="831"/>
      <c r="M1843" s="831"/>
      <c r="N1843" s="822"/>
      <c r="O1843" s="822"/>
      <c r="P1843" s="831">
        <v>19</v>
      </c>
      <c r="Q1843" s="831">
        <v>2907</v>
      </c>
      <c r="R1843" s="827"/>
      <c r="S1843" s="832">
        <v>153</v>
      </c>
    </row>
    <row r="1844" spans="1:19" ht="14.45" customHeight="1" x14ac:dyDescent="0.2">
      <c r="A1844" s="821" t="s">
        <v>5435</v>
      </c>
      <c r="B1844" s="822" t="s">
        <v>5436</v>
      </c>
      <c r="C1844" s="822" t="s">
        <v>599</v>
      </c>
      <c r="D1844" s="822" t="s">
        <v>2889</v>
      </c>
      <c r="E1844" s="822" t="s">
        <v>5735</v>
      </c>
      <c r="F1844" s="822" t="s">
        <v>5744</v>
      </c>
      <c r="G1844" s="822" t="s">
        <v>5745</v>
      </c>
      <c r="H1844" s="831"/>
      <c r="I1844" s="831"/>
      <c r="J1844" s="822"/>
      <c r="K1844" s="822"/>
      <c r="L1844" s="831">
        <v>15</v>
      </c>
      <c r="M1844" s="831">
        <v>570</v>
      </c>
      <c r="N1844" s="822">
        <v>1</v>
      </c>
      <c r="O1844" s="822">
        <v>38</v>
      </c>
      <c r="P1844" s="831">
        <v>39</v>
      </c>
      <c r="Q1844" s="831">
        <v>1482</v>
      </c>
      <c r="R1844" s="827">
        <v>2.6</v>
      </c>
      <c r="S1844" s="832">
        <v>38</v>
      </c>
    </row>
    <row r="1845" spans="1:19" ht="14.45" customHeight="1" x14ac:dyDescent="0.2">
      <c r="A1845" s="821" t="s">
        <v>5435</v>
      </c>
      <c r="B1845" s="822" t="s">
        <v>5436</v>
      </c>
      <c r="C1845" s="822" t="s">
        <v>599</v>
      </c>
      <c r="D1845" s="822" t="s">
        <v>2889</v>
      </c>
      <c r="E1845" s="822" t="s">
        <v>5735</v>
      </c>
      <c r="F1845" s="822" t="s">
        <v>5750</v>
      </c>
      <c r="G1845" s="822" t="s">
        <v>5751</v>
      </c>
      <c r="H1845" s="831"/>
      <c r="I1845" s="831"/>
      <c r="J1845" s="822"/>
      <c r="K1845" s="822"/>
      <c r="L1845" s="831"/>
      <c r="M1845" s="831"/>
      <c r="N1845" s="822"/>
      <c r="O1845" s="822"/>
      <c r="P1845" s="831">
        <v>160</v>
      </c>
      <c r="Q1845" s="831">
        <v>28800</v>
      </c>
      <c r="R1845" s="827"/>
      <c r="S1845" s="832">
        <v>180</v>
      </c>
    </row>
    <row r="1846" spans="1:19" ht="14.45" customHeight="1" x14ac:dyDescent="0.2">
      <c r="A1846" s="821" t="s">
        <v>5435</v>
      </c>
      <c r="B1846" s="822" t="s">
        <v>5436</v>
      </c>
      <c r="C1846" s="822" t="s">
        <v>599</v>
      </c>
      <c r="D1846" s="822" t="s">
        <v>2889</v>
      </c>
      <c r="E1846" s="822" t="s">
        <v>5735</v>
      </c>
      <c r="F1846" s="822" t="s">
        <v>5754</v>
      </c>
      <c r="G1846" s="822" t="s">
        <v>5755</v>
      </c>
      <c r="H1846" s="831"/>
      <c r="I1846" s="831"/>
      <c r="J1846" s="822"/>
      <c r="K1846" s="822"/>
      <c r="L1846" s="831"/>
      <c r="M1846" s="831"/>
      <c r="N1846" s="822"/>
      <c r="O1846" s="822"/>
      <c r="P1846" s="831">
        <v>43</v>
      </c>
      <c r="Q1846" s="831">
        <v>0</v>
      </c>
      <c r="R1846" s="827"/>
      <c r="S1846" s="832">
        <v>0</v>
      </c>
    </row>
    <row r="1847" spans="1:19" ht="14.45" customHeight="1" x14ac:dyDescent="0.2">
      <c r="A1847" s="821" t="s">
        <v>5435</v>
      </c>
      <c r="B1847" s="822" t="s">
        <v>5436</v>
      </c>
      <c r="C1847" s="822" t="s">
        <v>599</v>
      </c>
      <c r="D1847" s="822" t="s">
        <v>2889</v>
      </c>
      <c r="E1847" s="822" t="s">
        <v>5735</v>
      </c>
      <c r="F1847" s="822" t="s">
        <v>5758</v>
      </c>
      <c r="G1847" s="822" t="s">
        <v>5759</v>
      </c>
      <c r="H1847" s="831"/>
      <c r="I1847" s="831"/>
      <c r="J1847" s="822"/>
      <c r="K1847" s="822"/>
      <c r="L1847" s="831"/>
      <c r="M1847" s="831"/>
      <c r="N1847" s="822"/>
      <c r="O1847" s="822"/>
      <c r="P1847" s="831">
        <v>111</v>
      </c>
      <c r="Q1847" s="831">
        <v>27306</v>
      </c>
      <c r="R1847" s="827"/>
      <c r="S1847" s="832">
        <v>246</v>
      </c>
    </row>
    <row r="1848" spans="1:19" ht="14.45" customHeight="1" x14ac:dyDescent="0.2">
      <c r="A1848" s="821" t="s">
        <v>5435</v>
      </c>
      <c r="B1848" s="822" t="s">
        <v>5436</v>
      </c>
      <c r="C1848" s="822" t="s">
        <v>599</v>
      </c>
      <c r="D1848" s="822" t="s">
        <v>2889</v>
      </c>
      <c r="E1848" s="822" t="s">
        <v>5735</v>
      </c>
      <c r="F1848" s="822" t="s">
        <v>5760</v>
      </c>
      <c r="G1848" s="822" t="s">
        <v>5761</v>
      </c>
      <c r="H1848" s="831"/>
      <c r="I1848" s="831"/>
      <c r="J1848" s="822"/>
      <c r="K1848" s="822"/>
      <c r="L1848" s="831"/>
      <c r="M1848" s="831"/>
      <c r="N1848" s="822"/>
      <c r="O1848" s="822"/>
      <c r="P1848" s="831">
        <v>326</v>
      </c>
      <c r="Q1848" s="831">
        <v>10866.67</v>
      </c>
      <c r="R1848" s="827"/>
      <c r="S1848" s="832">
        <v>33.333343558282209</v>
      </c>
    </row>
    <row r="1849" spans="1:19" ht="14.45" customHeight="1" x14ac:dyDescent="0.2">
      <c r="A1849" s="821" t="s">
        <v>5435</v>
      </c>
      <c r="B1849" s="822" t="s">
        <v>5436</v>
      </c>
      <c r="C1849" s="822" t="s">
        <v>599</v>
      </c>
      <c r="D1849" s="822" t="s">
        <v>2889</v>
      </c>
      <c r="E1849" s="822" t="s">
        <v>5735</v>
      </c>
      <c r="F1849" s="822" t="s">
        <v>5762</v>
      </c>
      <c r="G1849" s="822" t="s">
        <v>5763</v>
      </c>
      <c r="H1849" s="831"/>
      <c r="I1849" s="831"/>
      <c r="J1849" s="822"/>
      <c r="K1849" s="822"/>
      <c r="L1849" s="831"/>
      <c r="M1849" s="831"/>
      <c r="N1849" s="822"/>
      <c r="O1849" s="822"/>
      <c r="P1849" s="831">
        <v>242</v>
      </c>
      <c r="Q1849" s="831">
        <v>9196</v>
      </c>
      <c r="R1849" s="827"/>
      <c r="S1849" s="832">
        <v>38</v>
      </c>
    </row>
    <row r="1850" spans="1:19" ht="14.45" customHeight="1" x14ac:dyDescent="0.2">
      <c r="A1850" s="821" t="s">
        <v>5435</v>
      </c>
      <c r="B1850" s="822" t="s">
        <v>5436</v>
      </c>
      <c r="C1850" s="822" t="s">
        <v>599</v>
      </c>
      <c r="D1850" s="822" t="s">
        <v>2889</v>
      </c>
      <c r="E1850" s="822" t="s">
        <v>5735</v>
      </c>
      <c r="F1850" s="822" t="s">
        <v>5766</v>
      </c>
      <c r="G1850" s="822" t="s">
        <v>5767</v>
      </c>
      <c r="H1850" s="831"/>
      <c r="I1850" s="831"/>
      <c r="J1850" s="822"/>
      <c r="K1850" s="822"/>
      <c r="L1850" s="831">
        <v>14</v>
      </c>
      <c r="M1850" s="831">
        <v>462</v>
      </c>
      <c r="N1850" s="822">
        <v>1</v>
      </c>
      <c r="O1850" s="822">
        <v>33</v>
      </c>
      <c r="P1850" s="831">
        <v>29</v>
      </c>
      <c r="Q1850" s="831">
        <v>957</v>
      </c>
      <c r="R1850" s="827">
        <v>2.0714285714285716</v>
      </c>
      <c r="S1850" s="832">
        <v>33</v>
      </c>
    </row>
    <row r="1851" spans="1:19" ht="14.45" customHeight="1" x14ac:dyDescent="0.2">
      <c r="A1851" s="821" t="s">
        <v>5435</v>
      </c>
      <c r="B1851" s="822" t="s">
        <v>5436</v>
      </c>
      <c r="C1851" s="822" t="s">
        <v>599</v>
      </c>
      <c r="D1851" s="822" t="s">
        <v>2889</v>
      </c>
      <c r="E1851" s="822" t="s">
        <v>5735</v>
      </c>
      <c r="F1851" s="822" t="s">
        <v>5768</v>
      </c>
      <c r="G1851" s="822" t="s">
        <v>5769</v>
      </c>
      <c r="H1851" s="831"/>
      <c r="I1851" s="831"/>
      <c r="J1851" s="822"/>
      <c r="K1851" s="822"/>
      <c r="L1851" s="831"/>
      <c r="M1851" s="831"/>
      <c r="N1851" s="822"/>
      <c r="O1851" s="822"/>
      <c r="P1851" s="831">
        <v>44</v>
      </c>
      <c r="Q1851" s="831">
        <v>6028</v>
      </c>
      <c r="R1851" s="827"/>
      <c r="S1851" s="832">
        <v>137</v>
      </c>
    </row>
    <row r="1852" spans="1:19" ht="14.45" customHeight="1" x14ac:dyDescent="0.2">
      <c r="A1852" s="821" t="s">
        <v>5435</v>
      </c>
      <c r="B1852" s="822" t="s">
        <v>5436</v>
      </c>
      <c r="C1852" s="822" t="s">
        <v>599</v>
      </c>
      <c r="D1852" s="822" t="s">
        <v>2889</v>
      </c>
      <c r="E1852" s="822" t="s">
        <v>5735</v>
      </c>
      <c r="F1852" s="822" t="s">
        <v>5774</v>
      </c>
      <c r="G1852" s="822" t="s">
        <v>5775</v>
      </c>
      <c r="H1852" s="831"/>
      <c r="I1852" s="831"/>
      <c r="J1852" s="822"/>
      <c r="K1852" s="822"/>
      <c r="L1852" s="831"/>
      <c r="M1852" s="831"/>
      <c r="N1852" s="822"/>
      <c r="O1852" s="822"/>
      <c r="P1852" s="831">
        <v>171</v>
      </c>
      <c r="Q1852" s="831">
        <v>61560</v>
      </c>
      <c r="R1852" s="827"/>
      <c r="S1852" s="832">
        <v>360</v>
      </c>
    </row>
    <row r="1853" spans="1:19" ht="14.45" customHeight="1" x14ac:dyDescent="0.2">
      <c r="A1853" s="821" t="s">
        <v>5435</v>
      </c>
      <c r="B1853" s="822" t="s">
        <v>5436</v>
      </c>
      <c r="C1853" s="822" t="s">
        <v>599</v>
      </c>
      <c r="D1853" s="822" t="s">
        <v>2889</v>
      </c>
      <c r="E1853" s="822" t="s">
        <v>5735</v>
      </c>
      <c r="F1853" s="822" t="s">
        <v>5776</v>
      </c>
      <c r="G1853" s="822" t="s">
        <v>5777</v>
      </c>
      <c r="H1853" s="831"/>
      <c r="I1853" s="831"/>
      <c r="J1853" s="822"/>
      <c r="K1853" s="822"/>
      <c r="L1853" s="831"/>
      <c r="M1853" s="831"/>
      <c r="N1853" s="822"/>
      <c r="O1853" s="822"/>
      <c r="P1853" s="831">
        <v>77</v>
      </c>
      <c r="Q1853" s="831">
        <v>4774</v>
      </c>
      <c r="R1853" s="827"/>
      <c r="S1853" s="832">
        <v>62</v>
      </c>
    </row>
    <row r="1854" spans="1:19" ht="14.45" customHeight="1" x14ac:dyDescent="0.2">
      <c r="A1854" s="821" t="s">
        <v>5435</v>
      </c>
      <c r="B1854" s="822" t="s">
        <v>5436</v>
      </c>
      <c r="C1854" s="822" t="s">
        <v>599</v>
      </c>
      <c r="D1854" s="822" t="s">
        <v>2889</v>
      </c>
      <c r="E1854" s="822" t="s">
        <v>5735</v>
      </c>
      <c r="F1854" s="822" t="s">
        <v>5780</v>
      </c>
      <c r="G1854" s="822" t="s">
        <v>5781</v>
      </c>
      <c r="H1854" s="831"/>
      <c r="I1854" s="831"/>
      <c r="J1854" s="822"/>
      <c r="K1854" s="822"/>
      <c r="L1854" s="831"/>
      <c r="M1854" s="831"/>
      <c r="N1854" s="822"/>
      <c r="O1854" s="822"/>
      <c r="P1854" s="831">
        <v>2</v>
      </c>
      <c r="Q1854" s="831">
        <v>124</v>
      </c>
      <c r="R1854" s="827"/>
      <c r="S1854" s="832">
        <v>62</v>
      </c>
    </row>
    <row r="1855" spans="1:19" ht="14.45" customHeight="1" x14ac:dyDescent="0.2">
      <c r="A1855" s="821" t="s">
        <v>5435</v>
      </c>
      <c r="B1855" s="822" t="s">
        <v>5436</v>
      </c>
      <c r="C1855" s="822" t="s">
        <v>599</v>
      </c>
      <c r="D1855" s="822" t="s">
        <v>2889</v>
      </c>
      <c r="E1855" s="822" t="s">
        <v>5735</v>
      </c>
      <c r="F1855" s="822" t="s">
        <v>5784</v>
      </c>
      <c r="G1855" s="822" t="s">
        <v>5785</v>
      </c>
      <c r="H1855" s="831"/>
      <c r="I1855" s="831"/>
      <c r="J1855" s="822"/>
      <c r="K1855" s="822"/>
      <c r="L1855" s="831"/>
      <c r="M1855" s="831"/>
      <c r="N1855" s="822"/>
      <c r="O1855" s="822"/>
      <c r="P1855" s="831">
        <v>2</v>
      </c>
      <c r="Q1855" s="831">
        <v>0</v>
      </c>
      <c r="R1855" s="827"/>
      <c r="S1855" s="832">
        <v>0</v>
      </c>
    </row>
    <row r="1856" spans="1:19" ht="14.45" customHeight="1" x14ac:dyDescent="0.2">
      <c r="A1856" s="821" t="s">
        <v>5435</v>
      </c>
      <c r="B1856" s="822" t="s">
        <v>5436</v>
      </c>
      <c r="C1856" s="822" t="s">
        <v>599</v>
      </c>
      <c r="D1856" s="822" t="s">
        <v>2889</v>
      </c>
      <c r="E1856" s="822" t="s">
        <v>5735</v>
      </c>
      <c r="F1856" s="822" t="s">
        <v>5790</v>
      </c>
      <c r="G1856" s="822" t="s">
        <v>5787</v>
      </c>
      <c r="H1856" s="831"/>
      <c r="I1856" s="831"/>
      <c r="J1856" s="822"/>
      <c r="K1856" s="822"/>
      <c r="L1856" s="831"/>
      <c r="M1856" s="831"/>
      <c r="N1856" s="822"/>
      <c r="O1856" s="822"/>
      <c r="P1856" s="831">
        <v>1</v>
      </c>
      <c r="Q1856" s="831">
        <v>0</v>
      </c>
      <c r="R1856" s="827"/>
      <c r="S1856" s="832">
        <v>0</v>
      </c>
    </row>
    <row r="1857" spans="1:19" ht="14.45" customHeight="1" x14ac:dyDescent="0.2">
      <c r="A1857" s="821" t="s">
        <v>5435</v>
      </c>
      <c r="B1857" s="822" t="s">
        <v>5436</v>
      </c>
      <c r="C1857" s="822" t="s">
        <v>599</v>
      </c>
      <c r="D1857" s="822" t="s">
        <v>2889</v>
      </c>
      <c r="E1857" s="822" t="s">
        <v>5735</v>
      </c>
      <c r="F1857" s="822" t="s">
        <v>5791</v>
      </c>
      <c r="G1857" s="822" t="s">
        <v>5792</v>
      </c>
      <c r="H1857" s="831"/>
      <c r="I1857" s="831"/>
      <c r="J1857" s="822"/>
      <c r="K1857" s="822"/>
      <c r="L1857" s="831"/>
      <c r="M1857" s="831"/>
      <c r="N1857" s="822"/>
      <c r="O1857" s="822"/>
      <c r="P1857" s="831">
        <v>4</v>
      </c>
      <c r="Q1857" s="831">
        <v>0</v>
      </c>
      <c r="R1857" s="827"/>
      <c r="S1857" s="832">
        <v>0</v>
      </c>
    </row>
    <row r="1858" spans="1:19" ht="14.45" customHeight="1" x14ac:dyDescent="0.2">
      <c r="A1858" s="821" t="s">
        <v>5435</v>
      </c>
      <c r="B1858" s="822" t="s">
        <v>5436</v>
      </c>
      <c r="C1858" s="822" t="s">
        <v>599</v>
      </c>
      <c r="D1858" s="822" t="s">
        <v>2913</v>
      </c>
      <c r="E1858" s="822" t="s">
        <v>5437</v>
      </c>
      <c r="F1858" s="822" t="s">
        <v>5444</v>
      </c>
      <c r="G1858" s="822" t="s">
        <v>5445</v>
      </c>
      <c r="H1858" s="831"/>
      <c r="I1858" s="831"/>
      <c r="J1858" s="822"/>
      <c r="K1858" s="822"/>
      <c r="L1858" s="831"/>
      <c r="M1858" s="831"/>
      <c r="N1858" s="822"/>
      <c r="O1858" s="822"/>
      <c r="P1858" s="831">
        <v>2.6</v>
      </c>
      <c r="Q1858" s="831">
        <v>534.04</v>
      </c>
      <c r="R1858" s="827"/>
      <c r="S1858" s="832">
        <v>205.39999999999998</v>
      </c>
    </row>
    <row r="1859" spans="1:19" ht="14.45" customHeight="1" x14ac:dyDescent="0.2">
      <c r="A1859" s="821" t="s">
        <v>5435</v>
      </c>
      <c r="B1859" s="822" t="s">
        <v>5436</v>
      </c>
      <c r="C1859" s="822" t="s">
        <v>599</v>
      </c>
      <c r="D1859" s="822" t="s">
        <v>2913</v>
      </c>
      <c r="E1859" s="822" t="s">
        <v>5437</v>
      </c>
      <c r="F1859" s="822" t="s">
        <v>5460</v>
      </c>
      <c r="G1859" s="822" t="s">
        <v>5461</v>
      </c>
      <c r="H1859" s="831"/>
      <c r="I1859" s="831"/>
      <c r="J1859" s="822"/>
      <c r="K1859" s="822"/>
      <c r="L1859" s="831"/>
      <c r="M1859" s="831"/>
      <c r="N1859" s="822"/>
      <c r="O1859" s="822"/>
      <c r="P1859" s="831">
        <v>1</v>
      </c>
      <c r="Q1859" s="831">
        <v>28545</v>
      </c>
      <c r="R1859" s="827"/>
      <c r="S1859" s="832">
        <v>28545</v>
      </c>
    </row>
    <row r="1860" spans="1:19" ht="14.45" customHeight="1" x14ac:dyDescent="0.2">
      <c r="A1860" s="821" t="s">
        <v>5435</v>
      </c>
      <c r="B1860" s="822" t="s">
        <v>5436</v>
      </c>
      <c r="C1860" s="822" t="s">
        <v>599</v>
      </c>
      <c r="D1860" s="822" t="s">
        <v>2913</v>
      </c>
      <c r="E1860" s="822" t="s">
        <v>5437</v>
      </c>
      <c r="F1860" s="822" t="s">
        <v>5462</v>
      </c>
      <c r="G1860" s="822" t="s">
        <v>5461</v>
      </c>
      <c r="H1860" s="831"/>
      <c r="I1860" s="831"/>
      <c r="J1860" s="822"/>
      <c r="K1860" s="822"/>
      <c r="L1860" s="831"/>
      <c r="M1860" s="831"/>
      <c r="N1860" s="822"/>
      <c r="O1860" s="822"/>
      <c r="P1860" s="831">
        <v>1</v>
      </c>
      <c r="Q1860" s="831">
        <v>57847.6</v>
      </c>
      <c r="R1860" s="827"/>
      <c r="S1860" s="832">
        <v>57847.6</v>
      </c>
    </row>
    <row r="1861" spans="1:19" ht="14.45" customHeight="1" x14ac:dyDescent="0.2">
      <c r="A1861" s="821" t="s">
        <v>5435</v>
      </c>
      <c r="B1861" s="822" t="s">
        <v>5436</v>
      </c>
      <c r="C1861" s="822" t="s">
        <v>599</v>
      </c>
      <c r="D1861" s="822" t="s">
        <v>2913</v>
      </c>
      <c r="E1861" s="822" t="s">
        <v>5437</v>
      </c>
      <c r="F1861" s="822" t="s">
        <v>5463</v>
      </c>
      <c r="G1861" s="822" t="s">
        <v>5461</v>
      </c>
      <c r="H1861" s="831"/>
      <c r="I1861" s="831"/>
      <c r="J1861" s="822"/>
      <c r="K1861" s="822"/>
      <c r="L1861" s="831"/>
      <c r="M1861" s="831"/>
      <c r="N1861" s="822"/>
      <c r="O1861" s="822"/>
      <c r="P1861" s="831">
        <v>4</v>
      </c>
      <c r="Q1861" s="831">
        <v>445788</v>
      </c>
      <c r="R1861" s="827"/>
      <c r="S1861" s="832">
        <v>111447</v>
      </c>
    </row>
    <row r="1862" spans="1:19" ht="14.45" customHeight="1" x14ac:dyDescent="0.2">
      <c r="A1862" s="821" t="s">
        <v>5435</v>
      </c>
      <c r="B1862" s="822" t="s">
        <v>5436</v>
      </c>
      <c r="C1862" s="822" t="s">
        <v>599</v>
      </c>
      <c r="D1862" s="822" t="s">
        <v>2913</v>
      </c>
      <c r="E1862" s="822" t="s">
        <v>5437</v>
      </c>
      <c r="F1862" s="822" t="s">
        <v>5466</v>
      </c>
      <c r="G1862" s="822" t="s">
        <v>5467</v>
      </c>
      <c r="H1862" s="831"/>
      <c r="I1862" s="831"/>
      <c r="J1862" s="822"/>
      <c r="K1862" s="822"/>
      <c r="L1862" s="831"/>
      <c r="M1862" s="831"/>
      <c r="N1862" s="822"/>
      <c r="O1862" s="822"/>
      <c r="P1862" s="831">
        <v>1</v>
      </c>
      <c r="Q1862" s="831">
        <v>5812.75</v>
      </c>
      <c r="R1862" s="827"/>
      <c r="S1862" s="832">
        <v>5812.75</v>
      </c>
    </row>
    <row r="1863" spans="1:19" ht="14.45" customHeight="1" x14ac:dyDescent="0.2">
      <c r="A1863" s="821" t="s">
        <v>5435</v>
      </c>
      <c r="B1863" s="822" t="s">
        <v>5436</v>
      </c>
      <c r="C1863" s="822" t="s">
        <v>599</v>
      </c>
      <c r="D1863" s="822" t="s">
        <v>2913</v>
      </c>
      <c r="E1863" s="822" t="s">
        <v>5437</v>
      </c>
      <c r="F1863" s="822" t="s">
        <v>5473</v>
      </c>
      <c r="G1863" s="822" t="s">
        <v>2095</v>
      </c>
      <c r="H1863" s="831"/>
      <c r="I1863" s="831"/>
      <c r="J1863" s="822"/>
      <c r="K1863" s="822"/>
      <c r="L1863" s="831"/>
      <c r="M1863" s="831"/>
      <c r="N1863" s="822"/>
      <c r="O1863" s="822"/>
      <c r="P1863" s="831">
        <v>2.23</v>
      </c>
      <c r="Q1863" s="831">
        <v>14382.189999999999</v>
      </c>
      <c r="R1863" s="827"/>
      <c r="S1863" s="832">
        <v>6449.4125560538114</v>
      </c>
    </row>
    <row r="1864" spans="1:19" ht="14.45" customHeight="1" x14ac:dyDescent="0.2">
      <c r="A1864" s="821" t="s">
        <v>5435</v>
      </c>
      <c r="B1864" s="822" t="s">
        <v>5436</v>
      </c>
      <c r="C1864" s="822" t="s">
        <v>599</v>
      </c>
      <c r="D1864" s="822" t="s">
        <v>2913</v>
      </c>
      <c r="E1864" s="822" t="s">
        <v>5437</v>
      </c>
      <c r="F1864" s="822" t="s">
        <v>5474</v>
      </c>
      <c r="G1864" s="822" t="s">
        <v>2095</v>
      </c>
      <c r="H1864" s="831"/>
      <c r="I1864" s="831"/>
      <c r="J1864" s="822"/>
      <c r="K1864" s="822"/>
      <c r="L1864" s="831"/>
      <c r="M1864" s="831"/>
      <c r="N1864" s="822"/>
      <c r="O1864" s="822"/>
      <c r="P1864" s="831">
        <v>5.92</v>
      </c>
      <c r="Q1864" s="831">
        <v>152724.16</v>
      </c>
      <c r="R1864" s="827"/>
      <c r="S1864" s="832">
        <v>25798</v>
      </c>
    </row>
    <row r="1865" spans="1:19" ht="14.45" customHeight="1" x14ac:dyDescent="0.2">
      <c r="A1865" s="821" t="s">
        <v>5435</v>
      </c>
      <c r="B1865" s="822" t="s">
        <v>5436</v>
      </c>
      <c r="C1865" s="822" t="s">
        <v>599</v>
      </c>
      <c r="D1865" s="822" t="s">
        <v>2913</v>
      </c>
      <c r="E1865" s="822" t="s">
        <v>5437</v>
      </c>
      <c r="F1865" s="822" t="s">
        <v>5475</v>
      </c>
      <c r="G1865" s="822" t="s">
        <v>2107</v>
      </c>
      <c r="H1865" s="831"/>
      <c r="I1865" s="831"/>
      <c r="J1865" s="822"/>
      <c r="K1865" s="822"/>
      <c r="L1865" s="831"/>
      <c r="M1865" s="831"/>
      <c r="N1865" s="822"/>
      <c r="O1865" s="822"/>
      <c r="P1865" s="831">
        <v>28.43</v>
      </c>
      <c r="Q1865" s="831">
        <v>139039.47</v>
      </c>
      <c r="R1865" s="827"/>
      <c r="S1865" s="832">
        <v>4890.5898698557867</v>
      </c>
    </row>
    <row r="1866" spans="1:19" ht="14.45" customHeight="1" x14ac:dyDescent="0.2">
      <c r="A1866" s="821" t="s">
        <v>5435</v>
      </c>
      <c r="B1866" s="822" t="s">
        <v>5436</v>
      </c>
      <c r="C1866" s="822" t="s">
        <v>599</v>
      </c>
      <c r="D1866" s="822" t="s">
        <v>2913</v>
      </c>
      <c r="E1866" s="822" t="s">
        <v>5437</v>
      </c>
      <c r="F1866" s="822" t="s">
        <v>5481</v>
      </c>
      <c r="G1866" s="822" t="s">
        <v>1298</v>
      </c>
      <c r="H1866" s="831"/>
      <c r="I1866" s="831"/>
      <c r="J1866" s="822"/>
      <c r="K1866" s="822"/>
      <c r="L1866" s="831"/>
      <c r="M1866" s="831"/>
      <c r="N1866" s="822"/>
      <c r="O1866" s="822"/>
      <c r="P1866" s="831">
        <v>5</v>
      </c>
      <c r="Q1866" s="831">
        <v>876</v>
      </c>
      <c r="R1866" s="827"/>
      <c r="S1866" s="832">
        <v>175.2</v>
      </c>
    </row>
    <row r="1867" spans="1:19" ht="14.45" customHeight="1" x14ac:dyDescent="0.2">
      <c r="A1867" s="821" t="s">
        <v>5435</v>
      </c>
      <c r="B1867" s="822" t="s">
        <v>5436</v>
      </c>
      <c r="C1867" s="822" t="s">
        <v>599</v>
      </c>
      <c r="D1867" s="822" t="s">
        <v>2913</v>
      </c>
      <c r="E1867" s="822" t="s">
        <v>5437</v>
      </c>
      <c r="F1867" s="822" t="s">
        <v>5482</v>
      </c>
      <c r="G1867" s="822" t="s">
        <v>816</v>
      </c>
      <c r="H1867" s="831"/>
      <c r="I1867" s="831"/>
      <c r="J1867" s="822"/>
      <c r="K1867" s="822"/>
      <c r="L1867" s="831"/>
      <c r="M1867" s="831"/>
      <c r="N1867" s="822"/>
      <c r="O1867" s="822"/>
      <c r="P1867" s="831">
        <v>6.7</v>
      </c>
      <c r="Q1867" s="831">
        <v>400.32</v>
      </c>
      <c r="R1867" s="827"/>
      <c r="S1867" s="832">
        <v>59.749253731343281</v>
      </c>
    </row>
    <row r="1868" spans="1:19" ht="14.45" customHeight="1" x14ac:dyDescent="0.2">
      <c r="A1868" s="821" t="s">
        <v>5435</v>
      </c>
      <c r="B1868" s="822" t="s">
        <v>5436</v>
      </c>
      <c r="C1868" s="822" t="s">
        <v>599</v>
      </c>
      <c r="D1868" s="822" t="s">
        <v>2913</v>
      </c>
      <c r="E1868" s="822" t="s">
        <v>5437</v>
      </c>
      <c r="F1868" s="822" t="s">
        <v>5485</v>
      </c>
      <c r="G1868" s="822" t="s">
        <v>3632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1.98</v>
      </c>
      <c r="Q1868" s="831">
        <v>679.31</v>
      </c>
      <c r="R1868" s="827"/>
      <c r="S1868" s="832">
        <v>343.08585858585855</v>
      </c>
    </row>
    <row r="1869" spans="1:19" ht="14.45" customHeight="1" x14ac:dyDescent="0.2">
      <c r="A1869" s="821" t="s">
        <v>5435</v>
      </c>
      <c r="B1869" s="822" t="s">
        <v>5436</v>
      </c>
      <c r="C1869" s="822" t="s">
        <v>599</v>
      </c>
      <c r="D1869" s="822" t="s">
        <v>2913</v>
      </c>
      <c r="E1869" s="822" t="s">
        <v>5437</v>
      </c>
      <c r="F1869" s="822" t="s">
        <v>5488</v>
      </c>
      <c r="G1869" s="822" t="s">
        <v>5489</v>
      </c>
      <c r="H1869" s="831"/>
      <c r="I1869" s="831"/>
      <c r="J1869" s="822"/>
      <c r="K1869" s="822"/>
      <c r="L1869" s="831">
        <v>1</v>
      </c>
      <c r="M1869" s="831">
        <v>117.31</v>
      </c>
      <c r="N1869" s="822">
        <v>1</v>
      </c>
      <c r="O1869" s="822">
        <v>117.31</v>
      </c>
      <c r="P1869" s="831">
        <v>12.2</v>
      </c>
      <c r="Q1869" s="831">
        <v>1431.17</v>
      </c>
      <c r="R1869" s="827">
        <v>12.199897706930356</v>
      </c>
      <c r="S1869" s="832">
        <v>117.30901639344263</v>
      </c>
    </row>
    <row r="1870" spans="1:19" ht="14.45" customHeight="1" x14ac:dyDescent="0.2">
      <c r="A1870" s="821" t="s">
        <v>5435</v>
      </c>
      <c r="B1870" s="822" t="s">
        <v>5436</v>
      </c>
      <c r="C1870" s="822" t="s">
        <v>599</v>
      </c>
      <c r="D1870" s="822" t="s">
        <v>2913</v>
      </c>
      <c r="E1870" s="822" t="s">
        <v>5437</v>
      </c>
      <c r="F1870" s="822" t="s">
        <v>5520</v>
      </c>
      <c r="G1870" s="822" t="s">
        <v>2721</v>
      </c>
      <c r="H1870" s="831"/>
      <c r="I1870" s="831"/>
      <c r="J1870" s="822"/>
      <c r="K1870" s="822"/>
      <c r="L1870" s="831">
        <v>2.4</v>
      </c>
      <c r="M1870" s="831">
        <v>1384.1</v>
      </c>
      <c r="N1870" s="822">
        <v>1</v>
      </c>
      <c r="O1870" s="822">
        <v>576.70833333333337</v>
      </c>
      <c r="P1870" s="831"/>
      <c r="Q1870" s="831"/>
      <c r="R1870" s="827"/>
      <c r="S1870" s="832"/>
    </row>
    <row r="1871" spans="1:19" ht="14.45" customHeight="1" x14ac:dyDescent="0.2">
      <c r="A1871" s="821" t="s">
        <v>5435</v>
      </c>
      <c r="B1871" s="822" t="s">
        <v>5436</v>
      </c>
      <c r="C1871" s="822" t="s">
        <v>599</v>
      </c>
      <c r="D1871" s="822" t="s">
        <v>2913</v>
      </c>
      <c r="E1871" s="822" t="s">
        <v>5437</v>
      </c>
      <c r="F1871" s="822" t="s">
        <v>5521</v>
      </c>
      <c r="G1871" s="822" t="s">
        <v>2721</v>
      </c>
      <c r="H1871" s="831"/>
      <c r="I1871" s="831"/>
      <c r="J1871" s="822"/>
      <c r="K1871" s="822"/>
      <c r="L1871" s="831">
        <v>8</v>
      </c>
      <c r="M1871" s="831">
        <v>4268.75</v>
      </c>
      <c r="N1871" s="822">
        <v>1</v>
      </c>
      <c r="O1871" s="822">
        <v>533.59375</v>
      </c>
      <c r="P1871" s="831">
        <v>1.6</v>
      </c>
      <c r="Q1871" s="831">
        <v>853.78</v>
      </c>
      <c r="R1871" s="827">
        <v>0.20000702781844801</v>
      </c>
      <c r="S1871" s="832">
        <v>533.61249999999995</v>
      </c>
    </row>
    <row r="1872" spans="1:19" ht="14.45" customHeight="1" x14ac:dyDescent="0.2">
      <c r="A1872" s="821" t="s">
        <v>5435</v>
      </c>
      <c r="B1872" s="822" t="s">
        <v>5436</v>
      </c>
      <c r="C1872" s="822" t="s">
        <v>599</v>
      </c>
      <c r="D1872" s="822" t="s">
        <v>2913</v>
      </c>
      <c r="E1872" s="822" t="s">
        <v>5437</v>
      </c>
      <c r="F1872" s="822" t="s">
        <v>5525</v>
      </c>
      <c r="G1872" s="822" t="s">
        <v>5526</v>
      </c>
      <c r="H1872" s="831"/>
      <c r="I1872" s="831"/>
      <c r="J1872" s="822"/>
      <c r="K1872" s="822"/>
      <c r="L1872" s="831"/>
      <c r="M1872" s="831"/>
      <c r="N1872" s="822"/>
      <c r="O1872" s="822"/>
      <c r="P1872" s="831">
        <v>6</v>
      </c>
      <c r="Q1872" s="831">
        <v>19245.36</v>
      </c>
      <c r="R1872" s="827"/>
      <c r="S1872" s="832">
        <v>3207.56</v>
      </c>
    </row>
    <row r="1873" spans="1:19" ht="14.45" customHeight="1" x14ac:dyDescent="0.2">
      <c r="A1873" s="821" t="s">
        <v>5435</v>
      </c>
      <c r="B1873" s="822" t="s">
        <v>5436</v>
      </c>
      <c r="C1873" s="822" t="s">
        <v>599</v>
      </c>
      <c r="D1873" s="822" t="s">
        <v>2913</v>
      </c>
      <c r="E1873" s="822" t="s">
        <v>5437</v>
      </c>
      <c r="F1873" s="822" t="s">
        <v>5527</v>
      </c>
      <c r="G1873" s="822" t="s">
        <v>5526</v>
      </c>
      <c r="H1873" s="831"/>
      <c r="I1873" s="831"/>
      <c r="J1873" s="822"/>
      <c r="K1873" s="822"/>
      <c r="L1873" s="831"/>
      <c r="M1873" s="831"/>
      <c r="N1873" s="822"/>
      <c r="O1873" s="822"/>
      <c r="P1873" s="831">
        <v>1.5</v>
      </c>
      <c r="Q1873" s="831">
        <v>5901.83</v>
      </c>
      <c r="R1873" s="827"/>
      <c r="S1873" s="832">
        <v>3934.5533333333333</v>
      </c>
    </row>
    <row r="1874" spans="1:19" ht="14.45" customHeight="1" x14ac:dyDescent="0.2">
      <c r="A1874" s="821" t="s">
        <v>5435</v>
      </c>
      <c r="B1874" s="822" t="s">
        <v>5436</v>
      </c>
      <c r="C1874" s="822" t="s">
        <v>599</v>
      </c>
      <c r="D1874" s="822" t="s">
        <v>2913</v>
      </c>
      <c r="E1874" s="822" t="s">
        <v>5437</v>
      </c>
      <c r="F1874" s="822" t="s">
        <v>5530</v>
      </c>
      <c r="G1874" s="822" t="s">
        <v>5529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17</v>
      </c>
      <c r="Q1874" s="831">
        <v>1116343.23</v>
      </c>
      <c r="R1874" s="827"/>
      <c r="S1874" s="832">
        <v>65667.248823529415</v>
      </c>
    </row>
    <row r="1875" spans="1:19" ht="14.45" customHeight="1" x14ac:dyDescent="0.2">
      <c r="A1875" s="821" t="s">
        <v>5435</v>
      </c>
      <c r="B1875" s="822" t="s">
        <v>5436</v>
      </c>
      <c r="C1875" s="822" t="s">
        <v>599</v>
      </c>
      <c r="D1875" s="822" t="s">
        <v>2913</v>
      </c>
      <c r="E1875" s="822" t="s">
        <v>5437</v>
      </c>
      <c r="F1875" s="822" t="s">
        <v>5535</v>
      </c>
      <c r="G1875" s="822" t="s">
        <v>758</v>
      </c>
      <c r="H1875" s="831"/>
      <c r="I1875" s="831"/>
      <c r="J1875" s="822"/>
      <c r="K1875" s="822"/>
      <c r="L1875" s="831"/>
      <c r="M1875" s="831"/>
      <c r="N1875" s="822"/>
      <c r="O1875" s="822"/>
      <c r="P1875" s="831">
        <v>2.69</v>
      </c>
      <c r="Q1875" s="831">
        <v>1414.41</v>
      </c>
      <c r="R1875" s="827"/>
      <c r="S1875" s="832">
        <v>525.80297397769516</v>
      </c>
    </row>
    <row r="1876" spans="1:19" ht="14.45" customHeight="1" x14ac:dyDescent="0.2">
      <c r="A1876" s="821" t="s">
        <v>5435</v>
      </c>
      <c r="B1876" s="822" t="s">
        <v>5436</v>
      </c>
      <c r="C1876" s="822" t="s">
        <v>599</v>
      </c>
      <c r="D1876" s="822" t="s">
        <v>2913</v>
      </c>
      <c r="E1876" s="822" t="s">
        <v>5437</v>
      </c>
      <c r="F1876" s="822" t="s">
        <v>5547</v>
      </c>
      <c r="G1876" s="822" t="s">
        <v>912</v>
      </c>
      <c r="H1876" s="831"/>
      <c r="I1876" s="831"/>
      <c r="J1876" s="822"/>
      <c r="K1876" s="822"/>
      <c r="L1876" s="831"/>
      <c r="M1876" s="831"/>
      <c r="N1876" s="822"/>
      <c r="O1876" s="822"/>
      <c r="P1876" s="831">
        <v>9.6800000000000015</v>
      </c>
      <c r="Q1876" s="831">
        <v>1407.7700000000002</v>
      </c>
      <c r="R1876" s="827"/>
      <c r="S1876" s="832">
        <v>145.43078512396693</v>
      </c>
    </row>
    <row r="1877" spans="1:19" ht="14.45" customHeight="1" x14ac:dyDescent="0.2">
      <c r="A1877" s="821" t="s">
        <v>5435</v>
      </c>
      <c r="B1877" s="822" t="s">
        <v>5436</v>
      </c>
      <c r="C1877" s="822" t="s">
        <v>599</v>
      </c>
      <c r="D1877" s="822" t="s">
        <v>2913</v>
      </c>
      <c r="E1877" s="822" t="s">
        <v>5437</v>
      </c>
      <c r="F1877" s="822" t="s">
        <v>5548</v>
      </c>
      <c r="G1877" s="822" t="s">
        <v>2824</v>
      </c>
      <c r="H1877" s="831"/>
      <c r="I1877" s="831"/>
      <c r="J1877" s="822"/>
      <c r="K1877" s="822"/>
      <c r="L1877" s="831"/>
      <c r="M1877" s="831"/>
      <c r="N1877" s="822"/>
      <c r="O1877" s="822"/>
      <c r="P1877" s="831">
        <v>2</v>
      </c>
      <c r="Q1877" s="831">
        <v>47293.4</v>
      </c>
      <c r="R1877" s="827"/>
      <c r="S1877" s="832">
        <v>23646.7</v>
      </c>
    </row>
    <row r="1878" spans="1:19" ht="14.45" customHeight="1" x14ac:dyDescent="0.2">
      <c r="A1878" s="821" t="s">
        <v>5435</v>
      </c>
      <c r="B1878" s="822" t="s">
        <v>5436</v>
      </c>
      <c r="C1878" s="822" t="s">
        <v>599</v>
      </c>
      <c r="D1878" s="822" t="s">
        <v>2913</v>
      </c>
      <c r="E1878" s="822" t="s">
        <v>5437</v>
      </c>
      <c r="F1878" s="822" t="s">
        <v>5549</v>
      </c>
      <c r="G1878" s="822" t="s">
        <v>2512</v>
      </c>
      <c r="H1878" s="831"/>
      <c r="I1878" s="831"/>
      <c r="J1878" s="822"/>
      <c r="K1878" s="822"/>
      <c r="L1878" s="831"/>
      <c r="M1878" s="831"/>
      <c r="N1878" s="822"/>
      <c r="O1878" s="822"/>
      <c r="P1878" s="831">
        <v>6.94</v>
      </c>
      <c r="Q1878" s="831">
        <v>629.11</v>
      </c>
      <c r="R1878" s="827"/>
      <c r="S1878" s="832">
        <v>90.649855907780974</v>
      </c>
    </row>
    <row r="1879" spans="1:19" ht="14.45" customHeight="1" x14ac:dyDescent="0.2">
      <c r="A1879" s="821" t="s">
        <v>5435</v>
      </c>
      <c r="B1879" s="822" t="s">
        <v>5436</v>
      </c>
      <c r="C1879" s="822" t="s">
        <v>599</v>
      </c>
      <c r="D1879" s="822" t="s">
        <v>2913</v>
      </c>
      <c r="E1879" s="822" t="s">
        <v>5437</v>
      </c>
      <c r="F1879" s="822" t="s">
        <v>5557</v>
      </c>
      <c r="G1879" s="822" t="s">
        <v>5558</v>
      </c>
      <c r="H1879" s="831"/>
      <c r="I1879" s="831"/>
      <c r="J1879" s="822"/>
      <c r="K1879" s="822"/>
      <c r="L1879" s="831"/>
      <c r="M1879" s="831"/>
      <c r="N1879" s="822"/>
      <c r="O1879" s="822"/>
      <c r="P1879" s="831">
        <v>6.6400000000000006</v>
      </c>
      <c r="Q1879" s="831">
        <v>41415.33</v>
      </c>
      <c r="R1879" s="827"/>
      <c r="S1879" s="832">
        <v>6237.2484939759033</v>
      </c>
    </row>
    <row r="1880" spans="1:19" ht="14.45" customHeight="1" x14ac:dyDescent="0.2">
      <c r="A1880" s="821" t="s">
        <v>5435</v>
      </c>
      <c r="B1880" s="822" t="s">
        <v>5436</v>
      </c>
      <c r="C1880" s="822" t="s">
        <v>599</v>
      </c>
      <c r="D1880" s="822" t="s">
        <v>2913</v>
      </c>
      <c r="E1880" s="822" t="s">
        <v>5437</v>
      </c>
      <c r="F1880" s="822" t="s">
        <v>5560</v>
      </c>
      <c r="G1880" s="822" t="s">
        <v>2174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1</v>
      </c>
      <c r="Q1880" s="831">
        <v>42782.86</v>
      </c>
      <c r="R1880" s="827"/>
      <c r="S1880" s="832">
        <v>42782.86</v>
      </c>
    </row>
    <row r="1881" spans="1:19" ht="14.45" customHeight="1" x14ac:dyDescent="0.2">
      <c r="A1881" s="821" t="s">
        <v>5435</v>
      </c>
      <c r="B1881" s="822" t="s">
        <v>5436</v>
      </c>
      <c r="C1881" s="822" t="s">
        <v>599</v>
      </c>
      <c r="D1881" s="822" t="s">
        <v>2913</v>
      </c>
      <c r="E1881" s="822" t="s">
        <v>5437</v>
      </c>
      <c r="F1881" s="822" t="s">
        <v>5563</v>
      </c>
      <c r="G1881" s="822" t="s">
        <v>5564</v>
      </c>
      <c r="H1881" s="831"/>
      <c r="I1881" s="831"/>
      <c r="J1881" s="822"/>
      <c r="K1881" s="822"/>
      <c r="L1881" s="831"/>
      <c r="M1881" s="831"/>
      <c r="N1881" s="822"/>
      <c r="O1881" s="822"/>
      <c r="P1881" s="831">
        <v>0.87</v>
      </c>
      <c r="Q1881" s="831">
        <v>359.69</v>
      </c>
      <c r="R1881" s="827"/>
      <c r="S1881" s="832">
        <v>413.43678160919541</v>
      </c>
    </row>
    <row r="1882" spans="1:19" ht="14.45" customHeight="1" x14ac:dyDescent="0.2">
      <c r="A1882" s="821" t="s">
        <v>5435</v>
      </c>
      <c r="B1882" s="822" t="s">
        <v>5436</v>
      </c>
      <c r="C1882" s="822" t="s">
        <v>599</v>
      </c>
      <c r="D1882" s="822" t="s">
        <v>2913</v>
      </c>
      <c r="E1882" s="822" t="s">
        <v>5437</v>
      </c>
      <c r="F1882" s="822" t="s">
        <v>5573</v>
      </c>
      <c r="G1882" s="822" t="s">
        <v>2645</v>
      </c>
      <c r="H1882" s="831"/>
      <c r="I1882" s="831"/>
      <c r="J1882" s="822"/>
      <c r="K1882" s="822"/>
      <c r="L1882" s="831"/>
      <c r="M1882" s="831"/>
      <c r="N1882" s="822"/>
      <c r="O1882" s="822"/>
      <c r="P1882" s="831">
        <v>2</v>
      </c>
      <c r="Q1882" s="831">
        <v>548</v>
      </c>
      <c r="R1882" s="827"/>
      <c r="S1882" s="832">
        <v>274</v>
      </c>
    </row>
    <row r="1883" spans="1:19" ht="14.45" customHeight="1" x14ac:dyDescent="0.2">
      <c r="A1883" s="821" t="s">
        <v>5435</v>
      </c>
      <c r="B1883" s="822" t="s">
        <v>5436</v>
      </c>
      <c r="C1883" s="822" t="s">
        <v>599</v>
      </c>
      <c r="D1883" s="822" t="s">
        <v>2913</v>
      </c>
      <c r="E1883" s="822" t="s">
        <v>5437</v>
      </c>
      <c r="F1883" s="822" t="s">
        <v>5584</v>
      </c>
      <c r="G1883" s="822" t="s">
        <v>5585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4</v>
      </c>
      <c r="Q1883" s="831">
        <v>16329.96</v>
      </c>
      <c r="R1883" s="827"/>
      <c r="S1883" s="832">
        <v>4082.49</v>
      </c>
    </row>
    <row r="1884" spans="1:19" ht="14.45" customHeight="1" x14ac:dyDescent="0.2">
      <c r="A1884" s="821" t="s">
        <v>5435</v>
      </c>
      <c r="B1884" s="822" t="s">
        <v>5436</v>
      </c>
      <c r="C1884" s="822" t="s">
        <v>599</v>
      </c>
      <c r="D1884" s="822" t="s">
        <v>2913</v>
      </c>
      <c r="E1884" s="822" t="s">
        <v>5437</v>
      </c>
      <c r="F1884" s="822" t="s">
        <v>5586</v>
      </c>
      <c r="G1884" s="822" t="s">
        <v>3875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11.190000000000001</v>
      </c>
      <c r="Q1884" s="831">
        <v>88343.23</v>
      </c>
      <c r="R1884" s="827"/>
      <c r="S1884" s="832">
        <v>7894.8373547810534</v>
      </c>
    </row>
    <row r="1885" spans="1:19" ht="14.45" customHeight="1" x14ac:dyDescent="0.2">
      <c r="A1885" s="821" t="s">
        <v>5435</v>
      </c>
      <c r="B1885" s="822" t="s">
        <v>5436</v>
      </c>
      <c r="C1885" s="822" t="s">
        <v>599</v>
      </c>
      <c r="D1885" s="822" t="s">
        <v>2913</v>
      </c>
      <c r="E1885" s="822" t="s">
        <v>5437</v>
      </c>
      <c r="F1885" s="822" t="s">
        <v>5602</v>
      </c>
      <c r="G1885" s="822" t="s">
        <v>3875</v>
      </c>
      <c r="H1885" s="831"/>
      <c r="I1885" s="831"/>
      <c r="J1885" s="822"/>
      <c r="K1885" s="822"/>
      <c r="L1885" s="831"/>
      <c r="M1885" s="831"/>
      <c r="N1885" s="822"/>
      <c r="O1885" s="822"/>
      <c r="P1885" s="831">
        <v>27.990000000000002</v>
      </c>
      <c r="Q1885" s="831">
        <v>552220.43000000005</v>
      </c>
      <c r="R1885" s="827"/>
      <c r="S1885" s="832">
        <v>19729.204358699535</v>
      </c>
    </row>
    <row r="1886" spans="1:19" ht="14.45" customHeight="1" x14ac:dyDescent="0.2">
      <c r="A1886" s="821" t="s">
        <v>5435</v>
      </c>
      <c r="B1886" s="822" t="s">
        <v>5436</v>
      </c>
      <c r="C1886" s="822" t="s">
        <v>599</v>
      </c>
      <c r="D1886" s="822" t="s">
        <v>2913</v>
      </c>
      <c r="E1886" s="822" t="s">
        <v>5437</v>
      </c>
      <c r="F1886" s="822" t="s">
        <v>5605</v>
      </c>
      <c r="G1886" s="822" t="s">
        <v>5606</v>
      </c>
      <c r="H1886" s="831"/>
      <c r="I1886" s="831"/>
      <c r="J1886" s="822"/>
      <c r="K1886" s="822"/>
      <c r="L1886" s="831"/>
      <c r="M1886" s="831"/>
      <c r="N1886" s="822"/>
      <c r="O1886" s="822"/>
      <c r="P1886" s="831">
        <v>1</v>
      </c>
      <c r="Q1886" s="831">
        <v>1186.57</v>
      </c>
      <c r="R1886" s="827"/>
      <c r="S1886" s="832">
        <v>1186.57</v>
      </c>
    </row>
    <row r="1887" spans="1:19" ht="14.45" customHeight="1" x14ac:dyDescent="0.2">
      <c r="A1887" s="821" t="s">
        <v>5435</v>
      </c>
      <c r="B1887" s="822" t="s">
        <v>5436</v>
      </c>
      <c r="C1887" s="822" t="s">
        <v>599</v>
      </c>
      <c r="D1887" s="822" t="s">
        <v>2913</v>
      </c>
      <c r="E1887" s="822" t="s">
        <v>5437</v>
      </c>
      <c r="F1887" s="822" t="s">
        <v>5615</v>
      </c>
      <c r="G1887" s="822" t="s">
        <v>845</v>
      </c>
      <c r="H1887" s="831"/>
      <c r="I1887" s="831"/>
      <c r="J1887" s="822"/>
      <c r="K1887" s="822"/>
      <c r="L1887" s="831"/>
      <c r="M1887" s="831"/>
      <c r="N1887" s="822"/>
      <c r="O1887" s="822"/>
      <c r="P1887" s="831">
        <v>3.89</v>
      </c>
      <c r="Q1887" s="831">
        <v>829.19</v>
      </c>
      <c r="R1887" s="827"/>
      <c r="S1887" s="832">
        <v>213.15938303341903</v>
      </c>
    </row>
    <row r="1888" spans="1:19" ht="14.45" customHeight="1" x14ac:dyDescent="0.2">
      <c r="A1888" s="821" t="s">
        <v>5435</v>
      </c>
      <c r="B1888" s="822" t="s">
        <v>5436</v>
      </c>
      <c r="C1888" s="822" t="s">
        <v>599</v>
      </c>
      <c r="D1888" s="822" t="s">
        <v>2913</v>
      </c>
      <c r="E1888" s="822" t="s">
        <v>5437</v>
      </c>
      <c r="F1888" s="822" t="s">
        <v>5616</v>
      </c>
      <c r="G1888" s="822" t="s">
        <v>845</v>
      </c>
      <c r="H1888" s="831"/>
      <c r="I1888" s="831"/>
      <c r="J1888" s="822"/>
      <c r="K1888" s="822"/>
      <c r="L1888" s="831"/>
      <c r="M1888" s="831"/>
      <c r="N1888" s="822"/>
      <c r="O1888" s="822"/>
      <c r="P1888" s="831">
        <v>4</v>
      </c>
      <c r="Q1888" s="831">
        <v>291.68</v>
      </c>
      <c r="R1888" s="827"/>
      <c r="S1888" s="832">
        <v>72.92</v>
      </c>
    </row>
    <row r="1889" spans="1:19" ht="14.45" customHeight="1" x14ac:dyDescent="0.2">
      <c r="A1889" s="821" t="s">
        <v>5435</v>
      </c>
      <c r="B1889" s="822" t="s">
        <v>5436</v>
      </c>
      <c r="C1889" s="822" t="s">
        <v>599</v>
      </c>
      <c r="D1889" s="822" t="s">
        <v>2913</v>
      </c>
      <c r="E1889" s="822" t="s">
        <v>5437</v>
      </c>
      <c r="F1889" s="822" t="s">
        <v>5618</v>
      </c>
      <c r="G1889" s="822" t="s">
        <v>1246</v>
      </c>
      <c r="H1889" s="831"/>
      <c r="I1889" s="831"/>
      <c r="J1889" s="822"/>
      <c r="K1889" s="822"/>
      <c r="L1889" s="831"/>
      <c r="M1889" s="831"/>
      <c r="N1889" s="822"/>
      <c r="O1889" s="822"/>
      <c r="P1889" s="831">
        <v>1</v>
      </c>
      <c r="Q1889" s="831">
        <v>148.46</v>
      </c>
      <c r="R1889" s="827"/>
      <c r="S1889" s="832">
        <v>148.46</v>
      </c>
    </row>
    <row r="1890" spans="1:19" ht="14.45" customHeight="1" x14ac:dyDescent="0.2">
      <c r="A1890" s="821" t="s">
        <v>5435</v>
      </c>
      <c r="B1890" s="822" t="s">
        <v>5436</v>
      </c>
      <c r="C1890" s="822" t="s">
        <v>599</v>
      </c>
      <c r="D1890" s="822" t="s">
        <v>2913</v>
      </c>
      <c r="E1890" s="822" t="s">
        <v>5437</v>
      </c>
      <c r="F1890" s="822" t="s">
        <v>5627</v>
      </c>
      <c r="G1890" s="822" t="s">
        <v>752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3.49</v>
      </c>
      <c r="Q1890" s="831">
        <v>387.39</v>
      </c>
      <c r="R1890" s="827"/>
      <c r="S1890" s="832">
        <v>110.99999999999999</v>
      </c>
    </row>
    <row r="1891" spans="1:19" ht="14.45" customHeight="1" x14ac:dyDescent="0.2">
      <c r="A1891" s="821" t="s">
        <v>5435</v>
      </c>
      <c r="B1891" s="822" t="s">
        <v>5436</v>
      </c>
      <c r="C1891" s="822" t="s">
        <v>599</v>
      </c>
      <c r="D1891" s="822" t="s">
        <v>2913</v>
      </c>
      <c r="E1891" s="822" t="s">
        <v>5437</v>
      </c>
      <c r="F1891" s="822" t="s">
        <v>5628</v>
      </c>
      <c r="G1891" s="822" t="s">
        <v>752</v>
      </c>
      <c r="H1891" s="831"/>
      <c r="I1891" s="831"/>
      <c r="J1891" s="822"/>
      <c r="K1891" s="822"/>
      <c r="L1891" s="831"/>
      <c r="M1891" s="831"/>
      <c r="N1891" s="822"/>
      <c r="O1891" s="822"/>
      <c r="P1891" s="831">
        <v>0.42</v>
      </c>
      <c r="Q1891" s="831">
        <v>120.99</v>
      </c>
      <c r="R1891" s="827"/>
      <c r="S1891" s="832">
        <v>288.07142857142856</v>
      </c>
    </row>
    <row r="1892" spans="1:19" ht="14.45" customHeight="1" x14ac:dyDescent="0.2">
      <c r="A1892" s="821" t="s">
        <v>5435</v>
      </c>
      <c r="B1892" s="822" t="s">
        <v>5436</v>
      </c>
      <c r="C1892" s="822" t="s">
        <v>599</v>
      </c>
      <c r="D1892" s="822" t="s">
        <v>2913</v>
      </c>
      <c r="E1892" s="822" t="s">
        <v>5437</v>
      </c>
      <c r="F1892" s="822" t="s">
        <v>5637</v>
      </c>
      <c r="G1892" s="822" t="s">
        <v>2107</v>
      </c>
      <c r="H1892" s="831"/>
      <c r="I1892" s="831"/>
      <c r="J1892" s="822"/>
      <c r="K1892" s="822"/>
      <c r="L1892" s="831"/>
      <c r="M1892" s="831"/>
      <c r="N1892" s="822"/>
      <c r="O1892" s="822"/>
      <c r="P1892" s="831">
        <v>1</v>
      </c>
      <c r="Q1892" s="831">
        <v>21779.1</v>
      </c>
      <c r="R1892" s="827"/>
      <c r="S1892" s="832">
        <v>21779.1</v>
      </c>
    </row>
    <row r="1893" spans="1:19" ht="14.45" customHeight="1" x14ac:dyDescent="0.2">
      <c r="A1893" s="821" t="s">
        <v>5435</v>
      </c>
      <c r="B1893" s="822" t="s">
        <v>5436</v>
      </c>
      <c r="C1893" s="822" t="s">
        <v>599</v>
      </c>
      <c r="D1893" s="822" t="s">
        <v>2913</v>
      </c>
      <c r="E1893" s="822" t="s">
        <v>5437</v>
      </c>
      <c r="F1893" s="822" t="s">
        <v>5638</v>
      </c>
      <c r="G1893" s="822" t="s">
        <v>2512</v>
      </c>
      <c r="H1893" s="831"/>
      <c r="I1893" s="831"/>
      <c r="J1893" s="822"/>
      <c r="K1893" s="822"/>
      <c r="L1893" s="831"/>
      <c r="M1893" s="831"/>
      <c r="N1893" s="822"/>
      <c r="O1893" s="822"/>
      <c r="P1893" s="831">
        <v>8.0500000000000007</v>
      </c>
      <c r="Q1893" s="831">
        <v>3817.8500000000004</v>
      </c>
      <c r="R1893" s="827"/>
      <c r="S1893" s="832">
        <v>474.26708074534162</v>
      </c>
    </row>
    <row r="1894" spans="1:19" ht="14.45" customHeight="1" x14ac:dyDescent="0.2">
      <c r="A1894" s="821" t="s">
        <v>5435</v>
      </c>
      <c r="B1894" s="822" t="s">
        <v>5436</v>
      </c>
      <c r="C1894" s="822" t="s">
        <v>599</v>
      </c>
      <c r="D1894" s="822" t="s">
        <v>2913</v>
      </c>
      <c r="E1894" s="822" t="s">
        <v>5437</v>
      </c>
      <c r="F1894" s="822" t="s">
        <v>5639</v>
      </c>
      <c r="G1894" s="822" t="s">
        <v>2512</v>
      </c>
      <c r="H1894" s="831"/>
      <c r="I1894" s="831"/>
      <c r="J1894" s="822"/>
      <c r="K1894" s="822"/>
      <c r="L1894" s="831"/>
      <c r="M1894" s="831"/>
      <c r="N1894" s="822"/>
      <c r="O1894" s="822"/>
      <c r="P1894" s="831">
        <v>9.3899999999999988</v>
      </c>
      <c r="Q1894" s="831">
        <v>1920.44</v>
      </c>
      <c r="R1894" s="827"/>
      <c r="S1894" s="832">
        <v>204.51970181043666</v>
      </c>
    </row>
    <row r="1895" spans="1:19" ht="14.45" customHeight="1" x14ac:dyDescent="0.2">
      <c r="A1895" s="821" t="s">
        <v>5435</v>
      </c>
      <c r="B1895" s="822" t="s">
        <v>5436</v>
      </c>
      <c r="C1895" s="822" t="s">
        <v>599</v>
      </c>
      <c r="D1895" s="822" t="s">
        <v>2913</v>
      </c>
      <c r="E1895" s="822" t="s">
        <v>5437</v>
      </c>
      <c r="F1895" s="822" t="s">
        <v>5650</v>
      </c>
      <c r="G1895" s="822" t="s">
        <v>5651</v>
      </c>
      <c r="H1895" s="831"/>
      <c r="I1895" s="831"/>
      <c r="J1895" s="822"/>
      <c r="K1895" s="822"/>
      <c r="L1895" s="831"/>
      <c r="M1895" s="831"/>
      <c r="N1895" s="822"/>
      <c r="O1895" s="822"/>
      <c r="P1895" s="831">
        <v>1.2</v>
      </c>
      <c r="Q1895" s="831">
        <v>65.28</v>
      </c>
      <c r="R1895" s="827"/>
      <c r="S1895" s="832">
        <v>54.400000000000006</v>
      </c>
    </row>
    <row r="1896" spans="1:19" ht="14.45" customHeight="1" x14ac:dyDescent="0.2">
      <c r="A1896" s="821" t="s">
        <v>5435</v>
      </c>
      <c r="B1896" s="822" t="s">
        <v>5436</v>
      </c>
      <c r="C1896" s="822" t="s">
        <v>599</v>
      </c>
      <c r="D1896" s="822" t="s">
        <v>2913</v>
      </c>
      <c r="E1896" s="822" t="s">
        <v>5437</v>
      </c>
      <c r="F1896" s="822" t="s">
        <v>5652</v>
      </c>
      <c r="G1896" s="822" t="s">
        <v>5651</v>
      </c>
      <c r="H1896" s="831"/>
      <c r="I1896" s="831"/>
      <c r="J1896" s="822"/>
      <c r="K1896" s="822"/>
      <c r="L1896" s="831"/>
      <c r="M1896" s="831"/>
      <c r="N1896" s="822"/>
      <c r="O1896" s="822"/>
      <c r="P1896" s="831">
        <v>0.8</v>
      </c>
      <c r="Q1896" s="831">
        <v>87.08</v>
      </c>
      <c r="R1896" s="827"/>
      <c r="S1896" s="832">
        <v>108.85</v>
      </c>
    </row>
    <row r="1897" spans="1:19" ht="14.45" customHeight="1" x14ac:dyDescent="0.2">
      <c r="A1897" s="821" t="s">
        <v>5435</v>
      </c>
      <c r="B1897" s="822" t="s">
        <v>5436</v>
      </c>
      <c r="C1897" s="822" t="s">
        <v>599</v>
      </c>
      <c r="D1897" s="822" t="s">
        <v>2913</v>
      </c>
      <c r="E1897" s="822" t="s">
        <v>5437</v>
      </c>
      <c r="F1897" s="822" t="s">
        <v>5657</v>
      </c>
      <c r="G1897" s="822" t="s">
        <v>3875</v>
      </c>
      <c r="H1897" s="831"/>
      <c r="I1897" s="831"/>
      <c r="J1897" s="822"/>
      <c r="K1897" s="822"/>
      <c r="L1897" s="831"/>
      <c r="M1897" s="831"/>
      <c r="N1897" s="822"/>
      <c r="O1897" s="822"/>
      <c r="P1897" s="831">
        <v>3</v>
      </c>
      <c r="Q1897" s="831">
        <v>142050.29999999999</v>
      </c>
      <c r="R1897" s="827"/>
      <c r="S1897" s="832">
        <v>47350.1</v>
      </c>
    </row>
    <row r="1898" spans="1:19" ht="14.45" customHeight="1" x14ac:dyDescent="0.2">
      <c r="A1898" s="821" t="s">
        <v>5435</v>
      </c>
      <c r="B1898" s="822" t="s">
        <v>5436</v>
      </c>
      <c r="C1898" s="822" t="s">
        <v>599</v>
      </c>
      <c r="D1898" s="822" t="s">
        <v>2913</v>
      </c>
      <c r="E1898" s="822" t="s">
        <v>5437</v>
      </c>
      <c r="F1898" s="822" t="s">
        <v>5658</v>
      </c>
      <c r="G1898" s="822" t="s">
        <v>2133</v>
      </c>
      <c r="H1898" s="831"/>
      <c r="I1898" s="831"/>
      <c r="J1898" s="822"/>
      <c r="K1898" s="822"/>
      <c r="L1898" s="831"/>
      <c r="M1898" s="831"/>
      <c r="N1898" s="822"/>
      <c r="O1898" s="822"/>
      <c r="P1898" s="831">
        <v>1.87</v>
      </c>
      <c r="Q1898" s="831">
        <v>80653.100000000006</v>
      </c>
      <c r="R1898" s="827"/>
      <c r="S1898" s="832">
        <v>43130</v>
      </c>
    </row>
    <row r="1899" spans="1:19" ht="14.45" customHeight="1" x14ac:dyDescent="0.2">
      <c r="A1899" s="821" t="s">
        <v>5435</v>
      </c>
      <c r="B1899" s="822" t="s">
        <v>5436</v>
      </c>
      <c r="C1899" s="822" t="s">
        <v>599</v>
      </c>
      <c r="D1899" s="822" t="s">
        <v>2913</v>
      </c>
      <c r="E1899" s="822" t="s">
        <v>5437</v>
      </c>
      <c r="F1899" s="822" t="s">
        <v>5666</v>
      </c>
      <c r="G1899" s="822" t="s">
        <v>947</v>
      </c>
      <c r="H1899" s="831"/>
      <c r="I1899" s="831"/>
      <c r="J1899" s="822"/>
      <c r="K1899" s="822"/>
      <c r="L1899" s="831"/>
      <c r="M1899" s="831"/>
      <c r="N1899" s="822"/>
      <c r="O1899" s="822"/>
      <c r="P1899" s="831">
        <v>4.99</v>
      </c>
      <c r="Q1899" s="831">
        <v>1217.26</v>
      </c>
      <c r="R1899" s="827"/>
      <c r="S1899" s="832">
        <v>243.93987975951902</v>
      </c>
    </row>
    <row r="1900" spans="1:19" ht="14.45" customHeight="1" x14ac:dyDescent="0.2">
      <c r="A1900" s="821" t="s">
        <v>5435</v>
      </c>
      <c r="B1900" s="822" t="s">
        <v>5436</v>
      </c>
      <c r="C1900" s="822" t="s">
        <v>599</v>
      </c>
      <c r="D1900" s="822" t="s">
        <v>2913</v>
      </c>
      <c r="E1900" s="822" t="s">
        <v>5437</v>
      </c>
      <c r="F1900" s="822" t="s">
        <v>5667</v>
      </c>
      <c r="G1900" s="822" t="s">
        <v>947</v>
      </c>
      <c r="H1900" s="831"/>
      <c r="I1900" s="831"/>
      <c r="J1900" s="822"/>
      <c r="K1900" s="822"/>
      <c r="L1900" s="831"/>
      <c r="M1900" s="831"/>
      <c r="N1900" s="822"/>
      <c r="O1900" s="822"/>
      <c r="P1900" s="831">
        <v>9</v>
      </c>
      <c r="Q1900" s="831">
        <v>688.59</v>
      </c>
      <c r="R1900" s="827"/>
      <c r="S1900" s="832">
        <v>76.510000000000005</v>
      </c>
    </row>
    <row r="1901" spans="1:19" ht="14.45" customHeight="1" x14ac:dyDescent="0.2">
      <c r="A1901" s="821" t="s">
        <v>5435</v>
      </c>
      <c r="B1901" s="822" t="s">
        <v>5436</v>
      </c>
      <c r="C1901" s="822" t="s">
        <v>599</v>
      </c>
      <c r="D1901" s="822" t="s">
        <v>2913</v>
      </c>
      <c r="E1901" s="822" t="s">
        <v>5437</v>
      </c>
      <c r="F1901" s="822" t="s">
        <v>5668</v>
      </c>
      <c r="G1901" s="822" t="s">
        <v>1039</v>
      </c>
      <c r="H1901" s="831"/>
      <c r="I1901" s="831"/>
      <c r="J1901" s="822"/>
      <c r="K1901" s="822"/>
      <c r="L1901" s="831"/>
      <c r="M1901" s="831"/>
      <c r="N1901" s="822"/>
      <c r="O1901" s="822"/>
      <c r="P1901" s="831">
        <v>1</v>
      </c>
      <c r="Q1901" s="831">
        <v>421.22</v>
      </c>
      <c r="R1901" s="827"/>
      <c r="S1901" s="832">
        <v>421.22</v>
      </c>
    </row>
    <row r="1902" spans="1:19" ht="14.45" customHeight="1" x14ac:dyDescent="0.2">
      <c r="A1902" s="821" t="s">
        <v>5435</v>
      </c>
      <c r="B1902" s="822" t="s">
        <v>5436</v>
      </c>
      <c r="C1902" s="822" t="s">
        <v>599</v>
      </c>
      <c r="D1902" s="822" t="s">
        <v>2913</v>
      </c>
      <c r="E1902" s="822" t="s">
        <v>5437</v>
      </c>
      <c r="F1902" s="822" t="s">
        <v>5669</v>
      </c>
      <c r="G1902" s="822" t="s">
        <v>2057</v>
      </c>
      <c r="H1902" s="831"/>
      <c r="I1902" s="831"/>
      <c r="J1902" s="822"/>
      <c r="K1902" s="822"/>
      <c r="L1902" s="831"/>
      <c r="M1902" s="831"/>
      <c r="N1902" s="822"/>
      <c r="O1902" s="822"/>
      <c r="P1902" s="831">
        <v>1</v>
      </c>
      <c r="Q1902" s="831">
        <v>4742.3999999999996</v>
      </c>
      <c r="R1902" s="827"/>
      <c r="S1902" s="832">
        <v>4742.3999999999996</v>
      </c>
    </row>
    <row r="1903" spans="1:19" ht="14.45" customHeight="1" x14ac:dyDescent="0.2">
      <c r="A1903" s="821" t="s">
        <v>5435</v>
      </c>
      <c r="B1903" s="822" t="s">
        <v>5436</v>
      </c>
      <c r="C1903" s="822" t="s">
        <v>599</v>
      </c>
      <c r="D1903" s="822" t="s">
        <v>2913</v>
      </c>
      <c r="E1903" s="822" t="s">
        <v>5437</v>
      </c>
      <c r="F1903" s="822" t="s">
        <v>5671</v>
      </c>
      <c r="G1903" s="822" t="s">
        <v>758</v>
      </c>
      <c r="H1903" s="831"/>
      <c r="I1903" s="831"/>
      <c r="J1903" s="822"/>
      <c r="K1903" s="822"/>
      <c r="L1903" s="831"/>
      <c r="M1903" s="831"/>
      <c r="N1903" s="822"/>
      <c r="O1903" s="822"/>
      <c r="P1903" s="831">
        <v>0.28000000000000003</v>
      </c>
      <c r="Q1903" s="831">
        <v>205.74</v>
      </c>
      <c r="R1903" s="827"/>
      <c r="S1903" s="832">
        <v>734.78571428571422</v>
      </c>
    </row>
    <row r="1904" spans="1:19" ht="14.45" customHeight="1" x14ac:dyDescent="0.2">
      <c r="A1904" s="821" t="s">
        <v>5435</v>
      </c>
      <c r="B1904" s="822" t="s">
        <v>5436</v>
      </c>
      <c r="C1904" s="822" t="s">
        <v>599</v>
      </c>
      <c r="D1904" s="822" t="s">
        <v>2913</v>
      </c>
      <c r="E1904" s="822" t="s">
        <v>5437</v>
      </c>
      <c r="F1904" s="822" t="s">
        <v>5672</v>
      </c>
      <c r="G1904" s="822" t="s">
        <v>1230</v>
      </c>
      <c r="H1904" s="831"/>
      <c r="I1904" s="831"/>
      <c r="J1904" s="822"/>
      <c r="K1904" s="822"/>
      <c r="L1904" s="831"/>
      <c r="M1904" s="831"/>
      <c r="N1904" s="822"/>
      <c r="O1904" s="822"/>
      <c r="P1904" s="831">
        <v>12.290000000000001</v>
      </c>
      <c r="Q1904" s="831">
        <v>2206.08</v>
      </c>
      <c r="R1904" s="827"/>
      <c r="S1904" s="832">
        <v>179.5020341741253</v>
      </c>
    </row>
    <row r="1905" spans="1:19" ht="14.45" customHeight="1" x14ac:dyDescent="0.2">
      <c r="A1905" s="821" t="s">
        <v>5435</v>
      </c>
      <c r="B1905" s="822" t="s">
        <v>5436</v>
      </c>
      <c r="C1905" s="822" t="s">
        <v>599</v>
      </c>
      <c r="D1905" s="822" t="s">
        <v>2913</v>
      </c>
      <c r="E1905" s="822" t="s">
        <v>5437</v>
      </c>
      <c r="F1905" s="822" t="s">
        <v>5675</v>
      </c>
      <c r="G1905" s="822" t="s">
        <v>947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5.21</v>
      </c>
      <c r="Q1905" s="831">
        <v>2252.9699999999998</v>
      </c>
      <c r="R1905" s="827"/>
      <c r="S1905" s="832">
        <v>432.43186180422259</v>
      </c>
    </row>
    <row r="1906" spans="1:19" ht="14.45" customHeight="1" x14ac:dyDescent="0.2">
      <c r="A1906" s="821" t="s">
        <v>5435</v>
      </c>
      <c r="B1906" s="822" t="s">
        <v>5436</v>
      </c>
      <c r="C1906" s="822" t="s">
        <v>599</v>
      </c>
      <c r="D1906" s="822" t="s">
        <v>2913</v>
      </c>
      <c r="E1906" s="822" t="s">
        <v>5437</v>
      </c>
      <c r="F1906" s="822" t="s">
        <v>5676</v>
      </c>
      <c r="G1906" s="822" t="s">
        <v>758</v>
      </c>
      <c r="H1906" s="831"/>
      <c r="I1906" s="831"/>
      <c r="J1906" s="822"/>
      <c r="K1906" s="822"/>
      <c r="L1906" s="831"/>
      <c r="M1906" s="831"/>
      <c r="N1906" s="822"/>
      <c r="O1906" s="822"/>
      <c r="P1906" s="831">
        <v>15.62</v>
      </c>
      <c r="Q1906" s="831">
        <v>1237.0999999999999</v>
      </c>
      <c r="R1906" s="827"/>
      <c r="S1906" s="832">
        <v>79.19974391805377</v>
      </c>
    </row>
    <row r="1907" spans="1:19" ht="14.45" customHeight="1" x14ac:dyDescent="0.2">
      <c r="A1907" s="821" t="s">
        <v>5435</v>
      </c>
      <c r="B1907" s="822" t="s">
        <v>5436</v>
      </c>
      <c r="C1907" s="822" t="s">
        <v>599</v>
      </c>
      <c r="D1907" s="822" t="s">
        <v>2913</v>
      </c>
      <c r="E1907" s="822" t="s">
        <v>5437</v>
      </c>
      <c r="F1907" s="822" t="s">
        <v>5677</v>
      </c>
      <c r="G1907" s="822" t="s">
        <v>1230</v>
      </c>
      <c r="H1907" s="831"/>
      <c r="I1907" s="831"/>
      <c r="J1907" s="822"/>
      <c r="K1907" s="822"/>
      <c r="L1907" s="831"/>
      <c r="M1907" s="831"/>
      <c r="N1907" s="822"/>
      <c r="O1907" s="822"/>
      <c r="P1907" s="831">
        <v>1.79</v>
      </c>
      <c r="Q1907" s="831">
        <v>186.76999999999998</v>
      </c>
      <c r="R1907" s="827"/>
      <c r="S1907" s="832">
        <v>104.34078212290501</v>
      </c>
    </row>
    <row r="1908" spans="1:19" ht="14.45" customHeight="1" x14ac:dyDescent="0.2">
      <c r="A1908" s="821" t="s">
        <v>5435</v>
      </c>
      <c r="B1908" s="822" t="s">
        <v>5436</v>
      </c>
      <c r="C1908" s="822" t="s">
        <v>599</v>
      </c>
      <c r="D1908" s="822" t="s">
        <v>2913</v>
      </c>
      <c r="E1908" s="822" t="s">
        <v>5437</v>
      </c>
      <c r="F1908" s="822" t="s">
        <v>5678</v>
      </c>
      <c r="G1908" s="822" t="s">
        <v>1043</v>
      </c>
      <c r="H1908" s="831"/>
      <c r="I1908" s="831"/>
      <c r="J1908" s="822"/>
      <c r="K1908" s="822"/>
      <c r="L1908" s="831"/>
      <c r="M1908" s="831"/>
      <c r="N1908" s="822"/>
      <c r="O1908" s="822"/>
      <c r="P1908" s="831">
        <v>1.85</v>
      </c>
      <c r="Q1908" s="831">
        <v>264.55</v>
      </c>
      <c r="R1908" s="827"/>
      <c r="S1908" s="832">
        <v>143</v>
      </c>
    </row>
    <row r="1909" spans="1:19" ht="14.45" customHeight="1" x14ac:dyDescent="0.2">
      <c r="A1909" s="821" t="s">
        <v>5435</v>
      </c>
      <c r="B1909" s="822" t="s">
        <v>5436</v>
      </c>
      <c r="C1909" s="822" t="s">
        <v>599</v>
      </c>
      <c r="D1909" s="822" t="s">
        <v>2913</v>
      </c>
      <c r="E1909" s="822" t="s">
        <v>5437</v>
      </c>
      <c r="F1909" s="822" t="s">
        <v>5679</v>
      </c>
      <c r="G1909" s="822" t="s">
        <v>758</v>
      </c>
      <c r="H1909" s="831"/>
      <c r="I1909" s="831"/>
      <c r="J1909" s="822"/>
      <c r="K1909" s="822"/>
      <c r="L1909" s="831"/>
      <c r="M1909" s="831"/>
      <c r="N1909" s="822"/>
      <c r="O1909" s="822"/>
      <c r="P1909" s="831">
        <v>10.73</v>
      </c>
      <c r="Q1909" s="831">
        <v>2348.79</v>
      </c>
      <c r="R1909" s="827"/>
      <c r="S1909" s="832">
        <v>218.89934762348554</v>
      </c>
    </row>
    <row r="1910" spans="1:19" ht="14.45" customHeight="1" x14ac:dyDescent="0.2">
      <c r="A1910" s="821" t="s">
        <v>5435</v>
      </c>
      <c r="B1910" s="822" t="s">
        <v>5436</v>
      </c>
      <c r="C1910" s="822" t="s">
        <v>599</v>
      </c>
      <c r="D1910" s="822" t="s">
        <v>2913</v>
      </c>
      <c r="E1910" s="822" t="s">
        <v>5703</v>
      </c>
      <c r="F1910" s="822" t="s">
        <v>5706</v>
      </c>
      <c r="G1910" s="822" t="s">
        <v>5707</v>
      </c>
      <c r="H1910" s="831"/>
      <c r="I1910" s="831"/>
      <c r="J1910" s="822"/>
      <c r="K1910" s="822"/>
      <c r="L1910" s="831"/>
      <c r="M1910" s="831"/>
      <c r="N1910" s="822"/>
      <c r="O1910" s="822"/>
      <c r="P1910" s="831">
        <v>10</v>
      </c>
      <c r="Q1910" s="831">
        <v>5626.4999999999991</v>
      </c>
      <c r="R1910" s="827"/>
      <c r="S1910" s="832">
        <v>562.64999999999986</v>
      </c>
    </row>
    <row r="1911" spans="1:19" ht="14.45" customHeight="1" x14ac:dyDescent="0.2">
      <c r="A1911" s="821" t="s">
        <v>5435</v>
      </c>
      <c r="B1911" s="822" t="s">
        <v>5436</v>
      </c>
      <c r="C1911" s="822" t="s">
        <v>599</v>
      </c>
      <c r="D1911" s="822" t="s">
        <v>2913</v>
      </c>
      <c r="E1911" s="822" t="s">
        <v>5703</v>
      </c>
      <c r="F1911" s="822" t="s">
        <v>5714</v>
      </c>
      <c r="G1911" s="822" t="s">
        <v>5715</v>
      </c>
      <c r="H1911" s="831"/>
      <c r="I1911" s="831"/>
      <c r="J1911" s="822"/>
      <c r="K1911" s="822"/>
      <c r="L1911" s="831"/>
      <c r="M1911" s="831"/>
      <c r="N1911" s="822"/>
      <c r="O1911" s="822"/>
      <c r="P1911" s="831">
        <v>66.14</v>
      </c>
      <c r="Q1911" s="831">
        <v>11858.9</v>
      </c>
      <c r="R1911" s="827"/>
      <c r="S1911" s="832">
        <v>179.29996976111278</v>
      </c>
    </row>
    <row r="1912" spans="1:19" ht="14.45" customHeight="1" x14ac:dyDescent="0.2">
      <c r="A1912" s="821" t="s">
        <v>5435</v>
      </c>
      <c r="B1912" s="822" t="s">
        <v>5436</v>
      </c>
      <c r="C1912" s="822" t="s">
        <v>599</v>
      </c>
      <c r="D1912" s="822" t="s">
        <v>2913</v>
      </c>
      <c r="E1912" s="822" t="s">
        <v>5703</v>
      </c>
      <c r="F1912" s="822" t="s">
        <v>5718</v>
      </c>
      <c r="G1912" s="822" t="s">
        <v>5719</v>
      </c>
      <c r="H1912" s="831"/>
      <c r="I1912" s="831"/>
      <c r="J1912" s="822"/>
      <c r="K1912" s="822"/>
      <c r="L1912" s="831"/>
      <c r="M1912" s="831"/>
      <c r="N1912" s="822"/>
      <c r="O1912" s="822"/>
      <c r="P1912" s="831">
        <v>20</v>
      </c>
      <c r="Q1912" s="831">
        <v>1519.4</v>
      </c>
      <c r="R1912" s="827"/>
      <c r="S1912" s="832">
        <v>75.97</v>
      </c>
    </row>
    <row r="1913" spans="1:19" ht="14.45" customHeight="1" x14ac:dyDescent="0.2">
      <c r="A1913" s="821" t="s">
        <v>5435</v>
      </c>
      <c r="B1913" s="822" t="s">
        <v>5436</v>
      </c>
      <c r="C1913" s="822" t="s">
        <v>599</v>
      </c>
      <c r="D1913" s="822" t="s">
        <v>2913</v>
      </c>
      <c r="E1913" s="822" t="s">
        <v>5703</v>
      </c>
      <c r="F1913" s="822" t="s">
        <v>5720</v>
      </c>
      <c r="G1913" s="822" t="s">
        <v>5721</v>
      </c>
      <c r="H1913" s="831"/>
      <c r="I1913" s="831"/>
      <c r="J1913" s="822"/>
      <c r="K1913" s="822"/>
      <c r="L1913" s="831"/>
      <c r="M1913" s="831"/>
      <c r="N1913" s="822"/>
      <c r="O1913" s="822"/>
      <c r="P1913" s="831">
        <v>22</v>
      </c>
      <c r="Q1913" s="831">
        <v>2083.1800000000003</v>
      </c>
      <c r="R1913" s="827"/>
      <c r="S1913" s="832">
        <v>94.690000000000012</v>
      </c>
    </row>
    <row r="1914" spans="1:19" ht="14.45" customHeight="1" x14ac:dyDescent="0.2">
      <c r="A1914" s="821" t="s">
        <v>5435</v>
      </c>
      <c r="B1914" s="822" t="s">
        <v>5436</v>
      </c>
      <c r="C1914" s="822" t="s">
        <v>599</v>
      </c>
      <c r="D1914" s="822" t="s">
        <v>2913</v>
      </c>
      <c r="E1914" s="822" t="s">
        <v>5703</v>
      </c>
      <c r="F1914" s="822" t="s">
        <v>5722</v>
      </c>
      <c r="G1914" s="822" t="s">
        <v>5721</v>
      </c>
      <c r="H1914" s="831"/>
      <c r="I1914" s="831"/>
      <c r="J1914" s="822"/>
      <c r="K1914" s="822"/>
      <c r="L1914" s="831"/>
      <c r="M1914" s="831"/>
      <c r="N1914" s="822"/>
      <c r="O1914" s="822"/>
      <c r="P1914" s="831">
        <v>70</v>
      </c>
      <c r="Q1914" s="831">
        <v>5317.9000000000005</v>
      </c>
      <c r="R1914" s="827"/>
      <c r="S1914" s="832">
        <v>75.970000000000013</v>
      </c>
    </row>
    <row r="1915" spans="1:19" ht="14.45" customHeight="1" x14ac:dyDescent="0.2">
      <c r="A1915" s="821" t="s">
        <v>5435</v>
      </c>
      <c r="B1915" s="822" t="s">
        <v>5436</v>
      </c>
      <c r="C1915" s="822" t="s">
        <v>599</v>
      </c>
      <c r="D1915" s="822" t="s">
        <v>2913</v>
      </c>
      <c r="E1915" s="822" t="s">
        <v>5735</v>
      </c>
      <c r="F1915" s="822" t="s">
        <v>5740</v>
      </c>
      <c r="G1915" s="822" t="s">
        <v>5741</v>
      </c>
      <c r="H1915" s="831"/>
      <c r="I1915" s="831"/>
      <c r="J1915" s="822"/>
      <c r="K1915" s="822"/>
      <c r="L1915" s="831"/>
      <c r="M1915" s="831"/>
      <c r="N1915" s="822"/>
      <c r="O1915" s="822"/>
      <c r="P1915" s="831">
        <v>44</v>
      </c>
      <c r="Q1915" s="831">
        <v>6732</v>
      </c>
      <c r="R1915" s="827"/>
      <c r="S1915" s="832">
        <v>153</v>
      </c>
    </row>
    <row r="1916" spans="1:19" ht="14.45" customHeight="1" x14ac:dyDescent="0.2">
      <c r="A1916" s="821" t="s">
        <v>5435</v>
      </c>
      <c r="B1916" s="822" t="s">
        <v>5436</v>
      </c>
      <c r="C1916" s="822" t="s">
        <v>599</v>
      </c>
      <c r="D1916" s="822" t="s">
        <v>2913</v>
      </c>
      <c r="E1916" s="822" t="s">
        <v>5735</v>
      </c>
      <c r="F1916" s="822" t="s">
        <v>5744</v>
      </c>
      <c r="G1916" s="822" t="s">
        <v>5745</v>
      </c>
      <c r="H1916" s="831"/>
      <c r="I1916" s="831"/>
      <c r="J1916" s="822"/>
      <c r="K1916" s="822"/>
      <c r="L1916" s="831">
        <v>44</v>
      </c>
      <c r="M1916" s="831">
        <v>1672</v>
      </c>
      <c r="N1916" s="822">
        <v>1</v>
      </c>
      <c r="O1916" s="822">
        <v>38</v>
      </c>
      <c r="P1916" s="831">
        <v>42</v>
      </c>
      <c r="Q1916" s="831">
        <v>1596</v>
      </c>
      <c r="R1916" s="827">
        <v>0.95454545454545459</v>
      </c>
      <c r="S1916" s="832">
        <v>38</v>
      </c>
    </row>
    <row r="1917" spans="1:19" ht="14.45" customHeight="1" x14ac:dyDescent="0.2">
      <c r="A1917" s="821" t="s">
        <v>5435</v>
      </c>
      <c r="B1917" s="822" t="s">
        <v>5436</v>
      </c>
      <c r="C1917" s="822" t="s">
        <v>599</v>
      </c>
      <c r="D1917" s="822" t="s">
        <v>2913</v>
      </c>
      <c r="E1917" s="822" t="s">
        <v>5735</v>
      </c>
      <c r="F1917" s="822" t="s">
        <v>5750</v>
      </c>
      <c r="G1917" s="822" t="s">
        <v>5751</v>
      </c>
      <c r="H1917" s="831"/>
      <c r="I1917" s="831"/>
      <c r="J1917" s="822"/>
      <c r="K1917" s="822"/>
      <c r="L1917" s="831">
        <v>1</v>
      </c>
      <c r="M1917" s="831">
        <v>179</v>
      </c>
      <c r="N1917" s="822">
        <v>1</v>
      </c>
      <c r="O1917" s="822">
        <v>179</v>
      </c>
      <c r="P1917" s="831">
        <v>196</v>
      </c>
      <c r="Q1917" s="831">
        <v>35280</v>
      </c>
      <c r="R1917" s="827">
        <v>197.09497206703909</v>
      </c>
      <c r="S1917" s="832">
        <v>180</v>
      </c>
    </row>
    <row r="1918" spans="1:19" ht="14.45" customHeight="1" x14ac:dyDescent="0.2">
      <c r="A1918" s="821" t="s">
        <v>5435</v>
      </c>
      <c r="B1918" s="822" t="s">
        <v>5436</v>
      </c>
      <c r="C1918" s="822" t="s">
        <v>599</v>
      </c>
      <c r="D1918" s="822" t="s">
        <v>2913</v>
      </c>
      <c r="E1918" s="822" t="s">
        <v>5735</v>
      </c>
      <c r="F1918" s="822" t="s">
        <v>5754</v>
      </c>
      <c r="G1918" s="822" t="s">
        <v>5755</v>
      </c>
      <c r="H1918" s="831"/>
      <c r="I1918" s="831"/>
      <c r="J1918" s="822"/>
      <c r="K1918" s="822"/>
      <c r="L1918" s="831"/>
      <c r="M1918" s="831"/>
      <c r="N1918" s="822"/>
      <c r="O1918" s="822"/>
      <c r="P1918" s="831">
        <v>36</v>
      </c>
      <c r="Q1918" s="831">
        <v>0</v>
      </c>
      <c r="R1918" s="827"/>
      <c r="S1918" s="832">
        <v>0</v>
      </c>
    </row>
    <row r="1919" spans="1:19" ht="14.45" customHeight="1" x14ac:dyDescent="0.2">
      <c r="A1919" s="821" t="s">
        <v>5435</v>
      </c>
      <c r="B1919" s="822" t="s">
        <v>5436</v>
      </c>
      <c r="C1919" s="822" t="s">
        <v>599</v>
      </c>
      <c r="D1919" s="822" t="s">
        <v>2913</v>
      </c>
      <c r="E1919" s="822" t="s">
        <v>5735</v>
      </c>
      <c r="F1919" s="822" t="s">
        <v>5756</v>
      </c>
      <c r="G1919" s="822" t="s">
        <v>5757</v>
      </c>
      <c r="H1919" s="831"/>
      <c r="I1919" s="831"/>
      <c r="J1919" s="822"/>
      <c r="K1919" s="822"/>
      <c r="L1919" s="831">
        <v>1</v>
      </c>
      <c r="M1919" s="831">
        <v>0</v>
      </c>
      <c r="N1919" s="822"/>
      <c r="O1919" s="822">
        <v>0</v>
      </c>
      <c r="P1919" s="831">
        <v>1</v>
      </c>
      <c r="Q1919" s="831">
        <v>0</v>
      </c>
      <c r="R1919" s="827"/>
      <c r="S1919" s="832">
        <v>0</v>
      </c>
    </row>
    <row r="1920" spans="1:19" ht="14.45" customHeight="1" x14ac:dyDescent="0.2">
      <c r="A1920" s="821" t="s">
        <v>5435</v>
      </c>
      <c r="B1920" s="822" t="s">
        <v>5436</v>
      </c>
      <c r="C1920" s="822" t="s">
        <v>599</v>
      </c>
      <c r="D1920" s="822" t="s">
        <v>2913</v>
      </c>
      <c r="E1920" s="822" t="s">
        <v>5735</v>
      </c>
      <c r="F1920" s="822" t="s">
        <v>5758</v>
      </c>
      <c r="G1920" s="822" t="s">
        <v>5759</v>
      </c>
      <c r="H1920" s="831"/>
      <c r="I1920" s="831"/>
      <c r="J1920" s="822"/>
      <c r="K1920" s="822"/>
      <c r="L1920" s="831"/>
      <c r="M1920" s="831"/>
      <c r="N1920" s="822"/>
      <c r="O1920" s="822"/>
      <c r="P1920" s="831">
        <v>117</v>
      </c>
      <c r="Q1920" s="831">
        <v>28782</v>
      </c>
      <c r="R1920" s="827"/>
      <c r="S1920" s="832">
        <v>246</v>
      </c>
    </row>
    <row r="1921" spans="1:19" ht="14.45" customHeight="1" x14ac:dyDescent="0.2">
      <c r="A1921" s="821" t="s">
        <v>5435</v>
      </c>
      <c r="B1921" s="822" t="s">
        <v>5436</v>
      </c>
      <c r="C1921" s="822" t="s">
        <v>599</v>
      </c>
      <c r="D1921" s="822" t="s">
        <v>2913</v>
      </c>
      <c r="E1921" s="822" t="s">
        <v>5735</v>
      </c>
      <c r="F1921" s="822" t="s">
        <v>5760</v>
      </c>
      <c r="G1921" s="822" t="s">
        <v>5761</v>
      </c>
      <c r="H1921" s="831"/>
      <c r="I1921" s="831"/>
      <c r="J1921" s="822"/>
      <c r="K1921" s="822"/>
      <c r="L1921" s="831">
        <v>1</v>
      </c>
      <c r="M1921" s="831">
        <v>33.33</v>
      </c>
      <c r="N1921" s="822">
        <v>1</v>
      </c>
      <c r="O1921" s="822">
        <v>33.33</v>
      </c>
      <c r="P1921" s="831">
        <v>374</v>
      </c>
      <c r="Q1921" s="831">
        <v>12466.65</v>
      </c>
      <c r="R1921" s="827">
        <v>374.03690369036906</v>
      </c>
      <c r="S1921" s="832">
        <v>33.333288770053478</v>
      </c>
    </row>
    <row r="1922" spans="1:19" ht="14.45" customHeight="1" x14ac:dyDescent="0.2">
      <c r="A1922" s="821" t="s">
        <v>5435</v>
      </c>
      <c r="B1922" s="822" t="s">
        <v>5436</v>
      </c>
      <c r="C1922" s="822" t="s">
        <v>599</v>
      </c>
      <c r="D1922" s="822" t="s">
        <v>2913</v>
      </c>
      <c r="E1922" s="822" t="s">
        <v>5735</v>
      </c>
      <c r="F1922" s="822" t="s">
        <v>5762</v>
      </c>
      <c r="G1922" s="822" t="s">
        <v>5763</v>
      </c>
      <c r="H1922" s="831"/>
      <c r="I1922" s="831"/>
      <c r="J1922" s="822"/>
      <c r="K1922" s="822"/>
      <c r="L1922" s="831">
        <v>18</v>
      </c>
      <c r="M1922" s="831">
        <v>684</v>
      </c>
      <c r="N1922" s="822">
        <v>1</v>
      </c>
      <c r="O1922" s="822">
        <v>38</v>
      </c>
      <c r="P1922" s="831">
        <v>264</v>
      </c>
      <c r="Q1922" s="831">
        <v>10032</v>
      </c>
      <c r="R1922" s="827">
        <v>14.666666666666666</v>
      </c>
      <c r="S1922" s="832">
        <v>38</v>
      </c>
    </row>
    <row r="1923" spans="1:19" ht="14.45" customHeight="1" x14ac:dyDescent="0.2">
      <c r="A1923" s="821" t="s">
        <v>5435</v>
      </c>
      <c r="B1923" s="822" t="s">
        <v>5436</v>
      </c>
      <c r="C1923" s="822" t="s">
        <v>599</v>
      </c>
      <c r="D1923" s="822" t="s">
        <v>2913</v>
      </c>
      <c r="E1923" s="822" t="s">
        <v>5735</v>
      </c>
      <c r="F1923" s="822" t="s">
        <v>5766</v>
      </c>
      <c r="G1923" s="822" t="s">
        <v>5767</v>
      </c>
      <c r="H1923" s="831"/>
      <c r="I1923" s="831"/>
      <c r="J1923" s="822"/>
      <c r="K1923" s="822"/>
      <c r="L1923" s="831">
        <v>42</v>
      </c>
      <c r="M1923" s="831">
        <v>1386</v>
      </c>
      <c r="N1923" s="822">
        <v>1</v>
      </c>
      <c r="O1923" s="822">
        <v>33</v>
      </c>
      <c r="P1923" s="831">
        <v>20</v>
      </c>
      <c r="Q1923" s="831">
        <v>660</v>
      </c>
      <c r="R1923" s="827">
        <v>0.47619047619047616</v>
      </c>
      <c r="S1923" s="832">
        <v>33</v>
      </c>
    </row>
    <row r="1924" spans="1:19" ht="14.45" customHeight="1" x14ac:dyDescent="0.2">
      <c r="A1924" s="821" t="s">
        <v>5435</v>
      </c>
      <c r="B1924" s="822" t="s">
        <v>5436</v>
      </c>
      <c r="C1924" s="822" t="s">
        <v>599</v>
      </c>
      <c r="D1924" s="822" t="s">
        <v>2913</v>
      </c>
      <c r="E1924" s="822" t="s">
        <v>5735</v>
      </c>
      <c r="F1924" s="822" t="s">
        <v>5768</v>
      </c>
      <c r="G1924" s="822" t="s">
        <v>5769</v>
      </c>
      <c r="H1924" s="831"/>
      <c r="I1924" s="831"/>
      <c r="J1924" s="822"/>
      <c r="K1924" s="822"/>
      <c r="L1924" s="831"/>
      <c r="M1924" s="831"/>
      <c r="N1924" s="822"/>
      <c r="O1924" s="822"/>
      <c r="P1924" s="831">
        <v>24</v>
      </c>
      <c r="Q1924" s="831">
        <v>3288</v>
      </c>
      <c r="R1924" s="827"/>
      <c r="S1924" s="832">
        <v>137</v>
      </c>
    </row>
    <row r="1925" spans="1:19" ht="14.45" customHeight="1" x14ac:dyDescent="0.2">
      <c r="A1925" s="821" t="s">
        <v>5435</v>
      </c>
      <c r="B1925" s="822" t="s">
        <v>5436</v>
      </c>
      <c r="C1925" s="822" t="s">
        <v>599</v>
      </c>
      <c r="D1925" s="822" t="s">
        <v>2913</v>
      </c>
      <c r="E1925" s="822" t="s">
        <v>5735</v>
      </c>
      <c r="F1925" s="822" t="s">
        <v>5774</v>
      </c>
      <c r="G1925" s="822" t="s">
        <v>5775</v>
      </c>
      <c r="H1925" s="831"/>
      <c r="I1925" s="831"/>
      <c r="J1925" s="822"/>
      <c r="K1925" s="822"/>
      <c r="L1925" s="831">
        <v>17</v>
      </c>
      <c r="M1925" s="831">
        <v>6086</v>
      </c>
      <c r="N1925" s="822">
        <v>1</v>
      </c>
      <c r="O1925" s="822">
        <v>358</v>
      </c>
      <c r="P1925" s="831">
        <v>201</v>
      </c>
      <c r="Q1925" s="831">
        <v>72360</v>
      </c>
      <c r="R1925" s="827">
        <v>11.889582648701939</v>
      </c>
      <c r="S1925" s="832">
        <v>360</v>
      </c>
    </row>
    <row r="1926" spans="1:19" ht="14.45" customHeight="1" x14ac:dyDescent="0.2">
      <c r="A1926" s="821" t="s">
        <v>5435</v>
      </c>
      <c r="B1926" s="822" t="s">
        <v>5436</v>
      </c>
      <c r="C1926" s="822" t="s">
        <v>599</v>
      </c>
      <c r="D1926" s="822" t="s">
        <v>2913</v>
      </c>
      <c r="E1926" s="822" t="s">
        <v>5735</v>
      </c>
      <c r="F1926" s="822" t="s">
        <v>5776</v>
      </c>
      <c r="G1926" s="822" t="s">
        <v>5777</v>
      </c>
      <c r="H1926" s="831"/>
      <c r="I1926" s="831"/>
      <c r="J1926" s="822"/>
      <c r="K1926" s="822"/>
      <c r="L1926" s="831">
        <v>1</v>
      </c>
      <c r="M1926" s="831">
        <v>61</v>
      </c>
      <c r="N1926" s="822">
        <v>1</v>
      </c>
      <c r="O1926" s="822">
        <v>61</v>
      </c>
      <c r="P1926" s="831">
        <v>48</v>
      </c>
      <c r="Q1926" s="831">
        <v>2976</v>
      </c>
      <c r="R1926" s="827">
        <v>48.786885245901637</v>
      </c>
      <c r="S1926" s="832">
        <v>62</v>
      </c>
    </row>
    <row r="1927" spans="1:19" ht="14.45" customHeight="1" x14ac:dyDescent="0.2">
      <c r="A1927" s="821" t="s">
        <v>5435</v>
      </c>
      <c r="B1927" s="822" t="s">
        <v>5436</v>
      </c>
      <c r="C1927" s="822" t="s">
        <v>599</v>
      </c>
      <c r="D1927" s="822" t="s">
        <v>2913</v>
      </c>
      <c r="E1927" s="822" t="s">
        <v>5735</v>
      </c>
      <c r="F1927" s="822" t="s">
        <v>5780</v>
      </c>
      <c r="G1927" s="822" t="s">
        <v>5781</v>
      </c>
      <c r="H1927" s="831"/>
      <c r="I1927" s="831"/>
      <c r="J1927" s="822"/>
      <c r="K1927" s="822"/>
      <c r="L1927" s="831"/>
      <c r="M1927" s="831"/>
      <c r="N1927" s="822"/>
      <c r="O1927" s="822"/>
      <c r="P1927" s="831">
        <v>1</v>
      </c>
      <c r="Q1927" s="831">
        <v>62</v>
      </c>
      <c r="R1927" s="827"/>
      <c r="S1927" s="832">
        <v>62</v>
      </c>
    </row>
    <row r="1928" spans="1:19" ht="14.45" customHeight="1" x14ac:dyDescent="0.2">
      <c r="A1928" s="821" t="s">
        <v>5435</v>
      </c>
      <c r="B1928" s="822" t="s">
        <v>5436</v>
      </c>
      <c r="C1928" s="822" t="s">
        <v>599</v>
      </c>
      <c r="D1928" s="822" t="s">
        <v>2913</v>
      </c>
      <c r="E1928" s="822" t="s">
        <v>5735</v>
      </c>
      <c r="F1928" s="822" t="s">
        <v>5784</v>
      </c>
      <c r="G1928" s="822" t="s">
        <v>5785</v>
      </c>
      <c r="H1928" s="831"/>
      <c r="I1928" s="831"/>
      <c r="J1928" s="822"/>
      <c r="K1928" s="822"/>
      <c r="L1928" s="831"/>
      <c r="M1928" s="831"/>
      <c r="N1928" s="822"/>
      <c r="O1928" s="822"/>
      <c r="P1928" s="831">
        <v>1</v>
      </c>
      <c r="Q1928" s="831">
        <v>0</v>
      </c>
      <c r="R1928" s="827"/>
      <c r="S1928" s="832">
        <v>0</v>
      </c>
    </row>
    <row r="1929" spans="1:19" ht="14.45" customHeight="1" x14ac:dyDescent="0.2">
      <c r="A1929" s="821" t="s">
        <v>5435</v>
      </c>
      <c r="B1929" s="822" t="s">
        <v>5436</v>
      </c>
      <c r="C1929" s="822" t="s">
        <v>599</v>
      </c>
      <c r="D1929" s="822" t="s">
        <v>2903</v>
      </c>
      <c r="E1929" s="822" t="s">
        <v>5735</v>
      </c>
      <c r="F1929" s="822" t="s">
        <v>5744</v>
      </c>
      <c r="G1929" s="822" t="s">
        <v>5745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1</v>
      </c>
      <c r="Q1929" s="831">
        <v>38</v>
      </c>
      <c r="R1929" s="827"/>
      <c r="S1929" s="832">
        <v>38</v>
      </c>
    </row>
    <row r="1930" spans="1:19" ht="14.45" customHeight="1" x14ac:dyDescent="0.2">
      <c r="A1930" s="821" t="s">
        <v>5435</v>
      </c>
      <c r="B1930" s="822" t="s">
        <v>5436</v>
      </c>
      <c r="C1930" s="822" t="s">
        <v>599</v>
      </c>
      <c r="D1930" s="822" t="s">
        <v>2914</v>
      </c>
      <c r="E1930" s="822" t="s">
        <v>5437</v>
      </c>
      <c r="F1930" s="822" t="s">
        <v>5444</v>
      </c>
      <c r="G1930" s="822" t="s">
        <v>5445</v>
      </c>
      <c r="H1930" s="831"/>
      <c r="I1930" s="831"/>
      <c r="J1930" s="822"/>
      <c r="K1930" s="822"/>
      <c r="L1930" s="831"/>
      <c r="M1930" s="831"/>
      <c r="N1930" s="822"/>
      <c r="O1930" s="822"/>
      <c r="P1930" s="831">
        <v>1.5999999999999999</v>
      </c>
      <c r="Q1930" s="831">
        <v>328.64</v>
      </c>
      <c r="R1930" s="827"/>
      <c r="S1930" s="832">
        <v>205.4</v>
      </c>
    </row>
    <row r="1931" spans="1:19" ht="14.45" customHeight="1" x14ac:dyDescent="0.2">
      <c r="A1931" s="821" t="s">
        <v>5435</v>
      </c>
      <c r="B1931" s="822" t="s">
        <v>5436</v>
      </c>
      <c r="C1931" s="822" t="s">
        <v>599</v>
      </c>
      <c r="D1931" s="822" t="s">
        <v>2914</v>
      </c>
      <c r="E1931" s="822" t="s">
        <v>5437</v>
      </c>
      <c r="F1931" s="822" t="s">
        <v>5459</v>
      </c>
      <c r="G1931" s="822" t="s">
        <v>2824</v>
      </c>
      <c r="H1931" s="831"/>
      <c r="I1931" s="831"/>
      <c r="J1931" s="822"/>
      <c r="K1931" s="822"/>
      <c r="L1931" s="831"/>
      <c r="M1931" s="831"/>
      <c r="N1931" s="822"/>
      <c r="O1931" s="822"/>
      <c r="P1931" s="831">
        <v>2.8</v>
      </c>
      <c r="Q1931" s="831">
        <v>21995.51</v>
      </c>
      <c r="R1931" s="827"/>
      <c r="S1931" s="832">
        <v>7855.5392857142861</v>
      </c>
    </row>
    <row r="1932" spans="1:19" ht="14.45" customHeight="1" x14ac:dyDescent="0.2">
      <c r="A1932" s="821" t="s">
        <v>5435</v>
      </c>
      <c r="B1932" s="822" t="s">
        <v>5436</v>
      </c>
      <c r="C1932" s="822" t="s">
        <v>599</v>
      </c>
      <c r="D1932" s="822" t="s">
        <v>2914</v>
      </c>
      <c r="E1932" s="822" t="s">
        <v>5437</v>
      </c>
      <c r="F1932" s="822" t="s">
        <v>5466</v>
      </c>
      <c r="G1932" s="822" t="s">
        <v>5467</v>
      </c>
      <c r="H1932" s="831"/>
      <c r="I1932" s="831"/>
      <c r="J1932" s="822"/>
      <c r="K1932" s="822"/>
      <c r="L1932" s="831"/>
      <c r="M1932" s="831"/>
      <c r="N1932" s="822"/>
      <c r="O1932" s="822"/>
      <c r="P1932" s="831">
        <v>6</v>
      </c>
      <c r="Q1932" s="831">
        <v>34876.5</v>
      </c>
      <c r="R1932" s="827"/>
      <c r="S1932" s="832">
        <v>5812.75</v>
      </c>
    </row>
    <row r="1933" spans="1:19" ht="14.45" customHeight="1" x14ac:dyDescent="0.2">
      <c r="A1933" s="821" t="s">
        <v>5435</v>
      </c>
      <c r="B1933" s="822" t="s">
        <v>5436</v>
      </c>
      <c r="C1933" s="822" t="s">
        <v>599</v>
      </c>
      <c r="D1933" s="822" t="s">
        <v>2914</v>
      </c>
      <c r="E1933" s="822" t="s">
        <v>5437</v>
      </c>
      <c r="F1933" s="822" t="s">
        <v>5474</v>
      </c>
      <c r="G1933" s="822" t="s">
        <v>2095</v>
      </c>
      <c r="H1933" s="831"/>
      <c r="I1933" s="831"/>
      <c r="J1933" s="822"/>
      <c r="K1933" s="822"/>
      <c r="L1933" s="831"/>
      <c r="M1933" s="831"/>
      <c r="N1933" s="822"/>
      <c r="O1933" s="822"/>
      <c r="P1933" s="831">
        <v>1.0900000000000001</v>
      </c>
      <c r="Q1933" s="831">
        <v>28119.82</v>
      </c>
      <c r="R1933" s="827"/>
      <c r="S1933" s="832">
        <v>25797.999999999996</v>
      </c>
    </row>
    <row r="1934" spans="1:19" ht="14.45" customHeight="1" x14ac:dyDescent="0.2">
      <c r="A1934" s="821" t="s">
        <v>5435</v>
      </c>
      <c r="B1934" s="822" t="s">
        <v>5436</v>
      </c>
      <c r="C1934" s="822" t="s">
        <v>599</v>
      </c>
      <c r="D1934" s="822" t="s">
        <v>2914</v>
      </c>
      <c r="E1934" s="822" t="s">
        <v>5437</v>
      </c>
      <c r="F1934" s="822" t="s">
        <v>5475</v>
      </c>
      <c r="G1934" s="822" t="s">
        <v>2107</v>
      </c>
      <c r="H1934" s="831"/>
      <c r="I1934" s="831"/>
      <c r="J1934" s="822"/>
      <c r="K1934" s="822"/>
      <c r="L1934" s="831"/>
      <c r="M1934" s="831"/>
      <c r="N1934" s="822"/>
      <c r="O1934" s="822"/>
      <c r="P1934" s="831">
        <v>13.39</v>
      </c>
      <c r="Q1934" s="831">
        <v>65485</v>
      </c>
      <c r="R1934" s="827"/>
      <c r="S1934" s="832">
        <v>4890.5899925317399</v>
      </c>
    </row>
    <row r="1935" spans="1:19" ht="14.45" customHeight="1" x14ac:dyDescent="0.2">
      <c r="A1935" s="821" t="s">
        <v>5435</v>
      </c>
      <c r="B1935" s="822" t="s">
        <v>5436</v>
      </c>
      <c r="C1935" s="822" t="s">
        <v>599</v>
      </c>
      <c r="D1935" s="822" t="s">
        <v>2914</v>
      </c>
      <c r="E1935" s="822" t="s">
        <v>5437</v>
      </c>
      <c r="F1935" s="822" t="s">
        <v>5477</v>
      </c>
      <c r="G1935" s="822" t="s">
        <v>2837</v>
      </c>
      <c r="H1935" s="831"/>
      <c r="I1935" s="831"/>
      <c r="J1935" s="822"/>
      <c r="K1935" s="822"/>
      <c r="L1935" s="831"/>
      <c r="M1935" s="831"/>
      <c r="N1935" s="822"/>
      <c r="O1935" s="822"/>
      <c r="P1935" s="831">
        <v>8.5</v>
      </c>
      <c r="Q1935" s="831">
        <v>77777.8</v>
      </c>
      <c r="R1935" s="827"/>
      <c r="S1935" s="832">
        <v>9150.3294117647056</v>
      </c>
    </row>
    <row r="1936" spans="1:19" ht="14.45" customHeight="1" x14ac:dyDescent="0.2">
      <c r="A1936" s="821" t="s">
        <v>5435</v>
      </c>
      <c r="B1936" s="822" t="s">
        <v>5436</v>
      </c>
      <c r="C1936" s="822" t="s">
        <v>599</v>
      </c>
      <c r="D1936" s="822" t="s">
        <v>2914</v>
      </c>
      <c r="E1936" s="822" t="s">
        <v>5437</v>
      </c>
      <c r="F1936" s="822" t="s">
        <v>5481</v>
      </c>
      <c r="G1936" s="822" t="s">
        <v>1298</v>
      </c>
      <c r="H1936" s="831"/>
      <c r="I1936" s="831"/>
      <c r="J1936" s="822"/>
      <c r="K1936" s="822"/>
      <c r="L1936" s="831"/>
      <c r="M1936" s="831"/>
      <c r="N1936" s="822"/>
      <c r="O1936" s="822"/>
      <c r="P1936" s="831">
        <v>2.6</v>
      </c>
      <c r="Q1936" s="831">
        <v>455.52</v>
      </c>
      <c r="R1936" s="827"/>
      <c r="S1936" s="832">
        <v>175.2</v>
      </c>
    </row>
    <row r="1937" spans="1:19" ht="14.45" customHeight="1" x14ac:dyDescent="0.2">
      <c r="A1937" s="821" t="s">
        <v>5435</v>
      </c>
      <c r="B1937" s="822" t="s">
        <v>5436</v>
      </c>
      <c r="C1937" s="822" t="s">
        <v>599</v>
      </c>
      <c r="D1937" s="822" t="s">
        <v>2914</v>
      </c>
      <c r="E1937" s="822" t="s">
        <v>5437</v>
      </c>
      <c r="F1937" s="822" t="s">
        <v>5482</v>
      </c>
      <c r="G1937" s="822" t="s">
        <v>816</v>
      </c>
      <c r="H1937" s="831"/>
      <c r="I1937" s="831"/>
      <c r="J1937" s="822"/>
      <c r="K1937" s="822"/>
      <c r="L1937" s="831"/>
      <c r="M1937" s="831"/>
      <c r="N1937" s="822"/>
      <c r="O1937" s="822"/>
      <c r="P1937" s="831">
        <v>3.2</v>
      </c>
      <c r="Q1937" s="831">
        <v>191.2</v>
      </c>
      <c r="R1937" s="827"/>
      <c r="S1937" s="832">
        <v>59.749999999999993</v>
      </c>
    </row>
    <row r="1938" spans="1:19" ht="14.45" customHeight="1" x14ac:dyDescent="0.2">
      <c r="A1938" s="821" t="s">
        <v>5435</v>
      </c>
      <c r="B1938" s="822" t="s">
        <v>5436</v>
      </c>
      <c r="C1938" s="822" t="s">
        <v>599</v>
      </c>
      <c r="D1938" s="822" t="s">
        <v>2914</v>
      </c>
      <c r="E1938" s="822" t="s">
        <v>5437</v>
      </c>
      <c r="F1938" s="822" t="s">
        <v>5483</v>
      </c>
      <c r="G1938" s="822" t="s">
        <v>3632</v>
      </c>
      <c r="H1938" s="831"/>
      <c r="I1938" s="831"/>
      <c r="J1938" s="822"/>
      <c r="K1938" s="822"/>
      <c r="L1938" s="831"/>
      <c r="M1938" s="831"/>
      <c r="N1938" s="822"/>
      <c r="O1938" s="822"/>
      <c r="P1938" s="831">
        <v>7.0000000000000007E-2</v>
      </c>
      <c r="Q1938" s="831">
        <v>48.03</v>
      </c>
      <c r="R1938" s="827"/>
      <c r="S1938" s="832">
        <v>686.14285714285711</v>
      </c>
    </row>
    <row r="1939" spans="1:19" ht="14.45" customHeight="1" x14ac:dyDescent="0.2">
      <c r="A1939" s="821" t="s">
        <v>5435</v>
      </c>
      <c r="B1939" s="822" t="s">
        <v>5436</v>
      </c>
      <c r="C1939" s="822" t="s">
        <v>599</v>
      </c>
      <c r="D1939" s="822" t="s">
        <v>2914</v>
      </c>
      <c r="E1939" s="822" t="s">
        <v>5437</v>
      </c>
      <c r="F1939" s="822" t="s">
        <v>5485</v>
      </c>
      <c r="G1939" s="822" t="s">
        <v>3632</v>
      </c>
      <c r="H1939" s="831"/>
      <c r="I1939" s="831"/>
      <c r="J1939" s="822"/>
      <c r="K1939" s="822"/>
      <c r="L1939" s="831"/>
      <c r="M1939" s="831"/>
      <c r="N1939" s="822"/>
      <c r="O1939" s="822"/>
      <c r="P1939" s="831">
        <v>2</v>
      </c>
      <c r="Q1939" s="831">
        <v>686.18</v>
      </c>
      <c r="R1939" s="827"/>
      <c r="S1939" s="832">
        <v>343.09</v>
      </c>
    </row>
    <row r="1940" spans="1:19" ht="14.45" customHeight="1" x14ac:dyDescent="0.2">
      <c r="A1940" s="821" t="s">
        <v>5435</v>
      </c>
      <c r="B1940" s="822" t="s">
        <v>5436</v>
      </c>
      <c r="C1940" s="822" t="s">
        <v>599</v>
      </c>
      <c r="D1940" s="822" t="s">
        <v>2914</v>
      </c>
      <c r="E1940" s="822" t="s">
        <v>5437</v>
      </c>
      <c r="F1940" s="822" t="s">
        <v>5488</v>
      </c>
      <c r="G1940" s="822" t="s">
        <v>5489</v>
      </c>
      <c r="H1940" s="831"/>
      <c r="I1940" s="831"/>
      <c r="J1940" s="822"/>
      <c r="K1940" s="822"/>
      <c r="L1940" s="831">
        <v>0.1</v>
      </c>
      <c r="M1940" s="831">
        <v>11.73</v>
      </c>
      <c r="N1940" s="822">
        <v>1</v>
      </c>
      <c r="O1940" s="822">
        <v>117.3</v>
      </c>
      <c r="P1940" s="831">
        <v>1.2000000000000002</v>
      </c>
      <c r="Q1940" s="831">
        <v>140.76</v>
      </c>
      <c r="R1940" s="827">
        <v>11.999999999999998</v>
      </c>
      <c r="S1940" s="832">
        <v>117.29999999999997</v>
      </c>
    </row>
    <row r="1941" spans="1:19" ht="14.45" customHeight="1" x14ac:dyDescent="0.2">
      <c r="A1941" s="821" t="s">
        <v>5435</v>
      </c>
      <c r="B1941" s="822" t="s">
        <v>5436</v>
      </c>
      <c r="C1941" s="822" t="s">
        <v>599</v>
      </c>
      <c r="D1941" s="822" t="s">
        <v>2914</v>
      </c>
      <c r="E1941" s="822" t="s">
        <v>5437</v>
      </c>
      <c r="F1941" s="822" t="s">
        <v>5501</v>
      </c>
      <c r="G1941" s="822" t="s">
        <v>5502</v>
      </c>
      <c r="H1941" s="831"/>
      <c r="I1941" s="831"/>
      <c r="J1941" s="822"/>
      <c r="K1941" s="822"/>
      <c r="L1941" s="831"/>
      <c r="M1941" s="831"/>
      <c r="N1941" s="822"/>
      <c r="O1941" s="822"/>
      <c r="P1941" s="831">
        <v>1</v>
      </c>
      <c r="Q1941" s="831">
        <v>235.46</v>
      </c>
      <c r="R1941" s="827"/>
      <c r="S1941" s="832">
        <v>235.46</v>
      </c>
    </row>
    <row r="1942" spans="1:19" ht="14.45" customHeight="1" x14ac:dyDescent="0.2">
      <c r="A1942" s="821" t="s">
        <v>5435</v>
      </c>
      <c r="B1942" s="822" t="s">
        <v>5436</v>
      </c>
      <c r="C1942" s="822" t="s">
        <v>599</v>
      </c>
      <c r="D1942" s="822" t="s">
        <v>2914</v>
      </c>
      <c r="E1942" s="822" t="s">
        <v>5437</v>
      </c>
      <c r="F1942" s="822" t="s">
        <v>5515</v>
      </c>
      <c r="G1942" s="822" t="s">
        <v>5516</v>
      </c>
      <c r="H1942" s="831"/>
      <c r="I1942" s="831"/>
      <c r="J1942" s="822"/>
      <c r="K1942" s="822"/>
      <c r="L1942" s="831">
        <v>1</v>
      </c>
      <c r="M1942" s="831">
        <v>6706.6</v>
      </c>
      <c r="N1942" s="822">
        <v>1</v>
      </c>
      <c r="O1942" s="822">
        <v>6706.6</v>
      </c>
      <c r="P1942" s="831"/>
      <c r="Q1942" s="831"/>
      <c r="R1942" s="827"/>
      <c r="S1942" s="832"/>
    </row>
    <row r="1943" spans="1:19" ht="14.45" customHeight="1" x14ac:dyDescent="0.2">
      <c r="A1943" s="821" t="s">
        <v>5435</v>
      </c>
      <c r="B1943" s="822" t="s">
        <v>5436</v>
      </c>
      <c r="C1943" s="822" t="s">
        <v>599</v>
      </c>
      <c r="D1943" s="822" t="s">
        <v>2914</v>
      </c>
      <c r="E1943" s="822" t="s">
        <v>5437</v>
      </c>
      <c r="F1943" s="822" t="s">
        <v>5521</v>
      </c>
      <c r="G1943" s="822" t="s">
        <v>2721</v>
      </c>
      <c r="H1943" s="831"/>
      <c r="I1943" s="831"/>
      <c r="J1943" s="822"/>
      <c r="K1943" s="822"/>
      <c r="L1943" s="831">
        <v>0.4</v>
      </c>
      <c r="M1943" s="831">
        <v>213.44</v>
      </c>
      <c r="N1943" s="822">
        <v>1</v>
      </c>
      <c r="O1943" s="822">
        <v>533.59999999999991</v>
      </c>
      <c r="P1943" s="831">
        <v>2.4</v>
      </c>
      <c r="Q1943" s="831">
        <v>1280.6600000000001</v>
      </c>
      <c r="R1943" s="827">
        <v>6.0000937031484263</v>
      </c>
      <c r="S1943" s="832">
        <v>533.60833333333335</v>
      </c>
    </row>
    <row r="1944" spans="1:19" ht="14.45" customHeight="1" x14ac:dyDescent="0.2">
      <c r="A1944" s="821" t="s">
        <v>5435</v>
      </c>
      <c r="B1944" s="822" t="s">
        <v>5436</v>
      </c>
      <c r="C1944" s="822" t="s">
        <v>599</v>
      </c>
      <c r="D1944" s="822" t="s">
        <v>2914</v>
      </c>
      <c r="E1944" s="822" t="s">
        <v>5437</v>
      </c>
      <c r="F1944" s="822" t="s">
        <v>5530</v>
      </c>
      <c r="G1944" s="822" t="s">
        <v>5529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2</v>
      </c>
      <c r="Q1944" s="831">
        <v>131334.5</v>
      </c>
      <c r="R1944" s="827"/>
      <c r="S1944" s="832">
        <v>65667.25</v>
      </c>
    </row>
    <row r="1945" spans="1:19" ht="14.45" customHeight="1" x14ac:dyDescent="0.2">
      <c r="A1945" s="821" t="s">
        <v>5435</v>
      </c>
      <c r="B1945" s="822" t="s">
        <v>5436</v>
      </c>
      <c r="C1945" s="822" t="s">
        <v>599</v>
      </c>
      <c r="D1945" s="822" t="s">
        <v>2914</v>
      </c>
      <c r="E1945" s="822" t="s">
        <v>5437</v>
      </c>
      <c r="F1945" s="822" t="s">
        <v>5535</v>
      </c>
      <c r="G1945" s="822" t="s">
        <v>758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1.22</v>
      </c>
      <c r="Q1945" s="831">
        <v>641.48</v>
      </c>
      <c r="R1945" s="827"/>
      <c r="S1945" s="832">
        <v>525.80327868852464</v>
      </c>
    </row>
    <row r="1946" spans="1:19" ht="14.45" customHeight="1" x14ac:dyDescent="0.2">
      <c r="A1946" s="821" t="s">
        <v>5435</v>
      </c>
      <c r="B1946" s="822" t="s">
        <v>5436</v>
      </c>
      <c r="C1946" s="822" t="s">
        <v>599</v>
      </c>
      <c r="D1946" s="822" t="s">
        <v>2914</v>
      </c>
      <c r="E1946" s="822" t="s">
        <v>5437</v>
      </c>
      <c r="F1946" s="822" t="s">
        <v>5542</v>
      </c>
      <c r="G1946" s="822" t="s">
        <v>2855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1</v>
      </c>
      <c r="Q1946" s="831">
        <v>93500</v>
      </c>
      <c r="R1946" s="827"/>
      <c r="S1946" s="832">
        <v>93500</v>
      </c>
    </row>
    <row r="1947" spans="1:19" ht="14.45" customHeight="1" x14ac:dyDescent="0.2">
      <c r="A1947" s="821" t="s">
        <v>5435</v>
      </c>
      <c r="B1947" s="822" t="s">
        <v>5436</v>
      </c>
      <c r="C1947" s="822" t="s">
        <v>599</v>
      </c>
      <c r="D1947" s="822" t="s">
        <v>2914</v>
      </c>
      <c r="E1947" s="822" t="s">
        <v>5437</v>
      </c>
      <c r="F1947" s="822" t="s">
        <v>5545</v>
      </c>
      <c r="G1947" s="822" t="s">
        <v>5546</v>
      </c>
      <c r="H1947" s="831"/>
      <c r="I1947" s="831"/>
      <c r="J1947" s="822"/>
      <c r="K1947" s="822"/>
      <c r="L1947" s="831"/>
      <c r="M1947" s="831"/>
      <c r="N1947" s="822"/>
      <c r="O1947" s="822"/>
      <c r="P1947" s="831">
        <v>2</v>
      </c>
      <c r="Q1947" s="831">
        <v>132000</v>
      </c>
      <c r="R1947" s="827"/>
      <c r="S1947" s="832">
        <v>66000</v>
      </c>
    </row>
    <row r="1948" spans="1:19" ht="14.45" customHeight="1" x14ac:dyDescent="0.2">
      <c r="A1948" s="821" t="s">
        <v>5435</v>
      </c>
      <c r="B1948" s="822" t="s">
        <v>5436</v>
      </c>
      <c r="C1948" s="822" t="s">
        <v>599</v>
      </c>
      <c r="D1948" s="822" t="s">
        <v>2914</v>
      </c>
      <c r="E1948" s="822" t="s">
        <v>5437</v>
      </c>
      <c r="F1948" s="822" t="s">
        <v>5547</v>
      </c>
      <c r="G1948" s="822" t="s">
        <v>912</v>
      </c>
      <c r="H1948" s="831"/>
      <c r="I1948" s="831"/>
      <c r="J1948" s="822"/>
      <c r="K1948" s="822"/>
      <c r="L1948" s="831"/>
      <c r="M1948" s="831"/>
      <c r="N1948" s="822"/>
      <c r="O1948" s="822"/>
      <c r="P1948" s="831">
        <v>8.9</v>
      </c>
      <c r="Q1948" s="831">
        <v>1294.3599999999999</v>
      </c>
      <c r="R1948" s="827"/>
      <c r="S1948" s="832">
        <v>145.43370786516851</v>
      </c>
    </row>
    <row r="1949" spans="1:19" ht="14.45" customHeight="1" x14ac:dyDescent="0.2">
      <c r="A1949" s="821" t="s">
        <v>5435</v>
      </c>
      <c r="B1949" s="822" t="s">
        <v>5436</v>
      </c>
      <c r="C1949" s="822" t="s">
        <v>599</v>
      </c>
      <c r="D1949" s="822" t="s">
        <v>2914</v>
      </c>
      <c r="E1949" s="822" t="s">
        <v>5437</v>
      </c>
      <c r="F1949" s="822" t="s">
        <v>5548</v>
      </c>
      <c r="G1949" s="822" t="s">
        <v>2824</v>
      </c>
      <c r="H1949" s="831"/>
      <c r="I1949" s="831"/>
      <c r="J1949" s="822"/>
      <c r="K1949" s="822"/>
      <c r="L1949" s="831"/>
      <c r="M1949" s="831"/>
      <c r="N1949" s="822"/>
      <c r="O1949" s="822"/>
      <c r="P1949" s="831">
        <v>5</v>
      </c>
      <c r="Q1949" s="831">
        <v>118247.59999999999</v>
      </c>
      <c r="R1949" s="827"/>
      <c r="S1949" s="832">
        <v>23649.519999999997</v>
      </c>
    </row>
    <row r="1950" spans="1:19" ht="14.45" customHeight="1" x14ac:dyDescent="0.2">
      <c r="A1950" s="821" t="s">
        <v>5435</v>
      </c>
      <c r="B1950" s="822" t="s">
        <v>5436</v>
      </c>
      <c r="C1950" s="822" t="s">
        <v>599</v>
      </c>
      <c r="D1950" s="822" t="s">
        <v>2914</v>
      </c>
      <c r="E1950" s="822" t="s">
        <v>5437</v>
      </c>
      <c r="F1950" s="822" t="s">
        <v>5549</v>
      </c>
      <c r="G1950" s="822" t="s">
        <v>2512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1.68</v>
      </c>
      <c r="Q1950" s="831">
        <v>152.29</v>
      </c>
      <c r="R1950" s="827"/>
      <c r="S1950" s="832">
        <v>90.648809523809518</v>
      </c>
    </row>
    <row r="1951" spans="1:19" ht="14.45" customHeight="1" x14ac:dyDescent="0.2">
      <c r="A1951" s="821" t="s">
        <v>5435</v>
      </c>
      <c r="B1951" s="822" t="s">
        <v>5436</v>
      </c>
      <c r="C1951" s="822" t="s">
        <v>599</v>
      </c>
      <c r="D1951" s="822" t="s">
        <v>2914</v>
      </c>
      <c r="E1951" s="822" t="s">
        <v>5437</v>
      </c>
      <c r="F1951" s="822" t="s">
        <v>5555</v>
      </c>
      <c r="G1951" s="822" t="s">
        <v>5556</v>
      </c>
      <c r="H1951" s="831"/>
      <c r="I1951" s="831"/>
      <c r="J1951" s="822"/>
      <c r="K1951" s="822"/>
      <c r="L1951" s="831"/>
      <c r="M1951" s="831"/>
      <c r="N1951" s="822"/>
      <c r="O1951" s="822"/>
      <c r="P1951" s="831">
        <v>1</v>
      </c>
      <c r="Q1951" s="831">
        <v>89.75</v>
      </c>
      <c r="R1951" s="827"/>
      <c r="S1951" s="832">
        <v>89.75</v>
      </c>
    </row>
    <row r="1952" spans="1:19" ht="14.45" customHeight="1" x14ac:dyDescent="0.2">
      <c r="A1952" s="821" t="s">
        <v>5435</v>
      </c>
      <c r="B1952" s="822" t="s">
        <v>5436</v>
      </c>
      <c r="C1952" s="822" t="s">
        <v>599</v>
      </c>
      <c r="D1952" s="822" t="s">
        <v>2914</v>
      </c>
      <c r="E1952" s="822" t="s">
        <v>5437</v>
      </c>
      <c r="F1952" s="822" t="s">
        <v>5557</v>
      </c>
      <c r="G1952" s="822" t="s">
        <v>5558</v>
      </c>
      <c r="H1952" s="831"/>
      <c r="I1952" s="831"/>
      <c r="J1952" s="822"/>
      <c r="K1952" s="822"/>
      <c r="L1952" s="831"/>
      <c r="M1952" s="831"/>
      <c r="N1952" s="822"/>
      <c r="O1952" s="822"/>
      <c r="P1952" s="831">
        <v>2.6</v>
      </c>
      <c r="Q1952" s="831">
        <v>16219.87</v>
      </c>
      <c r="R1952" s="827"/>
      <c r="S1952" s="832">
        <v>6238.4115384615388</v>
      </c>
    </row>
    <row r="1953" spans="1:19" ht="14.45" customHeight="1" x14ac:dyDescent="0.2">
      <c r="A1953" s="821" t="s">
        <v>5435</v>
      </c>
      <c r="B1953" s="822" t="s">
        <v>5436</v>
      </c>
      <c r="C1953" s="822" t="s">
        <v>599</v>
      </c>
      <c r="D1953" s="822" t="s">
        <v>2914</v>
      </c>
      <c r="E1953" s="822" t="s">
        <v>5437</v>
      </c>
      <c r="F1953" s="822" t="s">
        <v>5559</v>
      </c>
      <c r="G1953" s="822" t="s">
        <v>5556</v>
      </c>
      <c r="H1953" s="831"/>
      <c r="I1953" s="831"/>
      <c r="J1953" s="822"/>
      <c r="K1953" s="822"/>
      <c r="L1953" s="831"/>
      <c r="M1953" s="831"/>
      <c r="N1953" s="822"/>
      <c r="O1953" s="822"/>
      <c r="P1953" s="831">
        <v>1</v>
      </c>
      <c r="Q1953" s="831">
        <v>349.45</v>
      </c>
      <c r="R1953" s="827"/>
      <c r="S1953" s="832">
        <v>349.45</v>
      </c>
    </row>
    <row r="1954" spans="1:19" ht="14.45" customHeight="1" x14ac:dyDescent="0.2">
      <c r="A1954" s="821" t="s">
        <v>5435</v>
      </c>
      <c r="B1954" s="822" t="s">
        <v>5436</v>
      </c>
      <c r="C1954" s="822" t="s">
        <v>599</v>
      </c>
      <c r="D1954" s="822" t="s">
        <v>2914</v>
      </c>
      <c r="E1954" s="822" t="s">
        <v>5437</v>
      </c>
      <c r="F1954" s="822" t="s">
        <v>5572</v>
      </c>
      <c r="G1954" s="822" t="s">
        <v>2530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2</v>
      </c>
      <c r="Q1954" s="831">
        <v>163.62</v>
      </c>
      <c r="R1954" s="827"/>
      <c r="S1954" s="832">
        <v>81.81</v>
      </c>
    </row>
    <row r="1955" spans="1:19" ht="14.45" customHeight="1" x14ac:dyDescent="0.2">
      <c r="A1955" s="821" t="s">
        <v>5435</v>
      </c>
      <c r="B1955" s="822" t="s">
        <v>5436</v>
      </c>
      <c r="C1955" s="822" t="s">
        <v>599</v>
      </c>
      <c r="D1955" s="822" t="s">
        <v>2914</v>
      </c>
      <c r="E1955" s="822" t="s">
        <v>5437</v>
      </c>
      <c r="F1955" s="822" t="s">
        <v>5573</v>
      </c>
      <c r="G1955" s="822" t="s">
        <v>2645</v>
      </c>
      <c r="H1955" s="831"/>
      <c r="I1955" s="831"/>
      <c r="J1955" s="822"/>
      <c r="K1955" s="822"/>
      <c r="L1955" s="831"/>
      <c r="M1955" s="831"/>
      <c r="N1955" s="822"/>
      <c r="O1955" s="822"/>
      <c r="P1955" s="831">
        <v>1.1000000000000001</v>
      </c>
      <c r="Q1955" s="831">
        <v>301.39999999999998</v>
      </c>
      <c r="R1955" s="827"/>
      <c r="S1955" s="832">
        <v>273.99999999999994</v>
      </c>
    </row>
    <row r="1956" spans="1:19" ht="14.45" customHeight="1" x14ac:dyDescent="0.2">
      <c r="A1956" s="821" t="s">
        <v>5435</v>
      </c>
      <c r="B1956" s="822" t="s">
        <v>5436</v>
      </c>
      <c r="C1956" s="822" t="s">
        <v>599</v>
      </c>
      <c r="D1956" s="822" t="s">
        <v>2914</v>
      </c>
      <c r="E1956" s="822" t="s">
        <v>5437</v>
      </c>
      <c r="F1956" s="822" t="s">
        <v>5583</v>
      </c>
      <c r="G1956" s="822" t="s">
        <v>2810</v>
      </c>
      <c r="H1956" s="831"/>
      <c r="I1956" s="831"/>
      <c r="J1956" s="822"/>
      <c r="K1956" s="822"/>
      <c r="L1956" s="831"/>
      <c r="M1956" s="831"/>
      <c r="N1956" s="822"/>
      <c r="O1956" s="822"/>
      <c r="P1956" s="831">
        <v>1</v>
      </c>
      <c r="Q1956" s="831">
        <v>1726.45</v>
      </c>
      <c r="R1956" s="827"/>
      <c r="S1956" s="832">
        <v>1726.45</v>
      </c>
    </row>
    <row r="1957" spans="1:19" ht="14.45" customHeight="1" x14ac:dyDescent="0.2">
      <c r="A1957" s="821" t="s">
        <v>5435</v>
      </c>
      <c r="B1957" s="822" t="s">
        <v>5436</v>
      </c>
      <c r="C1957" s="822" t="s">
        <v>599</v>
      </c>
      <c r="D1957" s="822" t="s">
        <v>2914</v>
      </c>
      <c r="E1957" s="822" t="s">
        <v>5437</v>
      </c>
      <c r="F1957" s="822" t="s">
        <v>5586</v>
      </c>
      <c r="G1957" s="822" t="s">
        <v>3875</v>
      </c>
      <c r="H1957" s="831"/>
      <c r="I1957" s="831"/>
      <c r="J1957" s="822"/>
      <c r="K1957" s="822"/>
      <c r="L1957" s="831"/>
      <c r="M1957" s="831"/>
      <c r="N1957" s="822"/>
      <c r="O1957" s="822"/>
      <c r="P1957" s="831">
        <v>1</v>
      </c>
      <c r="Q1957" s="831">
        <v>7894.84</v>
      </c>
      <c r="R1957" s="827"/>
      <c r="S1957" s="832">
        <v>7894.84</v>
      </c>
    </row>
    <row r="1958" spans="1:19" ht="14.45" customHeight="1" x14ac:dyDescent="0.2">
      <c r="A1958" s="821" t="s">
        <v>5435</v>
      </c>
      <c r="B1958" s="822" t="s">
        <v>5436</v>
      </c>
      <c r="C1958" s="822" t="s">
        <v>599</v>
      </c>
      <c r="D1958" s="822" t="s">
        <v>2914</v>
      </c>
      <c r="E1958" s="822" t="s">
        <v>5437</v>
      </c>
      <c r="F1958" s="822" t="s">
        <v>5602</v>
      </c>
      <c r="G1958" s="822" t="s">
        <v>3875</v>
      </c>
      <c r="H1958" s="831"/>
      <c r="I1958" s="831"/>
      <c r="J1958" s="822"/>
      <c r="K1958" s="822"/>
      <c r="L1958" s="831"/>
      <c r="M1958" s="831"/>
      <c r="N1958" s="822"/>
      <c r="O1958" s="822"/>
      <c r="P1958" s="831">
        <v>6</v>
      </c>
      <c r="Q1958" s="831">
        <v>118375.26</v>
      </c>
      <c r="R1958" s="827"/>
      <c r="S1958" s="832">
        <v>19729.21</v>
      </c>
    </row>
    <row r="1959" spans="1:19" ht="14.45" customHeight="1" x14ac:dyDescent="0.2">
      <c r="A1959" s="821" t="s">
        <v>5435</v>
      </c>
      <c r="B1959" s="822" t="s">
        <v>5436</v>
      </c>
      <c r="C1959" s="822" t="s">
        <v>599</v>
      </c>
      <c r="D1959" s="822" t="s">
        <v>2914</v>
      </c>
      <c r="E1959" s="822" t="s">
        <v>5437</v>
      </c>
      <c r="F1959" s="822" t="s">
        <v>5605</v>
      </c>
      <c r="G1959" s="822" t="s">
        <v>5606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3</v>
      </c>
      <c r="Q1959" s="831">
        <v>3559.71</v>
      </c>
      <c r="R1959" s="827"/>
      <c r="S1959" s="832">
        <v>1186.57</v>
      </c>
    </row>
    <row r="1960" spans="1:19" ht="14.45" customHeight="1" x14ac:dyDescent="0.2">
      <c r="A1960" s="821" t="s">
        <v>5435</v>
      </c>
      <c r="B1960" s="822" t="s">
        <v>5436</v>
      </c>
      <c r="C1960" s="822" t="s">
        <v>599</v>
      </c>
      <c r="D1960" s="822" t="s">
        <v>2914</v>
      </c>
      <c r="E1960" s="822" t="s">
        <v>5437</v>
      </c>
      <c r="F1960" s="822" t="s">
        <v>5608</v>
      </c>
      <c r="G1960" s="822" t="s">
        <v>2799</v>
      </c>
      <c r="H1960" s="831"/>
      <c r="I1960" s="831"/>
      <c r="J1960" s="822"/>
      <c r="K1960" s="822"/>
      <c r="L1960" s="831"/>
      <c r="M1960" s="831"/>
      <c r="N1960" s="822"/>
      <c r="O1960" s="822"/>
      <c r="P1960" s="831">
        <v>1</v>
      </c>
      <c r="Q1960" s="831">
        <v>20020</v>
      </c>
      <c r="R1960" s="827"/>
      <c r="S1960" s="832">
        <v>20020</v>
      </c>
    </row>
    <row r="1961" spans="1:19" ht="14.45" customHeight="1" x14ac:dyDescent="0.2">
      <c r="A1961" s="821" t="s">
        <v>5435</v>
      </c>
      <c r="B1961" s="822" t="s">
        <v>5436</v>
      </c>
      <c r="C1961" s="822" t="s">
        <v>599</v>
      </c>
      <c r="D1961" s="822" t="s">
        <v>2914</v>
      </c>
      <c r="E1961" s="822" t="s">
        <v>5437</v>
      </c>
      <c r="F1961" s="822" t="s">
        <v>5613</v>
      </c>
      <c r="G1961" s="822" t="s">
        <v>5614</v>
      </c>
      <c r="H1961" s="831"/>
      <c r="I1961" s="831"/>
      <c r="J1961" s="822"/>
      <c r="K1961" s="822"/>
      <c r="L1961" s="831"/>
      <c r="M1961" s="831"/>
      <c r="N1961" s="822"/>
      <c r="O1961" s="822"/>
      <c r="P1961" s="831">
        <v>1</v>
      </c>
      <c r="Q1961" s="831">
        <v>45829.88</v>
      </c>
      <c r="R1961" s="827"/>
      <c r="S1961" s="832">
        <v>45829.88</v>
      </c>
    </row>
    <row r="1962" spans="1:19" ht="14.45" customHeight="1" x14ac:dyDescent="0.2">
      <c r="A1962" s="821" t="s">
        <v>5435</v>
      </c>
      <c r="B1962" s="822" t="s">
        <v>5436</v>
      </c>
      <c r="C1962" s="822" t="s">
        <v>599</v>
      </c>
      <c r="D1962" s="822" t="s">
        <v>2914</v>
      </c>
      <c r="E1962" s="822" t="s">
        <v>5437</v>
      </c>
      <c r="F1962" s="822" t="s">
        <v>5615</v>
      </c>
      <c r="G1962" s="822" t="s">
        <v>845</v>
      </c>
      <c r="H1962" s="831"/>
      <c r="I1962" s="831"/>
      <c r="J1962" s="822"/>
      <c r="K1962" s="822"/>
      <c r="L1962" s="831"/>
      <c r="M1962" s="831"/>
      <c r="N1962" s="822"/>
      <c r="O1962" s="822"/>
      <c r="P1962" s="831">
        <v>4.21</v>
      </c>
      <c r="Q1962" s="831">
        <v>897.4</v>
      </c>
      <c r="R1962" s="827"/>
      <c r="S1962" s="832">
        <v>213.15914489311163</v>
      </c>
    </row>
    <row r="1963" spans="1:19" ht="14.45" customHeight="1" x14ac:dyDescent="0.2">
      <c r="A1963" s="821" t="s">
        <v>5435</v>
      </c>
      <c r="B1963" s="822" t="s">
        <v>5436</v>
      </c>
      <c r="C1963" s="822" t="s">
        <v>599</v>
      </c>
      <c r="D1963" s="822" t="s">
        <v>2914</v>
      </c>
      <c r="E1963" s="822" t="s">
        <v>5437</v>
      </c>
      <c r="F1963" s="822" t="s">
        <v>5618</v>
      </c>
      <c r="G1963" s="822" t="s">
        <v>1246</v>
      </c>
      <c r="H1963" s="831"/>
      <c r="I1963" s="831"/>
      <c r="J1963" s="822"/>
      <c r="K1963" s="822"/>
      <c r="L1963" s="831"/>
      <c r="M1963" s="831"/>
      <c r="N1963" s="822"/>
      <c r="O1963" s="822"/>
      <c r="P1963" s="831">
        <v>2</v>
      </c>
      <c r="Q1963" s="831">
        <v>296.92</v>
      </c>
      <c r="R1963" s="827"/>
      <c r="S1963" s="832">
        <v>148.46</v>
      </c>
    </row>
    <row r="1964" spans="1:19" ht="14.45" customHeight="1" x14ac:dyDescent="0.2">
      <c r="A1964" s="821" t="s">
        <v>5435</v>
      </c>
      <c r="B1964" s="822" t="s">
        <v>5436</v>
      </c>
      <c r="C1964" s="822" t="s">
        <v>599</v>
      </c>
      <c r="D1964" s="822" t="s">
        <v>2914</v>
      </c>
      <c r="E1964" s="822" t="s">
        <v>5437</v>
      </c>
      <c r="F1964" s="822" t="s">
        <v>5626</v>
      </c>
      <c r="G1964" s="822" t="s">
        <v>5622</v>
      </c>
      <c r="H1964" s="831"/>
      <c r="I1964" s="831"/>
      <c r="J1964" s="822"/>
      <c r="K1964" s="822"/>
      <c r="L1964" s="831">
        <v>3</v>
      </c>
      <c r="M1964" s="831">
        <v>45371.7</v>
      </c>
      <c r="N1964" s="822">
        <v>1</v>
      </c>
      <c r="O1964" s="822">
        <v>15123.9</v>
      </c>
      <c r="P1964" s="831"/>
      <c r="Q1964" s="831"/>
      <c r="R1964" s="827"/>
      <c r="S1964" s="832"/>
    </row>
    <row r="1965" spans="1:19" ht="14.45" customHeight="1" x14ac:dyDescent="0.2">
      <c r="A1965" s="821" t="s">
        <v>5435</v>
      </c>
      <c r="B1965" s="822" t="s">
        <v>5436</v>
      </c>
      <c r="C1965" s="822" t="s">
        <v>599</v>
      </c>
      <c r="D1965" s="822" t="s">
        <v>2914</v>
      </c>
      <c r="E1965" s="822" t="s">
        <v>5437</v>
      </c>
      <c r="F1965" s="822" t="s">
        <v>5627</v>
      </c>
      <c r="G1965" s="822" t="s">
        <v>752</v>
      </c>
      <c r="H1965" s="831"/>
      <c r="I1965" s="831"/>
      <c r="J1965" s="822"/>
      <c r="K1965" s="822"/>
      <c r="L1965" s="831"/>
      <c r="M1965" s="831"/>
      <c r="N1965" s="822"/>
      <c r="O1965" s="822"/>
      <c r="P1965" s="831">
        <v>2.5099999999999998</v>
      </c>
      <c r="Q1965" s="831">
        <v>278.61</v>
      </c>
      <c r="R1965" s="827"/>
      <c r="S1965" s="832">
        <v>111.00000000000001</v>
      </c>
    </row>
    <row r="1966" spans="1:19" ht="14.45" customHeight="1" x14ac:dyDescent="0.2">
      <c r="A1966" s="821" t="s">
        <v>5435</v>
      </c>
      <c r="B1966" s="822" t="s">
        <v>5436</v>
      </c>
      <c r="C1966" s="822" t="s">
        <v>599</v>
      </c>
      <c r="D1966" s="822" t="s">
        <v>2914</v>
      </c>
      <c r="E1966" s="822" t="s">
        <v>5437</v>
      </c>
      <c r="F1966" s="822" t="s">
        <v>5628</v>
      </c>
      <c r="G1966" s="822" t="s">
        <v>752</v>
      </c>
      <c r="H1966" s="831"/>
      <c r="I1966" s="831"/>
      <c r="J1966" s="822"/>
      <c r="K1966" s="822"/>
      <c r="L1966" s="831"/>
      <c r="M1966" s="831"/>
      <c r="N1966" s="822"/>
      <c r="O1966" s="822"/>
      <c r="P1966" s="831">
        <v>0.57000000000000006</v>
      </c>
      <c r="Q1966" s="831">
        <v>164.20999999999998</v>
      </c>
      <c r="R1966" s="827"/>
      <c r="S1966" s="832">
        <v>288.08771929824553</v>
      </c>
    </row>
    <row r="1967" spans="1:19" ht="14.45" customHeight="1" x14ac:dyDescent="0.2">
      <c r="A1967" s="821" t="s">
        <v>5435</v>
      </c>
      <c r="B1967" s="822" t="s">
        <v>5436</v>
      </c>
      <c r="C1967" s="822" t="s">
        <v>599</v>
      </c>
      <c r="D1967" s="822" t="s">
        <v>2914</v>
      </c>
      <c r="E1967" s="822" t="s">
        <v>5437</v>
      </c>
      <c r="F1967" s="822" t="s">
        <v>5632</v>
      </c>
      <c r="G1967" s="822" t="s">
        <v>1039</v>
      </c>
      <c r="H1967" s="831"/>
      <c r="I1967" s="831"/>
      <c r="J1967" s="822"/>
      <c r="K1967" s="822"/>
      <c r="L1967" s="831"/>
      <c r="M1967" s="831"/>
      <c r="N1967" s="822"/>
      <c r="O1967" s="822"/>
      <c r="P1967" s="831">
        <v>2</v>
      </c>
      <c r="Q1967" s="831">
        <v>195.1</v>
      </c>
      <c r="R1967" s="827"/>
      <c r="S1967" s="832">
        <v>97.55</v>
      </c>
    </row>
    <row r="1968" spans="1:19" ht="14.45" customHeight="1" x14ac:dyDescent="0.2">
      <c r="A1968" s="821" t="s">
        <v>5435</v>
      </c>
      <c r="B1968" s="822" t="s">
        <v>5436</v>
      </c>
      <c r="C1968" s="822" t="s">
        <v>599</v>
      </c>
      <c r="D1968" s="822" t="s">
        <v>2914</v>
      </c>
      <c r="E1968" s="822" t="s">
        <v>5437</v>
      </c>
      <c r="F1968" s="822" t="s">
        <v>5637</v>
      </c>
      <c r="G1968" s="822" t="s">
        <v>2107</v>
      </c>
      <c r="H1968" s="831"/>
      <c r="I1968" s="831"/>
      <c r="J1968" s="822"/>
      <c r="K1968" s="822"/>
      <c r="L1968" s="831"/>
      <c r="M1968" s="831"/>
      <c r="N1968" s="822"/>
      <c r="O1968" s="822"/>
      <c r="P1968" s="831">
        <v>0.89</v>
      </c>
      <c r="Q1968" s="831">
        <v>19383.400000000001</v>
      </c>
      <c r="R1968" s="827"/>
      <c r="S1968" s="832">
        <v>21779.101123595508</v>
      </c>
    </row>
    <row r="1969" spans="1:19" ht="14.45" customHeight="1" x14ac:dyDescent="0.2">
      <c r="A1969" s="821" t="s">
        <v>5435</v>
      </c>
      <c r="B1969" s="822" t="s">
        <v>5436</v>
      </c>
      <c r="C1969" s="822" t="s">
        <v>599</v>
      </c>
      <c r="D1969" s="822" t="s">
        <v>2914</v>
      </c>
      <c r="E1969" s="822" t="s">
        <v>5437</v>
      </c>
      <c r="F1969" s="822" t="s">
        <v>5638</v>
      </c>
      <c r="G1969" s="822" t="s">
        <v>2512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7.1899999999999995</v>
      </c>
      <c r="Q1969" s="831">
        <v>3410.02</v>
      </c>
      <c r="R1969" s="827"/>
      <c r="S1969" s="832">
        <v>474.27260083449238</v>
      </c>
    </row>
    <row r="1970" spans="1:19" ht="14.45" customHeight="1" x14ac:dyDescent="0.2">
      <c r="A1970" s="821" t="s">
        <v>5435</v>
      </c>
      <c r="B1970" s="822" t="s">
        <v>5436</v>
      </c>
      <c r="C1970" s="822" t="s">
        <v>599</v>
      </c>
      <c r="D1970" s="822" t="s">
        <v>2914</v>
      </c>
      <c r="E1970" s="822" t="s">
        <v>5437</v>
      </c>
      <c r="F1970" s="822" t="s">
        <v>5639</v>
      </c>
      <c r="G1970" s="822" t="s">
        <v>2512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4.25</v>
      </c>
      <c r="Q1970" s="831">
        <v>869.20999999999992</v>
      </c>
      <c r="R1970" s="827"/>
      <c r="S1970" s="832">
        <v>204.51999999999998</v>
      </c>
    </row>
    <row r="1971" spans="1:19" ht="14.45" customHeight="1" x14ac:dyDescent="0.2">
      <c r="A1971" s="821" t="s">
        <v>5435</v>
      </c>
      <c r="B1971" s="822" t="s">
        <v>5436</v>
      </c>
      <c r="C1971" s="822" t="s">
        <v>599</v>
      </c>
      <c r="D1971" s="822" t="s">
        <v>2914</v>
      </c>
      <c r="E1971" s="822" t="s">
        <v>5437</v>
      </c>
      <c r="F1971" s="822" t="s">
        <v>5650</v>
      </c>
      <c r="G1971" s="822" t="s">
        <v>5651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0.8</v>
      </c>
      <c r="Q1971" s="831">
        <v>43.52</v>
      </c>
      <c r="R1971" s="827"/>
      <c r="S1971" s="832">
        <v>54.4</v>
      </c>
    </row>
    <row r="1972" spans="1:19" ht="14.45" customHeight="1" x14ac:dyDescent="0.2">
      <c r="A1972" s="821" t="s">
        <v>5435</v>
      </c>
      <c r="B1972" s="822" t="s">
        <v>5436</v>
      </c>
      <c r="C1972" s="822" t="s">
        <v>599</v>
      </c>
      <c r="D1972" s="822" t="s">
        <v>2914</v>
      </c>
      <c r="E1972" s="822" t="s">
        <v>5437</v>
      </c>
      <c r="F1972" s="822" t="s">
        <v>5652</v>
      </c>
      <c r="G1972" s="822" t="s">
        <v>5651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0.4</v>
      </c>
      <c r="Q1972" s="831">
        <v>43.54</v>
      </c>
      <c r="R1972" s="827"/>
      <c r="S1972" s="832">
        <v>108.85</v>
      </c>
    </row>
    <row r="1973" spans="1:19" ht="14.45" customHeight="1" x14ac:dyDescent="0.2">
      <c r="A1973" s="821" t="s">
        <v>5435</v>
      </c>
      <c r="B1973" s="822" t="s">
        <v>5436</v>
      </c>
      <c r="C1973" s="822" t="s">
        <v>599</v>
      </c>
      <c r="D1973" s="822" t="s">
        <v>2914</v>
      </c>
      <c r="E1973" s="822" t="s">
        <v>5437</v>
      </c>
      <c r="F1973" s="822" t="s">
        <v>5657</v>
      </c>
      <c r="G1973" s="822" t="s">
        <v>3875</v>
      </c>
      <c r="H1973" s="831"/>
      <c r="I1973" s="831"/>
      <c r="J1973" s="822"/>
      <c r="K1973" s="822"/>
      <c r="L1973" s="831"/>
      <c r="M1973" s="831"/>
      <c r="N1973" s="822"/>
      <c r="O1973" s="822"/>
      <c r="P1973" s="831">
        <v>1</v>
      </c>
      <c r="Q1973" s="831">
        <v>47350.1</v>
      </c>
      <c r="R1973" s="827"/>
      <c r="S1973" s="832">
        <v>47350.1</v>
      </c>
    </row>
    <row r="1974" spans="1:19" ht="14.45" customHeight="1" x14ac:dyDescent="0.2">
      <c r="A1974" s="821" t="s">
        <v>5435</v>
      </c>
      <c r="B1974" s="822" t="s">
        <v>5436</v>
      </c>
      <c r="C1974" s="822" t="s">
        <v>599</v>
      </c>
      <c r="D1974" s="822" t="s">
        <v>2914</v>
      </c>
      <c r="E1974" s="822" t="s">
        <v>5437</v>
      </c>
      <c r="F1974" s="822" t="s">
        <v>5660</v>
      </c>
      <c r="G1974" s="822" t="s">
        <v>2031</v>
      </c>
      <c r="H1974" s="831"/>
      <c r="I1974" s="831"/>
      <c r="J1974" s="822"/>
      <c r="K1974" s="822"/>
      <c r="L1974" s="831"/>
      <c r="M1974" s="831"/>
      <c r="N1974" s="822"/>
      <c r="O1974" s="822"/>
      <c r="P1974" s="831">
        <v>1.83</v>
      </c>
      <c r="Q1974" s="831">
        <v>43.59</v>
      </c>
      <c r="R1974" s="827"/>
      <c r="S1974" s="832">
        <v>23.819672131147541</v>
      </c>
    </row>
    <row r="1975" spans="1:19" ht="14.45" customHeight="1" x14ac:dyDescent="0.2">
      <c r="A1975" s="821" t="s">
        <v>5435</v>
      </c>
      <c r="B1975" s="822" t="s">
        <v>5436</v>
      </c>
      <c r="C1975" s="822" t="s">
        <v>599</v>
      </c>
      <c r="D1975" s="822" t="s">
        <v>2914</v>
      </c>
      <c r="E1975" s="822" t="s">
        <v>5437</v>
      </c>
      <c r="F1975" s="822" t="s">
        <v>5664</v>
      </c>
      <c r="G1975" s="822" t="s">
        <v>2147</v>
      </c>
      <c r="H1975" s="831"/>
      <c r="I1975" s="831"/>
      <c r="J1975" s="822"/>
      <c r="K1975" s="822"/>
      <c r="L1975" s="831"/>
      <c r="M1975" s="831"/>
      <c r="N1975" s="822"/>
      <c r="O1975" s="822"/>
      <c r="P1975" s="831">
        <v>3.21</v>
      </c>
      <c r="Q1975" s="831">
        <v>14978.57</v>
      </c>
      <c r="R1975" s="827"/>
      <c r="S1975" s="832">
        <v>4666.2211838006233</v>
      </c>
    </row>
    <row r="1976" spans="1:19" ht="14.45" customHeight="1" x14ac:dyDescent="0.2">
      <c r="A1976" s="821" t="s">
        <v>5435</v>
      </c>
      <c r="B1976" s="822" t="s">
        <v>5436</v>
      </c>
      <c r="C1976" s="822" t="s">
        <v>599</v>
      </c>
      <c r="D1976" s="822" t="s">
        <v>2914</v>
      </c>
      <c r="E1976" s="822" t="s">
        <v>5437</v>
      </c>
      <c r="F1976" s="822" t="s">
        <v>5666</v>
      </c>
      <c r="G1976" s="822" t="s">
        <v>947</v>
      </c>
      <c r="H1976" s="831"/>
      <c r="I1976" s="831"/>
      <c r="J1976" s="822"/>
      <c r="K1976" s="822"/>
      <c r="L1976" s="831"/>
      <c r="M1976" s="831"/>
      <c r="N1976" s="822"/>
      <c r="O1976" s="822"/>
      <c r="P1976" s="831">
        <v>1</v>
      </c>
      <c r="Q1976" s="831">
        <v>243.94</v>
      </c>
      <c r="R1976" s="827"/>
      <c r="S1976" s="832">
        <v>243.94</v>
      </c>
    </row>
    <row r="1977" spans="1:19" ht="14.45" customHeight="1" x14ac:dyDescent="0.2">
      <c r="A1977" s="821" t="s">
        <v>5435</v>
      </c>
      <c r="B1977" s="822" t="s">
        <v>5436</v>
      </c>
      <c r="C1977" s="822" t="s">
        <v>599</v>
      </c>
      <c r="D1977" s="822" t="s">
        <v>2914</v>
      </c>
      <c r="E1977" s="822" t="s">
        <v>5437</v>
      </c>
      <c r="F1977" s="822" t="s">
        <v>5667</v>
      </c>
      <c r="G1977" s="822" t="s">
        <v>947</v>
      </c>
      <c r="H1977" s="831"/>
      <c r="I1977" s="831"/>
      <c r="J1977" s="822"/>
      <c r="K1977" s="822"/>
      <c r="L1977" s="831"/>
      <c r="M1977" s="831"/>
      <c r="N1977" s="822"/>
      <c r="O1977" s="822"/>
      <c r="P1977" s="831">
        <v>3.54</v>
      </c>
      <c r="Q1977" s="831">
        <v>270.85000000000002</v>
      </c>
      <c r="R1977" s="827"/>
      <c r="S1977" s="832">
        <v>76.511299435028249</v>
      </c>
    </row>
    <row r="1978" spans="1:19" ht="14.45" customHeight="1" x14ac:dyDescent="0.2">
      <c r="A1978" s="821" t="s">
        <v>5435</v>
      </c>
      <c r="B1978" s="822" t="s">
        <v>5436</v>
      </c>
      <c r="C1978" s="822" t="s">
        <v>599</v>
      </c>
      <c r="D1978" s="822" t="s">
        <v>2914</v>
      </c>
      <c r="E1978" s="822" t="s">
        <v>5437</v>
      </c>
      <c r="F1978" s="822" t="s">
        <v>5668</v>
      </c>
      <c r="G1978" s="822" t="s">
        <v>1039</v>
      </c>
      <c r="H1978" s="831"/>
      <c r="I1978" s="831"/>
      <c r="J1978" s="822"/>
      <c r="K1978" s="822"/>
      <c r="L1978" s="831"/>
      <c r="M1978" s="831"/>
      <c r="N1978" s="822"/>
      <c r="O1978" s="822"/>
      <c r="P1978" s="831">
        <v>1</v>
      </c>
      <c r="Q1978" s="831">
        <v>421.22</v>
      </c>
      <c r="R1978" s="827"/>
      <c r="S1978" s="832">
        <v>421.22</v>
      </c>
    </row>
    <row r="1979" spans="1:19" ht="14.45" customHeight="1" x14ac:dyDescent="0.2">
      <c r="A1979" s="821" t="s">
        <v>5435</v>
      </c>
      <c r="B1979" s="822" t="s">
        <v>5436</v>
      </c>
      <c r="C1979" s="822" t="s">
        <v>599</v>
      </c>
      <c r="D1979" s="822" t="s">
        <v>2914</v>
      </c>
      <c r="E1979" s="822" t="s">
        <v>5437</v>
      </c>
      <c r="F1979" s="822" t="s">
        <v>5671</v>
      </c>
      <c r="G1979" s="822" t="s">
        <v>758</v>
      </c>
      <c r="H1979" s="831"/>
      <c r="I1979" s="831"/>
      <c r="J1979" s="822"/>
      <c r="K1979" s="822"/>
      <c r="L1979" s="831"/>
      <c r="M1979" s="831"/>
      <c r="N1979" s="822"/>
      <c r="O1979" s="822"/>
      <c r="P1979" s="831">
        <v>1</v>
      </c>
      <c r="Q1979" s="831">
        <v>734.8</v>
      </c>
      <c r="R1979" s="827"/>
      <c r="S1979" s="832">
        <v>734.8</v>
      </c>
    </row>
    <row r="1980" spans="1:19" ht="14.45" customHeight="1" x14ac:dyDescent="0.2">
      <c r="A1980" s="821" t="s">
        <v>5435</v>
      </c>
      <c r="B1980" s="822" t="s">
        <v>5436</v>
      </c>
      <c r="C1980" s="822" t="s">
        <v>599</v>
      </c>
      <c r="D1980" s="822" t="s">
        <v>2914</v>
      </c>
      <c r="E1980" s="822" t="s">
        <v>5437</v>
      </c>
      <c r="F1980" s="822" t="s">
        <v>5672</v>
      </c>
      <c r="G1980" s="822" t="s">
        <v>1230</v>
      </c>
      <c r="H1980" s="831"/>
      <c r="I1980" s="831"/>
      <c r="J1980" s="822"/>
      <c r="K1980" s="822"/>
      <c r="L1980" s="831"/>
      <c r="M1980" s="831"/>
      <c r="N1980" s="822"/>
      <c r="O1980" s="822"/>
      <c r="P1980" s="831">
        <v>5.92</v>
      </c>
      <c r="Q1980" s="831">
        <v>1062.6500000000001</v>
      </c>
      <c r="R1980" s="827"/>
      <c r="S1980" s="832">
        <v>179.50168918918919</v>
      </c>
    </row>
    <row r="1981" spans="1:19" ht="14.45" customHeight="1" x14ac:dyDescent="0.2">
      <c r="A1981" s="821" t="s">
        <v>5435</v>
      </c>
      <c r="B1981" s="822" t="s">
        <v>5436</v>
      </c>
      <c r="C1981" s="822" t="s">
        <v>599</v>
      </c>
      <c r="D1981" s="822" t="s">
        <v>2914</v>
      </c>
      <c r="E1981" s="822" t="s">
        <v>5437</v>
      </c>
      <c r="F1981" s="822" t="s">
        <v>5676</v>
      </c>
      <c r="G1981" s="822" t="s">
        <v>758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9.7199999999999989</v>
      </c>
      <c r="Q1981" s="831">
        <v>769.82000000000016</v>
      </c>
      <c r="R1981" s="827"/>
      <c r="S1981" s="832">
        <v>79.199588477366277</v>
      </c>
    </row>
    <row r="1982" spans="1:19" ht="14.45" customHeight="1" x14ac:dyDescent="0.2">
      <c r="A1982" s="821" t="s">
        <v>5435</v>
      </c>
      <c r="B1982" s="822" t="s">
        <v>5436</v>
      </c>
      <c r="C1982" s="822" t="s">
        <v>599</v>
      </c>
      <c r="D1982" s="822" t="s">
        <v>2914</v>
      </c>
      <c r="E1982" s="822" t="s">
        <v>5437</v>
      </c>
      <c r="F1982" s="822" t="s">
        <v>5677</v>
      </c>
      <c r="G1982" s="822" t="s">
        <v>1230</v>
      </c>
      <c r="H1982" s="831"/>
      <c r="I1982" s="831"/>
      <c r="J1982" s="822"/>
      <c r="K1982" s="822"/>
      <c r="L1982" s="831"/>
      <c r="M1982" s="831"/>
      <c r="N1982" s="822"/>
      <c r="O1982" s="822"/>
      <c r="P1982" s="831">
        <v>3.39</v>
      </c>
      <c r="Q1982" s="831">
        <v>353.71999999999997</v>
      </c>
      <c r="R1982" s="827"/>
      <c r="S1982" s="832">
        <v>104.34218289085544</v>
      </c>
    </row>
    <row r="1983" spans="1:19" ht="14.45" customHeight="1" x14ac:dyDescent="0.2">
      <c r="A1983" s="821" t="s">
        <v>5435</v>
      </c>
      <c r="B1983" s="822" t="s">
        <v>5436</v>
      </c>
      <c r="C1983" s="822" t="s">
        <v>599</v>
      </c>
      <c r="D1983" s="822" t="s">
        <v>2914</v>
      </c>
      <c r="E1983" s="822" t="s">
        <v>5437</v>
      </c>
      <c r="F1983" s="822" t="s">
        <v>5678</v>
      </c>
      <c r="G1983" s="822" t="s">
        <v>1043</v>
      </c>
      <c r="H1983" s="831"/>
      <c r="I1983" s="831"/>
      <c r="J1983" s="822"/>
      <c r="K1983" s="822"/>
      <c r="L1983" s="831"/>
      <c r="M1983" s="831"/>
      <c r="N1983" s="822"/>
      <c r="O1983" s="822"/>
      <c r="P1983" s="831">
        <v>3.7</v>
      </c>
      <c r="Q1983" s="831">
        <v>529.1</v>
      </c>
      <c r="R1983" s="827"/>
      <c r="S1983" s="832">
        <v>143</v>
      </c>
    </row>
    <row r="1984" spans="1:19" ht="14.45" customHeight="1" x14ac:dyDescent="0.2">
      <c r="A1984" s="821" t="s">
        <v>5435</v>
      </c>
      <c r="B1984" s="822" t="s">
        <v>5436</v>
      </c>
      <c r="C1984" s="822" t="s">
        <v>599</v>
      </c>
      <c r="D1984" s="822" t="s">
        <v>2914</v>
      </c>
      <c r="E1984" s="822" t="s">
        <v>5437</v>
      </c>
      <c r="F1984" s="822" t="s">
        <v>5679</v>
      </c>
      <c r="G1984" s="822" t="s">
        <v>758</v>
      </c>
      <c r="H1984" s="831"/>
      <c r="I1984" s="831"/>
      <c r="J1984" s="822"/>
      <c r="K1984" s="822"/>
      <c r="L1984" s="831"/>
      <c r="M1984" s="831"/>
      <c r="N1984" s="822"/>
      <c r="O1984" s="822"/>
      <c r="P1984" s="831">
        <v>6.5</v>
      </c>
      <c r="Q1984" s="831">
        <v>1422.85</v>
      </c>
      <c r="R1984" s="827"/>
      <c r="S1984" s="832">
        <v>218.89999999999998</v>
      </c>
    </row>
    <row r="1985" spans="1:19" ht="14.45" customHeight="1" x14ac:dyDescent="0.2">
      <c r="A1985" s="821" t="s">
        <v>5435</v>
      </c>
      <c r="B1985" s="822" t="s">
        <v>5436</v>
      </c>
      <c r="C1985" s="822" t="s">
        <v>599</v>
      </c>
      <c r="D1985" s="822" t="s">
        <v>2914</v>
      </c>
      <c r="E1985" s="822" t="s">
        <v>5694</v>
      </c>
      <c r="F1985" s="822" t="s">
        <v>5697</v>
      </c>
      <c r="G1985" s="822" t="s">
        <v>5698</v>
      </c>
      <c r="H1985" s="831"/>
      <c r="I1985" s="831"/>
      <c r="J1985" s="822"/>
      <c r="K1985" s="822"/>
      <c r="L1985" s="831"/>
      <c r="M1985" s="831"/>
      <c r="N1985" s="822"/>
      <c r="O1985" s="822"/>
      <c r="P1985" s="831">
        <v>2</v>
      </c>
      <c r="Q1985" s="831">
        <v>5415.66</v>
      </c>
      <c r="R1985" s="827"/>
      <c r="S1985" s="832">
        <v>2707.83</v>
      </c>
    </row>
    <row r="1986" spans="1:19" ht="14.45" customHeight="1" x14ac:dyDescent="0.2">
      <c r="A1986" s="821" t="s">
        <v>5435</v>
      </c>
      <c r="B1986" s="822" t="s">
        <v>5436</v>
      </c>
      <c r="C1986" s="822" t="s">
        <v>599</v>
      </c>
      <c r="D1986" s="822" t="s">
        <v>2914</v>
      </c>
      <c r="E1986" s="822" t="s">
        <v>5703</v>
      </c>
      <c r="F1986" s="822" t="s">
        <v>5706</v>
      </c>
      <c r="G1986" s="822" t="s">
        <v>5707</v>
      </c>
      <c r="H1986" s="831"/>
      <c r="I1986" s="831"/>
      <c r="J1986" s="822"/>
      <c r="K1986" s="822"/>
      <c r="L1986" s="831"/>
      <c r="M1986" s="831"/>
      <c r="N1986" s="822"/>
      <c r="O1986" s="822"/>
      <c r="P1986" s="831">
        <v>9</v>
      </c>
      <c r="Q1986" s="831">
        <v>5063.8499999999995</v>
      </c>
      <c r="R1986" s="827"/>
      <c r="S1986" s="832">
        <v>562.65</v>
      </c>
    </row>
    <row r="1987" spans="1:19" ht="14.45" customHeight="1" x14ac:dyDescent="0.2">
      <c r="A1987" s="821" t="s">
        <v>5435</v>
      </c>
      <c r="B1987" s="822" t="s">
        <v>5436</v>
      </c>
      <c r="C1987" s="822" t="s">
        <v>599</v>
      </c>
      <c r="D1987" s="822" t="s">
        <v>2914</v>
      </c>
      <c r="E1987" s="822" t="s">
        <v>5703</v>
      </c>
      <c r="F1987" s="822" t="s">
        <v>5714</v>
      </c>
      <c r="G1987" s="822" t="s">
        <v>5715</v>
      </c>
      <c r="H1987" s="831"/>
      <c r="I1987" s="831"/>
      <c r="J1987" s="822"/>
      <c r="K1987" s="822"/>
      <c r="L1987" s="831"/>
      <c r="M1987" s="831"/>
      <c r="N1987" s="822"/>
      <c r="O1987" s="822"/>
      <c r="P1987" s="831">
        <v>34</v>
      </c>
      <c r="Q1987" s="831">
        <v>6096.2000000000016</v>
      </c>
      <c r="R1987" s="827"/>
      <c r="S1987" s="832">
        <v>179.30000000000004</v>
      </c>
    </row>
    <row r="1988" spans="1:19" ht="14.45" customHeight="1" x14ac:dyDescent="0.2">
      <c r="A1988" s="821" t="s">
        <v>5435</v>
      </c>
      <c r="B1988" s="822" t="s">
        <v>5436</v>
      </c>
      <c r="C1988" s="822" t="s">
        <v>599</v>
      </c>
      <c r="D1988" s="822" t="s">
        <v>2914</v>
      </c>
      <c r="E1988" s="822" t="s">
        <v>5703</v>
      </c>
      <c r="F1988" s="822" t="s">
        <v>5718</v>
      </c>
      <c r="G1988" s="822" t="s">
        <v>5719</v>
      </c>
      <c r="H1988" s="831"/>
      <c r="I1988" s="831"/>
      <c r="J1988" s="822"/>
      <c r="K1988" s="822"/>
      <c r="L1988" s="831"/>
      <c r="M1988" s="831"/>
      <c r="N1988" s="822"/>
      <c r="O1988" s="822"/>
      <c r="P1988" s="831">
        <v>11</v>
      </c>
      <c r="Q1988" s="831">
        <v>835.67</v>
      </c>
      <c r="R1988" s="827"/>
      <c r="S1988" s="832">
        <v>75.97</v>
      </c>
    </row>
    <row r="1989" spans="1:19" ht="14.45" customHeight="1" x14ac:dyDescent="0.2">
      <c r="A1989" s="821" t="s">
        <v>5435</v>
      </c>
      <c r="B1989" s="822" t="s">
        <v>5436</v>
      </c>
      <c r="C1989" s="822" t="s">
        <v>599</v>
      </c>
      <c r="D1989" s="822" t="s">
        <v>2914</v>
      </c>
      <c r="E1989" s="822" t="s">
        <v>5703</v>
      </c>
      <c r="F1989" s="822" t="s">
        <v>5720</v>
      </c>
      <c r="G1989" s="822" t="s">
        <v>5721</v>
      </c>
      <c r="H1989" s="831"/>
      <c r="I1989" s="831"/>
      <c r="J1989" s="822"/>
      <c r="K1989" s="822"/>
      <c r="L1989" s="831"/>
      <c r="M1989" s="831"/>
      <c r="N1989" s="822"/>
      <c r="O1989" s="822"/>
      <c r="P1989" s="831">
        <v>14</v>
      </c>
      <c r="Q1989" s="831">
        <v>1325.6599999999999</v>
      </c>
      <c r="R1989" s="827"/>
      <c r="S1989" s="832">
        <v>94.689999999999984</v>
      </c>
    </row>
    <row r="1990" spans="1:19" ht="14.45" customHeight="1" x14ac:dyDescent="0.2">
      <c r="A1990" s="821" t="s">
        <v>5435</v>
      </c>
      <c r="B1990" s="822" t="s">
        <v>5436</v>
      </c>
      <c r="C1990" s="822" t="s">
        <v>599</v>
      </c>
      <c r="D1990" s="822" t="s">
        <v>2914</v>
      </c>
      <c r="E1990" s="822" t="s">
        <v>5703</v>
      </c>
      <c r="F1990" s="822" t="s">
        <v>5722</v>
      </c>
      <c r="G1990" s="822" t="s">
        <v>5721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42</v>
      </c>
      <c r="Q1990" s="831">
        <v>3190.74</v>
      </c>
      <c r="R1990" s="827"/>
      <c r="S1990" s="832">
        <v>75.97</v>
      </c>
    </row>
    <row r="1991" spans="1:19" ht="14.45" customHeight="1" x14ac:dyDescent="0.2">
      <c r="A1991" s="821" t="s">
        <v>5435</v>
      </c>
      <c r="B1991" s="822" t="s">
        <v>5436</v>
      </c>
      <c r="C1991" s="822" t="s">
        <v>599</v>
      </c>
      <c r="D1991" s="822" t="s">
        <v>2914</v>
      </c>
      <c r="E1991" s="822" t="s">
        <v>5703</v>
      </c>
      <c r="F1991" s="822" t="s">
        <v>5727</v>
      </c>
      <c r="G1991" s="822" t="s">
        <v>5728</v>
      </c>
      <c r="H1991" s="831"/>
      <c r="I1991" s="831"/>
      <c r="J1991" s="822"/>
      <c r="K1991" s="822"/>
      <c r="L1991" s="831"/>
      <c r="M1991" s="831"/>
      <c r="N1991" s="822"/>
      <c r="O1991" s="822"/>
      <c r="P1991" s="831">
        <v>1</v>
      </c>
      <c r="Q1991" s="831">
        <v>748</v>
      </c>
      <c r="R1991" s="827"/>
      <c r="S1991" s="832">
        <v>748</v>
      </c>
    </row>
    <row r="1992" spans="1:19" ht="14.45" customHeight="1" x14ac:dyDescent="0.2">
      <c r="A1992" s="821" t="s">
        <v>5435</v>
      </c>
      <c r="B1992" s="822" t="s">
        <v>5436</v>
      </c>
      <c r="C1992" s="822" t="s">
        <v>599</v>
      </c>
      <c r="D1992" s="822" t="s">
        <v>2914</v>
      </c>
      <c r="E1992" s="822" t="s">
        <v>5735</v>
      </c>
      <c r="F1992" s="822" t="s">
        <v>5740</v>
      </c>
      <c r="G1992" s="822" t="s">
        <v>5741</v>
      </c>
      <c r="H1992" s="831"/>
      <c r="I1992" s="831"/>
      <c r="J1992" s="822"/>
      <c r="K1992" s="822"/>
      <c r="L1992" s="831"/>
      <c r="M1992" s="831"/>
      <c r="N1992" s="822"/>
      <c r="O1992" s="822"/>
      <c r="P1992" s="831">
        <v>28</v>
      </c>
      <c r="Q1992" s="831">
        <v>4284</v>
      </c>
      <c r="R1992" s="827"/>
      <c r="S1992" s="832">
        <v>153</v>
      </c>
    </row>
    <row r="1993" spans="1:19" ht="14.45" customHeight="1" x14ac:dyDescent="0.2">
      <c r="A1993" s="821" t="s">
        <v>5435</v>
      </c>
      <c r="B1993" s="822" t="s">
        <v>5436</v>
      </c>
      <c r="C1993" s="822" t="s">
        <v>599</v>
      </c>
      <c r="D1993" s="822" t="s">
        <v>2914</v>
      </c>
      <c r="E1993" s="822" t="s">
        <v>5735</v>
      </c>
      <c r="F1993" s="822" t="s">
        <v>5742</v>
      </c>
      <c r="G1993" s="822" t="s">
        <v>5743</v>
      </c>
      <c r="H1993" s="831"/>
      <c r="I1993" s="831"/>
      <c r="J1993" s="822"/>
      <c r="K1993" s="822"/>
      <c r="L1993" s="831"/>
      <c r="M1993" s="831"/>
      <c r="N1993" s="822"/>
      <c r="O1993" s="822"/>
      <c r="P1993" s="831">
        <v>2</v>
      </c>
      <c r="Q1993" s="831">
        <v>402</v>
      </c>
      <c r="R1993" s="827"/>
      <c r="S1993" s="832">
        <v>201</v>
      </c>
    </row>
    <row r="1994" spans="1:19" ht="14.45" customHeight="1" x14ac:dyDescent="0.2">
      <c r="A1994" s="821" t="s">
        <v>5435</v>
      </c>
      <c r="B1994" s="822" t="s">
        <v>5436</v>
      </c>
      <c r="C1994" s="822" t="s">
        <v>599</v>
      </c>
      <c r="D1994" s="822" t="s">
        <v>2914</v>
      </c>
      <c r="E1994" s="822" t="s">
        <v>5735</v>
      </c>
      <c r="F1994" s="822" t="s">
        <v>5744</v>
      </c>
      <c r="G1994" s="822" t="s">
        <v>5745</v>
      </c>
      <c r="H1994" s="831"/>
      <c r="I1994" s="831"/>
      <c r="J1994" s="822"/>
      <c r="K1994" s="822"/>
      <c r="L1994" s="831">
        <v>9</v>
      </c>
      <c r="M1994" s="831">
        <v>342</v>
      </c>
      <c r="N1994" s="822">
        <v>1</v>
      </c>
      <c r="O1994" s="822">
        <v>38</v>
      </c>
      <c r="P1994" s="831">
        <v>17</v>
      </c>
      <c r="Q1994" s="831">
        <v>646</v>
      </c>
      <c r="R1994" s="827">
        <v>1.8888888888888888</v>
      </c>
      <c r="S1994" s="832">
        <v>38</v>
      </c>
    </row>
    <row r="1995" spans="1:19" ht="14.45" customHeight="1" x14ac:dyDescent="0.2">
      <c r="A1995" s="821" t="s">
        <v>5435</v>
      </c>
      <c r="B1995" s="822" t="s">
        <v>5436</v>
      </c>
      <c r="C1995" s="822" t="s">
        <v>599</v>
      </c>
      <c r="D1995" s="822" t="s">
        <v>2914</v>
      </c>
      <c r="E1995" s="822" t="s">
        <v>5735</v>
      </c>
      <c r="F1995" s="822" t="s">
        <v>5750</v>
      </c>
      <c r="G1995" s="822" t="s">
        <v>5751</v>
      </c>
      <c r="H1995" s="831"/>
      <c r="I1995" s="831"/>
      <c r="J1995" s="822"/>
      <c r="K1995" s="822"/>
      <c r="L1995" s="831"/>
      <c r="M1995" s="831"/>
      <c r="N1995" s="822"/>
      <c r="O1995" s="822"/>
      <c r="P1995" s="831">
        <v>164</v>
      </c>
      <c r="Q1995" s="831">
        <v>29520</v>
      </c>
      <c r="R1995" s="827"/>
      <c r="S1995" s="832">
        <v>180</v>
      </c>
    </row>
    <row r="1996" spans="1:19" ht="14.45" customHeight="1" x14ac:dyDescent="0.2">
      <c r="A1996" s="821" t="s">
        <v>5435</v>
      </c>
      <c r="B1996" s="822" t="s">
        <v>5436</v>
      </c>
      <c r="C1996" s="822" t="s">
        <v>599</v>
      </c>
      <c r="D1996" s="822" t="s">
        <v>2914</v>
      </c>
      <c r="E1996" s="822" t="s">
        <v>5735</v>
      </c>
      <c r="F1996" s="822" t="s">
        <v>5754</v>
      </c>
      <c r="G1996" s="822" t="s">
        <v>5755</v>
      </c>
      <c r="H1996" s="831"/>
      <c r="I1996" s="831"/>
      <c r="J1996" s="822"/>
      <c r="K1996" s="822"/>
      <c r="L1996" s="831"/>
      <c r="M1996" s="831"/>
      <c r="N1996" s="822"/>
      <c r="O1996" s="822"/>
      <c r="P1996" s="831">
        <v>22</v>
      </c>
      <c r="Q1996" s="831">
        <v>0</v>
      </c>
      <c r="R1996" s="827"/>
      <c r="S1996" s="832">
        <v>0</v>
      </c>
    </row>
    <row r="1997" spans="1:19" ht="14.45" customHeight="1" x14ac:dyDescent="0.2">
      <c r="A1997" s="821" t="s">
        <v>5435</v>
      </c>
      <c r="B1997" s="822" t="s">
        <v>5436</v>
      </c>
      <c r="C1997" s="822" t="s">
        <v>599</v>
      </c>
      <c r="D1997" s="822" t="s">
        <v>2914</v>
      </c>
      <c r="E1997" s="822" t="s">
        <v>5735</v>
      </c>
      <c r="F1997" s="822" t="s">
        <v>5756</v>
      </c>
      <c r="G1997" s="822" t="s">
        <v>5757</v>
      </c>
      <c r="H1997" s="831"/>
      <c r="I1997" s="831"/>
      <c r="J1997" s="822"/>
      <c r="K1997" s="822"/>
      <c r="L1997" s="831"/>
      <c r="M1997" s="831"/>
      <c r="N1997" s="822"/>
      <c r="O1997" s="822"/>
      <c r="P1997" s="831">
        <v>3</v>
      </c>
      <c r="Q1997" s="831">
        <v>0</v>
      </c>
      <c r="R1997" s="827"/>
      <c r="S1997" s="832">
        <v>0</v>
      </c>
    </row>
    <row r="1998" spans="1:19" ht="14.45" customHeight="1" x14ac:dyDescent="0.2">
      <c r="A1998" s="821" t="s">
        <v>5435</v>
      </c>
      <c r="B1998" s="822" t="s">
        <v>5436</v>
      </c>
      <c r="C1998" s="822" t="s">
        <v>599</v>
      </c>
      <c r="D1998" s="822" t="s">
        <v>2914</v>
      </c>
      <c r="E1998" s="822" t="s">
        <v>5735</v>
      </c>
      <c r="F1998" s="822" t="s">
        <v>5758</v>
      </c>
      <c r="G1998" s="822" t="s">
        <v>5759</v>
      </c>
      <c r="H1998" s="831"/>
      <c r="I1998" s="831"/>
      <c r="J1998" s="822"/>
      <c r="K1998" s="822"/>
      <c r="L1998" s="831"/>
      <c r="M1998" s="831"/>
      <c r="N1998" s="822"/>
      <c r="O1998" s="822"/>
      <c r="P1998" s="831">
        <v>78</v>
      </c>
      <c r="Q1998" s="831">
        <v>19188</v>
      </c>
      <c r="R1998" s="827"/>
      <c r="S1998" s="832">
        <v>246</v>
      </c>
    </row>
    <row r="1999" spans="1:19" ht="14.45" customHeight="1" x14ac:dyDescent="0.2">
      <c r="A1999" s="821" t="s">
        <v>5435</v>
      </c>
      <c r="B1999" s="822" t="s">
        <v>5436</v>
      </c>
      <c r="C1999" s="822" t="s">
        <v>599</v>
      </c>
      <c r="D1999" s="822" t="s">
        <v>2914</v>
      </c>
      <c r="E1999" s="822" t="s">
        <v>5735</v>
      </c>
      <c r="F1999" s="822" t="s">
        <v>5760</v>
      </c>
      <c r="G1999" s="822" t="s">
        <v>5761</v>
      </c>
      <c r="H1999" s="831"/>
      <c r="I1999" s="831"/>
      <c r="J1999" s="822"/>
      <c r="K1999" s="822"/>
      <c r="L1999" s="831"/>
      <c r="M1999" s="831"/>
      <c r="N1999" s="822"/>
      <c r="O1999" s="822"/>
      <c r="P1999" s="831">
        <v>282</v>
      </c>
      <c r="Q1999" s="831">
        <v>9400</v>
      </c>
      <c r="R1999" s="827"/>
      <c r="S1999" s="832">
        <v>33.333333333333336</v>
      </c>
    </row>
    <row r="2000" spans="1:19" ht="14.45" customHeight="1" x14ac:dyDescent="0.2">
      <c r="A2000" s="821" t="s">
        <v>5435</v>
      </c>
      <c r="B2000" s="822" t="s">
        <v>5436</v>
      </c>
      <c r="C2000" s="822" t="s">
        <v>599</v>
      </c>
      <c r="D2000" s="822" t="s">
        <v>2914</v>
      </c>
      <c r="E2000" s="822" t="s">
        <v>5735</v>
      </c>
      <c r="F2000" s="822" t="s">
        <v>5762</v>
      </c>
      <c r="G2000" s="822" t="s">
        <v>5763</v>
      </c>
      <c r="H2000" s="831"/>
      <c r="I2000" s="831"/>
      <c r="J2000" s="822"/>
      <c r="K2000" s="822"/>
      <c r="L2000" s="831">
        <v>22</v>
      </c>
      <c r="M2000" s="831">
        <v>836</v>
      </c>
      <c r="N2000" s="822">
        <v>1</v>
      </c>
      <c r="O2000" s="822">
        <v>38</v>
      </c>
      <c r="P2000" s="831">
        <v>196</v>
      </c>
      <c r="Q2000" s="831">
        <v>7448</v>
      </c>
      <c r="R2000" s="827">
        <v>8.9090909090909083</v>
      </c>
      <c r="S2000" s="832">
        <v>38</v>
      </c>
    </row>
    <row r="2001" spans="1:19" ht="14.45" customHeight="1" x14ac:dyDescent="0.2">
      <c r="A2001" s="821" t="s">
        <v>5435</v>
      </c>
      <c r="B2001" s="822" t="s">
        <v>5436</v>
      </c>
      <c r="C2001" s="822" t="s">
        <v>599</v>
      </c>
      <c r="D2001" s="822" t="s">
        <v>2914</v>
      </c>
      <c r="E2001" s="822" t="s">
        <v>5735</v>
      </c>
      <c r="F2001" s="822" t="s">
        <v>5766</v>
      </c>
      <c r="G2001" s="822" t="s">
        <v>5767</v>
      </c>
      <c r="H2001" s="831"/>
      <c r="I2001" s="831"/>
      <c r="J2001" s="822"/>
      <c r="K2001" s="822"/>
      <c r="L2001" s="831">
        <v>7</v>
      </c>
      <c r="M2001" s="831">
        <v>231</v>
      </c>
      <c r="N2001" s="822">
        <v>1</v>
      </c>
      <c r="O2001" s="822">
        <v>33</v>
      </c>
      <c r="P2001" s="831">
        <v>19</v>
      </c>
      <c r="Q2001" s="831">
        <v>627</v>
      </c>
      <c r="R2001" s="827">
        <v>2.7142857142857144</v>
      </c>
      <c r="S2001" s="832">
        <v>33</v>
      </c>
    </row>
    <row r="2002" spans="1:19" ht="14.45" customHeight="1" x14ac:dyDescent="0.2">
      <c r="A2002" s="821" t="s">
        <v>5435</v>
      </c>
      <c r="B2002" s="822" t="s">
        <v>5436</v>
      </c>
      <c r="C2002" s="822" t="s">
        <v>599</v>
      </c>
      <c r="D2002" s="822" t="s">
        <v>2914</v>
      </c>
      <c r="E2002" s="822" t="s">
        <v>5735</v>
      </c>
      <c r="F2002" s="822" t="s">
        <v>5768</v>
      </c>
      <c r="G2002" s="822" t="s">
        <v>5769</v>
      </c>
      <c r="H2002" s="831"/>
      <c r="I2002" s="831"/>
      <c r="J2002" s="822"/>
      <c r="K2002" s="822"/>
      <c r="L2002" s="831"/>
      <c r="M2002" s="831"/>
      <c r="N2002" s="822"/>
      <c r="O2002" s="822"/>
      <c r="P2002" s="831">
        <v>15</v>
      </c>
      <c r="Q2002" s="831">
        <v>2055</v>
      </c>
      <c r="R2002" s="827"/>
      <c r="S2002" s="832">
        <v>137</v>
      </c>
    </row>
    <row r="2003" spans="1:19" ht="14.45" customHeight="1" x14ac:dyDescent="0.2">
      <c r="A2003" s="821" t="s">
        <v>5435</v>
      </c>
      <c r="B2003" s="822" t="s">
        <v>5436</v>
      </c>
      <c r="C2003" s="822" t="s">
        <v>599</v>
      </c>
      <c r="D2003" s="822" t="s">
        <v>2914</v>
      </c>
      <c r="E2003" s="822" t="s">
        <v>5735</v>
      </c>
      <c r="F2003" s="822" t="s">
        <v>5774</v>
      </c>
      <c r="G2003" s="822" t="s">
        <v>5775</v>
      </c>
      <c r="H2003" s="831"/>
      <c r="I2003" s="831"/>
      <c r="J2003" s="822"/>
      <c r="K2003" s="822"/>
      <c r="L2003" s="831">
        <v>24</v>
      </c>
      <c r="M2003" s="831">
        <v>8592</v>
      </c>
      <c r="N2003" s="822">
        <v>1</v>
      </c>
      <c r="O2003" s="822">
        <v>358</v>
      </c>
      <c r="P2003" s="831">
        <v>119</v>
      </c>
      <c r="Q2003" s="831">
        <v>42840</v>
      </c>
      <c r="R2003" s="827">
        <v>4.9860335195530725</v>
      </c>
      <c r="S2003" s="832">
        <v>360</v>
      </c>
    </row>
    <row r="2004" spans="1:19" ht="14.45" customHeight="1" x14ac:dyDescent="0.2">
      <c r="A2004" s="821" t="s">
        <v>5435</v>
      </c>
      <c r="B2004" s="822" t="s">
        <v>5436</v>
      </c>
      <c r="C2004" s="822" t="s">
        <v>599</v>
      </c>
      <c r="D2004" s="822" t="s">
        <v>2914</v>
      </c>
      <c r="E2004" s="822" t="s">
        <v>5735</v>
      </c>
      <c r="F2004" s="822" t="s">
        <v>5776</v>
      </c>
      <c r="G2004" s="822" t="s">
        <v>5777</v>
      </c>
      <c r="H2004" s="831"/>
      <c r="I2004" s="831"/>
      <c r="J2004" s="822"/>
      <c r="K2004" s="822"/>
      <c r="L2004" s="831">
        <v>4</v>
      </c>
      <c r="M2004" s="831">
        <v>244</v>
      </c>
      <c r="N2004" s="822">
        <v>1</v>
      </c>
      <c r="O2004" s="822">
        <v>61</v>
      </c>
      <c r="P2004" s="831">
        <v>28</v>
      </c>
      <c r="Q2004" s="831">
        <v>1736</v>
      </c>
      <c r="R2004" s="827">
        <v>7.1147540983606561</v>
      </c>
      <c r="S2004" s="832">
        <v>62</v>
      </c>
    </row>
    <row r="2005" spans="1:19" ht="14.45" customHeight="1" x14ac:dyDescent="0.2">
      <c r="A2005" s="821" t="s">
        <v>5435</v>
      </c>
      <c r="B2005" s="822" t="s">
        <v>5436</v>
      </c>
      <c r="C2005" s="822" t="s">
        <v>599</v>
      </c>
      <c r="D2005" s="822" t="s">
        <v>2914</v>
      </c>
      <c r="E2005" s="822" t="s">
        <v>5735</v>
      </c>
      <c r="F2005" s="822" t="s">
        <v>5784</v>
      </c>
      <c r="G2005" s="822" t="s">
        <v>5785</v>
      </c>
      <c r="H2005" s="831"/>
      <c r="I2005" s="831"/>
      <c r="J2005" s="822"/>
      <c r="K2005" s="822"/>
      <c r="L2005" s="831"/>
      <c r="M2005" s="831"/>
      <c r="N2005" s="822"/>
      <c r="O2005" s="822"/>
      <c r="P2005" s="831">
        <v>4</v>
      </c>
      <c r="Q2005" s="831">
        <v>0</v>
      </c>
      <c r="R2005" s="827"/>
      <c r="S2005" s="832">
        <v>0</v>
      </c>
    </row>
    <row r="2006" spans="1:19" ht="14.45" customHeight="1" x14ac:dyDescent="0.2">
      <c r="A2006" s="821" t="s">
        <v>5435</v>
      </c>
      <c r="B2006" s="822" t="s">
        <v>5436</v>
      </c>
      <c r="C2006" s="822" t="s">
        <v>599</v>
      </c>
      <c r="D2006" s="822" t="s">
        <v>2914</v>
      </c>
      <c r="E2006" s="822" t="s">
        <v>5735</v>
      </c>
      <c r="F2006" s="822" t="s">
        <v>5789</v>
      </c>
      <c r="G2006" s="822" t="s">
        <v>5787</v>
      </c>
      <c r="H2006" s="831"/>
      <c r="I2006" s="831"/>
      <c r="J2006" s="822"/>
      <c r="K2006" s="822"/>
      <c r="L2006" s="831"/>
      <c r="M2006" s="831"/>
      <c r="N2006" s="822"/>
      <c r="O2006" s="822"/>
      <c r="P2006" s="831">
        <v>1</v>
      </c>
      <c r="Q2006" s="831">
        <v>0</v>
      </c>
      <c r="R2006" s="827"/>
      <c r="S2006" s="832">
        <v>0</v>
      </c>
    </row>
    <row r="2007" spans="1:19" ht="14.45" customHeight="1" x14ac:dyDescent="0.2">
      <c r="A2007" s="821" t="s">
        <v>5435</v>
      </c>
      <c r="B2007" s="822" t="s">
        <v>5436</v>
      </c>
      <c r="C2007" s="822" t="s">
        <v>599</v>
      </c>
      <c r="D2007" s="822" t="s">
        <v>2914</v>
      </c>
      <c r="E2007" s="822" t="s">
        <v>5735</v>
      </c>
      <c r="F2007" s="822" t="s">
        <v>5791</v>
      </c>
      <c r="G2007" s="822" t="s">
        <v>5792</v>
      </c>
      <c r="H2007" s="831"/>
      <c r="I2007" s="831"/>
      <c r="J2007" s="822"/>
      <c r="K2007" s="822"/>
      <c r="L2007" s="831"/>
      <c r="M2007" s="831"/>
      <c r="N2007" s="822"/>
      <c r="O2007" s="822"/>
      <c r="P2007" s="831">
        <v>1</v>
      </c>
      <c r="Q2007" s="831">
        <v>0</v>
      </c>
      <c r="R2007" s="827"/>
      <c r="S2007" s="832">
        <v>0</v>
      </c>
    </row>
    <row r="2008" spans="1:19" ht="14.45" customHeight="1" x14ac:dyDescent="0.2">
      <c r="A2008" s="821" t="s">
        <v>5435</v>
      </c>
      <c r="B2008" s="822" t="s">
        <v>5436</v>
      </c>
      <c r="C2008" s="822" t="s">
        <v>599</v>
      </c>
      <c r="D2008" s="822" t="s">
        <v>2914</v>
      </c>
      <c r="E2008" s="822" t="s">
        <v>5735</v>
      </c>
      <c r="F2008" s="822" t="s">
        <v>5793</v>
      </c>
      <c r="G2008" s="822" t="s">
        <v>5792</v>
      </c>
      <c r="H2008" s="831"/>
      <c r="I2008" s="831"/>
      <c r="J2008" s="822"/>
      <c r="K2008" s="822"/>
      <c r="L2008" s="831"/>
      <c r="M2008" s="831"/>
      <c r="N2008" s="822"/>
      <c r="O2008" s="822"/>
      <c r="P2008" s="831">
        <v>1</v>
      </c>
      <c r="Q2008" s="831">
        <v>0</v>
      </c>
      <c r="R2008" s="827"/>
      <c r="S2008" s="832">
        <v>0</v>
      </c>
    </row>
    <row r="2009" spans="1:19" ht="14.45" customHeight="1" x14ac:dyDescent="0.2">
      <c r="A2009" s="821" t="s">
        <v>5435</v>
      </c>
      <c r="B2009" s="822" t="s">
        <v>5436</v>
      </c>
      <c r="C2009" s="822" t="s">
        <v>599</v>
      </c>
      <c r="D2009" s="822" t="s">
        <v>2888</v>
      </c>
      <c r="E2009" s="822" t="s">
        <v>5437</v>
      </c>
      <c r="F2009" s="822" t="s">
        <v>5488</v>
      </c>
      <c r="G2009" s="822" t="s">
        <v>5489</v>
      </c>
      <c r="H2009" s="831"/>
      <c r="I2009" s="831"/>
      <c r="J2009" s="822"/>
      <c r="K2009" s="822"/>
      <c r="L2009" s="831">
        <v>0.1</v>
      </c>
      <c r="M2009" s="831">
        <v>11.73</v>
      </c>
      <c r="N2009" s="822">
        <v>1</v>
      </c>
      <c r="O2009" s="822">
        <v>117.3</v>
      </c>
      <c r="P2009" s="831">
        <v>1</v>
      </c>
      <c r="Q2009" s="831">
        <v>117.30000000000001</v>
      </c>
      <c r="R2009" s="827">
        <v>10</v>
      </c>
      <c r="S2009" s="832">
        <v>117.30000000000001</v>
      </c>
    </row>
    <row r="2010" spans="1:19" ht="14.45" customHeight="1" x14ac:dyDescent="0.2">
      <c r="A2010" s="821" t="s">
        <v>5435</v>
      </c>
      <c r="B2010" s="822" t="s">
        <v>5436</v>
      </c>
      <c r="C2010" s="822" t="s">
        <v>599</v>
      </c>
      <c r="D2010" s="822" t="s">
        <v>2888</v>
      </c>
      <c r="E2010" s="822" t="s">
        <v>5437</v>
      </c>
      <c r="F2010" s="822" t="s">
        <v>5521</v>
      </c>
      <c r="G2010" s="822" t="s">
        <v>2721</v>
      </c>
      <c r="H2010" s="831"/>
      <c r="I2010" s="831"/>
      <c r="J2010" s="822"/>
      <c r="K2010" s="822"/>
      <c r="L2010" s="831">
        <v>1.6</v>
      </c>
      <c r="M2010" s="831">
        <v>853.76</v>
      </c>
      <c r="N2010" s="822">
        <v>1</v>
      </c>
      <c r="O2010" s="822">
        <v>533.59999999999991</v>
      </c>
      <c r="P2010" s="831">
        <v>0.2</v>
      </c>
      <c r="Q2010" s="831">
        <v>106.72</v>
      </c>
      <c r="R2010" s="827">
        <v>0.125</v>
      </c>
      <c r="S2010" s="832">
        <v>533.59999999999991</v>
      </c>
    </row>
    <row r="2011" spans="1:19" ht="14.45" customHeight="1" x14ac:dyDescent="0.2">
      <c r="A2011" s="821" t="s">
        <v>5435</v>
      </c>
      <c r="B2011" s="822" t="s">
        <v>5436</v>
      </c>
      <c r="C2011" s="822" t="s">
        <v>599</v>
      </c>
      <c r="D2011" s="822" t="s">
        <v>2888</v>
      </c>
      <c r="E2011" s="822" t="s">
        <v>5735</v>
      </c>
      <c r="F2011" s="822" t="s">
        <v>5744</v>
      </c>
      <c r="G2011" s="822" t="s">
        <v>5745</v>
      </c>
      <c r="H2011" s="831"/>
      <c r="I2011" s="831"/>
      <c r="J2011" s="822"/>
      <c r="K2011" s="822"/>
      <c r="L2011" s="831">
        <v>16</v>
      </c>
      <c r="M2011" s="831">
        <v>608</v>
      </c>
      <c r="N2011" s="822">
        <v>1</v>
      </c>
      <c r="O2011" s="822">
        <v>38</v>
      </c>
      <c r="P2011" s="831">
        <v>10</v>
      </c>
      <c r="Q2011" s="831">
        <v>380</v>
      </c>
      <c r="R2011" s="827">
        <v>0.625</v>
      </c>
      <c r="S2011" s="832">
        <v>38</v>
      </c>
    </row>
    <row r="2012" spans="1:19" ht="14.45" customHeight="1" x14ac:dyDescent="0.2">
      <c r="A2012" s="821" t="s">
        <v>5435</v>
      </c>
      <c r="B2012" s="822" t="s">
        <v>5436</v>
      </c>
      <c r="C2012" s="822" t="s">
        <v>599</v>
      </c>
      <c r="D2012" s="822" t="s">
        <v>2888</v>
      </c>
      <c r="E2012" s="822" t="s">
        <v>5735</v>
      </c>
      <c r="F2012" s="822" t="s">
        <v>5750</v>
      </c>
      <c r="G2012" s="822" t="s">
        <v>5751</v>
      </c>
      <c r="H2012" s="831"/>
      <c r="I2012" s="831"/>
      <c r="J2012" s="822"/>
      <c r="K2012" s="822"/>
      <c r="L2012" s="831">
        <v>2</v>
      </c>
      <c r="M2012" s="831">
        <v>358</v>
      </c>
      <c r="N2012" s="822">
        <v>1</v>
      </c>
      <c r="O2012" s="822">
        <v>179</v>
      </c>
      <c r="P2012" s="831">
        <v>2</v>
      </c>
      <c r="Q2012" s="831">
        <v>360</v>
      </c>
      <c r="R2012" s="827">
        <v>1.005586592178771</v>
      </c>
      <c r="S2012" s="832">
        <v>180</v>
      </c>
    </row>
    <row r="2013" spans="1:19" ht="14.45" customHeight="1" x14ac:dyDescent="0.2">
      <c r="A2013" s="821" t="s">
        <v>5435</v>
      </c>
      <c r="B2013" s="822" t="s">
        <v>5436</v>
      </c>
      <c r="C2013" s="822" t="s">
        <v>599</v>
      </c>
      <c r="D2013" s="822" t="s">
        <v>2888</v>
      </c>
      <c r="E2013" s="822" t="s">
        <v>5735</v>
      </c>
      <c r="F2013" s="822" t="s">
        <v>5760</v>
      </c>
      <c r="G2013" s="822" t="s">
        <v>5761</v>
      </c>
      <c r="H2013" s="831"/>
      <c r="I2013" s="831"/>
      <c r="J2013" s="822"/>
      <c r="K2013" s="822"/>
      <c r="L2013" s="831">
        <v>1</v>
      </c>
      <c r="M2013" s="831">
        <v>33.33</v>
      </c>
      <c r="N2013" s="822">
        <v>1</v>
      </c>
      <c r="O2013" s="822">
        <v>33.33</v>
      </c>
      <c r="P2013" s="831">
        <v>69</v>
      </c>
      <c r="Q2013" s="831">
        <v>2300.0099999999998</v>
      </c>
      <c r="R2013" s="827">
        <v>69.007200720072007</v>
      </c>
      <c r="S2013" s="832">
        <v>33.333478260869562</v>
      </c>
    </row>
    <row r="2014" spans="1:19" ht="14.45" customHeight="1" x14ac:dyDescent="0.2">
      <c r="A2014" s="821" t="s">
        <v>5435</v>
      </c>
      <c r="B2014" s="822" t="s">
        <v>5436</v>
      </c>
      <c r="C2014" s="822" t="s">
        <v>599</v>
      </c>
      <c r="D2014" s="822" t="s">
        <v>2888</v>
      </c>
      <c r="E2014" s="822" t="s">
        <v>5735</v>
      </c>
      <c r="F2014" s="822" t="s">
        <v>5762</v>
      </c>
      <c r="G2014" s="822" t="s">
        <v>5763</v>
      </c>
      <c r="H2014" s="831"/>
      <c r="I2014" s="831"/>
      <c r="J2014" s="822"/>
      <c r="K2014" s="822"/>
      <c r="L2014" s="831">
        <v>9</v>
      </c>
      <c r="M2014" s="831">
        <v>342</v>
      </c>
      <c r="N2014" s="822">
        <v>1</v>
      </c>
      <c r="O2014" s="822">
        <v>38</v>
      </c>
      <c r="P2014" s="831">
        <v>71</v>
      </c>
      <c r="Q2014" s="831">
        <v>2698</v>
      </c>
      <c r="R2014" s="827">
        <v>7.8888888888888893</v>
      </c>
      <c r="S2014" s="832">
        <v>38</v>
      </c>
    </row>
    <row r="2015" spans="1:19" ht="14.45" customHeight="1" x14ac:dyDescent="0.2">
      <c r="A2015" s="821" t="s">
        <v>5435</v>
      </c>
      <c r="B2015" s="822" t="s">
        <v>5436</v>
      </c>
      <c r="C2015" s="822" t="s">
        <v>599</v>
      </c>
      <c r="D2015" s="822" t="s">
        <v>2888</v>
      </c>
      <c r="E2015" s="822" t="s">
        <v>5735</v>
      </c>
      <c r="F2015" s="822" t="s">
        <v>5766</v>
      </c>
      <c r="G2015" s="822" t="s">
        <v>5767</v>
      </c>
      <c r="H2015" s="831"/>
      <c r="I2015" s="831"/>
      <c r="J2015" s="822"/>
      <c r="K2015" s="822"/>
      <c r="L2015" s="831">
        <v>8</v>
      </c>
      <c r="M2015" s="831">
        <v>264</v>
      </c>
      <c r="N2015" s="822">
        <v>1</v>
      </c>
      <c r="O2015" s="822">
        <v>33</v>
      </c>
      <c r="P2015" s="831">
        <v>3</v>
      </c>
      <c r="Q2015" s="831">
        <v>99</v>
      </c>
      <c r="R2015" s="827">
        <v>0.375</v>
      </c>
      <c r="S2015" s="832">
        <v>33</v>
      </c>
    </row>
    <row r="2016" spans="1:19" ht="14.45" customHeight="1" x14ac:dyDescent="0.2">
      <c r="A2016" s="821" t="s">
        <v>5435</v>
      </c>
      <c r="B2016" s="822" t="s">
        <v>5436</v>
      </c>
      <c r="C2016" s="822" t="s">
        <v>599</v>
      </c>
      <c r="D2016" s="822" t="s">
        <v>2888</v>
      </c>
      <c r="E2016" s="822" t="s">
        <v>5735</v>
      </c>
      <c r="F2016" s="822" t="s">
        <v>5774</v>
      </c>
      <c r="G2016" s="822" t="s">
        <v>5775</v>
      </c>
      <c r="H2016" s="831"/>
      <c r="I2016" s="831"/>
      <c r="J2016" s="822"/>
      <c r="K2016" s="822"/>
      <c r="L2016" s="831">
        <v>11</v>
      </c>
      <c r="M2016" s="831">
        <v>3938</v>
      </c>
      <c r="N2016" s="822">
        <v>1</v>
      </c>
      <c r="O2016" s="822">
        <v>358</v>
      </c>
      <c r="P2016" s="831">
        <v>67</v>
      </c>
      <c r="Q2016" s="831">
        <v>24120</v>
      </c>
      <c r="R2016" s="827">
        <v>6.1249365159979687</v>
      </c>
      <c r="S2016" s="832">
        <v>360</v>
      </c>
    </row>
    <row r="2017" spans="1:19" ht="14.45" customHeight="1" x14ac:dyDescent="0.2">
      <c r="A2017" s="821" t="s">
        <v>5435</v>
      </c>
      <c r="B2017" s="822" t="s">
        <v>5436</v>
      </c>
      <c r="C2017" s="822" t="s">
        <v>599</v>
      </c>
      <c r="D2017" s="822" t="s">
        <v>2888</v>
      </c>
      <c r="E2017" s="822" t="s">
        <v>5735</v>
      </c>
      <c r="F2017" s="822" t="s">
        <v>5776</v>
      </c>
      <c r="G2017" s="822" t="s">
        <v>5777</v>
      </c>
      <c r="H2017" s="831"/>
      <c r="I2017" s="831"/>
      <c r="J2017" s="822"/>
      <c r="K2017" s="822"/>
      <c r="L2017" s="831">
        <v>1</v>
      </c>
      <c r="M2017" s="831">
        <v>61</v>
      </c>
      <c r="N2017" s="822">
        <v>1</v>
      </c>
      <c r="O2017" s="822">
        <v>61</v>
      </c>
      <c r="P2017" s="831">
        <v>8</v>
      </c>
      <c r="Q2017" s="831">
        <v>496</v>
      </c>
      <c r="R2017" s="827">
        <v>8.1311475409836067</v>
      </c>
      <c r="S2017" s="832">
        <v>62</v>
      </c>
    </row>
    <row r="2018" spans="1:19" ht="14.45" customHeight="1" x14ac:dyDescent="0.2">
      <c r="A2018" s="821" t="s">
        <v>5435</v>
      </c>
      <c r="B2018" s="822" t="s">
        <v>5436</v>
      </c>
      <c r="C2018" s="822" t="s">
        <v>599</v>
      </c>
      <c r="D2018" s="822" t="s">
        <v>2888</v>
      </c>
      <c r="E2018" s="822" t="s">
        <v>5735</v>
      </c>
      <c r="F2018" s="822" t="s">
        <v>5780</v>
      </c>
      <c r="G2018" s="822" t="s">
        <v>5781</v>
      </c>
      <c r="H2018" s="831"/>
      <c r="I2018" s="831"/>
      <c r="J2018" s="822"/>
      <c r="K2018" s="822"/>
      <c r="L2018" s="831">
        <v>5</v>
      </c>
      <c r="M2018" s="831">
        <v>305</v>
      </c>
      <c r="N2018" s="822">
        <v>1</v>
      </c>
      <c r="O2018" s="822">
        <v>61</v>
      </c>
      <c r="P2018" s="831"/>
      <c r="Q2018" s="831"/>
      <c r="R2018" s="827"/>
      <c r="S2018" s="832"/>
    </row>
    <row r="2019" spans="1:19" ht="14.45" customHeight="1" x14ac:dyDescent="0.2">
      <c r="A2019" s="821" t="s">
        <v>5435</v>
      </c>
      <c r="B2019" s="822" t="s">
        <v>5436</v>
      </c>
      <c r="C2019" s="822" t="s">
        <v>599</v>
      </c>
      <c r="D2019" s="822" t="s">
        <v>2906</v>
      </c>
      <c r="E2019" s="822" t="s">
        <v>5437</v>
      </c>
      <c r="F2019" s="822" t="s">
        <v>5444</v>
      </c>
      <c r="G2019" s="822" t="s">
        <v>5445</v>
      </c>
      <c r="H2019" s="831"/>
      <c r="I2019" s="831"/>
      <c r="J2019" s="822"/>
      <c r="K2019" s="822"/>
      <c r="L2019" s="831"/>
      <c r="M2019" s="831"/>
      <c r="N2019" s="822"/>
      <c r="O2019" s="822"/>
      <c r="P2019" s="831">
        <v>0.1</v>
      </c>
      <c r="Q2019" s="831">
        <v>20.54</v>
      </c>
      <c r="R2019" s="827"/>
      <c r="S2019" s="832">
        <v>205.39999999999998</v>
      </c>
    </row>
    <row r="2020" spans="1:19" ht="14.45" customHeight="1" x14ac:dyDescent="0.2">
      <c r="A2020" s="821" t="s">
        <v>5435</v>
      </c>
      <c r="B2020" s="822" t="s">
        <v>5436</v>
      </c>
      <c r="C2020" s="822" t="s">
        <v>599</v>
      </c>
      <c r="D2020" s="822" t="s">
        <v>2906</v>
      </c>
      <c r="E2020" s="822" t="s">
        <v>5437</v>
      </c>
      <c r="F2020" s="822" t="s">
        <v>5459</v>
      </c>
      <c r="G2020" s="822" t="s">
        <v>2824</v>
      </c>
      <c r="H2020" s="831"/>
      <c r="I2020" s="831"/>
      <c r="J2020" s="822"/>
      <c r="K2020" s="822"/>
      <c r="L2020" s="831"/>
      <c r="M2020" s="831"/>
      <c r="N2020" s="822"/>
      <c r="O2020" s="822"/>
      <c r="P2020" s="831">
        <v>3.22</v>
      </c>
      <c r="Q2020" s="831">
        <v>25294.84</v>
      </c>
      <c r="R2020" s="827"/>
      <c r="S2020" s="832">
        <v>7855.5403726708073</v>
      </c>
    </row>
    <row r="2021" spans="1:19" ht="14.45" customHeight="1" x14ac:dyDescent="0.2">
      <c r="A2021" s="821" t="s">
        <v>5435</v>
      </c>
      <c r="B2021" s="822" t="s">
        <v>5436</v>
      </c>
      <c r="C2021" s="822" t="s">
        <v>599</v>
      </c>
      <c r="D2021" s="822" t="s">
        <v>2906</v>
      </c>
      <c r="E2021" s="822" t="s">
        <v>5437</v>
      </c>
      <c r="F2021" s="822" t="s">
        <v>5481</v>
      </c>
      <c r="G2021" s="822" t="s">
        <v>1298</v>
      </c>
      <c r="H2021" s="831"/>
      <c r="I2021" s="831"/>
      <c r="J2021" s="822"/>
      <c r="K2021" s="822"/>
      <c r="L2021" s="831"/>
      <c r="M2021" s="831"/>
      <c r="N2021" s="822"/>
      <c r="O2021" s="822"/>
      <c r="P2021" s="831">
        <v>0.2</v>
      </c>
      <c r="Q2021" s="831">
        <v>35.04</v>
      </c>
      <c r="R2021" s="827"/>
      <c r="S2021" s="832">
        <v>175.2</v>
      </c>
    </row>
    <row r="2022" spans="1:19" ht="14.45" customHeight="1" x14ac:dyDescent="0.2">
      <c r="A2022" s="821" t="s">
        <v>5435</v>
      </c>
      <c r="B2022" s="822" t="s">
        <v>5436</v>
      </c>
      <c r="C2022" s="822" t="s">
        <v>599</v>
      </c>
      <c r="D2022" s="822" t="s">
        <v>2906</v>
      </c>
      <c r="E2022" s="822" t="s">
        <v>5437</v>
      </c>
      <c r="F2022" s="822" t="s">
        <v>5482</v>
      </c>
      <c r="G2022" s="822" t="s">
        <v>816</v>
      </c>
      <c r="H2022" s="831"/>
      <c r="I2022" s="831"/>
      <c r="J2022" s="822"/>
      <c r="K2022" s="822"/>
      <c r="L2022" s="831"/>
      <c r="M2022" s="831"/>
      <c r="N2022" s="822"/>
      <c r="O2022" s="822"/>
      <c r="P2022" s="831">
        <v>0.2</v>
      </c>
      <c r="Q2022" s="831">
        <v>11.99</v>
      </c>
      <c r="R2022" s="827"/>
      <c r="S2022" s="832">
        <v>59.949999999999996</v>
      </c>
    </row>
    <row r="2023" spans="1:19" ht="14.45" customHeight="1" x14ac:dyDescent="0.2">
      <c r="A2023" s="821" t="s">
        <v>5435</v>
      </c>
      <c r="B2023" s="822" t="s">
        <v>5436</v>
      </c>
      <c r="C2023" s="822" t="s">
        <v>599</v>
      </c>
      <c r="D2023" s="822" t="s">
        <v>2906</v>
      </c>
      <c r="E2023" s="822" t="s">
        <v>5437</v>
      </c>
      <c r="F2023" s="822" t="s">
        <v>5488</v>
      </c>
      <c r="G2023" s="822" t="s">
        <v>5489</v>
      </c>
      <c r="H2023" s="831"/>
      <c r="I2023" s="831"/>
      <c r="J2023" s="822"/>
      <c r="K2023" s="822"/>
      <c r="L2023" s="831"/>
      <c r="M2023" s="831"/>
      <c r="N2023" s="822"/>
      <c r="O2023" s="822"/>
      <c r="P2023" s="831">
        <v>0.1</v>
      </c>
      <c r="Q2023" s="831">
        <v>11.73</v>
      </c>
      <c r="R2023" s="827"/>
      <c r="S2023" s="832">
        <v>117.3</v>
      </c>
    </row>
    <row r="2024" spans="1:19" ht="14.45" customHeight="1" x14ac:dyDescent="0.2">
      <c r="A2024" s="821" t="s">
        <v>5435</v>
      </c>
      <c r="B2024" s="822" t="s">
        <v>5436</v>
      </c>
      <c r="C2024" s="822" t="s">
        <v>599</v>
      </c>
      <c r="D2024" s="822" t="s">
        <v>2906</v>
      </c>
      <c r="E2024" s="822" t="s">
        <v>5437</v>
      </c>
      <c r="F2024" s="822" t="s">
        <v>5515</v>
      </c>
      <c r="G2024" s="822" t="s">
        <v>5516</v>
      </c>
      <c r="H2024" s="831"/>
      <c r="I2024" s="831"/>
      <c r="J2024" s="822"/>
      <c r="K2024" s="822"/>
      <c r="L2024" s="831"/>
      <c r="M2024" s="831"/>
      <c r="N2024" s="822"/>
      <c r="O2024" s="822"/>
      <c r="P2024" s="831">
        <v>1</v>
      </c>
      <c r="Q2024" s="831">
        <v>6706.6</v>
      </c>
      <c r="R2024" s="827"/>
      <c r="S2024" s="832">
        <v>6706.6</v>
      </c>
    </row>
    <row r="2025" spans="1:19" ht="14.45" customHeight="1" x14ac:dyDescent="0.2">
      <c r="A2025" s="821" t="s">
        <v>5435</v>
      </c>
      <c r="B2025" s="822" t="s">
        <v>5436</v>
      </c>
      <c r="C2025" s="822" t="s">
        <v>599</v>
      </c>
      <c r="D2025" s="822" t="s">
        <v>2906</v>
      </c>
      <c r="E2025" s="822" t="s">
        <v>5437</v>
      </c>
      <c r="F2025" s="822" t="s">
        <v>5521</v>
      </c>
      <c r="G2025" s="822" t="s">
        <v>2721</v>
      </c>
      <c r="H2025" s="831"/>
      <c r="I2025" s="831"/>
      <c r="J2025" s="822"/>
      <c r="K2025" s="822"/>
      <c r="L2025" s="831"/>
      <c r="M2025" s="831"/>
      <c r="N2025" s="822"/>
      <c r="O2025" s="822"/>
      <c r="P2025" s="831">
        <v>0.6</v>
      </c>
      <c r="Q2025" s="831">
        <v>320.17</v>
      </c>
      <c r="R2025" s="827"/>
      <c r="S2025" s="832">
        <v>533.61666666666667</v>
      </c>
    </row>
    <row r="2026" spans="1:19" ht="14.45" customHeight="1" x14ac:dyDescent="0.2">
      <c r="A2026" s="821" t="s">
        <v>5435</v>
      </c>
      <c r="B2026" s="822" t="s">
        <v>5436</v>
      </c>
      <c r="C2026" s="822" t="s">
        <v>599</v>
      </c>
      <c r="D2026" s="822" t="s">
        <v>2906</v>
      </c>
      <c r="E2026" s="822" t="s">
        <v>5437</v>
      </c>
      <c r="F2026" s="822" t="s">
        <v>5548</v>
      </c>
      <c r="G2026" s="822" t="s">
        <v>2824</v>
      </c>
      <c r="H2026" s="831"/>
      <c r="I2026" s="831"/>
      <c r="J2026" s="822"/>
      <c r="K2026" s="822"/>
      <c r="L2026" s="831">
        <v>1</v>
      </c>
      <c r="M2026" s="831">
        <v>39277.800000000003</v>
      </c>
      <c r="N2026" s="822">
        <v>1</v>
      </c>
      <c r="O2026" s="822">
        <v>39277.800000000003</v>
      </c>
      <c r="P2026" s="831">
        <v>1</v>
      </c>
      <c r="Q2026" s="831">
        <v>23660.799999999999</v>
      </c>
      <c r="R2026" s="827">
        <v>0.60239626455656881</v>
      </c>
      <c r="S2026" s="832">
        <v>23660.799999999999</v>
      </c>
    </row>
    <row r="2027" spans="1:19" ht="14.45" customHeight="1" x14ac:dyDescent="0.2">
      <c r="A2027" s="821" t="s">
        <v>5435</v>
      </c>
      <c r="B2027" s="822" t="s">
        <v>5436</v>
      </c>
      <c r="C2027" s="822" t="s">
        <v>599</v>
      </c>
      <c r="D2027" s="822" t="s">
        <v>2906</v>
      </c>
      <c r="E2027" s="822" t="s">
        <v>5437</v>
      </c>
      <c r="F2027" s="822" t="s">
        <v>5560</v>
      </c>
      <c r="G2027" s="822" t="s">
        <v>2174</v>
      </c>
      <c r="H2027" s="831"/>
      <c r="I2027" s="831"/>
      <c r="J2027" s="822"/>
      <c r="K2027" s="822"/>
      <c r="L2027" s="831">
        <v>12</v>
      </c>
      <c r="M2027" s="831">
        <v>513394.31999999995</v>
      </c>
      <c r="N2027" s="822">
        <v>1</v>
      </c>
      <c r="O2027" s="822">
        <v>42782.859999999993</v>
      </c>
      <c r="P2027" s="831">
        <v>49</v>
      </c>
      <c r="Q2027" s="831">
        <v>2096360.1400000001</v>
      </c>
      <c r="R2027" s="827">
        <v>4.0833333333333339</v>
      </c>
      <c r="S2027" s="832">
        <v>42782.86</v>
      </c>
    </row>
    <row r="2028" spans="1:19" ht="14.45" customHeight="1" x14ac:dyDescent="0.2">
      <c r="A2028" s="821" t="s">
        <v>5435</v>
      </c>
      <c r="B2028" s="822" t="s">
        <v>5436</v>
      </c>
      <c r="C2028" s="822" t="s">
        <v>599</v>
      </c>
      <c r="D2028" s="822" t="s">
        <v>2906</v>
      </c>
      <c r="E2028" s="822" t="s">
        <v>5437</v>
      </c>
      <c r="F2028" s="822" t="s">
        <v>5573</v>
      </c>
      <c r="G2028" s="822" t="s">
        <v>2645</v>
      </c>
      <c r="H2028" s="831"/>
      <c r="I2028" s="831"/>
      <c r="J2028" s="822"/>
      <c r="K2028" s="822"/>
      <c r="L2028" s="831"/>
      <c r="M2028" s="831"/>
      <c r="N2028" s="822"/>
      <c r="O2028" s="822"/>
      <c r="P2028" s="831">
        <v>0.05</v>
      </c>
      <c r="Q2028" s="831">
        <v>13.7</v>
      </c>
      <c r="R2028" s="827"/>
      <c r="S2028" s="832">
        <v>273.99999999999994</v>
      </c>
    </row>
    <row r="2029" spans="1:19" ht="14.45" customHeight="1" x14ac:dyDescent="0.2">
      <c r="A2029" s="821" t="s">
        <v>5435</v>
      </c>
      <c r="B2029" s="822" t="s">
        <v>5436</v>
      </c>
      <c r="C2029" s="822" t="s">
        <v>599</v>
      </c>
      <c r="D2029" s="822" t="s">
        <v>2906</v>
      </c>
      <c r="E2029" s="822" t="s">
        <v>5437</v>
      </c>
      <c r="F2029" s="822" t="s">
        <v>5584</v>
      </c>
      <c r="G2029" s="822" t="s">
        <v>5585</v>
      </c>
      <c r="H2029" s="831"/>
      <c r="I2029" s="831"/>
      <c r="J2029" s="822"/>
      <c r="K2029" s="822"/>
      <c r="L2029" s="831"/>
      <c r="M2029" s="831"/>
      <c r="N2029" s="822"/>
      <c r="O2029" s="822"/>
      <c r="P2029" s="831">
        <v>1</v>
      </c>
      <c r="Q2029" s="831">
        <v>4082.57</v>
      </c>
      <c r="R2029" s="827"/>
      <c r="S2029" s="832">
        <v>4082.57</v>
      </c>
    </row>
    <row r="2030" spans="1:19" ht="14.45" customHeight="1" x14ac:dyDescent="0.2">
      <c r="A2030" s="821" t="s">
        <v>5435</v>
      </c>
      <c r="B2030" s="822" t="s">
        <v>5436</v>
      </c>
      <c r="C2030" s="822" t="s">
        <v>599</v>
      </c>
      <c r="D2030" s="822" t="s">
        <v>2906</v>
      </c>
      <c r="E2030" s="822" t="s">
        <v>5437</v>
      </c>
      <c r="F2030" s="822" t="s">
        <v>5594</v>
      </c>
      <c r="G2030" s="822" t="s">
        <v>2133</v>
      </c>
      <c r="H2030" s="831"/>
      <c r="I2030" s="831"/>
      <c r="J2030" s="822"/>
      <c r="K2030" s="822"/>
      <c r="L2030" s="831"/>
      <c r="M2030" s="831"/>
      <c r="N2030" s="822"/>
      <c r="O2030" s="822"/>
      <c r="P2030" s="831">
        <v>8</v>
      </c>
      <c r="Q2030" s="831">
        <v>172520</v>
      </c>
      <c r="R2030" s="827"/>
      <c r="S2030" s="832">
        <v>21565</v>
      </c>
    </row>
    <row r="2031" spans="1:19" ht="14.45" customHeight="1" x14ac:dyDescent="0.2">
      <c r="A2031" s="821" t="s">
        <v>5435</v>
      </c>
      <c r="B2031" s="822" t="s">
        <v>5436</v>
      </c>
      <c r="C2031" s="822" t="s">
        <v>599</v>
      </c>
      <c r="D2031" s="822" t="s">
        <v>2906</v>
      </c>
      <c r="E2031" s="822" t="s">
        <v>5437</v>
      </c>
      <c r="F2031" s="822" t="s">
        <v>5613</v>
      </c>
      <c r="G2031" s="822" t="s">
        <v>5614</v>
      </c>
      <c r="H2031" s="831"/>
      <c r="I2031" s="831"/>
      <c r="J2031" s="822"/>
      <c r="K2031" s="822"/>
      <c r="L2031" s="831">
        <v>15</v>
      </c>
      <c r="M2031" s="831">
        <v>687448.20000000007</v>
      </c>
      <c r="N2031" s="822">
        <v>1</v>
      </c>
      <c r="O2031" s="822">
        <v>45829.880000000005</v>
      </c>
      <c r="P2031" s="831">
        <v>77</v>
      </c>
      <c r="Q2031" s="831">
        <v>3528900.78</v>
      </c>
      <c r="R2031" s="827">
        <v>5.1333333624264332</v>
      </c>
      <c r="S2031" s="832">
        <v>45829.880259740254</v>
      </c>
    </row>
    <row r="2032" spans="1:19" ht="14.45" customHeight="1" x14ac:dyDescent="0.2">
      <c r="A2032" s="821" t="s">
        <v>5435</v>
      </c>
      <c r="B2032" s="822" t="s">
        <v>5436</v>
      </c>
      <c r="C2032" s="822" t="s">
        <v>599</v>
      </c>
      <c r="D2032" s="822" t="s">
        <v>2906</v>
      </c>
      <c r="E2032" s="822" t="s">
        <v>5437</v>
      </c>
      <c r="F2032" s="822" t="s">
        <v>5638</v>
      </c>
      <c r="G2032" s="822" t="s">
        <v>2512</v>
      </c>
      <c r="H2032" s="831"/>
      <c r="I2032" s="831"/>
      <c r="J2032" s="822"/>
      <c r="K2032" s="822"/>
      <c r="L2032" s="831"/>
      <c r="M2032" s="831"/>
      <c r="N2032" s="822"/>
      <c r="O2032" s="822"/>
      <c r="P2032" s="831">
        <v>0.39</v>
      </c>
      <c r="Q2032" s="831">
        <v>184.97</v>
      </c>
      <c r="R2032" s="827"/>
      <c r="S2032" s="832">
        <v>474.28205128205127</v>
      </c>
    </row>
    <row r="2033" spans="1:19" ht="14.45" customHeight="1" x14ac:dyDescent="0.2">
      <c r="A2033" s="821" t="s">
        <v>5435</v>
      </c>
      <c r="B2033" s="822" t="s">
        <v>5436</v>
      </c>
      <c r="C2033" s="822" t="s">
        <v>599</v>
      </c>
      <c r="D2033" s="822" t="s">
        <v>2906</v>
      </c>
      <c r="E2033" s="822" t="s">
        <v>5437</v>
      </c>
      <c r="F2033" s="822" t="s">
        <v>5658</v>
      </c>
      <c r="G2033" s="822" t="s">
        <v>2133</v>
      </c>
      <c r="H2033" s="831"/>
      <c r="I2033" s="831"/>
      <c r="J2033" s="822"/>
      <c r="K2033" s="822"/>
      <c r="L2033" s="831"/>
      <c r="M2033" s="831"/>
      <c r="N2033" s="822"/>
      <c r="O2033" s="822"/>
      <c r="P2033" s="831">
        <v>2</v>
      </c>
      <c r="Q2033" s="831">
        <v>86260</v>
      </c>
      <c r="R2033" s="827"/>
      <c r="S2033" s="832">
        <v>43130</v>
      </c>
    </row>
    <row r="2034" spans="1:19" ht="14.45" customHeight="1" x14ac:dyDescent="0.2">
      <c r="A2034" s="821" t="s">
        <v>5435</v>
      </c>
      <c r="B2034" s="822" t="s">
        <v>5436</v>
      </c>
      <c r="C2034" s="822" t="s">
        <v>599</v>
      </c>
      <c r="D2034" s="822" t="s">
        <v>2906</v>
      </c>
      <c r="E2034" s="822" t="s">
        <v>5437</v>
      </c>
      <c r="F2034" s="822" t="s">
        <v>5664</v>
      </c>
      <c r="G2034" s="822" t="s">
        <v>2147</v>
      </c>
      <c r="H2034" s="831"/>
      <c r="I2034" s="831"/>
      <c r="J2034" s="822"/>
      <c r="K2034" s="822"/>
      <c r="L2034" s="831"/>
      <c r="M2034" s="831"/>
      <c r="N2034" s="822"/>
      <c r="O2034" s="822"/>
      <c r="P2034" s="831">
        <v>3.24</v>
      </c>
      <c r="Q2034" s="831">
        <v>15118.55</v>
      </c>
      <c r="R2034" s="827"/>
      <c r="S2034" s="832">
        <v>4666.2191358024684</v>
      </c>
    </row>
    <row r="2035" spans="1:19" ht="14.45" customHeight="1" x14ac:dyDescent="0.2">
      <c r="A2035" s="821" t="s">
        <v>5435</v>
      </c>
      <c r="B2035" s="822" t="s">
        <v>5436</v>
      </c>
      <c r="C2035" s="822" t="s">
        <v>599</v>
      </c>
      <c r="D2035" s="822" t="s">
        <v>2906</v>
      </c>
      <c r="E2035" s="822" t="s">
        <v>5437</v>
      </c>
      <c r="F2035" s="822" t="s">
        <v>5679</v>
      </c>
      <c r="G2035" s="822" t="s">
        <v>758</v>
      </c>
      <c r="H2035" s="831"/>
      <c r="I2035" s="831"/>
      <c r="J2035" s="822"/>
      <c r="K2035" s="822"/>
      <c r="L2035" s="831"/>
      <c r="M2035" s="831"/>
      <c r="N2035" s="822"/>
      <c r="O2035" s="822"/>
      <c r="P2035" s="831">
        <v>0.51</v>
      </c>
      <c r="Q2035" s="831">
        <v>111.64</v>
      </c>
      <c r="R2035" s="827"/>
      <c r="S2035" s="832">
        <v>218.90196078431373</v>
      </c>
    </row>
    <row r="2036" spans="1:19" ht="14.45" customHeight="1" x14ac:dyDescent="0.2">
      <c r="A2036" s="821" t="s">
        <v>5435</v>
      </c>
      <c r="B2036" s="822" t="s">
        <v>5436</v>
      </c>
      <c r="C2036" s="822" t="s">
        <v>599</v>
      </c>
      <c r="D2036" s="822" t="s">
        <v>2906</v>
      </c>
      <c r="E2036" s="822" t="s">
        <v>5703</v>
      </c>
      <c r="F2036" s="822" t="s">
        <v>5714</v>
      </c>
      <c r="G2036" s="822" t="s">
        <v>5715</v>
      </c>
      <c r="H2036" s="831"/>
      <c r="I2036" s="831"/>
      <c r="J2036" s="822"/>
      <c r="K2036" s="822"/>
      <c r="L2036" s="831"/>
      <c r="M2036" s="831"/>
      <c r="N2036" s="822"/>
      <c r="O2036" s="822"/>
      <c r="P2036" s="831">
        <v>1</v>
      </c>
      <c r="Q2036" s="831">
        <v>179.3</v>
      </c>
      <c r="R2036" s="827"/>
      <c r="S2036" s="832">
        <v>179.3</v>
      </c>
    </row>
    <row r="2037" spans="1:19" ht="14.45" customHeight="1" x14ac:dyDescent="0.2">
      <c r="A2037" s="821" t="s">
        <v>5435</v>
      </c>
      <c r="B2037" s="822" t="s">
        <v>5436</v>
      </c>
      <c r="C2037" s="822" t="s">
        <v>599</v>
      </c>
      <c r="D2037" s="822" t="s">
        <v>2906</v>
      </c>
      <c r="E2037" s="822" t="s">
        <v>5703</v>
      </c>
      <c r="F2037" s="822" t="s">
        <v>5718</v>
      </c>
      <c r="G2037" s="822" t="s">
        <v>5719</v>
      </c>
      <c r="H2037" s="831"/>
      <c r="I2037" s="831"/>
      <c r="J2037" s="822"/>
      <c r="K2037" s="822"/>
      <c r="L2037" s="831"/>
      <c r="M2037" s="831"/>
      <c r="N2037" s="822"/>
      <c r="O2037" s="822"/>
      <c r="P2037" s="831">
        <v>1</v>
      </c>
      <c r="Q2037" s="831">
        <v>75.97</v>
      </c>
      <c r="R2037" s="827"/>
      <c r="S2037" s="832">
        <v>75.97</v>
      </c>
    </row>
    <row r="2038" spans="1:19" ht="14.45" customHeight="1" x14ac:dyDescent="0.2">
      <c r="A2038" s="821" t="s">
        <v>5435</v>
      </c>
      <c r="B2038" s="822" t="s">
        <v>5436</v>
      </c>
      <c r="C2038" s="822" t="s">
        <v>599</v>
      </c>
      <c r="D2038" s="822" t="s">
        <v>2906</v>
      </c>
      <c r="E2038" s="822" t="s">
        <v>5703</v>
      </c>
      <c r="F2038" s="822" t="s">
        <v>5720</v>
      </c>
      <c r="G2038" s="822" t="s">
        <v>5721</v>
      </c>
      <c r="H2038" s="831"/>
      <c r="I2038" s="831"/>
      <c r="J2038" s="822"/>
      <c r="K2038" s="822"/>
      <c r="L2038" s="831"/>
      <c r="M2038" s="831"/>
      <c r="N2038" s="822"/>
      <c r="O2038" s="822"/>
      <c r="P2038" s="831">
        <v>1</v>
      </c>
      <c r="Q2038" s="831">
        <v>94.69</v>
      </c>
      <c r="R2038" s="827"/>
      <c r="S2038" s="832">
        <v>94.69</v>
      </c>
    </row>
    <row r="2039" spans="1:19" ht="14.45" customHeight="1" x14ac:dyDescent="0.2">
      <c r="A2039" s="821" t="s">
        <v>5435</v>
      </c>
      <c r="B2039" s="822" t="s">
        <v>5436</v>
      </c>
      <c r="C2039" s="822" t="s">
        <v>599</v>
      </c>
      <c r="D2039" s="822" t="s">
        <v>2906</v>
      </c>
      <c r="E2039" s="822" t="s">
        <v>5735</v>
      </c>
      <c r="F2039" s="822" t="s">
        <v>5740</v>
      </c>
      <c r="G2039" s="822" t="s">
        <v>5741</v>
      </c>
      <c r="H2039" s="831"/>
      <c r="I2039" s="831"/>
      <c r="J2039" s="822"/>
      <c r="K2039" s="822"/>
      <c r="L2039" s="831"/>
      <c r="M2039" s="831"/>
      <c r="N2039" s="822"/>
      <c r="O2039" s="822"/>
      <c r="P2039" s="831">
        <v>1</v>
      </c>
      <c r="Q2039" s="831">
        <v>153</v>
      </c>
      <c r="R2039" s="827"/>
      <c r="S2039" s="832">
        <v>153</v>
      </c>
    </row>
    <row r="2040" spans="1:19" ht="14.45" customHeight="1" x14ac:dyDescent="0.2">
      <c r="A2040" s="821" t="s">
        <v>5435</v>
      </c>
      <c r="B2040" s="822" t="s">
        <v>5436</v>
      </c>
      <c r="C2040" s="822" t="s">
        <v>599</v>
      </c>
      <c r="D2040" s="822" t="s">
        <v>2906</v>
      </c>
      <c r="E2040" s="822" t="s">
        <v>5735</v>
      </c>
      <c r="F2040" s="822" t="s">
        <v>5744</v>
      </c>
      <c r="G2040" s="822" t="s">
        <v>5745</v>
      </c>
      <c r="H2040" s="831"/>
      <c r="I2040" s="831"/>
      <c r="J2040" s="822"/>
      <c r="K2040" s="822"/>
      <c r="L2040" s="831">
        <v>1</v>
      </c>
      <c r="M2040" s="831">
        <v>38</v>
      </c>
      <c r="N2040" s="822">
        <v>1</v>
      </c>
      <c r="O2040" s="822">
        <v>38</v>
      </c>
      <c r="P2040" s="831">
        <v>3</v>
      </c>
      <c r="Q2040" s="831">
        <v>114</v>
      </c>
      <c r="R2040" s="827">
        <v>3</v>
      </c>
      <c r="S2040" s="832">
        <v>38</v>
      </c>
    </row>
    <row r="2041" spans="1:19" ht="14.45" customHeight="1" x14ac:dyDescent="0.2">
      <c r="A2041" s="821" t="s">
        <v>5435</v>
      </c>
      <c r="B2041" s="822" t="s">
        <v>5436</v>
      </c>
      <c r="C2041" s="822" t="s">
        <v>599</v>
      </c>
      <c r="D2041" s="822" t="s">
        <v>2906</v>
      </c>
      <c r="E2041" s="822" t="s">
        <v>5735</v>
      </c>
      <c r="F2041" s="822" t="s">
        <v>5750</v>
      </c>
      <c r="G2041" s="822" t="s">
        <v>5751</v>
      </c>
      <c r="H2041" s="831"/>
      <c r="I2041" s="831"/>
      <c r="J2041" s="822"/>
      <c r="K2041" s="822"/>
      <c r="L2041" s="831">
        <v>2</v>
      </c>
      <c r="M2041" s="831">
        <v>358</v>
      </c>
      <c r="N2041" s="822">
        <v>1</v>
      </c>
      <c r="O2041" s="822">
        <v>179</v>
      </c>
      <c r="P2041" s="831"/>
      <c r="Q2041" s="831"/>
      <c r="R2041" s="827"/>
      <c r="S2041" s="832"/>
    </row>
    <row r="2042" spans="1:19" ht="14.45" customHeight="1" x14ac:dyDescent="0.2">
      <c r="A2042" s="821" t="s">
        <v>5435</v>
      </c>
      <c r="B2042" s="822" t="s">
        <v>5436</v>
      </c>
      <c r="C2042" s="822" t="s">
        <v>599</v>
      </c>
      <c r="D2042" s="822" t="s">
        <v>2906</v>
      </c>
      <c r="E2042" s="822" t="s">
        <v>5735</v>
      </c>
      <c r="F2042" s="822" t="s">
        <v>5754</v>
      </c>
      <c r="G2042" s="822" t="s">
        <v>5755</v>
      </c>
      <c r="H2042" s="831"/>
      <c r="I2042" s="831"/>
      <c r="J2042" s="822"/>
      <c r="K2042" s="822"/>
      <c r="L2042" s="831">
        <v>28</v>
      </c>
      <c r="M2042" s="831">
        <v>0</v>
      </c>
      <c r="N2042" s="822"/>
      <c r="O2042" s="822">
        <v>0</v>
      </c>
      <c r="P2042" s="831">
        <v>132</v>
      </c>
      <c r="Q2042" s="831">
        <v>0</v>
      </c>
      <c r="R2042" s="827"/>
      <c r="S2042" s="832">
        <v>0</v>
      </c>
    </row>
    <row r="2043" spans="1:19" ht="14.45" customHeight="1" x14ac:dyDescent="0.2">
      <c r="A2043" s="821" t="s">
        <v>5435</v>
      </c>
      <c r="B2043" s="822" t="s">
        <v>5436</v>
      </c>
      <c r="C2043" s="822" t="s">
        <v>599</v>
      </c>
      <c r="D2043" s="822" t="s">
        <v>2906</v>
      </c>
      <c r="E2043" s="822" t="s">
        <v>5735</v>
      </c>
      <c r="F2043" s="822" t="s">
        <v>5756</v>
      </c>
      <c r="G2043" s="822" t="s">
        <v>5757</v>
      </c>
      <c r="H2043" s="831"/>
      <c r="I2043" s="831"/>
      <c r="J2043" s="822"/>
      <c r="K2043" s="822"/>
      <c r="L2043" s="831"/>
      <c r="M2043" s="831"/>
      <c r="N2043" s="822"/>
      <c r="O2043" s="822"/>
      <c r="P2043" s="831">
        <v>1</v>
      </c>
      <c r="Q2043" s="831">
        <v>0</v>
      </c>
      <c r="R2043" s="827"/>
      <c r="S2043" s="832">
        <v>0</v>
      </c>
    </row>
    <row r="2044" spans="1:19" ht="14.45" customHeight="1" x14ac:dyDescent="0.2">
      <c r="A2044" s="821" t="s">
        <v>5435</v>
      </c>
      <c r="B2044" s="822" t="s">
        <v>5436</v>
      </c>
      <c r="C2044" s="822" t="s">
        <v>599</v>
      </c>
      <c r="D2044" s="822" t="s">
        <v>2906</v>
      </c>
      <c r="E2044" s="822" t="s">
        <v>5735</v>
      </c>
      <c r="F2044" s="822" t="s">
        <v>5758</v>
      </c>
      <c r="G2044" s="822" t="s">
        <v>5759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2</v>
      </c>
      <c r="Q2044" s="831">
        <v>492</v>
      </c>
      <c r="R2044" s="827"/>
      <c r="S2044" s="832">
        <v>246</v>
      </c>
    </row>
    <row r="2045" spans="1:19" ht="14.45" customHeight="1" x14ac:dyDescent="0.2">
      <c r="A2045" s="821" t="s">
        <v>5435</v>
      </c>
      <c r="B2045" s="822" t="s">
        <v>5436</v>
      </c>
      <c r="C2045" s="822" t="s">
        <v>599</v>
      </c>
      <c r="D2045" s="822" t="s">
        <v>2906</v>
      </c>
      <c r="E2045" s="822" t="s">
        <v>5735</v>
      </c>
      <c r="F2045" s="822" t="s">
        <v>5760</v>
      </c>
      <c r="G2045" s="822" t="s">
        <v>5761</v>
      </c>
      <c r="H2045" s="831"/>
      <c r="I2045" s="831"/>
      <c r="J2045" s="822"/>
      <c r="K2045" s="822"/>
      <c r="L2045" s="831">
        <v>2</v>
      </c>
      <c r="M2045" s="831">
        <v>66.66</v>
      </c>
      <c r="N2045" s="822">
        <v>1</v>
      </c>
      <c r="O2045" s="822">
        <v>33.33</v>
      </c>
      <c r="P2045" s="831"/>
      <c r="Q2045" s="831"/>
      <c r="R2045" s="827"/>
      <c r="S2045" s="832"/>
    </row>
    <row r="2046" spans="1:19" ht="14.45" customHeight="1" x14ac:dyDescent="0.2">
      <c r="A2046" s="821" t="s">
        <v>5435</v>
      </c>
      <c r="B2046" s="822" t="s">
        <v>5436</v>
      </c>
      <c r="C2046" s="822" t="s">
        <v>599</v>
      </c>
      <c r="D2046" s="822" t="s">
        <v>2906</v>
      </c>
      <c r="E2046" s="822" t="s">
        <v>5735</v>
      </c>
      <c r="F2046" s="822" t="s">
        <v>5766</v>
      </c>
      <c r="G2046" s="822" t="s">
        <v>5767</v>
      </c>
      <c r="H2046" s="831"/>
      <c r="I2046" s="831"/>
      <c r="J2046" s="822"/>
      <c r="K2046" s="822"/>
      <c r="L2046" s="831"/>
      <c r="M2046" s="831"/>
      <c r="N2046" s="822"/>
      <c r="O2046" s="822"/>
      <c r="P2046" s="831">
        <v>2</v>
      </c>
      <c r="Q2046" s="831">
        <v>66</v>
      </c>
      <c r="R2046" s="827"/>
      <c r="S2046" s="832">
        <v>33</v>
      </c>
    </row>
    <row r="2047" spans="1:19" ht="14.45" customHeight="1" x14ac:dyDescent="0.2">
      <c r="A2047" s="821" t="s">
        <v>5435</v>
      </c>
      <c r="B2047" s="822" t="s">
        <v>5436</v>
      </c>
      <c r="C2047" s="822" t="s">
        <v>599</v>
      </c>
      <c r="D2047" s="822" t="s">
        <v>2906</v>
      </c>
      <c r="E2047" s="822" t="s">
        <v>5735</v>
      </c>
      <c r="F2047" s="822" t="s">
        <v>5776</v>
      </c>
      <c r="G2047" s="822" t="s">
        <v>5777</v>
      </c>
      <c r="H2047" s="831"/>
      <c r="I2047" s="831"/>
      <c r="J2047" s="822"/>
      <c r="K2047" s="822"/>
      <c r="L2047" s="831"/>
      <c r="M2047" s="831"/>
      <c r="N2047" s="822"/>
      <c r="O2047" s="822"/>
      <c r="P2047" s="831">
        <v>1</v>
      </c>
      <c r="Q2047" s="831">
        <v>62</v>
      </c>
      <c r="R2047" s="827"/>
      <c r="S2047" s="832">
        <v>62</v>
      </c>
    </row>
    <row r="2048" spans="1:19" ht="14.45" customHeight="1" x14ac:dyDescent="0.2">
      <c r="A2048" s="821" t="s">
        <v>5435</v>
      </c>
      <c r="B2048" s="822" t="s">
        <v>5436</v>
      </c>
      <c r="C2048" s="822" t="s">
        <v>599</v>
      </c>
      <c r="D2048" s="822" t="s">
        <v>2906</v>
      </c>
      <c r="E2048" s="822" t="s">
        <v>5735</v>
      </c>
      <c r="F2048" s="822" t="s">
        <v>5789</v>
      </c>
      <c r="G2048" s="822" t="s">
        <v>5787</v>
      </c>
      <c r="H2048" s="831"/>
      <c r="I2048" s="831"/>
      <c r="J2048" s="822"/>
      <c r="K2048" s="822"/>
      <c r="L2048" s="831"/>
      <c r="M2048" s="831"/>
      <c r="N2048" s="822"/>
      <c r="O2048" s="822"/>
      <c r="P2048" s="831">
        <v>63</v>
      </c>
      <c r="Q2048" s="831">
        <v>0</v>
      </c>
      <c r="R2048" s="827"/>
      <c r="S2048" s="832">
        <v>0</v>
      </c>
    </row>
    <row r="2049" spans="1:19" ht="14.45" customHeight="1" x14ac:dyDescent="0.2">
      <c r="A2049" s="821" t="s">
        <v>5435</v>
      </c>
      <c r="B2049" s="822" t="s">
        <v>5436</v>
      </c>
      <c r="C2049" s="822" t="s">
        <v>599</v>
      </c>
      <c r="D2049" s="822" t="s">
        <v>2906</v>
      </c>
      <c r="E2049" s="822" t="s">
        <v>5735</v>
      </c>
      <c r="F2049" s="822" t="s">
        <v>5790</v>
      </c>
      <c r="G2049" s="822" t="s">
        <v>5787</v>
      </c>
      <c r="H2049" s="831"/>
      <c r="I2049" s="831"/>
      <c r="J2049" s="822"/>
      <c r="K2049" s="822"/>
      <c r="L2049" s="831"/>
      <c r="M2049" s="831"/>
      <c r="N2049" s="822"/>
      <c r="O2049" s="822"/>
      <c r="P2049" s="831">
        <v>12</v>
      </c>
      <c r="Q2049" s="831">
        <v>0</v>
      </c>
      <c r="R2049" s="827"/>
      <c r="S2049" s="832">
        <v>0</v>
      </c>
    </row>
    <row r="2050" spans="1:19" ht="14.45" customHeight="1" x14ac:dyDescent="0.2">
      <c r="A2050" s="821" t="s">
        <v>5435</v>
      </c>
      <c r="B2050" s="822" t="s">
        <v>5436</v>
      </c>
      <c r="C2050" s="822" t="s">
        <v>599</v>
      </c>
      <c r="D2050" s="822" t="s">
        <v>5428</v>
      </c>
      <c r="E2050" s="822" t="s">
        <v>5437</v>
      </c>
      <c r="F2050" s="822" t="s">
        <v>5463</v>
      </c>
      <c r="G2050" s="822" t="s">
        <v>5461</v>
      </c>
      <c r="H2050" s="831"/>
      <c r="I2050" s="831"/>
      <c r="J2050" s="822"/>
      <c r="K2050" s="822"/>
      <c r="L2050" s="831">
        <v>1</v>
      </c>
      <c r="M2050" s="831">
        <v>111447</v>
      </c>
      <c r="N2050" s="822">
        <v>1</v>
      </c>
      <c r="O2050" s="822">
        <v>111447</v>
      </c>
      <c r="P2050" s="831"/>
      <c r="Q2050" s="831"/>
      <c r="R2050" s="827"/>
      <c r="S2050" s="832"/>
    </row>
    <row r="2051" spans="1:19" ht="14.45" customHeight="1" x14ac:dyDescent="0.2">
      <c r="A2051" s="821" t="s">
        <v>5435</v>
      </c>
      <c r="B2051" s="822" t="s">
        <v>5436</v>
      </c>
      <c r="C2051" s="822" t="s">
        <v>599</v>
      </c>
      <c r="D2051" s="822" t="s">
        <v>5428</v>
      </c>
      <c r="E2051" s="822" t="s">
        <v>5437</v>
      </c>
      <c r="F2051" s="822" t="s">
        <v>5473</v>
      </c>
      <c r="G2051" s="822" t="s">
        <v>2095</v>
      </c>
      <c r="H2051" s="831"/>
      <c r="I2051" s="831"/>
      <c r="J2051" s="822"/>
      <c r="K2051" s="822"/>
      <c r="L2051" s="831">
        <v>3.45</v>
      </c>
      <c r="M2051" s="831">
        <v>22362</v>
      </c>
      <c r="N2051" s="822">
        <v>1</v>
      </c>
      <c r="O2051" s="822">
        <v>6481.7391304347821</v>
      </c>
      <c r="P2051" s="831"/>
      <c r="Q2051" s="831"/>
      <c r="R2051" s="827"/>
      <c r="S2051" s="832"/>
    </row>
    <row r="2052" spans="1:19" ht="14.45" customHeight="1" x14ac:dyDescent="0.2">
      <c r="A2052" s="821" t="s">
        <v>5435</v>
      </c>
      <c r="B2052" s="822" t="s">
        <v>5436</v>
      </c>
      <c r="C2052" s="822" t="s">
        <v>599</v>
      </c>
      <c r="D2052" s="822" t="s">
        <v>5428</v>
      </c>
      <c r="E2052" s="822" t="s">
        <v>5437</v>
      </c>
      <c r="F2052" s="822" t="s">
        <v>5586</v>
      </c>
      <c r="G2052" s="822" t="s">
        <v>3875</v>
      </c>
      <c r="H2052" s="831"/>
      <c r="I2052" s="831"/>
      <c r="J2052" s="822"/>
      <c r="K2052" s="822"/>
      <c r="L2052" s="831">
        <v>2.1800000000000002</v>
      </c>
      <c r="M2052" s="831">
        <v>19122.02</v>
      </c>
      <c r="N2052" s="822">
        <v>1</v>
      </c>
      <c r="O2052" s="822">
        <v>8771.5688073394485</v>
      </c>
      <c r="P2052" s="831"/>
      <c r="Q2052" s="831"/>
      <c r="R2052" s="827"/>
      <c r="S2052" s="832"/>
    </row>
    <row r="2053" spans="1:19" ht="14.45" customHeight="1" x14ac:dyDescent="0.2">
      <c r="A2053" s="821" t="s">
        <v>5435</v>
      </c>
      <c r="B2053" s="822" t="s">
        <v>5436</v>
      </c>
      <c r="C2053" s="822" t="s">
        <v>599</v>
      </c>
      <c r="D2053" s="822" t="s">
        <v>5428</v>
      </c>
      <c r="E2053" s="822" t="s">
        <v>5437</v>
      </c>
      <c r="F2053" s="822" t="s">
        <v>5602</v>
      </c>
      <c r="G2053" s="822" t="s">
        <v>3875</v>
      </c>
      <c r="H2053" s="831"/>
      <c r="I2053" s="831"/>
      <c r="J2053" s="822"/>
      <c r="K2053" s="822"/>
      <c r="L2053" s="831">
        <v>3.88</v>
      </c>
      <c r="M2053" s="831">
        <v>85050.38</v>
      </c>
      <c r="N2053" s="822">
        <v>1</v>
      </c>
      <c r="O2053" s="822">
        <v>21920.201030927838</v>
      </c>
      <c r="P2053" s="831"/>
      <c r="Q2053" s="831"/>
      <c r="R2053" s="827"/>
      <c r="S2053" s="832"/>
    </row>
    <row r="2054" spans="1:19" ht="14.45" customHeight="1" x14ac:dyDescent="0.2">
      <c r="A2054" s="821" t="s">
        <v>5435</v>
      </c>
      <c r="B2054" s="822" t="s">
        <v>5436</v>
      </c>
      <c r="C2054" s="822" t="s">
        <v>599</v>
      </c>
      <c r="D2054" s="822" t="s">
        <v>5428</v>
      </c>
      <c r="E2054" s="822" t="s">
        <v>5735</v>
      </c>
      <c r="F2054" s="822" t="s">
        <v>5754</v>
      </c>
      <c r="G2054" s="822" t="s">
        <v>5755</v>
      </c>
      <c r="H2054" s="831"/>
      <c r="I2054" s="831"/>
      <c r="J2054" s="822"/>
      <c r="K2054" s="822"/>
      <c r="L2054" s="831">
        <v>3</v>
      </c>
      <c r="M2054" s="831">
        <v>0</v>
      </c>
      <c r="N2054" s="822"/>
      <c r="O2054" s="822">
        <v>0</v>
      </c>
      <c r="P2054" s="831"/>
      <c r="Q2054" s="831"/>
      <c r="R2054" s="827"/>
      <c r="S2054" s="832"/>
    </row>
    <row r="2055" spans="1:19" ht="14.45" customHeight="1" x14ac:dyDescent="0.2">
      <c r="A2055" s="821" t="s">
        <v>5435</v>
      </c>
      <c r="B2055" s="822" t="s">
        <v>5436</v>
      </c>
      <c r="C2055" s="822" t="s">
        <v>599</v>
      </c>
      <c r="D2055" s="822" t="s">
        <v>5424</v>
      </c>
      <c r="E2055" s="822" t="s">
        <v>5437</v>
      </c>
      <c r="F2055" s="822" t="s">
        <v>5438</v>
      </c>
      <c r="G2055" s="822" t="s">
        <v>5439</v>
      </c>
      <c r="H2055" s="831">
        <v>1.6</v>
      </c>
      <c r="I2055" s="831">
        <v>86.56</v>
      </c>
      <c r="J2055" s="822"/>
      <c r="K2055" s="822">
        <v>54.1</v>
      </c>
      <c r="L2055" s="831"/>
      <c r="M2055" s="831"/>
      <c r="N2055" s="822"/>
      <c r="O2055" s="822"/>
      <c r="P2055" s="831"/>
      <c r="Q2055" s="831"/>
      <c r="R2055" s="827"/>
      <c r="S2055" s="832"/>
    </row>
    <row r="2056" spans="1:19" ht="14.45" customHeight="1" x14ac:dyDescent="0.2">
      <c r="A2056" s="821" t="s">
        <v>5435</v>
      </c>
      <c r="B2056" s="822" t="s">
        <v>5436</v>
      </c>
      <c r="C2056" s="822" t="s">
        <v>599</v>
      </c>
      <c r="D2056" s="822" t="s">
        <v>5424</v>
      </c>
      <c r="E2056" s="822" t="s">
        <v>5437</v>
      </c>
      <c r="F2056" s="822" t="s">
        <v>5440</v>
      </c>
      <c r="G2056" s="822" t="s">
        <v>5439</v>
      </c>
      <c r="H2056" s="831">
        <v>0.2</v>
      </c>
      <c r="I2056" s="831">
        <v>21.65</v>
      </c>
      <c r="J2056" s="822"/>
      <c r="K2056" s="822">
        <v>108.24999999999999</v>
      </c>
      <c r="L2056" s="831"/>
      <c r="M2056" s="831"/>
      <c r="N2056" s="822"/>
      <c r="O2056" s="822"/>
      <c r="P2056" s="831"/>
      <c r="Q2056" s="831"/>
      <c r="R2056" s="827"/>
      <c r="S2056" s="832"/>
    </row>
    <row r="2057" spans="1:19" ht="14.45" customHeight="1" x14ac:dyDescent="0.2">
      <c r="A2057" s="821" t="s">
        <v>5435</v>
      </c>
      <c r="B2057" s="822" t="s">
        <v>5436</v>
      </c>
      <c r="C2057" s="822" t="s">
        <v>599</v>
      </c>
      <c r="D2057" s="822" t="s">
        <v>5424</v>
      </c>
      <c r="E2057" s="822" t="s">
        <v>5437</v>
      </c>
      <c r="F2057" s="822" t="s">
        <v>5442</v>
      </c>
      <c r="G2057" s="822" t="s">
        <v>5443</v>
      </c>
      <c r="H2057" s="831">
        <v>0.2</v>
      </c>
      <c r="I2057" s="831">
        <v>2.57</v>
      </c>
      <c r="J2057" s="822">
        <v>1</v>
      </c>
      <c r="K2057" s="822">
        <v>12.849999999999998</v>
      </c>
      <c r="L2057" s="831">
        <v>0.2</v>
      </c>
      <c r="M2057" s="831">
        <v>2.57</v>
      </c>
      <c r="N2057" s="822">
        <v>1</v>
      </c>
      <c r="O2057" s="822">
        <v>12.849999999999998</v>
      </c>
      <c r="P2057" s="831"/>
      <c r="Q2057" s="831"/>
      <c r="R2057" s="827"/>
      <c r="S2057" s="832"/>
    </row>
    <row r="2058" spans="1:19" ht="14.45" customHeight="1" x14ac:dyDescent="0.2">
      <c r="A2058" s="821" t="s">
        <v>5435</v>
      </c>
      <c r="B2058" s="822" t="s">
        <v>5436</v>
      </c>
      <c r="C2058" s="822" t="s">
        <v>599</v>
      </c>
      <c r="D2058" s="822" t="s">
        <v>5424</v>
      </c>
      <c r="E2058" s="822" t="s">
        <v>5437</v>
      </c>
      <c r="F2058" s="822" t="s">
        <v>5444</v>
      </c>
      <c r="G2058" s="822" t="s">
        <v>5445</v>
      </c>
      <c r="H2058" s="831">
        <v>17.400000000000002</v>
      </c>
      <c r="I2058" s="831">
        <v>3448.23</v>
      </c>
      <c r="J2058" s="822">
        <v>5.3661432639785867</v>
      </c>
      <c r="K2058" s="822">
        <v>198.17413793103447</v>
      </c>
      <c r="L2058" s="831">
        <v>4.2</v>
      </c>
      <c r="M2058" s="831">
        <v>642.59</v>
      </c>
      <c r="N2058" s="822">
        <v>1</v>
      </c>
      <c r="O2058" s="822">
        <v>152.99761904761905</v>
      </c>
      <c r="P2058" s="831"/>
      <c r="Q2058" s="831"/>
      <c r="R2058" s="827"/>
      <c r="S2058" s="832"/>
    </row>
    <row r="2059" spans="1:19" ht="14.45" customHeight="1" x14ac:dyDescent="0.2">
      <c r="A2059" s="821" t="s">
        <v>5435</v>
      </c>
      <c r="B2059" s="822" t="s">
        <v>5436</v>
      </c>
      <c r="C2059" s="822" t="s">
        <v>599</v>
      </c>
      <c r="D2059" s="822" t="s">
        <v>5424</v>
      </c>
      <c r="E2059" s="822" t="s">
        <v>5437</v>
      </c>
      <c r="F2059" s="822" t="s">
        <v>5448</v>
      </c>
      <c r="G2059" s="822" t="s">
        <v>1341</v>
      </c>
      <c r="H2059" s="831">
        <v>368</v>
      </c>
      <c r="I2059" s="831">
        <v>4996.75</v>
      </c>
      <c r="J2059" s="822">
        <v>8.3050777029834606</v>
      </c>
      <c r="K2059" s="822">
        <v>13.578125</v>
      </c>
      <c r="L2059" s="831">
        <v>45</v>
      </c>
      <c r="M2059" s="831">
        <v>601.65000000000009</v>
      </c>
      <c r="N2059" s="822">
        <v>1</v>
      </c>
      <c r="O2059" s="822">
        <v>13.370000000000003</v>
      </c>
      <c r="P2059" s="831"/>
      <c r="Q2059" s="831"/>
      <c r="R2059" s="827"/>
      <c r="S2059" s="832"/>
    </row>
    <row r="2060" spans="1:19" ht="14.45" customHeight="1" x14ac:dyDescent="0.2">
      <c r="A2060" s="821" t="s">
        <v>5435</v>
      </c>
      <c r="B2060" s="822" t="s">
        <v>5436</v>
      </c>
      <c r="C2060" s="822" t="s">
        <v>599</v>
      </c>
      <c r="D2060" s="822" t="s">
        <v>5424</v>
      </c>
      <c r="E2060" s="822" t="s">
        <v>5437</v>
      </c>
      <c r="F2060" s="822" t="s">
        <v>5455</v>
      </c>
      <c r="G2060" s="822" t="s">
        <v>5456</v>
      </c>
      <c r="H2060" s="831"/>
      <c r="I2060" s="831"/>
      <c r="J2060" s="822"/>
      <c r="K2060" s="822"/>
      <c r="L2060" s="831">
        <v>1</v>
      </c>
      <c r="M2060" s="831">
        <v>20521.14</v>
      </c>
      <c r="N2060" s="822">
        <v>1</v>
      </c>
      <c r="O2060" s="822">
        <v>20521.14</v>
      </c>
      <c r="P2060" s="831"/>
      <c r="Q2060" s="831"/>
      <c r="R2060" s="827"/>
      <c r="S2060" s="832"/>
    </row>
    <row r="2061" spans="1:19" ht="14.45" customHeight="1" x14ac:dyDescent="0.2">
      <c r="A2061" s="821" t="s">
        <v>5435</v>
      </c>
      <c r="B2061" s="822" t="s">
        <v>5436</v>
      </c>
      <c r="C2061" s="822" t="s">
        <v>599</v>
      </c>
      <c r="D2061" s="822" t="s">
        <v>5424</v>
      </c>
      <c r="E2061" s="822" t="s">
        <v>5437</v>
      </c>
      <c r="F2061" s="822" t="s">
        <v>5459</v>
      </c>
      <c r="G2061" s="822" t="s">
        <v>2824</v>
      </c>
      <c r="H2061" s="831">
        <v>66.529999999999987</v>
      </c>
      <c r="I2061" s="831">
        <v>923152.52</v>
      </c>
      <c r="J2061" s="822">
        <v>3.6693954296505895</v>
      </c>
      <c r="K2061" s="822">
        <v>13875.733052758158</v>
      </c>
      <c r="L2061" s="831">
        <v>19.12</v>
      </c>
      <c r="M2061" s="831">
        <v>251581.64</v>
      </c>
      <c r="N2061" s="822">
        <v>1</v>
      </c>
      <c r="O2061" s="822">
        <v>13158.035564853557</v>
      </c>
      <c r="P2061" s="831"/>
      <c r="Q2061" s="831"/>
      <c r="R2061" s="827"/>
      <c r="S2061" s="832"/>
    </row>
    <row r="2062" spans="1:19" ht="14.45" customHeight="1" x14ac:dyDescent="0.2">
      <c r="A2062" s="821" t="s">
        <v>5435</v>
      </c>
      <c r="B2062" s="822" t="s">
        <v>5436</v>
      </c>
      <c r="C2062" s="822" t="s">
        <v>599</v>
      </c>
      <c r="D2062" s="822" t="s">
        <v>5424</v>
      </c>
      <c r="E2062" s="822" t="s">
        <v>5437</v>
      </c>
      <c r="F2062" s="822" t="s">
        <v>5460</v>
      </c>
      <c r="G2062" s="822" t="s">
        <v>5461</v>
      </c>
      <c r="H2062" s="831">
        <v>15</v>
      </c>
      <c r="I2062" s="831">
        <v>428174.61</v>
      </c>
      <c r="J2062" s="822">
        <v>14.99998633736206</v>
      </c>
      <c r="K2062" s="822">
        <v>28544.973999999998</v>
      </c>
      <c r="L2062" s="831">
        <v>1</v>
      </c>
      <c r="M2062" s="831">
        <v>28545</v>
      </c>
      <c r="N2062" s="822">
        <v>1</v>
      </c>
      <c r="O2062" s="822">
        <v>28545</v>
      </c>
      <c r="P2062" s="831"/>
      <c r="Q2062" s="831"/>
      <c r="R2062" s="827"/>
      <c r="S2062" s="832"/>
    </row>
    <row r="2063" spans="1:19" ht="14.45" customHeight="1" x14ac:dyDescent="0.2">
      <c r="A2063" s="821" t="s">
        <v>5435</v>
      </c>
      <c r="B2063" s="822" t="s">
        <v>5436</v>
      </c>
      <c r="C2063" s="822" t="s">
        <v>599</v>
      </c>
      <c r="D2063" s="822" t="s">
        <v>5424</v>
      </c>
      <c r="E2063" s="822" t="s">
        <v>5437</v>
      </c>
      <c r="F2063" s="822" t="s">
        <v>5462</v>
      </c>
      <c r="G2063" s="822" t="s">
        <v>5461</v>
      </c>
      <c r="H2063" s="831">
        <v>15</v>
      </c>
      <c r="I2063" s="831">
        <v>867714</v>
      </c>
      <c r="J2063" s="822">
        <v>15</v>
      </c>
      <c r="K2063" s="822">
        <v>57847.6</v>
      </c>
      <c r="L2063" s="831">
        <v>1</v>
      </c>
      <c r="M2063" s="831">
        <v>57847.6</v>
      </c>
      <c r="N2063" s="822">
        <v>1</v>
      </c>
      <c r="O2063" s="822">
        <v>57847.6</v>
      </c>
      <c r="P2063" s="831"/>
      <c r="Q2063" s="831"/>
      <c r="R2063" s="827"/>
      <c r="S2063" s="832"/>
    </row>
    <row r="2064" spans="1:19" ht="14.45" customHeight="1" x14ac:dyDescent="0.2">
      <c r="A2064" s="821" t="s">
        <v>5435</v>
      </c>
      <c r="B2064" s="822" t="s">
        <v>5436</v>
      </c>
      <c r="C2064" s="822" t="s">
        <v>599</v>
      </c>
      <c r="D2064" s="822" t="s">
        <v>5424</v>
      </c>
      <c r="E2064" s="822" t="s">
        <v>5437</v>
      </c>
      <c r="F2064" s="822" t="s">
        <v>5463</v>
      </c>
      <c r="G2064" s="822" t="s">
        <v>5461</v>
      </c>
      <c r="H2064" s="831">
        <v>4</v>
      </c>
      <c r="I2064" s="831">
        <v>445786.59</v>
      </c>
      <c r="J2064" s="822"/>
      <c r="K2064" s="822">
        <v>111446.64750000001</v>
      </c>
      <c r="L2064" s="831"/>
      <c r="M2064" s="831"/>
      <c r="N2064" s="822"/>
      <c r="O2064" s="822"/>
      <c r="P2064" s="831"/>
      <c r="Q2064" s="831"/>
      <c r="R2064" s="827"/>
      <c r="S2064" s="832"/>
    </row>
    <row r="2065" spans="1:19" ht="14.45" customHeight="1" x14ac:dyDescent="0.2">
      <c r="A2065" s="821" t="s">
        <v>5435</v>
      </c>
      <c r="B2065" s="822" t="s">
        <v>5436</v>
      </c>
      <c r="C2065" s="822" t="s">
        <v>599</v>
      </c>
      <c r="D2065" s="822" t="s">
        <v>5424</v>
      </c>
      <c r="E2065" s="822" t="s">
        <v>5437</v>
      </c>
      <c r="F2065" s="822" t="s">
        <v>5466</v>
      </c>
      <c r="G2065" s="822" t="s">
        <v>5467</v>
      </c>
      <c r="H2065" s="831">
        <v>70</v>
      </c>
      <c r="I2065" s="831">
        <v>2279359.6900000004</v>
      </c>
      <c r="J2065" s="822">
        <v>5.581503016572416</v>
      </c>
      <c r="K2065" s="822">
        <v>32562.281285714293</v>
      </c>
      <c r="L2065" s="831">
        <v>17</v>
      </c>
      <c r="M2065" s="831">
        <v>408377.4</v>
      </c>
      <c r="N2065" s="822">
        <v>1</v>
      </c>
      <c r="O2065" s="822">
        <v>24022.2</v>
      </c>
      <c r="P2065" s="831"/>
      <c r="Q2065" s="831"/>
      <c r="R2065" s="827"/>
      <c r="S2065" s="832"/>
    </row>
    <row r="2066" spans="1:19" ht="14.45" customHeight="1" x14ac:dyDescent="0.2">
      <c r="A2066" s="821" t="s">
        <v>5435</v>
      </c>
      <c r="B2066" s="822" t="s">
        <v>5436</v>
      </c>
      <c r="C2066" s="822" t="s">
        <v>599</v>
      </c>
      <c r="D2066" s="822" t="s">
        <v>5424</v>
      </c>
      <c r="E2066" s="822" t="s">
        <v>5437</v>
      </c>
      <c r="F2066" s="822" t="s">
        <v>5472</v>
      </c>
      <c r="G2066" s="822" t="s">
        <v>5467</v>
      </c>
      <c r="H2066" s="831">
        <v>21</v>
      </c>
      <c r="I2066" s="831">
        <v>2035971.69</v>
      </c>
      <c r="J2066" s="822">
        <v>3.5060742202837134</v>
      </c>
      <c r="K2066" s="822">
        <v>96951.032857142854</v>
      </c>
      <c r="L2066" s="831">
        <v>8</v>
      </c>
      <c r="M2066" s="831">
        <v>580698.4</v>
      </c>
      <c r="N2066" s="822">
        <v>1</v>
      </c>
      <c r="O2066" s="822">
        <v>72587.3</v>
      </c>
      <c r="P2066" s="831"/>
      <c r="Q2066" s="831"/>
      <c r="R2066" s="827"/>
      <c r="S2066" s="832"/>
    </row>
    <row r="2067" spans="1:19" ht="14.45" customHeight="1" x14ac:dyDescent="0.2">
      <c r="A2067" s="821" t="s">
        <v>5435</v>
      </c>
      <c r="B2067" s="822" t="s">
        <v>5436</v>
      </c>
      <c r="C2067" s="822" t="s">
        <v>599</v>
      </c>
      <c r="D2067" s="822" t="s">
        <v>5424</v>
      </c>
      <c r="E2067" s="822" t="s">
        <v>5437</v>
      </c>
      <c r="F2067" s="822" t="s">
        <v>5473</v>
      </c>
      <c r="G2067" s="822" t="s">
        <v>2095</v>
      </c>
      <c r="H2067" s="831">
        <v>0.77</v>
      </c>
      <c r="I2067" s="831">
        <v>5049.0600000000004</v>
      </c>
      <c r="J2067" s="822"/>
      <c r="K2067" s="822">
        <v>6557.2207792207791</v>
      </c>
      <c r="L2067" s="831"/>
      <c r="M2067" s="831"/>
      <c r="N2067" s="822"/>
      <c r="O2067" s="822"/>
      <c r="P2067" s="831"/>
      <c r="Q2067" s="831"/>
      <c r="R2067" s="827"/>
      <c r="S2067" s="832"/>
    </row>
    <row r="2068" spans="1:19" ht="14.45" customHeight="1" x14ac:dyDescent="0.2">
      <c r="A2068" s="821" t="s">
        <v>5435</v>
      </c>
      <c r="B2068" s="822" t="s">
        <v>5436</v>
      </c>
      <c r="C2068" s="822" t="s">
        <v>599</v>
      </c>
      <c r="D2068" s="822" t="s">
        <v>5424</v>
      </c>
      <c r="E2068" s="822" t="s">
        <v>5437</v>
      </c>
      <c r="F2068" s="822" t="s">
        <v>5474</v>
      </c>
      <c r="G2068" s="822" t="s">
        <v>2095</v>
      </c>
      <c r="H2068" s="831">
        <v>3.35</v>
      </c>
      <c r="I2068" s="831">
        <v>87903.32</v>
      </c>
      <c r="J2068" s="822"/>
      <c r="K2068" s="822">
        <v>26239.797014925374</v>
      </c>
      <c r="L2068" s="831"/>
      <c r="M2068" s="831"/>
      <c r="N2068" s="822"/>
      <c r="O2068" s="822"/>
      <c r="P2068" s="831"/>
      <c r="Q2068" s="831"/>
      <c r="R2068" s="827"/>
      <c r="S2068" s="832"/>
    </row>
    <row r="2069" spans="1:19" ht="14.45" customHeight="1" x14ac:dyDescent="0.2">
      <c r="A2069" s="821" t="s">
        <v>5435</v>
      </c>
      <c r="B2069" s="822" t="s">
        <v>5436</v>
      </c>
      <c r="C2069" s="822" t="s">
        <v>599</v>
      </c>
      <c r="D2069" s="822" t="s">
        <v>5424</v>
      </c>
      <c r="E2069" s="822" t="s">
        <v>5437</v>
      </c>
      <c r="F2069" s="822" t="s">
        <v>5475</v>
      </c>
      <c r="G2069" s="822" t="s">
        <v>2107</v>
      </c>
      <c r="H2069" s="831">
        <v>8.58</v>
      </c>
      <c r="I2069" s="831">
        <v>41961.26</v>
      </c>
      <c r="J2069" s="822"/>
      <c r="K2069" s="822">
        <v>4890.5897435897441</v>
      </c>
      <c r="L2069" s="831"/>
      <c r="M2069" s="831"/>
      <c r="N2069" s="822"/>
      <c r="O2069" s="822"/>
      <c r="P2069" s="831"/>
      <c r="Q2069" s="831"/>
      <c r="R2069" s="827"/>
      <c r="S2069" s="832"/>
    </row>
    <row r="2070" spans="1:19" ht="14.45" customHeight="1" x14ac:dyDescent="0.2">
      <c r="A2070" s="821" t="s">
        <v>5435</v>
      </c>
      <c r="B2070" s="822" t="s">
        <v>5436</v>
      </c>
      <c r="C2070" s="822" t="s">
        <v>599</v>
      </c>
      <c r="D2070" s="822" t="s">
        <v>5424</v>
      </c>
      <c r="E2070" s="822" t="s">
        <v>5437</v>
      </c>
      <c r="F2070" s="822" t="s">
        <v>5477</v>
      </c>
      <c r="G2070" s="822" t="s">
        <v>2837</v>
      </c>
      <c r="H2070" s="831">
        <v>51.49</v>
      </c>
      <c r="I2070" s="831">
        <v>512740.64999999997</v>
      </c>
      <c r="J2070" s="822">
        <v>16.92906731767037</v>
      </c>
      <c r="K2070" s="822">
        <v>9958.0627306273054</v>
      </c>
      <c r="L2070" s="831">
        <v>3.31</v>
      </c>
      <c r="M2070" s="831">
        <v>30287.59</v>
      </c>
      <c r="N2070" s="822">
        <v>1</v>
      </c>
      <c r="O2070" s="822">
        <v>9150.3293051359524</v>
      </c>
      <c r="P2070" s="831"/>
      <c r="Q2070" s="831"/>
      <c r="R2070" s="827"/>
      <c r="S2070" s="832"/>
    </row>
    <row r="2071" spans="1:19" ht="14.45" customHeight="1" x14ac:dyDescent="0.2">
      <c r="A2071" s="821" t="s">
        <v>5435</v>
      </c>
      <c r="B2071" s="822" t="s">
        <v>5436</v>
      </c>
      <c r="C2071" s="822" t="s">
        <v>599</v>
      </c>
      <c r="D2071" s="822" t="s">
        <v>5424</v>
      </c>
      <c r="E2071" s="822" t="s">
        <v>5437</v>
      </c>
      <c r="F2071" s="822" t="s">
        <v>5478</v>
      </c>
      <c r="G2071" s="822"/>
      <c r="H2071" s="831">
        <v>2</v>
      </c>
      <c r="I2071" s="831">
        <v>97.48</v>
      </c>
      <c r="J2071" s="822"/>
      <c r="K2071" s="822">
        <v>48.74</v>
      </c>
      <c r="L2071" s="831"/>
      <c r="M2071" s="831"/>
      <c r="N2071" s="822"/>
      <c r="O2071" s="822"/>
      <c r="P2071" s="831"/>
      <c r="Q2071" s="831"/>
      <c r="R2071" s="827"/>
      <c r="S2071" s="832"/>
    </row>
    <row r="2072" spans="1:19" ht="14.45" customHeight="1" x14ac:dyDescent="0.2">
      <c r="A2072" s="821" t="s">
        <v>5435</v>
      </c>
      <c r="B2072" s="822" t="s">
        <v>5436</v>
      </c>
      <c r="C2072" s="822" t="s">
        <v>599</v>
      </c>
      <c r="D2072" s="822" t="s">
        <v>5424</v>
      </c>
      <c r="E2072" s="822" t="s">
        <v>5437</v>
      </c>
      <c r="F2072" s="822" t="s">
        <v>5479</v>
      </c>
      <c r="G2072" s="822" t="s">
        <v>2057</v>
      </c>
      <c r="H2072" s="831"/>
      <c r="I2072" s="831"/>
      <c r="J2072" s="822"/>
      <c r="K2072" s="822"/>
      <c r="L2072" s="831">
        <v>13</v>
      </c>
      <c r="M2072" s="831">
        <v>16781.18</v>
      </c>
      <c r="N2072" s="822">
        <v>1</v>
      </c>
      <c r="O2072" s="822">
        <v>1290.8600000000001</v>
      </c>
      <c r="P2072" s="831"/>
      <c r="Q2072" s="831"/>
      <c r="R2072" s="827"/>
      <c r="S2072" s="832"/>
    </row>
    <row r="2073" spans="1:19" ht="14.45" customHeight="1" x14ac:dyDescent="0.2">
      <c r="A2073" s="821" t="s">
        <v>5435</v>
      </c>
      <c r="B2073" s="822" t="s">
        <v>5436</v>
      </c>
      <c r="C2073" s="822" t="s">
        <v>599</v>
      </c>
      <c r="D2073" s="822" t="s">
        <v>5424</v>
      </c>
      <c r="E2073" s="822" t="s">
        <v>5437</v>
      </c>
      <c r="F2073" s="822" t="s">
        <v>5480</v>
      </c>
      <c r="G2073" s="822" t="s">
        <v>654</v>
      </c>
      <c r="H2073" s="831">
        <v>0.1</v>
      </c>
      <c r="I2073" s="831">
        <v>7.8</v>
      </c>
      <c r="J2073" s="822"/>
      <c r="K2073" s="822">
        <v>78</v>
      </c>
      <c r="L2073" s="831"/>
      <c r="M2073" s="831"/>
      <c r="N2073" s="822"/>
      <c r="O2073" s="822"/>
      <c r="P2073" s="831"/>
      <c r="Q2073" s="831"/>
      <c r="R2073" s="827"/>
      <c r="S2073" s="832"/>
    </row>
    <row r="2074" spans="1:19" ht="14.45" customHeight="1" x14ac:dyDescent="0.2">
      <c r="A2074" s="821" t="s">
        <v>5435</v>
      </c>
      <c r="B2074" s="822" t="s">
        <v>5436</v>
      </c>
      <c r="C2074" s="822" t="s">
        <v>599</v>
      </c>
      <c r="D2074" s="822" t="s">
        <v>5424</v>
      </c>
      <c r="E2074" s="822" t="s">
        <v>5437</v>
      </c>
      <c r="F2074" s="822" t="s">
        <v>5481</v>
      </c>
      <c r="G2074" s="822" t="s">
        <v>1298</v>
      </c>
      <c r="H2074" s="831">
        <v>27.200000000000003</v>
      </c>
      <c r="I2074" s="831">
        <v>4930.3600000000006</v>
      </c>
      <c r="J2074" s="822">
        <v>3.7985454097198685</v>
      </c>
      <c r="K2074" s="822">
        <v>181.26323529411766</v>
      </c>
      <c r="L2074" s="831">
        <v>7.4</v>
      </c>
      <c r="M2074" s="831">
        <v>1297.96</v>
      </c>
      <c r="N2074" s="822">
        <v>1</v>
      </c>
      <c r="O2074" s="822">
        <v>175.4</v>
      </c>
      <c r="P2074" s="831"/>
      <c r="Q2074" s="831"/>
      <c r="R2074" s="827"/>
      <c r="S2074" s="832"/>
    </row>
    <row r="2075" spans="1:19" ht="14.45" customHeight="1" x14ac:dyDescent="0.2">
      <c r="A2075" s="821" t="s">
        <v>5435</v>
      </c>
      <c r="B2075" s="822" t="s">
        <v>5436</v>
      </c>
      <c r="C2075" s="822" t="s">
        <v>599</v>
      </c>
      <c r="D2075" s="822" t="s">
        <v>5424</v>
      </c>
      <c r="E2075" s="822" t="s">
        <v>5437</v>
      </c>
      <c r="F2075" s="822" t="s">
        <v>5482</v>
      </c>
      <c r="G2075" s="822" t="s">
        <v>816</v>
      </c>
      <c r="H2075" s="831">
        <v>7.8</v>
      </c>
      <c r="I2075" s="831">
        <v>664.17</v>
      </c>
      <c r="J2075" s="822">
        <v>4.9982691149909693</v>
      </c>
      <c r="K2075" s="822">
        <v>85.149999999999991</v>
      </c>
      <c r="L2075" s="831">
        <v>2.2000000000000002</v>
      </c>
      <c r="M2075" s="831">
        <v>132.88</v>
      </c>
      <c r="N2075" s="822">
        <v>1</v>
      </c>
      <c r="O2075" s="822">
        <v>60.399999999999991</v>
      </c>
      <c r="P2075" s="831"/>
      <c r="Q2075" s="831"/>
      <c r="R2075" s="827"/>
      <c r="S2075" s="832"/>
    </row>
    <row r="2076" spans="1:19" ht="14.45" customHeight="1" x14ac:dyDescent="0.2">
      <c r="A2076" s="821" t="s">
        <v>5435</v>
      </c>
      <c r="B2076" s="822" t="s">
        <v>5436</v>
      </c>
      <c r="C2076" s="822" t="s">
        <v>599</v>
      </c>
      <c r="D2076" s="822" t="s">
        <v>5424</v>
      </c>
      <c r="E2076" s="822" t="s">
        <v>5437</v>
      </c>
      <c r="F2076" s="822" t="s">
        <v>5483</v>
      </c>
      <c r="G2076" s="822" t="s">
        <v>3632</v>
      </c>
      <c r="H2076" s="831">
        <v>4.33</v>
      </c>
      <c r="I2076" s="831">
        <v>2970.99</v>
      </c>
      <c r="J2076" s="822">
        <v>5.0348082495890454</v>
      </c>
      <c r="K2076" s="822">
        <v>686.14087759815231</v>
      </c>
      <c r="L2076" s="831">
        <v>0.86</v>
      </c>
      <c r="M2076" s="831">
        <v>590.09</v>
      </c>
      <c r="N2076" s="822">
        <v>1</v>
      </c>
      <c r="O2076" s="822">
        <v>686.15116279069775</v>
      </c>
      <c r="P2076" s="831"/>
      <c r="Q2076" s="831"/>
      <c r="R2076" s="827"/>
      <c r="S2076" s="832"/>
    </row>
    <row r="2077" spans="1:19" ht="14.45" customHeight="1" x14ac:dyDescent="0.2">
      <c r="A2077" s="821" t="s">
        <v>5435</v>
      </c>
      <c r="B2077" s="822" t="s">
        <v>5436</v>
      </c>
      <c r="C2077" s="822" t="s">
        <v>599</v>
      </c>
      <c r="D2077" s="822" t="s">
        <v>5424</v>
      </c>
      <c r="E2077" s="822" t="s">
        <v>5437</v>
      </c>
      <c r="F2077" s="822" t="s">
        <v>5484</v>
      </c>
      <c r="G2077" s="822" t="s">
        <v>3632</v>
      </c>
      <c r="H2077" s="831">
        <v>10.92</v>
      </c>
      <c r="I2077" s="831">
        <v>1873.3000000000002</v>
      </c>
      <c r="J2077" s="822">
        <v>5.4599242203439236</v>
      </c>
      <c r="K2077" s="822">
        <v>171.54761904761907</v>
      </c>
      <c r="L2077" s="831">
        <v>2</v>
      </c>
      <c r="M2077" s="831">
        <v>343.1</v>
      </c>
      <c r="N2077" s="822">
        <v>1</v>
      </c>
      <c r="O2077" s="822">
        <v>171.55</v>
      </c>
      <c r="P2077" s="831"/>
      <c r="Q2077" s="831"/>
      <c r="R2077" s="827"/>
      <c r="S2077" s="832"/>
    </row>
    <row r="2078" spans="1:19" ht="14.45" customHeight="1" x14ac:dyDescent="0.2">
      <c r="A2078" s="821" t="s">
        <v>5435</v>
      </c>
      <c r="B2078" s="822" t="s">
        <v>5436</v>
      </c>
      <c r="C2078" s="822" t="s">
        <v>599</v>
      </c>
      <c r="D2078" s="822" t="s">
        <v>5424</v>
      </c>
      <c r="E2078" s="822" t="s">
        <v>5437</v>
      </c>
      <c r="F2078" s="822" t="s">
        <v>5485</v>
      </c>
      <c r="G2078" s="822" t="s">
        <v>3632</v>
      </c>
      <c r="H2078" s="831">
        <v>40.619999999999997</v>
      </c>
      <c r="I2078" s="831">
        <v>13936.23</v>
      </c>
      <c r="J2078" s="822">
        <v>5.5643648559621486</v>
      </c>
      <c r="K2078" s="822">
        <v>343.08788774002954</v>
      </c>
      <c r="L2078" s="831">
        <v>7.3</v>
      </c>
      <c r="M2078" s="831">
        <v>2504.5500000000002</v>
      </c>
      <c r="N2078" s="822">
        <v>1</v>
      </c>
      <c r="O2078" s="822">
        <v>343.08904109589042</v>
      </c>
      <c r="P2078" s="831"/>
      <c r="Q2078" s="831"/>
      <c r="R2078" s="827"/>
      <c r="S2078" s="832"/>
    </row>
    <row r="2079" spans="1:19" ht="14.45" customHeight="1" x14ac:dyDescent="0.2">
      <c r="A2079" s="821" t="s">
        <v>5435</v>
      </c>
      <c r="B2079" s="822" t="s">
        <v>5436</v>
      </c>
      <c r="C2079" s="822" t="s">
        <v>599</v>
      </c>
      <c r="D2079" s="822" t="s">
        <v>5424</v>
      </c>
      <c r="E2079" s="822" t="s">
        <v>5437</v>
      </c>
      <c r="F2079" s="822" t="s">
        <v>5488</v>
      </c>
      <c r="G2079" s="822" t="s">
        <v>5489</v>
      </c>
      <c r="H2079" s="831">
        <v>8.1</v>
      </c>
      <c r="I2079" s="831">
        <v>950.12999999999988</v>
      </c>
      <c r="J2079" s="822">
        <v>10.124999999999998</v>
      </c>
      <c r="K2079" s="822">
        <v>117.3</v>
      </c>
      <c r="L2079" s="831">
        <v>0.79999999999999993</v>
      </c>
      <c r="M2079" s="831">
        <v>93.84</v>
      </c>
      <c r="N2079" s="822">
        <v>1</v>
      </c>
      <c r="O2079" s="822">
        <v>117.30000000000001</v>
      </c>
      <c r="P2079" s="831"/>
      <c r="Q2079" s="831"/>
      <c r="R2079" s="827"/>
      <c r="S2079" s="832"/>
    </row>
    <row r="2080" spans="1:19" ht="14.45" customHeight="1" x14ac:dyDescent="0.2">
      <c r="A2080" s="821" t="s">
        <v>5435</v>
      </c>
      <c r="B2080" s="822" t="s">
        <v>5436</v>
      </c>
      <c r="C2080" s="822" t="s">
        <v>599</v>
      </c>
      <c r="D2080" s="822" t="s">
        <v>5424</v>
      </c>
      <c r="E2080" s="822" t="s">
        <v>5437</v>
      </c>
      <c r="F2080" s="822" t="s">
        <v>5490</v>
      </c>
      <c r="G2080" s="822" t="s">
        <v>4160</v>
      </c>
      <c r="H2080" s="831">
        <v>3.6</v>
      </c>
      <c r="I2080" s="831">
        <v>317.55999999999995</v>
      </c>
      <c r="J2080" s="822">
        <v>23.894657637321291</v>
      </c>
      <c r="K2080" s="822">
        <v>88.211111111111094</v>
      </c>
      <c r="L2080" s="831">
        <v>0.2</v>
      </c>
      <c r="M2080" s="831">
        <v>13.29</v>
      </c>
      <c r="N2080" s="822">
        <v>1</v>
      </c>
      <c r="O2080" s="822">
        <v>66.449999999999989</v>
      </c>
      <c r="P2080" s="831"/>
      <c r="Q2080" s="831"/>
      <c r="R2080" s="827"/>
      <c r="S2080" s="832"/>
    </row>
    <row r="2081" spans="1:19" ht="14.45" customHeight="1" x14ac:dyDescent="0.2">
      <c r="A2081" s="821" t="s">
        <v>5435</v>
      </c>
      <c r="B2081" s="822" t="s">
        <v>5436</v>
      </c>
      <c r="C2081" s="822" t="s">
        <v>599</v>
      </c>
      <c r="D2081" s="822" t="s">
        <v>5424</v>
      </c>
      <c r="E2081" s="822" t="s">
        <v>5437</v>
      </c>
      <c r="F2081" s="822" t="s">
        <v>5493</v>
      </c>
      <c r="G2081" s="822" t="s">
        <v>945</v>
      </c>
      <c r="H2081" s="831">
        <v>0.09</v>
      </c>
      <c r="I2081" s="831">
        <v>18.059999999999999</v>
      </c>
      <c r="J2081" s="822"/>
      <c r="K2081" s="822">
        <v>200.66666666666666</v>
      </c>
      <c r="L2081" s="831"/>
      <c r="M2081" s="831"/>
      <c r="N2081" s="822"/>
      <c r="O2081" s="822"/>
      <c r="P2081" s="831"/>
      <c r="Q2081" s="831"/>
      <c r="R2081" s="827"/>
      <c r="S2081" s="832"/>
    </row>
    <row r="2082" spans="1:19" ht="14.45" customHeight="1" x14ac:dyDescent="0.2">
      <c r="A2082" s="821" t="s">
        <v>5435</v>
      </c>
      <c r="B2082" s="822" t="s">
        <v>5436</v>
      </c>
      <c r="C2082" s="822" t="s">
        <v>599</v>
      </c>
      <c r="D2082" s="822" t="s">
        <v>5424</v>
      </c>
      <c r="E2082" s="822" t="s">
        <v>5437</v>
      </c>
      <c r="F2082" s="822" t="s">
        <v>5494</v>
      </c>
      <c r="G2082" s="822" t="s">
        <v>2512</v>
      </c>
      <c r="H2082" s="831">
        <v>50.010000000000005</v>
      </c>
      <c r="I2082" s="831">
        <v>117668.10999999999</v>
      </c>
      <c r="J2082" s="822"/>
      <c r="K2082" s="822">
        <v>2352.8916216756643</v>
      </c>
      <c r="L2082" s="831"/>
      <c r="M2082" s="831"/>
      <c r="N2082" s="822"/>
      <c r="O2082" s="822"/>
      <c r="P2082" s="831"/>
      <c r="Q2082" s="831"/>
      <c r="R2082" s="827"/>
      <c r="S2082" s="832"/>
    </row>
    <row r="2083" spans="1:19" ht="14.45" customHeight="1" x14ac:dyDescent="0.2">
      <c r="A2083" s="821" t="s">
        <v>5435</v>
      </c>
      <c r="B2083" s="822" t="s">
        <v>5436</v>
      </c>
      <c r="C2083" s="822" t="s">
        <v>599</v>
      </c>
      <c r="D2083" s="822" t="s">
        <v>5424</v>
      </c>
      <c r="E2083" s="822" t="s">
        <v>5437</v>
      </c>
      <c r="F2083" s="822" t="s">
        <v>5499</v>
      </c>
      <c r="G2083" s="822" t="s">
        <v>5500</v>
      </c>
      <c r="H2083" s="831">
        <v>2</v>
      </c>
      <c r="I2083" s="831">
        <v>9484.7999999999993</v>
      </c>
      <c r="J2083" s="822"/>
      <c r="K2083" s="822">
        <v>4742.3999999999996</v>
      </c>
      <c r="L2083" s="831"/>
      <c r="M2083" s="831"/>
      <c r="N2083" s="822"/>
      <c r="O2083" s="822"/>
      <c r="P2083" s="831"/>
      <c r="Q2083" s="831"/>
      <c r="R2083" s="827"/>
      <c r="S2083" s="832"/>
    </row>
    <row r="2084" spans="1:19" ht="14.45" customHeight="1" x14ac:dyDescent="0.2">
      <c r="A2084" s="821" t="s">
        <v>5435</v>
      </c>
      <c r="B2084" s="822" t="s">
        <v>5436</v>
      </c>
      <c r="C2084" s="822" t="s">
        <v>599</v>
      </c>
      <c r="D2084" s="822" t="s">
        <v>5424</v>
      </c>
      <c r="E2084" s="822" t="s">
        <v>5437</v>
      </c>
      <c r="F2084" s="822" t="s">
        <v>5503</v>
      </c>
      <c r="G2084" s="822" t="s">
        <v>5504</v>
      </c>
      <c r="H2084" s="831">
        <v>2</v>
      </c>
      <c r="I2084" s="831">
        <v>165149.76000000001</v>
      </c>
      <c r="J2084" s="822"/>
      <c r="K2084" s="822">
        <v>82574.880000000005</v>
      </c>
      <c r="L2084" s="831"/>
      <c r="M2084" s="831"/>
      <c r="N2084" s="822"/>
      <c r="O2084" s="822"/>
      <c r="P2084" s="831"/>
      <c r="Q2084" s="831"/>
      <c r="R2084" s="827"/>
      <c r="S2084" s="832"/>
    </row>
    <row r="2085" spans="1:19" ht="14.45" customHeight="1" x14ac:dyDescent="0.2">
      <c r="A2085" s="821" t="s">
        <v>5435</v>
      </c>
      <c r="B2085" s="822" t="s">
        <v>5436</v>
      </c>
      <c r="C2085" s="822" t="s">
        <v>599</v>
      </c>
      <c r="D2085" s="822" t="s">
        <v>5424</v>
      </c>
      <c r="E2085" s="822" t="s">
        <v>5437</v>
      </c>
      <c r="F2085" s="822" t="s">
        <v>5508</v>
      </c>
      <c r="G2085" s="822" t="s">
        <v>5509</v>
      </c>
      <c r="H2085" s="831">
        <v>4</v>
      </c>
      <c r="I2085" s="831">
        <v>1055.1199999999999</v>
      </c>
      <c r="J2085" s="822"/>
      <c r="K2085" s="822">
        <v>263.77999999999997</v>
      </c>
      <c r="L2085" s="831"/>
      <c r="M2085" s="831"/>
      <c r="N2085" s="822"/>
      <c r="O2085" s="822"/>
      <c r="P2085" s="831"/>
      <c r="Q2085" s="831"/>
      <c r="R2085" s="827"/>
      <c r="S2085" s="832"/>
    </row>
    <row r="2086" spans="1:19" ht="14.45" customHeight="1" x14ac:dyDescent="0.2">
      <c r="A2086" s="821" t="s">
        <v>5435</v>
      </c>
      <c r="B2086" s="822" t="s">
        <v>5436</v>
      </c>
      <c r="C2086" s="822" t="s">
        <v>599</v>
      </c>
      <c r="D2086" s="822" t="s">
        <v>5424</v>
      </c>
      <c r="E2086" s="822" t="s">
        <v>5437</v>
      </c>
      <c r="F2086" s="822" t="s">
        <v>5515</v>
      </c>
      <c r="G2086" s="822" t="s">
        <v>5516</v>
      </c>
      <c r="H2086" s="831">
        <v>32</v>
      </c>
      <c r="I2086" s="831">
        <v>214771.84</v>
      </c>
      <c r="J2086" s="822">
        <v>5.3373254207298286</v>
      </c>
      <c r="K2086" s="822">
        <v>6711.62</v>
      </c>
      <c r="L2086" s="831">
        <v>6</v>
      </c>
      <c r="M2086" s="831">
        <v>40239.599999999999</v>
      </c>
      <c r="N2086" s="822">
        <v>1</v>
      </c>
      <c r="O2086" s="822">
        <v>6706.5999999999995</v>
      </c>
      <c r="P2086" s="831"/>
      <c r="Q2086" s="831"/>
      <c r="R2086" s="827"/>
      <c r="S2086" s="832"/>
    </row>
    <row r="2087" spans="1:19" ht="14.45" customHeight="1" x14ac:dyDescent="0.2">
      <c r="A2087" s="821" t="s">
        <v>5435</v>
      </c>
      <c r="B2087" s="822" t="s">
        <v>5436</v>
      </c>
      <c r="C2087" s="822" t="s">
        <v>599</v>
      </c>
      <c r="D2087" s="822" t="s">
        <v>5424</v>
      </c>
      <c r="E2087" s="822" t="s">
        <v>5437</v>
      </c>
      <c r="F2087" s="822" t="s">
        <v>5517</v>
      </c>
      <c r="G2087" s="822" t="s">
        <v>5509</v>
      </c>
      <c r="H2087" s="831">
        <v>2.1399999999999997</v>
      </c>
      <c r="I2087" s="831">
        <v>5644.96</v>
      </c>
      <c r="J2087" s="822"/>
      <c r="K2087" s="822">
        <v>2637.8317757009349</v>
      </c>
      <c r="L2087" s="831"/>
      <c r="M2087" s="831"/>
      <c r="N2087" s="822"/>
      <c r="O2087" s="822"/>
      <c r="P2087" s="831"/>
      <c r="Q2087" s="831"/>
      <c r="R2087" s="827"/>
      <c r="S2087" s="832"/>
    </row>
    <row r="2088" spans="1:19" ht="14.45" customHeight="1" x14ac:dyDescent="0.2">
      <c r="A2088" s="821" t="s">
        <v>5435</v>
      </c>
      <c r="B2088" s="822" t="s">
        <v>5436</v>
      </c>
      <c r="C2088" s="822" t="s">
        <v>599</v>
      </c>
      <c r="D2088" s="822" t="s">
        <v>5424</v>
      </c>
      <c r="E2088" s="822" t="s">
        <v>5437</v>
      </c>
      <c r="F2088" s="822" t="s">
        <v>5518</v>
      </c>
      <c r="G2088" s="822" t="s">
        <v>5509</v>
      </c>
      <c r="H2088" s="831">
        <v>2</v>
      </c>
      <c r="I2088" s="831">
        <v>2637.82</v>
      </c>
      <c r="J2088" s="822"/>
      <c r="K2088" s="822">
        <v>1318.91</v>
      </c>
      <c r="L2088" s="831"/>
      <c r="M2088" s="831"/>
      <c r="N2088" s="822"/>
      <c r="O2088" s="822"/>
      <c r="P2088" s="831"/>
      <c r="Q2088" s="831"/>
      <c r="R2088" s="827"/>
      <c r="S2088" s="832"/>
    </row>
    <row r="2089" spans="1:19" ht="14.45" customHeight="1" x14ac:dyDescent="0.2">
      <c r="A2089" s="821" t="s">
        <v>5435</v>
      </c>
      <c r="B2089" s="822" t="s">
        <v>5436</v>
      </c>
      <c r="C2089" s="822" t="s">
        <v>599</v>
      </c>
      <c r="D2089" s="822" t="s">
        <v>5424</v>
      </c>
      <c r="E2089" s="822" t="s">
        <v>5437</v>
      </c>
      <c r="F2089" s="822" t="s">
        <v>5521</v>
      </c>
      <c r="G2089" s="822" t="s">
        <v>2721</v>
      </c>
      <c r="H2089" s="831">
        <v>8.6</v>
      </c>
      <c r="I2089" s="831">
        <v>40389.39</v>
      </c>
      <c r="J2089" s="822">
        <v>25.23185671537361</v>
      </c>
      <c r="K2089" s="822">
        <v>4696.4406976744185</v>
      </c>
      <c r="L2089" s="831">
        <v>3</v>
      </c>
      <c r="M2089" s="831">
        <v>1600.73</v>
      </c>
      <c r="N2089" s="822">
        <v>1</v>
      </c>
      <c r="O2089" s="822">
        <v>533.57666666666671</v>
      </c>
      <c r="P2089" s="831"/>
      <c r="Q2089" s="831"/>
      <c r="R2089" s="827"/>
      <c r="S2089" s="832"/>
    </row>
    <row r="2090" spans="1:19" ht="14.45" customHeight="1" x14ac:dyDescent="0.2">
      <c r="A2090" s="821" t="s">
        <v>5435</v>
      </c>
      <c r="B2090" s="822" t="s">
        <v>5436</v>
      </c>
      <c r="C2090" s="822" t="s">
        <v>599</v>
      </c>
      <c r="D2090" s="822" t="s">
        <v>5424</v>
      </c>
      <c r="E2090" s="822" t="s">
        <v>5437</v>
      </c>
      <c r="F2090" s="822" t="s">
        <v>5525</v>
      </c>
      <c r="G2090" s="822" t="s">
        <v>5526</v>
      </c>
      <c r="H2090" s="831">
        <v>1</v>
      </c>
      <c r="I2090" s="831">
        <v>3799.88</v>
      </c>
      <c r="J2090" s="822"/>
      <c r="K2090" s="822">
        <v>3799.88</v>
      </c>
      <c r="L2090" s="831"/>
      <c r="M2090" s="831"/>
      <c r="N2090" s="822"/>
      <c r="O2090" s="822"/>
      <c r="P2090" s="831"/>
      <c r="Q2090" s="831"/>
      <c r="R2090" s="827"/>
      <c r="S2090" s="832"/>
    </row>
    <row r="2091" spans="1:19" ht="14.45" customHeight="1" x14ac:dyDescent="0.2">
      <c r="A2091" s="821" t="s">
        <v>5435</v>
      </c>
      <c r="B2091" s="822" t="s">
        <v>5436</v>
      </c>
      <c r="C2091" s="822" t="s">
        <v>599</v>
      </c>
      <c r="D2091" s="822" t="s">
        <v>5424</v>
      </c>
      <c r="E2091" s="822" t="s">
        <v>5437</v>
      </c>
      <c r="F2091" s="822" t="s">
        <v>5530</v>
      </c>
      <c r="G2091" s="822" t="s">
        <v>5529</v>
      </c>
      <c r="H2091" s="831">
        <v>5</v>
      </c>
      <c r="I2091" s="831">
        <v>364806.5</v>
      </c>
      <c r="J2091" s="822"/>
      <c r="K2091" s="822">
        <v>72961.3</v>
      </c>
      <c r="L2091" s="831"/>
      <c r="M2091" s="831"/>
      <c r="N2091" s="822"/>
      <c r="O2091" s="822"/>
      <c r="P2091" s="831"/>
      <c r="Q2091" s="831"/>
      <c r="R2091" s="827"/>
      <c r="S2091" s="832"/>
    </row>
    <row r="2092" spans="1:19" ht="14.45" customHeight="1" x14ac:dyDescent="0.2">
      <c r="A2092" s="821" t="s">
        <v>5435</v>
      </c>
      <c r="B2092" s="822" t="s">
        <v>5436</v>
      </c>
      <c r="C2092" s="822" t="s">
        <v>599</v>
      </c>
      <c r="D2092" s="822" t="s">
        <v>5424</v>
      </c>
      <c r="E2092" s="822" t="s">
        <v>5437</v>
      </c>
      <c r="F2092" s="822" t="s">
        <v>5535</v>
      </c>
      <c r="G2092" s="822" t="s">
        <v>758</v>
      </c>
      <c r="H2092" s="831">
        <v>5.54</v>
      </c>
      <c r="I2092" s="831">
        <v>5804.92</v>
      </c>
      <c r="J2092" s="822">
        <v>2.4753611817080867</v>
      </c>
      <c r="K2092" s="822">
        <v>1047.8194945848375</v>
      </c>
      <c r="L2092" s="831">
        <v>4.46</v>
      </c>
      <c r="M2092" s="831">
        <v>2345.08</v>
      </c>
      <c r="N2092" s="822">
        <v>1</v>
      </c>
      <c r="O2092" s="822">
        <v>525.8026905829596</v>
      </c>
      <c r="P2092" s="831"/>
      <c r="Q2092" s="831"/>
      <c r="R2092" s="827"/>
      <c r="S2092" s="832"/>
    </row>
    <row r="2093" spans="1:19" ht="14.45" customHeight="1" x14ac:dyDescent="0.2">
      <c r="A2093" s="821" t="s">
        <v>5435</v>
      </c>
      <c r="B2093" s="822" t="s">
        <v>5436</v>
      </c>
      <c r="C2093" s="822" t="s">
        <v>599</v>
      </c>
      <c r="D2093" s="822" t="s">
        <v>5424</v>
      </c>
      <c r="E2093" s="822" t="s">
        <v>5437</v>
      </c>
      <c r="F2093" s="822" t="s">
        <v>5536</v>
      </c>
      <c r="G2093" s="822" t="s">
        <v>758</v>
      </c>
      <c r="H2093" s="831">
        <v>21.88</v>
      </c>
      <c r="I2093" s="831">
        <v>7142.3099999999995</v>
      </c>
      <c r="J2093" s="822">
        <v>4.7632547717178175</v>
      </c>
      <c r="K2093" s="822">
        <v>326.43098720292505</v>
      </c>
      <c r="L2093" s="831">
        <v>6.85</v>
      </c>
      <c r="M2093" s="831">
        <v>1499.46</v>
      </c>
      <c r="N2093" s="822">
        <v>1</v>
      </c>
      <c r="O2093" s="822">
        <v>218.89927007299272</v>
      </c>
      <c r="P2093" s="831"/>
      <c r="Q2093" s="831"/>
      <c r="R2093" s="827"/>
      <c r="S2093" s="832"/>
    </row>
    <row r="2094" spans="1:19" ht="14.45" customHeight="1" x14ac:dyDescent="0.2">
      <c r="A2094" s="821" t="s">
        <v>5435</v>
      </c>
      <c r="B2094" s="822" t="s">
        <v>5436</v>
      </c>
      <c r="C2094" s="822" t="s">
        <v>599</v>
      </c>
      <c r="D2094" s="822" t="s">
        <v>5424</v>
      </c>
      <c r="E2094" s="822" t="s">
        <v>5437</v>
      </c>
      <c r="F2094" s="822" t="s">
        <v>5537</v>
      </c>
      <c r="G2094" s="822" t="s">
        <v>758</v>
      </c>
      <c r="H2094" s="831">
        <v>17.48</v>
      </c>
      <c r="I2094" s="831">
        <v>2019.34</v>
      </c>
      <c r="J2094" s="822">
        <v>3.4178020750469682</v>
      </c>
      <c r="K2094" s="822">
        <v>115.5228832951945</v>
      </c>
      <c r="L2094" s="831">
        <v>7.46</v>
      </c>
      <c r="M2094" s="831">
        <v>590.82999999999993</v>
      </c>
      <c r="N2094" s="822">
        <v>1</v>
      </c>
      <c r="O2094" s="822">
        <v>79.199731903485244</v>
      </c>
      <c r="P2094" s="831"/>
      <c r="Q2094" s="831"/>
      <c r="R2094" s="827"/>
      <c r="S2094" s="832"/>
    </row>
    <row r="2095" spans="1:19" ht="14.45" customHeight="1" x14ac:dyDescent="0.2">
      <c r="A2095" s="821" t="s">
        <v>5435</v>
      </c>
      <c r="B2095" s="822" t="s">
        <v>5436</v>
      </c>
      <c r="C2095" s="822" t="s">
        <v>599</v>
      </c>
      <c r="D2095" s="822" t="s">
        <v>5424</v>
      </c>
      <c r="E2095" s="822" t="s">
        <v>5437</v>
      </c>
      <c r="F2095" s="822" t="s">
        <v>5538</v>
      </c>
      <c r="G2095" s="822" t="s">
        <v>758</v>
      </c>
      <c r="H2095" s="831">
        <v>2.33</v>
      </c>
      <c r="I2095" s="831">
        <v>3334.13</v>
      </c>
      <c r="J2095" s="822"/>
      <c r="K2095" s="822">
        <v>1430.9570815450643</v>
      </c>
      <c r="L2095" s="831"/>
      <c r="M2095" s="831"/>
      <c r="N2095" s="822"/>
      <c r="O2095" s="822"/>
      <c r="P2095" s="831"/>
      <c r="Q2095" s="831"/>
      <c r="R2095" s="827"/>
      <c r="S2095" s="832"/>
    </row>
    <row r="2096" spans="1:19" ht="14.45" customHeight="1" x14ac:dyDescent="0.2">
      <c r="A2096" s="821" t="s">
        <v>5435</v>
      </c>
      <c r="B2096" s="822" t="s">
        <v>5436</v>
      </c>
      <c r="C2096" s="822" t="s">
        <v>599</v>
      </c>
      <c r="D2096" s="822" t="s">
        <v>5424</v>
      </c>
      <c r="E2096" s="822" t="s">
        <v>5437</v>
      </c>
      <c r="F2096" s="822" t="s">
        <v>5539</v>
      </c>
      <c r="G2096" s="822" t="s">
        <v>1230</v>
      </c>
      <c r="H2096" s="831">
        <v>5.78</v>
      </c>
      <c r="I2096" s="831">
        <v>3959.33</v>
      </c>
      <c r="J2096" s="822"/>
      <c r="K2096" s="822">
        <v>685.00519031141869</v>
      </c>
      <c r="L2096" s="831"/>
      <c r="M2096" s="831"/>
      <c r="N2096" s="822"/>
      <c r="O2096" s="822"/>
      <c r="P2096" s="831"/>
      <c r="Q2096" s="831"/>
      <c r="R2096" s="827"/>
      <c r="S2096" s="832"/>
    </row>
    <row r="2097" spans="1:19" ht="14.45" customHeight="1" x14ac:dyDescent="0.2">
      <c r="A2097" s="821" t="s">
        <v>5435</v>
      </c>
      <c r="B2097" s="822" t="s">
        <v>5436</v>
      </c>
      <c r="C2097" s="822" t="s">
        <v>599</v>
      </c>
      <c r="D2097" s="822" t="s">
        <v>5424</v>
      </c>
      <c r="E2097" s="822" t="s">
        <v>5437</v>
      </c>
      <c r="F2097" s="822" t="s">
        <v>5540</v>
      </c>
      <c r="G2097" s="822" t="s">
        <v>1230</v>
      </c>
      <c r="H2097" s="831">
        <v>14.799999999999999</v>
      </c>
      <c r="I2097" s="831">
        <v>14975.97</v>
      </c>
      <c r="J2097" s="822"/>
      <c r="K2097" s="822">
        <v>1011.8898648648649</v>
      </c>
      <c r="L2097" s="831"/>
      <c r="M2097" s="831"/>
      <c r="N2097" s="822"/>
      <c r="O2097" s="822"/>
      <c r="P2097" s="831"/>
      <c r="Q2097" s="831"/>
      <c r="R2097" s="827"/>
      <c r="S2097" s="832"/>
    </row>
    <row r="2098" spans="1:19" ht="14.45" customHeight="1" x14ac:dyDescent="0.2">
      <c r="A2098" s="821" t="s">
        <v>5435</v>
      </c>
      <c r="B2098" s="822" t="s">
        <v>5436</v>
      </c>
      <c r="C2098" s="822" t="s">
        <v>599</v>
      </c>
      <c r="D2098" s="822" t="s">
        <v>5424</v>
      </c>
      <c r="E2098" s="822" t="s">
        <v>5437</v>
      </c>
      <c r="F2098" s="822" t="s">
        <v>5541</v>
      </c>
      <c r="G2098" s="822" t="s">
        <v>2118</v>
      </c>
      <c r="H2098" s="831">
        <v>10.14</v>
      </c>
      <c r="I2098" s="831">
        <v>89996.75</v>
      </c>
      <c r="J2098" s="822">
        <v>3.3818629401700537</v>
      </c>
      <c r="K2098" s="822">
        <v>8875.4191321499002</v>
      </c>
      <c r="L2098" s="831">
        <v>3</v>
      </c>
      <c r="M2098" s="831">
        <v>26611.59</v>
      </c>
      <c r="N2098" s="822">
        <v>1</v>
      </c>
      <c r="O2098" s="822">
        <v>8870.5300000000007</v>
      </c>
      <c r="P2098" s="831"/>
      <c r="Q2098" s="831"/>
      <c r="R2098" s="827"/>
      <c r="S2098" s="832"/>
    </row>
    <row r="2099" spans="1:19" ht="14.45" customHeight="1" x14ac:dyDescent="0.2">
      <c r="A2099" s="821" t="s">
        <v>5435</v>
      </c>
      <c r="B2099" s="822" t="s">
        <v>5436</v>
      </c>
      <c r="C2099" s="822" t="s">
        <v>599</v>
      </c>
      <c r="D2099" s="822" t="s">
        <v>5424</v>
      </c>
      <c r="E2099" s="822" t="s">
        <v>5437</v>
      </c>
      <c r="F2099" s="822" t="s">
        <v>5543</v>
      </c>
      <c r="G2099" s="822" t="s">
        <v>2512</v>
      </c>
      <c r="H2099" s="831">
        <v>47.14</v>
      </c>
      <c r="I2099" s="831">
        <v>36971.800000000003</v>
      </c>
      <c r="J2099" s="822"/>
      <c r="K2099" s="822">
        <v>784.29783623249898</v>
      </c>
      <c r="L2099" s="831"/>
      <c r="M2099" s="831"/>
      <c r="N2099" s="822"/>
      <c r="O2099" s="822"/>
      <c r="P2099" s="831"/>
      <c r="Q2099" s="831"/>
      <c r="R2099" s="827"/>
      <c r="S2099" s="832"/>
    </row>
    <row r="2100" spans="1:19" ht="14.45" customHeight="1" x14ac:dyDescent="0.2">
      <c r="A2100" s="821" t="s">
        <v>5435</v>
      </c>
      <c r="B2100" s="822" t="s">
        <v>5436</v>
      </c>
      <c r="C2100" s="822" t="s">
        <v>599</v>
      </c>
      <c r="D2100" s="822" t="s">
        <v>5424</v>
      </c>
      <c r="E2100" s="822" t="s">
        <v>5437</v>
      </c>
      <c r="F2100" s="822" t="s">
        <v>5545</v>
      </c>
      <c r="G2100" s="822" t="s">
        <v>5546</v>
      </c>
      <c r="H2100" s="831">
        <v>7</v>
      </c>
      <c r="I2100" s="831">
        <v>539000</v>
      </c>
      <c r="J2100" s="822">
        <v>7.0957035317646602</v>
      </c>
      <c r="K2100" s="822">
        <v>77000</v>
      </c>
      <c r="L2100" s="831">
        <v>1</v>
      </c>
      <c r="M2100" s="831">
        <v>75961.460000000006</v>
      </c>
      <c r="N2100" s="822">
        <v>1</v>
      </c>
      <c r="O2100" s="822">
        <v>75961.460000000006</v>
      </c>
      <c r="P2100" s="831"/>
      <c r="Q2100" s="831"/>
      <c r="R2100" s="827"/>
      <c r="S2100" s="832"/>
    </row>
    <row r="2101" spans="1:19" ht="14.45" customHeight="1" x14ac:dyDescent="0.2">
      <c r="A2101" s="821" t="s">
        <v>5435</v>
      </c>
      <c r="B2101" s="822" t="s">
        <v>5436</v>
      </c>
      <c r="C2101" s="822" t="s">
        <v>599</v>
      </c>
      <c r="D2101" s="822" t="s">
        <v>5424</v>
      </c>
      <c r="E2101" s="822" t="s">
        <v>5437</v>
      </c>
      <c r="F2101" s="822" t="s">
        <v>5547</v>
      </c>
      <c r="G2101" s="822" t="s">
        <v>912</v>
      </c>
      <c r="H2101" s="831">
        <v>18.91</v>
      </c>
      <c r="I2101" s="831">
        <v>5932.2900000000009</v>
      </c>
      <c r="J2101" s="822">
        <v>219.06536189069428</v>
      </c>
      <c r="K2101" s="822">
        <v>313.71179270227395</v>
      </c>
      <c r="L2101" s="831">
        <v>0.17</v>
      </c>
      <c r="M2101" s="831">
        <v>27.08</v>
      </c>
      <c r="N2101" s="822">
        <v>1</v>
      </c>
      <c r="O2101" s="822">
        <v>159.29411764705881</v>
      </c>
      <c r="P2101" s="831"/>
      <c r="Q2101" s="831"/>
      <c r="R2101" s="827"/>
      <c r="S2101" s="832"/>
    </row>
    <row r="2102" spans="1:19" ht="14.45" customHeight="1" x14ac:dyDescent="0.2">
      <c r="A2102" s="821" t="s">
        <v>5435</v>
      </c>
      <c r="B2102" s="822" t="s">
        <v>5436</v>
      </c>
      <c r="C2102" s="822" t="s">
        <v>599</v>
      </c>
      <c r="D2102" s="822" t="s">
        <v>5424</v>
      </c>
      <c r="E2102" s="822" t="s">
        <v>5437</v>
      </c>
      <c r="F2102" s="822" t="s">
        <v>5548</v>
      </c>
      <c r="G2102" s="822" t="s">
        <v>2824</v>
      </c>
      <c r="H2102" s="831">
        <v>27</v>
      </c>
      <c r="I2102" s="831">
        <v>1109691.3899999999</v>
      </c>
      <c r="J2102" s="822">
        <v>2.3426506192270851</v>
      </c>
      <c r="K2102" s="822">
        <v>41099.681111111109</v>
      </c>
      <c r="L2102" s="831">
        <v>12</v>
      </c>
      <c r="M2102" s="831">
        <v>473690.52</v>
      </c>
      <c r="N2102" s="822">
        <v>1</v>
      </c>
      <c r="O2102" s="822">
        <v>39474.21</v>
      </c>
      <c r="P2102" s="831"/>
      <c r="Q2102" s="831"/>
      <c r="R2102" s="827"/>
      <c r="S2102" s="832"/>
    </row>
    <row r="2103" spans="1:19" ht="14.45" customHeight="1" x14ac:dyDescent="0.2">
      <c r="A2103" s="821" t="s">
        <v>5435</v>
      </c>
      <c r="B2103" s="822" t="s">
        <v>5436</v>
      </c>
      <c r="C2103" s="822" t="s">
        <v>599</v>
      </c>
      <c r="D2103" s="822" t="s">
        <v>5424</v>
      </c>
      <c r="E2103" s="822" t="s">
        <v>5437</v>
      </c>
      <c r="F2103" s="822" t="s">
        <v>5549</v>
      </c>
      <c r="G2103" s="822" t="s">
        <v>2512</v>
      </c>
      <c r="H2103" s="831">
        <v>45.18</v>
      </c>
      <c r="I2103" s="831">
        <v>10363.02</v>
      </c>
      <c r="J2103" s="822">
        <v>8.3566676612181361</v>
      </c>
      <c r="K2103" s="822">
        <v>229.37184594953521</v>
      </c>
      <c r="L2103" s="831">
        <v>13.68</v>
      </c>
      <c r="M2103" s="831">
        <v>1240.0900000000001</v>
      </c>
      <c r="N2103" s="822">
        <v>1</v>
      </c>
      <c r="O2103" s="822">
        <v>90.649853801169598</v>
      </c>
      <c r="P2103" s="831"/>
      <c r="Q2103" s="831"/>
      <c r="R2103" s="827"/>
      <c r="S2103" s="832"/>
    </row>
    <row r="2104" spans="1:19" ht="14.45" customHeight="1" x14ac:dyDescent="0.2">
      <c r="A2104" s="821" t="s">
        <v>5435</v>
      </c>
      <c r="B2104" s="822" t="s">
        <v>5436</v>
      </c>
      <c r="C2104" s="822" t="s">
        <v>599</v>
      </c>
      <c r="D2104" s="822" t="s">
        <v>5424</v>
      </c>
      <c r="E2104" s="822" t="s">
        <v>5437</v>
      </c>
      <c r="F2104" s="822" t="s">
        <v>5550</v>
      </c>
      <c r="G2104" s="822" t="s">
        <v>5551</v>
      </c>
      <c r="H2104" s="831">
        <v>5.91</v>
      </c>
      <c r="I2104" s="831">
        <v>51889.21</v>
      </c>
      <c r="J2104" s="822"/>
      <c r="K2104" s="822">
        <v>8779.9001692047368</v>
      </c>
      <c r="L2104" s="831"/>
      <c r="M2104" s="831"/>
      <c r="N2104" s="822"/>
      <c r="O2104" s="822"/>
      <c r="P2104" s="831"/>
      <c r="Q2104" s="831"/>
      <c r="R2104" s="827"/>
      <c r="S2104" s="832"/>
    </row>
    <row r="2105" spans="1:19" ht="14.45" customHeight="1" x14ac:dyDescent="0.2">
      <c r="A2105" s="821" t="s">
        <v>5435</v>
      </c>
      <c r="B2105" s="822" t="s">
        <v>5436</v>
      </c>
      <c r="C2105" s="822" t="s">
        <v>599</v>
      </c>
      <c r="D2105" s="822" t="s">
        <v>5424</v>
      </c>
      <c r="E2105" s="822" t="s">
        <v>5437</v>
      </c>
      <c r="F2105" s="822" t="s">
        <v>5557</v>
      </c>
      <c r="G2105" s="822" t="s">
        <v>5558</v>
      </c>
      <c r="H2105" s="831">
        <v>7.42</v>
      </c>
      <c r="I2105" s="831">
        <v>54557.240000000005</v>
      </c>
      <c r="J2105" s="822"/>
      <c r="K2105" s="822">
        <v>7352.7277628032352</v>
      </c>
      <c r="L2105" s="831"/>
      <c r="M2105" s="831"/>
      <c r="N2105" s="822"/>
      <c r="O2105" s="822"/>
      <c r="P2105" s="831"/>
      <c r="Q2105" s="831"/>
      <c r="R2105" s="827"/>
      <c r="S2105" s="832"/>
    </row>
    <row r="2106" spans="1:19" ht="14.45" customHeight="1" x14ac:dyDescent="0.2">
      <c r="A2106" s="821" t="s">
        <v>5435</v>
      </c>
      <c r="B2106" s="822" t="s">
        <v>5436</v>
      </c>
      <c r="C2106" s="822" t="s">
        <v>599</v>
      </c>
      <c r="D2106" s="822" t="s">
        <v>5424</v>
      </c>
      <c r="E2106" s="822" t="s">
        <v>5437</v>
      </c>
      <c r="F2106" s="822" t="s">
        <v>5562</v>
      </c>
      <c r="G2106" s="822" t="s">
        <v>2840</v>
      </c>
      <c r="H2106" s="831">
        <v>7</v>
      </c>
      <c r="I2106" s="831">
        <v>530161.68999999994</v>
      </c>
      <c r="J2106" s="822"/>
      <c r="K2106" s="822">
        <v>75737.384285714274</v>
      </c>
      <c r="L2106" s="831"/>
      <c r="M2106" s="831"/>
      <c r="N2106" s="822"/>
      <c r="O2106" s="822"/>
      <c r="P2106" s="831"/>
      <c r="Q2106" s="831"/>
      <c r="R2106" s="827"/>
      <c r="S2106" s="832"/>
    </row>
    <row r="2107" spans="1:19" ht="14.45" customHeight="1" x14ac:dyDescent="0.2">
      <c r="A2107" s="821" t="s">
        <v>5435</v>
      </c>
      <c r="B2107" s="822" t="s">
        <v>5436</v>
      </c>
      <c r="C2107" s="822" t="s">
        <v>599</v>
      </c>
      <c r="D2107" s="822" t="s">
        <v>5424</v>
      </c>
      <c r="E2107" s="822" t="s">
        <v>5437</v>
      </c>
      <c r="F2107" s="822" t="s">
        <v>5563</v>
      </c>
      <c r="G2107" s="822" t="s">
        <v>5564</v>
      </c>
      <c r="H2107" s="831">
        <v>5.83</v>
      </c>
      <c r="I2107" s="831">
        <v>3139.71</v>
      </c>
      <c r="J2107" s="822"/>
      <c r="K2107" s="822">
        <v>538.54373927958829</v>
      </c>
      <c r="L2107" s="831"/>
      <c r="M2107" s="831"/>
      <c r="N2107" s="822"/>
      <c r="O2107" s="822"/>
      <c r="P2107" s="831"/>
      <c r="Q2107" s="831"/>
      <c r="R2107" s="827"/>
      <c r="S2107" s="832"/>
    </row>
    <row r="2108" spans="1:19" ht="14.45" customHeight="1" x14ac:dyDescent="0.2">
      <c r="A2108" s="821" t="s">
        <v>5435</v>
      </c>
      <c r="B2108" s="822" t="s">
        <v>5436</v>
      </c>
      <c r="C2108" s="822" t="s">
        <v>599</v>
      </c>
      <c r="D2108" s="822" t="s">
        <v>5424</v>
      </c>
      <c r="E2108" s="822" t="s">
        <v>5437</v>
      </c>
      <c r="F2108" s="822" t="s">
        <v>5565</v>
      </c>
      <c r="G2108" s="822" t="s">
        <v>2840</v>
      </c>
      <c r="H2108" s="831">
        <v>7</v>
      </c>
      <c r="I2108" s="831">
        <v>331351.39</v>
      </c>
      <c r="J2108" s="822">
        <v>3.097567594652332</v>
      </c>
      <c r="K2108" s="822">
        <v>47335.912857142859</v>
      </c>
      <c r="L2108" s="831">
        <v>2.52</v>
      </c>
      <c r="M2108" s="831">
        <v>106971.48</v>
      </c>
      <c r="N2108" s="822">
        <v>1</v>
      </c>
      <c r="O2108" s="822">
        <v>42449</v>
      </c>
      <c r="P2108" s="831"/>
      <c r="Q2108" s="831"/>
      <c r="R2108" s="827"/>
      <c r="S2108" s="832"/>
    </row>
    <row r="2109" spans="1:19" ht="14.45" customHeight="1" x14ac:dyDescent="0.2">
      <c r="A2109" s="821" t="s">
        <v>5435</v>
      </c>
      <c r="B2109" s="822" t="s">
        <v>5436</v>
      </c>
      <c r="C2109" s="822" t="s">
        <v>599</v>
      </c>
      <c r="D2109" s="822" t="s">
        <v>5424</v>
      </c>
      <c r="E2109" s="822" t="s">
        <v>5437</v>
      </c>
      <c r="F2109" s="822" t="s">
        <v>5567</v>
      </c>
      <c r="G2109" s="822" t="s">
        <v>5551</v>
      </c>
      <c r="H2109" s="831">
        <v>11.51</v>
      </c>
      <c r="I2109" s="831">
        <v>202113.30000000002</v>
      </c>
      <c r="J2109" s="822"/>
      <c r="K2109" s="822">
        <v>17559.800173761949</v>
      </c>
      <c r="L2109" s="831"/>
      <c r="M2109" s="831"/>
      <c r="N2109" s="822"/>
      <c r="O2109" s="822"/>
      <c r="P2109" s="831"/>
      <c r="Q2109" s="831"/>
      <c r="R2109" s="827"/>
      <c r="S2109" s="832"/>
    </row>
    <row r="2110" spans="1:19" ht="14.45" customHeight="1" x14ac:dyDescent="0.2">
      <c r="A2110" s="821" t="s">
        <v>5435</v>
      </c>
      <c r="B2110" s="822" t="s">
        <v>5436</v>
      </c>
      <c r="C2110" s="822" t="s">
        <v>599</v>
      </c>
      <c r="D2110" s="822" t="s">
        <v>5424</v>
      </c>
      <c r="E2110" s="822" t="s">
        <v>5437</v>
      </c>
      <c r="F2110" s="822" t="s">
        <v>5570</v>
      </c>
      <c r="G2110" s="822" t="s">
        <v>5571</v>
      </c>
      <c r="H2110" s="831">
        <v>8</v>
      </c>
      <c r="I2110" s="831">
        <v>469209.31999999995</v>
      </c>
      <c r="J2110" s="822">
        <v>2.9407095292263241</v>
      </c>
      <c r="K2110" s="822">
        <v>58651.164999999994</v>
      </c>
      <c r="L2110" s="831">
        <v>3</v>
      </c>
      <c r="M2110" s="831">
        <v>159556.5</v>
      </c>
      <c r="N2110" s="822">
        <v>1</v>
      </c>
      <c r="O2110" s="822">
        <v>53185.5</v>
      </c>
      <c r="P2110" s="831"/>
      <c r="Q2110" s="831"/>
      <c r="R2110" s="827"/>
      <c r="S2110" s="832"/>
    </row>
    <row r="2111" spans="1:19" ht="14.45" customHeight="1" x14ac:dyDescent="0.2">
      <c r="A2111" s="821" t="s">
        <v>5435</v>
      </c>
      <c r="B2111" s="822" t="s">
        <v>5436</v>
      </c>
      <c r="C2111" s="822" t="s">
        <v>599</v>
      </c>
      <c r="D2111" s="822" t="s">
        <v>5424</v>
      </c>
      <c r="E2111" s="822" t="s">
        <v>5437</v>
      </c>
      <c r="F2111" s="822" t="s">
        <v>5572</v>
      </c>
      <c r="G2111" s="822" t="s">
        <v>2530</v>
      </c>
      <c r="H2111" s="831">
        <v>5</v>
      </c>
      <c r="I2111" s="831">
        <v>7078.22</v>
      </c>
      <c r="J2111" s="822">
        <v>86.42515262515262</v>
      </c>
      <c r="K2111" s="822">
        <v>1415.644</v>
      </c>
      <c r="L2111" s="831">
        <v>1</v>
      </c>
      <c r="M2111" s="831">
        <v>81.900000000000006</v>
      </c>
      <c r="N2111" s="822">
        <v>1</v>
      </c>
      <c r="O2111" s="822">
        <v>81.900000000000006</v>
      </c>
      <c r="P2111" s="831"/>
      <c r="Q2111" s="831"/>
      <c r="R2111" s="827"/>
      <c r="S2111" s="832"/>
    </row>
    <row r="2112" spans="1:19" ht="14.45" customHeight="1" x14ac:dyDescent="0.2">
      <c r="A2112" s="821" t="s">
        <v>5435</v>
      </c>
      <c r="B2112" s="822" t="s">
        <v>5436</v>
      </c>
      <c r="C2112" s="822" t="s">
        <v>599</v>
      </c>
      <c r="D2112" s="822" t="s">
        <v>5424</v>
      </c>
      <c r="E2112" s="822" t="s">
        <v>5437</v>
      </c>
      <c r="F2112" s="822" t="s">
        <v>5573</v>
      </c>
      <c r="G2112" s="822" t="s">
        <v>2645</v>
      </c>
      <c r="H2112" s="831">
        <v>11.700000000000001</v>
      </c>
      <c r="I2112" s="831">
        <v>3296.6099999999997</v>
      </c>
      <c r="J2112" s="822">
        <v>5.8285183875530402</v>
      </c>
      <c r="K2112" s="822">
        <v>281.76153846153841</v>
      </c>
      <c r="L2112" s="831">
        <v>2</v>
      </c>
      <c r="M2112" s="831">
        <v>565.6</v>
      </c>
      <c r="N2112" s="822">
        <v>1</v>
      </c>
      <c r="O2112" s="822">
        <v>282.8</v>
      </c>
      <c r="P2112" s="831"/>
      <c r="Q2112" s="831"/>
      <c r="R2112" s="827"/>
      <c r="S2112" s="832"/>
    </row>
    <row r="2113" spans="1:19" ht="14.45" customHeight="1" x14ac:dyDescent="0.2">
      <c r="A2113" s="821" t="s">
        <v>5435</v>
      </c>
      <c r="B2113" s="822" t="s">
        <v>5436</v>
      </c>
      <c r="C2113" s="822" t="s">
        <v>599</v>
      </c>
      <c r="D2113" s="822" t="s">
        <v>5424</v>
      </c>
      <c r="E2113" s="822" t="s">
        <v>5437</v>
      </c>
      <c r="F2113" s="822" t="s">
        <v>5599</v>
      </c>
      <c r="G2113" s="822" t="s">
        <v>5600</v>
      </c>
      <c r="H2113" s="831">
        <v>5.6899999999999995</v>
      </c>
      <c r="I2113" s="831">
        <v>1748.4099999999999</v>
      </c>
      <c r="J2113" s="822"/>
      <c r="K2113" s="822">
        <v>307.27768014059757</v>
      </c>
      <c r="L2113" s="831"/>
      <c r="M2113" s="831"/>
      <c r="N2113" s="822"/>
      <c r="O2113" s="822"/>
      <c r="P2113" s="831"/>
      <c r="Q2113" s="831"/>
      <c r="R2113" s="827"/>
      <c r="S2113" s="832"/>
    </row>
    <row r="2114" spans="1:19" ht="14.45" customHeight="1" x14ac:dyDescent="0.2">
      <c r="A2114" s="821" t="s">
        <v>5435</v>
      </c>
      <c r="B2114" s="822" t="s">
        <v>5436</v>
      </c>
      <c r="C2114" s="822" t="s">
        <v>599</v>
      </c>
      <c r="D2114" s="822" t="s">
        <v>5424</v>
      </c>
      <c r="E2114" s="822" t="s">
        <v>5437</v>
      </c>
      <c r="F2114" s="822" t="s">
        <v>5601</v>
      </c>
      <c r="G2114" s="822" t="s">
        <v>5600</v>
      </c>
      <c r="H2114" s="831">
        <v>11.190000000000001</v>
      </c>
      <c r="I2114" s="831">
        <v>8596.15</v>
      </c>
      <c r="J2114" s="822"/>
      <c r="K2114" s="822">
        <v>768.19928507596057</v>
      </c>
      <c r="L2114" s="831"/>
      <c r="M2114" s="831"/>
      <c r="N2114" s="822"/>
      <c r="O2114" s="822"/>
      <c r="P2114" s="831"/>
      <c r="Q2114" s="831"/>
      <c r="R2114" s="827"/>
      <c r="S2114" s="832"/>
    </row>
    <row r="2115" spans="1:19" ht="14.45" customHeight="1" x14ac:dyDescent="0.2">
      <c r="A2115" s="821" t="s">
        <v>5435</v>
      </c>
      <c r="B2115" s="822" t="s">
        <v>5436</v>
      </c>
      <c r="C2115" s="822" t="s">
        <v>599</v>
      </c>
      <c r="D2115" s="822" t="s">
        <v>5424</v>
      </c>
      <c r="E2115" s="822" t="s">
        <v>5437</v>
      </c>
      <c r="F2115" s="822" t="s">
        <v>5602</v>
      </c>
      <c r="G2115" s="822" t="s">
        <v>3875</v>
      </c>
      <c r="H2115" s="831"/>
      <c r="I2115" s="831"/>
      <c r="J2115" s="822"/>
      <c r="K2115" s="822"/>
      <c r="L2115" s="831">
        <v>2.4</v>
      </c>
      <c r="M2115" s="831">
        <v>52608.480000000003</v>
      </c>
      <c r="N2115" s="822">
        <v>1</v>
      </c>
      <c r="O2115" s="822">
        <v>21920.2</v>
      </c>
      <c r="P2115" s="831"/>
      <c r="Q2115" s="831"/>
      <c r="R2115" s="827"/>
      <c r="S2115" s="832"/>
    </row>
    <row r="2116" spans="1:19" ht="14.45" customHeight="1" x14ac:dyDescent="0.2">
      <c r="A2116" s="821" t="s">
        <v>5435</v>
      </c>
      <c r="B2116" s="822" t="s">
        <v>5436</v>
      </c>
      <c r="C2116" s="822" t="s">
        <v>599</v>
      </c>
      <c r="D2116" s="822" t="s">
        <v>5424</v>
      </c>
      <c r="E2116" s="822" t="s">
        <v>5437</v>
      </c>
      <c r="F2116" s="822" t="s">
        <v>5605</v>
      </c>
      <c r="G2116" s="822" t="s">
        <v>5606</v>
      </c>
      <c r="H2116" s="831">
        <v>60</v>
      </c>
      <c r="I2116" s="831">
        <v>83634.81</v>
      </c>
      <c r="J2116" s="822"/>
      <c r="K2116" s="822">
        <v>1393.9134999999999</v>
      </c>
      <c r="L2116" s="831"/>
      <c r="M2116" s="831"/>
      <c r="N2116" s="822"/>
      <c r="O2116" s="822"/>
      <c r="P2116" s="831"/>
      <c r="Q2116" s="831"/>
      <c r="R2116" s="827"/>
      <c r="S2116" s="832"/>
    </row>
    <row r="2117" spans="1:19" ht="14.45" customHeight="1" x14ac:dyDescent="0.2">
      <c r="A2117" s="821" t="s">
        <v>5435</v>
      </c>
      <c r="B2117" s="822" t="s">
        <v>5436</v>
      </c>
      <c r="C2117" s="822" t="s">
        <v>599</v>
      </c>
      <c r="D2117" s="822" t="s">
        <v>5424</v>
      </c>
      <c r="E2117" s="822" t="s">
        <v>5437</v>
      </c>
      <c r="F2117" s="822" t="s">
        <v>5607</v>
      </c>
      <c r="G2117" s="822" t="s">
        <v>5606</v>
      </c>
      <c r="H2117" s="831">
        <v>2</v>
      </c>
      <c r="I2117" s="831">
        <v>9134.2000000000007</v>
      </c>
      <c r="J2117" s="822"/>
      <c r="K2117" s="822">
        <v>4567.1000000000004</v>
      </c>
      <c r="L2117" s="831"/>
      <c r="M2117" s="831"/>
      <c r="N2117" s="822"/>
      <c r="O2117" s="822"/>
      <c r="P2117" s="831"/>
      <c r="Q2117" s="831"/>
      <c r="R2117" s="827"/>
      <c r="S2117" s="832"/>
    </row>
    <row r="2118" spans="1:19" ht="14.45" customHeight="1" x14ac:dyDescent="0.2">
      <c r="A2118" s="821" t="s">
        <v>5435</v>
      </c>
      <c r="B2118" s="822" t="s">
        <v>5436</v>
      </c>
      <c r="C2118" s="822" t="s">
        <v>599</v>
      </c>
      <c r="D2118" s="822" t="s">
        <v>5424</v>
      </c>
      <c r="E2118" s="822" t="s">
        <v>5437</v>
      </c>
      <c r="F2118" s="822" t="s">
        <v>5608</v>
      </c>
      <c r="G2118" s="822" t="s">
        <v>2799</v>
      </c>
      <c r="H2118" s="831">
        <v>10</v>
      </c>
      <c r="I2118" s="831">
        <v>230426.4</v>
      </c>
      <c r="J2118" s="822">
        <v>5.6581346010293476</v>
      </c>
      <c r="K2118" s="822">
        <v>23042.639999999999</v>
      </c>
      <c r="L2118" s="831">
        <v>2</v>
      </c>
      <c r="M2118" s="831">
        <v>40724.800000000003</v>
      </c>
      <c r="N2118" s="822">
        <v>1</v>
      </c>
      <c r="O2118" s="822">
        <v>20362.400000000001</v>
      </c>
      <c r="P2118" s="831"/>
      <c r="Q2118" s="831"/>
      <c r="R2118" s="827"/>
      <c r="S2118" s="832"/>
    </row>
    <row r="2119" spans="1:19" ht="14.45" customHeight="1" x14ac:dyDescent="0.2">
      <c r="A2119" s="821" t="s">
        <v>5435</v>
      </c>
      <c r="B2119" s="822" t="s">
        <v>5436</v>
      </c>
      <c r="C2119" s="822" t="s">
        <v>599</v>
      </c>
      <c r="D2119" s="822" t="s">
        <v>5424</v>
      </c>
      <c r="E2119" s="822" t="s">
        <v>5437</v>
      </c>
      <c r="F2119" s="822" t="s">
        <v>5609</v>
      </c>
      <c r="G2119" s="822" t="s">
        <v>5610</v>
      </c>
      <c r="H2119" s="831">
        <v>8.19</v>
      </c>
      <c r="I2119" s="831">
        <v>6423.41</v>
      </c>
      <c r="J2119" s="822"/>
      <c r="K2119" s="822">
        <v>784.29914529914538</v>
      </c>
      <c r="L2119" s="831"/>
      <c r="M2119" s="831"/>
      <c r="N2119" s="822"/>
      <c r="O2119" s="822"/>
      <c r="P2119" s="831"/>
      <c r="Q2119" s="831"/>
      <c r="R2119" s="827"/>
      <c r="S2119" s="832"/>
    </row>
    <row r="2120" spans="1:19" ht="14.45" customHeight="1" x14ac:dyDescent="0.2">
      <c r="A2120" s="821" t="s">
        <v>5435</v>
      </c>
      <c r="B2120" s="822" t="s">
        <v>5436</v>
      </c>
      <c r="C2120" s="822" t="s">
        <v>599</v>
      </c>
      <c r="D2120" s="822" t="s">
        <v>5424</v>
      </c>
      <c r="E2120" s="822" t="s">
        <v>5437</v>
      </c>
      <c r="F2120" s="822" t="s">
        <v>5611</v>
      </c>
      <c r="G2120" s="822" t="s">
        <v>5610</v>
      </c>
      <c r="H2120" s="831">
        <v>33.54</v>
      </c>
      <c r="I2120" s="831">
        <v>7891.58</v>
      </c>
      <c r="J2120" s="822"/>
      <c r="K2120" s="822">
        <v>235.28861061419201</v>
      </c>
      <c r="L2120" s="831"/>
      <c r="M2120" s="831"/>
      <c r="N2120" s="822"/>
      <c r="O2120" s="822"/>
      <c r="P2120" s="831"/>
      <c r="Q2120" s="831"/>
      <c r="R2120" s="827"/>
      <c r="S2120" s="832"/>
    </row>
    <row r="2121" spans="1:19" ht="14.45" customHeight="1" x14ac:dyDescent="0.2">
      <c r="A2121" s="821" t="s">
        <v>5435</v>
      </c>
      <c r="B2121" s="822" t="s">
        <v>5436</v>
      </c>
      <c r="C2121" s="822" t="s">
        <v>599</v>
      </c>
      <c r="D2121" s="822" t="s">
        <v>5424</v>
      </c>
      <c r="E2121" s="822" t="s">
        <v>5437</v>
      </c>
      <c r="F2121" s="822" t="s">
        <v>5612</v>
      </c>
      <c r="G2121" s="822" t="s">
        <v>5610</v>
      </c>
      <c r="H2121" s="831">
        <v>1.77</v>
      </c>
      <c r="I2121" s="831">
        <v>4164.6099999999997</v>
      </c>
      <c r="J2121" s="822"/>
      <c r="K2121" s="822">
        <v>2352.8870056497171</v>
      </c>
      <c r="L2121" s="831"/>
      <c r="M2121" s="831"/>
      <c r="N2121" s="822"/>
      <c r="O2121" s="822"/>
      <c r="P2121" s="831"/>
      <c r="Q2121" s="831"/>
      <c r="R2121" s="827"/>
      <c r="S2121" s="832"/>
    </row>
    <row r="2122" spans="1:19" ht="14.45" customHeight="1" x14ac:dyDescent="0.2">
      <c r="A2122" s="821" t="s">
        <v>5435</v>
      </c>
      <c r="B2122" s="822" t="s">
        <v>5436</v>
      </c>
      <c r="C2122" s="822" t="s">
        <v>599</v>
      </c>
      <c r="D2122" s="822" t="s">
        <v>5424</v>
      </c>
      <c r="E2122" s="822" t="s">
        <v>5437</v>
      </c>
      <c r="F2122" s="822" t="s">
        <v>5615</v>
      </c>
      <c r="G2122" s="822" t="s">
        <v>845</v>
      </c>
      <c r="H2122" s="831">
        <v>100.47999999999999</v>
      </c>
      <c r="I2122" s="831">
        <v>60360.800000000003</v>
      </c>
      <c r="J2122" s="822">
        <v>15.574528912867908</v>
      </c>
      <c r="K2122" s="822">
        <v>600.7245222929937</v>
      </c>
      <c r="L2122" s="831">
        <v>18.18</v>
      </c>
      <c r="M2122" s="831">
        <v>3875.6100000000006</v>
      </c>
      <c r="N2122" s="822">
        <v>1</v>
      </c>
      <c r="O2122" s="822">
        <v>213.17986798679871</v>
      </c>
      <c r="P2122" s="831"/>
      <c r="Q2122" s="831"/>
      <c r="R2122" s="827"/>
      <c r="S2122" s="832"/>
    </row>
    <row r="2123" spans="1:19" ht="14.45" customHeight="1" x14ac:dyDescent="0.2">
      <c r="A2123" s="821" t="s">
        <v>5435</v>
      </c>
      <c r="B2123" s="822" t="s">
        <v>5436</v>
      </c>
      <c r="C2123" s="822" t="s">
        <v>599</v>
      </c>
      <c r="D2123" s="822" t="s">
        <v>5424</v>
      </c>
      <c r="E2123" s="822" t="s">
        <v>5437</v>
      </c>
      <c r="F2123" s="822" t="s">
        <v>5616</v>
      </c>
      <c r="G2123" s="822" t="s">
        <v>845</v>
      </c>
      <c r="H2123" s="831">
        <v>44.1</v>
      </c>
      <c r="I2123" s="831">
        <v>5451.68</v>
      </c>
      <c r="J2123" s="822">
        <v>11.207302031082971</v>
      </c>
      <c r="K2123" s="822">
        <v>123.62086167800454</v>
      </c>
      <c r="L2123" s="831">
        <v>6.67</v>
      </c>
      <c r="M2123" s="831">
        <v>486.44</v>
      </c>
      <c r="N2123" s="822">
        <v>1</v>
      </c>
      <c r="O2123" s="822">
        <v>72.929535232383813</v>
      </c>
      <c r="P2123" s="831"/>
      <c r="Q2123" s="831"/>
      <c r="R2123" s="827"/>
      <c r="S2123" s="832"/>
    </row>
    <row r="2124" spans="1:19" ht="14.45" customHeight="1" x14ac:dyDescent="0.2">
      <c r="A2124" s="821" t="s">
        <v>5435</v>
      </c>
      <c r="B2124" s="822" t="s">
        <v>5436</v>
      </c>
      <c r="C2124" s="822" t="s">
        <v>599</v>
      </c>
      <c r="D2124" s="822" t="s">
        <v>5424</v>
      </c>
      <c r="E2124" s="822" t="s">
        <v>5437</v>
      </c>
      <c r="F2124" s="822" t="s">
        <v>5618</v>
      </c>
      <c r="G2124" s="822" t="s">
        <v>1246</v>
      </c>
      <c r="H2124" s="831">
        <v>4</v>
      </c>
      <c r="I2124" s="831">
        <v>593.84</v>
      </c>
      <c r="J2124" s="822"/>
      <c r="K2124" s="822">
        <v>148.46</v>
      </c>
      <c r="L2124" s="831"/>
      <c r="M2124" s="831"/>
      <c r="N2124" s="822"/>
      <c r="O2124" s="822"/>
      <c r="P2124" s="831"/>
      <c r="Q2124" s="831"/>
      <c r="R2124" s="827"/>
      <c r="S2124" s="832"/>
    </row>
    <row r="2125" spans="1:19" ht="14.45" customHeight="1" x14ac:dyDescent="0.2">
      <c r="A2125" s="821" t="s">
        <v>5435</v>
      </c>
      <c r="B2125" s="822" t="s">
        <v>5436</v>
      </c>
      <c r="C2125" s="822" t="s">
        <v>599</v>
      </c>
      <c r="D2125" s="822" t="s">
        <v>5424</v>
      </c>
      <c r="E2125" s="822" t="s">
        <v>5437</v>
      </c>
      <c r="F2125" s="822" t="s">
        <v>5626</v>
      </c>
      <c r="G2125" s="822" t="s">
        <v>5622</v>
      </c>
      <c r="H2125" s="831"/>
      <c r="I2125" s="831"/>
      <c r="J2125" s="822"/>
      <c r="K2125" s="822"/>
      <c r="L2125" s="831">
        <v>1</v>
      </c>
      <c r="M2125" s="831">
        <v>15123.9</v>
      </c>
      <c r="N2125" s="822">
        <v>1</v>
      </c>
      <c r="O2125" s="822">
        <v>15123.9</v>
      </c>
      <c r="P2125" s="831"/>
      <c r="Q2125" s="831"/>
      <c r="R2125" s="827"/>
      <c r="S2125" s="832"/>
    </row>
    <row r="2126" spans="1:19" ht="14.45" customHeight="1" x14ac:dyDescent="0.2">
      <c r="A2126" s="821" t="s">
        <v>5435</v>
      </c>
      <c r="B2126" s="822" t="s">
        <v>5436</v>
      </c>
      <c r="C2126" s="822" t="s">
        <v>599</v>
      </c>
      <c r="D2126" s="822" t="s">
        <v>5424</v>
      </c>
      <c r="E2126" s="822" t="s">
        <v>5437</v>
      </c>
      <c r="F2126" s="822" t="s">
        <v>5627</v>
      </c>
      <c r="G2126" s="822" t="s">
        <v>752</v>
      </c>
      <c r="H2126" s="831">
        <v>12.469999999999999</v>
      </c>
      <c r="I2126" s="831">
        <v>2287.41</v>
      </c>
      <c r="J2126" s="822">
        <v>41.318822254335259</v>
      </c>
      <c r="K2126" s="822">
        <v>183.43303929430635</v>
      </c>
      <c r="L2126" s="831">
        <v>0.49</v>
      </c>
      <c r="M2126" s="831">
        <v>55.36</v>
      </c>
      <c r="N2126" s="822">
        <v>1</v>
      </c>
      <c r="O2126" s="822">
        <v>112.9795918367347</v>
      </c>
      <c r="P2126" s="831"/>
      <c r="Q2126" s="831"/>
      <c r="R2126" s="827"/>
      <c r="S2126" s="832"/>
    </row>
    <row r="2127" spans="1:19" ht="14.45" customHeight="1" x14ac:dyDescent="0.2">
      <c r="A2127" s="821" t="s">
        <v>5435</v>
      </c>
      <c r="B2127" s="822" t="s">
        <v>5436</v>
      </c>
      <c r="C2127" s="822" t="s">
        <v>599</v>
      </c>
      <c r="D2127" s="822" t="s">
        <v>5424</v>
      </c>
      <c r="E2127" s="822" t="s">
        <v>5437</v>
      </c>
      <c r="F2127" s="822" t="s">
        <v>5629</v>
      </c>
      <c r="G2127" s="822" t="s">
        <v>1039</v>
      </c>
      <c r="H2127" s="831">
        <v>6.15</v>
      </c>
      <c r="I2127" s="831">
        <v>4724.43</v>
      </c>
      <c r="J2127" s="822"/>
      <c r="K2127" s="822">
        <v>768.2</v>
      </c>
      <c r="L2127" s="831"/>
      <c r="M2127" s="831"/>
      <c r="N2127" s="822"/>
      <c r="O2127" s="822"/>
      <c r="P2127" s="831"/>
      <c r="Q2127" s="831"/>
      <c r="R2127" s="827"/>
      <c r="S2127" s="832"/>
    </row>
    <row r="2128" spans="1:19" ht="14.45" customHeight="1" x14ac:dyDescent="0.2">
      <c r="A2128" s="821" t="s">
        <v>5435</v>
      </c>
      <c r="B2128" s="822" t="s">
        <v>5436</v>
      </c>
      <c r="C2128" s="822" t="s">
        <v>599</v>
      </c>
      <c r="D2128" s="822" t="s">
        <v>5424</v>
      </c>
      <c r="E2128" s="822" t="s">
        <v>5437</v>
      </c>
      <c r="F2128" s="822" t="s">
        <v>5630</v>
      </c>
      <c r="G2128" s="822" t="s">
        <v>5631</v>
      </c>
      <c r="H2128" s="831">
        <v>6</v>
      </c>
      <c r="I2128" s="831">
        <v>74481.72</v>
      </c>
      <c r="J2128" s="822"/>
      <c r="K2128" s="822">
        <v>12413.62</v>
      </c>
      <c r="L2128" s="831"/>
      <c r="M2128" s="831"/>
      <c r="N2128" s="822"/>
      <c r="O2128" s="822"/>
      <c r="P2128" s="831"/>
      <c r="Q2128" s="831"/>
      <c r="R2128" s="827"/>
      <c r="S2128" s="832"/>
    </row>
    <row r="2129" spans="1:19" ht="14.45" customHeight="1" x14ac:dyDescent="0.2">
      <c r="A2129" s="821" t="s">
        <v>5435</v>
      </c>
      <c r="B2129" s="822" t="s">
        <v>5436</v>
      </c>
      <c r="C2129" s="822" t="s">
        <v>599</v>
      </c>
      <c r="D2129" s="822" t="s">
        <v>5424</v>
      </c>
      <c r="E2129" s="822" t="s">
        <v>5437</v>
      </c>
      <c r="F2129" s="822" t="s">
        <v>5632</v>
      </c>
      <c r="G2129" s="822" t="s">
        <v>1039</v>
      </c>
      <c r="H2129" s="831">
        <v>4.34</v>
      </c>
      <c r="I2129" s="831">
        <v>1123.8599999999999</v>
      </c>
      <c r="J2129" s="822"/>
      <c r="K2129" s="822">
        <v>258.95391705069125</v>
      </c>
      <c r="L2129" s="831"/>
      <c r="M2129" s="831"/>
      <c r="N2129" s="822"/>
      <c r="O2129" s="822"/>
      <c r="P2129" s="831"/>
      <c r="Q2129" s="831"/>
      <c r="R2129" s="827"/>
      <c r="S2129" s="832"/>
    </row>
    <row r="2130" spans="1:19" ht="14.45" customHeight="1" x14ac:dyDescent="0.2">
      <c r="A2130" s="821" t="s">
        <v>5435</v>
      </c>
      <c r="B2130" s="822" t="s">
        <v>5436</v>
      </c>
      <c r="C2130" s="822" t="s">
        <v>599</v>
      </c>
      <c r="D2130" s="822" t="s">
        <v>5424</v>
      </c>
      <c r="E2130" s="822" t="s">
        <v>5437</v>
      </c>
      <c r="F2130" s="822" t="s">
        <v>5633</v>
      </c>
      <c r="G2130" s="822" t="s">
        <v>1039</v>
      </c>
      <c r="H2130" s="831">
        <v>1.07</v>
      </c>
      <c r="I2130" s="831">
        <v>582.54</v>
      </c>
      <c r="J2130" s="822"/>
      <c r="K2130" s="822">
        <v>544.42990654205596</v>
      </c>
      <c r="L2130" s="831"/>
      <c r="M2130" s="831"/>
      <c r="N2130" s="822"/>
      <c r="O2130" s="822"/>
      <c r="P2130" s="831"/>
      <c r="Q2130" s="831"/>
      <c r="R2130" s="827"/>
      <c r="S2130" s="832"/>
    </row>
    <row r="2131" spans="1:19" ht="14.45" customHeight="1" x14ac:dyDescent="0.2">
      <c r="A2131" s="821" t="s">
        <v>5435</v>
      </c>
      <c r="B2131" s="822" t="s">
        <v>5436</v>
      </c>
      <c r="C2131" s="822" t="s">
        <v>599</v>
      </c>
      <c r="D2131" s="822" t="s">
        <v>5424</v>
      </c>
      <c r="E2131" s="822" t="s">
        <v>5437</v>
      </c>
      <c r="F2131" s="822" t="s">
        <v>5634</v>
      </c>
      <c r="G2131" s="822" t="s">
        <v>5631</v>
      </c>
      <c r="H2131" s="831">
        <v>6</v>
      </c>
      <c r="I2131" s="831">
        <v>99637.74</v>
      </c>
      <c r="J2131" s="822"/>
      <c r="K2131" s="822">
        <v>16606.29</v>
      </c>
      <c r="L2131" s="831"/>
      <c r="M2131" s="831"/>
      <c r="N2131" s="822"/>
      <c r="O2131" s="822"/>
      <c r="P2131" s="831"/>
      <c r="Q2131" s="831"/>
      <c r="R2131" s="827"/>
      <c r="S2131" s="832"/>
    </row>
    <row r="2132" spans="1:19" ht="14.45" customHeight="1" x14ac:dyDescent="0.2">
      <c r="A2132" s="821" t="s">
        <v>5435</v>
      </c>
      <c r="B2132" s="822" t="s">
        <v>5436</v>
      </c>
      <c r="C2132" s="822" t="s">
        <v>599</v>
      </c>
      <c r="D2132" s="822" t="s">
        <v>5424</v>
      </c>
      <c r="E2132" s="822" t="s">
        <v>5437</v>
      </c>
      <c r="F2132" s="822" t="s">
        <v>5635</v>
      </c>
      <c r="G2132" s="822" t="s">
        <v>5636</v>
      </c>
      <c r="H2132" s="831"/>
      <c r="I2132" s="831"/>
      <c r="J2132" s="822"/>
      <c r="K2132" s="822"/>
      <c r="L2132" s="831">
        <v>7</v>
      </c>
      <c r="M2132" s="831">
        <v>1036.6999999999998</v>
      </c>
      <c r="N2132" s="822">
        <v>1</v>
      </c>
      <c r="O2132" s="822">
        <v>148.09999999999997</v>
      </c>
      <c r="P2132" s="831"/>
      <c r="Q2132" s="831"/>
      <c r="R2132" s="827"/>
      <c r="S2132" s="832"/>
    </row>
    <row r="2133" spans="1:19" ht="14.45" customHeight="1" x14ac:dyDescent="0.2">
      <c r="A2133" s="821" t="s">
        <v>5435</v>
      </c>
      <c r="B2133" s="822" t="s">
        <v>5436</v>
      </c>
      <c r="C2133" s="822" t="s">
        <v>599</v>
      </c>
      <c r="D2133" s="822" t="s">
        <v>5424</v>
      </c>
      <c r="E2133" s="822" t="s">
        <v>5437</v>
      </c>
      <c r="F2133" s="822" t="s">
        <v>5638</v>
      </c>
      <c r="G2133" s="822" t="s">
        <v>2512</v>
      </c>
      <c r="H2133" s="831"/>
      <c r="I2133" s="831"/>
      <c r="J2133" s="822"/>
      <c r="K2133" s="822"/>
      <c r="L2133" s="831">
        <v>16.579999999999998</v>
      </c>
      <c r="M2133" s="831">
        <v>7863.43</v>
      </c>
      <c r="N2133" s="822">
        <v>1</v>
      </c>
      <c r="O2133" s="822">
        <v>474.27201447527148</v>
      </c>
      <c r="P2133" s="831"/>
      <c r="Q2133" s="831"/>
      <c r="R2133" s="827"/>
      <c r="S2133" s="832"/>
    </row>
    <row r="2134" spans="1:19" ht="14.45" customHeight="1" x14ac:dyDescent="0.2">
      <c r="A2134" s="821" t="s">
        <v>5435</v>
      </c>
      <c r="B2134" s="822" t="s">
        <v>5436</v>
      </c>
      <c r="C2134" s="822" t="s">
        <v>599</v>
      </c>
      <c r="D2134" s="822" t="s">
        <v>5424</v>
      </c>
      <c r="E2134" s="822" t="s">
        <v>5437</v>
      </c>
      <c r="F2134" s="822" t="s">
        <v>5639</v>
      </c>
      <c r="G2134" s="822" t="s">
        <v>2512</v>
      </c>
      <c r="H2134" s="831"/>
      <c r="I2134" s="831"/>
      <c r="J2134" s="822"/>
      <c r="K2134" s="822"/>
      <c r="L2134" s="831">
        <v>13.190000000000001</v>
      </c>
      <c r="M2134" s="831">
        <v>2697.6200000000003</v>
      </c>
      <c r="N2134" s="822">
        <v>1</v>
      </c>
      <c r="O2134" s="822">
        <v>204.52009097801366</v>
      </c>
      <c r="P2134" s="831"/>
      <c r="Q2134" s="831"/>
      <c r="R2134" s="827"/>
      <c r="S2134" s="832"/>
    </row>
    <row r="2135" spans="1:19" ht="14.45" customHeight="1" x14ac:dyDescent="0.2">
      <c r="A2135" s="821" t="s">
        <v>5435</v>
      </c>
      <c r="B2135" s="822" t="s">
        <v>5436</v>
      </c>
      <c r="C2135" s="822" t="s">
        <v>599</v>
      </c>
      <c r="D2135" s="822" t="s">
        <v>5424</v>
      </c>
      <c r="E2135" s="822" t="s">
        <v>5694</v>
      </c>
      <c r="F2135" s="822" t="s">
        <v>5695</v>
      </c>
      <c r="G2135" s="822" t="s">
        <v>5696</v>
      </c>
      <c r="H2135" s="831">
        <v>6</v>
      </c>
      <c r="I2135" s="831">
        <v>12778.71</v>
      </c>
      <c r="J2135" s="822">
        <v>1.4669287813389658</v>
      </c>
      <c r="K2135" s="822">
        <v>2129.7849999999999</v>
      </c>
      <c r="L2135" s="831">
        <v>4</v>
      </c>
      <c r="M2135" s="831">
        <v>8711.2000000000007</v>
      </c>
      <c r="N2135" s="822">
        <v>1</v>
      </c>
      <c r="O2135" s="822">
        <v>2177.8000000000002</v>
      </c>
      <c r="P2135" s="831"/>
      <c r="Q2135" s="831"/>
      <c r="R2135" s="827"/>
      <c r="S2135" s="832"/>
    </row>
    <row r="2136" spans="1:19" ht="14.45" customHeight="1" x14ac:dyDescent="0.2">
      <c r="A2136" s="821" t="s">
        <v>5435</v>
      </c>
      <c r="B2136" s="822" t="s">
        <v>5436</v>
      </c>
      <c r="C2136" s="822" t="s">
        <v>599</v>
      </c>
      <c r="D2136" s="822" t="s">
        <v>5424</v>
      </c>
      <c r="E2136" s="822" t="s">
        <v>5694</v>
      </c>
      <c r="F2136" s="822" t="s">
        <v>5697</v>
      </c>
      <c r="G2136" s="822" t="s">
        <v>5698</v>
      </c>
      <c r="H2136" s="831">
        <v>12</v>
      </c>
      <c r="I2136" s="831">
        <v>31233.45</v>
      </c>
      <c r="J2136" s="822">
        <v>5.8660975884606721</v>
      </c>
      <c r="K2136" s="822">
        <v>2602.7874999999999</v>
      </c>
      <c r="L2136" s="831">
        <v>2</v>
      </c>
      <c r="M2136" s="831">
        <v>5324.4</v>
      </c>
      <c r="N2136" s="822">
        <v>1</v>
      </c>
      <c r="O2136" s="822">
        <v>2662.2</v>
      </c>
      <c r="P2136" s="831"/>
      <c r="Q2136" s="831"/>
      <c r="R2136" s="827"/>
      <c r="S2136" s="832"/>
    </row>
    <row r="2137" spans="1:19" ht="14.45" customHeight="1" x14ac:dyDescent="0.2">
      <c r="A2137" s="821" t="s">
        <v>5435</v>
      </c>
      <c r="B2137" s="822" t="s">
        <v>5436</v>
      </c>
      <c r="C2137" s="822" t="s">
        <v>599</v>
      </c>
      <c r="D2137" s="822" t="s">
        <v>5424</v>
      </c>
      <c r="E2137" s="822" t="s">
        <v>5703</v>
      </c>
      <c r="F2137" s="822" t="s">
        <v>5706</v>
      </c>
      <c r="G2137" s="822" t="s">
        <v>5707</v>
      </c>
      <c r="H2137" s="831">
        <v>20</v>
      </c>
      <c r="I2137" s="831">
        <v>17340</v>
      </c>
      <c r="J2137" s="822"/>
      <c r="K2137" s="822">
        <v>867</v>
      </c>
      <c r="L2137" s="831"/>
      <c r="M2137" s="831"/>
      <c r="N2137" s="822"/>
      <c r="O2137" s="822"/>
      <c r="P2137" s="831"/>
      <c r="Q2137" s="831"/>
      <c r="R2137" s="827"/>
      <c r="S2137" s="832"/>
    </row>
    <row r="2138" spans="1:19" ht="14.45" customHeight="1" x14ac:dyDescent="0.2">
      <c r="A2138" s="821" t="s">
        <v>5435</v>
      </c>
      <c r="B2138" s="822" t="s">
        <v>5436</v>
      </c>
      <c r="C2138" s="822" t="s">
        <v>599</v>
      </c>
      <c r="D2138" s="822" t="s">
        <v>5424</v>
      </c>
      <c r="E2138" s="822" t="s">
        <v>5703</v>
      </c>
      <c r="F2138" s="822" t="s">
        <v>5708</v>
      </c>
      <c r="G2138" s="822" t="s">
        <v>5709</v>
      </c>
      <c r="H2138" s="831">
        <v>2</v>
      </c>
      <c r="I2138" s="831">
        <v>1928</v>
      </c>
      <c r="J2138" s="822"/>
      <c r="K2138" s="822">
        <v>964</v>
      </c>
      <c r="L2138" s="831"/>
      <c r="M2138" s="831"/>
      <c r="N2138" s="822"/>
      <c r="O2138" s="822"/>
      <c r="P2138" s="831"/>
      <c r="Q2138" s="831"/>
      <c r="R2138" s="827"/>
      <c r="S2138" s="832"/>
    </row>
    <row r="2139" spans="1:19" ht="14.45" customHeight="1" x14ac:dyDescent="0.2">
      <c r="A2139" s="821" t="s">
        <v>5435</v>
      </c>
      <c r="B2139" s="822" t="s">
        <v>5436</v>
      </c>
      <c r="C2139" s="822" t="s">
        <v>599</v>
      </c>
      <c r="D2139" s="822" t="s">
        <v>5424</v>
      </c>
      <c r="E2139" s="822" t="s">
        <v>5735</v>
      </c>
      <c r="F2139" s="822" t="s">
        <v>5738</v>
      </c>
      <c r="G2139" s="822" t="s">
        <v>5739</v>
      </c>
      <c r="H2139" s="831">
        <v>27</v>
      </c>
      <c r="I2139" s="831">
        <v>3294</v>
      </c>
      <c r="J2139" s="822">
        <v>3.8571428571428572</v>
      </c>
      <c r="K2139" s="822">
        <v>122</v>
      </c>
      <c r="L2139" s="831">
        <v>7</v>
      </c>
      <c r="M2139" s="831">
        <v>854</v>
      </c>
      <c r="N2139" s="822">
        <v>1</v>
      </c>
      <c r="O2139" s="822">
        <v>122</v>
      </c>
      <c r="P2139" s="831"/>
      <c r="Q2139" s="831"/>
      <c r="R2139" s="827"/>
      <c r="S2139" s="832"/>
    </row>
    <row r="2140" spans="1:19" ht="14.45" customHeight="1" x14ac:dyDescent="0.2">
      <c r="A2140" s="821" t="s">
        <v>5435</v>
      </c>
      <c r="B2140" s="822" t="s">
        <v>5436</v>
      </c>
      <c r="C2140" s="822" t="s">
        <v>599</v>
      </c>
      <c r="D2140" s="822" t="s">
        <v>5424</v>
      </c>
      <c r="E2140" s="822" t="s">
        <v>5735</v>
      </c>
      <c r="F2140" s="822" t="s">
        <v>5740</v>
      </c>
      <c r="G2140" s="822" t="s">
        <v>5741</v>
      </c>
      <c r="H2140" s="831">
        <v>70</v>
      </c>
      <c r="I2140" s="831">
        <v>10290</v>
      </c>
      <c r="J2140" s="822">
        <v>13.629139072847682</v>
      </c>
      <c r="K2140" s="822">
        <v>147</v>
      </c>
      <c r="L2140" s="831">
        <v>5</v>
      </c>
      <c r="M2140" s="831">
        <v>755</v>
      </c>
      <c r="N2140" s="822">
        <v>1</v>
      </c>
      <c r="O2140" s="822">
        <v>151</v>
      </c>
      <c r="P2140" s="831"/>
      <c r="Q2140" s="831"/>
      <c r="R2140" s="827"/>
      <c r="S2140" s="832"/>
    </row>
    <row r="2141" spans="1:19" ht="14.45" customHeight="1" x14ac:dyDescent="0.2">
      <c r="A2141" s="821" t="s">
        <v>5435</v>
      </c>
      <c r="B2141" s="822" t="s">
        <v>5436</v>
      </c>
      <c r="C2141" s="822" t="s">
        <v>599</v>
      </c>
      <c r="D2141" s="822" t="s">
        <v>5424</v>
      </c>
      <c r="E2141" s="822" t="s">
        <v>5735</v>
      </c>
      <c r="F2141" s="822" t="s">
        <v>5742</v>
      </c>
      <c r="G2141" s="822" t="s">
        <v>5743</v>
      </c>
      <c r="H2141" s="831">
        <v>15</v>
      </c>
      <c r="I2141" s="831">
        <v>2940</v>
      </c>
      <c r="J2141" s="822">
        <v>2.4623115577889445</v>
      </c>
      <c r="K2141" s="822">
        <v>196</v>
      </c>
      <c r="L2141" s="831">
        <v>6</v>
      </c>
      <c r="M2141" s="831">
        <v>1194</v>
      </c>
      <c r="N2141" s="822">
        <v>1</v>
      </c>
      <c r="O2141" s="822">
        <v>199</v>
      </c>
      <c r="P2141" s="831"/>
      <c r="Q2141" s="831"/>
      <c r="R2141" s="827"/>
      <c r="S2141" s="832"/>
    </row>
    <row r="2142" spans="1:19" ht="14.45" customHeight="1" x14ac:dyDescent="0.2">
      <c r="A2142" s="821" t="s">
        <v>5435</v>
      </c>
      <c r="B2142" s="822" t="s">
        <v>5436</v>
      </c>
      <c r="C2142" s="822" t="s">
        <v>599</v>
      </c>
      <c r="D2142" s="822" t="s">
        <v>5424</v>
      </c>
      <c r="E2142" s="822" t="s">
        <v>5735</v>
      </c>
      <c r="F2142" s="822" t="s">
        <v>5744</v>
      </c>
      <c r="G2142" s="822" t="s">
        <v>5745</v>
      </c>
      <c r="H2142" s="831">
        <v>442</v>
      </c>
      <c r="I2142" s="831">
        <v>16354</v>
      </c>
      <c r="J2142" s="822">
        <v>6.4234092694422626</v>
      </c>
      <c r="K2142" s="822">
        <v>37</v>
      </c>
      <c r="L2142" s="831">
        <v>67</v>
      </c>
      <c r="M2142" s="831">
        <v>2546</v>
      </c>
      <c r="N2142" s="822">
        <v>1</v>
      </c>
      <c r="O2142" s="822">
        <v>38</v>
      </c>
      <c r="P2142" s="831"/>
      <c r="Q2142" s="831"/>
      <c r="R2142" s="827"/>
      <c r="S2142" s="832"/>
    </row>
    <row r="2143" spans="1:19" ht="14.45" customHeight="1" x14ac:dyDescent="0.2">
      <c r="A2143" s="821" t="s">
        <v>5435</v>
      </c>
      <c r="B2143" s="822" t="s">
        <v>5436</v>
      </c>
      <c r="C2143" s="822" t="s">
        <v>599</v>
      </c>
      <c r="D2143" s="822" t="s">
        <v>5424</v>
      </c>
      <c r="E2143" s="822" t="s">
        <v>5735</v>
      </c>
      <c r="F2143" s="822" t="s">
        <v>5750</v>
      </c>
      <c r="G2143" s="822" t="s">
        <v>5751</v>
      </c>
      <c r="H2143" s="831">
        <v>1231</v>
      </c>
      <c r="I2143" s="831">
        <v>219118</v>
      </c>
      <c r="J2143" s="822">
        <v>5.0793481536428757</v>
      </c>
      <c r="K2143" s="822">
        <v>178</v>
      </c>
      <c r="L2143" s="831">
        <v>241</v>
      </c>
      <c r="M2143" s="831">
        <v>43139</v>
      </c>
      <c r="N2143" s="822">
        <v>1</v>
      </c>
      <c r="O2143" s="822">
        <v>179</v>
      </c>
      <c r="P2143" s="831"/>
      <c r="Q2143" s="831"/>
      <c r="R2143" s="827"/>
      <c r="S2143" s="832"/>
    </row>
    <row r="2144" spans="1:19" ht="14.45" customHeight="1" x14ac:dyDescent="0.2">
      <c r="A2144" s="821" t="s">
        <v>5435</v>
      </c>
      <c r="B2144" s="822" t="s">
        <v>5436</v>
      </c>
      <c r="C2144" s="822" t="s">
        <v>599</v>
      </c>
      <c r="D2144" s="822" t="s">
        <v>5424</v>
      </c>
      <c r="E2144" s="822" t="s">
        <v>5735</v>
      </c>
      <c r="F2144" s="822" t="s">
        <v>5754</v>
      </c>
      <c r="G2144" s="822" t="s">
        <v>5755</v>
      </c>
      <c r="H2144" s="831">
        <v>237</v>
      </c>
      <c r="I2144" s="831">
        <v>0</v>
      </c>
      <c r="J2144" s="822"/>
      <c r="K2144" s="822">
        <v>0</v>
      </c>
      <c r="L2144" s="831">
        <v>58</v>
      </c>
      <c r="M2144" s="831">
        <v>0</v>
      </c>
      <c r="N2144" s="822"/>
      <c r="O2144" s="822">
        <v>0</v>
      </c>
      <c r="P2144" s="831"/>
      <c r="Q2144" s="831"/>
      <c r="R2144" s="827"/>
      <c r="S2144" s="832"/>
    </row>
    <row r="2145" spans="1:19" ht="14.45" customHeight="1" x14ac:dyDescent="0.2">
      <c r="A2145" s="821" t="s">
        <v>5435</v>
      </c>
      <c r="B2145" s="822" t="s">
        <v>5436</v>
      </c>
      <c r="C2145" s="822" t="s">
        <v>599</v>
      </c>
      <c r="D2145" s="822" t="s">
        <v>5424</v>
      </c>
      <c r="E2145" s="822" t="s">
        <v>5735</v>
      </c>
      <c r="F2145" s="822" t="s">
        <v>5756</v>
      </c>
      <c r="G2145" s="822" t="s">
        <v>5757</v>
      </c>
      <c r="H2145" s="831">
        <v>10</v>
      </c>
      <c r="I2145" s="831">
        <v>0</v>
      </c>
      <c r="J2145" s="822"/>
      <c r="K2145" s="822">
        <v>0</v>
      </c>
      <c r="L2145" s="831">
        <v>4</v>
      </c>
      <c r="M2145" s="831">
        <v>0</v>
      </c>
      <c r="N2145" s="822"/>
      <c r="O2145" s="822">
        <v>0</v>
      </c>
      <c r="P2145" s="831"/>
      <c r="Q2145" s="831"/>
      <c r="R2145" s="827"/>
      <c r="S2145" s="832"/>
    </row>
    <row r="2146" spans="1:19" ht="14.45" customHeight="1" x14ac:dyDescent="0.2">
      <c r="A2146" s="821" t="s">
        <v>5435</v>
      </c>
      <c r="B2146" s="822" t="s">
        <v>5436</v>
      </c>
      <c r="C2146" s="822" t="s">
        <v>599</v>
      </c>
      <c r="D2146" s="822" t="s">
        <v>5424</v>
      </c>
      <c r="E2146" s="822" t="s">
        <v>5735</v>
      </c>
      <c r="F2146" s="822" t="s">
        <v>5758</v>
      </c>
      <c r="G2146" s="822" t="s">
        <v>5759</v>
      </c>
      <c r="H2146" s="831">
        <v>532</v>
      </c>
      <c r="I2146" s="831">
        <v>129808</v>
      </c>
      <c r="J2146" s="822">
        <v>5.1943977591036417</v>
      </c>
      <c r="K2146" s="822">
        <v>244</v>
      </c>
      <c r="L2146" s="831">
        <v>102</v>
      </c>
      <c r="M2146" s="831">
        <v>24990</v>
      </c>
      <c r="N2146" s="822">
        <v>1</v>
      </c>
      <c r="O2146" s="822">
        <v>245</v>
      </c>
      <c r="P2146" s="831"/>
      <c r="Q2146" s="831"/>
      <c r="R2146" s="827"/>
      <c r="S2146" s="832"/>
    </row>
    <row r="2147" spans="1:19" ht="14.45" customHeight="1" x14ac:dyDescent="0.2">
      <c r="A2147" s="821" t="s">
        <v>5435</v>
      </c>
      <c r="B2147" s="822" t="s">
        <v>5436</v>
      </c>
      <c r="C2147" s="822" t="s">
        <v>599</v>
      </c>
      <c r="D2147" s="822" t="s">
        <v>5424</v>
      </c>
      <c r="E2147" s="822" t="s">
        <v>5735</v>
      </c>
      <c r="F2147" s="822" t="s">
        <v>5760</v>
      </c>
      <c r="G2147" s="822" t="s">
        <v>5761</v>
      </c>
      <c r="H2147" s="831">
        <v>1330</v>
      </c>
      <c r="I2147" s="831">
        <v>44333.310000000012</v>
      </c>
      <c r="J2147" s="822">
        <v>5.2362280240709156</v>
      </c>
      <c r="K2147" s="822">
        <v>33.333315789473694</v>
      </c>
      <c r="L2147" s="831">
        <v>254</v>
      </c>
      <c r="M2147" s="831">
        <v>8466.65</v>
      </c>
      <c r="N2147" s="822">
        <v>1</v>
      </c>
      <c r="O2147" s="822">
        <v>33.333267716535431</v>
      </c>
      <c r="P2147" s="831"/>
      <c r="Q2147" s="831"/>
      <c r="R2147" s="827"/>
      <c r="S2147" s="832"/>
    </row>
    <row r="2148" spans="1:19" ht="14.45" customHeight="1" x14ac:dyDescent="0.2">
      <c r="A2148" s="821" t="s">
        <v>5435</v>
      </c>
      <c r="B2148" s="822" t="s">
        <v>5436</v>
      </c>
      <c r="C2148" s="822" t="s">
        <v>599</v>
      </c>
      <c r="D2148" s="822" t="s">
        <v>5424</v>
      </c>
      <c r="E2148" s="822" t="s">
        <v>5735</v>
      </c>
      <c r="F2148" s="822" t="s">
        <v>5762</v>
      </c>
      <c r="G2148" s="822" t="s">
        <v>5763</v>
      </c>
      <c r="H2148" s="831">
        <v>1177</v>
      </c>
      <c r="I2148" s="831">
        <v>43549</v>
      </c>
      <c r="J2148" s="822">
        <v>5.3303549571603428</v>
      </c>
      <c r="K2148" s="822">
        <v>37</v>
      </c>
      <c r="L2148" s="831">
        <v>215</v>
      </c>
      <c r="M2148" s="831">
        <v>8170</v>
      </c>
      <c r="N2148" s="822">
        <v>1</v>
      </c>
      <c r="O2148" s="822">
        <v>38</v>
      </c>
      <c r="P2148" s="831"/>
      <c r="Q2148" s="831"/>
      <c r="R2148" s="827"/>
      <c r="S2148" s="832"/>
    </row>
    <row r="2149" spans="1:19" ht="14.45" customHeight="1" x14ac:dyDescent="0.2">
      <c r="A2149" s="821" t="s">
        <v>5435</v>
      </c>
      <c r="B2149" s="822" t="s">
        <v>5436</v>
      </c>
      <c r="C2149" s="822" t="s">
        <v>599</v>
      </c>
      <c r="D2149" s="822" t="s">
        <v>5424</v>
      </c>
      <c r="E2149" s="822" t="s">
        <v>5735</v>
      </c>
      <c r="F2149" s="822" t="s">
        <v>5766</v>
      </c>
      <c r="G2149" s="822" t="s">
        <v>5767</v>
      </c>
      <c r="H2149" s="831">
        <v>141</v>
      </c>
      <c r="I2149" s="831">
        <v>4512</v>
      </c>
      <c r="J2149" s="822">
        <v>3.6953316953316953</v>
      </c>
      <c r="K2149" s="822">
        <v>32</v>
      </c>
      <c r="L2149" s="831">
        <v>37</v>
      </c>
      <c r="M2149" s="831">
        <v>1221</v>
      </c>
      <c r="N2149" s="822">
        <v>1</v>
      </c>
      <c r="O2149" s="822">
        <v>33</v>
      </c>
      <c r="P2149" s="831"/>
      <c r="Q2149" s="831"/>
      <c r="R2149" s="827"/>
      <c r="S2149" s="832"/>
    </row>
    <row r="2150" spans="1:19" ht="14.45" customHeight="1" x14ac:dyDescent="0.2">
      <c r="A2150" s="821" t="s">
        <v>5435</v>
      </c>
      <c r="B2150" s="822" t="s">
        <v>5436</v>
      </c>
      <c r="C2150" s="822" t="s">
        <v>599</v>
      </c>
      <c r="D2150" s="822" t="s">
        <v>5424</v>
      </c>
      <c r="E2150" s="822" t="s">
        <v>5735</v>
      </c>
      <c r="F2150" s="822" t="s">
        <v>5768</v>
      </c>
      <c r="G2150" s="822" t="s">
        <v>5769</v>
      </c>
      <c r="H2150" s="831">
        <v>219</v>
      </c>
      <c r="I2150" s="831">
        <v>28908</v>
      </c>
      <c r="J2150" s="822">
        <v>3.9654320987654321</v>
      </c>
      <c r="K2150" s="822">
        <v>132</v>
      </c>
      <c r="L2150" s="831">
        <v>54</v>
      </c>
      <c r="M2150" s="831">
        <v>7290</v>
      </c>
      <c r="N2150" s="822">
        <v>1</v>
      </c>
      <c r="O2150" s="822">
        <v>135</v>
      </c>
      <c r="P2150" s="831"/>
      <c r="Q2150" s="831"/>
      <c r="R2150" s="827"/>
      <c r="S2150" s="832"/>
    </row>
    <row r="2151" spans="1:19" ht="14.45" customHeight="1" x14ac:dyDescent="0.2">
      <c r="A2151" s="821" t="s">
        <v>5435</v>
      </c>
      <c r="B2151" s="822" t="s">
        <v>5436</v>
      </c>
      <c r="C2151" s="822" t="s">
        <v>599</v>
      </c>
      <c r="D2151" s="822" t="s">
        <v>5424</v>
      </c>
      <c r="E2151" s="822" t="s">
        <v>5735</v>
      </c>
      <c r="F2151" s="822" t="s">
        <v>5774</v>
      </c>
      <c r="G2151" s="822" t="s">
        <v>5775</v>
      </c>
      <c r="H2151" s="831">
        <v>122</v>
      </c>
      <c r="I2151" s="831">
        <v>43310</v>
      </c>
      <c r="J2151" s="822">
        <v>9.3059733562526858</v>
      </c>
      <c r="K2151" s="822">
        <v>355</v>
      </c>
      <c r="L2151" s="831">
        <v>13</v>
      </c>
      <c r="M2151" s="831">
        <v>4654</v>
      </c>
      <c r="N2151" s="822">
        <v>1</v>
      </c>
      <c r="O2151" s="822">
        <v>358</v>
      </c>
      <c r="P2151" s="831"/>
      <c r="Q2151" s="831"/>
      <c r="R2151" s="827"/>
      <c r="S2151" s="832"/>
    </row>
    <row r="2152" spans="1:19" ht="14.45" customHeight="1" x14ac:dyDescent="0.2">
      <c r="A2152" s="821" t="s">
        <v>5435</v>
      </c>
      <c r="B2152" s="822" t="s">
        <v>5436</v>
      </c>
      <c r="C2152" s="822" t="s">
        <v>599</v>
      </c>
      <c r="D2152" s="822" t="s">
        <v>5424</v>
      </c>
      <c r="E2152" s="822" t="s">
        <v>5735</v>
      </c>
      <c r="F2152" s="822" t="s">
        <v>5776</v>
      </c>
      <c r="G2152" s="822" t="s">
        <v>5777</v>
      </c>
      <c r="H2152" s="831">
        <v>296</v>
      </c>
      <c r="I2152" s="831">
        <v>17464</v>
      </c>
      <c r="J2152" s="822">
        <v>4.6176626123744047</v>
      </c>
      <c r="K2152" s="822">
        <v>59</v>
      </c>
      <c r="L2152" s="831">
        <v>62</v>
      </c>
      <c r="M2152" s="831">
        <v>3782</v>
      </c>
      <c r="N2152" s="822">
        <v>1</v>
      </c>
      <c r="O2152" s="822">
        <v>61</v>
      </c>
      <c r="P2152" s="831"/>
      <c r="Q2152" s="831"/>
      <c r="R2152" s="827"/>
      <c r="S2152" s="832"/>
    </row>
    <row r="2153" spans="1:19" ht="14.45" customHeight="1" x14ac:dyDescent="0.2">
      <c r="A2153" s="821" t="s">
        <v>5435</v>
      </c>
      <c r="B2153" s="822" t="s">
        <v>5436</v>
      </c>
      <c r="C2153" s="822" t="s">
        <v>599</v>
      </c>
      <c r="D2153" s="822" t="s">
        <v>5424</v>
      </c>
      <c r="E2153" s="822" t="s">
        <v>5735</v>
      </c>
      <c r="F2153" s="822" t="s">
        <v>5782</v>
      </c>
      <c r="G2153" s="822" t="s">
        <v>5783</v>
      </c>
      <c r="H2153" s="831">
        <v>1</v>
      </c>
      <c r="I2153" s="831">
        <v>116</v>
      </c>
      <c r="J2153" s="822">
        <v>1</v>
      </c>
      <c r="K2153" s="822">
        <v>116</v>
      </c>
      <c r="L2153" s="831">
        <v>1</v>
      </c>
      <c r="M2153" s="831">
        <v>116</v>
      </c>
      <c r="N2153" s="822">
        <v>1</v>
      </c>
      <c r="O2153" s="822">
        <v>116</v>
      </c>
      <c r="P2153" s="831"/>
      <c r="Q2153" s="831"/>
      <c r="R2153" s="827"/>
      <c r="S2153" s="832"/>
    </row>
    <row r="2154" spans="1:19" ht="14.45" customHeight="1" x14ac:dyDescent="0.2">
      <c r="A2154" s="821" t="s">
        <v>5435</v>
      </c>
      <c r="B2154" s="822" t="s">
        <v>5436</v>
      </c>
      <c r="C2154" s="822" t="s">
        <v>599</v>
      </c>
      <c r="D2154" s="822" t="s">
        <v>5424</v>
      </c>
      <c r="E2154" s="822" t="s">
        <v>5735</v>
      </c>
      <c r="F2154" s="822" t="s">
        <v>5784</v>
      </c>
      <c r="G2154" s="822" t="s">
        <v>5785</v>
      </c>
      <c r="H2154" s="831">
        <v>50</v>
      </c>
      <c r="I2154" s="831">
        <v>0</v>
      </c>
      <c r="J2154" s="822"/>
      <c r="K2154" s="822">
        <v>0</v>
      </c>
      <c r="L2154" s="831">
        <v>10</v>
      </c>
      <c r="M2154" s="831">
        <v>0</v>
      </c>
      <c r="N2154" s="822"/>
      <c r="O2154" s="822">
        <v>0</v>
      </c>
      <c r="P2154" s="831"/>
      <c r="Q2154" s="831"/>
      <c r="R2154" s="827"/>
      <c r="S2154" s="832"/>
    </row>
    <row r="2155" spans="1:19" ht="14.45" customHeight="1" x14ac:dyDescent="0.2">
      <c r="A2155" s="821" t="s">
        <v>5435</v>
      </c>
      <c r="B2155" s="822" t="s">
        <v>5436</v>
      </c>
      <c r="C2155" s="822" t="s">
        <v>599</v>
      </c>
      <c r="D2155" s="822" t="s">
        <v>2887</v>
      </c>
      <c r="E2155" s="822" t="s">
        <v>5437</v>
      </c>
      <c r="F2155" s="822" t="s">
        <v>5438</v>
      </c>
      <c r="G2155" s="822" t="s">
        <v>5439</v>
      </c>
      <c r="H2155" s="831"/>
      <c r="I2155" s="831"/>
      <c r="J2155" s="822"/>
      <c r="K2155" s="822"/>
      <c r="L2155" s="831">
        <v>2.8000000000000003</v>
      </c>
      <c r="M2155" s="831">
        <v>152.32</v>
      </c>
      <c r="N2155" s="822">
        <v>1</v>
      </c>
      <c r="O2155" s="822">
        <v>54.399999999999991</v>
      </c>
      <c r="P2155" s="831"/>
      <c r="Q2155" s="831"/>
      <c r="R2155" s="827"/>
      <c r="S2155" s="832"/>
    </row>
    <row r="2156" spans="1:19" ht="14.45" customHeight="1" x14ac:dyDescent="0.2">
      <c r="A2156" s="821" t="s">
        <v>5435</v>
      </c>
      <c r="B2156" s="822" t="s">
        <v>5436</v>
      </c>
      <c r="C2156" s="822" t="s">
        <v>599</v>
      </c>
      <c r="D2156" s="822" t="s">
        <v>2887</v>
      </c>
      <c r="E2156" s="822" t="s">
        <v>5437</v>
      </c>
      <c r="F2156" s="822" t="s">
        <v>5440</v>
      </c>
      <c r="G2156" s="822" t="s">
        <v>5439</v>
      </c>
      <c r="H2156" s="831"/>
      <c r="I2156" s="831"/>
      <c r="J2156" s="822"/>
      <c r="K2156" s="822"/>
      <c r="L2156" s="831">
        <v>1.5999999999999999</v>
      </c>
      <c r="M2156" s="831">
        <v>174.16</v>
      </c>
      <c r="N2156" s="822">
        <v>1</v>
      </c>
      <c r="O2156" s="822">
        <v>108.85000000000001</v>
      </c>
      <c r="P2156" s="831"/>
      <c r="Q2156" s="831"/>
      <c r="R2156" s="827"/>
      <c r="S2156" s="832"/>
    </row>
    <row r="2157" spans="1:19" ht="14.45" customHeight="1" x14ac:dyDescent="0.2">
      <c r="A2157" s="821" t="s">
        <v>5435</v>
      </c>
      <c r="B2157" s="822" t="s">
        <v>5436</v>
      </c>
      <c r="C2157" s="822" t="s">
        <v>599</v>
      </c>
      <c r="D2157" s="822" t="s">
        <v>2887</v>
      </c>
      <c r="E2157" s="822" t="s">
        <v>5437</v>
      </c>
      <c r="F2157" s="822" t="s">
        <v>5442</v>
      </c>
      <c r="G2157" s="822" t="s">
        <v>5443</v>
      </c>
      <c r="H2157" s="831"/>
      <c r="I2157" s="831"/>
      <c r="J2157" s="822"/>
      <c r="K2157" s="822"/>
      <c r="L2157" s="831">
        <v>1</v>
      </c>
      <c r="M2157" s="831">
        <v>12.85</v>
      </c>
      <c r="N2157" s="822">
        <v>1</v>
      </c>
      <c r="O2157" s="822">
        <v>12.85</v>
      </c>
      <c r="P2157" s="831">
        <v>0.60000000000000009</v>
      </c>
      <c r="Q2157" s="831">
        <v>7.7099999999999991</v>
      </c>
      <c r="R2157" s="827">
        <v>0.6</v>
      </c>
      <c r="S2157" s="832">
        <v>12.849999999999996</v>
      </c>
    </row>
    <row r="2158" spans="1:19" ht="14.45" customHeight="1" x14ac:dyDescent="0.2">
      <c r="A2158" s="821" t="s">
        <v>5435</v>
      </c>
      <c r="B2158" s="822" t="s">
        <v>5436</v>
      </c>
      <c r="C2158" s="822" t="s">
        <v>599</v>
      </c>
      <c r="D2158" s="822" t="s">
        <v>2887</v>
      </c>
      <c r="E2158" s="822" t="s">
        <v>5437</v>
      </c>
      <c r="F2158" s="822" t="s">
        <v>5444</v>
      </c>
      <c r="G2158" s="822" t="s">
        <v>5445</v>
      </c>
      <c r="H2158" s="831"/>
      <c r="I2158" s="831"/>
      <c r="J2158" s="822"/>
      <c r="K2158" s="822"/>
      <c r="L2158" s="831">
        <v>4.0999999999999996</v>
      </c>
      <c r="M2158" s="831">
        <v>830.62</v>
      </c>
      <c r="N2158" s="822">
        <v>1</v>
      </c>
      <c r="O2158" s="822">
        <v>202.59024390243906</v>
      </c>
      <c r="P2158" s="831">
        <v>30</v>
      </c>
      <c r="Q2158" s="831">
        <v>6162.01</v>
      </c>
      <c r="R2158" s="827">
        <v>7.4185668536755678</v>
      </c>
      <c r="S2158" s="832">
        <v>205.40033333333335</v>
      </c>
    </row>
    <row r="2159" spans="1:19" ht="14.45" customHeight="1" x14ac:dyDescent="0.2">
      <c r="A2159" s="821" t="s">
        <v>5435</v>
      </c>
      <c r="B2159" s="822" t="s">
        <v>5436</v>
      </c>
      <c r="C2159" s="822" t="s">
        <v>599</v>
      </c>
      <c r="D2159" s="822" t="s">
        <v>2887</v>
      </c>
      <c r="E2159" s="822" t="s">
        <v>5437</v>
      </c>
      <c r="F2159" s="822" t="s">
        <v>5452</v>
      </c>
      <c r="G2159" s="822" t="s">
        <v>884</v>
      </c>
      <c r="H2159" s="831"/>
      <c r="I2159" s="831"/>
      <c r="J2159" s="822"/>
      <c r="K2159" s="822"/>
      <c r="L2159" s="831"/>
      <c r="M2159" s="831"/>
      <c r="N2159" s="822"/>
      <c r="O2159" s="822"/>
      <c r="P2159" s="831">
        <v>0.89</v>
      </c>
      <c r="Q2159" s="831">
        <v>97.29</v>
      </c>
      <c r="R2159" s="827"/>
      <c r="S2159" s="832">
        <v>109.31460674157304</v>
      </c>
    </row>
    <row r="2160" spans="1:19" ht="14.45" customHeight="1" x14ac:dyDescent="0.2">
      <c r="A2160" s="821" t="s">
        <v>5435</v>
      </c>
      <c r="B2160" s="822" t="s">
        <v>5436</v>
      </c>
      <c r="C2160" s="822" t="s">
        <v>599</v>
      </c>
      <c r="D2160" s="822" t="s">
        <v>2887</v>
      </c>
      <c r="E2160" s="822" t="s">
        <v>5437</v>
      </c>
      <c r="F2160" s="822" t="s">
        <v>5454</v>
      </c>
      <c r="G2160" s="822" t="s">
        <v>884</v>
      </c>
      <c r="H2160" s="831"/>
      <c r="I2160" s="831"/>
      <c r="J2160" s="822"/>
      <c r="K2160" s="822"/>
      <c r="L2160" s="831"/>
      <c r="M2160" s="831"/>
      <c r="N2160" s="822"/>
      <c r="O2160" s="822"/>
      <c r="P2160" s="831">
        <v>0.18</v>
      </c>
      <c r="Q2160" s="831">
        <v>58.41</v>
      </c>
      <c r="R2160" s="827"/>
      <c r="S2160" s="832">
        <v>324.5</v>
      </c>
    </row>
    <row r="2161" spans="1:19" ht="14.45" customHeight="1" x14ac:dyDescent="0.2">
      <c r="A2161" s="821" t="s">
        <v>5435</v>
      </c>
      <c r="B2161" s="822" t="s">
        <v>5436</v>
      </c>
      <c r="C2161" s="822" t="s">
        <v>599</v>
      </c>
      <c r="D2161" s="822" t="s">
        <v>2887</v>
      </c>
      <c r="E2161" s="822" t="s">
        <v>5437</v>
      </c>
      <c r="F2161" s="822" t="s">
        <v>5459</v>
      </c>
      <c r="G2161" s="822" t="s">
        <v>2824</v>
      </c>
      <c r="H2161" s="831"/>
      <c r="I2161" s="831"/>
      <c r="J2161" s="822"/>
      <c r="K2161" s="822"/>
      <c r="L2161" s="831">
        <v>44.71</v>
      </c>
      <c r="M2161" s="831">
        <v>585555.61</v>
      </c>
      <c r="N2161" s="822">
        <v>1</v>
      </c>
      <c r="O2161" s="822">
        <v>13096.748154775218</v>
      </c>
      <c r="P2161" s="831">
        <v>148.19</v>
      </c>
      <c r="Q2161" s="831">
        <v>1165057.49</v>
      </c>
      <c r="R2161" s="827">
        <v>1.9896615626310881</v>
      </c>
      <c r="S2161" s="832">
        <v>7861.9170659288748</v>
      </c>
    </row>
    <row r="2162" spans="1:19" ht="14.45" customHeight="1" x14ac:dyDescent="0.2">
      <c r="A2162" s="821" t="s">
        <v>5435</v>
      </c>
      <c r="B2162" s="822" t="s">
        <v>5436</v>
      </c>
      <c r="C2162" s="822" t="s">
        <v>599</v>
      </c>
      <c r="D2162" s="822" t="s">
        <v>2887</v>
      </c>
      <c r="E2162" s="822" t="s">
        <v>5437</v>
      </c>
      <c r="F2162" s="822" t="s">
        <v>5463</v>
      </c>
      <c r="G2162" s="822" t="s">
        <v>5461</v>
      </c>
      <c r="H2162" s="831"/>
      <c r="I2162" s="831"/>
      <c r="J2162" s="822"/>
      <c r="K2162" s="822"/>
      <c r="L2162" s="831"/>
      <c r="M2162" s="831"/>
      <c r="N2162" s="822"/>
      <c r="O2162" s="822"/>
      <c r="P2162" s="831">
        <v>4</v>
      </c>
      <c r="Q2162" s="831">
        <v>436762</v>
      </c>
      <c r="R2162" s="827"/>
      <c r="S2162" s="832">
        <v>109190.5</v>
      </c>
    </row>
    <row r="2163" spans="1:19" ht="14.45" customHeight="1" x14ac:dyDescent="0.2">
      <c r="A2163" s="821" t="s">
        <v>5435</v>
      </c>
      <c r="B2163" s="822" t="s">
        <v>5436</v>
      </c>
      <c r="C2163" s="822" t="s">
        <v>599</v>
      </c>
      <c r="D2163" s="822" t="s">
        <v>2887</v>
      </c>
      <c r="E2163" s="822" t="s">
        <v>5437</v>
      </c>
      <c r="F2163" s="822" t="s">
        <v>5464</v>
      </c>
      <c r="G2163" s="822" t="s">
        <v>5465</v>
      </c>
      <c r="H2163" s="831"/>
      <c r="I2163" s="831"/>
      <c r="J2163" s="822"/>
      <c r="K2163" s="822"/>
      <c r="L2163" s="831"/>
      <c r="M2163" s="831"/>
      <c r="N2163" s="822"/>
      <c r="O2163" s="822"/>
      <c r="P2163" s="831">
        <v>1</v>
      </c>
      <c r="Q2163" s="831">
        <v>78827</v>
      </c>
      <c r="R2163" s="827"/>
      <c r="S2163" s="832">
        <v>78827</v>
      </c>
    </row>
    <row r="2164" spans="1:19" ht="14.45" customHeight="1" x14ac:dyDescent="0.2">
      <c r="A2164" s="821" t="s">
        <v>5435</v>
      </c>
      <c r="B2164" s="822" t="s">
        <v>5436</v>
      </c>
      <c r="C2164" s="822" t="s">
        <v>599</v>
      </c>
      <c r="D2164" s="822" t="s">
        <v>2887</v>
      </c>
      <c r="E2164" s="822" t="s">
        <v>5437</v>
      </c>
      <c r="F2164" s="822" t="s">
        <v>5466</v>
      </c>
      <c r="G2164" s="822" t="s">
        <v>5467</v>
      </c>
      <c r="H2164" s="831"/>
      <c r="I2164" s="831"/>
      <c r="J2164" s="822"/>
      <c r="K2164" s="822"/>
      <c r="L2164" s="831">
        <v>1</v>
      </c>
      <c r="M2164" s="831">
        <v>24022.2</v>
      </c>
      <c r="N2164" s="822">
        <v>1</v>
      </c>
      <c r="O2164" s="822">
        <v>24022.2</v>
      </c>
      <c r="P2164" s="831">
        <v>1</v>
      </c>
      <c r="Q2164" s="831">
        <v>5812.75</v>
      </c>
      <c r="R2164" s="827">
        <v>0.24197409063283129</v>
      </c>
      <c r="S2164" s="832">
        <v>5812.75</v>
      </c>
    </row>
    <row r="2165" spans="1:19" ht="14.45" customHeight="1" x14ac:dyDescent="0.2">
      <c r="A2165" s="821" t="s">
        <v>5435</v>
      </c>
      <c r="B2165" s="822" t="s">
        <v>5436</v>
      </c>
      <c r="C2165" s="822" t="s">
        <v>599</v>
      </c>
      <c r="D2165" s="822" t="s">
        <v>2887</v>
      </c>
      <c r="E2165" s="822" t="s">
        <v>5437</v>
      </c>
      <c r="F2165" s="822" t="s">
        <v>5468</v>
      </c>
      <c r="G2165" s="822" t="s">
        <v>5469</v>
      </c>
      <c r="H2165" s="831"/>
      <c r="I2165" s="831"/>
      <c r="J2165" s="822"/>
      <c r="K2165" s="822"/>
      <c r="L2165" s="831">
        <v>14</v>
      </c>
      <c r="M2165" s="831">
        <v>115635.1</v>
      </c>
      <c r="N2165" s="822">
        <v>1</v>
      </c>
      <c r="O2165" s="822">
        <v>8259.65</v>
      </c>
      <c r="P2165" s="831">
        <v>39</v>
      </c>
      <c r="Q2165" s="831">
        <v>294700.25</v>
      </c>
      <c r="R2165" s="827">
        <v>2.5485363008290736</v>
      </c>
      <c r="S2165" s="832">
        <v>7556.416666666667</v>
      </c>
    </row>
    <row r="2166" spans="1:19" ht="14.45" customHeight="1" x14ac:dyDescent="0.2">
      <c r="A2166" s="821" t="s">
        <v>5435</v>
      </c>
      <c r="B2166" s="822" t="s">
        <v>5436</v>
      </c>
      <c r="C2166" s="822" t="s">
        <v>599</v>
      </c>
      <c r="D2166" s="822" t="s">
        <v>2887</v>
      </c>
      <c r="E2166" s="822" t="s">
        <v>5437</v>
      </c>
      <c r="F2166" s="822" t="s">
        <v>5473</v>
      </c>
      <c r="G2166" s="822" t="s">
        <v>2095</v>
      </c>
      <c r="H2166" s="831"/>
      <c r="I2166" s="831"/>
      <c r="J2166" s="822"/>
      <c r="K2166" s="822"/>
      <c r="L2166" s="831">
        <v>13.53</v>
      </c>
      <c r="M2166" s="831">
        <v>87296.78</v>
      </c>
      <c r="N2166" s="822">
        <v>1</v>
      </c>
      <c r="O2166" s="822">
        <v>6452.0901699926089</v>
      </c>
      <c r="P2166" s="831">
        <v>52.3</v>
      </c>
      <c r="Q2166" s="831">
        <v>337304.13</v>
      </c>
      <c r="R2166" s="827">
        <v>3.8638782553033457</v>
      </c>
      <c r="S2166" s="832">
        <v>6449.4097514340347</v>
      </c>
    </row>
    <row r="2167" spans="1:19" ht="14.45" customHeight="1" x14ac:dyDescent="0.2">
      <c r="A2167" s="821" t="s">
        <v>5435</v>
      </c>
      <c r="B2167" s="822" t="s">
        <v>5436</v>
      </c>
      <c r="C2167" s="822" t="s">
        <v>599</v>
      </c>
      <c r="D2167" s="822" t="s">
        <v>2887</v>
      </c>
      <c r="E2167" s="822" t="s">
        <v>5437</v>
      </c>
      <c r="F2167" s="822" t="s">
        <v>5474</v>
      </c>
      <c r="G2167" s="822" t="s">
        <v>2095</v>
      </c>
      <c r="H2167" s="831"/>
      <c r="I2167" s="831"/>
      <c r="J2167" s="822"/>
      <c r="K2167" s="822"/>
      <c r="L2167" s="831">
        <v>4.97</v>
      </c>
      <c r="M2167" s="831">
        <v>128216.06</v>
      </c>
      <c r="N2167" s="822">
        <v>1</v>
      </c>
      <c r="O2167" s="822">
        <v>25798</v>
      </c>
      <c r="P2167" s="831">
        <v>28.630000000000003</v>
      </c>
      <c r="Q2167" s="831">
        <v>738596.74</v>
      </c>
      <c r="R2167" s="827">
        <v>5.76056338028169</v>
      </c>
      <c r="S2167" s="832">
        <v>25797.999999999996</v>
      </c>
    </row>
    <row r="2168" spans="1:19" ht="14.45" customHeight="1" x14ac:dyDescent="0.2">
      <c r="A2168" s="821" t="s">
        <v>5435</v>
      </c>
      <c r="B2168" s="822" t="s">
        <v>5436</v>
      </c>
      <c r="C2168" s="822" t="s">
        <v>599</v>
      </c>
      <c r="D2168" s="822" t="s">
        <v>2887</v>
      </c>
      <c r="E2168" s="822" t="s">
        <v>5437</v>
      </c>
      <c r="F2168" s="822" t="s">
        <v>5475</v>
      </c>
      <c r="G2168" s="822" t="s">
        <v>2107</v>
      </c>
      <c r="H2168" s="831"/>
      <c r="I2168" s="831"/>
      <c r="J2168" s="822"/>
      <c r="K2168" s="822"/>
      <c r="L2168" s="831">
        <v>22.2</v>
      </c>
      <c r="M2168" s="831">
        <v>108571.09999999999</v>
      </c>
      <c r="N2168" s="822">
        <v>1</v>
      </c>
      <c r="O2168" s="822">
        <v>4890.5900900900897</v>
      </c>
      <c r="P2168" s="831">
        <v>77.510000000000005</v>
      </c>
      <c r="Q2168" s="831">
        <v>379069.63999999996</v>
      </c>
      <c r="R2168" s="827">
        <v>3.4914414609412634</v>
      </c>
      <c r="S2168" s="832">
        <v>4890.5901174042046</v>
      </c>
    </row>
    <row r="2169" spans="1:19" ht="14.45" customHeight="1" x14ac:dyDescent="0.2">
      <c r="A2169" s="821" t="s">
        <v>5435</v>
      </c>
      <c r="B2169" s="822" t="s">
        <v>5436</v>
      </c>
      <c r="C2169" s="822" t="s">
        <v>599</v>
      </c>
      <c r="D2169" s="822" t="s">
        <v>2887</v>
      </c>
      <c r="E2169" s="822" t="s">
        <v>5437</v>
      </c>
      <c r="F2169" s="822" t="s">
        <v>5479</v>
      </c>
      <c r="G2169" s="822" t="s">
        <v>2057</v>
      </c>
      <c r="H2169" s="831"/>
      <c r="I2169" s="831"/>
      <c r="J2169" s="822"/>
      <c r="K2169" s="822"/>
      <c r="L2169" s="831">
        <v>23</v>
      </c>
      <c r="M2169" s="831">
        <v>29689.78</v>
      </c>
      <c r="N2169" s="822">
        <v>1</v>
      </c>
      <c r="O2169" s="822">
        <v>1290.8599999999999</v>
      </c>
      <c r="P2169" s="831"/>
      <c r="Q2169" s="831"/>
      <c r="R2169" s="827"/>
      <c r="S2169" s="832"/>
    </row>
    <row r="2170" spans="1:19" ht="14.45" customHeight="1" x14ac:dyDescent="0.2">
      <c r="A2170" s="821" t="s">
        <v>5435</v>
      </c>
      <c r="B2170" s="822" t="s">
        <v>5436</v>
      </c>
      <c r="C2170" s="822" t="s">
        <v>599</v>
      </c>
      <c r="D2170" s="822" t="s">
        <v>2887</v>
      </c>
      <c r="E2170" s="822" t="s">
        <v>5437</v>
      </c>
      <c r="F2170" s="822" t="s">
        <v>5481</v>
      </c>
      <c r="G2170" s="822" t="s">
        <v>1298</v>
      </c>
      <c r="H2170" s="831"/>
      <c r="I2170" s="831"/>
      <c r="J2170" s="822"/>
      <c r="K2170" s="822"/>
      <c r="L2170" s="831">
        <v>10.6</v>
      </c>
      <c r="M2170" s="831">
        <v>1858.3100000000002</v>
      </c>
      <c r="N2170" s="822">
        <v>1</v>
      </c>
      <c r="O2170" s="822">
        <v>175.31226415094341</v>
      </c>
      <c r="P2170" s="831">
        <v>55.2</v>
      </c>
      <c r="Q2170" s="831">
        <v>9671.0400000000009</v>
      </c>
      <c r="R2170" s="827">
        <v>5.2042124295731069</v>
      </c>
      <c r="S2170" s="832">
        <v>175.20000000000002</v>
      </c>
    </row>
    <row r="2171" spans="1:19" ht="14.45" customHeight="1" x14ac:dyDescent="0.2">
      <c r="A2171" s="821" t="s">
        <v>5435</v>
      </c>
      <c r="B2171" s="822" t="s">
        <v>5436</v>
      </c>
      <c r="C2171" s="822" t="s">
        <v>599</v>
      </c>
      <c r="D2171" s="822" t="s">
        <v>2887</v>
      </c>
      <c r="E2171" s="822" t="s">
        <v>5437</v>
      </c>
      <c r="F2171" s="822" t="s">
        <v>5482</v>
      </c>
      <c r="G2171" s="822" t="s">
        <v>816</v>
      </c>
      <c r="H2171" s="831"/>
      <c r="I2171" s="831"/>
      <c r="J2171" s="822"/>
      <c r="K2171" s="822"/>
      <c r="L2171" s="831">
        <v>3.5</v>
      </c>
      <c r="M2171" s="831">
        <v>210.51</v>
      </c>
      <c r="N2171" s="822">
        <v>1</v>
      </c>
      <c r="O2171" s="822">
        <v>60.145714285714284</v>
      </c>
      <c r="P2171" s="831">
        <v>78.400000000000006</v>
      </c>
      <c r="Q2171" s="831">
        <v>4690.28</v>
      </c>
      <c r="R2171" s="827">
        <v>22.280556743147592</v>
      </c>
      <c r="S2171" s="832">
        <v>59.824999999999996</v>
      </c>
    </row>
    <row r="2172" spans="1:19" ht="14.45" customHeight="1" x14ac:dyDescent="0.2">
      <c r="A2172" s="821" t="s">
        <v>5435</v>
      </c>
      <c r="B2172" s="822" t="s">
        <v>5436</v>
      </c>
      <c r="C2172" s="822" t="s">
        <v>599</v>
      </c>
      <c r="D2172" s="822" t="s">
        <v>2887</v>
      </c>
      <c r="E2172" s="822" t="s">
        <v>5437</v>
      </c>
      <c r="F2172" s="822" t="s">
        <v>5483</v>
      </c>
      <c r="G2172" s="822" t="s">
        <v>3632</v>
      </c>
      <c r="H2172" s="831"/>
      <c r="I2172" s="831"/>
      <c r="J2172" s="822"/>
      <c r="K2172" s="822"/>
      <c r="L2172" s="831">
        <v>8.9899999999999984</v>
      </c>
      <c r="M2172" s="831">
        <v>6168.64</v>
      </c>
      <c r="N2172" s="822">
        <v>1</v>
      </c>
      <c r="O2172" s="822">
        <v>686.16685205784222</v>
      </c>
      <c r="P2172" s="831">
        <v>7.6799999999999988</v>
      </c>
      <c r="Q2172" s="831">
        <v>5269.54</v>
      </c>
      <c r="R2172" s="827">
        <v>0.85424664107485604</v>
      </c>
      <c r="S2172" s="832">
        <v>686.13802083333348</v>
      </c>
    </row>
    <row r="2173" spans="1:19" ht="14.45" customHeight="1" x14ac:dyDescent="0.2">
      <c r="A2173" s="821" t="s">
        <v>5435</v>
      </c>
      <c r="B2173" s="822" t="s">
        <v>5436</v>
      </c>
      <c r="C2173" s="822" t="s">
        <v>599</v>
      </c>
      <c r="D2173" s="822" t="s">
        <v>2887</v>
      </c>
      <c r="E2173" s="822" t="s">
        <v>5437</v>
      </c>
      <c r="F2173" s="822" t="s">
        <v>5484</v>
      </c>
      <c r="G2173" s="822" t="s">
        <v>3632</v>
      </c>
      <c r="H2173" s="831"/>
      <c r="I2173" s="831"/>
      <c r="J2173" s="822"/>
      <c r="K2173" s="822"/>
      <c r="L2173" s="831">
        <v>9.4700000000000006</v>
      </c>
      <c r="M2173" s="831">
        <v>1624.57</v>
      </c>
      <c r="N2173" s="822">
        <v>1</v>
      </c>
      <c r="O2173" s="822">
        <v>171.54910242872225</v>
      </c>
      <c r="P2173" s="831">
        <v>24.78</v>
      </c>
      <c r="Q2173" s="831">
        <v>4250.9699999999993</v>
      </c>
      <c r="R2173" s="827">
        <v>2.6166739506454011</v>
      </c>
      <c r="S2173" s="832">
        <v>171.54842615012103</v>
      </c>
    </row>
    <row r="2174" spans="1:19" ht="14.45" customHeight="1" x14ac:dyDescent="0.2">
      <c r="A2174" s="821" t="s">
        <v>5435</v>
      </c>
      <c r="B2174" s="822" t="s">
        <v>5436</v>
      </c>
      <c r="C2174" s="822" t="s">
        <v>599</v>
      </c>
      <c r="D2174" s="822" t="s">
        <v>2887</v>
      </c>
      <c r="E2174" s="822" t="s">
        <v>5437</v>
      </c>
      <c r="F2174" s="822" t="s">
        <v>5485</v>
      </c>
      <c r="G2174" s="822" t="s">
        <v>3632</v>
      </c>
      <c r="H2174" s="831"/>
      <c r="I2174" s="831"/>
      <c r="J2174" s="822"/>
      <c r="K2174" s="822"/>
      <c r="L2174" s="831">
        <v>26.25</v>
      </c>
      <c r="M2174" s="831">
        <v>9006.0399999999991</v>
      </c>
      <c r="N2174" s="822">
        <v>1</v>
      </c>
      <c r="O2174" s="822">
        <v>343.08723809523804</v>
      </c>
      <c r="P2174" s="831">
        <v>96.97</v>
      </c>
      <c r="Q2174" s="831">
        <v>33269.14</v>
      </c>
      <c r="R2174" s="827">
        <v>3.6940919649479684</v>
      </c>
      <c r="S2174" s="832">
        <v>343.08693410333092</v>
      </c>
    </row>
    <row r="2175" spans="1:19" ht="14.45" customHeight="1" x14ac:dyDescent="0.2">
      <c r="A2175" s="821" t="s">
        <v>5435</v>
      </c>
      <c r="B2175" s="822" t="s">
        <v>5436</v>
      </c>
      <c r="C2175" s="822" t="s">
        <v>599</v>
      </c>
      <c r="D2175" s="822" t="s">
        <v>2887</v>
      </c>
      <c r="E2175" s="822" t="s">
        <v>5437</v>
      </c>
      <c r="F2175" s="822" t="s">
        <v>5487</v>
      </c>
      <c r="G2175" s="822" t="s">
        <v>807</v>
      </c>
      <c r="H2175" s="831"/>
      <c r="I2175" s="831"/>
      <c r="J2175" s="822"/>
      <c r="K2175" s="822"/>
      <c r="L2175" s="831">
        <v>0.02</v>
      </c>
      <c r="M2175" s="831">
        <v>4.17</v>
      </c>
      <c r="N2175" s="822">
        <v>1</v>
      </c>
      <c r="O2175" s="822">
        <v>208.5</v>
      </c>
      <c r="P2175" s="831"/>
      <c r="Q2175" s="831"/>
      <c r="R2175" s="827"/>
      <c r="S2175" s="832"/>
    </row>
    <row r="2176" spans="1:19" ht="14.45" customHeight="1" x14ac:dyDescent="0.2">
      <c r="A2176" s="821" t="s">
        <v>5435</v>
      </c>
      <c r="B2176" s="822" t="s">
        <v>5436</v>
      </c>
      <c r="C2176" s="822" t="s">
        <v>599</v>
      </c>
      <c r="D2176" s="822" t="s">
        <v>2887</v>
      </c>
      <c r="E2176" s="822" t="s">
        <v>5437</v>
      </c>
      <c r="F2176" s="822" t="s">
        <v>5488</v>
      </c>
      <c r="G2176" s="822" t="s">
        <v>5489</v>
      </c>
      <c r="H2176" s="831"/>
      <c r="I2176" s="831"/>
      <c r="J2176" s="822"/>
      <c r="K2176" s="822"/>
      <c r="L2176" s="831">
        <v>6.8</v>
      </c>
      <c r="M2176" s="831">
        <v>797.66</v>
      </c>
      <c r="N2176" s="822">
        <v>1</v>
      </c>
      <c r="O2176" s="822">
        <v>117.30294117647058</v>
      </c>
      <c r="P2176" s="831">
        <v>13.8</v>
      </c>
      <c r="Q2176" s="831">
        <v>1618.7400000000002</v>
      </c>
      <c r="R2176" s="827">
        <v>2.0293608805756844</v>
      </c>
      <c r="S2176" s="832">
        <v>117.30000000000001</v>
      </c>
    </row>
    <row r="2177" spans="1:19" ht="14.45" customHeight="1" x14ac:dyDescent="0.2">
      <c r="A2177" s="821" t="s">
        <v>5435</v>
      </c>
      <c r="B2177" s="822" t="s">
        <v>5436</v>
      </c>
      <c r="C2177" s="822" t="s">
        <v>599</v>
      </c>
      <c r="D2177" s="822" t="s">
        <v>2887</v>
      </c>
      <c r="E2177" s="822" t="s">
        <v>5437</v>
      </c>
      <c r="F2177" s="822" t="s">
        <v>5490</v>
      </c>
      <c r="G2177" s="822" t="s">
        <v>4160</v>
      </c>
      <c r="H2177" s="831"/>
      <c r="I2177" s="831"/>
      <c r="J2177" s="822"/>
      <c r="K2177" s="822"/>
      <c r="L2177" s="831">
        <v>0.4</v>
      </c>
      <c r="M2177" s="831">
        <v>26.58</v>
      </c>
      <c r="N2177" s="822">
        <v>1</v>
      </c>
      <c r="O2177" s="822">
        <v>66.449999999999989</v>
      </c>
      <c r="P2177" s="831">
        <v>1.2</v>
      </c>
      <c r="Q2177" s="831">
        <v>107.4</v>
      </c>
      <c r="R2177" s="827">
        <v>4.040632054176073</v>
      </c>
      <c r="S2177" s="832">
        <v>89.500000000000014</v>
      </c>
    </row>
    <row r="2178" spans="1:19" ht="14.45" customHeight="1" x14ac:dyDescent="0.2">
      <c r="A2178" s="821" t="s">
        <v>5435</v>
      </c>
      <c r="B2178" s="822" t="s">
        <v>5436</v>
      </c>
      <c r="C2178" s="822" t="s">
        <v>599</v>
      </c>
      <c r="D2178" s="822" t="s">
        <v>2887</v>
      </c>
      <c r="E2178" s="822" t="s">
        <v>5437</v>
      </c>
      <c r="F2178" s="822" t="s">
        <v>5493</v>
      </c>
      <c r="G2178" s="822" t="s">
        <v>945</v>
      </c>
      <c r="H2178" s="831"/>
      <c r="I2178" s="831"/>
      <c r="J2178" s="822"/>
      <c r="K2178" s="822"/>
      <c r="L2178" s="831">
        <v>0.21</v>
      </c>
      <c r="M2178" s="831">
        <v>42.14</v>
      </c>
      <c r="N2178" s="822">
        <v>1</v>
      </c>
      <c r="O2178" s="822">
        <v>200.66666666666669</v>
      </c>
      <c r="P2178" s="831">
        <v>1.3299999999999998</v>
      </c>
      <c r="Q2178" s="831">
        <v>242.85000000000002</v>
      </c>
      <c r="R2178" s="827">
        <v>5.7629330802088283</v>
      </c>
      <c r="S2178" s="832">
        <v>182.59398496240604</v>
      </c>
    </row>
    <row r="2179" spans="1:19" ht="14.45" customHeight="1" x14ac:dyDescent="0.2">
      <c r="A2179" s="821" t="s">
        <v>5435</v>
      </c>
      <c r="B2179" s="822" t="s">
        <v>5436</v>
      </c>
      <c r="C2179" s="822" t="s">
        <v>599</v>
      </c>
      <c r="D2179" s="822" t="s">
        <v>2887</v>
      </c>
      <c r="E2179" s="822" t="s">
        <v>5437</v>
      </c>
      <c r="F2179" s="822" t="s">
        <v>5501</v>
      </c>
      <c r="G2179" s="822" t="s">
        <v>5502</v>
      </c>
      <c r="H2179" s="831"/>
      <c r="I2179" s="831"/>
      <c r="J2179" s="822"/>
      <c r="K2179" s="822"/>
      <c r="L2179" s="831"/>
      <c r="M2179" s="831"/>
      <c r="N2179" s="822"/>
      <c r="O2179" s="822"/>
      <c r="P2179" s="831">
        <v>1</v>
      </c>
      <c r="Q2179" s="831">
        <v>235.46</v>
      </c>
      <c r="R2179" s="827"/>
      <c r="S2179" s="832">
        <v>235.46</v>
      </c>
    </row>
    <row r="2180" spans="1:19" ht="14.45" customHeight="1" x14ac:dyDescent="0.2">
      <c r="A2180" s="821" t="s">
        <v>5435</v>
      </c>
      <c r="B2180" s="822" t="s">
        <v>5436</v>
      </c>
      <c r="C2180" s="822" t="s">
        <v>599</v>
      </c>
      <c r="D2180" s="822" t="s">
        <v>2887</v>
      </c>
      <c r="E2180" s="822" t="s">
        <v>5437</v>
      </c>
      <c r="F2180" s="822" t="s">
        <v>5505</v>
      </c>
      <c r="G2180" s="822" t="s">
        <v>5506</v>
      </c>
      <c r="H2180" s="831"/>
      <c r="I2180" s="831"/>
      <c r="J2180" s="822"/>
      <c r="K2180" s="822"/>
      <c r="L2180" s="831"/>
      <c r="M2180" s="831"/>
      <c r="N2180" s="822"/>
      <c r="O2180" s="822"/>
      <c r="P2180" s="831">
        <v>2</v>
      </c>
      <c r="Q2180" s="831">
        <v>7754</v>
      </c>
      <c r="R2180" s="827"/>
      <c r="S2180" s="832">
        <v>3877</v>
      </c>
    </row>
    <row r="2181" spans="1:19" ht="14.45" customHeight="1" x14ac:dyDescent="0.2">
      <c r="A2181" s="821" t="s">
        <v>5435</v>
      </c>
      <c r="B2181" s="822" t="s">
        <v>5436</v>
      </c>
      <c r="C2181" s="822" t="s">
        <v>599</v>
      </c>
      <c r="D2181" s="822" t="s">
        <v>2887</v>
      </c>
      <c r="E2181" s="822" t="s">
        <v>5437</v>
      </c>
      <c r="F2181" s="822" t="s">
        <v>5507</v>
      </c>
      <c r="G2181" s="822" t="s">
        <v>5506</v>
      </c>
      <c r="H2181" s="831"/>
      <c r="I2181" s="831"/>
      <c r="J2181" s="822"/>
      <c r="K2181" s="822"/>
      <c r="L2181" s="831"/>
      <c r="M2181" s="831"/>
      <c r="N2181" s="822"/>
      <c r="O2181" s="822"/>
      <c r="P2181" s="831">
        <v>2</v>
      </c>
      <c r="Q2181" s="831">
        <v>35428</v>
      </c>
      <c r="R2181" s="827"/>
      <c r="S2181" s="832">
        <v>17714</v>
      </c>
    </row>
    <row r="2182" spans="1:19" ht="14.45" customHeight="1" x14ac:dyDescent="0.2">
      <c r="A2182" s="821" t="s">
        <v>5435</v>
      </c>
      <c r="B2182" s="822" t="s">
        <v>5436</v>
      </c>
      <c r="C2182" s="822" t="s">
        <v>599</v>
      </c>
      <c r="D2182" s="822" t="s">
        <v>2887</v>
      </c>
      <c r="E2182" s="822" t="s">
        <v>5437</v>
      </c>
      <c r="F2182" s="822" t="s">
        <v>5508</v>
      </c>
      <c r="G2182" s="822" t="s">
        <v>5509</v>
      </c>
      <c r="H2182" s="831"/>
      <c r="I2182" s="831"/>
      <c r="J2182" s="822"/>
      <c r="K2182" s="822"/>
      <c r="L2182" s="831">
        <v>11.29</v>
      </c>
      <c r="M2182" s="831">
        <v>889.2</v>
      </c>
      <c r="N2182" s="822">
        <v>1</v>
      </c>
      <c r="O2182" s="822">
        <v>78.759964570416301</v>
      </c>
      <c r="P2182" s="831"/>
      <c r="Q2182" s="831"/>
      <c r="R2182" s="827"/>
      <c r="S2182" s="832"/>
    </row>
    <row r="2183" spans="1:19" ht="14.45" customHeight="1" x14ac:dyDescent="0.2">
      <c r="A2183" s="821" t="s">
        <v>5435</v>
      </c>
      <c r="B2183" s="822" t="s">
        <v>5436</v>
      </c>
      <c r="C2183" s="822" t="s">
        <v>599</v>
      </c>
      <c r="D2183" s="822" t="s">
        <v>2887</v>
      </c>
      <c r="E2183" s="822" t="s">
        <v>5437</v>
      </c>
      <c r="F2183" s="822" t="s">
        <v>5514</v>
      </c>
      <c r="G2183" s="822" t="s">
        <v>2849</v>
      </c>
      <c r="H2183" s="831"/>
      <c r="I2183" s="831"/>
      <c r="J2183" s="822"/>
      <c r="K2183" s="822"/>
      <c r="L2183" s="831"/>
      <c r="M2183" s="831"/>
      <c r="N2183" s="822"/>
      <c r="O2183" s="822"/>
      <c r="P2183" s="831">
        <v>1</v>
      </c>
      <c r="Q2183" s="831">
        <v>65640.5</v>
      </c>
      <c r="R2183" s="827"/>
      <c r="S2183" s="832">
        <v>65640.5</v>
      </c>
    </row>
    <row r="2184" spans="1:19" ht="14.45" customHeight="1" x14ac:dyDescent="0.2">
      <c r="A2184" s="821" t="s">
        <v>5435</v>
      </c>
      <c r="B2184" s="822" t="s">
        <v>5436</v>
      </c>
      <c r="C2184" s="822" t="s">
        <v>599</v>
      </c>
      <c r="D2184" s="822" t="s">
        <v>2887</v>
      </c>
      <c r="E2184" s="822" t="s">
        <v>5437</v>
      </c>
      <c r="F2184" s="822" t="s">
        <v>5515</v>
      </c>
      <c r="G2184" s="822" t="s">
        <v>5516</v>
      </c>
      <c r="H2184" s="831"/>
      <c r="I2184" s="831"/>
      <c r="J2184" s="822"/>
      <c r="K2184" s="822"/>
      <c r="L2184" s="831">
        <v>12</v>
      </c>
      <c r="M2184" s="831">
        <v>80479.200000000012</v>
      </c>
      <c r="N2184" s="822">
        <v>1</v>
      </c>
      <c r="O2184" s="822">
        <v>6706.6000000000013</v>
      </c>
      <c r="P2184" s="831">
        <v>25</v>
      </c>
      <c r="Q2184" s="831">
        <v>167662.13999999998</v>
      </c>
      <c r="R2184" s="827">
        <v>2.0832977962007568</v>
      </c>
      <c r="S2184" s="832">
        <v>6706.4855999999991</v>
      </c>
    </row>
    <row r="2185" spans="1:19" ht="14.45" customHeight="1" x14ac:dyDescent="0.2">
      <c r="A2185" s="821" t="s">
        <v>5435</v>
      </c>
      <c r="B2185" s="822" t="s">
        <v>5436</v>
      </c>
      <c r="C2185" s="822" t="s">
        <v>599</v>
      </c>
      <c r="D2185" s="822" t="s">
        <v>2887</v>
      </c>
      <c r="E2185" s="822" t="s">
        <v>5437</v>
      </c>
      <c r="F2185" s="822" t="s">
        <v>5517</v>
      </c>
      <c r="G2185" s="822" t="s">
        <v>5509</v>
      </c>
      <c r="H2185" s="831"/>
      <c r="I2185" s="831"/>
      <c r="J2185" s="822"/>
      <c r="K2185" s="822"/>
      <c r="L2185" s="831">
        <v>1</v>
      </c>
      <c r="M2185" s="831">
        <v>476.53</v>
      </c>
      <c r="N2185" s="822">
        <v>1</v>
      </c>
      <c r="O2185" s="822">
        <v>476.53</v>
      </c>
      <c r="P2185" s="831"/>
      <c r="Q2185" s="831"/>
      <c r="R2185" s="827"/>
      <c r="S2185" s="832"/>
    </row>
    <row r="2186" spans="1:19" ht="14.45" customHeight="1" x14ac:dyDescent="0.2">
      <c r="A2186" s="821" t="s">
        <v>5435</v>
      </c>
      <c r="B2186" s="822" t="s">
        <v>5436</v>
      </c>
      <c r="C2186" s="822" t="s">
        <v>599</v>
      </c>
      <c r="D2186" s="822" t="s">
        <v>2887</v>
      </c>
      <c r="E2186" s="822" t="s">
        <v>5437</v>
      </c>
      <c r="F2186" s="822" t="s">
        <v>5518</v>
      </c>
      <c r="G2186" s="822" t="s">
        <v>5509</v>
      </c>
      <c r="H2186" s="831"/>
      <c r="I2186" s="831"/>
      <c r="J2186" s="822"/>
      <c r="K2186" s="822"/>
      <c r="L2186" s="831">
        <v>5.1400000000000006</v>
      </c>
      <c r="M2186" s="831">
        <v>1154.7</v>
      </c>
      <c r="N2186" s="822">
        <v>1</v>
      </c>
      <c r="O2186" s="822">
        <v>224.64980544747081</v>
      </c>
      <c r="P2186" s="831"/>
      <c r="Q2186" s="831"/>
      <c r="R2186" s="827"/>
      <c r="S2186" s="832"/>
    </row>
    <row r="2187" spans="1:19" ht="14.45" customHeight="1" x14ac:dyDescent="0.2">
      <c r="A2187" s="821" t="s">
        <v>5435</v>
      </c>
      <c r="B2187" s="822" t="s">
        <v>5436</v>
      </c>
      <c r="C2187" s="822" t="s">
        <v>599</v>
      </c>
      <c r="D2187" s="822" t="s">
        <v>2887</v>
      </c>
      <c r="E2187" s="822" t="s">
        <v>5437</v>
      </c>
      <c r="F2187" s="822" t="s">
        <v>5519</v>
      </c>
      <c r="G2187" s="822" t="s">
        <v>1641</v>
      </c>
      <c r="H2187" s="831"/>
      <c r="I2187" s="831"/>
      <c r="J2187" s="822"/>
      <c r="K2187" s="822"/>
      <c r="L2187" s="831"/>
      <c r="M2187" s="831"/>
      <c r="N2187" s="822"/>
      <c r="O2187" s="822"/>
      <c r="P2187" s="831">
        <v>2</v>
      </c>
      <c r="Q2187" s="831">
        <v>1244.54</v>
      </c>
      <c r="R2187" s="827"/>
      <c r="S2187" s="832">
        <v>622.27</v>
      </c>
    </row>
    <row r="2188" spans="1:19" ht="14.45" customHeight="1" x14ac:dyDescent="0.2">
      <c r="A2188" s="821" t="s">
        <v>5435</v>
      </c>
      <c r="B2188" s="822" t="s">
        <v>5436</v>
      </c>
      <c r="C2188" s="822" t="s">
        <v>599</v>
      </c>
      <c r="D2188" s="822" t="s">
        <v>2887</v>
      </c>
      <c r="E2188" s="822" t="s">
        <v>5437</v>
      </c>
      <c r="F2188" s="822" t="s">
        <v>5520</v>
      </c>
      <c r="G2188" s="822" t="s">
        <v>2721</v>
      </c>
      <c r="H2188" s="831"/>
      <c r="I2188" s="831"/>
      <c r="J2188" s="822"/>
      <c r="K2188" s="822"/>
      <c r="L2188" s="831">
        <v>1.2</v>
      </c>
      <c r="M2188" s="831">
        <v>692.06</v>
      </c>
      <c r="N2188" s="822">
        <v>1</v>
      </c>
      <c r="O2188" s="822">
        <v>576.7166666666667</v>
      </c>
      <c r="P2188" s="831">
        <v>4.2</v>
      </c>
      <c r="Q2188" s="831">
        <v>2422.2399999999998</v>
      </c>
      <c r="R2188" s="827">
        <v>3.5000433488425857</v>
      </c>
      <c r="S2188" s="832">
        <v>576.72380952380945</v>
      </c>
    </row>
    <row r="2189" spans="1:19" ht="14.45" customHeight="1" x14ac:dyDescent="0.2">
      <c r="A2189" s="821" t="s">
        <v>5435</v>
      </c>
      <c r="B2189" s="822" t="s">
        <v>5436</v>
      </c>
      <c r="C2189" s="822" t="s">
        <v>599</v>
      </c>
      <c r="D2189" s="822" t="s">
        <v>2887</v>
      </c>
      <c r="E2189" s="822" t="s">
        <v>5437</v>
      </c>
      <c r="F2189" s="822" t="s">
        <v>5521</v>
      </c>
      <c r="G2189" s="822" t="s">
        <v>2721</v>
      </c>
      <c r="H2189" s="831"/>
      <c r="I2189" s="831"/>
      <c r="J2189" s="822"/>
      <c r="K2189" s="822"/>
      <c r="L2189" s="831">
        <v>7.6000000000000005</v>
      </c>
      <c r="M2189" s="831">
        <v>4055.2799999999997</v>
      </c>
      <c r="N2189" s="822">
        <v>1</v>
      </c>
      <c r="O2189" s="822">
        <v>533.58947368421047</v>
      </c>
      <c r="P2189" s="831">
        <v>11.6</v>
      </c>
      <c r="Q2189" s="831">
        <v>6421.92</v>
      </c>
      <c r="R2189" s="827">
        <v>1.583594720956383</v>
      </c>
      <c r="S2189" s="832">
        <v>553.6137931034483</v>
      </c>
    </row>
    <row r="2190" spans="1:19" ht="14.45" customHeight="1" x14ac:dyDescent="0.2">
      <c r="A2190" s="821" t="s">
        <v>5435</v>
      </c>
      <c r="B2190" s="822" t="s">
        <v>5436</v>
      </c>
      <c r="C2190" s="822" t="s">
        <v>599</v>
      </c>
      <c r="D2190" s="822" t="s">
        <v>2887</v>
      </c>
      <c r="E2190" s="822" t="s">
        <v>5437</v>
      </c>
      <c r="F2190" s="822" t="s">
        <v>5524</v>
      </c>
      <c r="G2190" s="822" t="s">
        <v>2845</v>
      </c>
      <c r="H2190" s="831"/>
      <c r="I2190" s="831"/>
      <c r="J2190" s="822"/>
      <c r="K2190" s="822"/>
      <c r="L2190" s="831">
        <v>5</v>
      </c>
      <c r="M2190" s="831">
        <v>125711.5</v>
      </c>
      <c r="N2190" s="822">
        <v>1</v>
      </c>
      <c r="O2190" s="822">
        <v>25142.3</v>
      </c>
      <c r="P2190" s="831"/>
      <c r="Q2190" s="831"/>
      <c r="R2190" s="827"/>
      <c r="S2190" s="832"/>
    </row>
    <row r="2191" spans="1:19" ht="14.45" customHeight="1" x14ac:dyDescent="0.2">
      <c r="A2191" s="821" t="s">
        <v>5435</v>
      </c>
      <c r="B2191" s="822" t="s">
        <v>5436</v>
      </c>
      <c r="C2191" s="822" t="s">
        <v>599</v>
      </c>
      <c r="D2191" s="822" t="s">
        <v>2887</v>
      </c>
      <c r="E2191" s="822" t="s">
        <v>5437</v>
      </c>
      <c r="F2191" s="822" t="s">
        <v>5525</v>
      </c>
      <c r="G2191" s="822" t="s">
        <v>5526</v>
      </c>
      <c r="H2191" s="831"/>
      <c r="I2191" s="831"/>
      <c r="J2191" s="822"/>
      <c r="K2191" s="822"/>
      <c r="L2191" s="831"/>
      <c r="M2191" s="831"/>
      <c r="N2191" s="822"/>
      <c r="O2191" s="822"/>
      <c r="P2191" s="831">
        <v>1</v>
      </c>
      <c r="Q2191" s="831">
        <v>3207.56</v>
      </c>
      <c r="R2191" s="827"/>
      <c r="S2191" s="832">
        <v>3207.56</v>
      </c>
    </row>
    <row r="2192" spans="1:19" ht="14.45" customHeight="1" x14ac:dyDescent="0.2">
      <c r="A2192" s="821" t="s">
        <v>5435</v>
      </c>
      <c r="B2192" s="822" t="s">
        <v>5436</v>
      </c>
      <c r="C2192" s="822" t="s">
        <v>599</v>
      </c>
      <c r="D2192" s="822" t="s">
        <v>2887</v>
      </c>
      <c r="E2192" s="822" t="s">
        <v>5437</v>
      </c>
      <c r="F2192" s="822" t="s">
        <v>5535</v>
      </c>
      <c r="G2192" s="822" t="s">
        <v>758</v>
      </c>
      <c r="H2192" s="831"/>
      <c r="I2192" s="831"/>
      <c r="J2192" s="822"/>
      <c r="K2192" s="822"/>
      <c r="L2192" s="831">
        <v>5.15</v>
      </c>
      <c r="M2192" s="831">
        <v>2707.87</v>
      </c>
      <c r="N2192" s="822">
        <v>1</v>
      </c>
      <c r="O2192" s="822">
        <v>525.79999999999995</v>
      </c>
      <c r="P2192" s="831">
        <v>9.73</v>
      </c>
      <c r="Q2192" s="831">
        <v>5116.0399999999991</v>
      </c>
      <c r="R2192" s="827">
        <v>1.8893226041131956</v>
      </c>
      <c r="S2192" s="832">
        <v>525.80061664953735</v>
      </c>
    </row>
    <row r="2193" spans="1:19" ht="14.45" customHeight="1" x14ac:dyDescent="0.2">
      <c r="A2193" s="821" t="s">
        <v>5435</v>
      </c>
      <c r="B2193" s="822" t="s">
        <v>5436</v>
      </c>
      <c r="C2193" s="822" t="s">
        <v>599</v>
      </c>
      <c r="D2193" s="822" t="s">
        <v>2887</v>
      </c>
      <c r="E2193" s="822" t="s">
        <v>5437</v>
      </c>
      <c r="F2193" s="822" t="s">
        <v>5536</v>
      </c>
      <c r="G2193" s="822" t="s">
        <v>758</v>
      </c>
      <c r="H2193" s="831"/>
      <c r="I2193" s="831"/>
      <c r="J2193" s="822"/>
      <c r="K2193" s="822"/>
      <c r="L2193" s="831">
        <v>14.469999999999999</v>
      </c>
      <c r="M2193" s="831">
        <v>3167.4700000000003</v>
      </c>
      <c r="N2193" s="822">
        <v>1</v>
      </c>
      <c r="O2193" s="822">
        <v>218.89910158949553</v>
      </c>
      <c r="P2193" s="831">
        <v>21</v>
      </c>
      <c r="Q2193" s="831">
        <v>4596.9000000000005</v>
      </c>
      <c r="R2193" s="827">
        <v>1.4512844636255435</v>
      </c>
      <c r="S2193" s="832">
        <v>218.90000000000003</v>
      </c>
    </row>
    <row r="2194" spans="1:19" ht="14.45" customHeight="1" x14ac:dyDescent="0.2">
      <c r="A2194" s="821" t="s">
        <v>5435</v>
      </c>
      <c r="B2194" s="822" t="s">
        <v>5436</v>
      </c>
      <c r="C2194" s="822" t="s">
        <v>599</v>
      </c>
      <c r="D2194" s="822" t="s">
        <v>2887</v>
      </c>
      <c r="E2194" s="822" t="s">
        <v>5437</v>
      </c>
      <c r="F2194" s="822" t="s">
        <v>5537</v>
      </c>
      <c r="G2194" s="822" t="s">
        <v>758</v>
      </c>
      <c r="H2194" s="831"/>
      <c r="I2194" s="831"/>
      <c r="J2194" s="822"/>
      <c r="K2194" s="822"/>
      <c r="L2194" s="831">
        <v>16.66</v>
      </c>
      <c r="M2194" s="831">
        <v>1319.47</v>
      </c>
      <c r="N2194" s="822">
        <v>1</v>
      </c>
      <c r="O2194" s="822">
        <v>79.19987995198079</v>
      </c>
      <c r="P2194" s="831">
        <v>22.490000000000002</v>
      </c>
      <c r="Q2194" s="831">
        <v>1781.21</v>
      </c>
      <c r="R2194" s="827">
        <v>1.3499435379356863</v>
      </c>
      <c r="S2194" s="832">
        <v>79.200088928412626</v>
      </c>
    </row>
    <row r="2195" spans="1:19" ht="14.45" customHeight="1" x14ac:dyDescent="0.2">
      <c r="A2195" s="821" t="s">
        <v>5435</v>
      </c>
      <c r="B2195" s="822" t="s">
        <v>5436</v>
      </c>
      <c r="C2195" s="822" t="s">
        <v>599</v>
      </c>
      <c r="D2195" s="822" t="s">
        <v>2887</v>
      </c>
      <c r="E2195" s="822" t="s">
        <v>5437</v>
      </c>
      <c r="F2195" s="822" t="s">
        <v>5538</v>
      </c>
      <c r="G2195" s="822" t="s">
        <v>758</v>
      </c>
      <c r="H2195" s="831"/>
      <c r="I2195" s="831"/>
      <c r="J2195" s="822"/>
      <c r="K2195" s="822"/>
      <c r="L2195" s="831">
        <v>2.67</v>
      </c>
      <c r="M2195" s="831">
        <v>1961.92</v>
      </c>
      <c r="N2195" s="822">
        <v>1</v>
      </c>
      <c r="O2195" s="822">
        <v>734.80149812734089</v>
      </c>
      <c r="P2195" s="831"/>
      <c r="Q2195" s="831"/>
      <c r="R2195" s="827"/>
      <c r="S2195" s="832"/>
    </row>
    <row r="2196" spans="1:19" ht="14.45" customHeight="1" x14ac:dyDescent="0.2">
      <c r="A2196" s="821" t="s">
        <v>5435</v>
      </c>
      <c r="B2196" s="822" t="s">
        <v>5436</v>
      </c>
      <c r="C2196" s="822" t="s">
        <v>599</v>
      </c>
      <c r="D2196" s="822" t="s">
        <v>2887</v>
      </c>
      <c r="E2196" s="822" t="s">
        <v>5437</v>
      </c>
      <c r="F2196" s="822" t="s">
        <v>5539</v>
      </c>
      <c r="G2196" s="822" t="s">
        <v>1230</v>
      </c>
      <c r="H2196" s="831"/>
      <c r="I2196" s="831"/>
      <c r="J2196" s="822"/>
      <c r="K2196" s="822"/>
      <c r="L2196" s="831">
        <v>9.9600000000000009</v>
      </c>
      <c r="M2196" s="831">
        <v>1039.27</v>
      </c>
      <c r="N2196" s="822">
        <v>1</v>
      </c>
      <c r="O2196" s="822">
        <v>104.34437751004015</v>
      </c>
      <c r="P2196" s="831">
        <v>6.1000000000000005</v>
      </c>
      <c r="Q2196" s="831">
        <v>636.48</v>
      </c>
      <c r="R2196" s="827">
        <v>0.61242987866483212</v>
      </c>
      <c r="S2196" s="832">
        <v>104.34098360655737</v>
      </c>
    </row>
    <row r="2197" spans="1:19" ht="14.45" customHeight="1" x14ac:dyDescent="0.2">
      <c r="A2197" s="821" t="s">
        <v>5435</v>
      </c>
      <c r="B2197" s="822" t="s">
        <v>5436</v>
      </c>
      <c r="C2197" s="822" t="s">
        <v>599</v>
      </c>
      <c r="D2197" s="822" t="s">
        <v>2887</v>
      </c>
      <c r="E2197" s="822" t="s">
        <v>5437</v>
      </c>
      <c r="F2197" s="822" t="s">
        <v>5540</v>
      </c>
      <c r="G2197" s="822" t="s">
        <v>1230</v>
      </c>
      <c r="H2197" s="831"/>
      <c r="I2197" s="831"/>
      <c r="J2197" s="822"/>
      <c r="K2197" s="822"/>
      <c r="L2197" s="831">
        <v>27.25</v>
      </c>
      <c r="M2197" s="831">
        <v>4891.66</v>
      </c>
      <c r="N2197" s="822">
        <v>1</v>
      </c>
      <c r="O2197" s="822">
        <v>179.51045871559631</v>
      </c>
      <c r="P2197" s="831">
        <v>2.79</v>
      </c>
      <c r="Q2197" s="831">
        <v>505.27</v>
      </c>
      <c r="R2197" s="827">
        <v>0.10329213395861528</v>
      </c>
      <c r="S2197" s="832">
        <v>181.10035842293905</v>
      </c>
    </row>
    <row r="2198" spans="1:19" ht="14.45" customHeight="1" x14ac:dyDescent="0.2">
      <c r="A2198" s="821" t="s">
        <v>5435</v>
      </c>
      <c r="B2198" s="822" t="s">
        <v>5436</v>
      </c>
      <c r="C2198" s="822" t="s">
        <v>599</v>
      </c>
      <c r="D2198" s="822" t="s">
        <v>2887</v>
      </c>
      <c r="E2198" s="822" t="s">
        <v>5437</v>
      </c>
      <c r="F2198" s="822" t="s">
        <v>5541</v>
      </c>
      <c r="G2198" s="822" t="s">
        <v>2118</v>
      </c>
      <c r="H2198" s="831"/>
      <c r="I2198" s="831"/>
      <c r="J2198" s="822"/>
      <c r="K2198" s="822"/>
      <c r="L2198" s="831">
        <v>6.2</v>
      </c>
      <c r="M2198" s="831">
        <v>54997.16</v>
      </c>
      <c r="N2198" s="822">
        <v>1</v>
      </c>
      <c r="O2198" s="822">
        <v>8870.5096774193553</v>
      </c>
      <c r="P2198" s="831">
        <v>17.68</v>
      </c>
      <c r="Q2198" s="831">
        <v>156830.62</v>
      </c>
      <c r="R2198" s="827">
        <v>2.8516130651109983</v>
      </c>
      <c r="S2198" s="832">
        <v>8870.5101809954758</v>
      </c>
    </row>
    <row r="2199" spans="1:19" ht="14.45" customHeight="1" x14ac:dyDescent="0.2">
      <c r="A2199" s="821" t="s">
        <v>5435</v>
      </c>
      <c r="B2199" s="822" t="s">
        <v>5436</v>
      </c>
      <c r="C2199" s="822" t="s">
        <v>599</v>
      </c>
      <c r="D2199" s="822" t="s">
        <v>2887</v>
      </c>
      <c r="E2199" s="822" t="s">
        <v>5437</v>
      </c>
      <c r="F2199" s="822" t="s">
        <v>5545</v>
      </c>
      <c r="G2199" s="822" t="s">
        <v>5546</v>
      </c>
      <c r="H2199" s="831"/>
      <c r="I2199" s="831"/>
      <c r="J2199" s="822"/>
      <c r="K2199" s="822"/>
      <c r="L2199" s="831">
        <v>13</v>
      </c>
      <c r="M2199" s="831">
        <v>987498.2</v>
      </c>
      <c r="N2199" s="822">
        <v>1</v>
      </c>
      <c r="O2199" s="822">
        <v>75961.399999999994</v>
      </c>
      <c r="P2199" s="831">
        <v>36.94</v>
      </c>
      <c r="Q2199" s="831">
        <v>2438040</v>
      </c>
      <c r="R2199" s="827">
        <v>2.4689057661067131</v>
      </c>
      <c r="S2199" s="832">
        <v>66000</v>
      </c>
    </row>
    <row r="2200" spans="1:19" ht="14.45" customHeight="1" x14ac:dyDescent="0.2">
      <c r="A2200" s="821" t="s">
        <v>5435</v>
      </c>
      <c r="B2200" s="822" t="s">
        <v>5436</v>
      </c>
      <c r="C2200" s="822" t="s">
        <v>599</v>
      </c>
      <c r="D2200" s="822" t="s">
        <v>2887</v>
      </c>
      <c r="E2200" s="822" t="s">
        <v>5437</v>
      </c>
      <c r="F2200" s="822" t="s">
        <v>5547</v>
      </c>
      <c r="G2200" s="822" t="s">
        <v>912</v>
      </c>
      <c r="H2200" s="831"/>
      <c r="I2200" s="831"/>
      <c r="J2200" s="822"/>
      <c r="K2200" s="822"/>
      <c r="L2200" s="831">
        <v>27.66</v>
      </c>
      <c r="M2200" s="831">
        <v>4406.670000000001</v>
      </c>
      <c r="N2200" s="822">
        <v>1</v>
      </c>
      <c r="O2200" s="822">
        <v>159.31561822125818</v>
      </c>
      <c r="P2200" s="831">
        <v>52.56</v>
      </c>
      <c r="Q2200" s="831">
        <v>7644.41</v>
      </c>
      <c r="R2200" s="827">
        <v>1.7347362067048357</v>
      </c>
      <c r="S2200" s="832">
        <v>145.4415905631659</v>
      </c>
    </row>
    <row r="2201" spans="1:19" ht="14.45" customHeight="1" x14ac:dyDescent="0.2">
      <c r="A2201" s="821" t="s">
        <v>5435</v>
      </c>
      <c r="B2201" s="822" t="s">
        <v>5436</v>
      </c>
      <c r="C2201" s="822" t="s">
        <v>599</v>
      </c>
      <c r="D2201" s="822" t="s">
        <v>2887</v>
      </c>
      <c r="E2201" s="822" t="s">
        <v>5437</v>
      </c>
      <c r="F2201" s="822" t="s">
        <v>5548</v>
      </c>
      <c r="G2201" s="822" t="s">
        <v>2824</v>
      </c>
      <c r="H2201" s="831"/>
      <c r="I2201" s="831"/>
      <c r="J2201" s="822"/>
      <c r="K2201" s="822"/>
      <c r="L2201" s="831">
        <v>32</v>
      </c>
      <c r="M2201" s="831">
        <v>1257117</v>
      </c>
      <c r="N2201" s="822">
        <v>1</v>
      </c>
      <c r="O2201" s="822">
        <v>39284.90625</v>
      </c>
      <c r="P2201" s="831">
        <v>117</v>
      </c>
      <c r="Q2201" s="831">
        <v>2769155.1</v>
      </c>
      <c r="R2201" s="827">
        <v>2.202782318590871</v>
      </c>
      <c r="S2201" s="832">
        <v>23667.992307692308</v>
      </c>
    </row>
    <row r="2202" spans="1:19" ht="14.45" customHeight="1" x14ac:dyDescent="0.2">
      <c r="A2202" s="821" t="s">
        <v>5435</v>
      </c>
      <c r="B2202" s="822" t="s">
        <v>5436</v>
      </c>
      <c r="C2202" s="822" t="s">
        <v>599</v>
      </c>
      <c r="D2202" s="822" t="s">
        <v>2887</v>
      </c>
      <c r="E2202" s="822" t="s">
        <v>5437</v>
      </c>
      <c r="F2202" s="822" t="s">
        <v>5549</v>
      </c>
      <c r="G2202" s="822" t="s">
        <v>2512</v>
      </c>
      <c r="H2202" s="831"/>
      <c r="I2202" s="831"/>
      <c r="J2202" s="822"/>
      <c r="K2202" s="822"/>
      <c r="L2202" s="831">
        <v>5.870000000000001</v>
      </c>
      <c r="M2202" s="831">
        <v>532.11</v>
      </c>
      <c r="N2202" s="822">
        <v>1</v>
      </c>
      <c r="O2202" s="822">
        <v>90.649063032367962</v>
      </c>
      <c r="P2202" s="831">
        <v>58.900000000000006</v>
      </c>
      <c r="Q2202" s="831">
        <v>5339.31</v>
      </c>
      <c r="R2202" s="827">
        <v>10.034222247279699</v>
      </c>
      <c r="S2202" s="832">
        <v>90.650424448217322</v>
      </c>
    </row>
    <row r="2203" spans="1:19" ht="14.45" customHeight="1" x14ac:dyDescent="0.2">
      <c r="A2203" s="821" t="s">
        <v>5435</v>
      </c>
      <c r="B2203" s="822" t="s">
        <v>5436</v>
      </c>
      <c r="C2203" s="822" t="s">
        <v>599</v>
      </c>
      <c r="D2203" s="822" t="s">
        <v>2887</v>
      </c>
      <c r="E2203" s="822" t="s">
        <v>5437</v>
      </c>
      <c r="F2203" s="822" t="s">
        <v>5550</v>
      </c>
      <c r="G2203" s="822" t="s">
        <v>5551</v>
      </c>
      <c r="H2203" s="831"/>
      <c r="I2203" s="831"/>
      <c r="J2203" s="822"/>
      <c r="K2203" s="822"/>
      <c r="L2203" s="831"/>
      <c r="M2203" s="831"/>
      <c r="N2203" s="822"/>
      <c r="O2203" s="822"/>
      <c r="P2203" s="831">
        <v>3.43</v>
      </c>
      <c r="Q2203" s="831">
        <v>27790.1</v>
      </c>
      <c r="R2203" s="827"/>
      <c r="S2203" s="832">
        <v>8102.0699708454804</v>
      </c>
    </row>
    <row r="2204" spans="1:19" ht="14.45" customHeight="1" x14ac:dyDescent="0.2">
      <c r="A2204" s="821" t="s">
        <v>5435</v>
      </c>
      <c r="B2204" s="822" t="s">
        <v>5436</v>
      </c>
      <c r="C2204" s="822" t="s">
        <v>599</v>
      </c>
      <c r="D2204" s="822" t="s">
        <v>2887</v>
      </c>
      <c r="E2204" s="822" t="s">
        <v>5437</v>
      </c>
      <c r="F2204" s="822" t="s">
        <v>5555</v>
      </c>
      <c r="G2204" s="822" t="s">
        <v>5556</v>
      </c>
      <c r="H2204" s="831"/>
      <c r="I2204" s="831"/>
      <c r="J2204" s="822"/>
      <c r="K2204" s="822"/>
      <c r="L2204" s="831">
        <v>12.4</v>
      </c>
      <c r="M2204" s="831">
        <v>1043.3900000000001</v>
      </c>
      <c r="N2204" s="822">
        <v>1</v>
      </c>
      <c r="O2204" s="822">
        <v>84.144354838709688</v>
      </c>
      <c r="P2204" s="831">
        <v>11.459999999999999</v>
      </c>
      <c r="Q2204" s="831">
        <v>1025.8</v>
      </c>
      <c r="R2204" s="827">
        <v>0.98314149071775636</v>
      </c>
      <c r="S2204" s="832">
        <v>89.511343804537532</v>
      </c>
    </row>
    <row r="2205" spans="1:19" ht="14.45" customHeight="1" x14ac:dyDescent="0.2">
      <c r="A2205" s="821" t="s">
        <v>5435</v>
      </c>
      <c r="B2205" s="822" t="s">
        <v>5436</v>
      </c>
      <c r="C2205" s="822" t="s">
        <v>599</v>
      </c>
      <c r="D2205" s="822" t="s">
        <v>2887</v>
      </c>
      <c r="E2205" s="822" t="s">
        <v>5437</v>
      </c>
      <c r="F2205" s="822" t="s">
        <v>5557</v>
      </c>
      <c r="G2205" s="822" t="s">
        <v>5558</v>
      </c>
      <c r="H2205" s="831"/>
      <c r="I2205" s="831"/>
      <c r="J2205" s="822"/>
      <c r="K2205" s="822"/>
      <c r="L2205" s="831">
        <v>3.41</v>
      </c>
      <c r="M2205" s="831">
        <v>25014.31</v>
      </c>
      <c r="N2205" s="822">
        <v>1</v>
      </c>
      <c r="O2205" s="822">
        <v>7335.5747800586514</v>
      </c>
      <c r="P2205" s="831">
        <v>21.48</v>
      </c>
      <c r="Q2205" s="831">
        <v>138710.84</v>
      </c>
      <c r="R2205" s="827">
        <v>5.5452594934659398</v>
      </c>
      <c r="S2205" s="832">
        <v>6457.6741154562378</v>
      </c>
    </row>
    <row r="2206" spans="1:19" ht="14.45" customHeight="1" x14ac:dyDescent="0.2">
      <c r="A2206" s="821" t="s">
        <v>5435</v>
      </c>
      <c r="B2206" s="822" t="s">
        <v>5436</v>
      </c>
      <c r="C2206" s="822" t="s">
        <v>599</v>
      </c>
      <c r="D2206" s="822" t="s">
        <v>2887</v>
      </c>
      <c r="E2206" s="822" t="s">
        <v>5437</v>
      </c>
      <c r="F2206" s="822" t="s">
        <v>5559</v>
      </c>
      <c r="G2206" s="822" t="s">
        <v>5556</v>
      </c>
      <c r="H2206" s="831"/>
      <c r="I2206" s="831"/>
      <c r="J2206" s="822"/>
      <c r="K2206" s="822"/>
      <c r="L2206" s="831">
        <v>6.4700000000000006</v>
      </c>
      <c r="M2206" s="831">
        <v>2032.5099999999998</v>
      </c>
      <c r="N2206" s="822">
        <v>1</v>
      </c>
      <c r="O2206" s="822">
        <v>314.14374034003083</v>
      </c>
      <c r="P2206" s="831">
        <v>8.82</v>
      </c>
      <c r="Q2206" s="831">
        <v>3058.75</v>
      </c>
      <c r="R2206" s="827">
        <v>1.5049126449562364</v>
      </c>
      <c r="S2206" s="832">
        <v>346.797052154195</v>
      </c>
    </row>
    <row r="2207" spans="1:19" ht="14.45" customHeight="1" x14ac:dyDescent="0.2">
      <c r="A2207" s="821" t="s">
        <v>5435</v>
      </c>
      <c r="B2207" s="822" t="s">
        <v>5436</v>
      </c>
      <c r="C2207" s="822" t="s">
        <v>599</v>
      </c>
      <c r="D2207" s="822" t="s">
        <v>2887</v>
      </c>
      <c r="E2207" s="822" t="s">
        <v>5437</v>
      </c>
      <c r="F2207" s="822" t="s">
        <v>5560</v>
      </c>
      <c r="G2207" s="822" t="s">
        <v>2174</v>
      </c>
      <c r="H2207" s="831"/>
      <c r="I2207" s="831"/>
      <c r="J2207" s="822"/>
      <c r="K2207" s="822"/>
      <c r="L2207" s="831"/>
      <c r="M2207" s="831"/>
      <c r="N2207" s="822"/>
      <c r="O2207" s="822"/>
      <c r="P2207" s="831">
        <v>1</v>
      </c>
      <c r="Q2207" s="831">
        <v>42782.86</v>
      </c>
      <c r="R2207" s="827"/>
      <c r="S2207" s="832">
        <v>42782.86</v>
      </c>
    </row>
    <row r="2208" spans="1:19" ht="14.45" customHeight="1" x14ac:dyDescent="0.2">
      <c r="A2208" s="821" t="s">
        <v>5435</v>
      </c>
      <c r="B2208" s="822" t="s">
        <v>5436</v>
      </c>
      <c r="C2208" s="822" t="s">
        <v>599</v>
      </c>
      <c r="D2208" s="822" t="s">
        <v>2887</v>
      </c>
      <c r="E2208" s="822" t="s">
        <v>5437</v>
      </c>
      <c r="F2208" s="822" t="s">
        <v>5562</v>
      </c>
      <c r="G2208" s="822" t="s">
        <v>2840</v>
      </c>
      <c r="H2208" s="831"/>
      <c r="I2208" s="831"/>
      <c r="J2208" s="822"/>
      <c r="K2208" s="822"/>
      <c r="L2208" s="831">
        <v>5</v>
      </c>
      <c r="M2208" s="831">
        <v>339592</v>
      </c>
      <c r="N2208" s="822">
        <v>1</v>
      </c>
      <c r="O2208" s="822">
        <v>67918.399999999994</v>
      </c>
      <c r="P2208" s="831">
        <v>3.26</v>
      </c>
      <c r="Q2208" s="831">
        <v>221413.97999999998</v>
      </c>
      <c r="R2208" s="827">
        <v>0.65199998822115945</v>
      </c>
      <c r="S2208" s="832">
        <v>67918.398773006134</v>
      </c>
    </row>
    <row r="2209" spans="1:19" ht="14.45" customHeight="1" x14ac:dyDescent="0.2">
      <c r="A2209" s="821" t="s">
        <v>5435</v>
      </c>
      <c r="B2209" s="822" t="s">
        <v>5436</v>
      </c>
      <c r="C2209" s="822" t="s">
        <v>599</v>
      </c>
      <c r="D2209" s="822" t="s">
        <v>2887</v>
      </c>
      <c r="E2209" s="822" t="s">
        <v>5437</v>
      </c>
      <c r="F2209" s="822" t="s">
        <v>5563</v>
      </c>
      <c r="G2209" s="822" t="s">
        <v>5564</v>
      </c>
      <c r="H2209" s="831"/>
      <c r="I2209" s="831"/>
      <c r="J2209" s="822"/>
      <c r="K2209" s="822"/>
      <c r="L2209" s="831">
        <v>7.3</v>
      </c>
      <c r="M2209" s="831">
        <v>3015.85</v>
      </c>
      <c r="N2209" s="822">
        <v>1</v>
      </c>
      <c r="O2209" s="822">
        <v>413.13013698630135</v>
      </c>
      <c r="P2209" s="831">
        <v>4.32</v>
      </c>
      <c r="Q2209" s="831">
        <v>1784.97</v>
      </c>
      <c r="R2209" s="827">
        <v>0.59186299053334879</v>
      </c>
      <c r="S2209" s="832">
        <v>413.1875</v>
      </c>
    </row>
    <row r="2210" spans="1:19" ht="14.45" customHeight="1" x14ac:dyDescent="0.2">
      <c r="A2210" s="821" t="s">
        <v>5435</v>
      </c>
      <c r="B2210" s="822" t="s">
        <v>5436</v>
      </c>
      <c r="C2210" s="822" t="s">
        <v>599</v>
      </c>
      <c r="D2210" s="822" t="s">
        <v>2887</v>
      </c>
      <c r="E2210" s="822" t="s">
        <v>5437</v>
      </c>
      <c r="F2210" s="822" t="s">
        <v>5565</v>
      </c>
      <c r="G2210" s="822" t="s">
        <v>2840</v>
      </c>
      <c r="H2210" s="831"/>
      <c r="I2210" s="831"/>
      <c r="J2210" s="822"/>
      <c r="K2210" s="822"/>
      <c r="L2210" s="831">
        <v>8</v>
      </c>
      <c r="M2210" s="831">
        <v>339592</v>
      </c>
      <c r="N2210" s="822">
        <v>1</v>
      </c>
      <c r="O2210" s="822">
        <v>42449</v>
      </c>
      <c r="P2210" s="831">
        <v>29.289999999999996</v>
      </c>
      <c r="Q2210" s="831">
        <v>1243331.21</v>
      </c>
      <c r="R2210" s="827">
        <v>3.6612499999999999</v>
      </c>
      <c r="S2210" s="832">
        <v>42449.000000000007</v>
      </c>
    </row>
    <row r="2211" spans="1:19" ht="14.45" customHeight="1" x14ac:dyDescent="0.2">
      <c r="A2211" s="821" t="s">
        <v>5435</v>
      </c>
      <c r="B2211" s="822" t="s">
        <v>5436</v>
      </c>
      <c r="C2211" s="822" t="s">
        <v>599</v>
      </c>
      <c r="D2211" s="822" t="s">
        <v>2887</v>
      </c>
      <c r="E2211" s="822" t="s">
        <v>5437</v>
      </c>
      <c r="F2211" s="822" t="s">
        <v>5567</v>
      </c>
      <c r="G2211" s="822" t="s">
        <v>5551</v>
      </c>
      <c r="H2211" s="831"/>
      <c r="I2211" s="831"/>
      <c r="J2211" s="822"/>
      <c r="K2211" s="822"/>
      <c r="L2211" s="831"/>
      <c r="M2211" s="831"/>
      <c r="N2211" s="822"/>
      <c r="O2211" s="822"/>
      <c r="P2211" s="831">
        <v>4</v>
      </c>
      <c r="Q2211" s="831">
        <v>64816.800000000003</v>
      </c>
      <c r="R2211" s="827"/>
      <c r="S2211" s="832">
        <v>16204.2</v>
      </c>
    </row>
    <row r="2212" spans="1:19" ht="14.45" customHeight="1" x14ac:dyDescent="0.2">
      <c r="A2212" s="821" t="s">
        <v>5435</v>
      </c>
      <c r="B2212" s="822" t="s">
        <v>5436</v>
      </c>
      <c r="C2212" s="822" t="s">
        <v>599</v>
      </c>
      <c r="D2212" s="822" t="s">
        <v>2887</v>
      </c>
      <c r="E2212" s="822" t="s">
        <v>5437</v>
      </c>
      <c r="F2212" s="822" t="s">
        <v>5572</v>
      </c>
      <c r="G2212" s="822" t="s">
        <v>2530</v>
      </c>
      <c r="H2212" s="831"/>
      <c r="I2212" s="831"/>
      <c r="J2212" s="822"/>
      <c r="K2212" s="822"/>
      <c r="L2212" s="831">
        <v>6</v>
      </c>
      <c r="M2212" s="831">
        <v>491.37</v>
      </c>
      <c r="N2212" s="822">
        <v>1</v>
      </c>
      <c r="O2212" s="822">
        <v>81.894999999999996</v>
      </c>
      <c r="P2212" s="831">
        <v>11</v>
      </c>
      <c r="Q2212" s="831">
        <v>900.23000000000013</v>
      </c>
      <c r="R2212" s="827">
        <v>1.8320817306713884</v>
      </c>
      <c r="S2212" s="832">
        <v>81.839090909090928</v>
      </c>
    </row>
    <row r="2213" spans="1:19" ht="14.45" customHeight="1" x14ac:dyDescent="0.2">
      <c r="A2213" s="821" t="s">
        <v>5435</v>
      </c>
      <c r="B2213" s="822" t="s">
        <v>5436</v>
      </c>
      <c r="C2213" s="822" t="s">
        <v>599</v>
      </c>
      <c r="D2213" s="822" t="s">
        <v>2887</v>
      </c>
      <c r="E2213" s="822" t="s">
        <v>5437</v>
      </c>
      <c r="F2213" s="822" t="s">
        <v>5573</v>
      </c>
      <c r="G2213" s="822" t="s">
        <v>2645</v>
      </c>
      <c r="H2213" s="831"/>
      <c r="I2213" s="831"/>
      <c r="J2213" s="822"/>
      <c r="K2213" s="822"/>
      <c r="L2213" s="831">
        <v>4.8499999999999996</v>
      </c>
      <c r="M2213" s="831">
        <v>1328.9</v>
      </c>
      <c r="N2213" s="822">
        <v>1</v>
      </c>
      <c r="O2213" s="822">
        <v>274.00000000000006</v>
      </c>
      <c r="P2213" s="831">
        <v>23.05</v>
      </c>
      <c r="Q2213" s="831">
        <v>6315.7</v>
      </c>
      <c r="R2213" s="827">
        <v>4.752577319587628</v>
      </c>
      <c r="S2213" s="832">
        <v>274</v>
      </c>
    </row>
    <row r="2214" spans="1:19" ht="14.45" customHeight="1" x14ac:dyDescent="0.2">
      <c r="A2214" s="821" t="s">
        <v>5435</v>
      </c>
      <c r="B2214" s="822" t="s">
        <v>5436</v>
      </c>
      <c r="C2214" s="822" t="s">
        <v>599</v>
      </c>
      <c r="D2214" s="822" t="s">
        <v>2887</v>
      </c>
      <c r="E2214" s="822" t="s">
        <v>5437</v>
      </c>
      <c r="F2214" s="822" t="s">
        <v>5577</v>
      </c>
      <c r="G2214" s="822" t="s">
        <v>5578</v>
      </c>
      <c r="H2214" s="831"/>
      <c r="I2214" s="831"/>
      <c r="J2214" s="822"/>
      <c r="K2214" s="822"/>
      <c r="L2214" s="831"/>
      <c r="M2214" s="831"/>
      <c r="N2214" s="822"/>
      <c r="O2214" s="822"/>
      <c r="P2214" s="831">
        <v>28.63</v>
      </c>
      <c r="Q2214" s="831">
        <v>363724.52</v>
      </c>
      <c r="R2214" s="827"/>
      <c r="S2214" s="832">
        <v>12704.314355571081</v>
      </c>
    </row>
    <row r="2215" spans="1:19" ht="14.45" customHeight="1" x14ac:dyDescent="0.2">
      <c r="A2215" s="821" t="s">
        <v>5435</v>
      </c>
      <c r="B2215" s="822" t="s">
        <v>5436</v>
      </c>
      <c r="C2215" s="822" t="s">
        <v>599</v>
      </c>
      <c r="D2215" s="822" t="s">
        <v>2887</v>
      </c>
      <c r="E2215" s="822" t="s">
        <v>5437</v>
      </c>
      <c r="F2215" s="822" t="s">
        <v>5579</v>
      </c>
      <c r="G2215" s="822" t="s">
        <v>5580</v>
      </c>
      <c r="H2215" s="831"/>
      <c r="I2215" s="831"/>
      <c r="J2215" s="822"/>
      <c r="K2215" s="822"/>
      <c r="L2215" s="831"/>
      <c r="M2215" s="831"/>
      <c r="N2215" s="822"/>
      <c r="O2215" s="822"/>
      <c r="P2215" s="831">
        <v>3</v>
      </c>
      <c r="Q2215" s="831">
        <v>109027.29</v>
      </c>
      <c r="R2215" s="827"/>
      <c r="S2215" s="832">
        <v>36342.43</v>
      </c>
    </row>
    <row r="2216" spans="1:19" ht="14.45" customHeight="1" x14ac:dyDescent="0.2">
      <c r="A2216" s="821" t="s">
        <v>5435</v>
      </c>
      <c r="B2216" s="822" t="s">
        <v>5436</v>
      </c>
      <c r="C2216" s="822" t="s">
        <v>599</v>
      </c>
      <c r="D2216" s="822" t="s">
        <v>2887</v>
      </c>
      <c r="E2216" s="822" t="s">
        <v>5437</v>
      </c>
      <c r="F2216" s="822" t="s">
        <v>5584</v>
      </c>
      <c r="G2216" s="822" t="s">
        <v>5585</v>
      </c>
      <c r="H2216" s="831"/>
      <c r="I2216" s="831"/>
      <c r="J2216" s="822"/>
      <c r="K2216" s="822"/>
      <c r="L2216" s="831"/>
      <c r="M2216" s="831"/>
      <c r="N2216" s="822"/>
      <c r="O2216" s="822"/>
      <c r="P2216" s="831">
        <v>4</v>
      </c>
      <c r="Q2216" s="831">
        <v>16330.19</v>
      </c>
      <c r="R2216" s="827"/>
      <c r="S2216" s="832">
        <v>4082.5475000000001</v>
      </c>
    </row>
    <row r="2217" spans="1:19" ht="14.45" customHeight="1" x14ac:dyDescent="0.2">
      <c r="A2217" s="821" t="s">
        <v>5435</v>
      </c>
      <c r="B2217" s="822" t="s">
        <v>5436</v>
      </c>
      <c r="C2217" s="822" t="s">
        <v>599</v>
      </c>
      <c r="D2217" s="822" t="s">
        <v>2887</v>
      </c>
      <c r="E2217" s="822" t="s">
        <v>5437</v>
      </c>
      <c r="F2217" s="822" t="s">
        <v>5586</v>
      </c>
      <c r="G2217" s="822" t="s">
        <v>3875</v>
      </c>
      <c r="H2217" s="831"/>
      <c r="I2217" s="831"/>
      <c r="J2217" s="822"/>
      <c r="K2217" s="822"/>
      <c r="L2217" s="831">
        <v>16.939999999999998</v>
      </c>
      <c r="M2217" s="831">
        <v>148590.39000000001</v>
      </c>
      <c r="N2217" s="822">
        <v>1</v>
      </c>
      <c r="O2217" s="822">
        <v>8771.5696576151149</v>
      </c>
      <c r="P2217" s="831">
        <v>12.26</v>
      </c>
      <c r="Q2217" s="831">
        <v>96790.7</v>
      </c>
      <c r="R2217" s="827">
        <v>0.65139273138727205</v>
      </c>
      <c r="S2217" s="832">
        <v>7894.8368678629686</v>
      </c>
    </row>
    <row r="2218" spans="1:19" ht="14.45" customHeight="1" x14ac:dyDescent="0.2">
      <c r="A2218" s="821" t="s">
        <v>5435</v>
      </c>
      <c r="B2218" s="822" t="s">
        <v>5436</v>
      </c>
      <c r="C2218" s="822" t="s">
        <v>599</v>
      </c>
      <c r="D2218" s="822" t="s">
        <v>2887</v>
      </c>
      <c r="E2218" s="822" t="s">
        <v>5437</v>
      </c>
      <c r="F2218" s="822" t="s">
        <v>5589</v>
      </c>
      <c r="G2218" s="822" t="s">
        <v>5590</v>
      </c>
      <c r="H2218" s="831"/>
      <c r="I2218" s="831"/>
      <c r="J2218" s="822"/>
      <c r="K2218" s="822"/>
      <c r="L2218" s="831"/>
      <c r="M2218" s="831"/>
      <c r="N2218" s="822"/>
      <c r="O2218" s="822"/>
      <c r="P2218" s="831">
        <v>4</v>
      </c>
      <c r="Q2218" s="831">
        <v>145.48000000000002</v>
      </c>
      <c r="R2218" s="827"/>
      <c r="S2218" s="832">
        <v>36.370000000000005</v>
      </c>
    </row>
    <row r="2219" spans="1:19" ht="14.45" customHeight="1" x14ac:dyDescent="0.2">
      <c r="A2219" s="821" t="s">
        <v>5435</v>
      </c>
      <c r="B2219" s="822" t="s">
        <v>5436</v>
      </c>
      <c r="C2219" s="822" t="s">
        <v>599</v>
      </c>
      <c r="D2219" s="822" t="s">
        <v>2887</v>
      </c>
      <c r="E2219" s="822" t="s">
        <v>5437</v>
      </c>
      <c r="F2219" s="822" t="s">
        <v>5602</v>
      </c>
      <c r="G2219" s="822" t="s">
        <v>3875</v>
      </c>
      <c r="H2219" s="831"/>
      <c r="I2219" s="831"/>
      <c r="J2219" s="822"/>
      <c r="K2219" s="822"/>
      <c r="L2219" s="831">
        <v>11</v>
      </c>
      <c r="M2219" s="831">
        <v>241122.2</v>
      </c>
      <c r="N2219" s="822">
        <v>1</v>
      </c>
      <c r="O2219" s="822">
        <v>21920.2</v>
      </c>
      <c r="P2219" s="831">
        <v>37.1</v>
      </c>
      <c r="Q2219" s="831">
        <v>731953.45</v>
      </c>
      <c r="R2219" s="827">
        <v>3.0356120257695056</v>
      </c>
      <c r="S2219" s="832">
        <v>19729.203504043126</v>
      </c>
    </row>
    <row r="2220" spans="1:19" ht="14.45" customHeight="1" x14ac:dyDescent="0.2">
      <c r="A2220" s="821" t="s">
        <v>5435</v>
      </c>
      <c r="B2220" s="822" t="s">
        <v>5436</v>
      </c>
      <c r="C2220" s="822" t="s">
        <v>599</v>
      </c>
      <c r="D2220" s="822" t="s">
        <v>2887</v>
      </c>
      <c r="E2220" s="822" t="s">
        <v>5437</v>
      </c>
      <c r="F2220" s="822" t="s">
        <v>5603</v>
      </c>
      <c r="G2220" s="822" t="s">
        <v>1641</v>
      </c>
      <c r="H2220" s="831"/>
      <c r="I2220" s="831"/>
      <c r="J2220" s="822"/>
      <c r="K2220" s="822"/>
      <c r="L2220" s="831"/>
      <c r="M2220" s="831"/>
      <c r="N2220" s="822"/>
      <c r="O2220" s="822"/>
      <c r="P2220" s="831">
        <v>3</v>
      </c>
      <c r="Q2220" s="831">
        <v>3727.68</v>
      </c>
      <c r="R2220" s="827"/>
      <c r="S2220" s="832">
        <v>1242.56</v>
      </c>
    </row>
    <row r="2221" spans="1:19" ht="14.45" customHeight="1" x14ac:dyDescent="0.2">
      <c r="A2221" s="821" t="s">
        <v>5435</v>
      </c>
      <c r="B2221" s="822" t="s">
        <v>5436</v>
      </c>
      <c r="C2221" s="822" t="s">
        <v>599</v>
      </c>
      <c r="D2221" s="822" t="s">
        <v>2887</v>
      </c>
      <c r="E2221" s="822" t="s">
        <v>5437</v>
      </c>
      <c r="F2221" s="822" t="s">
        <v>5605</v>
      </c>
      <c r="G2221" s="822" t="s">
        <v>5606</v>
      </c>
      <c r="H2221" s="831"/>
      <c r="I2221" s="831"/>
      <c r="J2221" s="822"/>
      <c r="K2221" s="822"/>
      <c r="L2221" s="831">
        <v>11</v>
      </c>
      <c r="M2221" s="831">
        <v>13052.27</v>
      </c>
      <c r="N2221" s="822">
        <v>1</v>
      </c>
      <c r="O2221" s="822">
        <v>1186.57</v>
      </c>
      <c r="P2221" s="831">
        <v>18</v>
      </c>
      <c r="Q2221" s="831">
        <v>21358.26</v>
      </c>
      <c r="R2221" s="827">
        <v>1.6363636363636362</v>
      </c>
      <c r="S2221" s="832">
        <v>1186.57</v>
      </c>
    </row>
    <row r="2222" spans="1:19" ht="14.45" customHeight="1" x14ac:dyDescent="0.2">
      <c r="A2222" s="821" t="s">
        <v>5435</v>
      </c>
      <c r="B2222" s="822" t="s">
        <v>5436</v>
      </c>
      <c r="C2222" s="822" t="s">
        <v>599</v>
      </c>
      <c r="D2222" s="822" t="s">
        <v>2887</v>
      </c>
      <c r="E2222" s="822" t="s">
        <v>5437</v>
      </c>
      <c r="F2222" s="822" t="s">
        <v>5608</v>
      </c>
      <c r="G2222" s="822" t="s">
        <v>2799</v>
      </c>
      <c r="H2222" s="831"/>
      <c r="I2222" s="831"/>
      <c r="J2222" s="822"/>
      <c r="K2222" s="822"/>
      <c r="L2222" s="831"/>
      <c r="M2222" s="831"/>
      <c r="N2222" s="822"/>
      <c r="O2222" s="822"/>
      <c r="P2222" s="831">
        <v>1</v>
      </c>
      <c r="Q2222" s="831">
        <v>20020</v>
      </c>
      <c r="R2222" s="827"/>
      <c r="S2222" s="832">
        <v>20020</v>
      </c>
    </row>
    <row r="2223" spans="1:19" ht="14.45" customHeight="1" x14ac:dyDescent="0.2">
      <c r="A2223" s="821" t="s">
        <v>5435</v>
      </c>
      <c r="B2223" s="822" t="s">
        <v>5436</v>
      </c>
      <c r="C2223" s="822" t="s">
        <v>599</v>
      </c>
      <c r="D2223" s="822" t="s">
        <v>2887</v>
      </c>
      <c r="E2223" s="822" t="s">
        <v>5437</v>
      </c>
      <c r="F2223" s="822" t="s">
        <v>5613</v>
      </c>
      <c r="G2223" s="822" t="s">
        <v>5614</v>
      </c>
      <c r="H2223" s="831"/>
      <c r="I2223" s="831"/>
      <c r="J2223" s="822"/>
      <c r="K2223" s="822"/>
      <c r="L2223" s="831"/>
      <c r="M2223" s="831"/>
      <c r="N2223" s="822"/>
      <c r="O2223" s="822"/>
      <c r="P2223" s="831">
        <v>2</v>
      </c>
      <c r="Q2223" s="831">
        <v>91659.76</v>
      </c>
      <c r="R2223" s="827"/>
      <c r="S2223" s="832">
        <v>45829.88</v>
      </c>
    </row>
    <row r="2224" spans="1:19" ht="14.45" customHeight="1" x14ac:dyDescent="0.2">
      <c r="A2224" s="821" t="s">
        <v>5435</v>
      </c>
      <c r="B2224" s="822" t="s">
        <v>5436</v>
      </c>
      <c r="C2224" s="822" t="s">
        <v>599</v>
      </c>
      <c r="D2224" s="822" t="s">
        <v>2887</v>
      </c>
      <c r="E2224" s="822" t="s">
        <v>5437</v>
      </c>
      <c r="F2224" s="822" t="s">
        <v>5615</v>
      </c>
      <c r="G2224" s="822" t="s">
        <v>845</v>
      </c>
      <c r="H2224" s="831"/>
      <c r="I2224" s="831"/>
      <c r="J2224" s="822"/>
      <c r="K2224" s="822"/>
      <c r="L2224" s="831">
        <v>69.820000000000007</v>
      </c>
      <c r="M2224" s="831">
        <v>14883.150000000001</v>
      </c>
      <c r="N2224" s="822">
        <v>1</v>
      </c>
      <c r="O2224" s="822">
        <v>213.16456602692639</v>
      </c>
      <c r="P2224" s="831">
        <v>166.47</v>
      </c>
      <c r="Q2224" s="831">
        <v>35484.75</v>
      </c>
      <c r="R2224" s="827">
        <v>2.3842230979328969</v>
      </c>
      <c r="S2224" s="832">
        <v>213.16002883402416</v>
      </c>
    </row>
    <row r="2225" spans="1:19" ht="14.45" customHeight="1" x14ac:dyDescent="0.2">
      <c r="A2225" s="821" t="s">
        <v>5435</v>
      </c>
      <c r="B2225" s="822" t="s">
        <v>5436</v>
      </c>
      <c r="C2225" s="822" t="s">
        <v>599</v>
      </c>
      <c r="D2225" s="822" t="s">
        <v>2887</v>
      </c>
      <c r="E2225" s="822" t="s">
        <v>5437</v>
      </c>
      <c r="F2225" s="822" t="s">
        <v>5616</v>
      </c>
      <c r="G2225" s="822" t="s">
        <v>845</v>
      </c>
      <c r="H2225" s="831"/>
      <c r="I2225" s="831"/>
      <c r="J2225" s="822"/>
      <c r="K2225" s="822"/>
      <c r="L2225" s="831">
        <v>26.21</v>
      </c>
      <c r="M2225" s="831">
        <v>1911.3600000000001</v>
      </c>
      <c r="N2225" s="822">
        <v>1</v>
      </c>
      <c r="O2225" s="822">
        <v>72.924837848149565</v>
      </c>
      <c r="P2225" s="831">
        <v>77.81</v>
      </c>
      <c r="Q2225" s="831">
        <v>5673.92</v>
      </c>
      <c r="R2225" s="827">
        <v>2.9685250292985099</v>
      </c>
      <c r="S2225" s="832">
        <v>72.92019020691427</v>
      </c>
    </row>
    <row r="2226" spans="1:19" ht="14.45" customHeight="1" x14ac:dyDescent="0.2">
      <c r="A2226" s="821" t="s">
        <v>5435</v>
      </c>
      <c r="B2226" s="822" t="s">
        <v>5436</v>
      </c>
      <c r="C2226" s="822" t="s">
        <v>599</v>
      </c>
      <c r="D2226" s="822" t="s">
        <v>2887</v>
      </c>
      <c r="E2226" s="822" t="s">
        <v>5437</v>
      </c>
      <c r="F2226" s="822" t="s">
        <v>5618</v>
      </c>
      <c r="G2226" s="822" t="s">
        <v>1246</v>
      </c>
      <c r="H2226" s="831"/>
      <c r="I2226" s="831"/>
      <c r="J2226" s="822"/>
      <c r="K2226" s="822"/>
      <c r="L2226" s="831"/>
      <c r="M2226" s="831"/>
      <c r="N2226" s="822"/>
      <c r="O2226" s="822"/>
      <c r="P2226" s="831">
        <v>6</v>
      </c>
      <c r="Q2226" s="831">
        <v>890.7600000000001</v>
      </c>
      <c r="R2226" s="827"/>
      <c r="S2226" s="832">
        <v>148.46</v>
      </c>
    </row>
    <row r="2227" spans="1:19" ht="14.45" customHeight="1" x14ac:dyDescent="0.2">
      <c r="A2227" s="821" t="s">
        <v>5435</v>
      </c>
      <c r="B2227" s="822" t="s">
        <v>5436</v>
      </c>
      <c r="C2227" s="822" t="s">
        <v>599</v>
      </c>
      <c r="D2227" s="822" t="s">
        <v>2887</v>
      </c>
      <c r="E2227" s="822" t="s">
        <v>5437</v>
      </c>
      <c r="F2227" s="822" t="s">
        <v>5619</v>
      </c>
      <c r="G2227" s="822" t="s">
        <v>5620</v>
      </c>
      <c r="H2227" s="831"/>
      <c r="I2227" s="831"/>
      <c r="J2227" s="822"/>
      <c r="K2227" s="822"/>
      <c r="L2227" s="831"/>
      <c r="M2227" s="831"/>
      <c r="N2227" s="822"/>
      <c r="O2227" s="822"/>
      <c r="P2227" s="831">
        <v>2</v>
      </c>
      <c r="Q2227" s="831">
        <v>229196</v>
      </c>
      <c r="R2227" s="827"/>
      <c r="S2227" s="832">
        <v>114598</v>
      </c>
    </row>
    <row r="2228" spans="1:19" ht="14.45" customHeight="1" x14ac:dyDescent="0.2">
      <c r="A2228" s="821" t="s">
        <v>5435</v>
      </c>
      <c r="B2228" s="822" t="s">
        <v>5436</v>
      </c>
      <c r="C2228" s="822" t="s">
        <v>599</v>
      </c>
      <c r="D2228" s="822" t="s">
        <v>2887</v>
      </c>
      <c r="E2228" s="822" t="s">
        <v>5437</v>
      </c>
      <c r="F2228" s="822" t="s">
        <v>5624</v>
      </c>
      <c r="G2228" s="822" t="s">
        <v>5625</v>
      </c>
      <c r="H2228" s="831"/>
      <c r="I2228" s="831"/>
      <c r="J2228" s="822"/>
      <c r="K2228" s="822"/>
      <c r="L2228" s="831">
        <v>7.74</v>
      </c>
      <c r="M2228" s="831">
        <v>4795.9399999999996</v>
      </c>
      <c r="N2228" s="822">
        <v>1</v>
      </c>
      <c r="O2228" s="822">
        <v>619.63049095607232</v>
      </c>
      <c r="P2228" s="831"/>
      <c r="Q2228" s="831"/>
      <c r="R2228" s="827"/>
      <c r="S2228" s="832"/>
    </row>
    <row r="2229" spans="1:19" ht="14.45" customHeight="1" x14ac:dyDescent="0.2">
      <c r="A2229" s="821" t="s">
        <v>5435</v>
      </c>
      <c r="B2229" s="822" t="s">
        <v>5436</v>
      </c>
      <c r="C2229" s="822" t="s">
        <v>599</v>
      </c>
      <c r="D2229" s="822" t="s">
        <v>2887</v>
      </c>
      <c r="E2229" s="822" t="s">
        <v>5437</v>
      </c>
      <c r="F2229" s="822" t="s">
        <v>5627</v>
      </c>
      <c r="G2229" s="822" t="s">
        <v>752</v>
      </c>
      <c r="H2229" s="831"/>
      <c r="I2229" s="831"/>
      <c r="J2229" s="822"/>
      <c r="K2229" s="822"/>
      <c r="L2229" s="831">
        <v>16.27</v>
      </c>
      <c r="M2229" s="831">
        <v>1805.9700000000003</v>
      </c>
      <c r="N2229" s="822">
        <v>1</v>
      </c>
      <c r="O2229" s="822">
        <v>111.00000000000001</v>
      </c>
      <c r="P2229" s="831">
        <v>28.71</v>
      </c>
      <c r="Q2229" s="831">
        <v>3186.8099999999995</v>
      </c>
      <c r="R2229" s="827">
        <v>1.7645974185617697</v>
      </c>
      <c r="S2229" s="832">
        <v>110.99999999999999</v>
      </c>
    </row>
    <row r="2230" spans="1:19" ht="14.45" customHeight="1" x14ac:dyDescent="0.2">
      <c r="A2230" s="821" t="s">
        <v>5435</v>
      </c>
      <c r="B2230" s="822" t="s">
        <v>5436</v>
      </c>
      <c r="C2230" s="822" t="s">
        <v>599</v>
      </c>
      <c r="D2230" s="822" t="s">
        <v>2887</v>
      </c>
      <c r="E2230" s="822" t="s">
        <v>5437</v>
      </c>
      <c r="F2230" s="822" t="s">
        <v>5628</v>
      </c>
      <c r="G2230" s="822" t="s">
        <v>752</v>
      </c>
      <c r="H2230" s="831"/>
      <c r="I2230" s="831"/>
      <c r="J2230" s="822"/>
      <c r="K2230" s="822"/>
      <c r="L2230" s="831">
        <v>9.2100000000000009</v>
      </c>
      <c r="M2230" s="831">
        <v>2653.42</v>
      </c>
      <c r="N2230" s="822">
        <v>1</v>
      </c>
      <c r="O2230" s="822">
        <v>288.10206297502714</v>
      </c>
      <c r="P2230" s="831">
        <v>23.319999999999997</v>
      </c>
      <c r="Q2230" s="831">
        <v>6718.41</v>
      </c>
      <c r="R2230" s="827">
        <v>2.5319813674427718</v>
      </c>
      <c r="S2230" s="832">
        <v>288.09648370497433</v>
      </c>
    </row>
    <row r="2231" spans="1:19" ht="14.45" customHeight="1" x14ac:dyDescent="0.2">
      <c r="A2231" s="821" t="s">
        <v>5435</v>
      </c>
      <c r="B2231" s="822" t="s">
        <v>5436</v>
      </c>
      <c r="C2231" s="822" t="s">
        <v>599</v>
      </c>
      <c r="D2231" s="822" t="s">
        <v>2887</v>
      </c>
      <c r="E2231" s="822" t="s">
        <v>5437</v>
      </c>
      <c r="F2231" s="822" t="s">
        <v>5629</v>
      </c>
      <c r="G2231" s="822" t="s">
        <v>1039</v>
      </c>
      <c r="H2231" s="831"/>
      <c r="I2231" s="831"/>
      <c r="J2231" s="822"/>
      <c r="K2231" s="822"/>
      <c r="L2231" s="831">
        <v>25.46</v>
      </c>
      <c r="M2231" s="831">
        <v>4740.04</v>
      </c>
      <c r="N2231" s="822">
        <v>1</v>
      </c>
      <c r="O2231" s="822">
        <v>186.17596229379419</v>
      </c>
      <c r="P2231" s="831">
        <v>6.31</v>
      </c>
      <c r="Q2231" s="831">
        <v>1154.0999999999999</v>
      </c>
      <c r="R2231" s="827">
        <v>0.24347895798347691</v>
      </c>
      <c r="S2231" s="832">
        <v>182.90015847860539</v>
      </c>
    </row>
    <row r="2232" spans="1:19" ht="14.45" customHeight="1" x14ac:dyDescent="0.2">
      <c r="A2232" s="821" t="s">
        <v>5435</v>
      </c>
      <c r="B2232" s="822" t="s">
        <v>5436</v>
      </c>
      <c r="C2232" s="822" t="s">
        <v>599</v>
      </c>
      <c r="D2232" s="822" t="s">
        <v>2887</v>
      </c>
      <c r="E2232" s="822" t="s">
        <v>5437</v>
      </c>
      <c r="F2232" s="822" t="s">
        <v>5632</v>
      </c>
      <c r="G2232" s="822" t="s">
        <v>1039</v>
      </c>
      <c r="H2232" s="831"/>
      <c r="I2232" s="831"/>
      <c r="J2232" s="822"/>
      <c r="K2232" s="822"/>
      <c r="L2232" s="831">
        <v>7.4499999999999993</v>
      </c>
      <c r="M2232" s="831">
        <v>726.75</v>
      </c>
      <c r="N2232" s="822">
        <v>1</v>
      </c>
      <c r="O2232" s="822">
        <v>97.550335570469812</v>
      </c>
      <c r="P2232" s="831">
        <v>7.5</v>
      </c>
      <c r="Q2232" s="831">
        <v>734.57</v>
      </c>
      <c r="R2232" s="827">
        <v>1.0107602339181287</v>
      </c>
      <c r="S2232" s="832">
        <v>97.942666666666668</v>
      </c>
    </row>
    <row r="2233" spans="1:19" ht="14.45" customHeight="1" x14ac:dyDescent="0.2">
      <c r="A2233" s="821" t="s">
        <v>5435</v>
      </c>
      <c r="B2233" s="822" t="s">
        <v>5436</v>
      </c>
      <c r="C2233" s="822" t="s">
        <v>599</v>
      </c>
      <c r="D2233" s="822" t="s">
        <v>2887</v>
      </c>
      <c r="E2233" s="822" t="s">
        <v>5437</v>
      </c>
      <c r="F2233" s="822" t="s">
        <v>5633</v>
      </c>
      <c r="G2233" s="822" t="s">
        <v>1039</v>
      </c>
      <c r="H2233" s="831"/>
      <c r="I2233" s="831"/>
      <c r="J2233" s="822"/>
      <c r="K2233" s="822"/>
      <c r="L2233" s="831">
        <v>1.26</v>
      </c>
      <c r="M2233" s="831">
        <v>530.74</v>
      </c>
      <c r="N2233" s="822">
        <v>1</v>
      </c>
      <c r="O2233" s="822">
        <v>421.22222222222223</v>
      </c>
      <c r="P2233" s="831"/>
      <c r="Q2233" s="831"/>
      <c r="R2233" s="827"/>
      <c r="S2233" s="832"/>
    </row>
    <row r="2234" spans="1:19" ht="14.45" customHeight="1" x14ac:dyDescent="0.2">
      <c r="A2234" s="821" t="s">
        <v>5435</v>
      </c>
      <c r="B2234" s="822" t="s">
        <v>5436</v>
      </c>
      <c r="C2234" s="822" t="s">
        <v>599</v>
      </c>
      <c r="D2234" s="822" t="s">
        <v>2887</v>
      </c>
      <c r="E2234" s="822" t="s">
        <v>5437</v>
      </c>
      <c r="F2234" s="822" t="s">
        <v>5634</v>
      </c>
      <c r="G2234" s="822" t="s">
        <v>5631</v>
      </c>
      <c r="H2234" s="831"/>
      <c r="I2234" s="831"/>
      <c r="J2234" s="822"/>
      <c r="K2234" s="822"/>
      <c r="L2234" s="831">
        <v>3</v>
      </c>
      <c r="M2234" s="831">
        <v>49818.9</v>
      </c>
      <c r="N2234" s="822">
        <v>1</v>
      </c>
      <c r="O2234" s="822">
        <v>16606.3</v>
      </c>
      <c r="P2234" s="831"/>
      <c r="Q2234" s="831"/>
      <c r="R2234" s="827"/>
      <c r="S2234" s="832"/>
    </row>
    <row r="2235" spans="1:19" ht="14.45" customHeight="1" x14ac:dyDescent="0.2">
      <c r="A2235" s="821" t="s">
        <v>5435</v>
      </c>
      <c r="B2235" s="822" t="s">
        <v>5436</v>
      </c>
      <c r="C2235" s="822" t="s">
        <v>599</v>
      </c>
      <c r="D2235" s="822" t="s">
        <v>2887</v>
      </c>
      <c r="E2235" s="822" t="s">
        <v>5437</v>
      </c>
      <c r="F2235" s="822" t="s">
        <v>5635</v>
      </c>
      <c r="G2235" s="822" t="s">
        <v>5636</v>
      </c>
      <c r="H2235" s="831"/>
      <c r="I2235" s="831"/>
      <c r="J2235" s="822"/>
      <c r="K2235" s="822"/>
      <c r="L2235" s="831">
        <v>6</v>
      </c>
      <c r="M2235" s="831">
        <v>890.76</v>
      </c>
      <c r="N2235" s="822">
        <v>1</v>
      </c>
      <c r="O2235" s="822">
        <v>148.46</v>
      </c>
      <c r="P2235" s="831"/>
      <c r="Q2235" s="831"/>
      <c r="R2235" s="827"/>
      <c r="S2235" s="832"/>
    </row>
    <row r="2236" spans="1:19" ht="14.45" customHeight="1" x14ac:dyDescent="0.2">
      <c r="A2236" s="821" t="s">
        <v>5435</v>
      </c>
      <c r="B2236" s="822" t="s">
        <v>5436</v>
      </c>
      <c r="C2236" s="822" t="s">
        <v>599</v>
      </c>
      <c r="D2236" s="822" t="s">
        <v>2887</v>
      </c>
      <c r="E2236" s="822" t="s">
        <v>5437</v>
      </c>
      <c r="F2236" s="822" t="s">
        <v>5637</v>
      </c>
      <c r="G2236" s="822" t="s">
        <v>2107</v>
      </c>
      <c r="H2236" s="831"/>
      <c r="I2236" s="831"/>
      <c r="J2236" s="822"/>
      <c r="K2236" s="822"/>
      <c r="L2236" s="831"/>
      <c r="M2236" s="831"/>
      <c r="N2236" s="822"/>
      <c r="O2236" s="822"/>
      <c r="P2236" s="831">
        <v>18</v>
      </c>
      <c r="Q2236" s="831">
        <v>392026.2</v>
      </c>
      <c r="R2236" s="827"/>
      <c r="S2236" s="832">
        <v>21779.233333333334</v>
      </c>
    </row>
    <row r="2237" spans="1:19" ht="14.45" customHeight="1" x14ac:dyDescent="0.2">
      <c r="A2237" s="821" t="s">
        <v>5435</v>
      </c>
      <c r="B2237" s="822" t="s">
        <v>5436</v>
      </c>
      <c r="C2237" s="822" t="s">
        <v>599</v>
      </c>
      <c r="D2237" s="822" t="s">
        <v>2887</v>
      </c>
      <c r="E2237" s="822" t="s">
        <v>5437</v>
      </c>
      <c r="F2237" s="822" t="s">
        <v>5638</v>
      </c>
      <c r="G2237" s="822" t="s">
        <v>2512</v>
      </c>
      <c r="H2237" s="831"/>
      <c r="I2237" s="831"/>
      <c r="J2237" s="822"/>
      <c r="K2237" s="822"/>
      <c r="L2237" s="831">
        <v>16.43</v>
      </c>
      <c r="M2237" s="831">
        <v>7792.2800000000007</v>
      </c>
      <c r="N2237" s="822">
        <v>1</v>
      </c>
      <c r="O2237" s="822">
        <v>474.27145465611693</v>
      </c>
      <c r="P2237" s="831">
        <v>107.78</v>
      </c>
      <c r="Q2237" s="831">
        <v>51116.85</v>
      </c>
      <c r="R2237" s="827">
        <v>6.5599349612693585</v>
      </c>
      <c r="S2237" s="832">
        <v>474.27027277788085</v>
      </c>
    </row>
    <row r="2238" spans="1:19" ht="14.45" customHeight="1" x14ac:dyDescent="0.2">
      <c r="A2238" s="821" t="s">
        <v>5435</v>
      </c>
      <c r="B2238" s="822" t="s">
        <v>5436</v>
      </c>
      <c r="C2238" s="822" t="s">
        <v>599</v>
      </c>
      <c r="D2238" s="822" t="s">
        <v>2887</v>
      </c>
      <c r="E2238" s="822" t="s">
        <v>5437</v>
      </c>
      <c r="F2238" s="822" t="s">
        <v>5639</v>
      </c>
      <c r="G2238" s="822" t="s">
        <v>2512</v>
      </c>
      <c r="H2238" s="831"/>
      <c r="I2238" s="831"/>
      <c r="J2238" s="822"/>
      <c r="K2238" s="822"/>
      <c r="L2238" s="831">
        <v>19.95</v>
      </c>
      <c r="M2238" s="831">
        <v>4080.18</v>
      </c>
      <c r="N2238" s="822">
        <v>1</v>
      </c>
      <c r="O2238" s="822">
        <v>204.52030075187969</v>
      </c>
      <c r="P2238" s="831">
        <v>116.76</v>
      </c>
      <c r="Q2238" s="831">
        <v>23879.759999999998</v>
      </c>
      <c r="R2238" s="827">
        <v>5.8526241489346056</v>
      </c>
      <c r="S2238" s="832">
        <v>204.52004110996916</v>
      </c>
    </row>
    <row r="2239" spans="1:19" ht="14.45" customHeight="1" x14ac:dyDescent="0.2">
      <c r="A2239" s="821" t="s">
        <v>5435</v>
      </c>
      <c r="B2239" s="822" t="s">
        <v>5436</v>
      </c>
      <c r="C2239" s="822" t="s">
        <v>599</v>
      </c>
      <c r="D2239" s="822" t="s">
        <v>2887</v>
      </c>
      <c r="E2239" s="822" t="s">
        <v>5437</v>
      </c>
      <c r="F2239" s="822" t="s">
        <v>5645</v>
      </c>
      <c r="G2239" s="822" t="s">
        <v>2071</v>
      </c>
      <c r="H2239" s="831"/>
      <c r="I2239" s="831"/>
      <c r="J2239" s="822"/>
      <c r="K2239" s="822"/>
      <c r="L2239" s="831">
        <v>4</v>
      </c>
      <c r="M2239" s="831">
        <v>146442.70000000001</v>
      </c>
      <c r="N2239" s="822">
        <v>1</v>
      </c>
      <c r="O2239" s="822">
        <v>36610.675000000003</v>
      </c>
      <c r="P2239" s="831">
        <v>13</v>
      </c>
      <c r="Q2239" s="831">
        <v>472437.80000000005</v>
      </c>
      <c r="R2239" s="827">
        <v>3.2260932091527952</v>
      </c>
      <c r="S2239" s="832">
        <v>36341.369230769233</v>
      </c>
    </row>
    <row r="2240" spans="1:19" ht="14.45" customHeight="1" x14ac:dyDescent="0.2">
      <c r="A2240" s="821" t="s">
        <v>5435</v>
      </c>
      <c r="B2240" s="822" t="s">
        <v>5436</v>
      </c>
      <c r="C2240" s="822" t="s">
        <v>599</v>
      </c>
      <c r="D2240" s="822" t="s">
        <v>2887</v>
      </c>
      <c r="E2240" s="822" t="s">
        <v>5437</v>
      </c>
      <c r="F2240" s="822" t="s">
        <v>5646</v>
      </c>
      <c r="G2240" s="822" t="s">
        <v>2100</v>
      </c>
      <c r="H2240" s="831"/>
      <c r="I2240" s="831"/>
      <c r="J2240" s="822"/>
      <c r="K2240" s="822"/>
      <c r="L2240" s="831">
        <v>1</v>
      </c>
      <c r="M2240" s="831">
        <v>106722</v>
      </c>
      <c r="N2240" s="822">
        <v>1</v>
      </c>
      <c r="O2240" s="822">
        <v>106722</v>
      </c>
      <c r="P2240" s="831"/>
      <c r="Q2240" s="831"/>
      <c r="R2240" s="827"/>
      <c r="S2240" s="832"/>
    </row>
    <row r="2241" spans="1:19" ht="14.45" customHeight="1" x14ac:dyDescent="0.2">
      <c r="A2241" s="821" t="s">
        <v>5435</v>
      </c>
      <c r="B2241" s="822" t="s">
        <v>5436</v>
      </c>
      <c r="C2241" s="822" t="s">
        <v>599</v>
      </c>
      <c r="D2241" s="822" t="s">
        <v>2887</v>
      </c>
      <c r="E2241" s="822" t="s">
        <v>5437</v>
      </c>
      <c r="F2241" s="822" t="s">
        <v>5650</v>
      </c>
      <c r="G2241" s="822" t="s">
        <v>5651</v>
      </c>
      <c r="H2241" s="831"/>
      <c r="I2241" s="831"/>
      <c r="J2241" s="822"/>
      <c r="K2241" s="822"/>
      <c r="L2241" s="831"/>
      <c r="M2241" s="831"/>
      <c r="N2241" s="822"/>
      <c r="O2241" s="822"/>
      <c r="P2241" s="831">
        <v>7</v>
      </c>
      <c r="Q2241" s="831">
        <v>380.79999999999995</v>
      </c>
      <c r="R2241" s="827"/>
      <c r="S2241" s="832">
        <v>54.399999999999991</v>
      </c>
    </row>
    <row r="2242" spans="1:19" ht="14.45" customHeight="1" x14ac:dyDescent="0.2">
      <c r="A2242" s="821" t="s">
        <v>5435</v>
      </c>
      <c r="B2242" s="822" t="s">
        <v>5436</v>
      </c>
      <c r="C2242" s="822" t="s">
        <v>599</v>
      </c>
      <c r="D2242" s="822" t="s">
        <v>2887</v>
      </c>
      <c r="E2242" s="822" t="s">
        <v>5437</v>
      </c>
      <c r="F2242" s="822" t="s">
        <v>5652</v>
      </c>
      <c r="G2242" s="822" t="s">
        <v>5651</v>
      </c>
      <c r="H2242" s="831"/>
      <c r="I2242" s="831"/>
      <c r="J2242" s="822"/>
      <c r="K2242" s="822"/>
      <c r="L2242" s="831"/>
      <c r="M2242" s="831"/>
      <c r="N2242" s="822"/>
      <c r="O2242" s="822"/>
      <c r="P2242" s="831">
        <v>5.2</v>
      </c>
      <c r="Q2242" s="831">
        <v>564.86</v>
      </c>
      <c r="R2242" s="827"/>
      <c r="S2242" s="832">
        <v>108.62692307692308</v>
      </c>
    </row>
    <row r="2243" spans="1:19" ht="14.45" customHeight="1" x14ac:dyDescent="0.2">
      <c r="A2243" s="821" t="s">
        <v>5435</v>
      </c>
      <c r="B2243" s="822" t="s">
        <v>5436</v>
      </c>
      <c r="C2243" s="822" t="s">
        <v>599</v>
      </c>
      <c r="D2243" s="822" t="s">
        <v>2887</v>
      </c>
      <c r="E2243" s="822" t="s">
        <v>5437</v>
      </c>
      <c r="F2243" s="822" t="s">
        <v>5653</v>
      </c>
      <c r="G2243" s="822" t="s">
        <v>2036</v>
      </c>
      <c r="H2243" s="831"/>
      <c r="I2243" s="831"/>
      <c r="J2243" s="822"/>
      <c r="K2243" s="822"/>
      <c r="L2243" s="831">
        <v>2</v>
      </c>
      <c r="M2243" s="831">
        <v>22172</v>
      </c>
      <c r="N2243" s="822">
        <v>1</v>
      </c>
      <c r="O2243" s="822">
        <v>11086</v>
      </c>
      <c r="P2243" s="831">
        <v>2</v>
      </c>
      <c r="Q2243" s="831">
        <v>22172</v>
      </c>
      <c r="R2243" s="827">
        <v>1</v>
      </c>
      <c r="S2243" s="832">
        <v>11086</v>
      </c>
    </row>
    <row r="2244" spans="1:19" ht="14.45" customHeight="1" x14ac:dyDescent="0.2">
      <c r="A2244" s="821" t="s">
        <v>5435</v>
      </c>
      <c r="B2244" s="822" t="s">
        <v>5436</v>
      </c>
      <c r="C2244" s="822" t="s">
        <v>599</v>
      </c>
      <c r="D2244" s="822" t="s">
        <v>2887</v>
      </c>
      <c r="E2244" s="822" t="s">
        <v>5437</v>
      </c>
      <c r="F2244" s="822" t="s">
        <v>5658</v>
      </c>
      <c r="G2244" s="822" t="s">
        <v>2133</v>
      </c>
      <c r="H2244" s="831"/>
      <c r="I2244" s="831"/>
      <c r="J2244" s="822"/>
      <c r="K2244" s="822"/>
      <c r="L2244" s="831"/>
      <c r="M2244" s="831"/>
      <c r="N2244" s="822"/>
      <c r="O2244" s="822"/>
      <c r="P2244" s="831">
        <v>5</v>
      </c>
      <c r="Q2244" s="831">
        <v>215650</v>
      </c>
      <c r="R2244" s="827"/>
      <c r="S2244" s="832">
        <v>43130</v>
      </c>
    </row>
    <row r="2245" spans="1:19" ht="14.45" customHeight="1" x14ac:dyDescent="0.2">
      <c r="A2245" s="821" t="s">
        <v>5435</v>
      </c>
      <c r="B2245" s="822" t="s">
        <v>5436</v>
      </c>
      <c r="C2245" s="822" t="s">
        <v>599</v>
      </c>
      <c r="D2245" s="822" t="s">
        <v>2887</v>
      </c>
      <c r="E2245" s="822" t="s">
        <v>5437</v>
      </c>
      <c r="F2245" s="822" t="s">
        <v>5659</v>
      </c>
      <c r="G2245" s="822" t="s">
        <v>2062</v>
      </c>
      <c r="H2245" s="831"/>
      <c r="I2245" s="831"/>
      <c r="J2245" s="822"/>
      <c r="K2245" s="822"/>
      <c r="L2245" s="831"/>
      <c r="M2245" s="831"/>
      <c r="N2245" s="822"/>
      <c r="O2245" s="822"/>
      <c r="P2245" s="831">
        <v>1</v>
      </c>
      <c r="Q2245" s="831">
        <v>62391.63</v>
      </c>
      <c r="R2245" s="827"/>
      <c r="S2245" s="832">
        <v>62391.63</v>
      </c>
    </row>
    <row r="2246" spans="1:19" ht="14.45" customHeight="1" x14ac:dyDescent="0.2">
      <c r="A2246" s="821" t="s">
        <v>5435</v>
      </c>
      <c r="B2246" s="822" t="s">
        <v>5436</v>
      </c>
      <c r="C2246" s="822" t="s">
        <v>599</v>
      </c>
      <c r="D2246" s="822" t="s">
        <v>2887</v>
      </c>
      <c r="E2246" s="822" t="s">
        <v>5437</v>
      </c>
      <c r="F2246" s="822" t="s">
        <v>5660</v>
      </c>
      <c r="G2246" s="822" t="s">
        <v>2031</v>
      </c>
      <c r="H2246" s="831"/>
      <c r="I2246" s="831"/>
      <c r="J2246" s="822"/>
      <c r="K2246" s="822"/>
      <c r="L2246" s="831"/>
      <c r="M2246" s="831"/>
      <c r="N2246" s="822"/>
      <c r="O2246" s="822"/>
      <c r="P2246" s="831">
        <v>1</v>
      </c>
      <c r="Q2246" s="831">
        <v>23.82</v>
      </c>
      <c r="R2246" s="827"/>
      <c r="S2246" s="832">
        <v>23.82</v>
      </c>
    </row>
    <row r="2247" spans="1:19" ht="14.45" customHeight="1" x14ac:dyDescent="0.2">
      <c r="A2247" s="821" t="s">
        <v>5435</v>
      </c>
      <c r="B2247" s="822" t="s">
        <v>5436</v>
      </c>
      <c r="C2247" s="822" t="s">
        <v>599</v>
      </c>
      <c r="D2247" s="822" t="s">
        <v>2887</v>
      </c>
      <c r="E2247" s="822" t="s">
        <v>5437</v>
      </c>
      <c r="F2247" s="822" t="s">
        <v>5661</v>
      </c>
      <c r="G2247" s="822" t="s">
        <v>947</v>
      </c>
      <c r="H2247" s="831"/>
      <c r="I2247" s="831"/>
      <c r="J2247" s="822"/>
      <c r="K2247" s="822"/>
      <c r="L2247" s="831"/>
      <c r="M2247" s="831"/>
      <c r="N2247" s="822"/>
      <c r="O2247" s="822"/>
      <c r="P2247" s="831">
        <v>0.93</v>
      </c>
      <c r="Q2247" s="831">
        <v>402.16</v>
      </c>
      <c r="R2247" s="827"/>
      <c r="S2247" s="832">
        <v>432.43010752688173</v>
      </c>
    </row>
    <row r="2248" spans="1:19" ht="14.45" customHeight="1" x14ac:dyDescent="0.2">
      <c r="A2248" s="821" t="s">
        <v>5435</v>
      </c>
      <c r="B2248" s="822" t="s">
        <v>5436</v>
      </c>
      <c r="C2248" s="822" t="s">
        <v>599</v>
      </c>
      <c r="D2248" s="822" t="s">
        <v>2887</v>
      </c>
      <c r="E2248" s="822" t="s">
        <v>5437</v>
      </c>
      <c r="F2248" s="822" t="s">
        <v>5662</v>
      </c>
      <c r="G2248" s="822" t="s">
        <v>2071</v>
      </c>
      <c r="H2248" s="831"/>
      <c r="I2248" s="831"/>
      <c r="J2248" s="822"/>
      <c r="K2248" s="822"/>
      <c r="L2248" s="831"/>
      <c r="M2248" s="831"/>
      <c r="N2248" s="822"/>
      <c r="O2248" s="822"/>
      <c r="P2248" s="831">
        <v>2</v>
      </c>
      <c r="Q2248" s="831">
        <v>72682.600000000006</v>
      </c>
      <c r="R2248" s="827"/>
      <c r="S2248" s="832">
        <v>36341.300000000003</v>
      </c>
    </row>
    <row r="2249" spans="1:19" ht="14.45" customHeight="1" x14ac:dyDescent="0.2">
      <c r="A2249" s="821" t="s">
        <v>5435</v>
      </c>
      <c r="B2249" s="822" t="s">
        <v>5436</v>
      </c>
      <c r="C2249" s="822" t="s">
        <v>599</v>
      </c>
      <c r="D2249" s="822" t="s">
        <v>2887</v>
      </c>
      <c r="E2249" s="822" t="s">
        <v>5437</v>
      </c>
      <c r="F2249" s="822" t="s">
        <v>5663</v>
      </c>
      <c r="G2249" s="822" t="s">
        <v>2075</v>
      </c>
      <c r="H2249" s="831"/>
      <c r="I2249" s="831"/>
      <c r="J2249" s="822"/>
      <c r="K2249" s="822"/>
      <c r="L2249" s="831"/>
      <c r="M2249" s="831"/>
      <c r="N2249" s="822"/>
      <c r="O2249" s="822"/>
      <c r="P2249" s="831">
        <v>10</v>
      </c>
      <c r="Q2249" s="831">
        <v>342124.2</v>
      </c>
      <c r="R2249" s="827"/>
      <c r="S2249" s="832">
        <v>34212.42</v>
      </c>
    </row>
    <row r="2250" spans="1:19" ht="14.45" customHeight="1" x14ac:dyDescent="0.2">
      <c r="A2250" s="821" t="s">
        <v>5435</v>
      </c>
      <c r="B2250" s="822" t="s">
        <v>5436</v>
      </c>
      <c r="C2250" s="822" t="s">
        <v>599</v>
      </c>
      <c r="D2250" s="822" t="s">
        <v>2887</v>
      </c>
      <c r="E2250" s="822" t="s">
        <v>5437</v>
      </c>
      <c r="F2250" s="822" t="s">
        <v>5664</v>
      </c>
      <c r="G2250" s="822" t="s">
        <v>2147</v>
      </c>
      <c r="H2250" s="831"/>
      <c r="I2250" s="831"/>
      <c r="J2250" s="822"/>
      <c r="K2250" s="822"/>
      <c r="L2250" s="831"/>
      <c r="M2250" s="831"/>
      <c r="N2250" s="822"/>
      <c r="O2250" s="822"/>
      <c r="P2250" s="831">
        <v>104.95</v>
      </c>
      <c r="Q2250" s="831">
        <v>489719.82</v>
      </c>
      <c r="R2250" s="827"/>
      <c r="S2250" s="832">
        <v>4666.2202953787519</v>
      </c>
    </row>
    <row r="2251" spans="1:19" ht="14.45" customHeight="1" x14ac:dyDescent="0.2">
      <c r="A2251" s="821" t="s">
        <v>5435</v>
      </c>
      <c r="B2251" s="822" t="s">
        <v>5436</v>
      </c>
      <c r="C2251" s="822" t="s">
        <v>599</v>
      </c>
      <c r="D2251" s="822" t="s">
        <v>2887</v>
      </c>
      <c r="E2251" s="822" t="s">
        <v>5437</v>
      </c>
      <c r="F2251" s="822" t="s">
        <v>5666</v>
      </c>
      <c r="G2251" s="822" t="s">
        <v>947</v>
      </c>
      <c r="H2251" s="831"/>
      <c r="I2251" s="831"/>
      <c r="J2251" s="822"/>
      <c r="K2251" s="822"/>
      <c r="L2251" s="831"/>
      <c r="M2251" s="831"/>
      <c r="N2251" s="822"/>
      <c r="O2251" s="822"/>
      <c r="P2251" s="831">
        <v>20.81</v>
      </c>
      <c r="Q2251" s="831">
        <v>5076.3900000000003</v>
      </c>
      <c r="R2251" s="827"/>
      <c r="S2251" s="832">
        <v>243.93993272465164</v>
      </c>
    </row>
    <row r="2252" spans="1:19" ht="14.45" customHeight="1" x14ac:dyDescent="0.2">
      <c r="A2252" s="821" t="s">
        <v>5435</v>
      </c>
      <c r="B2252" s="822" t="s">
        <v>5436</v>
      </c>
      <c r="C2252" s="822" t="s">
        <v>599</v>
      </c>
      <c r="D2252" s="822" t="s">
        <v>2887</v>
      </c>
      <c r="E2252" s="822" t="s">
        <v>5437</v>
      </c>
      <c r="F2252" s="822" t="s">
        <v>5667</v>
      </c>
      <c r="G2252" s="822" t="s">
        <v>947</v>
      </c>
      <c r="H2252" s="831"/>
      <c r="I2252" s="831"/>
      <c r="J2252" s="822"/>
      <c r="K2252" s="822"/>
      <c r="L2252" s="831"/>
      <c r="M2252" s="831"/>
      <c r="N2252" s="822"/>
      <c r="O2252" s="822"/>
      <c r="P2252" s="831">
        <v>39.42</v>
      </c>
      <c r="Q2252" s="831">
        <v>3016.04</v>
      </c>
      <c r="R2252" s="827"/>
      <c r="S2252" s="832">
        <v>76.510400811770666</v>
      </c>
    </row>
    <row r="2253" spans="1:19" ht="14.45" customHeight="1" x14ac:dyDescent="0.2">
      <c r="A2253" s="821" t="s">
        <v>5435</v>
      </c>
      <c r="B2253" s="822" t="s">
        <v>5436</v>
      </c>
      <c r="C2253" s="822" t="s">
        <v>599</v>
      </c>
      <c r="D2253" s="822" t="s">
        <v>2887</v>
      </c>
      <c r="E2253" s="822" t="s">
        <v>5437</v>
      </c>
      <c r="F2253" s="822" t="s">
        <v>5668</v>
      </c>
      <c r="G2253" s="822" t="s">
        <v>1039</v>
      </c>
      <c r="H2253" s="831"/>
      <c r="I2253" s="831"/>
      <c r="J2253" s="822"/>
      <c r="K2253" s="822"/>
      <c r="L2253" s="831"/>
      <c r="M2253" s="831"/>
      <c r="N2253" s="822"/>
      <c r="O2253" s="822"/>
      <c r="P2253" s="831">
        <v>11.01</v>
      </c>
      <c r="Q2253" s="831">
        <v>4651.92</v>
      </c>
      <c r="R2253" s="827"/>
      <c r="S2253" s="832">
        <v>422.51771117166214</v>
      </c>
    </row>
    <row r="2254" spans="1:19" ht="14.45" customHeight="1" x14ac:dyDescent="0.2">
      <c r="A2254" s="821" t="s">
        <v>5435</v>
      </c>
      <c r="B2254" s="822" t="s">
        <v>5436</v>
      </c>
      <c r="C2254" s="822" t="s">
        <v>599</v>
      </c>
      <c r="D2254" s="822" t="s">
        <v>2887</v>
      </c>
      <c r="E2254" s="822" t="s">
        <v>5437</v>
      </c>
      <c r="F2254" s="822" t="s">
        <v>5670</v>
      </c>
      <c r="G2254" s="822" t="s">
        <v>2057</v>
      </c>
      <c r="H2254" s="831"/>
      <c r="I2254" s="831"/>
      <c r="J2254" s="822"/>
      <c r="K2254" s="822"/>
      <c r="L2254" s="831"/>
      <c r="M2254" s="831"/>
      <c r="N2254" s="822"/>
      <c r="O2254" s="822"/>
      <c r="P2254" s="831">
        <v>81</v>
      </c>
      <c r="Q2254" s="831">
        <v>104559.66</v>
      </c>
      <c r="R2254" s="827"/>
      <c r="S2254" s="832">
        <v>1290.8600000000001</v>
      </c>
    </row>
    <row r="2255" spans="1:19" ht="14.45" customHeight="1" x14ac:dyDescent="0.2">
      <c r="A2255" s="821" t="s">
        <v>5435</v>
      </c>
      <c r="B2255" s="822" t="s">
        <v>5436</v>
      </c>
      <c r="C2255" s="822" t="s">
        <v>599</v>
      </c>
      <c r="D2255" s="822" t="s">
        <v>2887</v>
      </c>
      <c r="E2255" s="822" t="s">
        <v>5437</v>
      </c>
      <c r="F2255" s="822" t="s">
        <v>5671</v>
      </c>
      <c r="G2255" s="822" t="s">
        <v>758</v>
      </c>
      <c r="H2255" s="831"/>
      <c r="I2255" s="831"/>
      <c r="J2255" s="822"/>
      <c r="K2255" s="822"/>
      <c r="L2255" s="831"/>
      <c r="M2255" s="831"/>
      <c r="N2255" s="822"/>
      <c r="O2255" s="822"/>
      <c r="P2255" s="831">
        <v>8.27</v>
      </c>
      <c r="Q2255" s="831">
        <v>6076.7999999999993</v>
      </c>
      <c r="R2255" s="827"/>
      <c r="S2255" s="832">
        <v>734.80048367593702</v>
      </c>
    </row>
    <row r="2256" spans="1:19" ht="14.45" customHeight="1" x14ac:dyDescent="0.2">
      <c r="A2256" s="821" t="s">
        <v>5435</v>
      </c>
      <c r="B2256" s="822" t="s">
        <v>5436</v>
      </c>
      <c r="C2256" s="822" t="s">
        <v>599</v>
      </c>
      <c r="D2256" s="822" t="s">
        <v>2887</v>
      </c>
      <c r="E2256" s="822" t="s">
        <v>5437</v>
      </c>
      <c r="F2256" s="822" t="s">
        <v>5672</v>
      </c>
      <c r="G2256" s="822" t="s">
        <v>1230</v>
      </c>
      <c r="H2256" s="831"/>
      <c r="I2256" s="831"/>
      <c r="J2256" s="822"/>
      <c r="K2256" s="822"/>
      <c r="L2256" s="831"/>
      <c r="M2256" s="831"/>
      <c r="N2256" s="822"/>
      <c r="O2256" s="822"/>
      <c r="P2256" s="831">
        <v>43.97</v>
      </c>
      <c r="Q2256" s="831">
        <v>7892.69</v>
      </c>
      <c r="R2256" s="827"/>
      <c r="S2256" s="832">
        <v>179.50170570843756</v>
      </c>
    </row>
    <row r="2257" spans="1:19" ht="14.45" customHeight="1" x14ac:dyDescent="0.2">
      <c r="A2257" s="821" t="s">
        <v>5435</v>
      </c>
      <c r="B2257" s="822" t="s">
        <v>5436</v>
      </c>
      <c r="C2257" s="822" t="s">
        <v>599</v>
      </c>
      <c r="D2257" s="822" t="s">
        <v>2887</v>
      </c>
      <c r="E2257" s="822" t="s">
        <v>5437</v>
      </c>
      <c r="F2257" s="822" t="s">
        <v>5675</v>
      </c>
      <c r="G2257" s="822" t="s">
        <v>947</v>
      </c>
      <c r="H2257" s="831"/>
      <c r="I2257" s="831"/>
      <c r="J2257" s="822"/>
      <c r="K2257" s="822"/>
      <c r="L2257" s="831"/>
      <c r="M2257" s="831"/>
      <c r="N2257" s="822"/>
      <c r="O2257" s="822"/>
      <c r="P2257" s="831">
        <v>1.01</v>
      </c>
      <c r="Q2257" s="831">
        <v>436.76</v>
      </c>
      <c r="R2257" s="827"/>
      <c r="S2257" s="832">
        <v>432.43564356435644</v>
      </c>
    </row>
    <row r="2258" spans="1:19" ht="14.45" customHeight="1" x14ac:dyDescent="0.2">
      <c r="A2258" s="821" t="s">
        <v>5435</v>
      </c>
      <c r="B2258" s="822" t="s">
        <v>5436</v>
      </c>
      <c r="C2258" s="822" t="s">
        <v>599</v>
      </c>
      <c r="D2258" s="822" t="s">
        <v>2887</v>
      </c>
      <c r="E2258" s="822" t="s">
        <v>5437</v>
      </c>
      <c r="F2258" s="822" t="s">
        <v>5676</v>
      </c>
      <c r="G2258" s="822" t="s">
        <v>758</v>
      </c>
      <c r="H2258" s="831"/>
      <c r="I2258" s="831"/>
      <c r="J2258" s="822"/>
      <c r="K2258" s="822"/>
      <c r="L2258" s="831"/>
      <c r="M2258" s="831"/>
      <c r="N2258" s="822"/>
      <c r="O2258" s="822"/>
      <c r="P2258" s="831">
        <v>15.740000000000002</v>
      </c>
      <c r="Q2258" s="831">
        <v>1246.6199999999999</v>
      </c>
      <c r="R2258" s="827"/>
      <c r="S2258" s="832">
        <v>79.200762388818276</v>
      </c>
    </row>
    <row r="2259" spans="1:19" ht="14.45" customHeight="1" x14ac:dyDescent="0.2">
      <c r="A2259" s="821" t="s">
        <v>5435</v>
      </c>
      <c r="B2259" s="822" t="s">
        <v>5436</v>
      </c>
      <c r="C2259" s="822" t="s">
        <v>599</v>
      </c>
      <c r="D2259" s="822" t="s">
        <v>2887</v>
      </c>
      <c r="E2259" s="822" t="s">
        <v>5437</v>
      </c>
      <c r="F2259" s="822" t="s">
        <v>5677</v>
      </c>
      <c r="G2259" s="822" t="s">
        <v>1230</v>
      </c>
      <c r="H2259" s="831"/>
      <c r="I2259" s="831"/>
      <c r="J2259" s="822"/>
      <c r="K2259" s="822"/>
      <c r="L2259" s="831"/>
      <c r="M2259" s="831"/>
      <c r="N2259" s="822"/>
      <c r="O2259" s="822"/>
      <c r="P2259" s="831">
        <v>9.14</v>
      </c>
      <c r="Q2259" s="831">
        <v>953.71</v>
      </c>
      <c r="R2259" s="827"/>
      <c r="S2259" s="832">
        <v>104.34463894967178</v>
      </c>
    </row>
    <row r="2260" spans="1:19" ht="14.45" customHeight="1" x14ac:dyDescent="0.2">
      <c r="A2260" s="821" t="s">
        <v>5435</v>
      </c>
      <c r="B2260" s="822" t="s">
        <v>5436</v>
      </c>
      <c r="C2260" s="822" t="s">
        <v>599</v>
      </c>
      <c r="D2260" s="822" t="s">
        <v>2887</v>
      </c>
      <c r="E2260" s="822" t="s">
        <v>5437</v>
      </c>
      <c r="F2260" s="822" t="s">
        <v>5678</v>
      </c>
      <c r="G2260" s="822" t="s">
        <v>1043</v>
      </c>
      <c r="H2260" s="831"/>
      <c r="I2260" s="831"/>
      <c r="J2260" s="822"/>
      <c r="K2260" s="822"/>
      <c r="L2260" s="831"/>
      <c r="M2260" s="831"/>
      <c r="N2260" s="822"/>
      <c r="O2260" s="822"/>
      <c r="P2260" s="831">
        <v>21.040000000000003</v>
      </c>
      <c r="Q2260" s="831">
        <v>3008.72</v>
      </c>
      <c r="R2260" s="827"/>
      <c r="S2260" s="832">
        <v>142.99999999999997</v>
      </c>
    </row>
    <row r="2261" spans="1:19" ht="14.45" customHeight="1" x14ac:dyDescent="0.2">
      <c r="A2261" s="821" t="s">
        <v>5435</v>
      </c>
      <c r="B2261" s="822" t="s">
        <v>5436</v>
      </c>
      <c r="C2261" s="822" t="s">
        <v>599</v>
      </c>
      <c r="D2261" s="822" t="s">
        <v>2887</v>
      </c>
      <c r="E2261" s="822" t="s">
        <v>5437</v>
      </c>
      <c r="F2261" s="822" t="s">
        <v>5679</v>
      </c>
      <c r="G2261" s="822" t="s">
        <v>758</v>
      </c>
      <c r="H2261" s="831"/>
      <c r="I2261" s="831"/>
      <c r="J2261" s="822"/>
      <c r="K2261" s="822"/>
      <c r="L2261" s="831"/>
      <c r="M2261" s="831"/>
      <c r="N2261" s="822"/>
      <c r="O2261" s="822"/>
      <c r="P2261" s="831">
        <v>22.58</v>
      </c>
      <c r="Q2261" s="831">
        <v>4942.75</v>
      </c>
      <c r="R2261" s="827"/>
      <c r="S2261" s="832">
        <v>218.89946855624447</v>
      </c>
    </row>
    <row r="2262" spans="1:19" ht="14.45" customHeight="1" x14ac:dyDescent="0.2">
      <c r="A2262" s="821" t="s">
        <v>5435</v>
      </c>
      <c r="B2262" s="822" t="s">
        <v>5436</v>
      </c>
      <c r="C2262" s="822" t="s">
        <v>599</v>
      </c>
      <c r="D2262" s="822" t="s">
        <v>2887</v>
      </c>
      <c r="E2262" s="822" t="s">
        <v>5437</v>
      </c>
      <c r="F2262" s="822" t="s">
        <v>5684</v>
      </c>
      <c r="G2262" s="822" t="s">
        <v>1039</v>
      </c>
      <c r="H2262" s="831"/>
      <c r="I2262" s="831"/>
      <c r="J2262" s="822"/>
      <c r="K2262" s="822"/>
      <c r="L2262" s="831"/>
      <c r="M2262" s="831"/>
      <c r="N2262" s="822"/>
      <c r="O2262" s="822"/>
      <c r="P2262" s="831">
        <v>9.67</v>
      </c>
      <c r="Q2262" s="831">
        <v>1792.04</v>
      </c>
      <c r="R2262" s="827"/>
      <c r="S2262" s="832">
        <v>185.31954498448812</v>
      </c>
    </row>
    <row r="2263" spans="1:19" ht="14.45" customHeight="1" x14ac:dyDescent="0.2">
      <c r="A2263" s="821" t="s">
        <v>5435</v>
      </c>
      <c r="B2263" s="822" t="s">
        <v>5436</v>
      </c>
      <c r="C2263" s="822" t="s">
        <v>599</v>
      </c>
      <c r="D2263" s="822" t="s">
        <v>2887</v>
      </c>
      <c r="E2263" s="822" t="s">
        <v>5437</v>
      </c>
      <c r="F2263" s="822" t="s">
        <v>5685</v>
      </c>
      <c r="G2263" s="822" t="s">
        <v>845</v>
      </c>
      <c r="H2263" s="831"/>
      <c r="I2263" s="831"/>
      <c r="J2263" s="822"/>
      <c r="K2263" s="822"/>
      <c r="L2263" s="831"/>
      <c r="M2263" s="831"/>
      <c r="N2263" s="822"/>
      <c r="O2263" s="822"/>
      <c r="P2263" s="831">
        <v>33.26</v>
      </c>
      <c r="Q2263" s="831">
        <v>14510.510000000002</v>
      </c>
      <c r="R2263" s="827"/>
      <c r="S2263" s="832">
        <v>436.27510523150943</v>
      </c>
    </row>
    <row r="2264" spans="1:19" ht="14.45" customHeight="1" x14ac:dyDescent="0.2">
      <c r="A2264" s="821" t="s">
        <v>5435</v>
      </c>
      <c r="B2264" s="822" t="s">
        <v>5436</v>
      </c>
      <c r="C2264" s="822" t="s">
        <v>599</v>
      </c>
      <c r="D2264" s="822" t="s">
        <v>2887</v>
      </c>
      <c r="E2264" s="822" t="s">
        <v>5437</v>
      </c>
      <c r="F2264" s="822" t="s">
        <v>5687</v>
      </c>
      <c r="G2264" s="822" t="s">
        <v>2062</v>
      </c>
      <c r="H2264" s="831"/>
      <c r="I2264" s="831"/>
      <c r="J2264" s="822"/>
      <c r="K2264" s="822"/>
      <c r="L2264" s="831"/>
      <c r="M2264" s="831"/>
      <c r="N2264" s="822"/>
      <c r="O2264" s="822"/>
      <c r="P2264" s="831">
        <v>4</v>
      </c>
      <c r="Q2264" s="831">
        <v>182537.08</v>
      </c>
      <c r="R2264" s="827"/>
      <c r="S2264" s="832">
        <v>45634.27</v>
      </c>
    </row>
    <row r="2265" spans="1:19" ht="14.45" customHeight="1" x14ac:dyDescent="0.2">
      <c r="A2265" s="821" t="s">
        <v>5435</v>
      </c>
      <c r="B2265" s="822" t="s">
        <v>5436</v>
      </c>
      <c r="C2265" s="822" t="s">
        <v>599</v>
      </c>
      <c r="D2265" s="822" t="s">
        <v>2887</v>
      </c>
      <c r="E2265" s="822" t="s">
        <v>5437</v>
      </c>
      <c r="F2265" s="822" t="s">
        <v>5689</v>
      </c>
      <c r="G2265" s="822" t="s">
        <v>2071</v>
      </c>
      <c r="H2265" s="831"/>
      <c r="I2265" s="831"/>
      <c r="J2265" s="822"/>
      <c r="K2265" s="822"/>
      <c r="L2265" s="831"/>
      <c r="M2265" s="831"/>
      <c r="N2265" s="822"/>
      <c r="O2265" s="822"/>
      <c r="P2265" s="831">
        <v>2</v>
      </c>
      <c r="Q2265" s="831">
        <v>72684.800000000003</v>
      </c>
      <c r="R2265" s="827"/>
      <c r="S2265" s="832">
        <v>36342.400000000001</v>
      </c>
    </row>
    <row r="2266" spans="1:19" ht="14.45" customHeight="1" x14ac:dyDescent="0.2">
      <c r="A2266" s="821" t="s">
        <v>5435</v>
      </c>
      <c r="B2266" s="822" t="s">
        <v>5436</v>
      </c>
      <c r="C2266" s="822" t="s">
        <v>599</v>
      </c>
      <c r="D2266" s="822" t="s">
        <v>2887</v>
      </c>
      <c r="E2266" s="822" t="s">
        <v>5437</v>
      </c>
      <c r="F2266" s="822" t="s">
        <v>5690</v>
      </c>
      <c r="G2266" s="822" t="s">
        <v>912</v>
      </c>
      <c r="H2266" s="831"/>
      <c r="I2266" s="831"/>
      <c r="J2266" s="822"/>
      <c r="K2266" s="822"/>
      <c r="L2266" s="831"/>
      <c r="M2266" s="831"/>
      <c r="N2266" s="822"/>
      <c r="O2266" s="822"/>
      <c r="P2266" s="831">
        <v>15.85</v>
      </c>
      <c r="Q2266" s="831">
        <v>2305.08</v>
      </c>
      <c r="R2266" s="827"/>
      <c r="S2266" s="832">
        <v>145.43091482649842</v>
      </c>
    </row>
    <row r="2267" spans="1:19" ht="14.45" customHeight="1" x14ac:dyDescent="0.2">
      <c r="A2267" s="821" t="s">
        <v>5435</v>
      </c>
      <c r="B2267" s="822" t="s">
        <v>5436</v>
      </c>
      <c r="C2267" s="822" t="s">
        <v>599</v>
      </c>
      <c r="D2267" s="822" t="s">
        <v>2887</v>
      </c>
      <c r="E2267" s="822" t="s">
        <v>5694</v>
      </c>
      <c r="F2267" s="822" t="s">
        <v>5695</v>
      </c>
      <c r="G2267" s="822" t="s">
        <v>5696</v>
      </c>
      <c r="H2267" s="831"/>
      <c r="I2267" s="831"/>
      <c r="J2267" s="822"/>
      <c r="K2267" s="822"/>
      <c r="L2267" s="831"/>
      <c r="M2267" s="831"/>
      <c r="N2267" s="822"/>
      <c r="O2267" s="822"/>
      <c r="P2267" s="831">
        <v>7</v>
      </c>
      <c r="Q2267" s="831">
        <v>15424.36</v>
      </c>
      <c r="R2267" s="827"/>
      <c r="S2267" s="832">
        <v>2203.48</v>
      </c>
    </row>
    <row r="2268" spans="1:19" ht="14.45" customHeight="1" x14ac:dyDescent="0.2">
      <c r="A2268" s="821" t="s">
        <v>5435</v>
      </c>
      <c r="B2268" s="822" t="s">
        <v>5436</v>
      </c>
      <c r="C2268" s="822" t="s">
        <v>599</v>
      </c>
      <c r="D2268" s="822" t="s">
        <v>2887</v>
      </c>
      <c r="E2268" s="822" t="s">
        <v>5694</v>
      </c>
      <c r="F2268" s="822" t="s">
        <v>5697</v>
      </c>
      <c r="G2268" s="822" t="s">
        <v>5698</v>
      </c>
      <c r="H2268" s="831"/>
      <c r="I2268" s="831"/>
      <c r="J2268" s="822"/>
      <c r="K2268" s="822"/>
      <c r="L2268" s="831"/>
      <c r="M2268" s="831"/>
      <c r="N2268" s="822"/>
      <c r="O2268" s="822"/>
      <c r="P2268" s="831">
        <v>4</v>
      </c>
      <c r="Q2268" s="831">
        <v>10681.36</v>
      </c>
      <c r="R2268" s="827"/>
      <c r="S2268" s="832">
        <v>2670.34</v>
      </c>
    </row>
    <row r="2269" spans="1:19" ht="14.45" customHeight="1" x14ac:dyDescent="0.2">
      <c r="A2269" s="821" t="s">
        <v>5435</v>
      </c>
      <c r="B2269" s="822" t="s">
        <v>5436</v>
      </c>
      <c r="C2269" s="822" t="s">
        <v>599</v>
      </c>
      <c r="D2269" s="822" t="s">
        <v>2887</v>
      </c>
      <c r="E2269" s="822" t="s">
        <v>5703</v>
      </c>
      <c r="F2269" s="822" t="s">
        <v>5706</v>
      </c>
      <c r="G2269" s="822" t="s">
        <v>5707</v>
      </c>
      <c r="H2269" s="831"/>
      <c r="I2269" s="831"/>
      <c r="J2269" s="822"/>
      <c r="K2269" s="822"/>
      <c r="L2269" s="831">
        <v>27</v>
      </c>
      <c r="M2269" s="831">
        <v>15191.55</v>
      </c>
      <c r="N2269" s="822">
        <v>1</v>
      </c>
      <c r="O2269" s="822">
        <v>562.65</v>
      </c>
      <c r="P2269" s="831">
        <v>71</v>
      </c>
      <c r="Q2269" s="831">
        <v>39948.15</v>
      </c>
      <c r="R2269" s="827">
        <v>2.6296296296296298</v>
      </c>
      <c r="S2269" s="832">
        <v>562.65</v>
      </c>
    </row>
    <row r="2270" spans="1:19" ht="14.45" customHeight="1" x14ac:dyDescent="0.2">
      <c r="A2270" s="821" t="s">
        <v>5435</v>
      </c>
      <c r="B2270" s="822" t="s">
        <v>5436</v>
      </c>
      <c r="C2270" s="822" t="s">
        <v>599</v>
      </c>
      <c r="D2270" s="822" t="s">
        <v>2887</v>
      </c>
      <c r="E2270" s="822" t="s">
        <v>5703</v>
      </c>
      <c r="F2270" s="822" t="s">
        <v>5708</v>
      </c>
      <c r="G2270" s="822" t="s">
        <v>5709</v>
      </c>
      <c r="H2270" s="831"/>
      <c r="I2270" s="831"/>
      <c r="J2270" s="822"/>
      <c r="K2270" s="822"/>
      <c r="L2270" s="831">
        <v>1</v>
      </c>
      <c r="M2270" s="831">
        <v>964</v>
      </c>
      <c r="N2270" s="822">
        <v>1</v>
      </c>
      <c r="O2270" s="822">
        <v>964</v>
      </c>
      <c r="P2270" s="831"/>
      <c r="Q2270" s="831"/>
      <c r="R2270" s="827"/>
      <c r="S2270" s="832"/>
    </row>
    <row r="2271" spans="1:19" ht="14.45" customHeight="1" x14ac:dyDescent="0.2">
      <c r="A2271" s="821" t="s">
        <v>5435</v>
      </c>
      <c r="B2271" s="822" t="s">
        <v>5436</v>
      </c>
      <c r="C2271" s="822" t="s">
        <v>599</v>
      </c>
      <c r="D2271" s="822" t="s">
        <v>2887</v>
      </c>
      <c r="E2271" s="822" t="s">
        <v>5703</v>
      </c>
      <c r="F2271" s="822" t="s">
        <v>5712</v>
      </c>
      <c r="G2271" s="822" t="s">
        <v>5713</v>
      </c>
      <c r="H2271" s="831"/>
      <c r="I2271" s="831"/>
      <c r="J2271" s="822"/>
      <c r="K2271" s="822"/>
      <c r="L2271" s="831">
        <v>1</v>
      </c>
      <c r="M2271" s="831">
        <v>5420</v>
      </c>
      <c r="N2271" s="822">
        <v>1</v>
      </c>
      <c r="O2271" s="822">
        <v>5420</v>
      </c>
      <c r="P2271" s="831">
        <v>1</v>
      </c>
      <c r="Q2271" s="831">
        <v>5420</v>
      </c>
      <c r="R2271" s="827">
        <v>1</v>
      </c>
      <c r="S2271" s="832">
        <v>5420</v>
      </c>
    </row>
    <row r="2272" spans="1:19" ht="14.45" customHeight="1" x14ac:dyDescent="0.2">
      <c r="A2272" s="821" t="s">
        <v>5435</v>
      </c>
      <c r="B2272" s="822" t="s">
        <v>5436</v>
      </c>
      <c r="C2272" s="822" t="s">
        <v>599</v>
      </c>
      <c r="D2272" s="822" t="s">
        <v>2887</v>
      </c>
      <c r="E2272" s="822" t="s">
        <v>5703</v>
      </c>
      <c r="F2272" s="822" t="s">
        <v>5714</v>
      </c>
      <c r="G2272" s="822" t="s">
        <v>5715</v>
      </c>
      <c r="H2272" s="831"/>
      <c r="I2272" s="831"/>
      <c r="J2272" s="822"/>
      <c r="K2272" s="822"/>
      <c r="L2272" s="831"/>
      <c r="M2272" s="831"/>
      <c r="N2272" s="822"/>
      <c r="O2272" s="822"/>
      <c r="P2272" s="831">
        <v>644.52</v>
      </c>
      <c r="Q2272" s="831">
        <v>115562.43000000001</v>
      </c>
      <c r="R2272" s="827"/>
      <c r="S2272" s="832">
        <v>179.29999069074663</v>
      </c>
    </row>
    <row r="2273" spans="1:19" ht="14.45" customHeight="1" x14ac:dyDescent="0.2">
      <c r="A2273" s="821" t="s">
        <v>5435</v>
      </c>
      <c r="B2273" s="822" t="s">
        <v>5436</v>
      </c>
      <c r="C2273" s="822" t="s">
        <v>599</v>
      </c>
      <c r="D2273" s="822" t="s">
        <v>2887</v>
      </c>
      <c r="E2273" s="822" t="s">
        <v>5703</v>
      </c>
      <c r="F2273" s="822" t="s">
        <v>5716</v>
      </c>
      <c r="G2273" s="822" t="s">
        <v>5717</v>
      </c>
      <c r="H2273" s="831"/>
      <c r="I2273" s="831"/>
      <c r="J2273" s="822"/>
      <c r="K2273" s="822"/>
      <c r="L2273" s="831"/>
      <c r="M2273" s="831"/>
      <c r="N2273" s="822"/>
      <c r="O2273" s="822"/>
      <c r="P2273" s="831">
        <v>2</v>
      </c>
      <c r="Q2273" s="831">
        <v>535.58000000000004</v>
      </c>
      <c r="R2273" s="827"/>
      <c r="S2273" s="832">
        <v>267.79000000000002</v>
      </c>
    </row>
    <row r="2274" spans="1:19" ht="14.45" customHeight="1" x14ac:dyDescent="0.2">
      <c r="A2274" s="821" t="s">
        <v>5435</v>
      </c>
      <c r="B2274" s="822" t="s">
        <v>5436</v>
      </c>
      <c r="C2274" s="822" t="s">
        <v>599</v>
      </c>
      <c r="D2274" s="822" t="s">
        <v>2887</v>
      </c>
      <c r="E2274" s="822" t="s">
        <v>5703</v>
      </c>
      <c r="F2274" s="822" t="s">
        <v>5718</v>
      </c>
      <c r="G2274" s="822" t="s">
        <v>5719</v>
      </c>
      <c r="H2274" s="831"/>
      <c r="I2274" s="831"/>
      <c r="J2274" s="822"/>
      <c r="K2274" s="822"/>
      <c r="L2274" s="831"/>
      <c r="M2274" s="831"/>
      <c r="N2274" s="822"/>
      <c r="O2274" s="822"/>
      <c r="P2274" s="831">
        <v>301.86</v>
      </c>
      <c r="Q2274" s="831">
        <v>22932.29</v>
      </c>
      <c r="R2274" s="827"/>
      <c r="S2274" s="832">
        <v>75.969952958325052</v>
      </c>
    </row>
    <row r="2275" spans="1:19" ht="14.45" customHeight="1" x14ac:dyDescent="0.2">
      <c r="A2275" s="821" t="s">
        <v>5435</v>
      </c>
      <c r="B2275" s="822" t="s">
        <v>5436</v>
      </c>
      <c r="C2275" s="822" t="s">
        <v>599</v>
      </c>
      <c r="D2275" s="822" t="s">
        <v>2887</v>
      </c>
      <c r="E2275" s="822" t="s">
        <v>5703</v>
      </c>
      <c r="F2275" s="822" t="s">
        <v>5720</v>
      </c>
      <c r="G2275" s="822" t="s">
        <v>5721</v>
      </c>
      <c r="H2275" s="831"/>
      <c r="I2275" s="831"/>
      <c r="J2275" s="822"/>
      <c r="K2275" s="822"/>
      <c r="L2275" s="831"/>
      <c r="M2275" s="831"/>
      <c r="N2275" s="822"/>
      <c r="O2275" s="822"/>
      <c r="P2275" s="831">
        <v>92</v>
      </c>
      <c r="Q2275" s="831">
        <v>8711.48</v>
      </c>
      <c r="R2275" s="827"/>
      <c r="S2275" s="832">
        <v>94.69</v>
      </c>
    </row>
    <row r="2276" spans="1:19" ht="14.45" customHeight="1" x14ac:dyDescent="0.2">
      <c r="A2276" s="821" t="s">
        <v>5435</v>
      </c>
      <c r="B2276" s="822" t="s">
        <v>5436</v>
      </c>
      <c r="C2276" s="822" t="s">
        <v>599</v>
      </c>
      <c r="D2276" s="822" t="s">
        <v>2887</v>
      </c>
      <c r="E2276" s="822" t="s">
        <v>5703</v>
      </c>
      <c r="F2276" s="822" t="s">
        <v>5722</v>
      </c>
      <c r="G2276" s="822" t="s">
        <v>5721</v>
      </c>
      <c r="H2276" s="831"/>
      <c r="I2276" s="831"/>
      <c r="J2276" s="822"/>
      <c r="K2276" s="822"/>
      <c r="L2276" s="831"/>
      <c r="M2276" s="831"/>
      <c r="N2276" s="822"/>
      <c r="O2276" s="822"/>
      <c r="P2276" s="831">
        <v>735</v>
      </c>
      <c r="Q2276" s="831">
        <v>55837.95</v>
      </c>
      <c r="R2276" s="827"/>
      <c r="S2276" s="832">
        <v>75.97</v>
      </c>
    </row>
    <row r="2277" spans="1:19" ht="14.45" customHeight="1" x14ac:dyDescent="0.2">
      <c r="A2277" s="821" t="s">
        <v>5435</v>
      </c>
      <c r="B2277" s="822" t="s">
        <v>5436</v>
      </c>
      <c r="C2277" s="822" t="s">
        <v>599</v>
      </c>
      <c r="D2277" s="822" t="s">
        <v>2887</v>
      </c>
      <c r="E2277" s="822" t="s">
        <v>5735</v>
      </c>
      <c r="F2277" s="822" t="s">
        <v>5738</v>
      </c>
      <c r="G2277" s="822" t="s">
        <v>5739</v>
      </c>
      <c r="H2277" s="831"/>
      <c r="I2277" s="831"/>
      <c r="J2277" s="822"/>
      <c r="K2277" s="822"/>
      <c r="L2277" s="831"/>
      <c r="M2277" s="831"/>
      <c r="N2277" s="822"/>
      <c r="O2277" s="822"/>
      <c r="P2277" s="831">
        <v>15</v>
      </c>
      <c r="Q2277" s="831">
        <v>1845</v>
      </c>
      <c r="R2277" s="827"/>
      <c r="S2277" s="832">
        <v>123</v>
      </c>
    </row>
    <row r="2278" spans="1:19" ht="14.45" customHeight="1" x14ac:dyDescent="0.2">
      <c r="A2278" s="821" t="s">
        <v>5435</v>
      </c>
      <c r="B2278" s="822" t="s">
        <v>5436</v>
      </c>
      <c r="C2278" s="822" t="s">
        <v>599</v>
      </c>
      <c r="D2278" s="822" t="s">
        <v>2887</v>
      </c>
      <c r="E2278" s="822" t="s">
        <v>5735</v>
      </c>
      <c r="F2278" s="822" t="s">
        <v>5740</v>
      </c>
      <c r="G2278" s="822" t="s">
        <v>5741</v>
      </c>
      <c r="H2278" s="831"/>
      <c r="I2278" s="831"/>
      <c r="J2278" s="822"/>
      <c r="K2278" s="822"/>
      <c r="L2278" s="831">
        <v>100</v>
      </c>
      <c r="M2278" s="831">
        <v>15100</v>
      </c>
      <c r="N2278" s="822">
        <v>1</v>
      </c>
      <c r="O2278" s="822">
        <v>151</v>
      </c>
      <c r="P2278" s="831">
        <v>354</v>
      </c>
      <c r="Q2278" s="831">
        <v>54162</v>
      </c>
      <c r="R2278" s="827">
        <v>3.5868874172185432</v>
      </c>
      <c r="S2278" s="832">
        <v>153</v>
      </c>
    </row>
    <row r="2279" spans="1:19" ht="14.45" customHeight="1" x14ac:dyDescent="0.2">
      <c r="A2279" s="821" t="s">
        <v>5435</v>
      </c>
      <c r="B2279" s="822" t="s">
        <v>5436</v>
      </c>
      <c r="C2279" s="822" t="s">
        <v>599</v>
      </c>
      <c r="D2279" s="822" t="s">
        <v>2887</v>
      </c>
      <c r="E2279" s="822" t="s">
        <v>5735</v>
      </c>
      <c r="F2279" s="822" t="s">
        <v>5742</v>
      </c>
      <c r="G2279" s="822" t="s">
        <v>5743</v>
      </c>
      <c r="H2279" s="831"/>
      <c r="I2279" s="831"/>
      <c r="J2279" s="822"/>
      <c r="K2279" s="822"/>
      <c r="L2279" s="831"/>
      <c r="M2279" s="831"/>
      <c r="N2279" s="822"/>
      <c r="O2279" s="822"/>
      <c r="P2279" s="831">
        <v>13</v>
      </c>
      <c r="Q2279" s="831">
        <v>2613</v>
      </c>
      <c r="R2279" s="827"/>
      <c r="S2279" s="832">
        <v>201</v>
      </c>
    </row>
    <row r="2280" spans="1:19" ht="14.45" customHeight="1" x14ac:dyDescent="0.2">
      <c r="A2280" s="821" t="s">
        <v>5435</v>
      </c>
      <c r="B2280" s="822" t="s">
        <v>5436</v>
      </c>
      <c r="C2280" s="822" t="s">
        <v>599</v>
      </c>
      <c r="D2280" s="822" t="s">
        <v>2887</v>
      </c>
      <c r="E2280" s="822" t="s">
        <v>5735</v>
      </c>
      <c r="F2280" s="822" t="s">
        <v>5744</v>
      </c>
      <c r="G2280" s="822" t="s">
        <v>5745</v>
      </c>
      <c r="H2280" s="831"/>
      <c r="I2280" s="831"/>
      <c r="J2280" s="822"/>
      <c r="K2280" s="822"/>
      <c r="L2280" s="831">
        <v>205</v>
      </c>
      <c r="M2280" s="831">
        <v>7790</v>
      </c>
      <c r="N2280" s="822">
        <v>1</v>
      </c>
      <c r="O2280" s="822">
        <v>38</v>
      </c>
      <c r="P2280" s="831">
        <v>518</v>
      </c>
      <c r="Q2280" s="831">
        <v>19684</v>
      </c>
      <c r="R2280" s="827">
        <v>2.526829268292683</v>
      </c>
      <c r="S2280" s="832">
        <v>38</v>
      </c>
    </row>
    <row r="2281" spans="1:19" ht="14.45" customHeight="1" x14ac:dyDescent="0.2">
      <c r="A2281" s="821" t="s">
        <v>5435</v>
      </c>
      <c r="B2281" s="822" t="s">
        <v>5436</v>
      </c>
      <c r="C2281" s="822" t="s">
        <v>599</v>
      </c>
      <c r="D2281" s="822" t="s">
        <v>2887</v>
      </c>
      <c r="E2281" s="822" t="s">
        <v>5735</v>
      </c>
      <c r="F2281" s="822" t="s">
        <v>5750</v>
      </c>
      <c r="G2281" s="822" t="s">
        <v>5751</v>
      </c>
      <c r="H2281" s="831"/>
      <c r="I2281" s="831"/>
      <c r="J2281" s="822"/>
      <c r="K2281" s="822"/>
      <c r="L2281" s="831">
        <v>637</v>
      </c>
      <c r="M2281" s="831">
        <v>114023</v>
      </c>
      <c r="N2281" s="822">
        <v>1</v>
      </c>
      <c r="O2281" s="822">
        <v>179</v>
      </c>
      <c r="P2281" s="831">
        <v>2181</v>
      </c>
      <c r="Q2281" s="831">
        <v>392580</v>
      </c>
      <c r="R2281" s="827">
        <v>3.4429895722792772</v>
      </c>
      <c r="S2281" s="832">
        <v>180</v>
      </c>
    </row>
    <row r="2282" spans="1:19" ht="14.45" customHeight="1" x14ac:dyDescent="0.2">
      <c r="A2282" s="821" t="s">
        <v>5435</v>
      </c>
      <c r="B2282" s="822" t="s">
        <v>5436</v>
      </c>
      <c r="C2282" s="822" t="s">
        <v>599</v>
      </c>
      <c r="D2282" s="822" t="s">
        <v>2887</v>
      </c>
      <c r="E2282" s="822" t="s">
        <v>5735</v>
      </c>
      <c r="F2282" s="822" t="s">
        <v>5754</v>
      </c>
      <c r="G2282" s="822" t="s">
        <v>5755</v>
      </c>
      <c r="H2282" s="831"/>
      <c r="I2282" s="831"/>
      <c r="J2282" s="822"/>
      <c r="K2282" s="822"/>
      <c r="L2282" s="831">
        <v>92</v>
      </c>
      <c r="M2282" s="831">
        <v>0</v>
      </c>
      <c r="N2282" s="822"/>
      <c r="O2282" s="822">
        <v>0</v>
      </c>
      <c r="P2282" s="831">
        <v>443</v>
      </c>
      <c r="Q2282" s="831">
        <v>0</v>
      </c>
      <c r="R2282" s="827"/>
      <c r="S2282" s="832">
        <v>0</v>
      </c>
    </row>
    <row r="2283" spans="1:19" ht="14.45" customHeight="1" x14ac:dyDescent="0.2">
      <c r="A2283" s="821" t="s">
        <v>5435</v>
      </c>
      <c r="B2283" s="822" t="s">
        <v>5436</v>
      </c>
      <c r="C2283" s="822" t="s">
        <v>599</v>
      </c>
      <c r="D2283" s="822" t="s">
        <v>2887</v>
      </c>
      <c r="E2283" s="822" t="s">
        <v>5735</v>
      </c>
      <c r="F2283" s="822" t="s">
        <v>5756</v>
      </c>
      <c r="G2283" s="822" t="s">
        <v>5757</v>
      </c>
      <c r="H2283" s="831"/>
      <c r="I2283" s="831"/>
      <c r="J2283" s="822"/>
      <c r="K2283" s="822"/>
      <c r="L2283" s="831">
        <v>11</v>
      </c>
      <c r="M2283" s="831">
        <v>0</v>
      </c>
      <c r="N2283" s="822"/>
      <c r="O2283" s="822">
        <v>0</v>
      </c>
      <c r="P2283" s="831">
        <v>26</v>
      </c>
      <c r="Q2283" s="831">
        <v>0</v>
      </c>
      <c r="R2283" s="827"/>
      <c r="S2283" s="832">
        <v>0</v>
      </c>
    </row>
    <row r="2284" spans="1:19" ht="14.45" customHeight="1" x14ac:dyDescent="0.2">
      <c r="A2284" s="821" t="s">
        <v>5435</v>
      </c>
      <c r="B2284" s="822" t="s">
        <v>5436</v>
      </c>
      <c r="C2284" s="822" t="s">
        <v>599</v>
      </c>
      <c r="D2284" s="822" t="s">
        <v>2887</v>
      </c>
      <c r="E2284" s="822" t="s">
        <v>5735</v>
      </c>
      <c r="F2284" s="822" t="s">
        <v>5758</v>
      </c>
      <c r="G2284" s="822" t="s">
        <v>5759</v>
      </c>
      <c r="H2284" s="831"/>
      <c r="I2284" s="831"/>
      <c r="J2284" s="822"/>
      <c r="K2284" s="822"/>
      <c r="L2284" s="831">
        <v>322</v>
      </c>
      <c r="M2284" s="831">
        <v>78890</v>
      </c>
      <c r="N2284" s="822">
        <v>1</v>
      </c>
      <c r="O2284" s="822">
        <v>245</v>
      </c>
      <c r="P2284" s="831">
        <v>1372</v>
      </c>
      <c r="Q2284" s="831">
        <v>337512</v>
      </c>
      <c r="R2284" s="827">
        <v>4.2782608695652176</v>
      </c>
      <c r="S2284" s="832">
        <v>246</v>
      </c>
    </row>
    <row r="2285" spans="1:19" ht="14.45" customHeight="1" x14ac:dyDescent="0.2">
      <c r="A2285" s="821" t="s">
        <v>5435</v>
      </c>
      <c r="B2285" s="822" t="s">
        <v>5436</v>
      </c>
      <c r="C2285" s="822" t="s">
        <v>599</v>
      </c>
      <c r="D2285" s="822" t="s">
        <v>2887</v>
      </c>
      <c r="E2285" s="822" t="s">
        <v>5735</v>
      </c>
      <c r="F2285" s="822" t="s">
        <v>5760</v>
      </c>
      <c r="G2285" s="822" t="s">
        <v>5761</v>
      </c>
      <c r="H2285" s="831"/>
      <c r="I2285" s="831"/>
      <c r="J2285" s="822"/>
      <c r="K2285" s="822"/>
      <c r="L2285" s="831">
        <v>377</v>
      </c>
      <c r="M2285" s="831">
        <v>12566.67</v>
      </c>
      <c r="N2285" s="822">
        <v>1</v>
      </c>
      <c r="O2285" s="822">
        <v>33.333342175066313</v>
      </c>
      <c r="P2285" s="831">
        <v>2171</v>
      </c>
      <c r="Q2285" s="831">
        <v>72366.67</v>
      </c>
      <c r="R2285" s="827">
        <v>5.7586194274219027</v>
      </c>
      <c r="S2285" s="832">
        <v>33.333334868724087</v>
      </c>
    </row>
    <row r="2286" spans="1:19" ht="14.45" customHeight="1" x14ac:dyDescent="0.2">
      <c r="A2286" s="821" t="s">
        <v>5435</v>
      </c>
      <c r="B2286" s="822" t="s">
        <v>5436</v>
      </c>
      <c r="C2286" s="822" t="s">
        <v>599</v>
      </c>
      <c r="D2286" s="822" t="s">
        <v>2887</v>
      </c>
      <c r="E2286" s="822" t="s">
        <v>5735</v>
      </c>
      <c r="F2286" s="822" t="s">
        <v>5762</v>
      </c>
      <c r="G2286" s="822" t="s">
        <v>5763</v>
      </c>
      <c r="H2286" s="831"/>
      <c r="I2286" s="831"/>
      <c r="J2286" s="822"/>
      <c r="K2286" s="822"/>
      <c r="L2286" s="831">
        <v>622</v>
      </c>
      <c r="M2286" s="831">
        <v>23636</v>
      </c>
      <c r="N2286" s="822">
        <v>1</v>
      </c>
      <c r="O2286" s="822">
        <v>38</v>
      </c>
      <c r="P2286" s="831">
        <v>1754</v>
      </c>
      <c r="Q2286" s="831">
        <v>66652</v>
      </c>
      <c r="R2286" s="827">
        <v>2.819935691318328</v>
      </c>
      <c r="S2286" s="832">
        <v>38</v>
      </c>
    </row>
    <row r="2287" spans="1:19" ht="14.45" customHeight="1" x14ac:dyDescent="0.2">
      <c r="A2287" s="821" t="s">
        <v>5435</v>
      </c>
      <c r="B2287" s="822" t="s">
        <v>5436</v>
      </c>
      <c r="C2287" s="822" t="s">
        <v>599</v>
      </c>
      <c r="D2287" s="822" t="s">
        <v>2887</v>
      </c>
      <c r="E2287" s="822" t="s">
        <v>5735</v>
      </c>
      <c r="F2287" s="822" t="s">
        <v>5766</v>
      </c>
      <c r="G2287" s="822" t="s">
        <v>5767</v>
      </c>
      <c r="H2287" s="831"/>
      <c r="I2287" s="831"/>
      <c r="J2287" s="822"/>
      <c r="K2287" s="822"/>
      <c r="L2287" s="831">
        <v>119</v>
      </c>
      <c r="M2287" s="831">
        <v>3927</v>
      </c>
      <c r="N2287" s="822">
        <v>1</v>
      </c>
      <c r="O2287" s="822">
        <v>33</v>
      </c>
      <c r="P2287" s="831">
        <v>311</v>
      </c>
      <c r="Q2287" s="831">
        <v>10263</v>
      </c>
      <c r="R2287" s="827">
        <v>2.6134453781512605</v>
      </c>
      <c r="S2287" s="832">
        <v>33</v>
      </c>
    </row>
    <row r="2288" spans="1:19" ht="14.45" customHeight="1" x14ac:dyDescent="0.2">
      <c r="A2288" s="821" t="s">
        <v>5435</v>
      </c>
      <c r="B2288" s="822" t="s">
        <v>5436</v>
      </c>
      <c r="C2288" s="822" t="s">
        <v>599</v>
      </c>
      <c r="D2288" s="822" t="s">
        <v>2887</v>
      </c>
      <c r="E2288" s="822" t="s">
        <v>5735</v>
      </c>
      <c r="F2288" s="822" t="s">
        <v>5768</v>
      </c>
      <c r="G2288" s="822" t="s">
        <v>5769</v>
      </c>
      <c r="H2288" s="831"/>
      <c r="I2288" s="831"/>
      <c r="J2288" s="822"/>
      <c r="K2288" s="822"/>
      <c r="L2288" s="831">
        <v>56</v>
      </c>
      <c r="M2288" s="831">
        <v>7560</v>
      </c>
      <c r="N2288" s="822">
        <v>1</v>
      </c>
      <c r="O2288" s="822">
        <v>135</v>
      </c>
      <c r="P2288" s="831">
        <v>364</v>
      </c>
      <c r="Q2288" s="831">
        <v>49868</v>
      </c>
      <c r="R2288" s="827">
        <v>6.5962962962962965</v>
      </c>
      <c r="S2288" s="832">
        <v>137</v>
      </c>
    </row>
    <row r="2289" spans="1:19" ht="14.45" customHeight="1" x14ac:dyDescent="0.2">
      <c r="A2289" s="821" t="s">
        <v>5435</v>
      </c>
      <c r="B2289" s="822" t="s">
        <v>5436</v>
      </c>
      <c r="C2289" s="822" t="s">
        <v>599</v>
      </c>
      <c r="D2289" s="822" t="s">
        <v>2887</v>
      </c>
      <c r="E2289" s="822" t="s">
        <v>5735</v>
      </c>
      <c r="F2289" s="822" t="s">
        <v>5774</v>
      </c>
      <c r="G2289" s="822" t="s">
        <v>5775</v>
      </c>
      <c r="H2289" s="831"/>
      <c r="I2289" s="831"/>
      <c r="J2289" s="822"/>
      <c r="K2289" s="822"/>
      <c r="L2289" s="831">
        <v>40</v>
      </c>
      <c r="M2289" s="831">
        <v>14320</v>
      </c>
      <c r="N2289" s="822">
        <v>1</v>
      </c>
      <c r="O2289" s="822">
        <v>358</v>
      </c>
      <c r="P2289" s="831">
        <v>25</v>
      </c>
      <c r="Q2289" s="831">
        <v>9000</v>
      </c>
      <c r="R2289" s="827">
        <v>0.62849162011173187</v>
      </c>
      <c r="S2289" s="832">
        <v>360</v>
      </c>
    </row>
    <row r="2290" spans="1:19" ht="14.45" customHeight="1" x14ac:dyDescent="0.2">
      <c r="A2290" s="821" t="s">
        <v>5435</v>
      </c>
      <c r="B2290" s="822" t="s">
        <v>5436</v>
      </c>
      <c r="C2290" s="822" t="s">
        <v>599</v>
      </c>
      <c r="D2290" s="822" t="s">
        <v>2887</v>
      </c>
      <c r="E2290" s="822" t="s">
        <v>5735</v>
      </c>
      <c r="F2290" s="822" t="s">
        <v>5776</v>
      </c>
      <c r="G2290" s="822" t="s">
        <v>5777</v>
      </c>
      <c r="H2290" s="831"/>
      <c r="I2290" s="831"/>
      <c r="J2290" s="822"/>
      <c r="K2290" s="822"/>
      <c r="L2290" s="831">
        <v>102</v>
      </c>
      <c r="M2290" s="831">
        <v>6222</v>
      </c>
      <c r="N2290" s="822">
        <v>1</v>
      </c>
      <c r="O2290" s="822">
        <v>61</v>
      </c>
      <c r="P2290" s="831">
        <v>533</v>
      </c>
      <c r="Q2290" s="831">
        <v>33046</v>
      </c>
      <c r="R2290" s="827">
        <v>5.3111539697846348</v>
      </c>
      <c r="S2290" s="832">
        <v>62</v>
      </c>
    </row>
    <row r="2291" spans="1:19" ht="14.45" customHeight="1" x14ac:dyDescent="0.2">
      <c r="A2291" s="821" t="s">
        <v>5435</v>
      </c>
      <c r="B2291" s="822" t="s">
        <v>5436</v>
      </c>
      <c r="C2291" s="822" t="s">
        <v>599</v>
      </c>
      <c r="D2291" s="822" t="s">
        <v>2887</v>
      </c>
      <c r="E2291" s="822" t="s">
        <v>5735</v>
      </c>
      <c r="F2291" s="822" t="s">
        <v>5778</v>
      </c>
      <c r="G2291" s="822" t="s">
        <v>5779</v>
      </c>
      <c r="H2291" s="831"/>
      <c r="I2291" s="831"/>
      <c r="J2291" s="822"/>
      <c r="K2291" s="822"/>
      <c r="L2291" s="831"/>
      <c r="M2291" s="831"/>
      <c r="N2291" s="822"/>
      <c r="O2291" s="822"/>
      <c r="P2291" s="831">
        <v>9</v>
      </c>
      <c r="Q2291" s="831">
        <v>6399</v>
      </c>
      <c r="R2291" s="827"/>
      <c r="S2291" s="832">
        <v>711</v>
      </c>
    </row>
    <row r="2292" spans="1:19" ht="14.45" customHeight="1" x14ac:dyDescent="0.2">
      <c r="A2292" s="821" t="s">
        <v>5435</v>
      </c>
      <c r="B2292" s="822" t="s">
        <v>5436</v>
      </c>
      <c r="C2292" s="822" t="s">
        <v>599</v>
      </c>
      <c r="D2292" s="822" t="s">
        <v>2887</v>
      </c>
      <c r="E2292" s="822" t="s">
        <v>5735</v>
      </c>
      <c r="F2292" s="822" t="s">
        <v>5780</v>
      </c>
      <c r="G2292" s="822" t="s">
        <v>5781</v>
      </c>
      <c r="H2292" s="831"/>
      <c r="I2292" s="831"/>
      <c r="J2292" s="822"/>
      <c r="K2292" s="822"/>
      <c r="L2292" s="831"/>
      <c r="M2292" s="831"/>
      <c r="N2292" s="822"/>
      <c r="O2292" s="822"/>
      <c r="P2292" s="831">
        <v>1</v>
      </c>
      <c r="Q2292" s="831">
        <v>62</v>
      </c>
      <c r="R2292" s="827"/>
      <c r="S2292" s="832">
        <v>62</v>
      </c>
    </row>
    <row r="2293" spans="1:19" ht="14.45" customHeight="1" x14ac:dyDescent="0.2">
      <c r="A2293" s="821" t="s">
        <v>5435</v>
      </c>
      <c r="B2293" s="822" t="s">
        <v>5436</v>
      </c>
      <c r="C2293" s="822" t="s">
        <v>599</v>
      </c>
      <c r="D2293" s="822" t="s">
        <v>2887</v>
      </c>
      <c r="E2293" s="822" t="s">
        <v>5735</v>
      </c>
      <c r="F2293" s="822" t="s">
        <v>5782</v>
      </c>
      <c r="G2293" s="822" t="s">
        <v>5783</v>
      </c>
      <c r="H2293" s="831"/>
      <c r="I2293" s="831"/>
      <c r="J2293" s="822"/>
      <c r="K2293" s="822"/>
      <c r="L2293" s="831">
        <v>26</v>
      </c>
      <c r="M2293" s="831">
        <v>3016</v>
      </c>
      <c r="N2293" s="822">
        <v>1</v>
      </c>
      <c r="O2293" s="822">
        <v>116</v>
      </c>
      <c r="P2293" s="831">
        <v>20</v>
      </c>
      <c r="Q2293" s="831">
        <v>2340</v>
      </c>
      <c r="R2293" s="827">
        <v>0.77586206896551724</v>
      </c>
      <c r="S2293" s="832">
        <v>117</v>
      </c>
    </row>
    <row r="2294" spans="1:19" ht="14.45" customHeight="1" x14ac:dyDescent="0.2">
      <c r="A2294" s="821" t="s">
        <v>5435</v>
      </c>
      <c r="B2294" s="822" t="s">
        <v>5436</v>
      </c>
      <c r="C2294" s="822" t="s">
        <v>599</v>
      </c>
      <c r="D2294" s="822" t="s">
        <v>2887</v>
      </c>
      <c r="E2294" s="822" t="s">
        <v>5735</v>
      </c>
      <c r="F2294" s="822" t="s">
        <v>5784</v>
      </c>
      <c r="G2294" s="822" t="s">
        <v>5785</v>
      </c>
      <c r="H2294" s="831"/>
      <c r="I2294" s="831"/>
      <c r="J2294" s="822"/>
      <c r="K2294" s="822"/>
      <c r="L2294" s="831">
        <v>1</v>
      </c>
      <c r="M2294" s="831">
        <v>0</v>
      </c>
      <c r="N2294" s="822"/>
      <c r="O2294" s="822">
        <v>0</v>
      </c>
      <c r="P2294" s="831">
        <v>1</v>
      </c>
      <c r="Q2294" s="831">
        <v>0</v>
      </c>
      <c r="R2294" s="827"/>
      <c r="S2294" s="832">
        <v>0</v>
      </c>
    </row>
    <row r="2295" spans="1:19" ht="14.45" customHeight="1" x14ac:dyDescent="0.2">
      <c r="A2295" s="821" t="s">
        <v>5435</v>
      </c>
      <c r="B2295" s="822" t="s">
        <v>5436</v>
      </c>
      <c r="C2295" s="822" t="s">
        <v>599</v>
      </c>
      <c r="D2295" s="822" t="s">
        <v>2887</v>
      </c>
      <c r="E2295" s="822" t="s">
        <v>5735</v>
      </c>
      <c r="F2295" s="822" t="s">
        <v>5789</v>
      </c>
      <c r="G2295" s="822" t="s">
        <v>5787</v>
      </c>
      <c r="H2295" s="831"/>
      <c r="I2295" s="831"/>
      <c r="J2295" s="822"/>
      <c r="K2295" s="822"/>
      <c r="L2295" s="831"/>
      <c r="M2295" s="831"/>
      <c r="N2295" s="822"/>
      <c r="O2295" s="822"/>
      <c r="P2295" s="831">
        <v>1</v>
      </c>
      <c r="Q2295" s="831">
        <v>0</v>
      </c>
      <c r="R2295" s="827"/>
      <c r="S2295" s="832">
        <v>0</v>
      </c>
    </row>
    <row r="2296" spans="1:19" ht="14.45" customHeight="1" x14ac:dyDescent="0.2">
      <c r="A2296" s="821" t="s">
        <v>5435</v>
      </c>
      <c r="B2296" s="822" t="s">
        <v>5436</v>
      </c>
      <c r="C2296" s="822" t="s">
        <v>599</v>
      </c>
      <c r="D2296" s="822" t="s">
        <v>2887</v>
      </c>
      <c r="E2296" s="822" t="s">
        <v>5735</v>
      </c>
      <c r="F2296" s="822" t="s">
        <v>5791</v>
      </c>
      <c r="G2296" s="822" t="s">
        <v>5792</v>
      </c>
      <c r="H2296" s="831"/>
      <c r="I2296" s="831"/>
      <c r="J2296" s="822"/>
      <c r="K2296" s="822"/>
      <c r="L2296" s="831"/>
      <c r="M2296" s="831"/>
      <c r="N2296" s="822"/>
      <c r="O2296" s="822"/>
      <c r="P2296" s="831">
        <v>32</v>
      </c>
      <c r="Q2296" s="831">
        <v>0</v>
      </c>
      <c r="R2296" s="827"/>
      <c r="S2296" s="832">
        <v>0</v>
      </c>
    </row>
    <row r="2297" spans="1:19" ht="14.45" customHeight="1" x14ac:dyDescent="0.2">
      <c r="A2297" s="821" t="s">
        <v>5435</v>
      </c>
      <c r="B2297" s="822" t="s">
        <v>5436</v>
      </c>
      <c r="C2297" s="822" t="s">
        <v>599</v>
      </c>
      <c r="D2297" s="822" t="s">
        <v>2894</v>
      </c>
      <c r="E2297" s="822" t="s">
        <v>5437</v>
      </c>
      <c r="F2297" s="822" t="s">
        <v>5525</v>
      </c>
      <c r="G2297" s="822" t="s">
        <v>5526</v>
      </c>
      <c r="H2297" s="831"/>
      <c r="I2297" s="831"/>
      <c r="J2297" s="822"/>
      <c r="K2297" s="822"/>
      <c r="L2297" s="831"/>
      <c r="M2297" s="831"/>
      <c r="N2297" s="822"/>
      <c r="O2297" s="822"/>
      <c r="P2297" s="831">
        <v>2</v>
      </c>
      <c r="Q2297" s="831">
        <v>6415.12</v>
      </c>
      <c r="R2297" s="827"/>
      <c r="S2297" s="832">
        <v>3207.56</v>
      </c>
    </row>
    <row r="2298" spans="1:19" ht="14.45" customHeight="1" x14ac:dyDescent="0.2">
      <c r="A2298" s="821" t="s">
        <v>5435</v>
      </c>
      <c r="B2298" s="822" t="s">
        <v>5436</v>
      </c>
      <c r="C2298" s="822" t="s">
        <v>599</v>
      </c>
      <c r="D2298" s="822" t="s">
        <v>2894</v>
      </c>
      <c r="E2298" s="822" t="s">
        <v>5735</v>
      </c>
      <c r="F2298" s="822" t="s">
        <v>5744</v>
      </c>
      <c r="G2298" s="822" t="s">
        <v>5745</v>
      </c>
      <c r="H2298" s="831"/>
      <c r="I2298" s="831"/>
      <c r="J2298" s="822"/>
      <c r="K2298" s="822"/>
      <c r="L2298" s="831"/>
      <c r="M2298" s="831"/>
      <c r="N2298" s="822"/>
      <c r="O2298" s="822"/>
      <c r="P2298" s="831">
        <v>9</v>
      </c>
      <c r="Q2298" s="831">
        <v>342</v>
      </c>
      <c r="R2298" s="827"/>
      <c r="S2298" s="832">
        <v>38</v>
      </c>
    </row>
    <row r="2299" spans="1:19" ht="14.45" customHeight="1" x14ac:dyDescent="0.2">
      <c r="A2299" s="821" t="s">
        <v>5435</v>
      </c>
      <c r="B2299" s="822" t="s">
        <v>5436</v>
      </c>
      <c r="C2299" s="822" t="s">
        <v>599</v>
      </c>
      <c r="D2299" s="822" t="s">
        <v>2894</v>
      </c>
      <c r="E2299" s="822" t="s">
        <v>5735</v>
      </c>
      <c r="F2299" s="822" t="s">
        <v>5750</v>
      </c>
      <c r="G2299" s="822" t="s">
        <v>5751</v>
      </c>
      <c r="H2299" s="831"/>
      <c r="I2299" s="831"/>
      <c r="J2299" s="822"/>
      <c r="K2299" s="822"/>
      <c r="L2299" s="831"/>
      <c r="M2299" s="831"/>
      <c r="N2299" s="822"/>
      <c r="O2299" s="822"/>
      <c r="P2299" s="831">
        <v>4</v>
      </c>
      <c r="Q2299" s="831">
        <v>720</v>
      </c>
      <c r="R2299" s="827"/>
      <c r="S2299" s="832">
        <v>180</v>
      </c>
    </row>
    <row r="2300" spans="1:19" ht="14.45" customHeight="1" x14ac:dyDescent="0.2">
      <c r="A2300" s="821" t="s">
        <v>5435</v>
      </c>
      <c r="B2300" s="822" t="s">
        <v>5436</v>
      </c>
      <c r="C2300" s="822" t="s">
        <v>599</v>
      </c>
      <c r="D2300" s="822" t="s">
        <v>2894</v>
      </c>
      <c r="E2300" s="822" t="s">
        <v>5735</v>
      </c>
      <c r="F2300" s="822" t="s">
        <v>5760</v>
      </c>
      <c r="G2300" s="822" t="s">
        <v>5761</v>
      </c>
      <c r="H2300" s="831"/>
      <c r="I2300" s="831"/>
      <c r="J2300" s="822"/>
      <c r="K2300" s="822"/>
      <c r="L2300" s="831"/>
      <c r="M2300" s="831"/>
      <c r="N2300" s="822"/>
      <c r="O2300" s="822"/>
      <c r="P2300" s="831">
        <v>4</v>
      </c>
      <c r="Q2300" s="831">
        <v>133.32999999999998</v>
      </c>
      <c r="R2300" s="827"/>
      <c r="S2300" s="832">
        <v>33.332499999999996</v>
      </c>
    </row>
    <row r="2301" spans="1:19" ht="14.45" customHeight="1" x14ac:dyDescent="0.2">
      <c r="A2301" s="821" t="s">
        <v>5435</v>
      </c>
      <c r="B2301" s="822" t="s">
        <v>5436</v>
      </c>
      <c r="C2301" s="822" t="s">
        <v>599</v>
      </c>
      <c r="D2301" s="822" t="s">
        <v>2894</v>
      </c>
      <c r="E2301" s="822" t="s">
        <v>5735</v>
      </c>
      <c r="F2301" s="822" t="s">
        <v>5762</v>
      </c>
      <c r="G2301" s="822" t="s">
        <v>5763</v>
      </c>
      <c r="H2301" s="831"/>
      <c r="I2301" s="831"/>
      <c r="J2301" s="822"/>
      <c r="K2301" s="822"/>
      <c r="L2301" s="831"/>
      <c r="M2301" s="831"/>
      <c r="N2301" s="822"/>
      <c r="O2301" s="822"/>
      <c r="P2301" s="831">
        <v>3</v>
      </c>
      <c r="Q2301" s="831">
        <v>114</v>
      </c>
      <c r="R2301" s="827"/>
      <c r="S2301" s="832">
        <v>38</v>
      </c>
    </row>
    <row r="2302" spans="1:19" ht="14.45" customHeight="1" x14ac:dyDescent="0.2">
      <c r="A2302" s="821" t="s">
        <v>5435</v>
      </c>
      <c r="B2302" s="822" t="s">
        <v>5436</v>
      </c>
      <c r="C2302" s="822" t="s">
        <v>599</v>
      </c>
      <c r="D2302" s="822" t="s">
        <v>2894</v>
      </c>
      <c r="E2302" s="822" t="s">
        <v>5735</v>
      </c>
      <c r="F2302" s="822" t="s">
        <v>5766</v>
      </c>
      <c r="G2302" s="822" t="s">
        <v>5767</v>
      </c>
      <c r="H2302" s="831"/>
      <c r="I2302" s="831"/>
      <c r="J2302" s="822"/>
      <c r="K2302" s="822"/>
      <c r="L2302" s="831"/>
      <c r="M2302" s="831"/>
      <c r="N2302" s="822"/>
      <c r="O2302" s="822"/>
      <c r="P2302" s="831">
        <v>2</v>
      </c>
      <c r="Q2302" s="831">
        <v>66</v>
      </c>
      <c r="R2302" s="827"/>
      <c r="S2302" s="832">
        <v>33</v>
      </c>
    </row>
    <row r="2303" spans="1:19" ht="14.45" customHeight="1" x14ac:dyDescent="0.2">
      <c r="A2303" s="821" t="s">
        <v>5435</v>
      </c>
      <c r="B2303" s="822" t="s">
        <v>5436</v>
      </c>
      <c r="C2303" s="822" t="s">
        <v>599</v>
      </c>
      <c r="D2303" s="822" t="s">
        <v>2898</v>
      </c>
      <c r="E2303" s="822" t="s">
        <v>5437</v>
      </c>
      <c r="F2303" s="822" t="s">
        <v>5444</v>
      </c>
      <c r="G2303" s="822" t="s">
        <v>5445</v>
      </c>
      <c r="H2303" s="831"/>
      <c r="I2303" s="831"/>
      <c r="J2303" s="822"/>
      <c r="K2303" s="822"/>
      <c r="L2303" s="831"/>
      <c r="M2303" s="831"/>
      <c r="N2303" s="822"/>
      <c r="O2303" s="822"/>
      <c r="P2303" s="831">
        <v>0.60000000000000009</v>
      </c>
      <c r="Q2303" s="831">
        <v>123.24</v>
      </c>
      <c r="R2303" s="827"/>
      <c r="S2303" s="832">
        <v>205.39999999999995</v>
      </c>
    </row>
    <row r="2304" spans="1:19" ht="14.45" customHeight="1" x14ac:dyDescent="0.2">
      <c r="A2304" s="821" t="s">
        <v>5435</v>
      </c>
      <c r="B2304" s="822" t="s">
        <v>5436</v>
      </c>
      <c r="C2304" s="822" t="s">
        <v>599</v>
      </c>
      <c r="D2304" s="822" t="s">
        <v>2898</v>
      </c>
      <c r="E2304" s="822" t="s">
        <v>5437</v>
      </c>
      <c r="F2304" s="822" t="s">
        <v>5474</v>
      </c>
      <c r="G2304" s="822" t="s">
        <v>2095</v>
      </c>
      <c r="H2304" s="831"/>
      <c r="I2304" s="831"/>
      <c r="J2304" s="822"/>
      <c r="K2304" s="822"/>
      <c r="L2304" s="831"/>
      <c r="M2304" s="831"/>
      <c r="N2304" s="822"/>
      <c r="O2304" s="822"/>
      <c r="P2304" s="831">
        <v>0.88</v>
      </c>
      <c r="Q2304" s="831">
        <v>22702.240000000002</v>
      </c>
      <c r="R2304" s="827"/>
      <c r="S2304" s="832">
        <v>25798</v>
      </c>
    </row>
    <row r="2305" spans="1:19" ht="14.45" customHeight="1" x14ac:dyDescent="0.2">
      <c r="A2305" s="821" t="s">
        <v>5435</v>
      </c>
      <c r="B2305" s="822" t="s">
        <v>5436</v>
      </c>
      <c r="C2305" s="822" t="s">
        <v>599</v>
      </c>
      <c r="D2305" s="822" t="s">
        <v>2898</v>
      </c>
      <c r="E2305" s="822" t="s">
        <v>5437</v>
      </c>
      <c r="F2305" s="822" t="s">
        <v>5475</v>
      </c>
      <c r="G2305" s="822" t="s">
        <v>2107</v>
      </c>
      <c r="H2305" s="831"/>
      <c r="I2305" s="831"/>
      <c r="J2305" s="822"/>
      <c r="K2305" s="822"/>
      <c r="L2305" s="831"/>
      <c r="M2305" s="831"/>
      <c r="N2305" s="822"/>
      <c r="O2305" s="822"/>
      <c r="P2305" s="831">
        <v>17</v>
      </c>
      <c r="Q2305" s="831">
        <v>83140.03</v>
      </c>
      <c r="R2305" s="827"/>
      <c r="S2305" s="832">
        <v>4890.59</v>
      </c>
    </row>
    <row r="2306" spans="1:19" ht="14.45" customHeight="1" x14ac:dyDescent="0.2">
      <c r="A2306" s="821" t="s">
        <v>5435</v>
      </c>
      <c r="B2306" s="822" t="s">
        <v>5436</v>
      </c>
      <c r="C2306" s="822" t="s">
        <v>599</v>
      </c>
      <c r="D2306" s="822" t="s">
        <v>2898</v>
      </c>
      <c r="E2306" s="822" t="s">
        <v>5437</v>
      </c>
      <c r="F2306" s="822" t="s">
        <v>5481</v>
      </c>
      <c r="G2306" s="822" t="s">
        <v>1298</v>
      </c>
      <c r="H2306" s="831"/>
      <c r="I2306" s="831"/>
      <c r="J2306" s="822"/>
      <c r="K2306" s="822"/>
      <c r="L2306" s="831"/>
      <c r="M2306" s="831"/>
      <c r="N2306" s="822"/>
      <c r="O2306" s="822"/>
      <c r="P2306" s="831">
        <v>1.7999999999999998</v>
      </c>
      <c r="Q2306" s="831">
        <v>315.36</v>
      </c>
      <c r="R2306" s="827"/>
      <c r="S2306" s="832">
        <v>175.20000000000002</v>
      </c>
    </row>
    <row r="2307" spans="1:19" ht="14.45" customHeight="1" x14ac:dyDescent="0.2">
      <c r="A2307" s="821" t="s">
        <v>5435</v>
      </c>
      <c r="B2307" s="822" t="s">
        <v>5436</v>
      </c>
      <c r="C2307" s="822" t="s">
        <v>599</v>
      </c>
      <c r="D2307" s="822" t="s">
        <v>2898</v>
      </c>
      <c r="E2307" s="822" t="s">
        <v>5437</v>
      </c>
      <c r="F2307" s="822" t="s">
        <v>5482</v>
      </c>
      <c r="G2307" s="822" t="s">
        <v>816</v>
      </c>
      <c r="H2307" s="831"/>
      <c r="I2307" s="831"/>
      <c r="J2307" s="822"/>
      <c r="K2307" s="822"/>
      <c r="L2307" s="831"/>
      <c r="M2307" s="831"/>
      <c r="N2307" s="822"/>
      <c r="O2307" s="822"/>
      <c r="P2307" s="831">
        <v>0.60000000000000009</v>
      </c>
      <c r="Q2307" s="831">
        <v>35.89</v>
      </c>
      <c r="R2307" s="827"/>
      <c r="S2307" s="832">
        <v>59.816666666666656</v>
      </c>
    </row>
    <row r="2308" spans="1:19" ht="14.45" customHeight="1" x14ac:dyDescent="0.2">
      <c r="A2308" s="821" t="s">
        <v>5435</v>
      </c>
      <c r="B2308" s="822" t="s">
        <v>5436</v>
      </c>
      <c r="C2308" s="822" t="s">
        <v>599</v>
      </c>
      <c r="D2308" s="822" t="s">
        <v>2898</v>
      </c>
      <c r="E2308" s="822" t="s">
        <v>5437</v>
      </c>
      <c r="F2308" s="822" t="s">
        <v>5488</v>
      </c>
      <c r="G2308" s="822" t="s">
        <v>5489</v>
      </c>
      <c r="H2308" s="831"/>
      <c r="I2308" s="831"/>
      <c r="J2308" s="822"/>
      <c r="K2308" s="822"/>
      <c r="L2308" s="831"/>
      <c r="M2308" s="831"/>
      <c r="N2308" s="822"/>
      <c r="O2308" s="822"/>
      <c r="P2308" s="831">
        <v>0.8</v>
      </c>
      <c r="Q2308" s="831">
        <v>93.84</v>
      </c>
      <c r="R2308" s="827"/>
      <c r="S2308" s="832">
        <v>117.3</v>
      </c>
    </row>
    <row r="2309" spans="1:19" ht="14.45" customHeight="1" x14ac:dyDescent="0.2">
      <c r="A2309" s="821" t="s">
        <v>5435</v>
      </c>
      <c r="B2309" s="822" t="s">
        <v>5436</v>
      </c>
      <c r="C2309" s="822" t="s">
        <v>599</v>
      </c>
      <c r="D2309" s="822" t="s">
        <v>2898</v>
      </c>
      <c r="E2309" s="822" t="s">
        <v>5437</v>
      </c>
      <c r="F2309" s="822" t="s">
        <v>5507</v>
      </c>
      <c r="G2309" s="822" t="s">
        <v>5506</v>
      </c>
      <c r="H2309" s="831"/>
      <c r="I2309" s="831"/>
      <c r="J2309" s="822"/>
      <c r="K2309" s="822"/>
      <c r="L2309" s="831"/>
      <c r="M2309" s="831"/>
      <c r="N2309" s="822"/>
      <c r="O2309" s="822"/>
      <c r="P2309" s="831">
        <v>3</v>
      </c>
      <c r="Q2309" s="831">
        <v>53142</v>
      </c>
      <c r="R2309" s="827"/>
      <c r="S2309" s="832">
        <v>17714</v>
      </c>
    </row>
    <row r="2310" spans="1:19" ht="14.45" customHeight="1" x14ac:dyDescent="0.2">
      <c r="A2310" s="821" t="s">
        <v>5435</v>
      </c>
      <c r="B2310" s="822" t="s">
        <v>5436</v>
      </c>
      <c r="C2310" s="822" t="s">
        <v>599</v>
      </c>
      <c r="D2310" s="822" t="s">
        <v>2898</v>
      </c>
      <c r="E2310" s="822" t="s">
        <v>5437</v>
      </c>
      <c r="F2310" s="822" t="s">
        <v>5513</v>
      </c>
      <c r="G2310" s="822" t="s">
        <v>2849</v>
      </c>
      <c r="H2310" s="831"/>
      <c r="I2310" s="831"/>
      <c r="J2310" s="822"/>
      <c r="K2310" s="822"/>
      <c r="L2310" s="831"/>
      <c r="M2310" s="831"/>
      <c r="N2310" s="822"/>
      <c r="O2310" s="822"/>
      <c r="P2310" s="831">
        <v>2</v>
      </c>
      <c r="Q2310" s="831">
        <v>32820.199999999997</v>
      </c>
      <c r="R2310" s="827"/>
      <c r="S2310" s="832">
        <v>16410.099999999999</v>
      </c>
    </row>
    <row r="2311" spans="1:19" ht="14.45" customHeight="1" x14ac:dyDescent="0.2">
      <c r="A2311" s="821" t="s">
        <v>5435</v>
      </c>
      <c r="B2311" s="822" t="s">
        <v>5436</v>
      </c>
      <c r="C2311" s="822" t="s">
        <v>599</v>
      </c>
      <c r="D2311" s="822" t="s">
        <v>2898</v>
      </c>
      <c r="E2311" s="822" t="s">
        <v>5437</v>
      </c>
      <c r="F2311" s="822" t="s">
        <v>5514</v>
      </c>
      <c r="G2311" s="822" t="s">
        <v>2849</v>
      </c>
      <c r="H2311" s="831"/>
      <c r="I2311" s="831"/>
      <c r="J2311" s="822"/>
      <c r="K2311" s="822"/>
      <c r="L2311" s="831"/>
      <c r="M2311" s="831"/>
      <c r="N2311" s="822"/>
      <c r="O2311" s="822"/>
      <c r="P2311" s="831">
        <v>1</v>
      </c>
      <c r="Q2311" s="831">
        <v>65640.5</v>
      </c>
      <c r="R2311" s="827"/>
      <c r="S2311" s="832">
        <v>65640.5</v>
      </c>
    </row>
    <row r="2312" spans="1:19" ht="14.45" customHeight="1" x14ac:dyDescent="0.2">
      <c r="A2312" s="821" t="s">
        <v>5435</v>
      </c>
      <c r="B2312" s="822" t="s">
        <v>5436</v>
      </c>
      <c r="C2312" s="822" t="s">
        <v>599</v>
      </c>
      <c r="D2312" s="822" t="s">
        <v>2898</v>
      </c>
      <c r="E2312" s="822" t="s">
        <v>5437</v>
      </c>
      <c r="F2312" s="822" t="s">
        <v>5515</v>
      </c>
      <c r="G2312" s="822" t="s">
        <v>5516</v>
      </c>
      <c r="H2312" s="831"/>
      <c r="I2312" s="831"/>
      <c r="J2312" s="822"/>
      <c r="K2312" s="822"/>
      <c r="L2312" s="831"/>
      <c r="M2312" s="831"/>
      <c r="N2312" s="822"/>
      <c r="O2312" s="822"/>
      <c r="P2312" s="831">
        <v>1</v>
      </c>
      <c r="Q2312" s="831">
        <v>6706.6</v>
      </c>
      <c r="R2312" s="827"/>
      <c r="S2312" s="832">
        <v>6706.6</v>
      </c>
    </row>
    <row r="2313" spans="1:19" ht="14.45" customHeight="1" x14ac:dyDescent="0.2">
      <c r="A2313" s="821" t="s">
        <v>5435</v>
      </c>
      <c r="B2313" s="822" t="s">
        <v>5436</v>
      </c>
      <c r="C2313" s="822" t="s">
        <v>599</v>
      </c>
      <c r="D2313" s="822" t="s">
        <v>2898</v>
      </c>
      <c r="E2313" s="822" t="s">
        <v>5437</v>
      </c>
      <c r="F2313" s="822" t="s">
        <v>5521</v>
      </c>
      <c r="G2313" s="822" t="s">
        <v>2721</v>
      </c>
      <c r="H2313" s="831"/>
      <c r="I2313" s="831"/>
      <c r="J2313" s="822"/>
      <c r="K2313" s="822"/>
      <c r="L2313" s="831"/>
      <c r="M2313" s="831"/>
      <c r="N2313" s="822"/>
      <c r="O2313" s="822"/>
      <c r="P2313" s="831">
        <v>0.6</v>
      </c>
      <c r="Q2313" s="831">
        <v>378.19</v>
      </c>
      <c r="R2313" s="827"/>
      <c r="S2313" s="832">
        <v>630.31666666666672</v>
      </c>
    </row>
    <row r="2314" spans="1:19" ht="14.45" customHeight="1" x14ac:dyDescent="0.2">
      <c r="A2314" s="821" t="s">
        <v>5435</v>
      </c>
      <c r="B2314" s="822" t="s">
        <v>5436</v>
      </c>
      <c r="C2314" s="822" t="s">
        <v>599</v>
      </c>
      <c r="D2314" s="822" t="s">
        <v>2898</v>
      </c>
      <c r="E2314" s="822" t="s">
        <v>5437</v>
      </c>
      <c r="F2314" s="822" t="s">
        <v>5530</v>
      </c>
      <c r="G2314" s="822" t="s">
        <v>5529</v>
      </c>
      <c r="H2314" s="831"/>
      <c r="I2314" s="831"/>
      <c r="J2314" s="822"/>
      <c r="K2314" s="822"/>
      <c r="L2314" s="831"/>
      <c r="M2314" s="831"/>
      <c r="N2314" s="822"/>
      <c r="O2314" s="822"/>
      <c r="P2314" s="831">
        <v>2</v>
      </c>
      <c r="Q2314" s="831">
        <v>131334.5</v>
      </c>
      <c r="R2314" s="827"/>
      <c r="S2314" s="832">
        <v>65667.25</v>
      </c>
    </row>
    <row r="2315" spans="1:19" ht="14.45" customHeight="1" x14ac:dyDescent="0.2">
      <c r="A2315" s="821" t="s">
        <v>5435</v>
      </c>
      <c r="B2315" s="822" t="s">
        <v>5436</v>
      </c>
      <c r="C2315" s="822" t="s">
        <v>599</v>
      </c>
      <c r="D2315" s="822" t="s">
        <v>2898</v>
      </c>
      <c r="E2315" s="822" t="s">
        <v>5437</v>
      </c>
      <c r="F2315" s="822" t="s">
        <v>5535</v>
      </c>
      <c r="G2315" s="822" t="s">
        <v>758</v>
      </c>
      <c r="H2315" s="831"/>
      <c r="I2315" s="831"/>
      <c r="J2315" s="822"/>
      <c r="K2315" s="822"/>
      <c r="L2315" s="831"/>
      <c r="M2315" s="831"/>
      <c r="N2315" s="822"/>
      <c r="O2315" s="822"/>
      <c r="P2315" s="831">
        <v>0.12</v>
      </c>
      <c r="Q2315" s="831">
        <v>63.1</v>
      </c>
      <c r="R2315" s="827"/>
      <c r="S2315" s="832">
        <v>525.83333333333337</v>
      </c>
    </row>
    <row r="2316" spans="1:19" ht="14.45" customHeight="1" x14ac:dyDescent="0.2">
      <c r="A2316" s="821" t="s">
        <v>5435</v>
      </c>
      <c r="B2316" s="822" t="s">
        <v>5436</v>
      </c>
      <c r="C2316" s="822" t="s">
        <v>599</v>
      </c>
      <c r="D2316" s="822" t="s">
        <v>2898</v>
      </c>
      <c r="E2316" s="822" t="s">
        <v>5437</v>
      </c>
      <c r="F2316" s="822" t="s">
        <v>5547</v>
      </c>
      <c r="G2316" s="822" t="s">
        <v>912</v>
      </c>
      <c r="H2316" s="831"/>
      <c r="I2316" s="831"/>
      <c r="J2316" s="822"/>
      <c r="K2316" s="822"/>
      <c r="L2316" s="831"/>
      <c r="M2316" s="831"/>
      <c r="N2316" s="822"/>
      <c r="O2316" s="822"/>
      <c r="P2316" s="831">
        <v>3.75</v>
      </c>
      <c r="Q2316" s="831">
        <v>545.38</v>
      </c>
      <c r="R2316" s="827"/>
      <c r="S2316" s="832">
        <v>145.43466666666666</v>
      </c>
    </row>
    <row r="2317" spans="1:19" ht="14.45" customHeight="1" x14ac:dyDescent="0.2">
      <c r="A2317" s="821" t="s">
        <v>5435</v>
      </c>
      <c r="B2317" s="822" t="s">
        <v>5436</v>
      </c>
      <c r="C2317" s="822" t="s">
        <v>599</v>
      </c>
      <c r="D2317" s="822" t="s">
        <v>2898</v>
      </c>
      <c r="E2317" s="822" t="s">
        <v>5437</v>
      </c>
      <c r="F2317" s="822" t="s">
        <v>5548</v>
      </c>
      <c r="G2317" s="822" t="s">
        <v>2824</v>
      </c>
      <c r="H2317" s="831"/>
      <c r="I2317" s="831"/>
      <c r="J2317" s="822"/>
      <c r="K2317" s="822"/>
      <c r="L2317" s="831"/>
      <c r="M2317" s="831"/>
      <c r="N2317" s="822"/>
      <c r="O2317" s="822"/>
      <c r="P2317" s="831">
        <v>2</v>
      </c>
      <c r="Q2317" s="831">
        <v>47321.599999999999</v>
      </c>
      <c r="R2317" s="827"/>
      <c r="S2317" s="832">
        <v>23660.799999999999</v>
      </c>
    </row>
    <row r="2318" spans="1:19" ht="14.45" customHeight="1" x14ac:dyDescent="0.2">
      <c r="A2318" s="821" t="s">
        <v>5435</v>
      </c>
      <c r="B2318" s="822" t="s">
        <v>5436</v>
      </c>
      <c r="C2318" s="822" t="s">
        <v>599</v>
      </c>
      <c r="D2318" s="822" t="s">
        <v>2898</v>
      </c>
      <c r="E2318" s="822" t="s">
        <v>5437</v>
      </c>
      <c r="F2318" s="822" t="s">
        <v>5549</v>
      </c>
      <c r="G2318" s="822" t="s">
        <v>2512</v>
      </c>
      <c r="H2318" s="831"/>
      <c r="I2318" s="831"/>
      <c r="J2318" s="822"/>
      <c r="K2318" s="822"/>
      <c r="L2318" s="831"/>
      <c r="M2318" s="831"/>
      <c r="N2318" s="822"/>
      <c r="O2318" s="822"/>
      <c r="P2318" s="831">
        <v>0.14000000000000001</v>
      </c>
      <c r="Q2318" s="831">
        <v>12.69</v>
      </c>
      <c r="R2318" s="827"/>
      <c r="S2318" s="832">
        <v>90.642857142857125</v>
      </c>
    </row>
    <row r="2319" spans="1:19" ht="14.45" customHeight="1" x14ac:dyDescent="0.2">
      <c r="A2319" s="821" t="s">
        <v>5435</v>
      </c>
      <c r="B2319" s="822" t="s">
        <v>5436</v>
      </c>
      <c r="C2319" s="822" t="s">
        <v>599</v>
      </c>
      <c r="D2319" s="822" t="s">
        <v>2898</v>
      </c>
      <c r="E2319" s="822" t="s">
        <v>5437</v>
      </c>
      <c r="F2319" s="822" t="s">
        <v>5557</v>
      </c>
      <c r="G2319" s="822" t="s">
        <v>5558</v>
      </c>
      <c r="H2319" s="831"/>
      <c r="I2319" s="831"/>
      <c r="J2319" s="822"/>
      <c r="K2319" s="822"/>
      <c r="L2319" s="831"/>
      <c r="M2319" s="831"/>
      <c r="N2319" s="822"/>
      <c r="O2319" s="822"/>
      <c r="P2319" s="831">
        <v>2.44</v>
      </c>
      <c r="Q2319" s="831">
        <v>15214.01</v>
      </c>
      <c r="R2319" s="827"/>
      <c r="S2319" s="832">
        <v>6235.25</v>
      </c>
    </row>
    <row r="2320" spans="1:19" ht="14.45" customHeight="1" x14ac:dyDescent="0.2">
      <c r="A2320" s="821" t="s">
        <v>5435</v>
      </c>
      <c r="B2320" s="822" t="s">
        <v>5436</v>
      </c>
      <c r="C2320" s="822" t="s">
        <v>599</v>
      </c>
      <c r="D2320" s="822" t="s">
        <v>2898</v>
      </c>
      <c r="E2320" s="822" t="s">
        <v>5437</v>
      </c>
      <c r="F2320" s="822" t="s">
        <v>5572</v>
      </c>
      <c r="G2320" s="822" t="s">
        <v>2530</v>
      </c>
      <c r="H2320" s="831"/>
      <c r="I2320" s="831"/>
      <c r="J2320" s="822"/>
      <c r="K2320" s="822"/>
      <c r="L2320" s="831"/>
      <c r="M2320" s="831"/>
      <c r="N2320" s="822"/>
      <c r="O2320" s="822"/>
      <c r="P2320" s="831">
        <v>2</v>
      </c>
      <c r="Q2320" s="831">
        <v>163.63</v>
      </c>
      <c r="R2320" s="827"/>
      <c r="S2320" s="832">
        <v>81.814999999999998</v>
      </c>
    </row>
    <row r="2321" spans="1:19" ht="14.45" customHeight="1" x14ac:dyDescent="0.2">
      <c r="A2321" s="821" t="s">
        <v>5435</v>
      </c>
      <c r="B2321" s="822" t="s">
        <v>5436</v>
      </c>
      <c r="C2321" s="822" t="s">
        <v>599</v>
      </c>
      <c r="D2321" s="822" t="s">
        <v>2898</v>
      </c>
      <c r="E2321" s="822" t="s">
        <v>5437</v>
      </c>
      <c r="F2321" s="822" t="s">
        <v>5573</v>
      </c>
      <c r="G2321" s="822" t="s">
        <v>2645</v>
      </c>
      <c r="H2321" s="831"/>
      <c r="I2321" s="831"/>
      <c r="J2321" s="822"/>
      <c r="K2321" s="822"/>
      <c r="L2321" s="831"/>
      <c r="M2321" s="831"/>
      <c r="N2321" s="822"/>
      <c r="O2321" s="822"/>
      <c r="P2321" s="831">
        <v>0.2</v>
      </c>
      <c r="Q2321" s="831">
        <v>54.8</v>
      </c>
      <c r="R2321" s="827"/>
      <c r="S2321" s="832">
        <v>273.99999999999994</v>
      </c>
    </row>
    <row r="2322" spans="1:19" ht="14.45" customHeight="1" x14ac:dyDescent="0.2">
      <c r="A2322" s="821" t="s">
        <v>5435</v>
      </c>
      <c r="B2322" s="822" t="s">
        <v>5436</v>
      </c>
      <c r="C2322" s="822" t="s">
        <v>599</v>
      </c>
      <c r="D2322" s="822" t="s">
        <v>2898</v>
      </c>
      <c r="E2322" s="822" t="s">
        <v>5437</v>
      </c>
      <c r="F2322" s="822" t="s">
        <v>5586</v>
      </c>
      <c r="G2322" s="822" t="s">
        <v>3875</v>
      </c>
      <c r="H2322" s="831"/>
      <c r="I2322" s="831"/>
      <c r="J2322" s="822"/>
      <c r="K2322" s="822"/>
      <c r="L2322" s="831"/>
      <c r="M2322" s="831"/>
      <c r="N2322" s="822"/>
      <c r="O2322" s="822"/>
      <c r="P2322" s="831">
        <v>2.0299999999999998</v>
      </c>
      <c r="Q2322" s="831">
        <v>16026.52</v>
      </c>
      <c r="R2322" s="827"/>
      <c r="S2322" s="832">
        <v>7894.8374384236467</v>
      </c>
    </row>
    <row r="2323" spans="1:19" ht="14.45" customHeight="1" x14ac:dyDescent="0.2">
      <c r="A2323" s="821" t="s">
        <v>5435</v>
      </c>
      <c r="B2323" s="822" t="s">
        <v>5436</v>
      </c>
      <c r="C2323" s="822" t="s">
        <v>599</v>
      </c>
      <c r="D2323" s="822" t="s">
        <v>2898</v>
      </c>
      <c r="E2323" s="822" t="s">
        <v>5437</v>
      </c>
      <c r="F2323" s="822" t="s">
        <v>5602</v>
      </c>
      <c r="G2323" s="822" t="s">
        <v>3875</v>
      </c>
      <c r="H2323" s="831"/>
      <c r="I2323" s="831"/>
      <c r="J2323" s="822"/>
      <c r="K2323" s="822"/>
      <c r="L2323" s="831"/>
      <c r="M2323" s="831"/>
      <c r="N2323" s="822"/>
      <c r="O2323" s="822"/>
      <c r="P2323" s="831">
        <v>6</v>
      </c>
      <c r="Q2323" s="831">
        <v>118375.2</v>
      </c>
      <c r="R2323" s="827"/>
      <c r="S2323" s="832">
        <v>19729.2</v>
      </c>
    </row>
    <row r="2324" spans="1:19" ht="14.45" customHeight="1" x14ac:dyDescent="0.2">
      <c r="A2324" s="821" t="s">
        <v>5435</v>
      </c>
      <c r="B2324" s="822" t="s">
        <v>5436</v>
      </c>
      <c r="C2324" s="822" t="s">
        <v>599</v>
      </c>
      <c r="D2324" s="822" t="s">
        <v>2898</v>
      </c>
      <c r="E2324" s="822" t="s">
        <v>5437</v>
      </c>
      <c r="F2324" s="822" t="s">
        <v>5627</v>
      </c>
      <c r="G2324" s="822" t="s">
        <v>752</v>
      </c>
      <c r="H2324" s="831"/>
      <c r="I2324" s="831"/>
      <c r="J2324" s="822"/>
      <c r="K2324" s="822"/>
      <c r="L2324" s="831"/>
      <c r="M2324" s="831"/>
      <c r="N2324" s="822"/>
      <c r="O2324" s="822"/>
      <c r="P2324" s="831">
        <v>1.37</v>
      </c>
      <c r="Q2324" s="831">
        <v>152.07</v>
      </c>
      <c r="R2324" s="827"/>
      <c r="S2324" s="832">
        <v>110.99999999999999</v>
      </c>
    </row>
    <row r="2325" spans="1:19" ht="14.45" customHeight="1" x14ac:dyDescent="0.2">
      <c r="A2325" s="821" t="s">
        <v>5435</v>
      </c>
      <c r="B2325" s="822" t="s">
        <v>5436</v>
      </c>
      <c r="C2325" s="822" t="s">
        <v>599</v>
      </c>
      <c r="D2325" s="822" t="s">
        <v>2898</v>
      </c>
      <c r="E2325" s="822" t="s">
        <v>5437</v>
      </c>
      <c r="F2325" s="822" t="s">
        <v>5628</v>
      </c>
      <c r="G2325" s="822" t="s">
        <v>752</v>
      </c>
      <c r="H2325" s="831"/>
      <c r="I2325" s="831"/>
      <c r="J2325" s="822"/>
      <c r="K2325" s="822"/>
      <c r="L2325" s="831"/>
      <c r="M2325" s="831"/>
      <c r="N2325" s="822"/>
      <c r="O2325" s="822"/>
      <c r="P2325" s="831">
        <v>0.32</v>
      </c>
      <c r="Q2325" s="831">
        <v>92.19</v>
      </c>
      <c r="R2325" s="827"/>
      <c r="S2325" s="832">
        <v>288.09375</v>
      </c>
    </row>
    <row r="2326" spans="1:19" ht="14.45" customHeight="1" x14ac:dyDescent="0.2">
      <c r="A2326" s="821" t="s">
        <v>5435</v>
      </c>
      <c r="B2326" s="822" t="s">
        <v>5436</v>
      </c>
      <c r="C2326" s="822" t="s">
        <v>599</v>
      </c>
      <c r="D2326" s="822" t="s">
        <v>2898</v>
      </c>
      <c r="E2326" s="822" t="s">
        <v>5437</v>
      </c>
      <c r="F2326" s="822" t="s">
        <v>5638</v>
      </c>
      <c r="G2326" s="822" t="s">
        <v>2512</v>
      </c>
      <c r="H2326" s="831"/>
      <c r="I2326" s="831"/>
      <c r="J2326" s="822"/>
      <c r="K2326" s="822"/>
      <c r="L2326" s="831"/>
      <c r="M2326" s="831"/>
      <c r="N2326" s="822"/>
      <c r="O2326" s="822"/>
      <c r="P2326" s="831">
        <v>1.73</v>
      </c>
      <c r="Q2326" s="831">
        <v>820.48</v>
      </c>
      <c r="R2326" s="827"/>
      <c r="S2326" s="832">
        <v>474.26589595375725</v>
      </c>
    </row>
    <row r="2327" spans="1:19" ht="14.45" customHeight="1" x14ac:dyDescent="0.2">
      <c r="A2327" s="821" t="s">
        <v>5435</v>
      </c>
      <c r="B2327" s="822" t="s">
        <v>5436</v>
      </c>
      <c r="C2327" s="822" t="s">
        <v>599</v>
      </c>
      <c r="D2327" s="822" t="s">
        <v>2898</v>
      </c>
      <c r="E2327" s="822" t="s">
        <v>5437</v>
      </c>
      <c r="F2327" s="822" t="s">
        <v>5639</v>
      </c>
      <c r="G2327" s="822" t="s">
        <v>2512</v>
      </c>
      <c r="H2327" s="831"/>
      <c r="I2327" s="831"/>
      <c r="J2327" s="822"/>
      <c r="K2327" s="822"/>
      <c r="L2327" s="831"/>
      <c r="M2327" s="831"/>
      <c r="N2327" s="822"/>
      <c r="O2327" s="822"/>
      <c r="P2327" s="831">
        <v>1.17</v>
      </c>
      <c r="Q2327" s="831">
        <v>239.29</v>
      </c>
      <c r="R2327" s="827"/>
      <c r="S2327" s="832">
        <v>204.52136752136752</v>
      </c>
    </row>
    <row r="2328" spans="1:19" ht="14.45" customHeight="1" x14ac:dyDescent="0.2">
      <c r="A2328" s="821" t="s">
        <v>5435</v>
      </c>
      <c r="B2328" s="822" t="s">
        <v>5436</v>
      </c>
      <c r="C2328" s="822" t="s">
        <v>599</v>
      </c>
      <c r="D2328" s="822" t="s">
        <v>2898</v>
      </c>
      <c r="E2328" s="822" t="s">
        <v>5437</v>
      </c>
      <c r="F2328" s="822" t="s">
        <v>5650</v>
      </c>
      <c r="G2328" s="822" t="s">
        <v>5651</v>
      </c>
      <c r="H2328" s="831"/>
      <c r="I2328" s="831"/>
      <c r="J2328" s="822"/>
      <c r="K2328" s="822"/>
      <c r="L2328" s="831"/>
      <c r="M2328" s="831"/>
      <c r="N2328" s="822"/>
      <c r="O2328" s="822"/>
      <c r="P2328" s="831">
        <v>0.8</v>
      </c>
      <c r="Q2328" s="831">
        <v>43.52</v>
      </c>
      <c r="R2328" s="827"/>
      <c r="S2328" s="832">
        <v>54.4</v>
      </c>
    </row>
    <row r="2329" spans="1:19" ht="14.45" customHeight="1" x14ac:dyDescent="0.2">
      <c r="A2329" s="821" t="s">
        <v>5435</v>
      </c>
      <c r="B2329" s="822" t="s">
        <v>5436</v>
      </c>
      <c r="C2329" s="822" t="s">
        <v>599</v>
      </c>
      <c r="D2329" s="822" t="s">
        <v>2898</v>
      </c>
      <c r="E2329" s="822" t="s">
        <v>5437</v>
      </c>
      <c r="F2329" s="822" t="s">
        <v>5653</v>
      </c>
      <c r="G2329" s="822" t="s">
        <v>2036</v>
      </c>
      <c r="H2329" s="831"/>
      <c r="I2329" s="831"/>
      <c r="J2329" s="822"/>
      <c r="K2329" s="822"/>
      <c r="L2329" s="831"/>
      <c r="M2329" s="831"/>
      <c r="N2329" s="822"/>
      <c r="O2329" s="822"/>
      <c r="P2329" s="831">
        <v>1</v>
      </c>
      <c r="Q2329" s="831">
        <v>11078.7</v>
      </c>
      <c r="R2329" s="827"/>
      <c r="S2329" s="832">
        <v>11078.7</v>
      </c>
    </row>
    <row r="2330" spans="1:19" ht="14.45" customHeight="1" x14ac:dyDescent="0.2">
      <c r="A2330" s="821" t="s">
        <v>5435</v>
      </c>
      <c r="B2330" s="822" t="s">
        <v>5436</v>
      </c>
      <c r="C2330" s="822" t="s">
        <v>599</v>
      </c>
      <c r="D2330" s="822" t="s">
        <v>2898</v>
      </c>
      <c r="E2330" s="822" t="s">
        <v>5437</v>
      </c>
      <c r="F2330" s="822" t="s">
        <v>5663</v>
      </c>
      <c r="G2330" s="822" t="s">
        <v>2075</v>
      </c>
      <c r="H2330" s="831"/>
      <c r="I2330" s="831"/>
      <c r="J2330" s="822"/>
      <c r="K2330" s="822"/>
      <c r="L2330" s="831"/>
      <c r="M2330" s="831"/>
      <c r="N2330" s="822"/>
      <c r="O2330" s="822"/>
      <c r="P2330" s="831">
        <v>1</v>
      </c>
      <c r="Q2330" s="831">
        <v>38013.800000000003</v>
      </c>
      <c r="R2330" s="827"/>
      <c r="S2330" s="832">
        <v>38013.800000000003</v>
      </c>
    </row>
    <row r="2331" spans="1:19" ht="14.45" customHeight="1" x14ac:dyDescent="0.2">
      <c r="A2331" s="821" t="s">
        <v>5435</v>
      </c>
      <c r="B2331" s="822" t="s">
        <v>5436</v>
      </c>
      <c r="C2331" s="822" t="s">
        <v>599</v>
      </c>
      <c r="D2331" s="822" t="s">
        <v>2898</v>
      </c>
      <c r="E2331" s="822" t="s">
        <v>5437</v>
      </c>
      <c r="F2331" s="822" t="s">
        <v>5666</v>
      </c>
      <c r="G2331" s="822" t="s">
        <v>947</v>
      </c>
      <c r="H2331" s="831"/>
      <c r="I2331" s="831"/>
      <c r="J2331" s="822"/>
      <c r="K2331" s="822"/>
      <c r="L2331" s="831"/>
      <c r="M2331" s="831"/>
      <c r="N2331" s="822"/>
      <c r="O2331" s="822"/>
      <c r="P2331" s="831">
        <v>1</v>
      </c>
      <c r="Q2331" s="831">
        <v>243.94</v>
      </c>
      <c r="R2331" s="827"/>
      <c r="S2331" s="832">
        <v>243.94</v>
      </c>
    </row>
    <row r="2332" spans="1:19" ht="14.45" customHeight="1" x14ac:dyDescent="0.2">
      <c r="A2332" s="821" t="s">
        <v>5435</v>
      </c>
      <c r="B2332" s="822" t="s">
        <v>5436</v>
      </c>
      <c r="C2332" s="822" t="s">
        <v>599</v>
      </c>
      <c r="D2332" s="822" t="s">
        <v>2898</v>
      </c>
      <c r="E2332" s="822" t="s">
        <v>5437</v>
      </c>
      <c r="F2332" s="822" t="s">
        <v>5667</v>
      </c>
      <c r="G2332" s="822" t="s">
        <v>947</v>
      </c>
      <c r="H2332" s="831"/>
      <c r="I2332" s="831"/>
      <c r="J2332" s="822"/>
      <c r="K2332" s="822"/>
      <c r="L2332" s="831"/>
      <c r="M2332" s="831"/>
      <c r="N2332" s="822"/>
      <c r="O2332" s="822"/>
      <c r="P2332" s="831">
        <v>4.68</v>
      </c>
      <c r="Q2332" s="831">
        <v>358.07</v>
      </c>
      <c r="R2332" s="827"/>
      <c r="S2332" s="832">
        <v>76.510683760683762</v>
      </c>
    </row>
    <row r="2333" spans="1:19" ht="14.45" customHeight="1" x14ac:dyDescent="0.2">
      <c r="A2333" s="821" t="s">
        <v>5435</v>
      </c>
      <c r="B2333" s="822" t="s">
        <v>5436</v>
      </c>
      <c r="C2333" s="822" t="s">
        <v>599</v>
      </c>
      <c r="D2333" s="822" t="s">
        <v>2898</v>
      </c>
      <c r="E2333" s="822" t="s">
        <v>5437</v>
      </c>
      <c r="F2333" s="822" t="s">
        <v>5672</v>
      </c>
      <c r="G2333" s="822" t="s">
        <v>1230</v>
      </c>
      <c r="H2333" s="831"/>
      <c r="I2333" s="831"/>
      <c r="J2333" s="822"/>
      <c r="K2333" s="822"/>
      <c r="L2333" s="831"/>
      <c r="M2333" s="831"/>
      <c r="N2333" s="822"/>
      <c r="O2333" s="822"/>
      <c r="P2333" s="831">
        <v>5.4500000000000011</v>
      </c>
      <c r="Q2333" s="831">
        <v>978.28</v>
      </c>
      <c r="R2333" s="827"/>
      <c r="S2333" s="832">
        <v>179.50091743119262</v>
      </c>
    </row>
    <row r="2334" spans="1:19" ht="14.45" customHeight="1" x14ac:dyDescent="0.2">
      <c r="A2334" s="821" t="s">
        <v>5435</v>
      </c>
      <c r="B2334" s="822" t="s">
        <v>5436</v>
      </c>
      <c r="C2334" s="822" t="s">
        <v>599</v>
      </c>
      <c r="D2334" s="822" t="s">
        <v>2898</v>
      </c>
      <c r="E2334" s="822" t="s">
        <v>5437</v>
      </c>
      <c r="F2334" s="822" t="s">
        <v>5675</v>
      </c>
      <c r="G2334" s="822" t="s">
        <v>947</v>
      </c>
      <c r="H2334" s="831"/>
      <c r="I2334" s="831"/>
      <c r="J2334" s="822"/>
      <c r="K2334" s="822"/>
      <c r="L2334" s="831"/>
      <c r="M2334" s="831"/>
      <c r="N2334" s="822"/>
      <c r="O2334" s="822"/>
      <c r="P2334" s="831">
        <v>1</v>
      </c>
      <c r="Q2334" s="831">
        <v>432.43</v>
      </c>
      <c r="R2334" s="827"/>
      <c r="S2334" s="832">
        <v>432.43</v>
      </c>
    </row>
    <row r="2335" spans="1:19" ht="14.45" customHeight="1" x14ac:dyDescent="0.2">
      <c r="A2335" s="821" t="s">
        <v>5435</v>
      </c>
      <c r="B2335" s="822" t="s">
        <v>5436</v>
      </c>
      <c r="C2335" s="822" t="s">
        <v>599</v>
      </c>
      <c r="D2335" s="822" t="s">
        <v>2898</v>
      </c>
      <c r="E2335" s="822" t="s">
        <v>5437</v>
      </c>
      <c r="F2335" s="822" t="s">
        <v>5676</v>
      </c>
      <c r="G2335" s="822" t="s">
        <v>758</v>
      </c>
      <c r="H2335" s="831"/>
      <c r="I2335" s="831"/>
      <c r="J2335" s="822"/>
      <c r="K2335" s="822"/>
      <c r="L2335" s="831"/>
      <c r="M2335" s="831"/>
      <c r="N2335" s="822"/>
      <c r="O2335" s="822"/>
      <c r="P2335" s="831">
        <v>1.65</v>
      </c>
      <c r="Q2335" s="831">
        <v>130.68</v>
      </c>
      <c r="R2335" s="827"/>
      <c r="S2335" s="832">
        <v>79.2</v>
      </c>
    </row>
    <row r="2336" spans="1:19" ht="14.45" customHeight="1" x14ac:dyDescent="0.2">
      <c r="A2336" s="821" t="s">
        <v>5435</v>
      </c>
      <c r="B2336" s="822" t="s">
        <v>5436</v>
      </c>
      <c r="C2336" s="822" t="s">
        <v>599</v>
      </c>
      <c r="D2336" s="822" t="s">
        <v>2898</v>
      </c>
      <c r="E2336" s="822" t="s">
        <v>5437</v>
      </c>
      <c r="F2336" s="822" t="s">
        <v>5677</v>
      </c>
      <c r="G2336" s="822" t="s">
        <v>1230</v>
      </c>
      <c r="H2336" s="831"/>
      <c r="I2336" s="831"/>
      <c r="J2336" s="822"/>
      <c r="K2336" s="822"/>
      <c r="L2336" s="831"/>
      <c r="M2336" s="831"/>
      <c r="N2336" s="822"/>
      <c r="O2336" s="822"/>
      <c r="P2336" s="831">
        <v>1.34</v>
      </c>
      <c r="Q2336" s="831">
        <v>139.82</v>
      </c>
      <c r="R2336" s="827"/>
      <c r="S2336" s="832">
        <v>104.34328358208954</v>
      </c>
    </row>
    <row r="2337" spans="1:19" ht="14.45" customHeight="1" x14ac:dyDescent="0.2">
      <c r="A2337" s="821" t="s">
        <v>5435</v>
      </c>
      <c r="B2337" s="822" t="s">
        <v>5436</v>
      </c>
      <c r="C2337" s="822" t="s">
        <v>599</v>
      </c>
      <c r="D2337" s="822" t="s">
        <v>2898</v>
      </c>
      <c r="E2337" s="822" t="s">
        <v>5437</v>
      </c>
      <c r="F2337" s="822" t="s">
        <v>5679</v>
      </c>
      <c r="G2337" s="822" t="s">
        <v>758</v>
      </c>
      <c r="H2337" s="831"/>
      <c r="I2337" s="831"/>
      <c r="J2337" s="822"/>
      <c r="K2337" s="822"/>
      <c r="L2337" s="831"/>
      <c r="M2337" s="831"/>
      <c r="N2337" s="822"/>
      <c r="O2337" s="822"/>
      <c r="P2337" s="831">
        <v>2</v>
      </c>
      <c r="Q2337" s="831">
        <v>437.8</v>
      </c>
      <c r="R2337" s="827"/>
      <c r="S2337" s="832">
        <v>218.9</v>
      </c>
    </row>
    <row r="2338" spans="1:19" ht="14.45" customHeight="1" x14ac:dyDescent="0.2">
      <c r="A2338" s="821" t="s">
        <v>5435</v>
      </c>
      <c r="B2338" s="822" t="s">
        <v>5436</v>
      </c>
      <c r="C2338" s="822" t="s">
        <v>599</v>
      </c>
      <c r="D2338" s="822" t="s">
        <v>2898</v>
      </c>
      <c r="E2338" s="822" t="s">
        <v>5437</v>
      </c>
      <c r="F2338" s="822" t="s">
        <v>5690</v>
      </c>
      <c r="G2338" s="822" t="s">
        <v>912</v>
      </c>
      <c r="H2338" s="831"/>
      <c r="I2338" s="831"/>
      <c r="J2338" s="822"/>
      <c r="K2338" s="822"/>
      <c r="L2338" s="831"/>
      <c r="M2338" s="831"/>
      <c r="N2338" s="822"/>
      <c r="O2338" s="822"/>
      <c r="P2338" s="831">
        <v>0.88</v>
      </c>
      <c r="Q2338" s="831">
        <v>127.98</v>
      </c>
      <c r="R2338" s="827"/>
      <c r="S2338" s="832">
        <v>145.43181818181819</v>
      </c>
    </row>
    <row r="2339" spans="1:19" ht="14.45" customHeight="1" x14ac:dyDescent="0.2">
      <c r="A2339" s="821" t="s">
        <v>5435</v>
      </c>
      <c r="B2339" s="822" t="s">
        <v>5436</v>
      </c>
      <c r="C2339" s="822" t="s">
        <v>599</v>
      </c>
      <c r="D2339" s="822" t="s">
        <v>2898</v>
      </c>
      <c r="E2339" s="822" t="s">
        <v>5703</v>
      </c>
      <c r="F2339" s="822" t="s">
        <v>5706</v>
      </c>
      <c r="G2339" s="822" t="s">
        <v>5707</v>
      </c>
      <c r="H2339" s="831"/>
      <c r="I2339" s="831"/>
      <c r="J2339" s="822"/>
      <c r="K2339" s="822"/>
      <c r="L2339" s="831"/>
      <c r="M2339" s="831"/>
      <c r="N2339" s="822"/>
      <c r="O2339" s="822"/>
      <c r="P2339" s="831">
        <v>5</v>
      </c>
      <c r="Q2339" s="831">
        <v>2813.25</v>
      </c>
      <c r="R2339" s="827"/>
      <c r="S2339" s="832">
        <v>562.65</v>
      </c>
    </row>
    <row r="2340" spans="1:19" ht="14.45" customHeight="1" x14ac:dyDescent="0.2">
      <c r="A2340" s="821" t="s">
        <v>5435</v>
      </c>
      <c r="B2340" s="822" t="s">
        <v>5436</v>
      </c>
      <c r="C2340" s="822" t="s">
        <v>599</v>
      </c>
      <c r="D2340" s="822" t="s">
        <v>2898</v>
      </c>
      <c r="E2340" s="822" t="s">
        <v>5703</v>
      </c>
      <c r="F2340" s="822" t="s">
        <v>5714</v>
      </c>
      <c r="G2340" s="822" t="s">
        <v>5715</v>
      </c>
      <c r="H2340" s="831"/>
      <c r="I2340" s="831"/>
      <c r="J2340" s="822"/>
      <c r="K2340" s="822"/>
      <c r="L2340" s="831"/>
      <c r="M2340" s="831"/>
      <c r="N2340" s="822"/>
      <c r="O2340" s="822"/>
      <c r="P2340" s="831">
        <v>14</v>
      </c>
      <c r="Q2340" s="831">
        <v>2510.1999999999998</v>
      </c>
      <c r="R2340" s="827"/>
      <c r="S2340" s="832">
        <v>179.29999999999998</v>
      </c>
    </row>
    <row r="2341" spans="1:19" ht="14.45" customHeight="1" x14ac:dyDescent="0.2">
      <c r="A2341" s="821" t="s">
        <v>5435</v>
      </c>
      <c r="B2341" s="822" t="s">
        <v>5436</v>
      </c>
      <c r="C2341" s="822" t="s">
        <v>599</v>
      </c>
      <c r="D2341" s="822" t="s">
        <v>2898</v>
      </c>
      <c r="E2341" s="822" t="s">
        <v>5703</v>
      </c>
      <c r="F2341" s="822" t="s">
        <v>5718</v>
      </c>
      <c r="G2341" s="822" t="s">
        <v>5719</v>
      </c>
      <c r="H2341" s="831"/>
      <c r="I2341" s="831"/>
      <c r="J2341" s="822"/>
      <c r="K2341" s="822"/>
      <c r="L2341" s="831"/>
      <c r="M2341" s="831"/>
      <c r="N2341" s="822"/>
      <c r="O2341" s="822"/>
      <c r="P2341" s="831">
        <v>3</v>
      </c>
      <c r="Q2341" s="831">
        <v>227.91</v>
      </c>
      <c r="R2341" s="827"/>
      <c r="S2341" s="832">
        <v>75.97</v>
      </c>
    </row>
    <row r="2342" spans="1:19" ht="14.45" customHeight="1" x14ac:dyDescent="0.2">
      <c r="A2342" s="821" t="s">
        <v>5435</v>
      </c>
      <c r="B2342" s="822" t="s">
        <v>5436</v>
      </c>
      <c r="C2342" s="822" t="s">
        <v>599</v>
      </c>
      <c r="D2342" s="822" t="s">
        <v>2898</v>
      </c>
      <c r="E2342" s="822" t="s">
        <v>5703</v>
      </c>
      <c r="F2342" s="822" t="s">
        <v>5720</v>
      </c>
      <c r="G2342" s="822" t="s">
        <v>5721</v>
      </c>
      <c r="H2342" s="831"/>
      <c r="I2342" s="831"/>
      <c r="J2342" s="822"/>
      <c r="K2342" s="822"/>
      <c r="L2342" s="831"/>
      <c r="M2342" s="831"/>
      <c r="N2342" s="822"/>
      <c r="O2342" s="822"/>
      <c r="P2342" s="831">
        <v>3</v>
      </c>
      <c r="Q2342" s="831">
        <v>284.07</v>
      </c>
      <c r="R2342" s="827"/>
      <c r="S2342" s="832">
        <v>94.69</v>
      </c>
    </row>
    <row r="2343" spans="1:19" ht="14.45" customHeight="1" x14ac:dyDescent="0.2">
      <c r="A2343" s="821" t="s">
        <v>5435</v>
      </c>
      <c r="B2343" s="822" t="s">
        <v>5436</v>
      </c>
      <c r="C2343" s="822" t="s">
        <v>599</v>
      </c>
      <c r="D2343" s="822" t="s">
        <v>2898</v>
      </c>
      <c r="E2343" s="822" t="s">
        <v>5703</v>
      </c>
      <c r="F2343" s="822" t="s">
        <v>5722</v>
      </c>
      <c r="G2343" s="822" t="s">
        <v>5721</v>
      </c>
      <c r="H2343" s="831"/>
      <c r="I2343" s="831"/>
      <c r="J2343" s="822"/>
      <c r="K2343" s="822"/>
      <c r="L2343" s="831"/>
      <c r="M2343" s="831"/>
      <c r="N2343" s="822"/>
      <c r="O2343" s="822"/>
      <c r="P2343" s="831">
        <v>17</v>
      </c>
      <c r="Q2343" s="831">
        <v>1291.49</v>
      </c>
      <c r="R2343" s="827"/>
      <c r="S2343" s="832">
        <v>75.97</v>
      </c>
    </row>
    <row r="2344" spans="1:19" ht="14.45" customHeight="1" x14ac:dyDescent="0.2">
      <c r="A2344" s="821" t="s">
        <v>5435</v>
      </c>
      <c r="B2344" s="822" t="s">
        <v>5436</v>
      </c>
      <c r="C2344" s="822" t="s">
        <v>599</v>
      </c>
      <c r="D2344" s="822" t="s">
        <v>2898</v>
      </c>
      <c r="E2344" s="822" t="s">
        <v>5735</v>
      </c>
      <c r="F2344" s="822" t="s">
        <v>5740</v>
      </c>
      <c r="G2344" s="822" t="s">
        <v>5741</v>
      </c>
      <c r="H2344" s="831"/>
      <c r="I2344" s="831"/>
      <c r="J2344" s="822"/>
      <c r="K2344" s="822"/>
      <c r="L2344" s="831"/>
      <c r="M2344" s="831"/>
      <c r="N2344" s="822"/>
      <c r="O2344" s="822"/>
      <c r="P2344" s="831">
        <v>9</v>
      </c>
      <c r="Q2344" s="831">
        <v>1377</v>
      </c>
      <c r="R2344" s="827"/>
      <c r="S2344" s="832">
        <v>153</v>
      </c>
    </row>
    <row r="2345" spans="1:19" ht="14.45" customHeight="1" x14ac:dyDescent="0.2">
      <c r="A2345" s="821" t="s">
        <v>5435</v>
      </c>
      <c r="B2345" s="822" t="s">
        <v>5436</v>
      </c>
      <c r="C2345" s="822" t="s">
        <v>599</v>
      </c>
      <c r="D2345" s="822" t="s">
        <v>2898</v>
      </c>
      <c r="E2345" s="822" t="s">
        <v>5735</v>
      </c>
      <c r="F2345" s="822" t="s">
        <v>5744</v>
      </c>
      <c r="G2345" s="822" t="s">
        <v>5745</v>
      </c>
      <c r="H2345" s="831"/>
      <c r="I2345" s="831"/>
      <c r="J2345" s="822"/>
      <c r="K2345" s="822"/>
      <c r="L2345" s="831"/>
      <c r="M2345" s="831"/>
      <c r="N2345" s="822"/>
      <c r="O2345" s="822"/>
      <c r="P2345" s="831">
        <v>13</v>
      </c>
      <c r="Q2345" s="831">
        <v>494</v>
      </c>
      <c r="R2345" s="827"/>
      <c r="S2345" s="832">
        <v>38</v>
      </c>
    </row>
    <row r="2346" spans="1:19" ht="14.45" customHeight="1" x14ac:dyDescent="0.2">
      <c r="A2346" s="821" t="s">
        <v>5435</v>
      </c>
      <c r="B2346" s="822" t="s">
        <v>5436</v>
      </c>
      <c r="C2346" s="822" t="s">
        <v>599</v>
      </c>
      <c r="D2346" s="822" t="s">
        <v>2898</v>
      </c>
      <c r="E2346" s="822" t="s">
        <v>5735</v>
      </c>
      <c r="F2346" s="822" t="s">
        <v>5750</v>
      </c>
      <c r="G2346" s="822" t="s">
        <v>5751</v>
      </c>
      <c r="H2346" s="831"/>
      <c r="I2346" s="831"/>
      <c r="J2346" s="822"/>
      <c r="K2346" s="822"/>
      <c r="L2346" s="831"/>
      <c r="M2346" s="831"/>
      <c r="N2346" s="822"/>
      <c r="O2346" s="822"/>
      <c r="P2346" s="831">
        <v>67</v>
      </c>
      <c r="Q2346" s="831">
        <v>12060</v>
      </c>
      <c r="R2346" s="827"/>
      <c r="S2346" s="832">
        <v>180</v>
      </c>
    </row>
    <row r="2347" spans="1:19" ht="14.45" customHeight="1" x14ac:dyDescent="0.2">
      <c r="A2347" s="821" t="s">
        <v>5435</v>
      </c>
      <c r="B2347" s="822" t="s">
        <v>5436</v>
      </c>
      <c r="C2347" s="822" t="s">
        <v>599</v>
      </c>
      <c r="D2347" s="822" t="s">
        <v>2898</v>
      </c>
      <c r="E2347" s="822" t="s">
        <v>5735</v>
      </c>
      <c r="F2347" s="822" t="s">
        <v>5754</v>
      </c>
      <c r="G2347" s="822" t="s">
        <v>5755</v>
      </c>
      <c r="H2347" s="831"/>
      <c r="I2347" s="831"/>
      <c r="J2347" s="822"/>
      <c r="K2347" s="822"/>
      <c r="L2347" s="831"/>
      <c r="M2347" s="831"/>
      <c r="N2347" s="822"/>
      <c r="O2347" s="822"/>
      <c r="P2347" s="831">
        <v>10</v>
      </c>
      <c r="Q2347" s="831">
        <v>0</v>
      </c>
      <c r="R2347" s="827"/>
      <c r="S2347" s="832">
        <v>0</v>
      </c>
    </row>
    <row r="2348" spans="1:19" ht="14.45" customHeight="1" x14ac:dyDescent="0.2">
      <c r="A2348" s="821" t="s">
        <v>5435</v>
      </c>
      <c r="B2348" s="822" t="s">
        <v>5436</v>
      </c>
      <c r="C2348" s="822" t="s">
        <v>599</v>
      </c>
      <c r="D2348" s="822" t="s">
        <v>2898</v>
      </c>
      <c r="E2348" s="822" t="s">
        <v>5735</v>
      </c>
      <c r="F2348" s="822" t="s">
        <v>5756</v>
      </c>
      <c r="G2348" s="822" t="s">
        <v>5757</v>
      </c>
      <c r="H2348" s="831"/>
      <c r="I2348" s="831"/>
      <c r="J2348" s="822"/>
      <c r="K2348" s="822"/>
      <c r="L2348" s="831"/>
      <c r="M2348" s="831"/>
      <c r="N2348" s="822"/>
      <c r="O2348" s="822"/>
      <c r="P2348" s="831">
        <v>1</v>
      </c>
      <c r="Q2348" s="831">
        <v>0</v>
      </c>
      <c r="R2348" s="827"/>
      <c r="S2348" s="832">
        <v>0</v>
      </c>
    </row>
    <row r="2349" spans="1:19" ht="14.45" customHeight="1" x14ac:dyDescent="0.2">
      <c r="A2349" s="821" t="s">
        <v>5435</v>
      </c>
      <c r="B2349" s="822" t="s">
        <v>5436</v>
      </c>
      <c r="C2349" s="822" t="s">
        <v>599</v>
      </c>
      <c r="D2349" s="822" t="s">
        <v>2898</v>
      </c>
      <c r="E2349" s="822" t="s">
        <v>5735</v>
      </c>
      <c r="F2349" s="822" t="s">
        <v>5758</v>
      </c>
      <c r="G2349" s="822" t="s">
        <v>5759</v>
      </c>
      <c r="H2349" s="831"/>
      <c r="I2349" s="831"/>
      <c r="J2349" s="822"/>
      <c r="K2349" s="822"/>
      <c r="L2349" s="831"/>
      <c r="M2349" s="831"/>
      <c r="N2349" s="822"/>
      <c r="O2349" s="822"/>
      <c r="P2349" s="831">
        <v>31</v>
      </c>
      <c r="Q2349" s="831">
        <v>7626</v>
      </c>
      <c r="R2349" s="827"/>
      <c r="S2349" s="832">
        <v>246</v>
      </c>
    </row>
    <row r="2350" spans="1:19" ht="14.45" customHeight="1" x14ac:dyDescent="0.2">
      <c r="A2350" s="821" t="s">
        <v>5435</v>
      </c>
      <c r="B2350" s="822" t="s">
        <v>5436</v>
      </c>
      <c r="C2350" s="822" t="s">
        <v>599</v>
      </c>
      <c r="D2350" s="822" t="s">
        <v>2898</v>
      </c>
      <c r="E2350" s="822" t="s">
        <v>5735</v>
      </c>
      <c r="F2350" s="822" t="s">
        <v>5760</v>
      </c>
      <c r="G2350" s="822" t="s">
        <v>5761</v>
      </c>
      <c r="H2350" s="831"/>
      <c r="I2350" s="831"/>
      <c r="J2350" s="822"/>
      <c r="K2350" s="822"/>
      <c r="L2350" s="831"/>
      <c r="M2350" s="831"/>
      <c r="N2350" s="822"/>
      <c r="O2350" s="822"/>
      <c r="P2350" s="831">
        <v>112</v>
      </c>
      <c r="Q2350" s="831">
        <v>3733.33</v>
      </c>
      <c r="R2350" s="827"/>
      <c r="S2350" s="832">
        <v>33.333303571428573</v>
      </c>
    </row>
    <row r="2351" spans="1:19" ht="14.45" customHeight="1" x14ac:dyDescent="0.2">
      <c r="A2351" s="821" t="s">
        <v>5435</v>
      </c>
      <c r="B2351" s="822" t="s">
        <v>5436</v>
      </c>
      <c r="C2351" s="822" t="s">
        <v>599</v>
      </c>
      <c r="D2351" s="822" t="s">
        <v>2898</v>
      </c>
      <c r="E2351" s="822" t="s">
        <v>5735</v>
      </c>
      <c r="F2351" s="822" t="s">
        <v>5762</v>
      </c>
      <c r="G2351" s="822" t="s">
        <v>5763</v>
      </c>
      <c r="H2351" s="831"/>
      <c r="I2351" s="831"/>
      <c r="J2351" s="822"/>
      <c r="K2351" s="822"/>
      <c r="L2351" s="831"/>
      <c r="M2351" s="831"/>
      <c r="N2351" s="822"/>
      <c r="O2351" s="822"/>
      <c r="P2351" s="831">
        <v>89</v>
      </c>
      <c r="Q2351" s="831">
        <v>3382</v>
      </c>
      <c r="R2351" s="827"/>
      <c r="S2351" s="832">
        <v>38</v>
      </c>
    </row>
    <row r="2352" spans="1:19" ht="14.45" customHeight="1" x14ac:dyDescent="0.2">
      <c r="A2352" s="821" t="s">
        <v>5435</v>
      </c>
      <c r="B2352" s="822" t="s">
        <v>5436</v>
      </c>
      <c r="C2352" s="822" t="s">
        <v>599</v>
      </c>
      <c r="D2352" s="822" t="s">
        <v>2898</v>
      </c>
      <c r="E2352" s="822" t="s">
        <v>5735</v>
      </c>
      <c r="F2352" s="822" t="s">
        <v>5766</v>
      </c>
      <c r="G2352" s="822" t="s">
        <v>5767</v>
      </c>
      <c r="H2352" s="831"/>
      <c r="I2352" s="831"/>
      <c r="J2352" s="822"/>
      <c r="K2352" s="822"/>
      <c r="L2352" s="831"/>
      <c r="M2352" s="831"/>
      <c r="N2352" s="822"/>
      <c r="O2352" s="822"/>
      <c r="P2352" s="831">
        <v>5</v>
      </c>
      <c r="Q2352" s="831">
        <v>165</v>
      </c>
      <c r="R2352" s="827"/>
      <c r="S2352" s="832">
        <v>33</v>
      </c>
    </row>
    <row r="2353" spans="1:19" ht="14.45" customHeight="1" x14ac:dyDescent="0.2">
      <c r="A2353" s="821" t="s">
        <v>5435</v>
      </c>
      <c r="B2353" s="822" t="s">
        <v>5436</v>
      </c>
      <c r="C2353" s="822" t="s">
        <v>599</v>
      </c>
      <c r="D2353" s="822" t="s">
        <v>2898</v>
      </c>
      <c r="E2353" s="822" t="s">
        <v>5735</v>
      </c>
      <c r="F2353" s="822" t="s">
        <v>5768</v>
      </c>
      <c r="G2353" s="822" t="s">
        <v>5769</v>
      </c>
      <c r="H2353" s="831"/>
      <c r="I2353" s="831"/>
      <c r="J2353" s="822"/>
      <c r="K2353" s="822"/>
      <c r="L2353" s="831"/>
      <c r="M2353" s="831"/>
      <c r="N2353" s="822"/>
      <c r="O2353" s="822"/>
      <c r="P2353" s="831">
        <v>10</v>
      </c>
      <c r="Q2353" s="831">
        <v>1370</v>
      </c>
      <c r="R2353" s="827"/>
      <c r="S2353" s="832">
        <v>137</v>
      </c>
    </row>
    <row r="2354" spans="1:19" ht="14.45" customHeight="1" x14ac:dyDescent="0.2">
      <c r="A2354" s="821" t="s">
        <v>5435</v>
      </c>
      <c r="B2354" s="822" t="s">
        <v>5436</v>
      </c>
      <c r="C2354" s="822" t="s">
        <v>599</v>
      </c>
      <c r="D2354" s="822" t="s">
        <v>2898</v>
      </c>
      <c r="E2354" s="822" t="s">
        <v>5735</v>
      </c>
      <c r="F2354" s="822" t="s">
        <v>5774</v>
      </c>
      <c r="G2354" s="822" t="s">
        <v>5775</v>
      </c>
      <c r="H2354" s="831"/>
      <c r="I2354" s="831"/>
      <c r="J2354" s="822"/>
      <c r="K2354" s="822"/>
      <c r="L2354" s="831"/>
      <c r="M2354" s="831"/>
      <c r="N2354" s="822"/>
      <c r="O2354" s="822"/>
      <c r="P2354" s="831">
        <v>45</v>
      </c>
      <c r="Q2354" s="831">
        <v>16200</v>
      </c>
      <c r="R2354" s="827"/>
      <c r="S2354" s="832">
        <v>360</v>
      </c>
    </row>
    <row r="2355" spans="1:19" ht="14.45" customHeight="1" x14ac:dyDescent="0.2">
      <c r="A2355" s="821" t="s">
        <v>5435</v>
      </c>
      <c r="B2355" s="822" t="s">
        <v>5436</v>
      </c>
      <c r="C2355" s="822" t="s">
        <v>599</v>
      </c>
      <c r="D2355" s="822" t="s">
        <v>2898</v>
      </c>
      <c r="E2355" s="822" t="s">
        <v>5735</v>
      </c>
      <c r="F2355" s="822" t="s">
        <v>5776</v>
      </c>
      <c r="G2355" s="822" t="s">
        <v>5777</v>
      </c>
      <c r="H2355" s="831"/>
      <c r="I2355" s="831"/>
      <c r="J2355" s="822"/>
      <c r="K2355" s="822"/>
      <c r="L2355" s="831"/>
      <c r="M2355" s="831"/>
      <c r="N2355" s="822"/>
      <c r="O2355" s="822"/>
      <c r="P2355" s="831">
        <v>16</v>
      </c>
      <c r="Q2355" s="831">
        <v>992</v>
      </c>
      <c r="R2355" s="827"/>
      <c r="S2355" s="832">
        <v>62</v>
      </c>
    </row>
    <row r="2356" spans="1:19" ht="14.45" customHeight="1" x14ac:dyDescent="0.2">
      <c r="A2356" s="821" t="s">
        <v>5435</v>
      </c>
      <c r="B2356" s="822" t="s">
        <v>5436</v>
      </c>
      <c r="C2356" s="822" t="s">
        <v>599</v>
      </c>
      <c r="D2356" s="822" t="s">
        <v>2898</v>
      </c>
      <c r="E2356" s="822" t="s">
        <v>5735</v>
      </c>
      <c r="F2356" s="822" t="s">
        <v>5778</v>
      </c>
      <c r="G2356" s="822" t="s">
        <v>5779</v>
      </c>
      <c r="H2356" s="831"/>
      <c r="I2356" s="831"/>
      <c r="J2356" s="822"/>
      <c r="K2356" s="822"/>
      <c r="L2356" s="831"/>
      <c r="M2356" s="831"/>
      <c r="N2356" s="822"/>
      <c r="O2356" s="822"/>
      <c r="P2356" s="831">
        <v>1</v>
      </c>
      <c r="Q2356" s="831">
        <v>711</v>
      </c>
      <c r="R2356" s="827"/>
      <c r="S2356" s="832">
        <v>711</v>
      </c>
    </row>
    <row r="2357" spans="1:19" ht="14.45" customHeight="1" x14ac:dyDescent="0.2">
      <c r="A2357" s="821" t="s">
        <v>5435</v>
      </c>
      <c r="B2357" s="822" t="s">
        <v>5436</v>
      </c>
      <c r="C2357" s="822" t="s">
        <v>5794</v>
      </c>
      <c r="D2357" s="822" t="s">
        <v>5420</v>
      </c>
      <c r="E2357" s="822" t="s">
        <v>5437</v>
      </c>
      <c r="F2357" s="822" t="s">
        <v>5459</v>
      </c>
      <c r="G2357" s="822" t="s">
        <v>5795</v>
      </c>
      <c r="H2357" s="831">
        <v>1.4210854715202004E-14</v>
      </c>
      <c r="I2357" s="831">
        <v>4.0745362639427185E-10</v>
      </c>
      <c r="J2357" s="822">
        <v>-0.29166666666666669</v>
      </c>
      <c r="K2357" s="822">
        <v>28672</v>
      </c>
      <c r="L2357" s="831">
        <v>1.1368683772161603E-13</v>
      </c>
      <c r="M2357" s="831">
        <v>-1.3969838619232178E-9</v>
      </c>
      <c r="N2357" s="822">
        <v>1</v>
      </c>
      <c r="O2357" s="822">
        <v>-12288</v>
      </c>
      <c r="P2357" s="831">
        <v>2.8421709430404007E-14</v>
      </c>
      <c r="Q2357" s="831">
        <v>4.6566128730773926E-10</v>
      </c>
      <c r="R2357" s="827">
        <v>-0.33333333333333331</v>
      </c>
      <c r="S2357" s="832">
        <v>16384</v>
      </c>
    </row>
    <row r="2358" spans="1:19" ht="14.45" customHeight="1" x14ac:dyDescent="0.2">
      <c r="A2358" s="821" t="s">
        <v>5435</v>
      </c>
      <c r="B2358" s="822" t="s">
        <v>5436</v>
      </c>
      <c r="C2358" s="822" t="s">
        <v>5794</v>
      </c>
      <c r="D2358" s="822" t="s">
        <v>5420</v>
      </c>
      <c r="E2358" s="822" t="s">
        <v>5437</v>
      </c>
      <c r="F2358" s="822" t="s">
        <v>5460</v>
      </c>
      <c r="G2358" s="822" t="s">
        <v>5461</v>
      </c>
      <c r="H2358" s="831">
        <v>0</v>
      </c>
      <c r="I2358" s="831">
        <v>0</v>
      </c>
      <c r="J2358" s="822"/>
      <c r="K2358" s="822"/>
      <c r="L2358" s="831">
        <v>0</v>
      </c>
      <c r="M2358" s="831">
        <v>0</v>
      </c>
      <c r="N2358" s="822"/>
      <c r="O2358" s="822"/>
      <c r="P2358" s="831">
        <v>0</v>
      </c>
      <c r="Q2358" s="831">
        <v>2.9103830456733704E-11</v>
      </c>
      <c r="R2358" s="827"/>
      <c r="S2358" s="832"/>
    </row>
    <row r="2359" spans="1:19" ht="14.45" customHeight="1" x14ac:dyDescent="0.2">
      <c r="A2359" s="821" t="s">
        <v>5435</v>
      </c>
      <c r="B2359" s="822" t="s">
        <v>5436</v>
      </c>
      <c r="C2359" s="822" t="s">
        <v>5794</v>
      </c>
      <c r="D2359" s="822" t="s">
        <v>5420</v>
      </c>
      <c r="E2359" s="822" t="s">
        <v>5437</v>
      </c>
      <c r="F2359" s="822" t="s">
        <v>5462</v>
      </c>
      <c r="G2359" s="822" t="s">
        <v>5461</v>
      </c>
      <c r="H2359" s="831">
        <v>0</v>
      </c>
      <c r="I2359" s="831">
        <v>1.1641532182693481E-10</v>
      </c>
      <c r="J2359" s="822">
        <v>2</v>
      </c>
      <c r="K2359" s="822"/>
      <c r="L2359" s="831">
        <v>0</v>
      </c>
      <c r="M2359" s="831">
        <v>5.8207660913467407E-11</v>
      </c>
      <c r="N2359" s="822">
        <v>1</v>
      </c>
      <c r="O2359" s="822"/>
      <c r="P2359" s="831">
        <v>0</v>
      </c>
      <c r="Q2359" s="831">
        <v>-2.3283064365386963E-10</v>
      </c>
      <c r="R2359" s="827">
        <v>-4</v>
      </c>
      <c r="S2359" s="832"/>
    </row>
    <row r="2360" spans="1:19" ht="14.45" customHeight="1" x14ac:dyDescent="0.2">
      <c r="A2360" s="821" t="s">
        <v>5435</v>
      </c>
      <c r="B2360" s="822" t="s">
        <v>5436</v>
      </c>
      <c r="C2360" s="822" t="s">
        <v>5794</v>
      </c>
      <c r="D2360" s="822" t="s">
        <v>5420</v>
      </c>
      <c r="E2360" s="822" t="s">
        <v>5437</v>
      </c>
      <c r="F2360" s="822" t="s">
        <v>5463</v>
      </c>
      <c r="G2360" s="822" t="s">
        <v>5461</v>
      </c>
      <c r="H2360" s="831">
        <v>0</v>
      </c>
      <c r="I2360" s="831">
        <v>6.9849193096160889E-10</v>
      </c>
      <c r="J2360" s="822"/>
      <c r="K2360" s="822"/>
      <c r="L2360" s="831">
        <v>0</v>
      </c>
      <c r="M2360" s="831">
        <v>0</v>
      </c>
      <c r="N2360" s="822"/>
      <c r="O2360" s="822"/>
      <c r="P2360" s="831">
        <v>0</v>
      </c>
      <c r="Q2360" s="831">
        <v>0</v>
      </c>
      <c r="R2360" s="827"/>
      <c r="S2360" s="832"/>
    </row>
    <row r="2361" spans="1:19" ht="14.45" customHeight="1" x14ac:dyDescent="0.2">
      <c r="A2361" s="821" t="s">
        <v>5435</v>
      </c>
      <c r="B2361" s="822" t="s">
        <v>5436</v>
      </c>
      <c r="C2361" s="822" t="s">
        <v>5794</v>
      </c>
      <c r="D2361" s="822" t="s">
        <v>5420</v>
      </c>
      <c r="E2361" s="822" t="s">
        <v>5437</v>
      </c>
      <c r="F2361" s="822" t="s">
        <v>5464</v>
      </c>
      <c r="G2361" s="822" t="s">
        <v>5796</v>
      </c>
      <c r="H2361" s="831">
        <v>0</v>
      </c>
      <c r="I2361" s="831">
        <v>-2.6193447411060333E-10</v>
      </c>
      <c r="J2361" s="822"/>
      <c r="K2361" s="822"/>
      <c r="L2361" s="831">
        <v>0</v>
      </c>
      <c r="M2361" s="831">
        <v>0</v>
      </c>
      <c r="N2361" s="822"/>
      <c r="O2361" s="822"/>
      <c r="P2361" s="831">
        <v>0</v>
      </c>
      <c r="Q2361" s="831">
        <v>0</v>
      </c>
      <c r="R2361" s="827"/>
      <c r="S2361" s="832"/>
    </row>
    <row r="2362" spans="1:19" ht="14.45" customHeight="1" x14ac:dyDescent="0.2">
      <c r="A2362" s="821" t="s">
        <v>5435</v>
      </c>
      <c r="B2362" s="822" t="s">
        <v>5436</v>
      </c>
      <c r="C2362" s="822" t="s">
        <v>5794</v>
      </c>
      <c r="D2362" s="822" t="s">
        <v>5420</v>
      </c>
      <c r="E2362" s="822" t="s">
        <v>5437</v>
      </c>
      <c r="F2362" s="822" t="s">
        <v>5466</v>
      </c>
      <c r="G2362" s="822" t="s">
        <v>5467</v>
      </c>
      <c r="H2362" s="831">
        <v>0</v>
      </c>
      <c r="I2362" s="831">
        <v>0</v>
      </c>
      <c r="J2362" s="822">
        <v>0</v>
      </c>
      <c r="K2362" s="822"/>
      <c r="L2362" s="831">
        <v>0</v>
      </c>
      <c r="M2362" s="831">
        <v>-4.6566128730773926E-10</v>
      </c>
      <c r="N2362" s="822">
        <v>1</v>
      </c>
      <c r="O2362" s="822"/>
      <c r="P2362" s="831">
        <v>0</v>
      </c>
      <c r="Q2362" s="831">
        <v>0</v>
      </c>
      <c r="R2362" s="827">
        <v>0</v>
      </c>
      <c r="S2362" s="832"/>
    </row>
    <row r="2363" spans="1:19" ht="14.45" customHeight="1" x14ac:dyDescent="0.2">
      <c r="A2363" s="821" t="s">
        <v>5435</v>
      </c>
      <c r="B2363" s="822" t="s">
        <v>5436</v>
      </c>
      <c r="C2363" s="822" t="s">
        <v>5794</v>
      </c>
      <c r="D2363" s="822" t="s">
        <v>5420</v>
      </c>
      <c r="E2363" s="822" t="s">
        <v>5437</v>
      </c>
      <c r="F2363" s="822" t="s">
        <v>5470</v>
      </c>
      <c r="G2363" s="822" t="s">
        <v>5471</v>
      </c>
      <c r="H2363" s="831">
        <v>0</v>
      </c>
      <c r="I2363" s="831">
        <v>0</v>
      </c>
      <c r="J2363" s="822"/>
      <c r="K2363" s="822"/>
      <c r="L2363" s="831"/>
      <c r="M2363" s="831"/>
      <c r="N2363" s="822"/>
      <c r="O2363" s="822"/>
      <c r="P2363" s="831"/>
      <c r="Q2363" s="831"/>
      <c r="R2363" s="827"/>
      <c r="S2363" s="832"/>
    </row>
    <row r="2364" spans="1:19" ht="14.45" customHeight="1" x14ac:dyDescent="0.2">
      <c r="A2364" s="821" t="s">
        <v>5435</v>
      </c>
      <c r="B2364" s="822" t="s">
        <v>5436</v>
      </c>
      <c r="C2364" s="822" t="s">
        <v>5794</v>
      </c>
      <c r="D2364" s="822" t="s">
        <v>5420</v>
      </c>
      <c r="E2364" s="822" t="s">
        <v>5437</v>
      </c>
      <c r="F2364" s="822" t="s">
        <v>5472</v>
      </c>
      <c r="G2364" s="822" t="s">
        <v>5467</v>
      </c>
      <c r="H2364" s="831">
        <v>0</v>
      </c>
      <c r="I2364" s="831">
        <v>0</v>
      </c>
      <c r="J2364" s="822">
        <v>0</v>
      </c>
      <c r="K2364" s="822"/>
      <c r="L2364" s="831">
        <v>0</v>
      </c>
      <c r="M2364" s="831">
        <v>-2.3283064365386963E-10</v>
      </c>
      <c r="N2364" s="822">
        <v>1</v>
      </c>
      <c r="O2364" s="822"/>
      <c r="P2364" s="831">
        <v>0</v>
      </c>
      <c r="Q2364" s="831">
        <v>-5.8207660913467407E-11</v>
      </c>
      <c r="R2364" s="827">
        <v>0.25</v>
      </c>
      <c r="S2364" s="832"/>
    </row>
    <row r="2365" spans="1:19" ht="14.45" customHeight="1" x14ac:dyDescent="0.2">
      <c r="A2365" s="821" t="s">
        <v>5435</v>
      </c>
      <c r="B2365" s="822" t="s">
        <v>5436</v>
      </c>
      <c r="C2365" s="822" t="s">
        <v>5794</v>
      </c>
      <c r="D2365" s="822" t="s">
        <v>5420</v>
      </c>
      <c r="E2365" s="822" t="s">
        <v>5437</v>
      </c>
      <c r="F2365" s="822" t="s">
        <v>5473</v>
      </c>
      <c r="G2365" s="822" t="s">
        <v>5797</v>
      </c>
      <c r="H2365" s="831">
        <v>-9.7699626167013776E-15</v>
      </c>
      <c r="I2365" s="831">
        <v>9.4587448984384537E-11</v>
      </c>
      <c r="J2365" s="822">
        <v>1.625</v>
      </c>
      <c r="K2365" s="822">
        <v>-9681.454545454546</v>
      </c>
      <c r="L2365" s="831">
        <v>3.5527136788005009E-14</v>
      </c>
      <c r="M2365" s="831">
        <v>5.8207660913467407E-11</v>
      </c>
      <c r="N2365" s="822">
        <v>1</v>
      </c>
      <c r="O2365" s="822">
        <v>1638.4</v>
      </c>
      <c r="P2365" s="831">
        <v>-1.4210854715202004E-14</v>
      </c>
      <c r="Q2365" s="831">
        <v>-2.0372681319713593E-10</v>
      </c>
      <c r="R2365" s="827">
        <v>-3.5</v>
      </c>
      <c r="S2365" s="832">
        <v>14336</v>
      </c>
    </row>
    <row r="2366" spans="1:19" ht="14.45" customHeight="1" x14ac:dyDescent="0.2">
      <c r="A2366" s="821" t="s">
        <v>5435</v>
      </c>
      <c r="B2366" s="822" t="s">
        <v>5436</v>
      </c>
      <c r="C2366" s="822" t="s">
        <v>5794</v>
      </c>
      <c r="D2366" s="822" t="s">
        <v>5420</v>
      </c>
      <c r="E2366" s="822" t="s">
        <v>5437</v>
      </c>
      <c r="F2366" s="822" t="s">
        <v>5474</v>
      </c>
      <c r="G2366" s="822" t="s">
        <v>5797</v>
      </c>
      <c r="H2366" s="831">
        <v>1.1102230246251565E-15</v>
      </c>
      <c r="I2366" s="831">
        <v>1.2732925824820995E-10</v>
      </c>
      <c r="J2366" s="822">
        <v>0.2734375</v>
      </c>
      <c r="K2366" s="822">
        <v>114688</v>
      </c>
      <c r="L2366" s="831">
        <v>-3.5527136788005009E-15</v>
      </c>
      <c r="M2366" s="831">
        <v>4.6566128730773926E-10</v>
      </c>
      <c r="N2366" s="822">
        <v>1</v>
      </c>
      <c r="O2366" s="822">
        <v>-131072</v>
      </c>
      <c r="P2366" s="831">
        <v>-1.4210854715202004E-14</v>
      </c>
      <c r="Q2366" s="831">
        <v>-4.6566128730773926E-10</v>
      </c>
      <c r="R2366" s="827">
        <v>-1</v>
      </c>
      <c r="S2366" s="832">
        <v>32768</v>
      </c>
    </row>
    <row r="2367" spans="1:19" ht="14.45" customHeight="1" x14ac:dyDescent="0.2">
      <c r="A2367" s="821" t="s">
        <v>5435</v>
      </c>
      <c r="B2367" s="822" t="s">
        <v>5436</v>
      </c>
      <c r="C2367" s="822" t="s">
        <v>5794</v>
      </c>
      <c r="D2367" s="822" t="s">
        <v>5420</v>
      </c>
      <c r="E2367" s="822" t="s">
        <v>5437</v>
      </c>
      <c r="F2367" s="822" t="s">
        <v>5475</v>
      </c>
      <c r="G2367" s="822" t="s">
        <v>5798</v>
      </c>
      <c r="H2367" s="831">
        <v>4.2632564145606011E-14</v>
      </c>
      <c r="I2367" s="831">
        <v>3.4924596548080444E-10</v>
      </c>
      <c r="J2367" s="822"/>
      <c r="K2367" s="822">
        <v>8192</v>
      </c>
      <c r="L2367" s="831">
        <v>1.1368683772161603E-13</v>
      </c>
      <c r="M2367" s="831">
        <v>0</v>
      </c>
      <c r="N2367" s="822"/>
      <c r="O2367" s="822">
        <v>0</v>
      </c>
      <c r="P2367" s="831">
        <v>-1.1368683772161603E-13</v>
      </c>
      <c r="Q2367" s="831">
        <v>-2.3283064365386963E-10</v>
      </c>
      <c r="R2367" s="827"/>
      <c r="S2367" s="832">
        <v>2048</v>
      </c>
    </row>
    <row r="2368" spans="1:19" ht="14.45" customHeight="1" x14ac:dyDescent="0.2">
      <c r="A2368" s="821" t="s">
        <v>5435</v>
      </c>
      <c r="B2368" s="822" t="s">
        <v>5436</v>
      </c>
      <c r="C2368" s="822" t="s">
        <v>5794</v>
      </c>
      <c r="D2368" s="822" t="s">
        <v>5420</v>
      </c>
      <c r="E2368" s="822" t="s">
        <v>5437</v>
      </c>
      <c r="F2368" s="822" t="s">
        <v>5476</v>
      </c>
      <c r="G2368" s="822" t="s">
        <v>5799</v>
      </c>
      <c r="H2368" s="831">
        <v>0</v>
      </c>
      <c r="I2368" s="831">
        <v>0</v>
      </c>
      <c r="J2368" s="822"/>
      <c r="K2368" s="822"/>
      <c r="L2368" s="831"/>
      <c r="M2368" s="831"/>
      <c r="N2368" s="822"/>
      <c r="O2368" s="822"/>
      <c r="P2368" s="831">
        <v>0</v>
      </c>
      <c r="Q2368" s="831">
        <v>0</v>
      </c>
      <c r="R2368" s="827"/>
      <c r="S2368" s="832"/>
    </row>
    <row r="2369" spans="1:19" ht="14.45" customHeight="1" x14ac:dyDescent="0.2">
      <c r="A2369" s="821" t="s">
        <v>5435</v>
      </c>
      <c r="B2369" s="822" t="s">
        <v>5436</v>
      </c>
      <c r="C2369" s="822" t="s">
        <v>5794</v>
      </c>
      <c r="D2369" s="822" t="s">
        <v>5420</v>
      </c>
      <c r="E2369" s="822" t="s">
        <v>5437</v>
      </c>
      <c r="F2369" s="822" t="s">
        <v>5477</v>
      </c>
      <c r="G2369" s="822" t="s">
        <v>5800</v>
      </c>
      <c r="H2369" s="831">
        <v>0</v>
      </c>
      <c r="I2369" s="831">
        <v>1.1641532182693481E-10</v>
      </c>
      <c r="J2369" s="822">
        <v>1</v>
      </c>
      <c r="K2369" s="822"/>
      <c r="L2369" s="831">
        <v>-2.8421709430404007E-14</v>
      </c>
      <c r="M2369" s="831">
        <v>1.1641532182693481E-10</v>
      </c>
      <c r="N2369" s="822">
        <v>1</v>
      </c>
      <c r="O2369" s="822">
        <v>-4096</v>
      </c>
      <c r="P2369" s="831">
        <v>2.4868995751603507E-14</v>
      </c>
      <c r="Q2369" s="831">
        <v>5.8207660913467407E-11</v>
      </c>
      <c r="R2369" s="827">
        <v>0.5</v>
      </c>
      <c r="S2369" s="832">
        <v>2340.5714285714284</v>
      </c>
    </row>
    <row r="2370" spans="1:19" ht="14.45" customHeight="1" x14ac:dyDescent="0.2">
      <c r="A2370" s="821" t="s">
        <v>5435</v>
      </c>
      <c r="B2370" s="822" t="s">
        <v>5436</v>
      </c>
      <c r="C2370" s="822" t="s">
        <v>5794</v>
      </c>
      <c r="D2370" s="822" t="s">
        <v>5420</v>
      </c>
      <c r="E2370" s="822" t="s">
        <v>5437</v>
      </c>
      <c r="F2370" s="822" t="s">
        <v>5503</v>
      </c>
      <c r="G2370" s="822" t="s">
        <v>5801</v>
      </c>
      <c r="H2370" s="831">
        <v>0</v>
      </c>
      <c r="I2370" s="831">
        <v>-1.1641532182693481E-10</v>
      </c>
      <c r="J2370" s="822">
        <v>-0.5</v>
      </c>
      <c r="K2370" s="822"/>
      <c r="L2370" s="831">
        <v>0</v>
      </c>
      <c r="M2370" s="831">
        <v>2.3283064365386963E-10</v>
      </c>
      <c r="N2370" s="822">
        <v>1</v>
      </c>
      <c r="O2370" s="822"/>
      <c r="P2370" s="831">
        <v>0</v>
      </c>
      <c r="Q2370" s="831">
        <v>1.1641532182693481E-10</v>
      </c>
      <c r="R2370" s="827">
        <v>0.5</v>
      </c>
      <c r="S2370" s="832"/>
    </row>
    <row r="2371" spans="1:19" ht="14.45" customHeight="1" x14ac:dyDescent="0.2">
      <c r="A2371" s="821" t="s">
        <v>5435</v>
      </c>
      <c r="B2371" s="822" t="s">
        <v>5436</v>
      </c>
      <c r="C2371" s="822" t="s">
        <v>5794</v>
      </c>
      <c r="D2371" s="822" t="s">
        <v>5420</v>
      </c>
      <c r="E2371" s="822" t="s">
        <v>5437</v>
      </c>
      <c r="F2371" s="822" t="s">
        <v>5505</v>
      </c>
      <c r="G2371" s="822" t="s">
        <v>5506</v>
      </c>
      <c r="H2371" s="831">
        <v>0</v>
      </c>
      <c r="I2371" s="831">
        <v>0</v>
      </c>
      <c r="J2371" s="822"/>
      <c r="K2371" s="822"/>
      <c r="L2371" s="831"/>
      <c r="M2371" s="831"/>
      <c r="N2371" s="822"/>
      <c r="O2371" s="822"/>
      <c r="P2371" s="831">
        <v>0</v>
      </c>
      <c r="Q2371" s="831">
        <v>0</v>
      </c>
      <c r="R2371" s="827"/>
      <c r="S2371" s="832"/>
    </row>
    <row r="2372" spans="1:19" ht="14.45" customHeight="1" x14ac:dyDescent="0.2">
      <c r="A2372" s="821" t="s">
        <v>5435</v>
      </c>
      <c r="B2372" s="822" t="s">
        <v>5436</v>
      </c>
      <c r="C2372" s="822" t="s">
        <v>5794</v>
      </c>
      <c r="D2372" s="822" t="s">
        <v>5420</v>
      </c>
      <c r="E2372" s="822" t="s">
        <v>5437</v>
      </c>
      <c r="F2372" s="822" t="s">
        <v>5507</v>
      </c>
      <c r="G2372" s="822" t="s">
        <v>5506</v>
      </c>
      <c r="H2372" s="831">
        <v>0</v>
      </c>
      <c r="I2372" s="831">
        <v>0</v>
      </c>
      <c r="J2372" s="822"/>
      <c r="K2372" s="822"/>
      <c r="L2372" s="831"/>
      <c r="M2372" s="831"/>
      <c r="N2372" s="822"/>
      <c r="O2372" s="822"/>
      <c r="P2372" s="831">
        <v>-3.5527136788005009E-15</v>
      </c>
      <c r="Q2372" s="831">
        <v>1.1641532182693481E-10</v>
      </c>
      <c r="R2372" s="827"/>
      <c r="S2372" s="832">
        <v>-32768</v>
      </c>
    </row>
    <row r="2373" spans="1:19" ht="14.45" customHeight="1" x14ac:dyDescent="0.2">
      <c r="A2373" s="821" t="s">
        <v>5435</v>
      </c>
      <c r="B2373" s="822" t="s">
        <v>5436</v>
      </c>
      <c r="C2373" s="822" t="s">
        <v>5794</v>
      </c>
      <c r="D2373" s="822" t="s">
        <v>5420</v>
      </c>
      <c r="E2373" s="822" t="s">
        <v>5437</v>
      </c>
      <c r="F2373" s="822" t="s">
        <v>5513</v>
      </c>
      <c r="G2373" s="822" t="s">
        <v>5802</v>
      </c>
      <c r="H2373" s="831">
        <v>0</v>
      </c>
      <c r="I2373" s="831">
        <v>0</v>
      </c>
      <c r="J2373" s="822"/>
      <c r="K2373" s="822"/>
      <c r="L2373" s="831">
        <v>0</v>
      </c>
      <c r="M2373" s="831">
        <v>0</v>
      </c>
      <c r="N2373" s="822"/>
      <c r="O2373" s="822"/>
      <c r="P2373" s="831">
        <v>0</v>
      </c>
      <c r="Q2373" s="831">
        <v>0</v>
      </c>
      <c r="R2373" s="827"/>
      <c r="S2373" s="832"/>
    </row>
    <row r="2374" spans="1:19" ht="14.45" customHeight="1" x14ac:dyDescent="0.2">
      <c r="A2374" s="821" t="s">
        <v>5435</v>
      </c>
      <c r="B2374" s="822" t="s">
        <v>5436</v>
      </c>
      <c r="C2374" s="822" t="s">
        <v>5794</v>
      </c>
      <c r="D2374" s="822" t="s">
        <v>5420</v>
      </c>
      <c r="E2374" s="822" t="s">
        <v>5437</v>
      </c>
      <c r="F2374" s="822" t="s">
        <v>5514</v>
      </c>
      <c r="G2374" s="822" t="s">
        <v>5802</v>
      </c>
      <c r="H2374" s="831">
        <v>0</v>
      </c>
      <c r="I2374" s="831">
        <v>-5.8207660913467407E-11</v>
      </c>
      <c r="J2374" s="822">
        <v>-1</v>
      </c>
      <c r="K2374" s="822"/>
      <c r="L2374" s="831">
        <v>0</v>
      </c>
      <c r="M2374" s="831">
        <v>5.8207660913467407E-11</v>
      </c>
      <c r="N2374" s="822">
        <v>1</v>
      </c>
      <c r="O2374" s="822"/>
      <c r="P2374" s="831">
        <v>0</v>
      </c>
      <c r="Q2374" s="831">
        <v>-1.1641532182693481E-10</v>
      </c>
      <c r="R2374" s="827">
        <v>-2</v>
      </c>
      <c r="S2374" s="832"/>
    </row>
    <row r="2375" spans="1:19" ht="14.45" customHeight="1" x14ac:dyDescent="0.2">
      <c r="A2375" s="821" t="s">
        <v>5435</v>
      </c>
      <c r="B2375" s="822" t="s">
        <v>5436</v>
      </c>
      <c r="C2375" s="822" t="s">
        <v>5794</v>
      </c>
      <c r="D2375" s="822" t="s">
        <v>5420</v>
      </c>
      <c r="E2375" s="822" t="s">
        <v>5437</v>
      </c>
      <c r="F2375" s="822" t="s">
        <v>5524</v>
      </c>
      <c r="G2375" s="822" t="s">
        <v>2845</v>
      </c>
      <c r="H2375" s="831"/>
      <c r="I2375" s="831"/>
      <c r="J2375" s="822"/>
      <c r="K2375" s="822"/>
      <c r="L2375" s="831">
        <v>0</v>
      </c>
      <c r="M2375" s="831">
        <v>-2.9103830456733704E-11</v>
      </c>
      <c r="N2375" s="822">
        <v>1</v>
      </c>
      <c r="O2375" s="822"/>
      <c r="P2375" s="831">
        <v>0</v>
      </c>
      <c r="Q2375" s="831">
        <v>-2.1827872842550278E-11</v>
      </c>
      <c r="R2375" s="827">
        <v>0.75</v>
      </c>
      <c r="S2375" s="832"/>
    </row>
    <row r="2376" spans="1:19" ht="14.45" customHeight="1" x14ac:dyDescent="0.2">
      <c r="A2376" s="821" t="s">
        <v>5435</v>
      </c>
      <c r="B2376" s="822" t="s">
        <v>5436</v>
      </c>
      <c r="C2376" s="822" t="s">
        <v>5794</v>
      </c>
      <c r="D2376" s="822" t="s">
        <v>5420</v>
      </c>
      <c r="E2376" s="822" t="s">
        <v>5437</v>
      </c>
      <c r="F2376" s="822" t="s">
        <v>5528</v>
      </c>
      <c r="G2376" s="822" t="s">
        <v>5529</v>
      </c>
      <c r="H2376" s="831">
        <v>0</v>
      </c>
      <c r="I2376" s="831">
        <v>0</v>
      </c>
      <c r="J2376" s="822"/>
      <c r="K2376" s="822"/>
      <c r="L2376" s="831"/>
      <c r="M2376" s="831"/>
      <c r="N2376" s="822"/>
      <c r="O2376" s="822"/>
      <c r="P2376" s="831"/>
      <c r="Q2376" s="831"/>
      <c r="R2376" s="827"/>
      <c r="S2376" s="832"/>
    </row>
    <row r="2377" spans="1:19" ht="14.45" customHeight="1" x14ac:dyDescent="0.2">
      <c r="A2377" s="821" t="s">
        <v>5435</v>
      </c>
      <c r="B2377" s="822" t="s">
        <v>5436</v>
      </c>
      <c r="C2377" s="822" t="s">
        <v>5794</v>
      </c>
      <c r="D2377" s="822" t="s">
        <v>5420</v>
      </c>
      <c r="E2377" s="822" t="s">
        <v>5437</v>
      </c>
      <c r="F2377" s="822" t="s">
        <v>5530</v>
      </c>
      <c r="G2377" s="822" t="s">
        <v>5529</v>
      </c>
      <c r="H2377" s="831">
        <v>0</v>
      </c>
      <c r="I2377" s="831">
        <v>-5.8207660913467407E-11</v>
      </c>
      <c r="J2377" s="822">
        <v>-2</v>
      </c>
      <c r="K2377" s="822"/>
      <c r="L2377" s="831">
        <v>1.7763568394002505E-15</v>
      </c>
      <c r="M2377" s="831">
        <v>2.9103830456733704E-11</v>
      </c>
      <c r="N2377" s="822">
        <v>1</v>
      </c>
      <c r="O2377" s="822">
        <v>16384</v>
      </c>
      <c r="P2377" s="831">
        <v>-7.1054273576010019E-15</v>
      </c>
      <c r="Q2377" s="831">
        <v>0</v>
      </c>
      <c r="R2377" s="827">
        <v>0</v>
      </c>
      <c r="S2377" s="832">
        <v>0</v>
      </c>
    </row>
    <row r="2378" spans="1:19" ht="14.45" customHeight="1" x14ac:dyDescent="0.2">
      <c r="A2378" s="821" t="s">
        <v>5435</v>
      </c>
      <c r="B2378" s="822" t="s">
        <v>5436</v>
      </c>
      <c r="C2378" s="822" t="s">
        <v>5794</v>
      </c>
      <c r="D2378" s="822" t="s">
        <v>5420</v>
      </c>
      <c r="E2378" s="822" t="s">
        <v>5437</v>
      </c>
      <c r="F2378" s="822" t="s">
        <v>5531</v>
      </c>
      <c r="G2378" s="822" t="s">
        <v>5532</v>
      </c>
      <c r="H2378" s="831">
        <v>0</v>
      </c>
      <c r="I2378" s="831">
        <v>0</v>
      </c>
      <c r="J2378" s="822"/>
      <c r="K2378" s="822"/>
      <c r="L2378" s="831"/>
      <c r="M2378" s="831"/>
      <c r="N2378" s="822"/>
      <c r="O2378" s="822"/>
      <c r="P2378" s="831"/>
      <c r="Q2378" s="831"/>
      <c r="R2378" s="827"/>
      <c r="S2378" s="832"/>
    </row>
    <row r="2379" spans="1:19" ht="14.45" customHeight="1" x14ac:dyDescent="0.2">
      <c r="A2379" s="821" t="s">
        <v>5435</v>
      </c>
      <c r="B2379" s="822" t="s">
        <v>5436</v>
      </c>
      <c r="C2379" s="822" t="s">
        <v>5794</v>
      </c>
      <c r="D2379" s="822" t="s">
        <v>5420</v>
      </c>
      <c r="E2379" s="822" t="s">
        <v>5437</v>
      </c>
      <c r="F2379" s="822" t="s">
        <v>5533</v>
      </c>
      <c r="G2379" s="822" t="s">
        <v>5803</v>
      </c>
      <c r="H2379" s="831">
        <v>0</v>
      </c>
      <c r="I2379" s="831">
        <v>5.8207660913467407E-11</v>
      </c>
      <c r="J2379" s="822">
        <v>-2</v>
      </c>
      <c r="K2379" s="822"/>
      <c r="L2379" s="831">
        <v>0</v>
      </c>
      <c r="M2379" s="831">
        <v>-2.9103830456733704E-11</v>
      </c>
      <c r="N2379" s="822">
        <v>1</v>
      </c>
      <c r="O2379" s="822"/>
      <c r="P2379" s="831">
        <v>0</v>
      </c>
      <c r="Q2379" s="831">
        <v>-2.9103830456733704E-11</v>
      </c>
      <c r="R2379" s="827">
        <v>1</v>
      </c>
      <c r="S2379" s="832"/>
    </row>
    <row r="2380" spans="1:19" ht="14.45" customHeight="1" x14ac:dyDescent="0.2">
      <c r="A2380" s="821" t="s">
        <v>5435</v>
      </c>
      <c r="B2380" s="822" t="s">
        <v>5436</v>
      </c>
      <c r="C2380" s="822" t="s">
        <v>5794</v>
      </c>
      <c r="D2380" s="822" t="s">
        <v>5420</v>
      </c>
      <c r="E2380" s="822" t="s">
        <v>5437</v>
      </c>
      <c r="F2380" s="822" t="s">
        <v>5541</v>
      </c>
      <c r="G2380" s="822" t="s">
        <v>5804</v>
      </c>
      <c r="H2380" s="831">
        <v>-3.5527136788005009E-14</v>
      </c>
      <c r="I2380" s="831">
        <v>5.8207660913467407E-11</v>
      </c>
      <c r="J2380" s="822">
        <v>-0.25</v>
      </c>
      <c r="K2380" s="822">
        <v>-1638.4</v>
      </c>
      <c r="L2380" s="831">
        <v>0</v>
      </c>
      <c r="M2380" s="831">
        <v>-2.3283064365386963E-10</v>
      </c>
      <c r="N2380" s="822">
        <v>1</v>
      </c>
      <c r="O2380" s="822"/>
      <c r="P2380" s="831">
        <v>-1.7763568394002505E-15</v>
      </c>
      <c r="Q2380" s="831">
        <v>-1.4551915228366852E-10</v>
      </c>
      <c r="R2380" s="827">
        <v>0.625</v>
      </c>
      <c r="S2380" s="832">
        <v>81920</v>
      </c>
    </row>
    <row r="2381" spans="1:19" ht="14.45" customHeight="1" x14ac:dyDescent="0.2">
      <c r="A2381" s="821" t="s">
        <v>5435</v>
      </c>
      <c r="B2381" s="822" t="s">
        <v>5436</v>
      </c>
      <c r="C2381" s="822" t="s">
        <v>5794</v>
      </c>
      <c r="D2381" s="822" t="s">
        <v>5420</v>
      </c>
      <c r="E2381" s="822" t="s">
        <v>5437</v>
      </c>
      <c r="F2381" s="822" t="s">
        <v>5542</v>
      </c>
      <c r="G2381" s="822" t="s">
        <v>5805</v>
      </c>
      <c r="H2381" s="831"/>
      <c r="I2381" s="831"/>
      <c r="J2381" s="822"/>
      <c r="K2381" s="822"/>
      <c r="L2381" s="831">
        <v>0</v>
      </c>
      <c r="M2381" s="831">
        <v>0</v>
      </c>
      <c r="N2381" s="822"/>
      <c r="O2381" s="822"/>
      <c r="P2381" s="831">
        <v>0</v>
      </c>
      <c r="Q2381" s="831">
        <v>0</v>
      </c>
      <c r="R2381" s="827"/>
      <c r="S2381" s="832"/>
    </row>
    <row r="2382" spans="1:19" ht="14.45" customHeight="1" x14ac:dyDescent="0.2">
      <c r="A2382" s="821" t="s">
        <v>5435</v>
      </c>
      <c r="B2382" s="822" t="s">
        <v>5436</v>
      </c>
      <c r="C2382" s="822" t="s">
        <v>5794</v>
      </c>
      <c r="D2382" s="822" t="s">
        <v>5420</v>
      </c>
      <c r="E2382" s="822" t="s">
        <v>5437</v>
      </c>
      <c r="F2382" s="822" t="s">
        <v>5545</v>
      </c>
      <c r="G2382" s="822" t="s">
        <v>5806</v>
      </c>
      <c r="H2382" s="831">
        <v>0</v>
      </c>
      <c r="I2382" s="831">
        <v>0</v>
      </c>
      <c r="J2382" s="822">
        <v>0</v>
      </c>
      <c r="K2382" s="822"/>
      <c r="L2382" s="831">
        <v>0</v>
      </c>
      <c r="M2382" s="831">
        <v>9.3132257461547852E-10</v>
      </c>
      <c r="N2382" s="822">
        <v>1</v>
      </c>
      <c r="O2382" s="822"/>
      <c r="P2382" s="831">
        <v>0</v>
      </c>
      <c r="Q2382" s="831">
        <v>5.8207660913467407E-11</v>
      </c>
      <c r="R2382" s="827">
        <v>6.25E-2</v>
      </c>
      <c r="S2382" s="832"/>
    </row>
    <row r="2383" spans="1:19" ht="14.45" customHeight="1" x14ac:dyDescent="0.2">
      <c r="A2383" s="821" t="s">
        <v>5435</v>
      </c>
      <c r="B2383" s="822" t="s">
        <v>5436</v>
      </c>
      <c r="C2383" s="822" t="s">
        <v>5794</v>
      </c>
      <c r="D2383" s="822" t="s">
        <v>5420</v>
      </c>
      <c r="E2383" s="822" t="s">
        <v>5437</v>
      </c>
      <c r="F2383" s="822" t="s">
        <v>5548</v>
      </c>
      <c r="G2383" s="822" t="s">
        <v>5795</v>
      </c>
      <c r="H2383" s="831">
        <v>0</v>
      </c>
      <c r="I2383" s="831">
        <v>4.6566128730773926E-10</v>
      </c>
      <c r="J2383" s="822">
        <v>0.5</v>
      </c>
      <c r="K2383" s="822"/>
      <c r="L2383" s="831">
        <v>-1.4210854715202004E-14</v>
      </c>
      <c r="M2383" s="831">
        <v>9.3132257461547852E-10</v>
      </c>
      <c r="N2383" s="822">
        <v>1</v>
      </c>
      <c r="O2383" s="822">
        <v>-65536</v>
      </c>
      <c r="P2383" s="831">
        <v>0</v>
      </c>
      <c r="Q2383" s="831">
        <v>9.3132257461547852E-10</v>
      </c>
      <c r="R2383" s="827">
        <v>1</v>
      </c>
      <c r="S2383" s="832"/>
    </row>
    <row r="2384" spans="1:19" ht="14.45" customHeight="1" x14ac:dyDescent="0.2">
      <c r="A2384" s="821" t="s">
        <v>5435</v>
      </c>
      <c r="B2384" s="822" t="s">
        <v>5436</v>
      </c>
      <c r="C2384" s="822" t="s">
        <v>5794</v>
      </c>
      <c r="D2384" s="822" t="s">
        <v>5420</v>
      </c>
      <c r="E2384" s="822" t="s">
        <v>5437</v>
      </c>
      <c r="F2384" s="822" t="s">
        <v>5550</v>
      </c>
      <c r="G2384" s="822" t="s">
        <v>5807</v>
      </c>
      <c r="H2384" s="831">
        <v>-8.8817841970012523E-16</v>
      </c>
      <c r="I2384" s="831">
        <v>1.4551915228366852E-11</v>
      </c>
      <c r="J2384" s="822">
        <v>-2</v>
      </c>
      <c r="K2384" s="822">
        <v>-16384</v>
      </c>
      <c r="L2384" s="831">
        <v>-2.6645352591003757E-15</v>
      </c>
      <c r="M2384" s="831">
        <v>-7.2759576141834259E-12</v>
      </c>
      <c r="N2384" s="822">
        <v>1</v>
      </c>
      <c r="O2384" s="822">
        <v>2730.6666666666665</v>
      </c>
      <c r="P2384" s="831">
        <v>-2.6645352591003757E-15</v>
      </c>
      <c r="Q2384" s="831">
        <v>1.4551915228366852E-11</v>
      </c>
      <c r="R2384" s="827">
        <v>-2</v>
      </c>
      <c r="S2384" s="832">
        <v>-5461.333333333333</v>
      </c>
    </row>
    <row r="2385" spans="1:19" ht="14.45" customHeight="1" x14ac:dyDescent="0.2">
      <c r="A2385" s="821" t="s">
        <v>5435</v>
      </c>
      <c r="B2385" s="822" t="s">
        <v>5436</v>
      </c>
      <c r="C2385" s="822" t="s">
        <v>5794</v>
      </c>
      <c r="D2385" s="822" t="s">
        <v>5420</v>
      </c>
      <c r="E2385" s="822" t="s">
        <v>5437</v>
      </c>
      <c r="F2385" s="822" t="s">
        <v>5554</v>
      </c>
      <c r="G2385" s="822" t="s">
        <v>5532</v>
      </c>
      <c r="H2385" s="831">
        <v>0</v>
      </c>
      <c r="I2385" s="831">
        <v>0</v>
      </c>
      <c r="J2385" s="822"/>
      <c r="K2385" s="822"/>
      <c r="L2385" s="831">
        <v>0</v>
      </c>
      <c r="M2385" s="831">
        <v>0</v>
      </c>
      <c r="N2385" s="822"/>
      <c r="O2385" s="822"/>
      <c r="P2385" s="831"/>
      <c r="Q2385" s="831"/>
      <c r="R2385" s="827"/>
      <c r="S2385" s="832"/>
    </row>
    <row r="2386" spans="1:19" ht="14.45" customHeight="1" x14ac:dyDescent="0.2">
      <c r="A2386" s="821" t="s">
        <v>5435</v>
      </c>
      <c r="B2386" s="822" t="s">
        <v>5436</v>
      </c>
      <c r="C2386" s="822" t="s">
        <v>5794</v>
      </c>
      <c r="D2386" s="822" t="s">
        <v>5420</v>
      </c>
      <c r="E2386" s="822" t="s">
        <v>5437</v>
      </c>
      <c r="F2386" s="822" t="s">
        <v>5560</v>
      </c>
      <c r="G2386" s="822" t="s">
        <v>2174</v>
      </c>
      <c r="H2386" s="831">
        <v>0</v>
      </c>
      <c r="I2386" s="831">
        <v>-1.1641532182693481E-10</v>
      </c>
      <c r="J2386" s="822">
        <v>0.5</v>
      </c>
      <c r="K2386" s="822"/>
      <c r="L2386" s="831">
        <v>3.5527136788005009E-15</v>
      </c>
      <c r="M2386" s="831">
        <v>-2.3283064365386963E-10</v>
      </c>
      <c r="N2386" s="822">
        <v>1</v>
      </c>
      <c r="O2386" s="822">
        <v>-65536</v>
      </c>
      <c r="P2386" s="831">
        <v>1.4210854715202004E-14</v>
      </c>
      <c r="Q2386" s="831">
        <v>-9.3132257461547852E-10</v>
      </c>
      <c r="R2386" s="827">
        <v>4</v>
      </c>
      <c r="S2386" s="832">
        <v>-65536</v>
      </c>
    </row>
    <row r="2387" spans="1:19" ht="14.45" customHeight="1" x14ac:dyDescent="0.2">
      <c r="A2387" s="821" t="s">
        <v>5435</v>
      </c>
      <c r="B2387" s="822" t="s">
        <v>5436</v>
      </c>
      <c r="C2387" s="822" t="s">
        <v>5794</v>
      </c>
      <c r="D2387" s="822" t="s">
        <v>5420</v>
      </c>
      <c r="E2387" s="822" t="s">
        <v>5437</v>
      </c>
      <c r="F2387" s="822" t="s">
        <v>5562</v>
      </c>
      <c r="G2387" s="822" t="s">
        <v>5808</v>
      </c>
      <c r="H2387" s="831">
        <v>3.5527136788005009E-15</v>
      </c>
      <c r="I2387" s="831">
        <v>0</v>
      </c>
      <c r="J2387" s="822"/>
      <c r="K2387" s="822">
        <v>0</v>
      </c>
      <c r="L2387" s="831">
        <v>0</v>
      </c>
      <c r="M2387" s="831">
        <v>0</v>
      </c>
      <c r="N2387" s="822"/>
      <c r="O2387" s="822"/>
      <c r="P2387" s="831">
        <v>-2.6645352591003757E-15</v>
      </c>
      <c r="Q2387" s="831">
        <v>0</v>
      </c>
      <c r="R2387" s="827"/>
      <c r="S2387" s="832">
        <v>0</v>
      </c>
    </row>
    <row r="2388" spans="1:19" ht="14.45" customHeight="1" x14ac:dyDescent="0.2">
      <c r="A2388" s="821" t="s">
        <v>5435</v>
      </c>
      <c r="B2388" s="822" t="s">
        <v>5436</v>
      </c>
      <c r="C2388" s="822" t="s">
        <v>5794</v>
      </c>
      <c r="D2388" s="822" t="s">
        <v>5420</v>
      </c>
      <c r="E2388" s="822" t="s">
        <v>5437</v>
      </c>
      <c r="F2388" s="822" t="s">
        <v>5565</v>
      </c>
      <c r="G2388" s="822" t="s">
        <v>5808</v>
      </c>
      <c r="H2388" s="831">
        <v>0</v>
      </c>
      <c r="I2388" s="831">
        <v>-4.6566128730773926E-10</v>
      </c>
      <c r="J2388" s="822">
        <v>4</v>
      </c>
      <c r="K2388" s="822"/>
      <c r="L2388" s="831">
        <v>0</v>
      </c>
      <c r="M2388" s="831">
        <v>-1.1641532182693481E-10</v>
      </c>
      <c r="N2388" s="822">
        <v>1</v>
      </c>
      <c r="O2388" s="822"/>
      <c r="P2388" s="831">
        <v>3.5527136788005009E-15</v>
      </c>
      <c r="Q2388" s="831">
        <v>-2.3283064365386963E-10</v>
      </c>
      <c r="R2388" s="827">
        <v>2</v>
      </c>
      <c r="S2388" s="832">
        <v>-65536</v>
      </c>
    </row>
    <row r="2389" spans="1:19" ht="14.45" customHeight="1" x14ac:dyDescent="0.2">
      <c r="A2389" s="821" t="s">
        <v>5435</v>
      </c>
      <c r="B2389" s="822" t="s">
        <v>5436</v>
      </c>
      <c r="C2389" s="822" t="s">
        <v>5794</v>
      </c>
      <c r="D2389" s="822" t="s">
        <v>5420</v>
      </c>
      <c r="E2389" s="822" t="s">
        <v>5437</v>
      </c>
      <c r="F2389" s="822" t="s">
        <v>5567</v>
      </c>
      <c r="G2389" s="822" t="s">
        <v>5807</v>
      </c>
      <c r="H2389" s="831">
        <v>5.3290705182007514E-15</v>
      </c>
      <c r="I2389" s="831">
        <v>6.5483618527650833E-11</v>
      </c>
      <c r="J2389" s="822"/>
      <c r="K2389" s="822">
        <v>12288</v>
      </c>
      <c r="L2389" s="831">
        <v>0</v>
      </c>
      <c r="M2389" s="831">
        <v>0</v>
      </c>
      <c r="N2389" s="822"/>
      <c r="O2389" s="822"/>
      <c r="P2389" s="831">
        <v>7.1054273576010019E-15</v>
      </c>
      <c r="Q2389" s="831">
        <v>1.1641532182693481E-10</v>
      </c>
      <c r="R2389" s="827"/>
      <c r="S2389" s="832">
        <v>16384</v>
      </c>
    </row>
    <row r="2390" spans="1:19" ht="14.45" customHeight="1" x14ac:dyDescent="0.2">
      <c r="A2390" s="821" t="s">
        <v>5435</v>
      </c>
      <c r="B2390" s="822" t="s">
        <v>5436</v>
      </c>
      <c r="C2390" s="822" t="s">
        <v>5794</v>
      </c>
      <c r="D2390" s="822" t="s">
        <v>5420</v>
      </c>
      <c r="E2390" s="822" t="s">
        <v>5437</v>
      </c>
      <c r="F2390" s="822" t="s">
        <v>5570</v>
      </c>
      <c r="G2390" s="822" t="s">
        <v>5809</v>
      </c>
      <c r="H2390" s="831">
        <v>0</v>
      </c>
      <c r="I2390" s="831">
        <v>1.4551915228366852E-11</v>
      </c>
      <c r="J2390" s="822"/>
      <c r="K2390" s="822"/>
      <c r="L2390" s="831">
        <v>0</v>
      </c>
      <c r="M2390" s="831">
        <v>0</v>
      </c>
      <c r="N2390" s="822"/>
      <c r="O2390" s="822"/>
      <c r="P2390" s="831">
        <v>0</v>
      </c>
      <c r="Q2390" s="831">
        <v>-5.8207660913467407E-11</v>
      </c>
      <c r="R2390" s="827"/>
      <c r="S2390" s="832"/>
    </row>
    <row r="2391" spans="1:19" ht="14.45" customHeight="1" x14ac:dyDescent="0.2">
      <c r="A2391" s="821" t="s">
        <v>5435</v>
      </c>
      <c r="B2391" s="822" t="s">
        <v>5436</v>
      </c>
      <c r="C2391" s="822" t="s">
        <v>5794</v>
      </c>
      <c r="D2391" s="822" t="s">
        <v>5420</v>
      </c>
      <c r="E2391" s="822" t="s">
        <v>5437</v>
      </c>
      <c r="F2391" s="822" t="s">
        <v>5574</v>
      </c>
      <c r="G2391" s="822" t="s">
        <v>5810</v>
      </c>
      <c r="H2391" s="831">
        <v>0</v>
      </c>
      <c r="I2391" s="831">
        <v>-1.7462298274040222E-10</v>
      </c>
      <c r="J2391" s="822"/>
      <c r="K2391" s="822"/>
      <c r="L2391" s="831">
        <v>0</v>
      </c>
      <c r="M2391" s="831">
        <v>0</v>
      </c>
      <c r="N2391" s="822"/>
      <c r="O2391" s="822"/>
      <c r="P2391" s="831">
        <v>0</v>
      </c>
      <c r="Q2391" s="831">
        <v>0</v>
      </c>
      <c r="R2391" s="827"/>
      <c r="S2391" s="832"/>
    </row>
    <row r="2392" spans="1:19" ht="14.45" customHeight="1" x14ac:dyDescent="0.2">
      <c r="A2392" s="821" t="s">
        <v>5435</v>
      </c>
      <c r="B2392" s="822" t="s">
        <v>5436</v>
      </c>
      <c r="C2392" s="822" t="s">
        <v>5794</v>
      </c>
      <c r="D2392" s="822" t="s">
        <v>5420</v>
      </c>
      <c r="E2392" s="822" t="s">
        <v>5437</v>
      </c>
      <c r="F2392" s="822" t="s">
        <v>5575</v>
      </c>
      <c r="G2392" s="822" t="s">
        <v>5811</v>
      </c>
      <c r="H2392" s="831">
        <v>0</v>
      </c>
      <c r="I2392" s="831">
        <v>1.1641532182693481E-10</v>
      </c>
      <c r="J2392" s="822"/>
      <c r="K2392" s="822"/>
      <c r="L2392" s="831"/>
      <c r="M2392" s="831"/>
      <c r="N2392" s="822"/>
      <c r="O2392" s="822"/>
      <c r="P2392" s="831"/>
      <c r="Q2392" s="831"/>
      <c r="R2392" s="827"/>
      <c r="S2392" s="832"/>
    </row>
    <row r="2393" spans="1:19" ht="14.45" customHeight="1" x14ac:dyDescent="0.2">
      <c r="A2393" s="821" t="s">
        <v>5435</v>
      </c>
      <c r="B2393" s="822" t="s">
        <v>5436</v>
      </c>
      <c r="C2393" s="822" t="s">
        <v>5794</v>
      </c>
      <c r="D2393" s="822" t="s">
        <v>5420</v>
      </c>
      <c r="E2393" s="822" t="s">
        <v>5437</v>
      </c>
      <c r="F2393" s="822" t="s">
        <v>5577</v>
      </c>
      <c r="G2393" s="822" t="s">
        <v>5812</v>
      </c>
      <c r="H2393" s="831">
        <v>0</v>
      </c>
      <c r="I2393" s="831">
        <v>0</v>
      </c>
      <c r="J2393" s="822">
        <v>0</v>
      </c>
      <c r="K2393" s="822"/>
      <c r="L2393" s="831">
        <v>7.1054273576010019E-15</v>
      </c>
      <c r="M2393" s="831">
        <v>-1.1641532182693481E-10</v>
      </c>
      <c r="N2393" s="822">
        <v>1</v>
      </c>
      <c r="O2393" s="822">
        <v>-16384</v>
      </c>
      <c r="P2393" s="831">
        <v>0</v>
      </c>
      <c r="Q2393" s="831">
        <v>0</v>
      </c>
      <c r="R2393" s="827">
        <v>0</v>
      </c>
      <c r="S2393" s="832"/>
    </row>
    <row r="2394" spans="1:19" ht="14.45" customHeight="1" x14ac:dyDescent="0.2">
      <c r="A2394" s="821" t="s">
        <v>5435</v>
      </c>
      <c r="B2394" s="822" t="s">
        <v>5436</v>
      </c>
      <c r="C2394" s="822" t="s">
        <v>5794</v>
      </c>
      <c r="D2394" s="822" t="s">
        <v>5420</v>
      </c>
      <c r="E2394" s="822" t="s">
        <v>5437</v>
      </c>
      <c r="F2394" s="822" t="s">
        <v>5586</v>
      </c>
      <c r="G2394" s="822" t="s">
        <v>3875</v>
      </c>
      <c r="H2394" s="831">
        <v>-8.8817841970012523E-16</v>
      </c>
      <c r="I2394" s="831">
        <v>-3.637978807091713E-11</v>
      </c>
      <c r="J2394" s="822"/>
      <c r="K2394" s="822">
        <v>40960</v>
      </c>
      <c r="L2394" s="831">
        <v>0</v>
      </c>
      <c r="M2394" s="831">
        <v>0</v>
      </c>
      <c r="N2394" s="822"/>
      <c r="O2394" s="822"/>
      <c r="P2394" s="831">
        <v>-7.1054273576010019E-15</v>
      </c>
      <c r="Q2394" s="831">
        <v>1.7462298274040222E-10</v>
      </c>
      <c r="R2394" s="827"/>
      <c r="S2394" s="832">
        <v>-24576</v>
      </c>
    </row>
    <row r="2395" spans="1:19" ht="14.45" customHeight="1" x14ac:dyDescent="0.2">
      <c r="A2395" s="821" t="s">
        <v>5435</v>
      </c>
      <c r="B2395" s="822" t="s">
        <v>5436</v>
      </c>
      <c r="C2395" s="822" t="s">
        <v>5794</v>
      </c>
      <c r="D2395" s="822" t="s">
        <v>5420</v>
      </c>
      <c r="E2395" s="822" t="s">
        <v>5437</v>
      </c>
      <c r="F2395" s="822" t="s">
        <v>5594</v>
      </c>
      <c r="G2395" s="822" t="s">
        <v>5813</v>
      </c>
      <c r="H2395" s="831">
        <v>0</v>
      </c>
      <c r="I2395" s="831">
        <v>0</v>
      </c>
      <c r="J2395" s="822"/>
      <c r="K2395" s="822"/>
      <c r="L2395" s="831"/>
      <c r="M2395" s="831"/>
      <c r="N2395" s="822"/>
      <c r="O2395" s="822"/>
      <c r="P2395" s="831">
        <v>0</v>
      </c>
      <c r="Q2395" s="831">
        <v>0</v>
      </c>
      <c r="R2395" s="827"/>
      <c r="S2395" s="832"/>
    </row>
    <row r="2396" spans="1:19" ht="14.45" customHeight="1" x14ac:dyDescent="0.2">
      <c r="A2396" s="821" t="s">
        <v>5435</v>
      </c>
      <c r="B2396" s="822" t="s">
        <v>5436</v>
      </c>
      <c r="C2396" s="822" t="s">
        <v>5794</v>
      </c>
      <c r="D2396" s="822" t="s">
        <v>5420</v>
      </c>
      <c r="E2396" s="822" t="s">
        <v>5437</v>
      </c>
      <c r="F2396" s="822" t="s">
        <v>5595</v>
      </c>
      <c r="G2396" s="822" t="s">
        <v>5814</v>
      </c>
      <c r="H2396" s="831">
        <v>0</v>
      </c>
      <c r="I2396" s="831">
        <v>0</v>
      </c>
      <c r="J2396" s="822"/>
      <c r="K2396" s="822"/>
      <c r="L2396" s="831"/>
      <c r="M2396" s="831"/>
      <c r="N2396" s="822"/>
      <c r="O2396" s="822"/>
      <c r="P2396" s="831"/>
      <c r="Q2396" s="831"/>
      <c r="R2396" s="827"/>
      <c r="S2396" s="832"/>
    </row>
    <row r="2397" spans="1:19" ht="14.45" customHeight="1" x14ac:dyDescent="0.2">
      <c r="A2397" s="821" t="s">
        <v>5435</v>
      </c>
      <c r="B2397" s="822" t="s">
        <v>5436</v>
      </c>
      <c r="C2397" s="822" t="s">
        <v>5794</v>
      </c>
      <c r="D2397" s="822" t="s">
        <v>5420</v>
      </c>
      <c r="E2397" s="822" t="s">
        <v>5437</v>
      </c>
      <c r="F2397" s="822" t="s">
        <v>5602</v>
      </c>
      <c r="G2397" s="822" t="s">
        <v>3875</v>
      </c>
      <c r="H2397" s="831">
        <v>1.7763568394002505E-15</v>
      </c>
      <c r="I2397" s="831">
        <v>1.9790604710578918E-9</v>
      </c>
      <c r="J2397" s="822">
        <v>-17</v>
      </c>
      <c r="K2397" s="822">
        <v>1114112</v>
      </c>
      <c r="L2397" s="831">
        <v>-5.6843418860808015E-14</v>
      </c>
      <c r="M2397" s="831">
        <v>-1.1641532182693481E-10</v>
      </c>
      <c r="N2397" s="822">
        <v>1</v>
      </c>
      <c r="O2397" s="822">
        <v>2048</v>
      </c>
      <c r="P2397" s="831">
        <v>-1.4210854715202004E-14</v>
      </c>
      <c r="Q2397" s="831">
        <v>-1.0477378964424133E-9</v>
      </c>
      <c r="R2397" s="827">
        <v>9</v>
      </c>
      <c r="S2397" s="832">
        <v>73728</v>
      </c>
    </row>
    <row r="2398" spans="1:19" ht="14.45" customHeight="1" x14ac:dyDescent="0.2">
      <c r="A2398" s="821" t="s">
        <v>5435</v>
      </c>
      <c r="B2398" s="822" t="s">
        <v>5436</v>
      </c>
      <c r="C2398" s="822" t="s">
        <v>5794</v>
      </c>
      <c r="D2398" s="822" t="s">
        <v>5420</v>
      </c>
      <c r="E2398" s="822" t="s">
        <v>5437</v>
      </c>
      <c r="F2398" s="822" t="s">
        <v>5613</v>
      </c>
      <c r="G2398" s="822" t="s">
        <v>5614</v>
      </c>
      <c r="H2398" s="831">
        <v>-7.1054273576010019E-15</v>
      </c>
      <c r="I2398" s="831">
        <v>-4.6566128730773926E-10</v>
      </c>
      <c r="J2398" s="822">
        <v>2</v>
      </c>
      <c r="K2398" s="822">
        <v>65536</v>
      </c>
      <c r="L2398" s="831">
        <v>0</v>
      </c>
      <c r="M2398" s="831">
        <v>-2.3283064365386963E-10</v>
      </c>
      <c r="N2398" s="822">
        <v>1</v>
      </c>
      <c r="O2398" s="822"/>
      <c r="P2398" s="831">
        <v>0</v>
      </c>
      <c r="Q2398" s="831">
        <v>9.3132257461547852E-10</v>
      </c>
      <c r="R2398" s="827">
        <v>-4</v>
      </c>
      <c r="S2398" s="832"/>
    </row>
    <row r="2399" spans="1:19" ht="14.45" customHeight="1" x14ac:dyDescent="0.2">
      <c r="A2399" s="821" t="s">
        <v>5435</v>
      </c>
      <c r="B2399" s="822" t="s">
        <v>5436</v>
      </c>
      <c r="C2399" s="822" t="s">
        <v>5794</v>
      </c>
      <c r="D2399" s="822" t="s">
        <v>5420</v>
      </c>
      <c r="E2399" s="822" t="s">
        <v>5437</v>
      </c>
      <c r="F2399" s="822" t="s">
        <v>5619</v>
      </c>
      <c r="G2399" s="822" t="s">
        <v>5815</v>
      </c>
      <c r="H2399" s="831"/>
      <c r="I2399" s="831"/>
      <c r="J2399" s="822"/>
      <c r="K2399" s="822"/>
      <c r="L2399" s="831">
        <v>0</v>
      </c>
      <c r="M2399" s="831">
        <v>0</v>
      </c>
      <c r="N2399" s="822"/>
      <c r="O2399" s="822"/>
      <c r="P2399" s="831">
        <v>-3.5527136788005009E-15</v>
      </c>
      <c r="Q2399" s="831">
        <v>0</v>
      </c>
      <c r="R2399" s="827"/>
      <c r="S2399" s="832">
        <v>0</v>
      </c>
    </row>
    <row r="2400" spans="1:19" ht="14.45" customHeight="1" x14ac:dyDescent="0.2">
      <c r="A2400" s="821" t="s">
        <v>5435</v>
      </c>
      <c r="B2400" s="822" t="s">
        <v>5436</v>
      </c>
      <c r="C2400" s="822" t="s">
        <v>5794</v>
      </c>
      <c r="D2400" s="822" t="s">
        <v>5420</v>
      </c>
      <c r="E2400" s="822" t="s">
        <v>5437</v>
      </c>
      <c r="F2400" s="822" t="s">
        <v>5624</v>
      </c>
      <c r="G2400" s="822" t="s">
        <v>5814</v>
      </c>
      <c r="H2400" s="831">
        <v>4.4408920985006262E-16</v>
      </c>
      <c r="I2400" s="831">
        <v>0</v>
      </c>
      <c r="J2400" s="822"/>
      <c r="K2400" s="822">
        <v>0</v>
      </c>
      <c r="L2400" s="831">
        <v>0</v>
      </c>
      <c r="M2400" s="831">
        <v>0</v>
      </c>
      <c r="N2400" s="822"/>
      <c r="O2400" s="822"/>
      <c r="P2400" s="831"/>
      <c r="Q2400" s="831"/>
      <c r="R2400" s="827"/>
      <c r="S2400" s="832"/>
    </row>
    <row r="2401" spans="1:19" ht="14.45" customHeight="1" x14ac:dyDescent="0.2">
      <c r="A2401" s="821" t="s">
        <v>5435</v>
      </c>
      <c r="B2401" s="822" t="s">
        <v>5436</v>
      </c>
      <c r="C2401" s="822" t="s">
        <v>5794</v>
      </c>
      <c r="D2401" s="822" t="s">
        <v>5420</v>
      </c>
      <c r="E2401" s="822" t="s">
        <v>5437</v>
      </c>
      <c r="F2401" s="822" t="s">
        <v>5630</v>
      </c>
      <c r="G2401" s="822" t="s">
        <v>5816</v>
      </c>
      <c r="H2401" s="831">
        <v>0</v>
      </c>
      <c r="I2401" s="831">
        <v>-7.2759576141834259E-12</v>
      </c>
      <c r="J2401" s="822"/>
      <c r="K2401" s="822"/>
      <c r="L2401" s="831">
        <v>0</v>
      </c>
      <c r="M2401" s="831">
        <v>0</v>
      </c>
      <c r="N2401" s="822"/>
      <c r="O2401" s="822"/>
      <c r="P2401" s="831">
        <v>0</v>
      </c>
      <c r="Q2401" s="831">
        <v>3.637978807091713E-11</v>
      </c>
      <c r="R2401" s="827"/>
      <c r="S2401" s="832"/>
    </row>
    <row r="2402" spans="1:19" ht="14.45" customHeight="1" x14ac:dyDescent="0.2">
      <c r="A2402" s="821" t="s">
        <v>5435</v>
      </c>
      <c r="B2402" s="822" t="s">
        <v>5436</v>
      </c>
      <c r="C2402" s="822" t="s">
        <v>5794</v>
      </c>
      <c r="D2402" s="822" t="s">
        <v>5420</v>
      </c>
      <c r="E2402" s="822" t="s">
        <v>5437</v>
      </c>
      <c r="F2402" s="822" t="s">
        <v>5634</v>
      </c>
      <c r="G2402" s="822" t="s">
        <v>5816</v>
      </c>
      <c r="H2402" s="831">
        <v>0</v>
      </c>
      <c r="I2402" s="831">
        <v>0</v>
      </c>
      <c r="J2402" s="822">
        <v>0</v>
      </c>
      <c r="K2402" s="822"/>
      <c r="L2402" s="831">
        <v>0</v>
      </c>
      <c r="M2402" s="831">
        <v>5.8207660913467407E-11</v>
      </c>
      <c r="N2402" s="822">
        <v>1</v>
      </c>
      <c r="O2402" s="822"/>
      <c r="P2402" s="831">
        <v>0</v>
      </c>
      <c r="Q2402" s="831">
        <v>1.1641532182693481E-10</v>
      </c>
      <c r="R2402" s="827">
        <v>2</v>
      </c>
      <c r="S2402" s="832"/>
    </row>
    <row r="2403" spans="1:19" ht="14.45" customHeight="1" x14ac:dyDescent="0.2">
      <c r="A2403" s="821" t="s">
        <v>5435</v>
      </c>
      <c r="B2403" s="822" t="s">
        <v>5436</v>
      </c>
      <c r="C2403" s="822" t="s">
        <v>5794</v>
      </c>
      <c r="D2403" s="822" t="s">
        <v>5420</v>
      </c>
      <c r="E2403" s="822" t="s">
        <v>5437</v>
      </c>
      <c r="F2403" s="822" t="s">
        <v>5637</v>
      </c>
      <c r="G2403" s="822" t="s">
        <v>5798</v>
      </c>
      <c r="H2403" s="831">
        <v>0</v>
      </c>
      <c r="I2403" s="831">
        <v>0</v>
      </c>
      <c r="J2403" s="822">
        <v>0</v>
      </c>
      <c r="K2403" s="822"/>
      <c r="L2403" s="831">
        <v>0</v>
      </c>
      <c r="M2403" s="831">
        <v>-2.9103830456733704E-11</v>
      </c>
      <c r="N2403" s="822">
        <v>1</v>
      </c>
      <c r="O2403" s="822"/>
      <c r="P2403" s="831">
        <v>-3.5527136788005009E-15</v>
      </c>
      <c r="Q2403" s="831">
        <v>-1.1641532182693481E-10</v>
      </c>
      <c r="R2403" s="827">
        <v>4</v>
      </c>
      <c r="S2403" s="832">
        <v>32768</v>
      </c>
    </row>
    <row r="2404" spans="1:19" ht="14.45" customHeight="1" x14ac:dyDescent="0.2">
      <c r="A2404" s="821" t="s">
        <v>5435</v>
      </c>
      <c r="B2404" s="822" t="s">
        <v>5436</v>
      </c>
      <c r="C2404" s="822" t="s">
        <v>5794</v>
      </c>
      <c r="D2404" s="822" t="s">
        <v>5420</v>
      </c>
      <c r="E2404" s="822" t="s">
        <v>5437</v>
      </c>
      <c r="F2404" s="822" t="s">
        <v>5640</v>
      </c>
      <c r="G2404" s="822" t="s">
        <v>5805</v>
      </c>
      <c r="H2404" s="831"/>
      <c r="I2404" s="831"/>
      <c r="J2404" s="822"/>
      <c r="K2404" s="822"/>
      <c r="L2404" s="831">
        <v>0</v>
      </c>
      <c r="M2404" s="831">
        <v>0</v>
      </c>
      <c r="N2404" s="822"/>
      <c r="O2404" s="822"/>
      <c r="P2404" s="831"/>
      <c r="Q2404" s="831"/>
      <c r="R2404" s="827"/>
      <c r="S2404" s="832"/>
    </row>
    <row r="2405" spans="1:19" ht="14.45" customHeight="1" x14ac:dyDescent="0.2">
      <c r="A2405" s="821" t="s">
        <v>5435</v>
      </c>
      <c r="B2405" s="822" t="s">
        <v>5436</v>
      </c>
      <c r="C2405" s="822" t="s">
        <v>5794</v>
      </c>
      <c r="D2405" s="822" t="s">
        <v>5420</v>
      </c>
      <c r="E2405" s="822" t="s">
        <v>5437</v>
      </c>
      <c r="F2405" s="822" t="s">
        <v>5641</v>
      </c>
      <c r="G2405" s="822" t="s">
        <v>5817</v>
      </c>
      <c r="H2405" s="831"/>
      <c r="I2405" s="831"/>
      <c r="J2405" s="822"/>
      <c r="K2405" s="822"/>
      <c r="L2405" s="831">
        <v>0</v>
      </c>
      <c r="M2405" s="831">
        <v>0</v>
      </c>
      <c r="N2405" s="822"/>
      <c r="O2405" s="822"/>
      <c r="P2405" s="831">
        <v>0</v>
      </c>
      <c r="Q2405" s="831">
        <v>0</v>
      </c>
      <c r="R2405" s="827"/>
      <c r="S2405" s="832"/>
    </row>
    <row r="2406" spans="1:19" ht="14.45" customHeight="1" x14ac:dyDescent="0.2">
      <c r="A2406" s="821" t="s">
        <v>5435</v>
      </c>
      <c r="B2406" s="822" t="s">
        <v>5436</v>
      </c>
      <c r="C2406" s="822" t="s">
        <v>5794</v>
      </c>
      <c r="D2406" s="822" t="s">
        <v>5420</v>
      </c>
      <c r="E2406" s="822" t="s">
        <v>5437</v>
      </c>
      <c r="F2406" s="822" t="s">
        <v>5642</v>
      </c>
      <c r="G2406" s="822" t="s">
        <v>5818</v>
      </c>
      <c r="H2406" s="831"/>
      <c r="I2406" s="831"/>
      <c r="J2406" s="822"/>
      <c r="K2406" s="822"/>
      <c r="L2406" s="831"/>
      <c r="M2406" s="831"/>
      <c r="N2406" s="822"/>
      <c r="O2406" s="822"/>
      <c r="P2406" s="831">
        <v>0</v>
      </c>
      <c r="Q2406" s="831">
        <v>5.4569682106375694E-12</v>
      </c>
      <c r="R2406" s="827"/>
      <c r="S2406" s="832"/>
    </row>
    <row r="2407" spans="1:19" ht="14.45" customHeight="1" x14ac:dyDescent="0.2">
      <c r="A2407" s="821" t="s">
        <v>5435</v>
      </c>
      <c r="B2407" s="822" t="s">
        <v>5436</v>
      </c>
      <c r="C2407" s="822" t="s">
        <v>5794</v>
      </c>
      <c r="D2407" s="822" t="s">
        <v>5420</v>
      </c>
      <c r="E2407" s="822" t="s">
        <v>5437</v>
      </c>
      <c r="F2407" s="822" t="s">
        <v>5644</v>
      </c>
      <c r="G2407" s="822" t="s">
        <v>5819</v>
      </c>
      <c r="H2407" s="831"/>
      <c r="I2407" s="831"/>
      <c r="J2407" s="822"/>
      <c r="K2407" s="822"/>
      <c r="L2407" s="831">
        <v>0</v>
      </c>
      <c r="M2407" s="831">
        <v>0</v>
      </c>
      <c r="N2407" s="822"/>
      <c r="O2407" s="822"/>
      <c r="P2407" s="831"/>
      <c r="Q2407" s="831"/>
      <c r="R2407" s="827"/>
      <c r="S2407" s="832"/>
    </row>
    <row r="2408" spans="1:19" ht="14.45" customHeight="1" x14ac:dyDescent="0.2">
      <c r="A2408" s="821" t="s">
        <v>5435</v>
      </c>
      <c r="B2408" s="822" t="s">
        <v>5436</v>
      </c>
      <c r="C2408" s="822" t="s">
        <v>5794</v>
      </c>
      <c r="D2408" s="822" t="s">
        <v>5420</v>
      </c>
      <c r="E2408" s="822" t="s">
        <v>5437</v>
      </c>
      <c r="F2408" s="822" t="s">
        <v>5646</v>
      </c>
      <c r="G2408" s="822" t="s">
        <v>5819</v>
      </c>
      <c r="H2408" s="831"/>
      <c r="I2408" s="831"/>
      <c r="J2408" s="822"/>
      <c r="K2408" s="822"/>
      <c r="L2408" s="831">
        <v>0</v>
      </c>
      <c r="M2408" s="831">
        <v>0</v>
      </c>
      <c r="N2408" s="822"/>
      <c r="O2408" s="822"/>
      <c r="P2408" s="831">
        <v>0</v>
      </c>
      <c r="Q2408" s="831">
        <v>0</v>
      </c>
      <c r="R2408" s="827"/>
      <c r="S2408" s="832"/>
    </row>
    <row r="2409" spans="1:19" ht="14.45" customHeight="1" x14ac:dyDescent="0.2">
      <c r="A2409" s="821" t="s">
        <v>5435</v>
      </c>
      <c r="B2409" s="822" t="s">
        <v>5436</v>
      </c>
      <c r="C2409" s="822" t="s">
        <v>5794</v>
      </c>
      <c r="D2409" s="822" t="s">
        <v>5420</v>
      </c>
      <c r="E2409" s="822" t="s">
        <v>5437</v>
      </c>
      <c r="F2409" s="822" t="s">
        <v>5647</v>
      </c>
      <c r="G2409" s="822" t="s">
        <v>5820</v>
      </c>
      <c r="H2409" s="831"/>
      <c r="I2409" s="831"/>
      <c r="J2409" s="822"/>
      <c r="K2409" s="822"/>
      <c r="L2409" s="831">
        <v>0</v>
      </c>
      <c r="M2409" s="831">
        <v>2.1827872842550278E-11</v>
      </c>
      <c r="N2409" s="822">
        <v>1</v>
      </c>
      <c r="O2409" s="822"/>
      <c r="P2409" s="831">
        <v>0</v>
      </c>
      <c r="Q2409" s="831">
        <v>5.8207660913467407E-11</v>
      </c>
      <c r="R2409" s="827">
        <v>2.6666666666666665</v>
      </c>
      <c r="S2409" s="832"/>
    </row>
    <row r="2410" spans="1:19" ht="14.45" customHeight="1" x14ac:dyDescent="0.2">
      <c r="A2410" s="821" t="s">
        <v>5435</v>
      </c>
      <c r="B2410" s="822" t="s">
        <v>5436</v>
      </c>
      <c r="C2410" s="822" t="s">
        <v>5794</v>
      </c>
      <c r="D2410" s="822" t="s">
        <v>5420</v>
      </c>
      <c r="E2410" s="822" t="s">
        <v>5437</v>
      </c>
      <c r="F2410" s="822" t="s">
        <v>5649</v>
      </c>
      <c r="G2410" s="822" t="s">
        <v>5820</v>
      </c>
      <c r="H2410" s="831"/>
      <c r="I2410" s="831"/>
      <c r="J2410" s="822"/>
      <c r="K2410" s="822"/>
      <c r="L2410" s="831">
        <v>0</v>
      </c>
      <c r="M2410" s="831">
        <v>-2.1827872842550278E-11</v>
      </c>
      <c r="N2410" s="822">
        <v>1</v>
      </c>
      <c r="O2410" s="822"/>
      <c r="P2410" s="831">
        <v>0</v>
      </c>
      <c r="Q2410" s="831">
        <v>0</v>
      </c>
      <c r="R2410" s="827">
        <v>0</v>
      </c>
      <c r="S2410" s="832"/>
    </row>
    <row r="2411" spans="1:19" ht="14.45" customHeight="1" x14ac:dyDescent="0.2">
      <c r="A2411" s="821" t="s">
        <v>5435</v>
      </c>
      <c r="B2411" s="822" t="s">
        <v>5436</v>
      </c>
      <c r="C2411" s="822" t="s">
        <v>5794</v>
      </c>
      <c r="D2411" s="822" t="s">
        <v>5420</v>
      </c>
      <c r="E2411" s="822" t="s">
        <v>5437</v>
      </c>
      <c r="F2411" s="822" t="s">
        <v>5654</v>
      </c>
      <c r="G2411" s="822" t="s">
        <v>5818</v>
      </c>
      <c r="H2411" s="831"/>
      <c r="I2411" s="831"/>
      <c r="J2411" s="822"/>
      <c r="K2411" s="822"/>
      <c r="L2411" s="831">
        <v>0</v>
      </c>
      <c r="M2411" s="831">
        <v>0</v>
      </c>
      <c r="N2411" s="822"/>
      <c r="O2411" s="822"/>
      <c r="P2411" s="831">
        <v>0</v>
      </c>
      <c r="Q2411" s="831">
        <v>0</v>
      </c>
      <c r="R2411" s="827"/>
      <c r="S2411" s="832"/>
    </row>
    <row r="2412" spans="1:19" ht="14.45" customHeight="1" x14ac:dyDescent="0.2">
      <c r="A2412" s="821" t="s">
        <v>5435</v>
      </c>
      <c r="B2412" s="822" t="s">
        <v>5436</v>
      </c>
      <c r="C2412" s="822" t="s">
        <v>5794</v>
      </c>
      <c r="D2412" s="822" t="s">
        <v>5420</v>
      </c>
      <c r="E2412" s="822" t="s">
        <v>5437</v>
      </c>
      <c r="F2412" s="822" t="s">
        <v>5655</v>
      </c>
      <c r="G2412" s="822" t="s">
        <v>5821</v>
      </c>
      <c r="H2412" s="831"/>
      <c r="I2412" s="831"/>
      <c r="J2412" s="822"/>
      <c r="K2412" s="822"/>
      <c r="L2412" s="831">
        <v>0</v>
      </c>
      <c r="M2412" s="831">
        <v>0</v>
      </c>
      <c r="N2412" s="822"/>
      <c r="O2412" s="822"/>
      <c r="P2412" s="831">
        <v>0</v>
      </c>
      <c r="Q2412" s="831">
        <v>0</v>
      </c>
      <c r="R2412" s="827"/>
      <c r="S2412" s="832"/>
    </row>
    <row r="2413" spans="1:19" ht="14.45" customHeight="1" x14ac:dyDescent="0.2">
      <c r="A2413" s="821" t="s">
        <v>5435</v>
      </c>
      <c r="B2413" s="822" t="s">
        <v>5436</v>
      </c>
      <c r="C2413" s="822" t="s">
        <v>5794</v>
      </c>
      <c r="D2413" s="822" t="s">
        <v>5420</v>
      </c>
      <c r="E2413" s="822" t="s">
        <v>5437</v>
      </c>
      <c r="F2413" s="822" t="s">
        <v>5657</v>
      </c>
      <c r="G2413" s="822" t="s">
        <v>3875</v>
      </c>
      <c r="H2413" s="831"/>
      <c r="I2413" s="831"/>
      <c r="J2413" s="822"/>
      <c r="K2413" s="822"/>
      <c r="L2413" s="831">
        <v>0</v>
      </c>
      <c r="M2413" s="831">
        <v>0</v>
      </c>
      <c r="N2413" s="822"/>
      <c r="O2413" s="822"/>
      <c r="P2413" s="831">
        <v>7.1054273576010019E-15</v>
      </c>
      <c r="Q2413" s="831">
        <v>-5.8207660913467407E-10</v>
      </c>
      <c r="R2413" s="827"/>
      <c r="S2413" s="832">
        <v>-81920</v>
      </c>
    </row>
    <row r="2414" spans="1:19" ht="14.45" customHeight="1" x14ac:dyDescent="0.2">
      <c r="A2414" s="821" t="s">
        <v>5435</v>
      </c>
      <c r="B2414" s="822" t="s">
        <v>5436</v>
      </c>
      <c r="C2414" s="822" t="s">
        <v>5794</v>
      </c>
      <c r="D2414" s="822" t="s">
        <v>5420</v>
      </c>
      <c r="E2414" s="822" t="s">
        <v>5437</v>
      </c>
      <c r="F2414" s="822" t="s">
        <v>5658</v>
      </c>
      <c r="G2414" s="822" t="s">
        <v>5813</v>
      </c>
      <c r="H2414" s="831"/>
      <c r="I2414" s="831"/>
      <c r="J2414" s="822"/>
      <c r="K2414" s="822"/>
      <c r="L2414" s="831"/>
      <c r="M2414" s="831"/>
      <c r="N2414" s="822"/>
      <c r="O2414" s="822"/>
      <c r="P2414" s="831">
        <v>0</v>
      </c>
      <c r="Q2414" s="831">
        <v>0</v>
      </c>
      <c r="R2414" s="827"/>
      <c r="S2414" s="832"/>
    </row>
    <row r="2415" spans="1:19" ht="14.45" customHeight="1" x14ac:dyDescent="0.2">
      <c r="A2415" s="821" t="s">
        <v>5435</v>
      </c>
      <c r="B2415" s="822" t="s">
        <v>5436</v>
      </c>
      <c r="C2415" s="822" t="s">
        <v>5794</v>
      </c>
      <c r="D2415" s="822" t="s">
        <v>5420</v>
      </c>
      <c r="E2415" s="822" t="s">
        <v>5437</v>
      </c>
      <c r="F2415" s="822" t="s">
        <v>5664</v>
      </c>
      <c r="G2415" s="822" t="s">
        <v>2147</v>
      </c>
      <c r="H2415" s="831"/>
      <c r="I2415" s="831"/>
      <c r="J2415" s="822"/>
      <c r="K2415" s="822"/>
      <c r="L2415" s="831"/>
      <c r="M2415" s="831"/>
      <c r="N2415" s="822"/>
      <c r="O2415" s="822"/>
      <c r="P2415" s="831">
        <v>7.1054273576010019E-15</v>
      </c>
      <c r="Q2415" s="831">
        <v>-1.7462298274040222E-10</v>
      </c>
      <c r="R2415" s="827"/>
      <c r="S2415" s="832">
        <v>-24576</v>
      </c>
    </row>
    <row r="2416" spans="1:19" ht="14.45" customHeight="1" x14ac:dyDescent="0.2">
      <c r="A2416" s="821" t="s">
        <v>5435</v>
      </c>
      <c r="B2416" s="822" t="s">
        <v>5436</v>
      </c>
      <c r="C2416" s="822" t="s">
        <v>5794</v>
      </c>
      <c r="D2416" s="822" t="s">
        <v>5420</v>
      </c>
      <c r="E2416" s="822" t="s">
        <v>5437</v>
      </c>
      <c r="F2416" s="822" t="s">
        <v>5665</v>
      </c>
      <c r="G2416" s="822" t="s">
        <v>5819</v>
      </c>
      <c r="H2416" s="831"/>
      <c r="I2416" s="831"/>
      <c r="J2416" s="822"/>
      <c r="K2416" s="822"/>
      <c r="L2416" s="831"/>
      <c r="M2416" s="831"/>
      <c r="N2416" s="822"/>
      <c r="O2416" s="822"/>
      <c r="P2416" s="831">
        <v>0</v>
      </c>
      <c r="Q2416" s="831">
        <v>0</v>
      </c>
      <c r="R2416" s="827"/>
      <c r="S2416" s="832"/>
    </row>
    <row r="2417" spans="1:19" ht="14.45" customHeight="1" x14ac:dyDescent="0.2">
      <c r="A2417" s="821" t="s">
        <v>5435</v>
      </c>
      <c r="B2417" s="822" t="s">
        <v>5436</v>
      </c>
      <c r="C2417" s="822" t="s">
        <v>5794</v>
      </c>
      <c r="D2417" s="822" t="s">
        <v>5420</v>
      </c>
      <c r="E2417" s="822" t="s">
        <v>5437</v>
      </c>
      <c r="F2417" s="822" t="s">
        <v>5673</v>
      </c>
      <c r="G2417" s="822" t="s">
        <v>5822</v>
      </c>
      <c r="H2417" s="831"/>
      <c r="I2417" s="831"/>
      <c r="J2417" s="822"/>
      <c r="K2417" s="822"/>
      <c r="L2417" s="831"/>
      <c r="M2417" s="831"/>
      <c r="N2417" s="822"/>
      <c r="O2417" s="822"/>
      <c r="P2417" s="831">
        <v>0</v>
      </c>
      <c r="Q2417" s="831">
        <v>0</v>
      </c>
      <c r="R2417" s="827"/>
      <c r="S2417" s="832"/>
    </row>
    <row r="2418" spans="1:19" ht="14.45" customHeight="1" x14ac:dyDescent="0.2">
      <c r="A2418" s="821" t="s">
        <v>5435</v>
      </c>
      <c r="B2418" s="822" t="s">
        <v>5436</v>
      </c>
      <c r="C2418" s="822" t="s">
        <v>5794</v>
      </c>
      <c r="D2418" s="822" t="s">
        <v>5420</v>
      </c>
      <c r="E2418" s="822" t="s">
        <v>5437</v>
      </c>
      <c r="F2418" s="822" t="s">
        <v>5680</v>
      </c>
      <c r="G2418" s="822" t="s">
        <v>5815</v>
      </c>
      <c r="H2418" s="831"/>
      <c r="I2418" s="831"/>
      <c r="J2418" s="822"/>
      <c r="K2418" s="822"/>
      <c r="L2418" s="831"/>
      <c r="M2418" s="831"/>
      <c r="N2418" s="822"/>
      <c r="O2418" s="822"/>
      <c r="P2418" s="831">
        <v>0</v>
      </c>
      <c r="Q2418" s="831">
        <v>0</v>
      </c>
      <c r="R2418" s="827"/>
      <c r="S2418" s="832"/>
    </row>
    <row r="2419" spans="1:19" ht="14.45" customHeight="1" x14ac:dyDescent="0.2">
      <c r="A2419" s="821" t="s">
        <v>5435</v>
      </c>
      <c r="B2419" s="822" t="s">
        <v>5436</v>
      </c>
      <c r="C2419" s="822" t="s">
        <v>5794</v>
      </c>
      <c r="D2419" s="822" t="s">
        <v>5420</v>
      </c>
      <c r="E2419" s="822" t="s">
        <v>5437</v>
      </c>
      <c r="F2419" s="822" t="s">
        <v>5688</v>
      </c>
      <c r="G2419" s="822" t="s">
        <v>5823</v>
      </c>
      <c r="H2419" s="831"/>
      <c r="I2419" s="831"/>
      <c r="J2419" s="822"/>
      <c r="K2419" s="822"/>
      <c r="L2419" s="831"/>
      <c r="M2419" s="831"/>
      <c r="N2419" s="822"/>
      <c r="O2419" s="822"/>
      <c r="P2419" s="831">
        <v>0</v>
      </c>
      <c r="Q2419" s="831">
        <v>0</v>
      </c>
      <c r="R2419" s="827"/>
      <c r="S2419" s="832"/>
    </row>
    <row r="2420" spans="1:19" ht="14.45" customHeight="1" x14ac:dyDescent="0.2">
      <c r="A2420" s="821" t="s">
        <v>5435</v>
      </c>
      <c r="B2420" s="822" t="s">
        <v>5824</v>
      </c>
      <c r="C2420" s="822" t="s">
        <v>599</v>
      </c>
      <c r="D2420" s="822" t="s">
        <v>5420</v>
      </c>
      <c r="E2420" s="822" t="s">
        <v>5437</v>
      </c>
      <c r="F2420" s="822" t="s">
        <v>5488</v>
      </c>
      <c r="G2420" s="822" t="s">
        <v>5489</v>
      </c>
      <c r="H2420" s="831"/>
      <c r="I2420" s="831"/>
      <c r="J2420" s="822"/>
      <c r="K2420" s="822"/>
      <c r="L2420" s="831"/>
      <c r="M2420" s="831"/>
      <c r="N2420" s="822"/>
      <c r="O2420" s="822"/>
      <c r="P2420" s="831">
        <v>0.1</v>
      </c>
      <c r="Q2420" s="831">
        <v>11.73</v>
      </c>
      <c r="R2420" s="827"/>
      <c r="S2420" s="832">
        <v>117.3</v>
      </c>
    </row>
    <row r="2421" spans="1:19" ht="14.45" customHeight="1" x14ac:dyDescent="0.2">
      <c r="A2421" s="821" t="s">
        <v>5435</v>
      </c>
      <c r="B2421" s="822" t="s">
        <v>5824</v>
      </c>
      <c r="C2421" s="822" t="s">
        <v>599</v>
      </c>
      <c r="D2421" s="822" t="s">
        <v>5420</v>
      </c>
      <c r="E2421" s="822" t="s">
        <v>5437</v>
      </c>
      <c r="F2421" s="822" t="s">
        <v>5515</v>
      </c>
      <c r="G2421" s="822" t="s">
        <v>5516</v>
      </c>
      <c r="H2421" s="831"/>
      <c r="I2421" s="831"/>
      <c r="J2421" s="822"/>
      <c r="K2421" s="822"/>
      <c r="L2421" s="831">
        <v>1</v>
      </c>
      <c r="M2421" s="831">
        <v>6706.6</v>
      </c>
      <c r="N2421" s="822">
        <v>1</v>
      </c>
      <c r="O2421" s="822">
        <v>6706.6</v>
      </c>
      <c r="P2421" s="831"/>
      <c r="Q2421" s="831"/>
      <c r="R2421" s="827"/>
      <c r="S2421" s="832"/>
    </row>
    <row r="2422" spans="1:19" ht="14.45" customHeight="1" x14ac:dyDescent="0.2">
      <c r="A2422" s="821" t="s">
        <v>5435</v>
      </c>
      <c r="B2422" s="822" t="s">
        <v>5824</v>
      </c>
      <c r="C2422" s="822" t="s">
        <v>599</v>
      </c>
      <c r="D2422" s="822" t="s">
        <v>5420</v>
      </c>
      <c r="E2422" s="822" t="s">
        <v>5437</v>
      </c>
      <c r="F2422" s="822" t="s">
        <v>5520</v>
      </c>
      <c r="G2422" s="822" t="s">
        <v>2721</v>
      </c>
      <c r="H2422" s="831"/>
      <c r="I2422" s="831"/>
      <c r="J2422" s="822"/>
      <c r="K2422" s="822"/>
      <c r="L2422" s="831"/>
      <c r="M2422" s="831"/>
      <c r="N2422" s="822"/>
      <c r="O2422" s="822"/>
      <c r="P2422" s="831">
        <v>0.6</v>
      </c>
      <c r="Q2422" s="831">
        <v>346.02</v>
      </c>
      <c r="R2422" s="827"/>
      <c r="S2422" s="832">
        <v>576.70000000000005</v>
      </c>
    </row>
    <row r="2423" spans="1:19" ht="14.45" customHeight="1" x14ac:dyDescent="0.2">
      <c r="A2423" s="821" t="s">
        <v>5435</v>
      </c>
      <c r="B2423" s="822" t="s">
        <v>5824</v>
      </c>
      <c r="C2423" s="822" t="s">
        <v>599</v>
      </c>
      <c r="D2423" s="822" t="s">
        <v>5420</v>
      </c>
      <c r="E2423" s="822" t="s">
        <v>5437</v>
      </c>
      <c r="F2423" s="822" t="s">
        <v>5521</v>
      </c>
      <c r="G2423" s="822" t="s">
        <v>2721</v>
      </c>
      <c r="H2423" s="831"/>
      <c r="I2423" s="831"/>
      <c r="J2423" s="822"/>
      <c r="K2423" s="822"/>
      <c r="L2423" s="831"/>
      <c r="M2423" s="831"/>
      <c r="N2423" s="822"/>
      <c r="O2423" s="822"/>
      <c r="P2423" s="831">
        <v>1.2</v>
      </c>
      <c r="Q2423" s="831">
        <v>640.32000000000005</v>
      </c>
      <c r="R2423" s="827"/>
      <c r="S2423" s="832">
        <v>533.6</v>
      </c>
    </row>
    <row r="2424" spans="1:19" ht="14.45" customHeight="1" x14ac:dyDescent="0.2">
      <c r="A2424" s="821" t="s">
        <v>5435</v>
      </c>
      <c r="B2424" s="822" t="s">
        <v>5824</v>
      </c>
      <c r="C2424" s="822" t="s">
        <v>599</v>
      </c>
      <c r="D2424" s="822" t="s">
        <v>5420</v>
      </c>
      <c r="E2424" s="822" t="s">
        <v>5437</v>
      </c>
      <c r="F2424" s="822" t="s">
        <v>5584</v>
      </c>
      <c r="G2424" s="822" t="s">
        <v>5585</v>
      </c>
      <c r="H2424" s="831"/>
      <c r="I2424" s="831"/>
      <c r="J2424" s="822"/>
      <c r="K2424" s="822"/>
      <c r="L2424" s="831"/>
      <c r="M2424" s="831"/>
      <c r="N2424" s="822"/>
      <c r="O2424" s="822"/>
      <c r="P2424" s="831">
        <v>2</v>
      </c>
      <c r="Q2424" s="831">
        <v>8165.3799999999992</v>
      </c>
      <c r="R2424" s="827"/>
      <c r="S2424" s="832">
        <v>4082.6899999999996</v>
      </c>
    </row>
    <row r="2425" spans="1:19" ht="14.45" customHeight="1" x14ac:dyDescent="0.2">
      <c r="A2425" s="821" t="s">
        <v>5435</v>
      </c>
      <c r="B2425" s="822" t="s">
        <v>5824</v>
      </c>
      <c r="C2425" s="822" t="s">
        <v>599</v>
      </c>
      <c r="D2425" s="822" t="s">
        <v>5420</v>
      </c>
      <c r="E2425" s="822" t="s">
        <v>5437</v>
      </c>
      <c r="F2425" s="822" t="s">
        <v>5670</v>
      </c>
      <c r="G2425" s="822" t="s">
        <v>2057</v>
      </c>
      <c r="H2425" s="831"/>
      <c r="I2425" s="831"/>
      <c r="J2425" s="822"/>
      <c r="K2425" s="822"/>
      <c r="L2425" s="831"/>
      <c r="M2425" s="831"/>
      <c r="N2425" s="822"/>
      <c r="O2425" s="822"/>
      <c r="P2425" s="831">
        <v>1</v>
      </c>
      <c r="Q2425" s="831">
        <v>1290.8599999999999</v>
      </c>
      <c r="R2425" s="827"/>
      <c r="S2425" s="832">
        <v>1290.8599999999999</v>
      </c>
    </row>
    <row r="2426" spans="1:19" ht="14.45" customHeight="1" x14ac:dyDescent="0.2">
      <c r="A2426" s="821" t="s">
        <v>5435</v>
      </c>
      <c r="B2426" s="822" t="s">
        <v>5824</v>
      </c>
      <c r="C2426" s="822" t="s">
        <v>599</v>
      </c>
      <c r="D2426" s="822" t="s">
        <v>5420</v>
      </c>
      <c r="E2426" s="822" t="s">
        <v>5735</v>
      </c>
      <c r="F2426" s="822" t="s">
        <v>5744</v>
      </c>
      <c r="G2426" s="822" t="s">
        <v>5745</v>
      </c>
      <c r="H2426" s="831"/>
      <c r="I2426" s="831"/>
      <c r="J2426" s="822"/>
      <c r="K2426" s="822"/>
      <c r="L2426" s="831"/>
      <c r="M2426" s="831"/>
      <c r="N2426" s="822"/>
      <c r="O2426" s="822"/>
      <c r="P2426" s="831">
        <v>5</v>
      </c>
      <c r="Q2426" s="831">
        <v>190</v>
      </c>
      <c r="R2426" s="827"/>
      <c r="S2426" s="832">
        <v>38</v>
      </c>
    </row>
    <row r="2427" spans="1:19" ht="14.45" customHeight="1" x14ac:dyDescent="0.2">
      <c r="A2427" s="821" t="s">
        <v>5435</v>
      </c>
      <c r="B2427" s="822" t="s">
        <v>5824</v>
      </c>
      <c r="C2427" s="822" t="s">
        <v>599</v>
      </c>
      <c r="D2427" s="822" t="s">
        <v>5420</v>
      </c>
      <c r="E2427" s="822" t="s">
        <v>5735</v>
      </c>
      <c r="F2427" s="822" t="s">
        <v>5752</v>
      </c>
      <c r="G2427" s="822" t="s">
        <v>5753</v>
      </c>
      <c r="H2427" s="831"/>
      <c r="I2427" s="831"/>
      <c r="J2427" s="822"/>
      <c r="K2427" s="822"/>
      <c r="L2427" s="831"/>
      <c r="M2427" s="831"/>
      <c r="N2427" s="822"/>
      <c r="O2427" s="822"/>
      <c r="P2427" s="831">
        <v>7</v>
      </c>
      <c r="Q2427" s="831">
        <v>1260</v>
      </c>
      <c r="R2427" s="827"/>
      <c r="S2427" s="832">
        <v>180</v>
      </c>
    </row>
    <row r="2428" spans="1:19" ht="14.45" customHeight="1" x14ac:dyDescent="0.2">
      <c r="A2428" s="821" t="s">
        <v>5435</v>
      </c>
      <c r="B2428" s="822" t="s">
        <v>5824</v>
      </c>
      <c r="C2428" s="822" t="s">
        <v>599</v>
      </c>
      <c r="D2428" s="822" t="s">
        <v>5420</v>
      </c>
      <c r="E2428" s="822" t="s">
        <v>5735</v>
      </c>
      <c r="F2428" s="822" t="s">
        <v>5843</v>
      </c>
      <c r="G2428" s="822" t="s">
        <v>5844</v>
      </c>
      <c r="H2428" s="831">
        <v>148</v>
      </c>
      <c r="I2428" s="831">
        <v>105820</v>
      </c>
      <c r="J2428" s="822">
        <v>0.95483870967741935</v>
      </c>
      <c r="K2428" s="822">
        <v>715</v>
      </c>
      <c r="L2428" s="831">
        <v>155</v>
      </c>
      <c r="M2428" s="831">
        <v>110825</v>
      </c>
      <c r="N2428" s="822">
        <v>1</v>
      </c>
      <c r="O2428" s="822">
        <v>715</v>
      </c>
      <c r="P2428" s="831">
        <v>341</v>
      </c>
      <c r="Q2428" s="831">
        <v>244156</v>
      </c>
      <c r="R2428" s="827">
        <v>2.2030769230769232</v>
      </c>
      <c r="S2428" s="832">
        <v>716</v>
      </c>
    </row>
    <row r="2429" spans="1:19" ht="14.45" customHeight="1" x14ac:dyDescent="0.2">
      <c r="A2429" s="821" t="s">
        <v>5435</v>
      </c>
      <c r="B2429" s="822" t="s">
        <v>5824</v>
      </c>
      <c r="C2429" s="822" t="s">
        <v>599</v>
      </c>
      <c r="D2429" s="822" t="s">
        <v>5420</v>
      </c>
      <c r="E2429" s="822" t="s">
        <v>5735</v>
      </c>
      <c r="F2429" s="822" t="s">
        <v>5849</v>
      </c>
      <c r="G2429" s="822" t="s">
        <v>5850</v>
      </c>
      <c r="H2429" s="831">
        <v>2</v>
      </c>
      <c r="I2429" s="831">
        <v>258</v>
      </c>
      <c r="J2429" s="822">
        <v>0.49615384615384617</v>
      </c>
      <c r="K2429" s="822">
        <v>129</v>
      </c>
      <c r="L2429" s="831">
        <v>4</v>
      </c>
      <c r="M2429" s="831">
        <v>520</v>
      </c>
      <c r="N2429" s="822">
        <v>1</v>
      </c>
      <c r="O2429" s="822">
        <v>130</v>
      </c>
      <c r="P2429" s="831">
        <v>23</v>
      </c>
      <c r="Q2429" s="831">
        <v>3013</v>
      </c>
      <c r="R2429" s="827">
        <v>5.7942307692307695</v>
      </c>
      <c r="S2429" s="832">
        <v>131</v>
      </c>
    </row>
    <row r="2430" spans="1:19" ht="14.45" customHeight="1" x14ac:dyDescent="0.2">
      <c r="A2430" s="821" t="s">
        <v>5435</v>
      </c>
      <c r="B2430" s="822" t="s">
        <v>5824</v>
      </c>
      <c r="C2430" s="822" t="s">
        <v>599</v>
      </c>
      <c r="D2430" s="822" t="s">
        <v>5420</v>
      </c>
      <c r="E2430" s="822" t="s">
        <v>5735</v>
      </c>
      <c r="F2430" s="822" t="s">
        <v>5853</v>
      </c>
      <c r="G2430" s="822" t="s">
        <v>5854</v>
      </c>
      <c r="H2430" s="831">
        <v>220</v>
      </c>
      <c r="I2430" s="831">
        <v>193380</v>
      </c>
      <c r="J2430" s="822">
        <v>0.59324477712672941</v>
      </c>
      <c r="K2430" s="822">
        <v>879</v>
      </c>
      <c r="L2430" s="831">
        <v>370</v>
      </c>
      <c r="M2430" s="831">
        <v>325970</v>
      </c>
      <c r="N2430" s="822">
        <v>1</v>
      </c>
      <c r="O2430" s="822">
        <v>881</v>
      </c>
      <c r="P2430" s="831">
        <v>561</v>
      </c>
      <c r="Q2430" s="831">
        <v>494802</v>
      </c>
      <c r="R2430" s="827">
        <v>1.5179372334877443</v>
      </c>
      <c r="S2430" s="832">
        <v>882</v>
      </c>
    </row>
    <row r="2431" spans="1:19" ht="14.45" customHeight="1" x14ac:dyDescent="0.2">
      <c r="A2431" s="821" t="s">
        <v>5435</v>
      </c>
      <c r="B2431" s="822" t="s">
        <v>5824</v>
      </c>
      <c r="C2431" s="822" t="s">
        <v>599</v>
      </c>
      <c r="D2431" s="822" t="s">
        <v>5420</v>
      </c>
      <c r="E2431" s="822" t="s">
        <v>5735</v>
      </c>
      <c r="F2431" s="822" t="s">
        <v>5760</v>
      </c>
      <c r="G2431" s="822" t="s">
        <v>5761</v>
      </c>
      <c r="H2431" s="831"/>
      <c r="I2431" s="831"/>
      <c r="J2431" s="822"/>
      <c r="K2431" s="822"/>
      <c r="L2431" s="831"/>
      <c r="M2431" s="831"/>
      <c r="N2431" s="822"/>
      <c r="O2431" s="822"/>
      <c r="P2431" s="831">
        <v>7</v>
      </c>
      <c r="Q2431" s="831">
        <v>233.33</v>
      </c>
      <c r="R2431" s="827"/>
      <c r="S2431" s="832">
        <v>33.332857142857144</v>
      </c>
    </row>
    <row r="2432" spans="1:19" ht="14.45" customHeight="1" x14ac:dyDescent="0.2">
      <c r="A2432" s="821" t="s">
        <v>5435</v>
      </c>
      <c r="B2432" s="822" t="s">
        <v>5824</v>
      </c>
      <c r="C2432" s="822" t="s">
        <v>599</v>
      </c>
      <c r="D2432" s="822" t="s">
        <v>5420</v>
      </c>
      <c r="E2432" s="822" t="s">
        <v>5735</v>
      </c>
      <c r="F2432" s="822" t="s">
        <v>5762</v>
      </c>
      <c r="G2432" s="822" t="s">
        <v>5763</v>
      </c>
      <c r="H2432" s="831">
        <v>7</v>
      </c>
      <c r="I2432" s="831">
        <v>259</v>
      </c>
      <c r="J2432" s="822">
        <v>0.75730994152046782</v>
      </c>
      <c r="K2432" s="822">
        <v>37</v>
      </c>
      <c r="L2432" s="831">
        <v>9</v>
      </c>
      <c r="M2432" s="831">
        <v>342</v>
      </c>
      <c r="N2432" s="822">
        <v>1</v>
      </c>
      <c r="O2432" s="822">
        <v>38</v>
      </c>
      <c r="P2432" s="831">
        <v>13</v>
      </c>
      <c r="Q2432" s="831">
        <v>494</v>
      </c>
      <c r="R2432" s="827">
        <v>1.4444444444444444</v>
      </c>
      <c r="S2432" s="832">
        <v>38</v>
      </c>
    </row>
    <row r="2433" spans="1:19" ht="14.45" customHeight="1" x14ac:dyDescent="0.2">
      <c r="A2433" s="821" t="s">
        <v>5435</v>
      </c>
      <c r="B2433" s="822" t="s">
        <v>5824</v>
      </c>
      <c r="C2433" s="822" t="s">
        <v>599</v>
      </c>
      <c r="D2433" s="822" t="s">
        <v>5420</v>
      </c>
      <c r="E2433" s="822" t="s">
        <v>5735</v>
      </c>
      <c r="F2433" s="822" t="s">
        <v>5766</v>
      </c>
      <c r="G2433" s="822" t="s">
        <v>5767</v>
      </c>
      <c r="H2433" s="831"/>
      <c r="I2433" s="831"/>
      <c r="J2433" s="822"/>
      <c r="K2433" s="822"/>
      <c r="L2433" s="831">
        <v>1</v>
      </c>
      <c r="M2433" s="831">
        <v>33</v>
      </c>
      <c r="N2433" s="822">
        <v>1</v>
      </c>
      <c r="O2433" s="822">
        <v>33</v>
      </c>
      <c r="P2433" s="831">
        <v>12</v>
      </c>
      <c r="Q2433" s="831">
        <v>396</v>
      </c>
      <c r="R2433" s="827">
        <v>12</v>
      </c>
      <c r="S2433" s="832">
        <v>33</v>
      </c>
    </row>
    <row r="2434" spans="1:19" ht="14.45" customHeight="1" x14ac:dyDescent="0.2">
      <c r="A2434" s="821" t="s">
        <v>5435</v>
      </c>
      <c r="B2434" s="822" t="s">
        <v>5824</v>
      </c>
      <c r="C2434" s="822" t="s">
        <v>599</v>
      </c>
      <c r="D2434" s="822" t="s">
        <v>5420</v>
      </c>
      <c r="E2434" s="822" t="s">
        <v>5735</v>
      </c>
      <c r="F2434" s="822" t="s">
        <v>5776</v>
      </c>
      <c r="G2434" s="822" t="s">
        <v>5777</v>
      </c>
      <c r="H2434" s="831"/>
      <c r="I2434" s="831"/>
      <c r="J2434" s="822"/>
      <c r="K2434" s="822"/>
      <c r="L2434" s="831"/>
      <c r="M2434" s="831"/>
      <c r="N2434" s="822"/>
      <c r="O2434" s="822"/>
      <c r="P2434" s="831">
        <v>1</v>
      </c>
      <c r="Q2434" s="831">
        <v>62</v>
      </c>
      <c r="R2434" s="827"/>
      <c r="S2434" s="832">
        <v>62</v>
      </c>
    </row>
    <row r="2435" spans="1:19" ht="14.45" customHeight="1" x14ac:dyDescent="0.2">
      <c r="A2435" s="821" t="s">
        <v>5435</v>
      </c>
      <c r="B2435" s="822" t="s">
        <v>5824</v>
      </c>
      <c r="C2435" s="822" t="s">
        <v>599</v>
      </c>
      <c r="D2435" s="822" t="s">
        <v>5420</v>
      </c>
      <c r="E2435" s="822" t="s">
        <v>5735</v>
      </c>
      <c r="F2435" s="822" t="s">
        <v>5865</v>
      </c>
      <c r="G2435" s="822" t="s">
        <v>5866</v>
      </c>
      <c r="H2435" s="831">
        <v>12</v>
      </c>
      <c r="I2435" s="831">
        <v>23340</v>
      </c>
      <c r="J2435" s="822">
        <v>2.9923076923076923</v>
      </c>
      <c r="K2435" s="822">
        <v>1945</v>
      </c>
      <c r="L2435" s="831">
        <v>4</v>
      </c>
      <c r="M2435" s="831">
        <v>7800</v>
      </c>
      <c r="N2435" s="822">
        <v>1</v>
      </c>
      <c r="O2435" s="822">
        <v>1950</v>
      </c>
      <c r="P2435" s="831">
        <v>44</v>
      </c>
      <c r="Q2435" s="831">
        <v>85976</v>
      </c>
      <c r="R2435" s="827">
        <v>11.022564102564102</v>
      </c>
      <c r="S2435" s="832">
        <v>1954</v>
      </c>
    </row>
    <row r="2436" spans="1:19" ht="14.45" customHeight="1" x14ac:dyDescent="0.2">
      <c r="A2436" s="821" t="s">
        <v>5435</v>
      </c>
      <c r="B2436" s="822" t="s">
        <v>5824</v>
      </c>
      <c r="C2436" s="822" t="s">
        <v>599</v>
      </c>
      <c r="D2436" s="822" t="s">
        <v>5420</v>
      </c>
      <c r="E2436" s="822" t="s">
        <v>5735</v>
      </c>
      <c r="F2436" s="822" t="s">
        <v>5869</v>
      </c>
      <c r="G2436" s="822" t="s">
        <v>5870</v>
      </c>
      <c r="H2436" s="831"/>
      <c r="I2436" s="831"/>
      <c r="J2436" s="822"/>
      <c r="K2436" s="822"/>
      <c r="L2436" s="831"/>
      <c r="M2436" s="831"/>
      <c r="N2436" s="822"/>
      <c r="O2436" s="822"/>
      <c r="P2436" s="831">
        <v>5</v>
      </c>
      <c r="Q2436" s="831">
        <v>810</v>
      </c>
      <c r="R2436" s="827"/>
      <c r="S2436" s="832">
        <v>162</v>
      </c>
    </row>
    <row r="2437" spans="1:19" ht="14.45" customHeight="1" x14ac:dyDescent="0.2">
      <c r="A2437" s="821" t="s">
        <v>5435</v>
      </c>
      <c r="B2437" s="822" t="s">
        <v>5824</v>
      </c>
      <c r="C2437" s="822" t="s">
        <v>599</v>
      </c>
      <c r="D2437" s="822" t="s">
        <v>2883</v>
      </c>
      <c r="E2437" s="822" t="s">
        <v>5437</v>
      </c>
      <c r="F2437" s="822" t="s">
        <v>5438</v>
      </c>
      <c r="G2437" s="822" t="s">
        <v>5439</v>
      </c>
      <c r="H2437" s="831"/>
      <c r="I2437" s="831"/>
      <c r="J2437" s="822"/>
      <c r="K2437" s="822"/>
      <c r="L2437" s="831">
        <v>2.2000000000000002</v>
      </c>
      <c r="M2437" s="831">
        <v>119.4</v>
      </c>
      <c r="N2437" s="822">
        <v>1</v>
      </c>
      <c r="O2437" s="822">
        <v>54.272727272727273</v>
      </c>
      <c r="P2437" s="831"/>
      <c r="Q2437" s="831"/>
      <c r="R2437" s="827"/>
      <c r="S2437" s="832"/>
    </row>
    <row r="2438" spans="1:19" ht="14.45" customHeight="1" x14ac:dyDescent="0.2">
      <c r="A2438" s="821" t="s">
        <v>5435</v>
      </c>
      <c r="B2438" s="822" t="s">
        <v>5824</v>
      </c>
      <c r="C2438" s="822" t="s">
        <v>599</v>
      </c>
      <c r="D2438" s="822" t="s">
        <v>2883</v>
      </c>
      <c r="E2438" s="822" t="s">
        <v>5437</v>
      </c>
      <c r="F2438" s="822" t="s">
        <v>5440</v>
      </c>
      <c r="G2438" s="822" t="s">
        <v>5439</v>
      </c>
      <c r="H2438" s="831">
        <v>1.2</v>
      </c>
      <c r="I2438" s="831">
        <v>129.9</v>
      </c>
      <c r="J2438" s="822">
        <v>0.45995326110048873</v>
      </c>
      <c r="K2438" s="822">
        <v>108.25000000000001</v>
      </c>
      <c r="L2438" s="831">
        <v>2.6</v>
      </c>
      <c r="M2438" s="831">
        <v>282.41999999999996</v>
      </c>
      <c r="N2438" s="822">
        <v>1</v>
      </c>
      <c r="O2438" s="822">
        <v>108.62307692307691</v>
      </c>
      <c r="P2438" s="831"/>
      <c r="Q2438" s="831"/>
      <c r="R2438" s="827"/>
      <c r="S2438" s="832"/>
    </row>
    <row r="2439" spans="1:19" ht="14.45" customHeight="1" x14ac:dyDescent="0.2">
      <c r="A2439" s="821" t="s">
        <v>5435</v>
      </c>
      <c r="B2439" s="822" t="s">
        <v>5824</v>
      </c>
      <c r="C2439" s="822" t="s">
        <v>599</v>
      </c>
      <c r="D2439" s="822" t="s">
        <v>2883</v>
      </c>
      <c r="E2439" s="822" t="s">
        <v>5437</v>
      </c>
      <c r="F2439" s="822" t="s">
        <v>5442</v>
      </c>
      <c r="G2439" s="822" t="s">
        <v>5443</v>
      </c>
      <c r="H2439" s="831"/>
      <c r="I2439" s="831"/>
      <c r="J2439" s="822"/>
      <c r="K2439" s="822"/>
      <c r="L2439" s="831">
        <v>0.8</v>
      </c>
      <c r="M2439" s="831">
        <v>10.290000000000001</v>
      </c>
      <c r="N2439" s="822">
        <v>1</v>
      </c>
      <c r="O2439" s="822">
        <v>12.862500000000001</v>
      </c>
      <c r="P2439" s="831">
        <v>1</v>
      </c>
      <c r="Q2439" s="831">
        <v>12.86</v>
      </c>
      <c r="R2439" s="827">
        <v>1.2497570456754128</v>
      </c>
      <c r="S2439" s="832">
        <v>12.86</v>
      </c>
    </row>
    <row r="2440" spans="1:19" ht="14.45" customHeight="1" x14ac:dyDescent="0.2">
      <c r="A2440" s="821" t="s">
        <v>5435</v>
      </c>
      <c r="B2440" s="822" t="s">
        <v>5824</v>
      </c>
      <c r="C2440" s="822" t="s">
        <v>599</v>
      </c>
      <c r="D2440" s="822" t="s">
        <v>2883</v>
      </c>
      <c r="E2440" s="822" t="s">
        <v>5437</v>
      </c>
      <c r="F2440" s="822" t="s">
        <v>5444</v>
      </c>
      <c r="G2440" s="822" t="s">
        <v>5445</v>
      </c>
      <c r="H2440" s="831">
        <v>1.2</v>
      </c>
      <c r="I2440" s="831">
        <v>236</v>
      </c>
      <c r="J2440" s="822">
        <v>0.21894830593387021</v>
      </c>
      <c r="K2440" s="822">
        <v>196.66666666666669</v>
      </c>
      <c r="L2440" s="831">
        <v>6.1</v>
      </c>
      <c r="M2440" s="831">
        <v>1077.8799999999999</v>
      </c>
      <c r="N2440" s="822">
        <v>1</v>
      </c>
      <c r="O2440" s="822">
        <v>176.70163934426228</v>
      </c>
      <c r="P2440" s="831">
        <v>8.1999999999999993</v>
      </c>
      <c r="Q2440" s="831">
        <v>1684.2800000000002</v>
      </c>
      <c r="R2440" s="827">
        <v>1.5625858166029618</v>
      </c>
      <c r="S2440" s="832">
        <v>205.40000000000003</v>
      </c>
    </row>
    <row r="2441" spans="1:19" ht="14.45" customHeight="1" x14ac:dyDescent="0.2">
      <c r="A2441" s="821" t="s">
        <v>5435</v>
      </c>
      <c r="B2441" s="822" t="s">
        <v>5824</v>
      </c>
      <c r="C2441" s="822" t="s">
        <v>599</v>
      </c>
      <c r="D2441" s="822" t="s">
        <v>2883</v>
      </c>
      <c r="E2441" s="822" t="s">
        <v>5437</v>
      </c>
      <c r="F2441" s="822" t="s">
        <v>5446</v>
      </c>
      <c r="G2441" s="822"/>
      <c r="H2441" s="831">
        <v>14</v>
      </c>
      <c r="I2441" s="831">
        <v>66393.600000000006</v>
      </c>
      <c r="J2441" s="822"/>
      <c r="K2441" s="822">
        <v>4742.4000000000005</v>
      </c>
      <c r="L2441" s="831"/>
      <c r="M2441" s="831"/>
      <c r="N2441" s="822"/>
      <c r="O2441" s="822"/>
      <c r="P2441" s="831"/>
      <c r="Q2441" s="831"/>
      <c r="R2441" s="827"/>
      <c r="S2441" s="832"/>
    </row>
    <row r="2442" spans="1:19" ht="14.45" customHeight="1" x14ac:dyDescent="0.2">
      <c r="A2442" s="821" t="s">
        <v>5435</v>
      </c>
      <c r="B2442" s="822" t="s">
        <v>5824</v>
      </c>
      <c r="C2442" s="822" t="s">
        <v>599</v>
      </c>
      <c r="D2442" s="822" t="s">
        <v>2883</v>
      </c>
      <c r="E2442" s="822" t="s">
        <v>5437</v>
      </c>
      <c r="F2442" s="822" t="s">
        <v>5448</v>
      </c>
      <c r="G2442" s="822" t="s">
        <v>1341</v>
      </c>
      <c r="H2442" s="831">
        <v>42</v>
      </c>
      <c r="I2442" s="831">
        <v>571.16</v>
      </c>
      <c r="J2442" s="822">
        <v>1.9417964234718161</v>
      </c>
      <c r="K2442" s="822">
        <v>13.599047619047619</v>
      </c>
      <c r="L2442" s="831">
        <v>22</v>
      </c>
      <c r="M2442" s="831">
        <v>294.14</v>
      </c>
      <c r="N2442" s="822">
        <v>1</v>
      </c>
      <c r="O2442" s="822">
        <v>13.37</v>
      </c>
      <c r="P2442" s="831"/>
      <c r="Q2442" s="831"/>
      <c r="R2442" s="827"/>
      <c r="S2442" s="832"/>
    </row>
    <row r="2443" spans="1:19" ht="14.45" customHeight="1" x14ac:dyDescent="0.2">
      <c r="A2443" s="821" t="s">
        <v>5435</v>
      </c>
      <c r="B2443" s="822" t="s">
        <v>5824</v>
      </c>
      <c r="C2443" s="822" t="s">
        <v>599</v>
      </c>
      <c r="D2443" s="822" t="s">
        <v>2883</v>
      </c>
      <c r="E2443" s="822" t="s">
        <v>5437</v>
      </c>
      <c r="F2443" s="822" t="s">
        <v>5449</v>
      </c>
      <c r="G2443" s="822" t="s">
        <v>5450</v>
      </c>
      <c r="H2443" s="831"/>
      <c r="I2443" s="831"/>
      <c r="J2443" s="822"/>
      <c r="K2443" s="822"/>
      <c r="L2443" s="831"/>
      <c r="M2443" s="831"/>
      <c r="N2443" s="822"/>
      <c r="O2443" s="822"/>
      <c r="P2443" s="831">
        <v>3</v>
      </c>
      <c r="Q2443" s="831">
        <v>682.02</v>
      </c>
      <c r="R2443" s="827"/>
      <c r="S2443" s="832">
        <v>227.34</v>
      </c>
    </row>
    <row r="2444" spans="1:19" ht="14.45" customHeight="1" x14ac:dyDescent="0.2">
      <c r="A2444" s="821" t="s">
        <v>5435</v>
      </c>
      <c r="B2444" s="822" t="s">
        <v>5824</v>
      </c>
      <c r="C2444" s="822" t="s">
        <v>599</v>
      </c>
      <c r="D2444" s="822" t="s">
        <v>2883</v>
      </c>
      <c r="E2444" s="822" t="s">
        <v>5437</v>
      </c>
      <c r="F2444" s="822" t="s">
        <v>5451</v>
      </c>
      <c r="G2444" s="822" t="s">
        <v>2057</v>
      </c>
      <c r="H2444" s="831"/>
      <c r="I2444" s="831"/>
      <c r="J2444" s="822"/>
      <c r="K2444" s="822"/>
      <c r="L2444" s="831">
        <v>2</v>
      </c>
      <c r="M2444" s="831">
        <v>8127.04</v>
      </c>
      <c r="N2444" s="822">
        <v>1</v>
      </c>
      <c r="O2444" s="822">
        <v>4063.52</v>
      </c>
      <c r="P2444" s="831">
        <v>1</v>
      </c>
      <c r="Q2444" s="831">
        <v>4742.3999999999996</v>
      </c>
      <c r="R2444" s="827">
        <v>0.58353348820726858</v>
      </c>
      <c r="S2444" s="832">
        <v>4742.3999999999996</v>
      </c>
    </row>
    <row r="2445" spans="1:19" ht="14.45" customHeight="1" x14ac:dyDescent="0.2">
      <c r="A2445" s="821" t="s">
        <v>5435</v>
      </c>
      <c r="B2445" s="822" t="s">
        <v>5824</v>
      </c>
      <c r="C2445" s="822" t="s">
        <v>599</v>
      </c>
      <c r="D2445" s="822" t="s">
        <v>2883</v>
      </c>
      <c r="E2445" s="822" t="s">
        <v>5437</v>
      </c>
      <c r="F2445" s="822" t="s">
        <v>5455</v>
      </c>
      <c r="G2445" s="822" t="s">
        <v>5456</v>
      </c>
      <c r="H2445" s="831"/>
      <c r="I2445" s="831"/>
      <c r="J2445" s="822"/>
      <c r="K2445" s="822"/>
      <c r="L2445" s="831">
        <v>1</v>
      </c>
      <c r="M2445" s="831">
        <v>20521.14</v>
      </c>
      <c r="N2445" s="822">
        <v>1</v>
      </c>
      <c r="O2445" s="822">
        <v>20521.14</v>
      </c>
      <c r="P2445" s="831">
        <v>2</v>
      </c>
      <c r="Q2445" s="831">
        <v>40841.699999999997</v>
      </c>
      <c r="R2445" s="827">
        <v>1.9902256892160961</v>
      </c>
      <c r="S2445" s="832">
        <v>20420.849999999999</v>
      </c>
    </row>
    <row r="2446" spans="1:19" ht="14.45" customHeight="1" x14ac:dyDescent="0.2">
      <c r="A2446" s="821" t="s">
        <v>5435</v>
      </c>
      <c r="B2446" s="822" t="s">
        <v>5824</v>
      </c>
      <c r="C2446" s="822" t="s">
        <v>599</v>
      </c>
      <c r="D2446" s="822" t="s">
        <v>2883</v>
      </c>
      <c r="E2446" s="822" t="s">
        <v>5437</v>
      </c>
      <c r="F2446" s="822" t="s">
        <v>5468</v>
      </c>
      <c r="G2446" s="822" t="s">
        <v>5469</v>
      </c>
      <c r="H2446" s="831">
        <v>4</v>
      </c>
      <c r="I2446" s="831">
        <v>33178.28</v>
      </c>
      <c r="J2446" s="822">
        <v>0.33474259401629203</v>
      </c>
      <c r="K2446" s="822">
        <v>8294.57</v>
      </c>
      <c r="L2446" s="831">
        <v>12</v>
      </c>
      <c r="M2446" s="831">
        <v>99115.8</v>
      </c>
      <c r="N2446" s="822">
        <v>1</v>
      </c>
      <c r="O2446" s="822">
        <v>8259.65</v>
      </c>
      <c r="P2446" s="831">
        <v>12</v>
      </c>
      <c r="Q2446" s="831">
        <v>99115.8</v>
      </c>
      <c r="R2446" s="827">
        <v>1</v>
      </c>
      <c r="S2446" s="832">
        <v>8259.65</v>
      </c>
    </row>
    <row r="2447" spans="1:19" ht="14.45" customHeight="1" x14ac:dyDescent="0.2">
      <c r="A2447" s="821" t="s">
        <v>5435</v>
      </c>
      <c r="B2447" s="822" t="s">
        <v>5824</v>
      </c>
      <c r="C2447" s="822" t="s">
        <v>599</v>
      </c>
      <c r="D2447" s="822" t="s">
        <v>2883</v>
      </c>
      <c r="E2447" s="822" t="s">
        <v>5437</v>
      </c>
      <c r="F2447" s="822" t="s">
        <v>5479</v>
      </c>
      <c r="G2447" s="822" t="s">
        <v>2057</v>
      </c>
      <c r="H2447" s="831"/>
      <c r="I2447" s="831"/>
      <c r="J2447" s="822"/>
      <c r="K2447" s="822"/>
      <c r="L2447" s="831">
        <v>9</v>
      </c>
      <c r="M2447" s="831">
        <v>11617.74</v>
      </c>
      <c r="N2447" s="822">
        <v>1</v>
      </c>
      <c r="O2447" s="822">
        <v>1290.8599999999999</v>
      </c>
      <c r="P2447" s="831"/>
      <c r="Q2447" s="831"/>
      <c r="R2447" s="827"/>
      <c r="S2447" s="832"/>
    </row>
    <row r="2448" spans="1:19" ht="14.45" customHeight="1" x14ac:dyDescent="0.2">
      <c r="A2448" s="821" t="s">
        <v>5435</v>
      </c>
      <c r="B2448" s="822" t="s">
        <v>5824</v>
      </c>
      <c r="C2448" s="822" t="s">
        <v>599</v>
      </c>
      <c r="D2448" s="822" t="s">
        <v>2883</v>
      </c>
      <c r="E2448" s="822" t="s">
        <v>5437</v>
      </c>
      <c r="F2448" s="822" t="s">
        <v>5480</v>
      </c>
      <c r="G2448" s="822" t="s">
        <v>654</v>
      </c>
      <c r="H2448" s="831"/>
      <c r="I2448" s="831"/>
      <c r="J2448" s="822"/>
      <c r="K2448" s="822"/>
      <c r="L2448" s="831"/>
      <c r="M2448" s="831"/>
      <c r="N2448" s="822"/>
      <c r="O2448" s="822"/>
      <c r="P2448" s="831">
        <v>0.1</v>
      </c>
      <c r="Q2448" s="831">
        <v>4.67</v>
      </c>
      <c r="R2448" s="827"/>
      <c r="S2448" s="832">
        <v>46.699999999999996</v>
      </c>
    </row>
    <row r="2449" spans="1:19" ht="14.45" customHeight="1" x14ac:dyDescent="0.2">
      <c r="A2449" s="821" t="s">
        <v>5435</v>
      </c>
      <c r="B2449" s="822" t="s">
        <v>5824</v>
      </c>
      <c r="C2449" s="822" t="s">
        <v>599</v>
      </c>
      <c r="D2449" s="822" t="s">
        <v>2883</v>
      </c>
      <c r="E2449" s="822" t="s">
        <v>5437</v>
      </c>
      <c r="F2449" s="822" t="s">
        <v>5481</v>
      </c>
      <c r="G2449" s="822" t="s">
        <v>1298</v>
      </c>
      <c r="H2449" s="831">
        <v>2.4</v>
      </c>
      <c r="I2449" s="831">
        <v>434.48</v>
      </c>
      <c r="J2449" s="822">
        <v>0.18769169625808904</v>
      </c>
      <c r="K2449" s="822">
        <v>181.03333333333336</v>
      </c>
      <c r="L2449" s="831">
        <v>13.200000000000001</v>
      </c>
      <c r="M2449" s="831">
        <v>2314.86</v>
      </c>
      <c r="N2449" s="822">
        <v>1</v>
      </c>
      <c r="O2449" s="822">
        <v>175.36818181818182</v>
      </c>
      <c r="P2449" s="831">
        <v>17.599999999999998</v>
      </c>
      <c r="Q2449" s="831">
        <v>3083.5200000000004</v>
      </c>
      <c r="R2449" s="827">
        <v>1.3320546382934606</v>
      </c>
      <c r="S2449" s="832">
        <v>175.20000000000005</v>
      </c>
    </row>
    <row r="2450" spans="1:19" ht="14.45" customHeight="1" x14ac:dyDescent="0.2">
      <c r="A2450" s="821" t="s">
        <v>5435</v>
      </c>
      <c r="B2450" s="822" t="s">
        <v>5824</v>
      </c>
      <c r="C2450" s="822" t="s">
        <v>599</v>
      </c>
      <c r="D2450" s="822" t="s">
        <v>2883</v>
      </c>
      <c r="E2450" s="822" t="s">
        <v>5437</v>
      </c>
      <c r="F2450" s="822" t="s">
        <v>5482</v>
      </c>
      <c r="G2450" s="822" t="s">
        <v>816</v>
      </c>
      <c r="H2450" s="831">
        <v>0.60000000000000009</v>
      </c>
      <c r="I2450" s="831">
        <v>51.09</v>
      </c>
      <c r="J2450" s="822">
        <v>0.15435511646877551</v>
      </c>
      <c r="K2450" s="822">
        <v>85.149999999999991</v>
      </c>
      <c r="L2450" s="831">
        <v>5.5</v>
      </c>
      <c r="M2450" s="831">
        <v>330.99</v>
      </c>
      <c r="N2450" s="822">
        <v>1</v>
      </c>
      <c r="O2450" s="822">
        <v>60.18</v>
      </c>
      <c r="P2450" s="831">
        <v>16</v>
      </c>
      <c r="Q2450" s="831">
        <v>956.88000000000011</v>
      </c>
      <c r="R2450" s="827">
        <v>2.8909634732167135</v>
      </c>
      <c r="S2450" s="832">
        <v>59.805000000000007</v>
      </c>
    </row>
    <row r="2451" spans="1:19" ht="14.45" customHeight="1" x14ac:dyDescent="0.2">
      <c r="A2451" s="821" t="s">
        <v>5435</v>
      </c>
      <c r="B2451" s="822" t="s">
        <v>5824</v>
      </c>
      <c r="C2451" s="822" t="s">
        <v>599</v>
      </c>
      <c r="D2451" s="822" t="s">
        <v>2883</v>
      </c>
      <c r="E2451" s="822" t="s">
        <v>5437</v>
      </c>
      <c r="F2451" s="822" t="s">
        <v>5483</v>
      </c>
      <c r="G2451" s="822" t="s">
        <v>3632</v>
      </c>
      <c r="H2451" s="831">
        <v>0.24</v>
      </c>
      <c r="I2451" s="831">
        <v>164.68</v>
      </c>
      <c r="J2451" s="822">
        <v>0.32878134483309379</v>
      </c>
      <c r="K2451" s="822">
        <v>686.16666666666674</v>
      </c>
      <c r="L2451" s="831">
        <v>0.73</v>
      </c>
      <c r="M2451" s="831">
        <v>500.88</v>
      </c>
      <c r="N2451" s="822">
        <v>1</v>
      </c>
      <c r="O2451" s="822">
        <v>686.13698630136992</v>
      </c>
      <c r="P2451" s="831">
        <v>0.39</v>
      </c>
      <c r="Q2451" s="831">
        <v>267.60000000000002</v>
      </c>
      <c r="R2451" s="827">
        <v>0.53425970292285585</v>
      </c>
      <c r="S2451" s="832">
        <v>686.15384615384619</v>
      </c>
    </row>
    <row r="2452" spans="1:19" ht="14.45" customHeight="1" x14ac:dyDescent="0.2">
      <c r="A2452" s="821" t="s">
        <v>5435</v>
      </c>
      <c r="B2452" s="822" t="s">
        <v>5824</v>
      </c>
      <c r="C2452" s="822" t="s">
        <v>599</v>
      </c>
      <c r="D2452" s="822" t="s">
        <v>2883</v>
      </c>
      <c r="E2452" s="822" t="s">
        <v>5437</v>
      </c>
      <c r="F2452" s="822" t="s">
        <v>5484</v>
      </c>
      <c r="G2452" s="822" t="s">
        <v>3632</v>
      </c>
      <c r="H2452" s="831">
        <v>1</v>
      </c>
      <c r="I2452" s="831">
        <v>171.55</v>
      </c>
      <c r="J2452" s="822">
        <v>1</v>
      </c>
      <c r="K2452" s="822">
        <v>171.55</v>
      </c>
      <c r="L2452" s="831">
        <v>1</v>
      </c>
      <c r="M2452" s="831">
        <v>171.55</v>
      </c>
      <c r="N2452" s="822">
        <v>1</v>
      </c>
      <c r="O2452" s="822">
        <v>171.55</v>
      </c>
      <c r="P2452" s="831">
        <v>1</v>
      </c>
      <c r="Q2452" s="831">
        <v>171.55</v>
      </c>
      <c r="R2452" s="827">
        <v>1</v>
      </c>
      <c r="S2452" s="832">
        <v>171.55</v>
      </c>
    </row>
    <row r="2453" spans="1:19" ht="14.45" customHeight="1" x14ac:dyDescent="0.2">
      <c r="A2453" s="821" t="s">
        <v>5435</v>
      </c>
      <c r="B2453" s="822" t="s">
        <v>5824</v>
      </c>
      <c r="C2453" s="822" t="s">
        <v>599</v>
      </c>
      <c r="D2453" s="822" t="s">
        <v>2883</v>
      </c>
      <c r="E2453" s="822" t="s">
        <v>5437</v>
      </c>
      <c r="F2453" s="822" t="s">
        <v>5485</v>
      </c>
      <c r="G2453" s="822" t="s">
        <v>3632</v>
      </c>
      <c r="H2453" s="831"/>
      <c r="I2453" s="831"/>
      <c r="J2453" s="822"/>
      <c r="K2453" s="822"/>
      <c r="L2453" s="831">
        <v>5.07</v>
      </c>
      <c r="M2453" s="831">
        <v>1739.46</v>
      </c>
      <c r="N2453" s="822">
        <v>1</v>
      </c>
      <c r="O2453" s="822">
        <v>343.08875739644969</v>
      </c>
      <c r="P2453" s="831">
        <v>5.0600000000000005</v>
      </c>
      <c r="Q2453" s="831">
        <v>1736.0299999999997</v>
      </c>
      <c r="R2453" s="827">
        <v>0.99802812367056426</v>
      </c>
      <c r="S2453" s="832">
        <v>343.08893280632401</v>
      </c>
    </row>
    <row r="2454" spans="1:19" ht="14.45" customHeight="1" x14ac:dyDescent="0.2">
      <c r="A2454" s="821" t="s">
        <v>5435</v>
      </c>
      <c r="B2454" s="822" t="s">
        <v>5824</v>
      </c>
      <c r="C2454" s="822" t="s">
        <v>599</v>
      </c>
      <c r="D2454" s="822" t="s">
        <v>2883</v>
      </c>
      <c r="E2454" s="822" t="s">
        <v>5437</v>
      </c>
      <c r="F2454" s="822" t="s">
        <v>5487</v>
      </c>
      <c r="G2454" s="822" t="s">
        <v>807</v>
      </c>
      <c r="H2454" s="831">
        <v>0.04</v>
      </c>
      <c r="I2454" s="831">
        <v>11.06</v>
      </c>
      <c r="J2454" s="822">
        <v>2.652278177458034</v>
      </c>
      <c r="K2454" s="822">
        <v>276.5</v>
      </c>
      <c r="L2454" s="831">
        <v>0.02</v>
      </c>
      <c r="M2454" s="831">
        <v>4.17</v>
      </c>
      <c r="N2454" s="822">
        <v>1</v>
      </c>
      <c r="O2454" s="822">
        <v>208.5</v>
      </c>
      <c r="P2454" s="831">
        <v>0.02</v>
      </c>
      <c r="Q2454" s="831">
        <v>4.17</v>
      </c>
      <c r="R2454" s="827">
        <v>1</v>
      </c>
      <c r="S2454" s="832">
        <v>208.5</v>
      </c>
    </row>
    <row r="2455" spans="1:19" ht="14.45" customHeight="1" x14ac:dyDescent="0.2">
      <c r="A2455" s="821" t="s">
        <v>5435</v>
      </c>
      <c r="B2455" s="822" t="s">
        <v>5824</v>
      </c>
      <c r="C2455" s="822" t="s">
        <v>599</v>
      </c>
      <c r="D2455" s="822" t="s">
        <v>2883</v>
      </c>
      <c r="E2455" s="822" t="s">
        <v>5437</v>
      </c>
      <c r="F2455" s="822" t="s">
        <v>5488</v>
      </c>
      <c r="G2455" s="822" t="s">
        <v>5489</v>
      </c>
      <c r="H2455" s="831">
        <v>1</v>
      </c>
      <c r="I2455" s="831">
        <v>117.3</v>
      </c>
      <c r="J2455" s="822">
        <v>7.1428571428571425E-2</v>
      </c>
      <c r="K2455" s="822">
        <v>117.3</v>
      </c>
      <c r="L2455" s="831">
        <v>14</v>
      </c>
      <c r="M2455" s="831">
        <v>1642.2</v>
      </c>
      <c r="N2455" s="822">
        <v>1</v>
      </c>
      <c r="O2455" s="822">
        <v>117.3</v>
      </c>
      <c r="P2455" s="831">
        <v>4.9000000000000004</v>
      </c>
      <c r="Q2455" s="831">
        <v>574.77</v>
      </c>
      <c r="R2455" s="827">
        <v>0.35</v>
      </c>
      <c r="S2455" s="832">
        <v>117.29999999999998</v>
      </c>
    </row>
    <row r="2456" spans="1:19" ht="14.45" customHeight="1" x14ac:dyDescent="0.2">
      <c r="A2456" s="821" t="s">
        <v>5435</v>
      </c>
      <c r="B2456" s="822" t="s">
        <v>5824</v>
      </c>
      <c r="C2456" s="822" t="s">
        <v>599</v>
      </c>
      <c r="D2456" s="822" t="s">
        <v>2883</v>
      </c>
      <c r="E2456" s="822" t="s">
        <v>5437</v>
      </c>
      <c r="F2456" s="822" t="s">
        <v>5490</v>
      </c>
      <c r="G2456" s="822" t="s">
        <v>4160</v>
      </c>
      <c r="H2456" s="831"/>
      <c r="I2456" s="831"/>
      <c r="J2456" s="822"/>
      <c r="K2456" s="822"/>
      <c r="L2456" s="831">
        <v>0.2</v>
      </c>
      <c r="M2456" s="831">
        <v>13.3</v>
      </c>
      <c r="N2456" s="822">
        <v>1</v>
      </c>
      <c r="O2456" s="822">
        <v>66.5</v>
      </c>
      <c r="P2456" s="831"/>
      <c r="Q2456" s="831"/>
      <c r="R2456" s="827"/>
      <c r="S2456" s="832"/>
    </row>
    <row r="2457" spans="1:19" ht="14.45" customHeight="1" x14ac:dyDescent="0.2">
      <c r="A2457" s="821" t="s">
        <v>5435</v>
      </c>
      <c r="B2457" s="822" t="s">
        <v>5824</v>
      </c>
      <c r="C2457" s="822" t="s">
        <v>599</v>
      </c>
      <c r="D2457" s="822" t="s">
        <v>2883</v>
      </c>
      <c r="E2457" s="822" t="s">
        <v>5437</v>
      </c>
      <c r="F2457" s="822" t="s">
        <v>5826</v>
      </c>
      <c r="G2457" s="822" t="s">
        <v>5492</v>
      </c>
      <c r="H2457" s="831"/>
      <c r="I2457" s="831"/>
      <c r="J2457" s="822"/>
      <c r="K2457" s="822"/>
      <c r="L2457" s="831">
        <v>1.1100000000000001</v>
      </c>
      <c r="M2457" s="831">
        <v>3936.7000000000003</v>
      </c>
      <c r="N2457" s="822">
        <v>1</v>
      </c>
      <c r="O2457" s="822">
        <v>3546.5765765765764</v>
      </c>
      <c r="P2457" s="831"/>
      <c r="Q2457" s="831"/>
      <c r="R2457" s="827"/>
      <c r="S2457" s="832"/>
    </row>
    <row r="2458" spans="1:19" ht="14.45" customHeight="1" x14ac:dyDescent="0.2">
      <c r="A2458" s="821" t="s">
        <v>5435</v>
      </c>
      <c r="B2458" s="822" t="s">
        <v>5824</v>
      </c>
      <c r="C2458" s="822" t="s">
        <v>599</v>
      </c>
      <c r="D2458" s="822" t="s">
        <v>2883</v>
      </c>
      <c r="E2458" s="822" t="s">
        <v>5437</v>
      </c>
      <c r="F2458" s="822" t="s">
        <v>5491</v>
      </c>
      <c r="G2458" s="822" t="s">
        <v>5492</v>
      </c>
      <c r="H2458" s="831"/>
      <c r="I2458" s="831"/>
      <c r="J2458" s="822"/>
      <c r="K2458" s="822"/>
      <c r="L2458" s="831">
        <v>1.1100000000000001</v>
      </c>
      <c r="M2458" s="831">
        <v>21614.49</v>
      </c>
      <c r="N2458" s="822">
        <v>1</v>
      </c>
      <c r="O2458" s="822">
        <v>19472.513513513513</v>
      </c>
      <c r="P2458" s="831"/>
      <c r="Q2458" s="831"/>
      <c r="R2458" s="827"/>
      <c r="S2458" s="832"/>
    </row>
    <row r="2459" spans="1:19" ht="14.45" customHeight="1" x14ac:dyDescent="0.2">
      <c r="A2459" s="821" t="s">
        <v>5435</v>
      </c>
      <c r="B2459" s="822" t="s">
        <v>5824</v>
      </c>
      <c r="C2459" s="822" t="s">
        <v>599</v>
      </c>
      <c r="D2459" s="822" t="s">
        <v>2883</v>
      </c>
      <c r="E2459" s="822" t="s">
        <v>5437</v>
      </c>
      <c r="F2459" s="822" t="s">
        <v>5493</v>
      </c>
      <c r="G2459" s="822" t="s">
        <v>945</v>
      </c>
      <c r="H2459" s="831">
        <v>0.09</v>
      </c>
      <c r="I2459" s="831">
        <v>18.059999999999999</v>
      </c>
      <c r="J2459" s="822">
        <v>0.75</v>
      </c>
      <c r="K2459" s="822">
        <v>200.66666666666666</v>
      </c>
      <c r="L2459" s="831">
        <v>0.12</v>
      </c>
      <c r="M2459" s="831">
        <v>24.08</v>
      </c>
      <c r="N2459" s="822">
        <v>1</v>
      </c>
      <c r="O2459" s="822">
        <v>200.66666666666666</v>
      </c>
      <c r="P2459" s="831">
        <v>0.23</v>
      </c>
      <c r="Q2459" s="831">
        <v>42.14</v>
      </c>
      <c r="R2459" s="827">
        <v>1.7500000000000002</v>
      </c>
      <c r="S2459" s="832">
        <v>183.21739130434781</v>
      </c>
    </row>
    <row r="2460" spans="1:19" ht="14.45" customHeight="1" x14ac:dyDescent="0.2">
      <c r="A2460" s="821" t="s">
        <v>5435</v>
      </c>
      <c r="B2460" s="822" t="s">
        <v>5824</v>
      </c>
      <c r="C2460" s="822" t="s">
        <v>599</v>
      </c>
      <c r="D2460" s="822" t="s">
        <v>2883</v>
      </c>
      <c r="E2460" s="822" t="s">
        <v>5437</v>
      </c>
      <c r="F2460" s="822" t="s">
        <v>5494</v>
      </c>
      <c r="G2460" s="822" t="s">
        <v>2512</v>
      </c>
      <c r="H2460" s="831">
        <v>1.75</v>
      </c>
      <c r="I2460" s="831">
        <v>4117.5600000000004</v>
      </c>
      <c r="J2460" s="822"/>
      <c r="K2460" s="822">
        <v>2352.8914285714286</v>
      </c>
      <c r="L2460" s="831"/>
      <c r="M2460" s="831"/>
      <c r="N2460" s="822"/>
      <c r="O2460" s="822"/>
      <c r="P2460" s="831"/>
      <c r="Q2460" s="831"/>
      <c r="R2460" s="827"/>
      <c r="S2460" s="832"/>
    </row>
    <row r="2461" spans="1:19" ht="14.45" customHeight="1" x14ac:dyDescent="0.2">
      <c r="A2461" s="821" t="s">
        <v>5435</v>
      </c>
      <c r="B2461" s="822" t="s">
        <v>5824</v>
      </c>
      <c r="C2461" s="822" t="s">
        <v>599</v>
      </c>
      <c r="D2461" s="822" t="s">
        <v>2883</v>
      </c>
      <c r="E2461" s="822" t="s">
        <v>5437</v>
      </c>
      <c r="F2461" s="822" t="s">
        <v>5508</v>
      </c>
      <c r="G2461" s="822" t="s">
        <v>5509</v>
      </c>
      <c r="H2461" s="831">
        <v>14.23</v>
      </c>
      <c r="I2461" s="831">
        <v>3753.58</v>
      </c>
      <c r="J2461" s="822">
        <v>4.814010157492433</v>
      </c>
      <c r="K2461" s="822">
        <v>263.77933942375262</v>
      </c>
      <c r="L2461" s="831">
        <v>9.9</v>
      </c>
      <c r="M2461" s="831">
        <v>779.72</v>
      </c>
      <c r="N2461" s="822">
        <v>1</v>
      </c>
      <c r="O2461" s="822">
        <v>78.759595959595956</v>
      </c>
      <c r="P2461" s="831"/>
      <c r="Q2461" s="831"/>
      <c r="R2461" s="827"/>
      <c r="S2461" s="832"/>
    </row>
    <row r="2462" spans="1:19" ht="14.45" customHeight="1" x14ac:dyDescent="0.2">
      <c r="A2462" s="821" t="s">
        <v>5435</v>
      </c>
      <c r="B2462" s="822" t="s">
        <v>5824</v>
      </c>
      <c r="C2462" s="822" t="s">
        <v>599</v>
      </c>
      <c r="D2462" s="822" t="s">
        <v>2883</v>
      </c>
      <c r="E2462" s="822" t="s">
        <v>5437</v>
      </c>
      <c r="F2462" s="822" t="s">
        <v>5515</v>
      </c>
      <c r="G2462" s="822" t="s">
        <v>5516</v>
      </c>
      <c r="H2462" s="831">
        <v>14</v>
      </c>
      <c r="I2462" s="831">
        <v>93962.68</v>
      </c>
      <c r="J2462" s="822">
        <v>0.53886458574676155</v>
      </c>
      <c r="K2462" s="822">
        <v>6711.62</v>
      </c>
      <c r="L2462" s="831">
        <v>26</v>
      </c>
      <c r="M2462" s="831">
        <v>174371.59999999998</v>
      </c>
      <c r="N2462" s="822">
        <v>1</v>
      </c>
      <c r="O2462" s="822">
        <v>6706.5999999999995</v>
      </c>
      <c r="P2462" s="831">
        <v>14</v>
      </c>
      <c r="Q2462" s="831">
        <v>93891.08</v>
      </c>
      <c r="R2462" s="827">
        <v>0.5384539684214632</v>
      </c>
      <c r="S2462" s="832">
        <v>6706.505714285714</v>
      </c>
    </row>
    <row r="2463" spans="1:19" ht="14.45" customHeight="1" x14ac:dyDescent="0.2">
      <c r="A2463" s="821" t="s">
        <v>5435</v>
      </c>
      <c r="B2463" s="822" t="s">
        <v>5824</v>
      </c>
      <c r="C2463" s="822" t="s">
        <v>599</v>
      </c>
      <c r="D2463" s="822" t="s">
        <v>2883</v>
      </c>
      <c r="E2463" s="822" t="s">
        <v>5437</v>
      </c>
      <c r="F2463" s="822" t="s">
        <v>5517</v>
      </c>
      <c r="G2463" s="822" t="s">
        <v>5509</v>
      </c>
      <c r="H2463" s="831">
        <v>4.2</v>
      </c>
      <c r="I2463" s="831">
        <v>11078.900000000001</v>
      </c>
      <c r="J2463" s="822">
        <v>16.847219476589469</v>
      </c>
      <c r="K2463" s="822">
        <v>2637.8333333333335</v>
      </c>
      <c r="L2463" s="831">
        <v>1.38</v>
      </c>
      <c r="M2463" s="831">
        <v>657.61</v>
      </c>
      <c r="N2463" s="822">
        <v>1</v>
      </c>
      <c r="O2463" s="822">
        <v>476.52898550724643</v>
      </c>
      <c r="P2463" s="831"/>
      <c r="Q2463" s="831"/>
      <c r="R2463" s="827"/>
      <c r="S2463" s="832"/>
    </row>
    <row r="2464" spans="1:19" ht="14.45" customHeight="1" x14ac:dyDescent="0.2">
      <c r="A2464" s="821" t="s">
        <v>5435</v>
      </c>
      <c r="B2464" s="822" t="s">
        <v>5824</v>
      </c>
      <c r="C2464" s="822" t="s">
        <v>599</v>
      </c>
      <c r="D2464" s="822" t="s">
        <v>2883</v>
      </c>
      <c r="E2464" s="822" t="s">
        <v>5437</v>
      </c>
      <c r="F2464" s="822" t="s">
        <v>5518</v>
      </c>
      <c r="G2464" s="822" t="s">
        <v>5509</v>
      </c>
      <c r="H2464" s="831">
        <v>5</v>
      </c>
      <c r="I2464" s="831">
        <v>6594.55</v>
      </c>
      <c r="J2464" s="822">
        <v>14.677387046516804</v>
      </c>
      <c r="K2464" s="822">
        <v>1318.91</v>
      </c>
      <c r="L2464" s="831">
        <v>2</v>
      </c>
      <c r="M2464" s="831">
        <v>449.3</v>
      </c>
      <c r="N2464" s="822">
        <v>1</v>
      </c>
      <c r="O2464" s="822">
        <v>224.65</v>
      </c>
      <c r="P2464" s="831"/>
      <c r="Q2464" s="831"/>
      <c r="R2464" s="827"/>
      <c r="S2464" s="832"/>
    </row>
    <row r="2465" spans="1:19" ht="14.45" customHeight="1" x14ac:dyDescent="0.2">
      <c r="A2465" s="821" t="s">
        <v>5435</v>
      </c>
      <c r="B2465" s="822" t="s">
        <v>5824</v>
      </c>
      <c r="C2465" s="822" t="s">
        <v>599</v>
      </c>
      <c r="D2465" s="822" t="s">
        <v>2883</v>
      </c>
      <c r="E2465" s="822" t="s">
        <v>5437</v>
      </c>
      <c r="F2465" s="822" t="s">
        <v>5520</v>
      </c>
      <c r="G2465" s="822" t="s">
        <v>2721</v>
      </c>
      <c r="H2465" s="831"/>
      <c r="I2465" s="831"/>
      <c r="J2465" s="822"/>
      <c r="K2465" s="822"/>
      <c r="L2465" s="831"/>
      <c r="M2465" s="831"/>
      <c r="N2465" s="822"/>
      <c r="O2465" s="822"/>
      <c r="P2465" s="831">
        <v>0.4</v>
      </c>
      <c r="Q2465" s="831">
        <v>230.68</v>
      </c>
      <c r="R2465" s="827"/>
      <c r="S2465" s="832">
        <v>576.69999999999993</v>
      </c>
    </row>
    <row r="2466" spans="1:19" ht="14.45" customHeight="1" x14ac:dyDescent="0.2">
      <c r="A2466" s="821" t="s">
        <v>5435</v>
      </c>
      <c r="B2466" s="822" t="s">
        <v>5824</v>
      </c>
      <c r="C2466" s="822" t="s">
        <v>599</v>
      </c>
      <c r="D2466" s="822" t="s">
        <v>2883</v>
      </c>
      <c r="E2466" s="822" t="s">
        <v>5437</v>
      </c>
      <c r="F2466" s="822" t="s">
        <v>5521</v>
      </c>
      <c r="G2466" s="822" t="s">
        <v>2721</v>
      </c>
      <c r="H2466" s="831"/>
      <c r="I2466" s="831"/>
      <c r="J2466" s="822"/>
      <c r="K2466" s="822"/>
      <c r="L2466" s="831"/>
      <c r="M2466" s="831"/>
      <c r="N2466" s="822"/>
      <c r="O2466" s="822"/>
      <c r="P2466" s="831">
        <v>1.4</v>
      </c>
      <c r="Q2466" s="831">
        <v>747.04</v>
      </c>
      <c r="R2466" s="827"/>
      <c r="S2466" s="832">
        <v>533.6</v>
      </c>
    </row>
    <row r="2467" spans="1:19" ht="14.45" customHeight="1" x14ac:dyDescent="0.2">
      <c r="A2467" s="821" t="s">
        <v>5435</v>
      </c>
      <c r="B2467" s="822" t="s">
        <v>5824</v>
      </c>
      <c r="C2467" s="822" t="s">
        <v>599</v>
      </c>
      <c r="D2467" s="822" t="s">
        <v>2883</v>
      </c>
      <c r="E2467" s="822" t="s">
        <v>5437</v>
      </c>
      <c r="F2467" s="822" t="s">
        <v>5525</v>
      </c>
      <c r="G2467" s="822" t="s">
        <v>5526</v>
      </c>
      <c r="H2467" s="831"/>
      <c r="I2467" s="831"/>
      <c r="J2467" s="822"/>
      <c r="K2467" s="822"/>
      <c r="L2467" s="831">
        <v>1</v>
      </c>
      <c r="M2467" s="831">
        <v>3260.76</v>
      </c>
      <c r="N2467" s="822">
        <v>1</v>
      </c>
      <c r="O2467" s="822">
        <v>3260.76</v>
      </c>
      <c r="P2467" s="831">
        <v>6</v>
      </c>
      <c r="Q2467" s="831">
        <v>19245.36</v>
      </c>
      <c r="R2467" s="827">
        <v>5.9021087108526844</v>
      </c>
      <c r="S2467" s="832">
        <v>3207.56</v>
      </c>
    </row>
    <row r="2468" spans="1:19" ht="14.45" customHeight="1" x14ac:dyDescent="0.2">
      <c r="A2468" s="821" t="s">
        <v>5435</v>
      </c>
      <c r="B2468" s="822" t="s">
        <v>5824</v>
      </c>
      <c r="C2468" s="822" t="s">
        <v>599</v>
      </c>
      <c r="D2468" s="822" t="s">
        <v>2883</v>
      </c>
      <c r="E2468" s="822" t="s">
        <v>5437</v>
      </c>
      <c r="F2468" s="822" t="s">
        <v>5527</v>
      </c>
      <c r="G2468" s="822" t="s">
        <v>5526</v>
      </c>
      <c r="H2468" s="831"/>
      <c r="I2468" s="831"/>
      <c r="J2468" s="822"/>
      <c r="K2468" s="822"/>
      <c r="L2468" s="831"/>
      <c r="M2468" s="831"/>
      <c r="N2468" s="822"/>
      <c r="O2468" s="822"/>
      <c r="P2468" s="831">
        <v>2</v>
      </c>
      <c r="Q2468" s="831">
        <v>7869.1</v>
      </c>
      <c r="R2468" s="827"/>
      <c r="S2468" s="832">
        <v>3934.55</v>
      </c>
    </row>
    <row r="2469" spans="1:19" ht="14.45" customHeight="1" x14ac:dyDescent="0.2">
      <c r="A2469" s="821" t="s">
        <v>5435</v>
      </c>
      <c r="B2469" s="822" t="s">
        <v>5824</v>
      </c>
      <c r="C2469" s="822" t="s">
        <v>599</v>
      </c>
      <c r="D2469" s="822" t="s">
        <v>2883</v>
      </c>
      <c r="E2469" s="822" t="s">
        <v>5437</v>
      </c>
      <c r="F2469" s="822" t="s">
        <v>5535</v>
      </c>
      <c r="G2469" s="822" t="s">
        <v>758</v>
      </c>
      <c r="H2469" s="831">
        <v>2.44</v>
      </c>
      <c r="I2469" s="831">
        <v>2034.37</v>
      </c>
      <c r="J2469" s="822">
        <v>1.4172547598977308</v>
      </c>
      <c r="K2469" s="822">
        <v>833.75819672131149</v>
      </c>
      <c r="L2469" s="831">
        <v>2.73</v>
      </c>
      <c r="M2469" s="831">
        <v>1435.43</v>
      </c>
      <c r="N2469" s="822">
        <v>1</v>
      </c>
      <c r="O2469" s="822">
        <v>525.79853479853477</v>
      </c>
      <c r="P2469" s="831">
        <v>4.16</v>
      </c>
      <c r="Q2469" s="831">
        <v>2187.35</v>
      </c>
      <c r="R2469" s="827">
        <v>1.5238290965076666</v>
      </c>
      <c r="S2469" s="832">
        <v>525.80528846153845</v>
      </c>
    </row>
    <row r="2470" spans="1:19" ht="14.45" customHeight="1" x14ac:dyDescent="0.2">
      <c r="A2470" s="821" t="s">
        <v>5435</v>
      </c>
      <c r="B2470" s="822" t="s">
        <v>5824</v>
      </c>
      <c r="C2470" s="822" t="s">
        <v>599</v>
      </c>
      <c r="D2470" s="822" t="s">
        <v>2883</v>
      </c>
      <c r="E2470" s="822" t="s">
        <v>5437</v>
      </c>
      <c r="F2470" s="822" t="s">
        <v>5536</v>
      </c>
      <c r="G2470" s="822" t="s">
        <v>758</v>
      </c>
      <c r="H2470" s="831">
        <v>6.74</v>
      </c>
      <c r="I2470" s="831">
        <v>2378.56</v>
      </c>
      <c r="J2470" s="822">
        <v>0.31874312377802583</v>
      </c>
      <c r="K2470" s="822">
        <v>352.90207715133528</v>
      </c>
      <c r="L2470" s="831">
        <v>34.090000000000003</v>
      </c>
      <c r="M2470" s="831">
        <v>7462.31</v>
      </c>
      <c r="N2470" s="822">
        <v>1</v>
      </c>
      <c r="O2470" s="822">
        <v>218.90026400704016</v>
      </c>
      <c r="P2470" s="831">
        <v>11.8</v>
      </c>
      <c r="Q2470" s="831">
        <v>2583.02</v>
      </c>
      <c r="R2470" s="827">
        <v>0.3461421463327039</v>
      </c>
      <c r="S2470" s="832">
        <v>218.89999999999998</v>
      </c>
    </row>
    <row r="2471" spans="1:19" ht="14.45" customHeight="1" x14ac:dyDescent="0.2">
      <c r="A2471" s="821" t="s">
        <v>5435</v>
      </c>
      <c r="B2471" s="822" t="s">
        <v>5824</v>
      </c>
      <c r="C2471" s="822" t="s">
        <v>599</v>
      </c>
      <c r="D2471" s="822" t="s">
        <v>2883</v>
      </c>
      <c r="E2471" s="822" t="s">
        <v>5437</v>
      </c>
      <c r="F2471" s="822" t="s">
        <v>5537</v>
      </c>
      <c r="G2471" s="822" t="s">
        <v>758</v>
      </c>
      <c r="H2471" s="831">
        <v>3.13</v>
      </c>
      <c r="I2471" s="831">
        <v>291.31</v>
      </c>
      <c r="J2471" s="822">
        <v>0.12806861745155279</v>
      </c>
      <c r="K2471" s="822">
        <v>93.070287539936103</v>
      </c>
      <c r="L2471" s="831">
        <v>28.72</v>
      </c>
      <c r="M2471" s="831">
        <v>2274.64</v>
      </c>
      <c r="N2471" s="822">
        <v>1</v>
      </c>
      <c r="O2471" s="822">
        <v>79.200557103064071</v>
      </c>
      <c r="P2471" s="831">
        <v>16.93</v>
      </c>
      <c r="Q2471" s="831">
        <v>1340.8600000000001</v>
      </c>
      <c r="R2471" s="827">
        <v>0.58948229170330257</v>
      </c>
      <c r="S2471" s="832">
        <v>79.200236266981705</v>
      </c>
    </row>
    <row r="2472" spans="1:19" ht="14.45" customHeight="1" x14ac:dyDescent="0.2">
      <c r="A2472" s="821" t="s">
        <v>5435</v>
      </c>
      <c r="B2472" s="822" t="s">
        <v>5824</v>
      </c>
      <c r="C2472" s="822" t="s">
        <v>599</v>
      </c>
      <c r="D2472" s="822" t="s">
        <v>2883</v>
      </c>
      <c r="E2472" s="822" t="s">
        <v>5437</v>
      </c>
      <c r="F2472" s="822" t="s">
        <v>5538</v>
      </c>
      <c r="G2472" s="822" t="s">
        <v>758</v>
      </c>
      <c r="H2472" s="831"/>
      <c r="I2472" s="831"/>
      <c r="J2472" s="822"/>
      <c r="K2472" s="822"/>
      <c r="L2472" s="831">
        <v>0.31</v>
      </c>
      <c r="M2472" s="831">
        <v>227.78</v>
      </c>
      <c r="N2472" s="822">
        <v>1</v>
      </c>
      <c r="O2472" s="822">
        <v>734.77419354838707</v>
      </c>
      <c r="P2472" s="831"/>
      <c r="Q2472" s="831"/>
      <c r="R2472" s="827"/>
      <c r="S2472" s="832"/>
    </row>
    <row r="2473" spans="1:19" ht="14.45" customHeight="1" x14ac:dyDescent="0.2">
      <c r="A2473" s="821" t="s">
        <v>5435</v>
      </c>
      <c r="B2473" s="822" t="s">
        <v>5824</v>
      </c>
      <c r="C2473" s="822" t="s">
        <v>599</v>
      </c>
      <c r="D2473" s="822" t="s">
        <v>2883</v>
      </c>
      <c r="E2473" s="822" t="s">
        <v>5437</v>
      </c>
      <c r="F2473" s="822" t="s">
        <v>5539</v>
      </c>
      <c r="G2473" s="822" t="s">
        <v>1230</v>
      </c>
      <c r="H2473" s="831">
        <v>0.53</v>
      </c>
      <c r="I2473" s="831">
        <v>379.31</v>
      </c>
      <c r="J2473" s="822">
        <v>0.6171555946047087</v>
      </c>
      <c r="K2473" s="822">
        <v>715.67924528301887</v>
      </c>
      <c r="L2473" s="831">
        <v>5.8900000000000006</v>
      </c>
      <c r="M2473" s="831">
        <v>614.61</v>
      </c>
      <c r="N2473" s="822">
        <v>1</v>
      </c>
      <c r="O2473" s="822">
        <v>104.34804753820033</v>
      </c>
      <c r="P2473" s="831">
        <v>8.82</v>
      </c>
      <c r="Q2473" s="831">
        <v>920.3</v>
      </c>
      <c r="R2473" s="827">
        <v>1.4973723174045328</v>
      </c>
      <c r="S2473" s="832">
        <v>104.34240362811791</v>
      </c>
    </row>
    <row r="2474" spans="1:19" ht="14.45" customHeight="1" x14ac:dyDescent="0.2">
      <c r="A2474" s="821" t="s">
        <v>5435</v>
      </c>
      <c r="B2474" s="822" t="s">
        <v>5824</v>
      </c>
      <c r="C2474" s="822" t="s">
        <v>599</v>
      </c>
      <c r="D2474" s="822" t="s">
        <v>2883</v>
      </c>
      <c r="E2474" s="822" t="s">
        <v>5437</v>
      </c>
      <c r="F2474" s="822" t="s">
        <v>5540</v>
      </c>
      <c r="G2474" s="822" t="s">
        <v>1230</v>
      </c>
      <c r="H2474" s="831">
        <v>8.1199999999999992</v>
      </c>
      <c r="I2474" s="831">
        <v>9194.4599999999991</v>
      </c>
      <c r="J2474" s="822">
        <v>1.6031014293634989</v>
      </c>
      <c r="K2474" s="822">
        <v>1132.3226600985222</v>
      </c>
      <c r="L2474" s="831">
        <v>31.95</v>
      </c>
      <c r="M2474" s="831">
        <v>5735.42</v>
      </c>
      <c r="N2474" s="822">
        <v>1</v>
      </c>
      <c r="O2474" s="822">
        <v>179.51236306729265</v>
      </c>
      <c r="P2474" s="831">
        <v>1.47</v>
      </c>
      <c r="Q2474" s="831">
        <v>266.22000000000003</v>
      </c>
      <c r="R2474" s="827">
        <v>4.6416827363994273E-2</v>
      </c>
      <c r="S2474" s="832">
        <v>181.10204081632656</v>
      </c>
    </row>
    <row r="2475" spans="1:19" ht="14.45" customHeight="1" x14ac:dyDescent="0.2">
      <c r="A2475" s="821" t="s">
        <v>5435</v>
      </c>
      <c r="B2475" s="822" t="s">
        <v>5824</v>
      </c>
      <c r="C2475" s="822" t="s">
        <v>599</v>
      </c>
      <c r="D2475" s="822" t="s">
        <v>2883</v>
      </c>
      <c r="E2475" s="822" t="s">
        <v>5437</v>
      </c>
      <c r="F2475" s="822" t="s">
        <v>5543</v>
      </c>
      <c r="G2475" s="822" t="s">
        <v>2512</v>
      </c>
      <c r="H2475" s="831">
        <v>5.0999999999999996</v>
      </c>
      <c r="I2475" s="831">
        <v>3999.93</v>
      </c>
      <c r="J2475" s="822"/>
      <c r="K2475" s="822">
        <v>784.30000000000007</v>
      </c>
      <c r="L2475" s="831"/>
      <c r="M2475" s="831"/>
      <c r="N2475" s="822"/>
      <c r="O2475" s="822"/>
      <c r="P2475" s="831"/>
      <c r="Q2475" s="831"/>
      <c r="R2475" s="827"/>
      <c r="S2475" s="832"/>
    </row>
    <row r="2476" spans="1:19" ht="14.45" customHeight="1" x14ac:dyDescent="0.2">
      <c r="A2476" s="821" t="s">
        <v>5435</v>
      </c>
      <c r="B2476" s="822" t="s">
        <v>5824</v>
      </c>
      <c r="C2476" s="822" t="s">
        <v>599</v>
      </c>
      <c r="D2476" s="822" t="s">
        <v>2883</v>
      </c>
      <c r="E2476" s="822" t="s">
        <v>5437</v>
      </c>
      <c r="F2476" s="822" t="s">
        <v>5547</v>
      </c>
      <c r="G2476" s="822" t="s">
        <v>912</v>
      </c>
      <c r="H2476" s="831">
        <v>2.1999999999999997</v>
      </c>
      <c r="I2476" s="831">
        <v>416.57</v>
      </c>
      <c r="J2476" s="822">
        <v>7.5855023799725405E-2</v>
      </c>
      <c r="K2476" s="822">
        <v>189.35000000000002</v>
      </c>
      <c r="L2476" s="831">
        <v>34.47</v>
      </c>
      <c r="M2476" s="831">
        <v>5491.66</v>
      </c>
      <c r="N2476" s="822">
        <v>1</v>
      </c>
      <c r="O2476" s="822">
        <v>159.31708732230925</v>
      </c>
      <c r="P2476" s="831">
        <v>22.4</v>
      </c>
      <c r="Q2476" s="831">
        <v>3258.0000000000005</v>
      </c>
      <c r="R2476" s="827">
        <v>0.59326323916629953</v>
      </c>
      <c r="S2476" s="832">
        <v>145.44642857142861</v>
      </c>
    </row>
    <row r="2477" spans="1:19" ht="14.45" customHeight="1" x14ac:dyDescent="0.2">
      <c r="A2477" s="821" t="s">
        <v>5435</v>
      </c>
      <c r="B2477" s="822" t="s">
        <v>5824</v>
      </c>
      <c r="C2477" s="822" t="s">
        <v>599</v>
      </c>
      <c r="D2477" s="822" t="s">
        <v>2883</v>
      </c>
      <c r="E2477" s="822" t="s">
        <v>5437</v>
      </c>
      <c r="F2477" s="822" t="s">
        <v>5549</v>
      </c>
      <c r="G2477" s="822" t="s">
        <v>2512</v>
      </c>
      <c r="H2477" s="831">
        <v>3.49</v>
      </c>
      <c r="I2477" s="831">
        <v>821.16</v>
      </c>
      <c r="J2477" s="822">
        <v>1.2740644200335134</v>
      </c>
      <c r="K2477" s="822">
        <v>235.28939828080226</v>
      </c>
      <c r="L2477" s="831">
        <v>7.1099999999999994</v>
      </c>
      <c r="M2477" s="831">
        <v>644.52</v>
      </c>
      <c r="N2477" s="822">
        <v>1</v>
      </c>
      <c r="O2477" s="822">
        <v>90.649789029535867</v>
      </c>
      <c r="P2477" s="831">
        <v>17.53</v>
      </c>
      <c r="Q2477" s="831">
        <v>1589.1000000000001</v>
      </c>
      <c r="R2477" s="827">
        <v>2.4655557624278535</v>
      </c>
      <c r="S2477" s="832">
        <v>90.650313747860807</v>
      </c>
    </row>
    <row r="2478" spans="1:19" ht="14.45" customHeight="1" x14ac:dyDescent="0.2">
      <c r="A2478" s="821" t="s">
        <v>5435</v>
      </c>
      <c r="B2478" s="822" t="s">
        <v>5824</v>
      </c>
      <c r="C2478" s="822" t="s">
        <v>599</v>
      </c>
      <c r="D2478" s="822" t="s">
        <v>2883</v>
      </c>
      <c r="E2478" s="822" t="s">
        <v>5437</v>
      </c>
      <c r="F2478" s="822" t="s">
        <v>5555</v>
      </c>
      <c r="G2478" s="822" t="s">
        <v>5556</v>
      </c>
      <c r="H2478" s="831">
        <v>2</v>
      </c>
      <c r="I2478" s="831">
        <v>732.02</v>
      </c>
      <c r="J2478" s="822">
        <v>1.5424260941022778</v>
      </c>
      <c r="K2478" s="822">
        <v>366.01</v>
      </c>
      <c r="L2478" s="831">
        <v>5.64</v>
      </c>
      <c r="M2478" s="831">
        <v>474.59</v>
      </c>
      <c r="N2478" s="822">
        <v>1</v>
      </c>
      <c r="O2478" s="822">
        <v>84.14716312056737</v>
      </c>
      <c r="P2478" s="831">
        <v>7.1999999999999993</v>
      </c>
      <c r="Q2478" s="831">
        <v>644.82999999999993</v>
      </c>
      <c r="R2478" s="827">
        <v>1.3587096230430475</v>
      </c>
      <c r="S2478" s="832">
        <v>89.55972222222222</v>
      </c>
    </row>
    <row r="2479" spans="1:19" ht="14.45" customHeight="1" x14ac:dyDescent="0.2">
      <c r="A2479" s="821" t="s">
        <v>5435</v>
      </c>
      <c r="B2479" s="822" t="s">
        <v>5824</v>
      </c>
      <c r="C2479" s="822" t="s">
        <v>599</v>
      </c>
      <c r="D2479" s="822" t="s">
        <v>2883</v>
      </c>
      <c r="E2479" s="822" t="s">
        <v>5437</v>
      </c>
      <c r="F2479" s="822" t="s">
        <v>5557</v>
      </c>
      <c r="G2479" s="822" t="s">
        <v>5558</v>
      </c>
      <c r="H2479" s="831"/>
      <c r="I2479" s="831"/>
      <c r="J2479" s="822"/>
      <c r="K2479" s="822"/>
      <c r="L2479" s="831">
        <v>7</v>
      </c>
      <c r="M2479" s="831">
        <v>51349.06</v>
      </c>
      <c r="N2479" s="822">
        <v>1</v>
      </c>
      <c r="O2479" s="822">
        <v>7335.58</v>
      </c>
      <c r="P2479" s="831">
        <v>3.9</v>
      </c>
      <c r="Q2479" s="831">
        <v>25045.85</v>
      </c>
      <c r="R2479" s="827">
        <v>0.48775673790328389</v>
      </c>
      <c r="S2479" s="832">
        <v>6422.0128205128203</v>
      </c>
    </row>
    <row r="2480" spans="1:19" ht="14.45" customHeight="1" x14ac:dyDescent="0.2">
      <c r="A2480" s="821" t="s">
        <v>5435</v>
      </c>
      <c r="B2480" s="822" t="s">
        <v>5824</v>
      </c>
      <c r="C2480" s="822" t="s">
        <v>599</v>
      </c>
      <c r="D2480" s="822" t="s">
        <v>2883</v>
      </c>
      <c r="E2480" s="822" t="s">
        <v>5437</v>
      </c>
      <c r="F2480" s="822" t="s">
        <v>5559</v>
      </c>
      <c r="G2480" s="822" t="s">
        <v>5556</v>
      </c>
      <c r="H2480" s="831">
        <v>2.04</v>
      </c>
      <c r="I2480" s="831">
        <v>2986.6</v>
      </c>
      <c r="J2480" s="822">
        <v>1.5844872407024244</v>
      </c>
      <c r="K2480" s="822">
        <v>1464.0196078431372</v>
      </c>
      <c r="L2480" s="831">
        <v>6</v>
      </c>
      <c r="M2480" s="831">
        <v>1884.9</v>
      </c>
      <c r="N2480" s="822">
        <v>1</v>
      </c>
      <c r="O2480" s="822">
        <v>314.15000000000003</v>
      </c>
      <c r="P2480" s="831">
        <v>11.219999999999999</v>
      </c>
      <c r="Q2480" s="831">
        <v>3879.5499999999997</v>
      </c>
      <c r="R2480" s="827">
        <v>2.0582259005782797</v>
      </c>
      <c r="S2480" s="832">
        <v>345.77094474153301</v>
      </c>
    </row>
    <row r="2481" spans="1:19" ht="14.45" customHeight="1" x14ac:dyDescent="0.2">
      <c r="A2481" s="821" t="s">
        <v>5435</v>
      </c>
      <c r="B2481" s="822" t="s">
        <v>5824</v>
      </c>
      <c r="C2481" s="822" t="s">
        <v>599</v>
      </c>
      <c r="D2481" s="822" t="s">
        <v>2883</v>
      </c>
      <c r="E2481" s="822" t="s">
        <v>5437</v>
      </c>
      <c r="F2481" s="822" t="s">
        <v>5560</v>
      </c>
      <c r="G2481" s="822" t="s">
        <v>2174</v>
      </c>
      <c r="H2481" s="831"/>
      <c r="I2481" s="831"/>
      <c r="J2481" s="822"/>
      <c r="K2481" s="822"/>
      <c r="L2481" s="831"/>
      <c r="M2481" s="831"/>
      <c r="N2481" s="822"/>
      <c r="O2481" s="822"/>
      <c r="P2481" s="831">
        <v>1</v>
      </c>
      <c r="Q2481" s="831">
        <v>42782.86</v>
      </c>
      <c r="R2481" s="827"/>
      <c r="S2481" s="832">
        <v>42782.86</v>
      </c>
    </row>
    <row r="2482" spans="1:19" ht="14.45" customHeight="1" x14ac:dyDescent="0.2">
      <c r="A2482" s="821" t="s">
        <v>5435</v>
      </c>
      <c r="B2482" s="822" t="s">
        <v>5824</v>
      </c>
      <c r="C2482" s="822" t="s">
        <v>599</v>
      </c>
      <c r="D2482" s="822" t="s">
        <v>2883</v>
      </c>
      <c r="E2482" s="822" t="s">
        <v>5437</v>
      </c>
      <c r="F2482" s="822" t="s">
        <v>5563</v>
      </c>
      <c r="G2482" s="822" t="s">
        <v>5564</v>
      </c>
      <c r="H2482" s="831">
        <v>1.2</v>
      </c>
      <c r="I2482" s="831">
        <v>495.77</v>
      </c>
      <c r="J2482" s="822">
        <v>0.35928226162955018</v>
      </c>
      <c r="K2482" s="822">
        <v>413.14166666666665</v>
      </c>
      <c r="L2482" s="831">
        <v>3.34</v>
      </c>
      <c r="M2482" s="831">
        <v>1379.8899999999999</v>
      </c>
      <c r="N2482" s="822">
        <v>1</v>
      </c>
      <c r="O2482" s="822">
        <v>413.14071856287421</v>
      </c>
      <c r="P2482" s="831">
        <v>9.1900000000000013</v>
      </c>
      <c r="Q2482" s="831">
        <v>4018.25</v>
      </c>
      <c r="R2482" s="827">
        <v>2.9120074788570105</v>
      </c>
      <c r="S2482" s="832">
        <v>437.24156692056579</v>
      </c>
    </row>
    <row r="2483" spans="1:19" ht="14.45" customHeight="1" x14ac:dyDescent="0.2">
      <c r="A2483" s="821" t="s">
        <v>5435</v>
      </c>
      <c r="B2483" s="822" t="s">
        <v>5824</v>
      </c>
      <c r="C2483" s="822" t="s">
        <v>599</v>
      </c>
      <c r="D2483" s="822" t="s">
        <v>2883</v>
      </c>
      <c r="E2483" s="822" t="s">
        <v>5437</v>
      </c>
      <c r="F2483" s="822" t="s">
        <v>5569</v>
      </c>
      <c r="G2483" s="822" t="s">
        <v>5556</v>
      </c>
      <c r="H2483" s="831">
        <v>1</v>
      </c>
      <c r="I2483" s="831">
        <v>2928.05</v>
      </c>
      <c r="J2483" s="822"/>
      <c r="K2483" s="822">
        <v>2928.05</v>
      </c>
      <c r="L2483" s="831"/>
      <c r="M2483" s="831"/>
      <c r="N2483" s="822"/>
      <c r="O2483" s="822"/>
      <c r="P2483" s="831"/>
      <c r="Q2483" s="831"/>
      <c r="R2483" s="827"/>
      <c r="S2483" s="832"/>
    </row>
    <row r="2484" spans="1:19" ht="14.45" customHeight="1" x14ac:dyDescent="0.2">
      <c r="A2484" s="821" t="s">
        <v>5435</v>
      </c>
      <c r="B2484" s="822" t="s">
        <v>5824</v>
      </c>
      <c r="C2484" s="822" t="s">
        <v>599</v>
      </c>
      <c r="D2484" s="822" t="s">
        <v>2883</v>
      </c>
      <c r="E2484" s="822" t="s">
        <v>5437</v>
      </c>
      <c r="F2484" s="822" t="s">
        <v>5572</v>
      </c>
      <c r="G2484" s="822" t="s">
        <v>2530</v>
      </c>
      <c r="H2484" s="831">
        <v>1</v>
      </c>
      <c r="I2484" s="831">
        <v>1749.08</v>
      </c>
      <c r="J2484" s="822">
        <v>21.356288156288155</v>
      </c>
      <c r="K2484" s="822">
        <v>1749.08</v>
      </c>
      <c r="L2484" s="831">
        <v>1</v>
      </c>
      <c r="M2484" s="831">
        <v>81.900000000000006</v>
      </c>
      <c r="N2484" s="822">
        <v>1</v>
      </c>
      <c r="O2484" s="822">
        <v>81.900000000000006</v>
      </c>
      <c r="P2484" s="831">
        <v>4</v>
      </c>
      <c r="Q2484" s="831">
        <v>327.29999999999995</v>
      </c>
      <c r="R2484" s="827">
        <v>3.9963369963369955</v>
      </c>
      <c r="S2484" s="832">
        <v>81.824999999999989</v>
      </c>
    </row>
    <row r="2485" spans="1:19" ht="14.45" customHeight="1" x14ac:dyDescent="0.2">
      <c r="A2485" s="821" t="s">
        <v>5435</v>
      </c>
      <c r="B2485" s="822" t="s">
        <v>5824</v>
      </c>
      <c r="C2485" s="822" t="s">
        <v>599</v>
      </c>
      <c r="D2485" s="822" t="s">
        <v>2883</v>
      </c>
      <c r="E2485" s="822" t="s">
        <v>5437</v>
      </c>
      <c r="F2485" s="822" t="s">
        <v>5573</v>
      </c>
      <c r="G2485" s="822" t="s">
        <v>2645</v>
      </c>
      <c r="H2485" s="831">
        <v>1.25</v>
      </c>
      <c r="I2485" s="831">
        <v>352.18</v>
      </c>
      <c r="J2485" s="822">
        <v>0.26490454771110078</v>
      </c>
      <c r="K2485" s="822">
        <v>281.74400000000003</v>
      </c>
      <c r="L2485" s="831">
        <v>4.8</v>
      </c>
      <c r="M2485" s="831">
        <v>1329.4599999999998</v>
      </c>
      <c r="N2485" s="822">
        <v>1</v>
      </c>
      <c r="O2485" s="822">
        <v>276.9708333333333</v>
      </c>
      <c r="P2485" s="831">
        <v>5.9</v>
      </c>
      <c r="Q2485" s="831">
        <v>1616.6</v>
      </c>
      <c r="R2485" s="827">
        <v>1.2159824289561176</v>
      </c>
      <c r="S2485" s="832">
        <v>273.99999999999994</v>
      </c>
    </row>
    <row r="2486" spans="1:19" ht="14.45" customHeight="1" x14ac:dyDescent="0.2">
      <c r="A2486" s="821" t="s">
        <v>5435</v>
      </c>
      <c r="B2486" s="822" t="s">
        <v>5824</v>
      </c>
      <c r="C2486" s="822" t="s">
        <v>599</v>
      </c>
      <c r="D2486" s="822" t="s">
        <v>2883</v>
      </c>
      <c r="E2486" s="822" t="s">
        <v>5437</v>
      </c>
      <c r="F2486" s="822" t="s">
        <v>5583</v>
      </c>
      <c r="G2486" s="822" t="s">
        <v>2810</v>
      </c>
      <c r="H2486" s="831"/>
      <c r="I2486" s="831"/>
      <c r="J2486" s="822"/>
      <c r="K2486" s="822"/>
      <c r="L2486" s="831"/>
      <c r="M2486" s="831"/>
      <c r="N2486" s="822"/>
      <c r="O2486" s="822"/>
      <c r="P2486" s="831">
        <v>2</v>
      </c>
      <c r="Q2486" s="831">
        <v>3453.55</v>
      </c>
      <c r="R2486" s="827"/>
      <c r="S2486" s="832">
        <v>1726.7750000000001</v>
      </c>
    </row>
    <row r="2487" spans="1:19" ht="14.45" customHeight="1" x14ac:dyDescent="0.2">
      <c r="A2487" s="821" t="s">
        <v>5435</v>
      </c>
      <c r="B2487" s="822" t="s">
        <v>5824</v>
      </c>
      <c r="C2487" s="822" t="s">
        <v>599</v>
      </c>
      <c r="D2487" s="822" t="s">
        <v>2883</v>
      </c>
      <c r="E2487" s="822" t="s">
        <v>5437</v>
      </c>
      <c r="F2487" s="822" t="s">
        <v>5584</v>
      </c>
      <c r="G2487" s="822" t="s">
        <v>5585</v>
      </c>
      <c r="H2487" s="831"/>
      <c r="I2487" s="831"/>
      <c r="J2487" s="822"/>
      <c r="K2487" s="822"/>
      <c r="L2487" s="831">
        <v>37</v>
      </c>
      <c r="M2487" s="831">
        <v>151232.27000000002</v>
      </c>
      <c r="N2487" s="822">
        <v>1</v>
      </c>
      <c r="O2487" s="822">
        <v>4087.3586486486493</v>
      </c>
      <c r="P2487" s="831">
        <v>36</v>
      </c>
      <c r="Q2487" s="831">
        <v>146975.95000000001</v>
      </c>
      <c r="R2487" s="827">
        <v>0.97185574216402359</v>
      </c>
      <c r="S2487" s="832">
        <v>4082.6652777777781</v>
      </c>
    </row>
    <row r="2488" spans="1:19" ht="14.45" customHeight="1" x14ac:dyDescent="0.2">
      <c r="A2488" s="821" t="s">
        <v>5435</v>
      </c>
      <c r="B2488" s="822" t="s">
        <v>5824</v>
      </c>
      <c r="C2488" s="822" t="s">
        <v>599</v>
      </c>
      <c r="D2488" s="822" t="s">
        <v>2883</v>
      </c>
      <c r="E2488" s="822" t="s">
        <v>5437</v>
      </c>
      <c r="F2488" s="822" t="s">
        <v>5603</v>
      </c>
      <c r="G2488" s="822" t="s">
        <v>1641</v>
      </c>
      <c r="H2488" s="831"/>
      <c r="I2488" s="831"/>
      <c r="J2488" s="822"/>
      <c r="K2488" s="822"/>
      <c r="L2488" s="831">
        <v>1</v>
      </c>
      <c r="M2488" s="831">
        <v>1242.68</v>
      </c>
      <c r="N2488" s="822">
        <v>1</v>
      </c>
      <c r="O2488" s="822">
        <v>1242.68</v>
      </c>
      <c r="P2488" s="831">
        <v>1</v>
      </c>
      <c r="Q2488" s="831">
        <v>1242.56</v>
      </c>
      <c r="R2488" s="827">
        <v>0.99990343451250518</v>
      </c>
      <c r="S2488" s="832">
        <v>1242.56</v>
      </c>
    </row>
    <row r="2489" spans="1:19" ht="14.45" customHeight="1" x14ac:dyDescent="0.2">
      <c r="A2489" s="821" t="s">
        <v>5435</v>
      </c>
      <c r="B2489" s="822" t="s">
        <v>5824</v>
      </c>
      <c r="C2489" s="822" t="s">
        <v>599</v>
      </c>
      <c r="D2489" s="822" t="s">
        <v>2883</v>
      </c>
      <c r="E2489" s="822" t="s">
        <v>5437</v>
      </c>
      <c r="F2489" s="822" t="s">
        <v>5605</v>
      </c>
      <c r="G2489" s="822" t="s">
        <v>5606</v>
      </c>
      <c r="H2489" s="831">
        <v>4</v>
      </c>
      <c r="I2489" s="831">
        <v>5761.84</v>
      </c>
      <c r="J2489" s="822">
        <v>0.24279393546103473</v>
      </c>
      <c r="K2489" s="822">
        <v>1440.46</v>
      </c>
      <c r="L2489" s="831">
        <v>20</v>
      </c>
      <c r="M2489" s="831">
        <v>23731.4</v>
      </c>
      <c r="N2489" s="822">
        <v>1</v>
      </c>
      <c r="O2489" s="822">
        <v>1186.5700000000002</v>
      </c>
      <c r="P2489" s="831">
        <v>19</v>
      </c>
      <c r="Q2489" s="831">
        <v>22544.829999999998</v>
      </c>
      <c r="R2489" s="827">
        <v>0.94999999999999984</v>
      </c>
      <c r="S2489" s="832">
        <v>1186.57</v>
      </c>
    </row>
    <row r="2490" spans="1:19" ht="14.45" customHeight="1" x14ac:dyDescent="0.2">
      <c r="A2490" s="821" t="s">
        <v>5435</v>
      </c>
      <c r="B2490" s="822" t="s">
        <v>5824</v>
      </c>
      <c r="C2490" s="822" t="s">
        <v>599</v>
      </c>
      <c r="D2490" s="822" t="s">
        <v>2883</v>
      </c>
      <c r="E2490" s="822" t="s">
        <v>5437</v>
      </c>
      <c r="F2490" s="822" t="s">
        <v>5607</v>
      </c>
      <c r="G2490" s="822" t="s">
        <v>5606</v>
      </c>
      <c r="H2490" s="831">
        <v>2</v>
      </c>
      <c r="I2490" s="831">
        <v>9134.2000000000007</v>
      </c>
      <c r="J2490" s="822"/>
      <c r="K2490" s="822">
        <v>4567.1000000000004</v>
      </c>
      <c r="L2490" s="831"/>
      <c r="M2490" s="831"/>
      <c r="N2490" s="822"/>
      <c r="O2490" s="822"/>
      <c r="P2490" s="831">
        <v>1</v>
      </c>
      <c r="Q2490" s="831">
        <v>3965.05</v>
      </c>
      <c r="R2490" s="827"/>
      <c r="S2490" s="832">
        <v>3965.05</v>
      </c>
    </row>
    <row r="2491" spans="1:19" ht="14.45" customHeight="1" x14ac:dyDescent="0.2">
      <c r="A2491" s="821" t="s">
        <v>5435</v>
      </c>
      <c r="B2491" s="822" t="s">
        <v>5824</v>
      </c>
      <c r="C2491" s="822" t="s">
        <v>599</v>
      </c>
      <c r="D2491" s="822" t="s">
        <v>2883</v>
      </c>
      <c r="E2491" s="822" t="s">
        <v>5437</v>
      </c>
      <c r="F2491" s="822" t="s">
        <v>5615</v>
      </c>
      <c r="G2491" s="822" t="s">
        <v>845</v>
      </c>
      <c r="H2491" s="831"/>
      <c r="I2491" s="831"/>
      <c r="J2491" s="822"/>
      <c r="K2491" s="822"/>
      <c r="L2491" s="831">
        <v>12.04</v>
      </c>
      <c r="M2491" s="831">
        <v>2566.67</v>
      </c>
      <c r="N2491" s="822">
        <v>1</v>
      </c>
      <c r="O2491" s="822">
        <v>213.17857142857144</v>
      </c>
      <c r="P2491" s="831">
        <v>5.12</v>
      </c>
      <c r="Q2491" s="831">
        <v>1091.3800000000001</v>
      </c>
      <c r="R2491" s="827">
        <v>0.42521243478904575</v>
      </c>
      <c r="S2491" s="832">
        <v>213.16015625000003</v>
      </c>
    </row>
    <row r="2492" spans="1:19" ht="14.45" customHeight="1" x14ac:dyDescent="0.2">
      <c r="A2492" s="821" t="s">
        <v>5435</v>
      </c>
      <c r="B2492" s="822" t="s">
        <v>5824</v>
      </c>
      <c r="C2492" s="822" t="s">
        <v>599</v>
      </c>
      <c r="D2492" s="822" t="s">
        <v>2883</v>
      </c>
      <c r="E2492" s="822" t="s">
        <v>5437</v>
      </c>
      <c r="F2492" s="822" t="s">
        <v>5616</v>
      </c>
      <c r="G2492" s="822" t="s">
        <v>845</v>
      </c>
      <c r="H2492" s="831"/>
      <c r="I2492" s="831"/>
      <c r="J2492" s="822"/>
      <c r="K2492" s="822"/>
      <c r="L2492" s="831">
        <v>9.99</v>
      </c>
      <c r="M2492" s="831">
        <v>728.56999999999994</v>
      </c>
      <c r="N2492" s="822">
        <v>1</v>
      </c>
      <c r="O2492" s="822">
        <v>72.929929929929926</v>
      </c>
      <c r="P2492" s="831">
        <v>21.86</v>
      </c>
      <c r="Q2492" s="831">
        <v>1594.03</v>
      </c>
      <c r="R2492" s="827">
        <v>2.1878886037031449</v>
      </c>
      <c r="S2492" s="832">
        <v>72.919945105215007</v>
      </c>
    </row>
    <row r="2493" spans="1:19" ht="14.45" customHeight="1" x14ac:dyDescent="0.2">
      <c r="A2493" s="821" t="s">
        <v>5435</v>
      </c>
      <c r="B2493" s="822" t="s">
        <v>5824</v>
      </c>
      <c r="C2493" s="822" t="s">
        <v>599</v>
      </c>
      <c r="D2493" s="822" t="s">
        <v>2883</v>
      </c>
      <c r="E2493" s="822" t="s">
        <v>5437</v>
      </c>
      <c r="F2493" s="822" t="s">
        <v>5618</v>
      </c>
      <c r="G2493" s="822" t="s">
        <v>1246</v>
      </c>
      <c r="H2493" s="831"/>
      <c r="I2493" s="831"/>
      <c r="J2493" s="822"/>
      <c r="K2493" s="822"/>
      <c r="L2493" s="831"/>
      <c r="M2493" s="831"/>
      <c r="N2493" s="822"/>
      <c r="O2493" s="822"/>
      <c r="P2493" s="831">
        <v>4</v>
      </c>
      <c r="Q2493" s="831">
        <v>593.84</v>
      </c>
      <c r="R2493" s="827"/>
      <c r="S2493" s="832">
        <v>148.46</v>
      </c>
    </row>
    <row r="2494" spans="1:19" ht="14.45" customHeight="1" x14ac:dyDescent="0.2">
      <c r="A2494" s="821" t="s">
        <v>5435</v>
      </c>
      <c r="B2494" s="822" t="s">
        <v>5824</v>
      </c>
      <c r="C2494" s="822" t="s">
        <v>599</v>
      </c>
      <c r="D2494" s="822" t="s">
        <v>2883</v>
      </c>
      <c r="E2494" s="822" t="s">
        <v>5437</v>
      </c>
      <c r="F2494" s="822" t="s">
        <v>5627</v>
      </c>
      <c r="G2494" s="822" t="s">
        <v>752</v>
      </c>
      <c r="H2494" s="831"/>
      <c r="I2494" s="831"/>
      <c r="J2494" s="822"/>
      <c r="K2494" s="822"/>
      <c r="L2494" s="831">
        <v>15.849999999999998</v>
      </c>
      <c r="M2494" s="831">
        <v>1766.19</v>
      </c>
      <c r="N2494" s="822">
        <v>1</v>
      </c>
      <c r="O2494" s="822">
        <v>111.43154574132494</v>
      </c>
      <c r="P2494" s="831">
        <v>12.04</v>
      </c>
      <c r="Q2494" s="831">
        <v>1336.44</v>
      </c>
      <c r="R2494" s="827">
        <v>0.75667963242912706</v>
      </c>
      <c r="S2494" s="832">
        <v>111.00000000000001</v>
      </c>
    </row>
    <row r="2495" spans="1:19" ht="14.45" customHeight="1" x14ac:dyDescent="0.2">
      <c r="A2495" s="821" t="s">
        <v>5435</v>
      </c>
      <c r="B2495" s="822" t="s">
        <v>5824</v>
      </c>
      <c r="C2495" s="822" t="s">
        <v>599</v>
      </c>
      <c r="D2495" s="822" t="s">
        <v>2883</v>
      </c>
      <c r="E2495" s="822" t="s">
        <v>5437</v>
      </c>
      <c r="F2495" s="822" t="s">
        <v>5628</v>
      </c>
      <c r="G2495" s="822" t="s">
        <v>752</v>
      </c>
      <c r="H2495" s="831"/>
      <c r="I2495" s="831"/>
      <c r="J2495" s="822"/>
      <c r="K2495" s="822"/>
      <c r="L2495" s="831">
        <v>4.3600000000000003</v>
      </c>
      <c r="M2495" s="831">
        <v>1256.1199999999999</v>
      </c>
      <c r="N2495" s="822">
        <v>1</v>
      </c>
      <c r="O2495" s="822">
        <v>288.10091743119261</v>
      </c>
      <c r="P2495" s="831">
        <v>3.5100000000000002</v>
      </c>
      <c r="Q2495" s="831">
        <v>1011.2199999999999</v>
      </c>
      <c r="R2495" s="827">
        <v>0.80503455083909181</v>
      </c>
      <c r="S2495" s="832">
        <v>288.09686609686605</v>
      </c>
    </row>
    <row r="2496" spans="1:19" ht="14.45" customHeight="1" x14ac:dyDescent="0.2">
      <c r="A2496" s="821" t="s">
        <v>5435</v>
      </c>
      <c r="B2496" s="822" t="s">
        <v>5824</v>
      </c>
      <c r="C2496" s="822" t="s">
        <v>599</v>
      </c>
      <c r="D2496" s="822" t="s">
        <v>2883</v>
      </c>
      <c r="E2496" s="822" t="s">
        <v>5437</v>
      </c>
      <c r="F2496" s="822" t="s">
        <v>5629</v>
      </c>
      <c r="G2496" s="822" t="s">
        <v>1039</v>
      </c>
      <c r="H2496" s="831"/>
      <c r="I2496" s="831"/>
      <c r="J2496" s="822"/>
      <c r="K2496" s="822"/>
      <c r="L2496" s="831">
        <v>31.17</v>
      </c>
      <c r="M2496" s="831">
        <v>5791.71</v>
      </c>
      <c r="N2496" s="822">
        <v>1</v>
      </c>
      <c r="O2496" s="822">
        <v>185.81039461020211</v>
      </c>
      <c r="P2496" s="831"/>
      <c r="Q2496" s="831"/>
      <c r="R2496" s="827"/>
      <c r="S2496" s="832"/>
    </row>
    <row r="2497" spans="1:19" ht="14.45" customHeight="1" x14ac:dyDescent="0.2">
      <c r="A2497" s="821" t="s">
        <v>5435</v>
      </c>
      <c r="B2497" s="822" t="s">
        <v>5824</v>
      </c>
      <c r="C2497" s="822" t="s">
        <v>599</v>
      </c>
      <c r="D2497" s="822" t="s">
        <v>2883</v>
      </c>
      <c r="E2497" s="822" t="s">
        <v>5437</v>
      </c>
      <c r="F2497" s="822" t="s">
        <v>5831</v>
      </c>
      <c r="G2497" s="822" t="s">
        <v>1746</v>
      </c>
      <c r="H2497" s="831"/>
      <c r="I2497" s="831"/>
      <c r="J2497" s="822"/>
      <c r="K2497" s="822"/>
      <c r="L2497" s="831">
        <v>0.1</v>
      </c>
      <c r="M2497" s="831">
        <v>20</v>
      </c>
      <c r="N2497" s="822">
        <v>1</v>
      </c>
      <c r="O2497" s="822">
        <v>200</v>
      </c>
      <c r="P2497" s="831"/>
      <c r="Q2497" s="831"/>
      <c r="R2497" s="827"/>
      <c r="S2497" s="832"/>
    </row>
    <row r="2498" spans="1:19" ht="14.45" customHeight="1" x14ac:dyDescent="0.2">
      <c r="A2498" s="821" t="s">
        <v>5435</v>
      </c>
      <c r="B2498" s="822" t="s">
        <v>5824</v>
      </c>
      <c r="C2498" s="822" t="s">
        <v>599</v>
      </c>
      <c r="D2498" s="822" t="s">
        <v>2883</v>
      </c>
      <c r="E2498" s="822" t="s">
        <v>5437</v>
      </c>
      <c r="F2498" s="822" t="s">
        <v>5632</v>
      </c>
      <c r="G2498" s="822" t="s">
        <v>1039</v>
      </c>
      <c r="H2498" s="831"/>
      <c r="I2498" s="831"/>
      <c r="J2498" s="822"/>
      <c r="K2498" s="822"/>
      <c r="L2498" s="831">
        <v>7.7</v>
      </c>
      <c r="M2498" s="831">
        <v>751.14</v>
      </c>
      <c r="N2498" s="822">
        <v>1</v>
      </c>
      <c r="O2498" s="822">
        <v>97.550649350649351</v>
      </c>
      <c r="P2498" s="831">
        <v>3.38</v>
      </c>
      <c r="Q2498" s="831">
        <v>333.37</v>
      </c>
      <c r="R2498" s="827">
        <v>0.44381872886545787</v>
      </c>
      <c r="S2498" s="832">
        <v>98.630177514792905</v>
      </c>
    </row>
    <row r="2499" spans="1:19" ht="14.45" customHeight="1" x14ac:dyDescent="0.2">
      <c r="A2499" s="821" t="s">
        <v>5435</v>
      </c>
      <c r="B2499" s="822" t="s">
        <v>5824</v>
      </c>
      <c r="C2499" s="822" t="s">
        <v>599</v>
      </c>
      <c r="D2499" s="822" t="s">
        <v>2883</v>
      </c>
      <c r="E2499" s="822" t="s">
        <v>5437</v>
      </c>
      <c r="F2499" s="822" t="s">
        <v>5633</v>
      </c>
      <c r="G2499" s="822" t="s">
        <v>1039</v>
      </c>
      <c r="H2499" s="831"/>
      <c r="I2499" s="831"/>
      <c r="J2499" s="822"/>
      <c r="K2499" s="822"/>
      <c r="L2499" s="831">
        <v>12.91</v>
      </c>
      <c r="M2499" s="831">
        <v>5437.95</v>
      </c>
      <c r="N2499" s="822">
        <v>1</v>
      </c>
      <c r="O2499" s="822">
        <v>421.21998450813322</v>
      </c>
      <c r="P2499" s="831"/>
      <c r="Q2499" s="831"/>
      <c r="R2499" s="827"/>
      <c r="S2499" s="832"/>
    </row>
    <row r="2500" spans="1:19" ht="14.45" customHeight="1" x14ac:dyDescent="0.2">
      <c r="A2500" s="821" t="s">
        <v>5435</v>
      </c>
      <c r="B2500" s="822" t="s">
        <v>5824</v>
      </c>
      <c r="C2500" s="822" t="s">
        <v>599</v>
      </c>
      <c r="D2500" s="822" t="s">
        <v>2883</v>
      </c>
      <c r="E2500" s="822" t="s">
        <v>5437</v>
      </c>
      <c r="F2500" s="822" t="s">
        <v>5635</v>
      </c>
      <c r="G2500" s="822" t="s">
        <v>5636</v>
      </c>
      <c r="H2500" s="831"/>
      <c r="I2500" s="831"/>
      <c r="J2500" s="822"/>
      <c r="K2500" s="822"/>
      <c r="L2500" s="831">
        <v>4</v>
      </c>
      <c r="M2500" s="831">
        <v>593.84</v>
      </c>
      <c r="N2500" s="822">
        <v>1</v>
      </c>
      <c r="O2500" s="822">
        <v>148.46</v>
      </c>
      <c r="P2500" s="831"/>
      <c r="Q2500" s="831"/>
      <c r="R2500" s="827"/>
      <c r="S2500" s="832"/>
    </row>
    <row r="2501" spans="1:19" ht="14.45" customHeight="1" x14ac:dyDescent="0.2">
      <c r="A2501" s="821" t="s">
        <v>5435</v>
      </c>
      <c r="B2501" s="822" t="s">
        <v>5824</v>
      </c>
      <c r="C2501" s="822" t="s">
        <v>599</v>
      </c>
      <c r="D2501" s="822" t="s">
        <v>2883</v>
      </c>
      <c r="E2501" s="822" t="s">
        <v>5437</v>
      </c>
      <c r="F2501" s="822" t="s">
        <v>5637</v>
      </c>
      <c r="G2501" s="822" t="s">
        <v>2107</v>
      </c>
      <c r="H2501" s="831">
        <v>0</v>
      </c>
      <c r="I2501" s="831">
        <v>0</v>
      </c>
      <c r="J2501" s="822"/>
      <c r="K2501" s="822"/>
      <c r="L2501" s="831"/>
      <c r="M2501" s="831"/>
      <c r="N2501" s="822"/>
      <c r="O2501" s="822"/>
      <c r="P2501" s="831"/>
      <c r="Q2501" s="831"/>
      <c r="R2501" s="827"/>
      <c r="S2501" s="832"/>
    </row>
    <row r="2502" spans="1:19" ht="14.45" customHeight="1" x14ac:dyDescent="0.2">
      <c r="A2502" s="821" t="s">
        <v>5435</v>
      </c>
      <c r="B2502" s="822" t="s">
        <v>5824</v>
      </c>
      <c r="C2502" s="822" t="s">
        <v>599</v>
      </c>
      <c r="D2502" s="822" t="s">
        <v>2883</v>
      </c>
      <c r="E2502" s="822" t="s">
        <v>5437</v>
      </c>
      <c r="F2502" s="822" t="s">
        <v>5638</v>
      </c>
      <c r="G2502" s="822" t="s">
        <v>2512</v>
      </c>
      <c r="H2502" s="831"/>
      <c r="I2502" s="831"/>
      <c r="J2502" s="822"/>
      <c r="K2502" s="822"/>
      <c r="L2502" s="831">
        <v>15.669999999999998</v>
      </c>
      <c r="M2502" s="831">
        <v>7431.82</v>
      </c>
      <c r="N2502" s="822">
        <v>1</v>
      </c>
      <c r="O2502" s="822">
        <v>474.27058072750481</v>
      </c>
      <c r="P2502" s="831">
        <v>23.439999999999998</v>
      </c>
      <c r="Q2502" s="831">
        <v>11116.890000000001</v>
      </c>
      <c r="R2502" s="827">
        <v>1.4958502762445809</v>
      </c>
      <c r="S2502" s="832">
        <v>474.27005119453935</v>
      </c>
    </row>
    <row r="2503" spans="1:19" ht="14.45" customHeight="1" x14ac:dyDescent="0.2">
      <c r="A2503" s="821" t="s">
        <v>5435</v>
      </c>
      <c r="B2503" s="822" t="s">
        <v>5824</v>
      </c>
      <c r="C2503" s="822" t="s">
        <v>599</v>
      </c>
      <c r="D2503" s="822" t="s">
        <v>2883</v>
      </c>
      <c r="E2503" s="822" t="s">
        <v>5437</v>
      </c>
      <c r="F2503" s="822" t="s">
        <v>5639</v>
      </c>
      <c r="G2503" s="822" t="s">
        <v>2512</v>
      </c>
      <c r="H2503" s="831"/>
      <c r="I2503" s="831"/>
      <c r="J2503" s="822"/>
      <c r="K2503" s="822"/>
      <c r="L2503" s="831">
        <v>27.970000000000002</v>
      </c>
      <c r="M2503" s="831">
        <v>5720.44</v>
      </c>
      <c r="N2503" s="822">
        <v>1</v>
      </c>
      <c r="O2503" s="822">
        <v>204.52055774043615</v>
      </c>
      <c r="P2503" s="831">
        <v>35.549999999999997</v>
      </c>
      <c r="Q2503" s="831">
        <v>7270.71</v>
      </c>
      <c r="R2503" s="827">
        <v>1.2710053772087462</v>
      </c>
      <c r="S2503" s="832">
        <v>204.52067510548525</v>
      </c>
    </row>
    <row r="2504" spans="1:19" ht="14.45" customHeight="1" x14ac:dyDescent="0.2">
      <c r="A2504" s="821" t="s">
        <v>5435</v>
      </c>
      <c r="B2504" s="822" t="s">
        <v>5824</v>
      </c>
      <c r="C2504" s="822" t="s">
        <v>599</v>
      </c>
      <c r="D2504" s="822" t="s">
        <v>2883</v>
      </c>
      <c r="E2504" s="822" t="s">
        <v>5437</v>
      </c>
      <c r="F2504" s="822" t="s">
        <v>5650</v>
      </c>
      <c r="G2504" s="822" t="s">
        <v>5651</v>
      </c>
      <c r="H2504" s="831"/>
      <c r="I2504" s="831"/>
      <c r="J2504" s="822"/>
      <c r="K2504" s="822"/>
      <c r="L2504" s="831"/>
      <c r="M2504" s="831"/>
      <c r="N2504" s="822"/>
      <c r="O2504" s="822"/>
      <c r="P2504" s="831">
        <v>4.6000000000000005</v>
      </c>
      <c r="Q2504" s="831">
        <v>250.24</v>
      </c>
      <c r="R2504" s="827"/>
      <c r="S2504" s="832">
        <v>54.4</v>
      </c>
    </row>
    <row r="2505" spans="1:19" ht="14.45" customHeight="1" x14ac:dyDescent="0.2">
      <c r="A2505" s="821" t="s">
        <v>5435</v>
      </c>
      <c r="B2505" s="822" t="s">
        <v>5824</v>
      </c>
      <c r="C2505" s="822" t="s">
        <v>599</v>
      </c>
      <c r="D2505" s="822" t="s">
        <v>2883</v>
      </c>
      <c r="E2505" s="822" t="s">
        <v>5437</v>
      </c>
      <c r="F2505" s="822" t="s">
        <v>5652</v>
      </c>
      <c r="G2505" s="822" t="s">
        <v>5651</v>
      </c>
      <c r="H2505" s="831"/>
      <c r="I2505" s="831"/>
      <c r="J2505" s="822"/>
      <c r="K2505" s="822"/>
      <c r="L2505" s="831"/>
      <c r="M2505" s="831"/>
      <c r="N2505" s="822"/>
      <c r="O2505" s="822"/>
      <c r="P2505" s="831">
        <v>6.2</v>
      </c>
      <c r="Q2505" s="831">
        <v>673.71</v>
      </c>
      <c r="R2505" s="827"/>
      <c r="S2505" s="832">
        <v>108.66290322580646</v>
      </c>
    </row>
    <row r="2506" spans="1:19" ht="14.45" customHeight="1" x14ac:dyDescent="0.2">
      <c r="A2506" s="821" t="s">
        <v>5435</v>
      </c>
      <c r="B2506" s="822" t="s">
        <v>5824</v>
      </c>
      <c r="C2506" s="822" t="s">
        <v>599</v>
      </c>
      <c r="D2506" s="822" t="s">
        <v>2883</v>
      </c>
      <c r="E2506" s="822" t="s">
        <v>5437</v>
      </c>
      <c r="F2506" s="822" t="s">
        <v>5656</v>
      </c>
      <c r="G2506" s="822" t="s">
        <v>2006</v>
      </c>
      <c r="H2506" s="831"/>
      <c r="I2506" s="831"/>
      <c r="J2506" s="822"/>
      <c r="K2506" s="822"/>
      <c r="L2506" s="831">
        <v>22.84</v>
      </c>
      <c r="M2506" s="831">
        <v>10052.1</v>
      </c>
      <c r="N2506" s="822">
        <v>1</v>
      </c>
      <c r="O2506" s="822">
        <v>440.10945709281964</v>
      </c>
      <c r="P2506" s="831"/>
      <c r="Q2506" s="831"/>
      <c r="R2506" s="827"/>
      <c r="S2506" s="832"/>
    </row>
    <row r="2507" spans="1:19" ht="14.45" customHeight="1" x14ac:dyDescent="0.2">
      <c r="A2507" s="821" t="s">
        <v>5435</v>
      </c>
      <c r="B2507" s="822" t="s">
        <v>5824</v>
      </c>
      <c r="C2507" s="822" t="s">
        <v>599</v>
      </c>
      <c r="D2507" s="822" t="s">
        <v>2883</v>
      </c>
      <c r="E2507" s="822" t="s">
        <v>5437</v>
      </c>
      <c r="F2507" s="822" t="s">
        <v>5661</v>
      </c>
      <c r="G2507" s="822" t="s">
        <v>947</v>
      </c>
      <c r="H2507" s="831"/>
      <c r="I2507" s="831"/>
      <c r="J2507" s="822"/>
      <c r="K2507" s="822"/>
      <c r="L2507" s="831"/>
      <c r="M2507" s="831"/>
      <c r="N2507" s="822"/>
      <c r="O2507" s="822"/>
      <c r="P2507" s="831">
        <v>3.27</v>
      </c>
      <c r="Q2507" s="831">
        <v>1414.05</v>
      </c>
      <c r="R2507" s="827"/>
      <c r="S2507" s="832">
        <v>432.43119266055044</v>
      </c>
    </row>
    <row r="2508" spans="1:19" ht="14.45" customHeight="1" x14ac:dyDescent="0.2">
      <c r="A2508" s="821" t="s">
        <v>5435</v>
      </c>
      <c r="B2508" s="822" t="s">
        <v>5824</v>
      </c>
      <c r="C2508" s="822" t="s">
        <v>599</v>
      </c>
      <c r="D2508" s="822" t="s">
        <v>2883</v>
      </c>
      <c r="E2508" s="822" t="s">
        <v>5437</v>
      </c>
      <c r="F2508" s="822" t="s">
        <v>5666</v>
      </c>
      <c r="G2508" s="822" t="s">
        <v>947</v>
      </c>
      <c r="H2508" s="831"/>
      <c r="I2508" s="831"/>
      <c r="J2508" s="822"/>
      <c r="K2508" s="822"/>
      <c r="L2508" s="831"/>
      <c r="M2508" s="831"/>
      <c r="N2508" s="822"/>
      <c r="O2508" s="822"/>
      <c r="P2508" s="831">
        <v>14.95</v>
      </c>
      <c r="Q2508" s="831">
        <v>3646.9</v>
      </c>
      <c r="R2508" s="827"/>
      <c r="S2508" s="832">
        <v>243.9397993311037</v>
      </c>
    </row>
    <row r="2509" spans="1:19" ht="14.45" customHeight="1" x14ac:dyDescent="0.2">
      <c r="A2509" s="821" t="s">
        <v>5435</v>
      </c>
      <c r="B2509" s="822" t="s">
        <v>5824</v>
      </c>
      <c r="C2509" s="822" t="s">
        <v>599</v>
      </c>
      <c r="D2509" s="822" t="s">
        <v>2883</v>
      </c>
      <c r="E2509" s="822" t="s">
        <v>5437</v>
      </c>
      <c r="F2509" s="822" t="s">
        <v>5667</v>
      </c>
      <c r="G2509" s="822" t="s">
        <v>947</v>
      </c>
      <c r="H2509" s="831"/>
      <c r="I2509" s="831"/>
      <c r="J2509" s="822"/>
      <c r="K2509" s="822"/>
      <c r="L2509" s="831"/>
      <c r="M2509" s="831"/>
      <c r="N2509" s="822"/>
      <c r="O2509" s="822"/>
      <c r="P2509" s="831">
        <v>29.11</v>
      </c>
      <c r="Q2509" s="831">
        <v>2227.1999999999998</v>
      </c>
      <c r="R2509" s="827"/>
      <c r="S2509" s="832">
        <v>76.509790450017178</v>
      </c>
    </row>
    <row r="2510" spans="1:19" ht="14.45" customHeight="1" x14ac:dyDescent="0.2">
      <c r="A2510" s="821" t="s">
        <v>5435</v>
      </c>
      <c r="B2510" s="822" t="s">
        <v>5824</v>
      </c>
      <c r="C2510" s="822" t="s">
        <v>599</v>
      </c>
      <c r="D2510" s="822" t="s">
        <v>2883</v>
      </c>
      <c r="E2510" s="822" t="s">
        <v>5437</v>
      </c>
      <c r="F2510" s="822" t="s">
        <v>5668</v>
      </c>
      <c r="G2510" s="822" t="s">
        <v>1039</v>
      </c>
      <c r="H2510" s="831"/>
      <c r="I2510" s="831"/>
      <c r="J2510" s="822"/>
      <c r="K2510" s="822"/>
      <c r="L2510" s="831"/>
      <c r="M2510" s="831"/>
      <c r="N2510" s="822"/>
      <c r="O2510" s="822"/>
      <c r="P2510" s="831">
        <v>5.79</v>
      </c>
      <c r="Q2510" s="831">
        <v>2456.2799999999997</v>
      </c>
      <c r="R2510" s="827"/>
      <c r="S2510" s="832">
        <v>424.22797927461136</v>
      </c>
    </row>
    <row r="2511" spans="1:19" ht="14.45" customHeight="1" x14ac:dyDescent="0.2">
      <c r="A2511" s="821" t="s">
        <v>5435</v>
      </c>
      <c r="B2511" s="822" t="s">
        <v>5824</v>
      </c>
      <c r="C2511" s="822" t="s">
        <v>599</v>
      </c>
      <c r="D2511" s="822" t="s">
        <v>2883</v>
      </c>
      <c r="E2511" s="822" t="s">
        <v>5437</v>
      </c>
      <c r="F2511" s="822" t="s">
        <v>5669</v>
      </c>
      <c r="G2511" s="822" t="s">
        <v>2057</v>
      </c>
      <c r="H2511" s="831"/>
      <c r="I2511" s="831"/>
      <c r="J2511" s="822"/>
      <c r="K2511" s="822"/>
      <c r="L2511" s="831"/>
      <c r="M2511" s="831"/>
      <c r="N2511" s="822"/>
      <c r="O2511" s="822"/>
      <c r="P2511" s="831">
        <v>2</v>
      </c>
      <c r="Q2511" s="831">
        <v>9484.7999999999993</v>
      </c>
      <c r="R2511" s="827"/>
      <c r="S2511" s="832">
        <v>4742.3999999999996</v>
      </c>
    </row>
    <row r="2512" spans="1:19" ht="14.45" customHeight="1" x14ac:dyDescent="0.2">
      <c r="A2512" s="821" t="s">
        <v>5435</v>
      </c>
      <c r="B2512" s="822" t="s">
        <v>5824</v>
      </c>
      <c r="C2512" s="822" t="s">
        <v>599</v>
      </c>
      <c r="D2512" s="822" t="s">
        <v>2883</v>
      </c>
      <c r="E2512" s="822" t="s">
        <v>5437</v>
      </c>
      <c r="F2512" s="822" t="s">
        <v>5670</v>
      </c>
      <c r="G2512" s="822" t="s">
        <v>2057</v>
      </c>
      <c r="H2512" s="831"/>
      <c r="I2512" s="831"/>
      <c r="J2512" s="822"/>
      <c r="K2512" s="822"/>
      <c r="L2512" s="831"/>
      <c r="M2512" s="831"/>
      <c r="N2512" s="822"/>
      <c r="O2512" s="822"/>
      <c r="P2512" s="831">
        <v>16</v>
      </c>
      <c r="Q2512" s="831">
        <v>20653.760000000002</v>
      </c>
      <c r="R2512" s="827"/>
      <c r="S2512" s="832">
        <v>1290.8600000000001</v>
      </c>
    </row>
    <row r="2513" spans="1:19" ht="14.45" customHeight="1" x14ac:dyDescent="0.2">
      <c r="A2513" s="821" t="s">
        <v>5435</v>
      </c>
      <c r="B2513" s="822" t="s">
        <v>5824</v>
      </c>
      <c r="C2513" s="822" t="s">
        <v>599</v>
      </c>
      <c r="D2513" s="822" t="s">
        <v>2883</v>
      </c>
      <c r="E2513" s="822" t="s">
        <v>5437</v>
      </c>
      <c r="F2513" s="822" t="s">
        <v>5671</v>
      </c>
      <c r="G2513" s="822" t="s">
        <v>758</v>
      </c>
      <c r="H2513" s="831"/>
      <c r="I2513" s="831"/>
      <c r="J2513" s="822"/>
      <c r="K2513" s="822"/>
      <c r="L2513" s="831"/>
      <c r="M2513" s="831"/>
      <c r="N2513" s="822"/>
      <c r="O2513" s="822"/>
      <c r="P2513" s="831">
        <v>2.9699999999999998</v>
      </c>
      <c r="Q2513" s="831">
        <v>2182.36</v>
      </c>
      <c r="R2513" s="827"/>
      <c r="S2513" s="832">
        <v>734.80134680134688</v>
      </c>
    </row>
    <row r="2514" spans="1:19" ht="14.45" customHeight="1" x14ac:dyDescent="0.2">
      <c r="A2514" s="821" t="s">
        <v>5435</v>
      </c>
      <c r="B2514" s="822" t="s">
        <v>5824</v>
      </c>
      <c r="C2514" s="822" t="s">
        <v>599</v>
      </c>
      <c r="D2514" s="822" t="s">
        <v>2883</v>
      </c>
      <c r="E2514" s="822" t="s">
        <v>5437</v>
      </c>
      <c r="F2514" s="822" t="s">
        <v>5672</v>
      </c>
      <c r="G2514" s="822" t="s">
        <v>1230</v>
      </c>
      <c r="H2514" s="831"/>
      <c r="I2514" s="831"/>
      <c r="J2514" s="822"/>
      <c r="K2514" s="822"/>
      <c r="L2514" s="831"/>
      <c r="M2514" s="831"/>
      <c r="N2514" s="822"/>
      <c r="O2514" s="822"/>
      <c r="P2514" s="831">
        <v>66.52</v>
      </c>
      <c r="Q2514" s="831">
        <v>11940.42</v>
      </c>
      <c r="R2514" s="827"/>
      <c r="S2514" s="832">
        <v>179.50120264582083</v>
      </c>
    </row>
    <row r="2515" spans="1:19" ht="14.45" customHeight="1" x14ac:dyDescent="0.2">
      <c r="A2515" s="821" t="s">
        <v>5435</v>
      </c>
      <c r="B2515" s="822" t="s">
        <v>5824</v>
      </c>
      <c r="C2515" s="822" t="s">
        <v>599</v>
      </c>
      <c r="D2515" s="822" t="s">
        <v>2883</v>
      </c>
      <c r="E2515" s="822" t="s">
        <v>5437</v>
      </c>
      <c r="F2515" s="822" t="s">
        <v>5675</v>
      </c>
      <c r="G2515" s="822" t="s">
        <v>947</v>
      </c>
      <c r="H2515" s="831"/>
      <c r="I2515" s="831"/>
      <c r="J2515" s="822"/>
      <c r="K2515" s="822"/>
      <c r="L2515" s="831"/>
      <c r="M2515" s="831"/>
      <c r="N2515" s="822"/>
      <c r="O2515" s="822"/>
      <c r="P2515" s="831">
        <v>0.25</v>
      </c>
      <c r="Q2515" s="831">
        <v>108.11</v>
      </c>
      <c r="R2515" s="827"/>
      <c r="S2515" s="832">
        <v>432.44</v>
      </c>
    </row>
    <row r="2516" spans="1:19" ht="14.45" customHeight="1" x14ac:dyDescent="0.2">
      <c r="A2516" s="821" t="s">
        <v>5435</v>
      </c>
      <c r="B2516" s="822" t="s">
        <v>5824</v>
      </c>
      <c r="C2516" s="822" t="s">
        <v>599</v>
      </c>
      <c r="D2516" s="822" t="s">
        <v>2883</v>
      </c>
      <c r="E2516" s="822" t="s">
        <v>5437</v>
      </c>
      <c r="F2516" s="822" t="s">
        <v>5676</v>
      </c>
      <c r="G2516" s="822" t="s">
        <v>758</v>
      </c>
      <c r="H2516" s="831"/>
      <c r="I2516" s="831"/>
      <c r="J2516" s="822"/>
      <c r="K2516" s="822"/>
      <c r="L2516" s="831"/>
      <c r="M2516" s="831"/>
      <c r="N2516" s="822"/>
      <c r="O2516" s="822"/>
      <c r="P2516" s="831">
        <v>9.5</v>
      </c>
      <c r="Q2516" s="831">
        <v>752.39</v>
      </c>
      <c r="R2516" s="827"/>
      <c r="S2516" s="832">
        <v>79.198947368421045</v>
      </c>
    </row>
    <row r="2517" spans="1:19" ht="14.45" customHeight="1" x14ac:dyDescent="0.2">
      <c r="A2517" s="821" t="s">
        <v>5435</v>
      </c>
      <c r="B2517" s="822" t="s">
        <v>5824</v>
      </c>
      <c r="C2517" s="822" t="s">
        <v>599</v>
      </c>
      <c r="D2517" s="822" t="s">
        <v>2883</v>
      </c>
      <c r="E2517" s="822" t="s">
        <v>5437</v>
      </c>
      <c r="F2517" s="822" t="s">
        <v>5677</v>
      </c>
      <c r="G2517" s="822" t="s">
        <v>1230</v>
      </c>
      <c r="H2517" s="831"/>
      <c r="I2517" s="831"/>
      <c r="J2517" s="822"/>
      <c r="K2517" s="822"/>
      <c r="L2517" s="831"/>
      <c r="M2517" s="831"/>
      <c r="N2517" s="822"/>
      <c r="O2517" s="822"/>
      <c r="P2517" s="831">
        <v>19.73</v>
      </c>
      <c r="Q2517" s="831">
        <v>2058.69</v>
      </c>
      <c r="R2517" s="827"/>
      <c r="S2517" s="832">
        <v>104.3431322858591</v>
      </c>
    </row>
    <row r="2518" spans="1:19" ht="14.45" customHeight="1" x14ac:dyDescent="0.2">
      <c r="A2518" s="821" t="s">
        <v>5435</v>
      </c>
      <c r="B2518" s="822" t="s">
        <v>5824</v>
      </c>
      <c r="C2518" s="822" t="s">
        <v>599</v>
      </c>
      <c r="D2518" s="822" t="s">
        <v>2883</v>
      </c>
      <c r="E2518" s="822" t="s">
        <v>5437</v>
      </c>
      <c r="F2518" s="822" t="s">
        <v>5679</v>
      </c>
      <c r="G2518" s="822" t="s">
        <v>758</v>
      </c>
      <c r="H2518" s="831"/>
      <c r="I2518" s="831"/>
      <c r="J2518" s="822"/>
      <c r="K2518" s="822"/>
      <c r="L2518" s="831"/>
      <c r="M2518" s="831"/>
      <c r="N2518" s="822"/>
      <c r="O2518" s="822"/>
      <c r="P2518" s="831">
        <v>14.03</v>
      </c>
      <c r="Q2518" s="831">
        <v>3071.17</v>
      </c>
      <c r="R2518" s="827"/>
      <c r="S2518" s="832">
        <v>218.90021382751249</v>
      </c>
    </row>
    <row r="2519" spans="1:19" ht="14.45" customHeight="1" x14ac:dyDescent="0.2">
      <c r="A2519" s="821" t="s">
        <v>5435</v>
      </c>
      <c r="B2519" s="822" t="s">
        <v>5824</v>
      </c>
      <c r="C2519" s="822" t="s">
        <v>599</v>
      </c>
      <c r="D2519" s="822" t="s">
        <v>2883</v>
      </c>
      <c r="E2519" s="822" t="s">
        <v>5437</v>
      </c>
      <c r="F2519" s="822" t="s">
        <v>5684</v>
      </c>
      <c r="G2519" s="822" t="s">
        <v>1039</v>
      </c>
      <c r="H2519" s="831"/>
      <c r="I2519" s="831"/>
      <c r="J2519" s="822"/>
      <c r="K2519" s="822"/>
      <c r="L2519" s="831"/>
      <c r="M2519" s="831"/>
      <c r="N2519" s="822"/>
      <c r="O2519" s="822"/>
      <c r="P2519" s="831">
        <v>7.76</v>
      </c>
      <c r="Q2519" s="831">
        <v>1438.08</v>
      </c>
      <c r="R2519" s="827"/>
      <c r="S2519" s="832">
        <v>185.31958762886597</v>
      </c>
    </row>
    <row r="2520" spans="1:19" ht="14.45" customHeight="1" x14ac:dyDescent="0.2">
      <c r="A2520" s="821" t="s">
        <v>5435</v>
      </c>
      <c r="B2520" s="822" t="s">
        <v>5824</v>
      </c>
      <c r="C2520" s="822" t="s">
        <v>599</v>
      </c>
      <c r="D2520" s="822" t="s">
        <v>2883</v>
      </c>
      <c r="E2520" s="822" t="s">
        <v>5437</v>
      </c>
      <c r="F2520" s="822" t="s">
        <v>5685</v>
      </c>
      <c r="G2520" s="822" t="s">
        <v>845</v>
      </c>
      <c r="H2520" s="831"/>
      <c r="I2520" s="831"/>
      <c r="J2520" s="822"/>
      <c r="K2520" s="822"/>
      <c r="L2520" s="831"/>
      <c r="M2520" s="831"/>
      <c r="N2520" s="822"/>
      <c r="O2520" s="822"/>
      <c r="P2520" s="831">
        <v>4.9700000000000006</v>
      </c>
      <c r="Q2520" s="831">
        <v>2063.0499999999997</v>
      </c>
      <c r="R2520" s="827"/>
      <c r="S2520" s="832">
        <v>415.10060362173027</v>
      </c>
    </row>
    <row r="2521" spans="1:19" ht="14.45" customHeight="1" x14ac:dyDescent="0.2">
      <c r="A2521" s="821" t="s">
        <v>5435</v>
      </c>
      <c r="B2521" s="822" t="s">
        <v>5824</v>
      </c>
      <c r="C2521" s="822" t="s">
        <v>599</v>
      </c>
      <c r="D2521" s="822" t="s">
        <v>2883</v>
      </c>
      <c r="E2521" s="822" t="s">
        <v>5437</v>
      </c>
      <c r="F2521" s="822" t="s">
        <v>5690</v>
      </c>
      <c r="G2521" s="822" t="s">
        <v>912</v>
      </c>
      <c r="H2521" s="831"/>
      <c r="I2521" s="831"/>
      <c r="J2521" s="822"/>
      <c r="K2521" s="822"/>
      <c r="L2521" s="831"/>
      <c r="M2521" s="831"/>
      <c r="N2521" s="822"/>
      <c r="O2521" s="822"/>
      <c r="P2521" s="831">
        <v>23.52</v>
      </c>
      <c r="Q2521" s="831">
        <v>3420.52</v>
      </c>
      <c r="R2521" s="827"/>
      <c r="S2521" s="832">
        <v>145.43027210884355</v>
      </c>
    </row>
    <row r="2522" spans="1:19" ht="14.45" customHeight="1" x14ac:dyDescent="0.2">
      <c r="A2522" s="821" t="s">
        <v>5435</v>
      </c>
      <c r="B2522" s="822" t="s">
        <v>5824</v>
      </c>
      <c r="C2522" s="822" t="s">
        <v>599</v>
      </c>
      <c r="D2522" s="822" t="s">
        <v>2883</v>
      </c>
      <c r="E2522" s="822" t="s">
        <v>5694</v>
      </c>
      <c r="F2522" s="822" t="s">
        <v>5695</v>
      </c>
      <c r="G2522" s="822" t="s">
        <v>5696</v>
      </c>
      <c r="H2522" s="831"/>
      <c r="I2522" s="831"/>
      <c r="J2522" s="822"/>
      <c r="K2522" s="822"/>
      <c r="L2522" s="831"/>
      <c r="M2522" s="831"/>
      <c r="N2522" s="822"/>
      <c r="O2522" s="822"/>
      <c r="P2522" s="831">
        <v>4</v>
      </c>
      <c r="Q2522" s="831">
        <v>8737.92</v>
      </c>
      <c r="R2522" s="827"/>
      <c r="S2522" s="832">
        <v>2184.48</v>
      </c>
    </row>
    <row r="2523" spans="1:19" ht="14.45" customHeight="1" x14ac:dyDescent="0.2">
      <c r="A2523" s="821" t="s">
        <v>5435</v>
      </c>
      <c r="B2523" s="822" t="s">
        <v>5824</v>
      </c>
      <c r="C2523" s="822" t="s">
        <v>599</v>
      </c>
      <c r="D2523" s="822" t="s">
        <v>2883</v>
      </c>
      <c r="E2523" s="822" t="s">
        <v>5703</v>
      </c>
      <c r="F2523" s="822" t="s">
        <v>5704</v>
      </c>
      <c r="G2523" s="822" t="s">
        <v>5705</v>
      </c>
      <c r="H2523" s="831"/>
      <c r="I2523" s="831"/>
      <c r="J2523" s="822"/>
      <c r="K2523" s="822"/>
      <c r="L2523" s="831"/>
      <c r="M2523" s="831"/>
      <c r="N2523" s="822"/>
      <c r="O2523" s="822"/>
      <c r="P2523" s="831">
        <v>2</v>
      </c>
      <c r="Q2523" s="831">
        <v>1734</v>
      </c>
      <c r="R2523" s="827"/>
      <c r="S2523" s="832">
        <v>867</v>
      </c>
    </row>
    <row r="2524" spans="1:19" ht="14.45" customHeight="1" x14ac:dyDescent="0.2">
      <c r="A2524" s="821" t="s">
        <v>5435</v>
      </c>
      <c r="B2524" s="822" t="s">
        <v>5824</v>
      </c>
      <c r="C2524" s="822" t="s">
        <v>599</v>
      </c>
      <c r="D2524" s="822" t="s">
        <v>2883</v>
      </c>
      <c r="E2524" s="822" t="s">
        <v>5703</v>
      </c>
      <c r="F2524" s="822" t="s">
        <v>5706</v>
      </c>
      <c r="G2524" s="822" t="s">
        <v>5707</v>
      </c>
      <c r="H2524" s="831"/>
      <c r="I2524" s="831"/>
      <c r="J2524" s="822"/>
      <c r="K2524" s="822"/>
      <c r="L2524" s="831">
        <v>34</v>
      </c>
      <c r="M2524" s="831">
        <v>19130.100000000002</v>
      </c>
      <c r="N2524" s="822">
        <v>1</v>
      </c>
      <c r="O2524" s="822">
        <v>562.65000000000009</v>
      </c>
      <c r="P2524" s="831">
        <v>42</v>
      </c>
      <c r="Q2524" s="831">
        <v>23631.300000000003</v>
      </c>
      <c r="R2524" s="827">
        <v>1.2352941176470589</v>
      </c>
      <c r="S2524" s="832">
        <v>562.65000000000009</v>
      </c>
    </row>
    <row r="2525" spans="1:19" ht="14.45" customHeight="1" x14ac:dyDescent="0.2">
      <c r="A2525" s="821" t="s">
        <v>5435</v>
      </c>
      <c r="B2525" s="822" t="s">
        <v>5824</v>
      </c>
      <c r="C2525" s="822" t="s">
        <v>599</v>
      </c>
      <c r="D2525" s="822" t="s">
        <v>2883</v>
      </c>
      <c r="E2525" s="822" t="s">
        <v>5703</v>
      </c>
      <c r="F2525" s="822" t="s">
        <v>5708</v>
      </c>
      <c r="G2525" s="822" t="s">
        <v>5709</v>
      </c>
      <c r="H2525" s="831">
        <v>4</v>
      </c>
      <c r="I2525" s="831">
        <v>3856</v>
      </c>
      <c r="J2525" s="822">
        <v>4</v>
      </c>
      <c r="K2525" s="822">
        <v>964</v>
      </c>
      <c r="L2525" s="831">
        <v>1</v>
      </c>
      <c r="M2525" s="831">
        <v>964</v>
      </c>
      <c r="N2525" s="822">
        <v>1</v>
      </c>
      <c r="O2525" s="822">
        <v>964</v>
      </c>
      <c r="P2525" s="831"/>
      <c r="Q2525" s="831"/>
      <c r="R2525" s="827"/>
      <c r="S2525" s="832"/>
    </row>
    <row r="2526" spans="1:19" ht="14.45" customHeight="1" x14ac:dyDescent="0.2">
      <c r="A2526" s="821" t="s">
        <v>5435</v>
      </c>
      <c r="B2526" s="822" t="s">
        <v>5824</v>
      </c>
      <c r="C2526" s="822" t="s">
        <v>599</v>
      </c>
      <c r="D2526" s="822" t="s">
        <v>2883</v>
      </c>
      <c r="E2526" s="822" t="s">
        <v>5703</v>
      </c>
      <c r="F2526" s="822" t="s">
        <v>5838</v>
      </c>
      <c r="G2526" s="822" t="s">
        <v>5839</v>
      </c>
      <c r="H2526" s="831"/>
      <c r="I2526" s="831"/>
      <c r="J2526" s="822"/>
      <c r="K2526" s="822"/>
      <c r="L2526" s="831">
        <v>1</v>
      </c>
      <c r="M2526" s="831">
        <v>1566.58</v>
      </c>
      <c r="N2526" s="822">
        <v>1</v>
      </c>
      <c r="O2526" s="822">
        <v>1566.58</v>
      </c>
      <c r="P2526" s="831"/>
      <c r="Q2526" s="831"/>
      <c r="R2526" s="827"/>
      <c r="S2526" s="832"/>
    </row>
    <row r="2527" spans="1:19" ht="14.45" customHeight="1" x14ac:dyDescent="0.2">
      <c r="A2527" s="821" t="s">
        <v>5435</v>
      </c>
      <c r="B2527" s="822" t="s">
        <v>5824</v>
      </c>
      <c r="C2527" s="822" t="s">
        <v>599</v>
      </c>
      <c r="D2527" s="822" t="s">
        <v>2883</v>
      </c>
      <c r="E2527" s="822" t="s">
        <v>5703</v>
      </c>
      <c r="F2527" s="822" t="s">
        <v>5714</v>
      </c>
      <c r="G2527" s="822" t="s">
        <v>5715</v>
      </c>
      <c r="H2527" s="831"/>
      <c r="I2527" s="831"/>
      <c r="J2527" s="822"/>
      <c r="K2527" s="822"/>
      <c r="L2527" s="831"/>
      <c r="M2527" s="831"/>
      <c r="N2527" s="822"/>
      <c r="O2527" s="822"/>
      <c r="P2527" s="831">
        <v>186</v>
      </c>
      <c r="Q2527" s="831">
        <v>33349.799999999996</v>
      </c>
      <c r="R2527" s="827"/>
      <c r="S2527" s="832">
        <v>179.29999999999998</v>
      </c>
    </row>
    <row r="2528" spans="1:19" ht="14.45" customHeight="1" x14ac:dyDescent="0.2">
      <c r="A2528" s="821" t="s">
        <v>5435</v>
      </c>
      <c r="B2528" s="822" t="s">
        <v>5824</v>
      </c>
      <c r="C2528" s="822" t="s">
        <v>599</v>
      </c>
      <c r="D2528" s="822" t="s">
        <v>2883</v>
      </c>
      <c r="E2528" s="822" t="s">
        <v>5703</v>
      </c>
      <c r="F2528" s="822" t="s">
        <v>5718</v>
      </c>
      <c r="G2528" s="822" t="s">
        <v>5719</v>
      </c>
      <c r="H2528" s="831"/>
      <c r="I2528" s="831"/>
      <c r="J2528" s="822"/>
      <c r="K2528" s="822"/>
      <c r="L2528" s="831"/>
      <c r="M2528" s="831"/>
      <c r="N2528" s="822"/>
      <c r="O2528" s="822"/>
      <c r="P2528" s="831">
        <v>48</v>
      </c>
      <c r="Q2528" s="831">
        <v>3646.56</v>
      </c>
      <c r="R2528" s="827"/>
      <c r="S2528" s="832">
        <v>75.97</v>
      </c>
    </row>
    <row r="2529" spans="1:19" ht="14.45" customHeight="1" x14ac:dyDescent="0.2">
      <c r="A2529" s="821" t="s">
        <v>5435</v>
      </c>
      <c r="B2529" s="822" t="s">
        <v>5824</v>
      </c>
      <c r="C2529" s="822" t="s">
        <v>599</v>
      </c>
      <c r="D2529" s="822" t="s">
        <v>2883</v>
      </c>
      <c r="E2529" s="822" t="s">
        <v>5703</v>
      </c>
      <c r="F2529" s="822" t="s">
        <v>5720</v>
      </c>
      <c r="G2529" s="822" t="s">
        <v>5721</v>
      </c>
      <c r="H2529" s="831"/>
      <c r="I2529" s="831"/>
      <c r="J2529" s="822"/>
      <c r="K2529" s="822"/>
      <c r="L2529" s="831"/>
      <c r="M2529" s="831"/>
      <c r="N2529" s="822"/>
      <c r="O2529" s="822"/>
      <c r="P2529" s="831">
        <v>46</v>
      </c>
      <c r="Q2529" s="831">
        <v>4355.74</v>
      </c>
      <c r="R2529" s="827"/>
      <c r="S2529" s="832">
        <v>94.69</v>
      </c>
    </row>
    <row r="2530" spans="1:19" ht="14.45" customHeight="1" x14ac:dyDescent="0.2">
      <c r="A2530" s="821" t="s">
        <v>5435</v>
      </c>
      <c r="B2530" s="822" t="s">
        <v>5824</v>
      </c>
      <c r="C2530" s="822" t="s">
        <v>599</v>
      </c>
      <c r="D2530" s="822" t="s">
        <v>2883</v>
      </c>
      <c r="E2530" s="822" t="s">
        <v>5703</v>
      </c>
      <c r="F2530" s="822" t="s">
        <v>5722</v>
      </c>
      <c r="G2530" s="822" t="s">
        <v>5721</v>
      </c>
      <c r="H2530" s="831"/>
      <c r="I2530" s="831"/>
      <c r="J2530" s="822"/>
      <c r="K2530" s="822"/>
      <c r="L2530" s="831"/>
      <c r="M2530" s="831"/>
      <c r="N2530" s="822"/>
      <c r="O2530" s="822"/>
      <c r="P2530" s="831">
        <v>226</v>
      </c>
      <c r="Q2530" s="831">
        <v>17169.22</v>
      </c>
      <c r="R2530" s="827"/>
      <c r="S2530" s="832">
        <v>75.97</v>
      </c>
    </row>
    <row r="2531" spans="1:19" ht="14.45" customHeight="1" x14ac:dyDescent="0.2">
      <c r="A2531" s="821" t="s">
        <v>5435</v>
      </c>
      <c r="B2531" s="822" t="s">
        <v>5824</v>
      </c>
      <c r="C2531" s="822" t="s">
        <v>599</v>
      </c>
      <c r="D2531" s="822" t="s">
        <v>2883</v>
      </c>
      <c r="E2531" s="822" t="s">
        <v>5703</v>
      </c>
      <c r="F2531" s="822" t="s">
        <v>5727</v>
      </c>
      <c r="G2531" s="822" t="s">
        <v>5728</v>
      </c>
      <c r="H2531" s="831"/>
      <c r="I2531" s="831"/>
      <c r="J2531" s="822"/>
      <c r="K2531" s="822"/>
      <c r="L2531" s="831"/>
      <c r="M2531" s="831"/>
      <c r="N2531" s="822"/>
      <c r="O2531" s="822"/>
      <c r="P2531" s="831">
        <v>1</v>
      </c>
      <c r="Q2531" s="831">
        <v>748</v>
      </c>
      <c r="R2531" s="827"/>
      <c r="S2531" s="832">
        <v>748</v>
      </c>
    </row>
    <row r="2532" spans="1:19" ht="14.45" customHeight="1" x14ac:dyDescent="0.2">
      <c r="A2532" s="821" t="s">
        <v>5435</v>
      </c>
      <c r="B2532" s="822" t="s">
        <v>5824</v>
      </c>
      <c r="C2532" s="822" t="s">
        <v>599</v>
      </c>
      <c r="D2532" s="822" t="s">
        <v>2883</v>
      </c>
      <c r="E2532" s="822" t="s">
        <v>5735</v>
      </c>
      <c r="F2532" s="822" t="s">
        <v>5736</v>
      </c>
      <c r="G2532" s="822" t="s">
        <v>5737</v>
      </c>
      <c r="H2532" s="831"/>
      <c r="I2532" s="831"/>
      <c r="J2532" s="822"/>
      <c r="K2532" s="822"/>
      <c r="L2532" s="831">
        <v>19</v>
      </c>
      <c r="M2532" s="831">
        <v>5738</v>
      </c>
      <c r="N2532" s="822">
        <v>1</v>
      </c>
      <c r="O2532" s="822">
        <v>302</v>
      </c>
      <c r="P2532" s="831">
        <v>2</v>
      </c>
      <c r="Q2532" s="831">
        <v>608</v>
      </c>
      <c r="R2532" s="827">
        <v>0.10596026490066225</v>
      </c>
      <c r="S2532" s="832">
        <v>304</v>
      </c>
    </row>
    <row r="2533" spans="1:19" ht="14.45" customHeight="1" x14ac:dyDescent="0.2">
      <c r="A2533" s="821" t="s">
        <v>5435</v>
      </c>
      <c r="B2533" s="822" t="s">
        <v>5824</v>
      </c>
      <c r="C2533" s="822" t="s">
        <v>599</v>
      </c>
      <c r="D2533" s="822" t="s">
        <v>2883</v>
      </c>
      <c r="E2533" s="822" t="s">
        <v>5735</v>
      </c>
      <c r="F2533" s="822" t="s">
        <v>5738</v>
      </c>
      <c r="G2533" s="822" t="s">
        <v>5739</v>
      </c>
      <c r="H2533" s="831">
        <v>2</v>
      </c>
      <c r="I2533" s="831">
        <v>244</v>
      </c>
      <c r="J2533" s="822"/>
      <c r="K2533" s="822">
        <v>122</v>
      </c>
      <c r="L2533" s="831"/>
      <c r="M2533" s="831"/>
      <c r="N2533" s="822"/>
      <c r="O2533" s="822"/>
      <c r="P2533" s="831"/>
      <c r="Q2533" s="831"/>
      <c r="R2533" s="827"/>
      <c r="S2533" s="832"/>
    </row>
    <row r="2534" spans="1:19" ht="14.45" customHeight="1" x14ac:dyDescent="0.2">
      <c r="A2534" s="821" t="s">
        <v>5435</v>
      </c>
      <c r="B2534" s="822" t="s">
        <v>5824</v>
      </c>
      <c r="C2534" s="822" t="s">
        <v>599</v>
      </c>
      <c r="D2534" s="822" t="s">
        <v>2883</v>
      </c>
      <c r="E2534" s="822" t="s">
        <v>5735</v>
      </c>
      <c r="F2534" s="822" t="s">
        <v>5740</v>
      </c>
      <c r="G2534" s="822" t="s">
        <v>5741</v>
      </c>
      <c r="H2534" s="831">
        <v>10</v>
      </c>
      <c r="I2534" s="831">
        <v>1470</v>
      </c>
      <c r="J2534" s="822">
        <v>0.48675496688741721</v>
      </c>
      <c r="K2534" s="822">
        <v>147</v>
      </c>
      <c r="L2534" s="831">
        <v>20</v>
      </c>
      <c r="M2534" s="831">
        <v>3020</v>
      </c>
      <c r="N2534" s="822">
        <v>1</v>
      </c>
      <c r="O2534" s="822">
        <v>151</v>
      </c>
      <c r="P2534" s="831">
        <v>140</v>
      </c>
      <c r="Q2534" s="831">
        <v>21420</v>
      </c>
      <c r="R2534" s="827">
        <v>7.0927152317880795</v>
      </c>
      <c r="S2534" s="832">
        <v>153</v>
      </c>
    </row>
    <row r="2535" spans="1:19" ht="14.45" customHeight="1" x14ac:dyDescent="0.2">
      <c r="A2535" s="821" t="s">
        <v>5435</v>
      </c>
      <c r="B2535" s="822" t="s">
        <v>5824</v>
      </c>
      <c r="C2535" s="822" t="s">
        <v>599</v>
      </c>
      <c r="D2535" s="822" t="s">
        <v>2883</v>
      </c>
      <c r="E2535" s="822" t="s">
        <v>5735</v>
      </c>
      <c r="F2535" s="822" t="s">
        <v>5742</v>
      </c>
      <c r="G2535" s="822" t="s">
        <v>5743</v>
      </c>
      <c r="H2535" s="831"/>
      <c r="I2535" s="831"/>
      <c r="J2535" s="822"/>
      <c r="K2535" s="822"/>
      <c r="L2535" s="831"/>
      <c r="M2535" s="831"/>
      <c r="N2535" s="822"/>
      <c r="O2535" s="822"/>
      <c r="P2535" s="831">
        <v>6</v>
      </c>
      <c r="Q2535" s="831">
        <v>1206</v>
      </c>
      <c r="R2535" s="827"/>
      <c r="S2535" s="832">
        <v>201</v>
      </c>
    </row>
    <row r="2536" spans="1:19" ht="14.45" customHeight="1" x14ac:dyDescent="0.2">
      <c r="A2536" s="821" t="s">
        <v>5435</v>
      </c>
      <c r="B2536" s="822" t="s">
        <v>5824</v>
      </c>
      <c r="C2536" s="822" t="s">
        <v>599</v>
      </c>
      <c r="D2536" s="822" t="s">
        <v>2883</v>
      </c>
      <c r="E2536" s="822" t="s">
        <v>5735</v>
      </c>
      <c r="F2536" s="822" t="s">
        <v>5744</v>
      </c>
      <c r="G2536" s="822" t="s">
        <v>5745</v>
      </c>
      <c r="H2536" s="831">
        <v>85</v>
      </c>
      <c r="I2536" s="831">
        <v>3145</v>
      </c>
      <c r="J2536" s="822">
        <v>0.18229770461395781</v>
      </c>
      <c r="K2536" s="822">
        <v>37</v>
      </c>
      <c r="L2536" s="831">
        <v>454</v>
      </c>
      <c r="M2536" s="831">
        <v>17252</v>
      </c>
      <c r="N2536" s="822">
        <v>1</v>
      </c>
      <c r="O2536" s="822">
        <v>38</v>
      </c>
      <c r="P2536" s="831">
        <v>334</v>
      </c>
      <c r="Q2536" s="831">
        <v>12692</v>
      </c>
      <c r="R2536" s="827">
        <v>0.73568281938325997</v>
      </c>
      <c r="S2536" s="832">
        <v>38</v>
      </c>
    </row>
    <row r="2537" spans="1:19" ht="14.45" customHeight="1" x14ac:dyDescent="0.2">
      <c r="A2537" s="821" t="s">
        <v>5435</v>
      </c>
      <c r="B2537" s="822" t="s">
        <v>5824</v>
      </c>
      <c r="C2537" s="822" t="s">
        <v>599</v>
      </c>
      <c r="D2537" s="822" t="s">
        <v>2883</v>
      </c>
      <c r="E2537" s="822" t="s">
        <v>5735</v>
      </c>
      <c r="F2537" s="822" t="s">
        <v>5752</v>
      </c>
      <c r="G2537" s="822" t="s">
        <v>5753</v>
      </c>
      <c r="H2537" s="831">
        <v>80</v>
      </c>
      <c r="I2537" s="831">
        <v>14240</v>
      </c>
      <c r="J2537" s="822">
        <v>0.38617996420241907</v>
      </c>
      <c r="K2537" s="822">
        <v>178</v>
      </c>
      <c r="L2537" s="831">
        <v>206</v>
      </c>
      <c r="M2537" s="831">
        <v>36874</v>
      </c>
      <c r="N2537" s="822">
        <v>1</v>
      </c>
      <c r="O2537" s="822">
        <v>179</v>
      </c>
      <c r="P2537" s="831">
        <v>404</v>
      </c>
      <c r="Q2537" s="831">
        <v>72720</v>
      </c>
      <c r="R2537" s="827">
        <v>1.9721212778651624</v>
      </c>
      <c r="S2537" s="832">
        <v>180</v>
      </c>
    </row>
    <row r="2538" spans="1:19" ht="14.45" customHeight="1" x14ac:dyDescent="0.2">
      <c r="A2538" s="821" t="s">
        <v>5435</v>
      </c>
      <c r="B2538" s="822" t="s">
        <v>5824</v>
      </c>
      <c r="C2538" s="822" t="s">
        <v>599</v>
      </c>
      <c r="D2538" s="822" t="s">
        <v>2883</v>
      </c>
      <c r="E2538" s="822" t="s">
        <v>5735</v>
      </c>
      <c r="F2538" s="822" t="s">
        <v>5851</v>
      </c>
      <c r="G2538" s="822" t="s">
        <v>5852</v>
      </c>
      <c r="H2538" s="831"/>
      <c r="I2538" s="831"/>
      <c r="J2538" s="822"/>
      <c r="K2538" s="822"/>
      <c r="L2538" s="831">
        <v>1</v>
      </c>
      <c r="M2538" s="831">
        <v>732</v>
      </c>
      <c r="N2538" s="822">
        <v>1</v>
      </c>
      <c r="O2538" s="822">
        <v>732</v>
      </c>
      <c r="P2538" s="831"/>
      <c r="Q2538" s="831"/>
      <c r="R2538" s="827"/>
      <c r="S2538" s="832"/>
    </row>
    <row r="2539" spans="1:19" ht="14.45" customHeight="1" x14ac:dyDescent="0.2">
      <c r="A2539" s="821" t="s">
        <v>5435</v>
      </c>
      <c r="B2539" s="822" t="s">
        <v>5824</v>
      </c>
      <c r="C2539" s="822" t="s">
        <v>599</v>
      </c>
      <c r="D2539" s="822" t="s">
        <v>2883</v>
      </c>
      <c r="E2539" s="822" t="s">
        <v>5735</v>
      </c>
      <c r="F2539" s="822" t="s">
        <v>5758</v>
      </c>
      <c r="G2539" s="822" t="s">
        <v>5759</v>
      </c>
      <c r="H2539" s="831">
        <v>61</v>
      </c>
      <c r="I2539" s="831">
        <v>14884</v>
      </c>
      <c r="J2539" s="822">
        <v>0.19918367346938776</v>
      </c>
      <c r="K2539" s="822">
        <v>244</v>
      </c>
      <c r="L2539" s="831">
        <v>305</v>
      </c>
      <c r="M2539" s="831">
        <v>74725</v>
      </c>
      <c r="N2539" s="822">
        <v>1</v>
      </c>
      <c r="O2539" s="822">
        <v>245</v>
      </c>
      <c r="P2539" s="831">
        <v>394</v>
      </c>
      <c r="Q2539" s="831">
        <v>96924</v>
      </c>
      <c r="R2539" s="827">
        <v>1.2970759451321512</v>
      </c>
      <c r="S2539" s="832">
        <v>246</v>
      </c>
    </row>
    <row r="2540" spans="1:19" ht="14.45" customHeight="1" x14ac:dyDescent="0.2">
      <c r="A2540" s="821" t="s">
        <v>5435</v>
      </c>
      <c r="B2540" s="822" t="s">
        <v>5824</v>
      </c>
      <c r="C2540" s="822" t="s">
        <v>599</v>
      </c>
      <c r="D2540" s="822" t="s">
        <v>2883</v>
      </c>
      <c r="E2540" s="822" t="s">
        <v>5735</v>
      </c>
      <c r="F2540" s="822" t="s">
        <v>5760</v>
      </c>
      <c r="G2540" s="822" t="s">
        <v>5761</v>
      </c>
      <c r="H2540" s="831">
        <v>480</v>
      </c>
      <c r="I2540" s="831">
        <v>15999.99</v>
      </c>
      <c r="J2540" s="822">
        <v>0.56404248088599851</v>
      </c>
      <c r="K2540" s="822">
        <v>33.333312499999998</v>
      </c>
      <c r="L2540" s="831">
        <v>851</v>
      </c>
      <c r="M2540" s="831">
        <v>28366.639999999999</v>
      </c>
      <c r="N2540" s="822">
        <v>1</v>
      </c>
      <c r="O2540" s="822">
        <v>33.333301997649826</v>
      </c>
      <c r="P2540" s="831">
        <v>1123</v>
      </c>
      <c r="Q2540" s="831">
        <v>37433.32</v>
      </c>
      <c r="R2540" s="827">
        <v>1.3196247423029306</v>
      </c>
      <c r="S2540" s="832">
        <v>33.333321460373995</v>
      </c>
    </row>
    <row r="2541" spans="1:19" ht="14.45" customHeight="1" x14ac:dyDescent="0.2">
      <c r="A2541" s="821" t="s">
        <v>5435</v>
      </c>
      <c r="B2541" s="822" t="s">
        <v>5824</v>
      </c>
      <c r="C2541" s="822" t="s">
        <v>599</v>
      </c>
      <c r="D2541" s="822" t="s">
        <v>2883</v>
      </c>
      <c r="E2541" s="822" t="s">
        <v>5735</v>
      </c>
      <c r="F2541" s="822" t="s">
        <v>5762</v>
      </c>
      <c r="G2541" s="822" t="s">
        <v>5763</v>
      </c>
      <c r="H2541" s="831">
        <v>87</v>
      </c>
      <c r="I2541" s="831">
        <v>3219</v>
      </c>
      <c r="J2541" s="822">
        <v>0.37649122807017543</v>
      </c>
      <c r="K2541" s="822">
        <v>37</v>
      </c>
      <c r="L2541" s="831">
        <v>225</v>
      </c>
      <c r="M2541" s="831">
        <v>8550</v>
      </c>
      <c r="N2541" s="822">
        <v>1</v>
      </c>
      <c r="O2541" s="822">
        <v>38</v>
      </c>
      <c r="P2541" s="831">
        <v>840</v>
      </c>
      <c r="Q2541" s="831">
        <v>31920</v>
      </c>
      <c r="R2541" s="827">
        <v>3.7333333333333334</v>
      </c>
      <c r="S2541" s="832">
        <v>38</v>
      </c>
    </row>
    <row r="2542" spans="1:19" ht="14.45" customHeight="1" x14ac:dyDescent="0.2">
      <c r="A2542" s="821" t="s">
        <v>5435</v>
      </c>
      <c r="B2542" s="822" t="s">
        <v>5824</v>
      </c>
      <c r="C2542" s="822" t="s">
        <v>599</v>
      </c>
      <c r="D2542" s="822" t="s">
        <v>2883</v>
      </c>
      <c r="E2542" s="822" t="s">
        <v>5735</v>
      </c>
      <c r="F2542" s="822" t="s">
        <v>5764</v>
      </c>
      <c r="G2542" s="822" t="s">
        <v>5765</v>
      </c>
      <c r="H2542" s="831"/>
      <c r="I2542" s="831"/>
      <c r="J2542" s="822"/>
      <c r="K2542" s="822"/>
      <c r="L2542" s="831">
        <v>19</v>
      </c>
      <c r="M2542" s="831">
        <v>1653</v>
      </c>
      <c r="N2542" s="822">
        <v>1</v>
      </c>
      <c r="O2542" s="822">
        <v>87</v>
      </c>
      <c r="P2542" s="831">
        <v>2</v>
      </c>
      <c r="Q2542" s="831">
        <v>176</v>
      </c>
      <c r="R2542" s="827">
        <v>0.10647307924984876</v>
      </c>
      <c r="S2542" s="832">
        <v>88</v>
      </c>
    </row>
    <row r="2543" spans="1:19" ht="14.45" customHeight="1" x14ac:dyDescent="0.2">
      <c r="A2543" s="821" t="s">
        <v>5435</v>
      </c>
      <c r="B2543" s="822" t="s">
        <v>5824</v>
      </c>
      <c r="C2543" s="822" t="s">
        <v>599</v>
      </c>
      <c r="D2543" s="822" t="s">
        <v>2883</v>
      </c>
      <c r="E2543" s="822" t="s">
        <v>5735</v>
      </c>
      <c r="F2543" s="822" t="s">
        <v>5766</v>
      </c>
      <c r="G2543" s="822" t="s">
        <v>5767</v>
      </c>
      <c r="H2543" s="831">
        <v>52</v>
      </c>
      <c r="I2543" s="831">
        <v>1664</v>
      </c>
      <c r="J2543" s="822">
        <v>0.39088560018792579</v>
      </c>
      <c r="K2543" s="822">
        <v>32</v>
      </c>
      <c r="L2543" s="831">
        <v>129</v>
      </c>
      <c r="M2543" s="831">
        <v>4257</v>
      </c>
      <c r="N2543" s="822">
        <v>1</v>
      </c>
      <c r="O2543" s="822">
        <v>33</v>
      </c>
      <c r="P2543" s="831">
        <v>142</v>
      </c>
      <c r="Q2543" s="831">
        <v>4686</v>
      </c>
      <c r="R2543" s="827">
        <v>1.1007751937984496</v>
      </c>
      <c r="S2543" s="832">
        <v>33</v>
      </c>
    </row>
    <row r="2544" spans="1:19" ht="14.45" customHeight="1" x14ac:dyDescent="0.2">
      <c r="A2544" s="821" t="s">
        <v>5435</v>
      </c>
      <c r="B2544" s="822" t="s">
        <v>5824</v>
      </c>
      <c r="C2544" s="822" t="s">
        <v>599</v>
      </c>
      <c r="D2544" s="822" t="s">
        <v>2883</v>
      </c>
      <c r="E2544" s="822" t="s">
        <v>5735</v>
      </c>
      <c r="F2544" s="822" t="s">
        <v>5857</v>
      </c>
      <c r="G2544" s="822" t="s">
        <v>5858</v>
      </c>
      <c r="H2544" s="831">
        <v>402</v>
      </c>
      <c r="I2544" s="831">
        <v>142710</v>
      </c>
      <c r="J2544" s="822">
        <v>0.45714596894059761</v>
      </c>
      <c r="K2544" s="822">
        <v>355</v>
      </c>
      <c r="L2544" s="831">
        <v>872</v>
      </c>
      <c r="M2544" s="831">
        <v>312176</v>
      </c>
      <c r="N2544" s="822">
        <v>1</v>
      </c>
      <c r="O2544" s="822">
        <v>358</v>
      </c>
      <c r="P2544" s="831">
        <v>725</v>
      </c>
      <c r="Q2544" s="831">
        <v>261000</v>
      </c>
      <c r="R2544" s="827">
        <v>0.83606683409358828</v>
      </c>
      <c r="S2544" s="832">
        <v>360</v>
      </c>
    </row>
    <row r="2545" spans="1:19" ht="14.45" customHeight="1" x14ac:dyDescent="0.2">
      <c r="A2545" s="821" t="s">
        <v>5435</v>
      </c>
      <c r="B2545" s="822" t="s">
        <v>5824</v>
      </c>
      <c r="C2545" s="822" t="s">
        <v>599</v>
      </c>
      <c r="D2545" s="822" t="s">
        <v>2883</v>
      </c>
      <c r="E2545" s="822" t="s">
        <v>5735</v>
      </c>
      <c r="F2545" s="822" t="s">
        <v>5768</v>
      </c>
      <c r="G2545" s="822" t="s">
        <v>5769</v>
      </c>
      <c r="H2545" s="831">
        <v>50</v>
      </c>
      <c r="I2545" s="831">
        <v>6600</v>
      </c>
      <c r="J2545" s="822">
        <v>0.27936507936507937</v>
      </c>
      <c r="K2545" s="822">
        <v>132</v>
      </c>
      <c r="L2545" s="831">
        <v>175</v>
      </c>
      <c r="M2545" s="831">
        <v>23625</v>
      </c>
      <c r="N2545" s="822">
        <v>1</v>
      </c>
      <c r="O2545" s="822">
        <v>135</v>
      </c>
      <c r="P2545" s="831">
        <v>107</v>
      </c>
      <c r="Q2545" s="831">
        <v>14659</v>
      </c>
      <c r="R2545" s="827">
        <v>0.62048677248677253</v>
      </c>
      <c r="S2545" s="832">
        <v>137</v>
      </c>
    </row>
    <row r="2546" spans="1:19" ht="14.45" customHeight="1" x14ac:dyDescent="0.2">
      <c r="A2546" s="821" t="s">
        <v>5435</v>
      </c>
      <c r="B2546" s="822" t="s">
        <v>5824</v>
      </c>
      <c r="C2546" s="822" t="s">
        <v>599</v>
      </c>
      <c r="D2546" s="822" t="s">
        <v>2883</v>
      </c>
      <c r="E2546" s="822" t="s">
        <v>5735</v>
      </c>
      <c r="F2546" s="822" t="s">
        <v>5776</v>
      </c>
      <c r="G2546" s="822" t="s">
        <v>5777</v>
      </c>
      <c r="H2546" s="831">
        <v>29</v>
      </c>
      <c r="I2546" s="831">
        <v>1711</v>
      </c>
      <c r="J2546" s="822">
        <v>9.4760744350908283E-2</v>
      </c>
      <c r="K2546" s="822">
        <v>59</v>
      </c>
      <c r="L2546" s="831">
        <v>296</v>
      </c>
      <c r="M2546" s="831">
        <v>18056</v>
      </c>
      <c r="N2546" s="822">
        <v>1</v>
      </c>
      <c r="O2546" s="822">
        <v>61</v>
      </c>
      <c r="P2546" s="831">
        <v>160</v>
      </c>
      <c r="Q2546" s="831">
        <v>9920</v>
      </c>
      <c r="R2546" s="827">
        <v>0.54940186087727072</v>
      </c>
      <c r="S2546" s="832">
        <v>62</v>
      </c>
    </row>
    <row r="2547" spans="1:19" ht="14.45" customHeight="1" x14ac:dyDescent="0.2">
      <c r="A2547" s="821" t="s">
        <v>5435</v>
      </c>
      <c r="B2547" s="822" t="s">
        <v>5824</v>
      </c>
      <c r="C2547" s="822" t="s">
        <v>599</v>
      </c>
      <c r="D2547" s="822" t="s">
        <v>2883</v>
      </c>
      <c r="E2547" s="822" t="s">
        <v>5735</v>
      </c>
      <c r="F2547" s="822" t="s">
        <v>5782</v>
      </c>
      <c r="G2547" s="822" t="s">
        <v>5783</v>
      </c>
      <c r="H2547" s="831"/>
      <c r="I2547" s="831"/>
      <c r="J2547" s="822"/>
      <c r="K2547" s="822"/>
      <c r="L2547" s="831">
        <v>3</v>
      </c>
      <c r="M2547" s="831">
        <v>348</v>
      </c>
      <c r="N2547" s="822">
        <v>1</v>
      </c>
      <c r="O2547" s="822">
        <v>116</v>
      </c>
      <c r="P2547" s="831">
        <v>10</v>
      </c>
      <c r="Q2547" s="831">
        <v>1170</v>
      </c>
      <c r="R2547" s="827">
        <v>3.3620689655172415</v>
      </c>
      <c r="S2547" s="832">
        <v>117</v>
      </c>
    </row>
    <row r="2548" spans="1:19" ht="14.45" customHeight="1" x14ac:dyDescent="0.2">
      <c r="A2548" s="821" t="s">
        <v>5435</v>
      </c>
      <c r="B2548" s="822" t="s">
        <v>5824</v>
      </c>
      <c r="C2548" s="822" t="s">
        <v>599</v>
      </c>
      <c r="D2548" s="822" t="s">
        <v>2883</v>
      </c>
      <c r="E2548" s="822" t="s">
        <v>5735</v>
      </c>
      <c r="F2548" s="822" t="s">
        <v>5865</v>
      </c>
      <c r="G2548" s="822" t="s">
        <v>5866</v>
      </c>
      <c r="H2548" s="831">
        <v>1</v>
      </c>
      <c r="I2548" s="831">
        <v>1945</v>
      </c>
      <c r="J2548" s="822">
        <v>0.49871794871794872</v>
      </c>
      <c r="K2548" s="822">
        <v>1945</v>
      </c>
      <c r="L2548" s="831">
        <v>2</v>
      </c>
      <c r="M2548" s="831">
        <v>3900</v>
      </c>
      <c r="N2548" s="822">
        <v>1</v>
      </c>
      <c r="O2548" s="822">
        <v>1950</v>
      </c>
      <c r="P2548" s="831"/>
      <c r="Q2548" s="831"/>
      <c r="R2548" s="827"/>
      <c r="S2548" s="832"/>
    </row>
    <row r="2549" spans="1:19" ht="14.45" customHeight="1" x14ac:dyDescent="0.2">
      <c r="A2549" s="821" t="s">
        <v>5435</v>
      </c>
      <c r="B2549" s="822" t="s">
        <v>5824</v>
      </c>
      <c r="C2549" s="822" t="s">
        <v>599</v>
      </c>
      <c r="D2549" s="822" t="s">
        <v>2884</v>
      </c>
      <c r="E2549" s="822" t="s">
        <v>5735</v>
      </c>
      <c r="F2549" s="822" t="s">
        <v>5744</v>
      </c>
      <c r="G2549" s="822" t="s">
        <v>5745</v>
      </c>
      <c r="H2549" s="831">
        <v>5</v>
      </c>
      <c r="I2549" s="831">
        <v>185</v>
      </c>
      <c r="J2549" s="822">
        <v>2.4342105263157894</v>
      </c>
      <c r="K2549" s="822">
        <v>37</v>
      </c>
      <c r="L2549" s="831">
        <v>2</v>
      </c>
      <c r="M2549" s="831">
        <v>76</v>
      </c>
      <c r="N2549" s="822">
        <v>1</v>
      </c>
      <c r="O2549" s="822">
        <v>38</v>
      </c>
      <c r="P2549" s="831"/>
      <c r="Q2549" s="831"/>
      <c r="R2549" s="827"/>
      <c r="S2549" s="832"/>
    </row>
    <row r="2550" spans="1:19" ht="14.45" customHeight="1" x14ac:dyDescent="0.2">
      <c r="A2550" s="821" t="s">
        <v>5435</v>
      </c>
      <c r="B2550" s="822" t="s">
        <v>5824</v>
      </c>
      <c r="C2550" s="822" t="s">
        <v>599</v>
      </c>
      <c r="D2550" s="822" t="s">
        <v>2884</v>
      </c>
      <c r="E2550" s="822" t="s">
        <v>5735</v>
      </c>
      <c r="F2550" s="822" t="s">
        <v>5752</v>
      </c>
      <c r="G2550" s="822" t="s">
        <v>5753</v>
      </c>
      <c r="H2550" s="831">
        <v>427</v>
      </c>
      <c r="I2550" s="831">
        <v>76006</v>
      </c>
      <c r="J2550" s="822">
        <v>0.92107272264569373</v>
      </c>
      <c r="K2550" s="822">
        <v>178</v>
      </c>
      <c r="L2550" s="831">
        <v>461</v>
      </c>
      <c r="M2550" s="831">
        <v>82519</v>
      </c>
      <c r="N2550" s="822">
        <v>1</v>
      </c>
      <c r="O2550" s="822">
        <v>179</v>
      </c>
      <c r="P2550" s="831">
        <v>338</v>
      </c>
      <c r="Q2550" s="831">
        <v>60840</v>
      </c>
      <c r="R2550" s="827">
        <v>0.7372847465432204</v>
      </c>
      <c r="S2550" s="832">
        <v>180</v>
      </c>
    </row>
    <row r="2551" spans="1:19" ht="14.45" customHeight="1" x14ac:dyDescent="0.2">
      <c r="A2551" s="821" t="s">
        <v>5435</v>
      </c>
      <c r="B2551" s="822" t="s">
        <v>5824</v>
      </c>
      <c r="C2551" s="822" t="s">
        <v>599</v>
      </c>
      <c r="D2551" s="822" t="s">
        <v>2884</v>
      </c>
      <c r="E2551" s="822" t="s">
        <v>5735</v>
      </c>
      <c r="F2551" s="822" t="s">
        <v>5760</v>
      </c>
      <c r="G2551" s="822" t="s">
        <v>5761</v>
      </c>
      <c r="H2551" s="831">
        <v>430</v>
      </c>
      <c r="I2551" s="831">
        <v>14333.34</v>
      </c>
      <c r="J2551" s="822">
        <v>1.0723202355711898</v>
      </c>
      <c r="K2551" s="822">
        <v>33.3333488372093</v>
      </c>
      <c r="L2551" s="831">
        <v>401</v>
      </c>
      <c r="M2551" s="831">
        <v>13366.66</v>
      </c>
      <c r="N2551" s="822">
        <v>1</v>
      </c>
      <c r="O2551" s="822">
        <v>33.333316708229425</v>
      </c>
      <c r="P2551" s="831">
        <v>339</v>
      </c>
      <c r="Q2551" s="831">
        <v>11299.99</v>
      </c>
      <c r="R2551" s="827">
        <v>0.84538620717516566</v>
      </c>
      <c r="S2551" s="832">
        <v>33.333303834808262</v>
      </c>
    </row>
    <row r="2552" spans="1:19" ht="14.45" customHeight="1" x14ac:dyDescent="0.2">
      <c r="A2552" s="821" t="s">
        <v>5435</v>
      </c>
      <c r="B2552" s="822" t="s">
        <v>5824</v>
      </c>
      <c r="C2552" s="822" t="s">
        <v>599</v>
      </c>
      <c r="D2552" s="822" t="s">
        <v>2884</v>
      </c>
      <c r="E2552" s="822" t="s">
        <v>5735</v>
      </c>
      <c r="F2552" s="822" t="s">
        <v>5857</v>
      </c>
      <c r="G2552" s="822" t="s">
        <v>5858</v>
      </c>
      <c r="H2552" s="831">
        <v>3</v>
      </c>
      <c r="I2552" s="831">
        <v>1065</v>
      </c>
      <c r="J2552" s="822">
        <v>0.74371508379888274</v>
      </c>
      <c r="K2552" s="822">
        <v>355</v>
      </c>
      <c r="L2552" s="831">
        <v>4</v>
      </c>
      <c r="M2552" s="831">
        <v>1432</v>
      </c>
      <c r="N2552" s="822">
        <v>1</v>
      </c>
      <c r="O2552" s="822">
        <v>358</v>
      </c>
      <c r="P2552" s="831">
        <v>1</v>
      </c>
      <c r="Q2552" s="831">
        <v>360</v>
      </c>
      <c r="R2552" s="827">
        <v>0.25139664804469275</v>
      </c>
      <c r="S2552" s="832">
        <v>360</v>
      </c>
    </row>
    <row r="2553" spans="1:19" ht="14.45" customHeight="1" x14ac:dyDescent="0.2">
      <c r="A2553" s="821" t="s">
        <v>5435</v>
      </c>
      <c r="B2553" s="822" t="s">
        <v>5824</v>
      </c>
      <c r="C2553" s="822" t="s">
        <v>599</v>
      </c>
      <c r="D2553" s="822" t="s">
        <v>2891</v>
      </c>
      <c r="E2553" s="822" t="s">
        <v>5437</v>
      </c>
      <c r="F2553" s="822" t="s">
        <v>5482</v>
      </c>
      <c r="G2553" s="822" t="s">
        <v>816</v>
      </c>
      <c r="H2553" s="831"/>
      <c r="I2553" s="831"/>
      <c r="J2553" s="822"/>
      <c r="K2553" s="822"/>
      <c r="L2553" s="831"/>
      <c r="M2553" s="831"/>
      <c r="N2553" s="822"/>
      <c r="O2553" s="822"/>
      <c r="P2553" s="831">
        <v>0.2</v>
      </c>
      <c r="Q2553" s="831">
        <v>11.94</v>
      </c>
      <c r="R2553" s="827"/>
      <c r="S2553" s="832">
        <v>59.699999999999996</v>
      </c>
    </row>
    <row r="2554" spans="1:19" ht="14.45" customHeight="1" x14ac:dyDescent="0.2">
      <c r="A2554" s="821" t="s">
        <v>5435</v>
      </c>
      <c r="B2554" s="822" t="s">
        <v>5824</v>
      </c>
      <c r="C2554" s="822" t="s">
        <v>599</v>
      </c>
      <c r="D2554" s="822" t="s">
        <v>2891</v>
      </c>
      <c r="E2554" s="822" t="s">
        <v>5437</v>
      </c>
      <c r="F2554" s="822" t="s">
        <v>5563</v>
      </c>
      <c r="G2554" s="822" t="s">
        <v>5564</v>
      </c>
      <c r="H2554" s="831"/>
      <c r="I2554" s="831"/>
      <c r="J2554" s="822"/>
      <c r="K2554" s="822"/>
      <c r="L2554" s="831"/>
      <c r="M2554" s="831"/>
      <c r="N2554" s="822"/>
      <c r="O2554" s="822"/>
      <c r="P2554" s="831">
        <v>1.3599999999999999</v>
      </c>
      <c r="Q2554" s="831">
        <v>671.11</v>
      </c>
      <c r="R2554" s="827"/>
      <c r="S2554" s="832">
        <v>493.46323529411768</v>
      </c>
    </row>
    <row r="2555" spans="1:19" ht="14.45" customHeight="1" x14ac:dyDescent="0.2">
      <c r="A2555" s="821" t="s">
        <v>5435</v>
      </c>
      <c r="B2555" s="822" t="s">
        <v>5824</v>
      </c>
      <c r="C2555" s="822" t="s">
        <v>599</v>
      </c>
      <c r="D2555" s="822" t="s">
        <v>2891</v>
      </c>
      <c r="E2555" s="822" t="s">
        <v>5437</v>
      </c>
      <c r="F2555" s="822" t="s">
        <v>5607</v>
      </c>
      <c r="G2555" s="822" t="s">
        <v>5606</v>
      </c>
      <c r="H2555" s="831"/>
      <c r="I2555" s="831"/>
      <c r="J2555" s="822"/>
      <c r="K2555" s="822"/>
      <c r="L2555" s="831">
        <v>1</v>
      </c>
      <c r="M2555" s="831">
        <v>3965.05</v>
      </c>
      <c r="N2555" s="822">
        <v>1</v>
      </c>
      <c r="O2555" s="822">
        <v>3965.05</v>
      </c>
      <c r="P2555" s="831"/>
      <c r="Q2555" s="831"/>
      <c r="R2555" s="827"/>
      <c r="S2555" s="832"/>
    </row>
    <row r="2556" spans="1:19" ht="14.45" customHeight="1" x14ac:dyDescent="0.2">
      <c r="A2556" s="821" t="s">
        <v>5435</v>
      </c>
      <c r="B2556" s="822" t="s">
        <v>5824</v>
      </c>
      <c r="C2556" s="822" t="s">
        <v>599</v>
      </c>
      <c r="D2556" s="822" t="s">
        <v>2891</v>
      </c>
      <c r="E2556" s="822" t="s">
        <v>5437</v>
      </c>
      <c r="F2556" s="822" t="s">
        <v>5652</v>
      </c>
      <c r="G2556" s="822" t="s">
        <v>5651</v>
      </c>
      <c r="H2556" s="831"/>
      <c r="I2556" s="831"/>
      <c r="J2556" s="822"/>
      <c r="K2556" s="822"/>
      <c r="L2556" s="831"/>
      <c r="M2556" s="831"/>
      <c r="N2556" s="822"/>
      <c r="O2556" s="822"/>
      <c r="P2556" s="831">
        <v>0.2</v>
      </c>
      <c r="Q2556" s="831">
        <v>21.53</v>
      </c>
      <c r="R2556" s="827"/>
      <c r="S2556" s="832">
        <v>107.65</v>
      </c>
    </row>
    <row r="2557" spans="1:19" ht="14.45" customHeight="1" x14ac:dyDescent="0.2">
      <c r="A2557" s="821" t="s">
        <v>5435</v>
      </c>
      <c r="B2557" s="822" t="s">
        <v>5824</v>
      </c>
      <c r="C2557" s="822" t="s">
        <v>599</v>
      </c>
      <c r="D2557" s="822" t="s">
        <v>2891</v>
      </c>
      <c r="E2557" s="822" t="s">
        <v>5703</v>
      </c>
      <c r="F2557" s="822" t="s">
        <v>5714</v>
      </c>
      <c r="G2557" s="822" t="s">
        <v>5715</v>
      </c>
      <c r="H2557" s="831"/>
      <c r="I2557" s="831"/>
      <c r="J2557" s="822"/>
      <c r="K2557" s="822"/>
      <c r="L2557" s="831"/>
      <c r="M2557" s="831"/>
      <c r="N2557" s="822"/>
      <c r="O2557" s="822"/>
      <c r="P2557" s="831">
        <v>1</v>
      </c>
      <c r="Q2557" s="831">
        <v>179.3</v>
      </c>
      <c r="R2557" s="827"/>
      <c r="S2557" s="832">
        <v>179.3</v>
      </c>
    </row>
    <row r="2558" spans="1:19" ht="14.45" customHeight="1" x14ac:dyDescent="0.2">
      <c r="A2558" s="821" t="s">
        <v>5435</v>
      </c>
      <c r="B2558" s="822" t="s">
        <v>5824</v>
      </c>
      <c r="C2558" s="822" t="s">
        <v>599</v>
      </c>
      <c r="D2558" s="822" t="s">
        <v>2891</v>
      </c>
      <c r="E2558" s="822" t="s">
        <v>5703</v>
      </c>
      <c r="F2558" s="822" t="s">
        <v>5720</v>
      </c>
      <c r="G2558" s="822" t="s">
        <v>5721</v>
      </c>
      <c r="H2558" s="831"/>
      <c r="I2558" s="831"/>
      <c r="J2558" s="822"/>
      <c r="K2558" s="822"/>
      <c r="L2558" s="831"/>
      <c r="M2558" s="831"/>
      <c r="N2558" s="822"/>
      <c r="O2558" s="822"/>
      <c r="P2558" s="831">
        <v>2</v>
      </c>
      <c r="Q2558" s="831">
        <v>189.38</v>
      </c>
      <c r="R2558" s="827"/>
      <c r="S2558" s="832">
        <v>94.69</v>
      </c>
    </row>
    <row r="2559" spans="1:19" ht="14.45" customHeight="1" x14ac:dyDescent="0.2">
      <c r="A2559" s="821" t="s">
        <v>5435</v>
      </c>
      <c r="B2559" s="822" t="s">
        <v>5824</v>
      </c>
      <c r="C2559" s="822" t="s">
        <v>599</v>
      </c>
      <c r="D2559" s="822" t="s">
        <v>2891</v>
      </c>
      <c r="E2559" s="822" t="s">
        <v>5735</v>
      </c>
      <c r="F2559" s="822" t="s">
        <v>5740</v>
      </c>
      <c r="G2559" s="822" t="s">
        <v>5741</v>
      </c>
      <c r="H2559" s="831"/>
      <c r="I2559" s="831"/>
      <c r="J2559" s="822"/>
      <c r="K2559" s="822"/>
      <c r="L2559" s="831"/>
      <c r="M2559" s="831"/>
      <c r="N2559" s="822"/>
      <c r="O2559" s="822"/>
      <c r="P2559" s="831">
        <v>1</v>
      </c>
      <c r="Q2559" s="831">
        <v>153</v>
      </c>
      <c r="R2559" s="827"/>
      <c r="S2559" s="832">
        <v>153</v>
      </c>
    </row>
    <row r="2560" spans="1:19" ht="14.45" customHeight="1" x14ac:dyDescent="0.2">
      <c r="A2560" s="821" t="s">
        <v>5435</v>
      </c>
      <c r="B2560" s="822" t="s">
        <v>5824</v>
      </c>
      <c r="C2560" s="822" t="s">
        <v>599</v>
      </c>
      <c r="D2560" s="822" t="s">
        <v>2891</v>
      </c>
      <c r="E2560" s="822" t="s">
        <v>5735</v>
      </c>
      <c r="F2560" s="822" t="s">
        <v>5752</v>
      </c>
      <c r="G2560" s="822" t="s">
        <v>5753</v>
      </c>
      <c r="H2560" s="831"/>
      <c r="I2560" s="831"/>
      <c r="J2560" s="822"/>
      <c r="K2560" s="822"/>
      <c r="L2560" s="831">
        <v>2</v>
      </c>
      <c r="M2560" s="831">
        <v>358</v>
      </c>
      <c r="N2560" s="822">
        <v>1</v>
      </c>
      <c r="O2560" s="822">
        <v>179</v>
      </c>
      <c r="P2560" s="831">
        <v>1</v>
      </c>
      <c r="Q2560" s="831">
        <v>180</v>
      </c>
      <c r="R2560" s="827">
        <v>0.5027932960893855</v>
      </c>
      <c r="S2560" s="832">
        <v>180</v>
      </c>
    </row>
    <row r="2561" spans="1:19" ht="14.45" customHeight="1" x14ac:dyDescent="0.2">
      <c r="A2561" s="821" t="s">
        <v>5435</v>
      </c>
      <c r="B2561" s="822" t="s">
        <v>5824</v>
      </c>
      <c r="C2561" s="822" t="s">
        <v>599</v>
      </c>
      <c r="D2561" s="822" t="s">
        <v>2891</v>
      </c>
      <c r="E2561" s="822" t="s">
        <v>5735</v>
      </c>
      <c r="F2561" s="822" t="s">
        <v>5758</v>
      </c>
      <c r="G2561" s="822" t="s">
        <v>5759</v>
      </c>
      <c r="H2561" s="831"/>
      <c r="I2561" s="831"/>
      <c r="J2561" s="822"/>
      <c r="K2561" s="822"/>
      <c r="L2561" s="831"/>
      <c r="M2561" s="831"/>
      <c r="N2561" s="822"/>
      <c r="O2561" s="822"/>
      <c r="P2561" s="831">
        <v>2</v>
      </c>
      <c r="Q2561" s="831">
        <v>492</v>
      </c>
      <c r="R2561" s="827"/>
      <c r="S2561" s="832">
        <v>246</v>
      </c>
    </row>
    <row r="2562" spans="1:19" ht="14.45" customHeight="1" x14ac:dyDescent="0.2">
      <c r="A2562" s="821" t="s">
        <v>5435</v>
      </c>
      <c r="B2562" s="822" t="s">
        <v>5824</v>
      </c>
      <c r="C2562" s="822" t="s">
        <v>599</v>
      </c>
      <c r="D2562" s="822" t="s">
        <v>2891</v>
      </c>
      <c r="E2562" s="822" t="s">
        <v>5735</v>
      </c>
      <c r="F2562" s="822" t="s">
        <v>5760</v>
      </c>
      <c r="G2562" s="822" t="s">
        <v>5761</v>
      </c>
      <c r="H2562" s="831"/>
      <c r="I2562" s="831"/>
      <c r="J2562" s="822"/>
      <c r="K2562" s="822"/>
      <c r="L2562" s="831">
        <v>2</v>
      </c>
      <c r="M2562" s="831">
        <v>66.67</v>
      </c>
      <c r="N2562" s="822">
        <v>1</v>
      </c>
      <c r="O2562" s="822">
        <v>33.335000000000001</v>
      </c>
      <c r="P2562" s="831">
        <v>1</v>
      </c>
      <c r="Q2562" s="831">
        <v>33.33</v>
      </c>
      <c r="R2562" s="827">
        <v>0.49992500374981247</v>
      </c>
      <c r="S2562" s="832">
        <v>33.33</v>
      </c>
    </row>
    <row r="2563" spans="1:19" ht="14.45" customHeight="1" x14ac:dyDescent="0.2">
      <c r="A2563" s="821" t="s">
        <v>5435</v>
      </c>
      <c r="B2563" s="822" t="s">
        <v>5824</v>
      </c>
      <c r="C2563" s="822" t="s">
        <v>599</v>
      </c>
      <c r="D2563" s="822" t="s">
        <v>2891</v>
      </c>
      <c r="E2563" s="822" t="s">
        <v>5735</v>
      </c>
      <c r="F2563" s="822" t="s">
        <v>5766</v>
      </c>
      <c r="G2563" s="822" t="s">
        <v>5767</v>
      </c>
      <c r="H2563" s="831"/>
      <c r="I2563" s="831"/>
      <c r="J2563" s="822"/>
      <c r="K2563" s="822"/>
      <c r="L2563" s="831">
        <v>1</v>
      </c>
      <c r="M2563" s="831">
        <v>33</v>
      </c>
      <c r="N2563" s="822">
        <v>1</v>
      </c>
      <c r="O2563" s="822">
        <v>33</v>
      </c>
      <c r="P2563" s="831"/>
      <c r="Q2563" s="831"/>
      <c r="R2563" s="827"/>
      <c r="S2563" s="832"/>
    </row>
    <row r="2564" spans="1:19" ht="14.45" customHeight="1" x14ac:dyDescent="0.2">
      <c r="A2564" s="821" t="s">
        <v>5435</v>
      </c>
      <c r="B2564" s="822" t="s">
        <v>5824</v>
      </c>
      <c r="C2564" s="822" t="s">
        <v>599</v>
      </c>
      <c r="D2564" s="822" t="s">
        <v>2893</v>
      </c>
      <c r="E2564" s="822" t="s">
        <v>5437</v>
      </c>
      <c r="F2564" s="822" t="s">
        <v>5488</v>
      </c>
      <c r="G2564" s="822" t="s">
        <v>5489</v>
      </c>
      <c r="H2564" s="831">
        <v>0.1</v>
      </c>
      <c r="I2564" s="831">
        <v>11.73</v>
      </c>
      <c r="J2564" s="822"/>
      <c r="K2564" s="822">
        <v>117.3</v>
      </c>
      <c r="L2564" s="831"/>
      <c r="M2564" s="831"/>
      <c r="N2564" s="822"/>
      <c r="O2564" s="822"/>
      <c r="P2564" s="831"/>
      <c r="Q2564" s="831"/>
      <c r="R2564" s="827"/>
      <c r="S2564" s="832"/>
    </row>
    <row r="2565" spans="1:19" ht="14.45" customHeight="1" x14ac:dyDescent="0.2">
      <c r="A2565" s="821" t="s">
        <v>5435</v>
      </c>
      <c r="B2565" s="822" t="s">
        <v>5824</v>
      </c>
      <c r="C2565" s="822" t="s">
        <v>599</v>
      </c>
      <c r="D2565" s="822" t="s">
        <v>2893</v>
      </c>
      <c r="E2565" s="822" t="s">
        <v>5735</v>
      </c>
      <c r="F2565" s="822" t="s">
        <v>5744</v>
      </c>
      <c r="G2565" s="822" t="s">
        <v>5745</v>
      </c>
      <c r="H2565" s="831">
        <v>1</v>
      </c>
      <c r="I2565" s="831">
        <v>37</v>
      </c>
      <c r="J2565" s="822"/>
      <c r="K2565" s="822">
        <v>37</v>
      </c>
      <c r="L2565" s="831"/>
      <c r="M2565" s="831"/>
      <c r="N2565" s="822"/>
      <c r="O2565" s="822"/>
      <c r="P2565" s="831"/>
      <c r="Q2565" s="831"/>
      <c r="R2565" s="827"/>
      <c r="S2565" s="832"/>
    </row>
    <row r="2566" spans="1:19" ht="14.45" customHeight="1" x14ac:dyDescent="0.2">
      <c r="A2566" s="821" t="s">
        <v>5435</v>
      </c>
      <c r="B2566" s="822" t="s">
        <v>5824</v>
      </c>
      <c r="C2566" s="822" t="s">
        <v>599</v>
      </c>
      <c r="D2566" s="822" t="s">
        <v>2893</v>
      </c>
      <c r="E2566" s="822" t="s">
        <v>5735</v>
      </c>
      <c r="F2566" s="822" t="s">
        <v>5776</v>
      </c>
      <c r="G2566" s="822" t="s">
        <v>5777</v>
      </c>
      <c r="H2566" s="831">
        <v>1</v>
      </c>
      <c r="I2566" s="831">
        <v>59</v>
      </c>
      <c r="J2566" s="822"/>
      <c r="K2566" s="822">
        <v>59</v>
      </c>
      <c r="L2566" s="831"/>
      <c r="M2566" s="831"/>
      <c r="N2566" s="822"/>
      <c r="O2566" s="822"/>
      <c r="P2566" s="831"/>
      <c r="Q2566" s="831"/>
      <c r="R2566" s="827"/>
      <c r="S2566" s="832"/>
    </row>
    <row r="2567" spans="1:19" ht="14.45" customHeight="1" x14ac:dyDescent="0.2">
      <c r="A2567" s="821" t="s">
        <v>5435</v>
      </c>
      <c r="B2567" s="822" t="s">
        <v>5824</v>
      </c>
      <c r="C2567" s="822" t="s">
        <v>599</v>
      </c>
      <c r="D2567" s="822" t="s">
        <v>2896</v>
      </c>
      <c r="E2567" s="822" t="s">
        <v>5437</v>
      </c>
      <c r="F2567" s="822" t="s">
        <v>5488</v>
      </c>
      <c r="G2567" s="822" t="s">
        <v>5489</v>
      </c>
      <c r="H2567" s="831">
        <v>0.4</v>
      </c>
      <c r="I2567" s="831">
        <v>46.92</v>
      </c>
      <c r="J2567" s="822"/>
      <c r="K2567" s="822">
        <v>117.3</v>
      </c>
      <c r="L2567" s="831"/>
      <c r="M2567" s="831"/>
      <c r="N2567" s="822"/>
      <c r="O2567" s="822"/>
      <c r="P2567" s="831"/>
      <c r="Q2567" s="831"/>
      <c r="R2567" s="827"/>
      <c r="S2567" s="832"/>
    </row>
    <row r="2568" spans="1:19" ht="14.45" customHeight="1" x14ac:dyDescent="0.2">
      <c r="A2568" s="821" t="s">
        <v>5435</v>
      </c>
      <c r="B2568" s="822" t="s">
        <v>5824</v>
      </c>
      <c r="C2568" s="822" t="s">
        <v>599</v>
      </c>
      <c r="D2568" s="822" t="s">
        <v>2896</v>
      </c>
      <c r="E2568" s="822" t="s">
        <v>5437</v>
      </c>
      <c r="F2568" s="822" t="s">
        <v>5547</v>
      </c>
      <c r="G2568" s="822" t="s">
        <v>912</v>
      </c>
      <c r="H2568" s="831">
        <v>0.14000000000000001</v>
      </c>
      <c r="I2568" s="831">
        <v>51.21</v>
      </c>
      <c r="J2568" s="822"/>
      <c r="K2568" s="822">
        <v>365.78571428571428</v>
      </c>
      <c r="L2568" s="831"/>
      <c r="M2568" s="831"/>
      <c r="N2568" s="822"/>
      <c r="O2568" s="822"/>
      <c r="P2568" s="831"/>
      <c r="Q2568" s="831"/>
      <c r="R2568" s="827"/>
      <c r="S2568" s="832"/>
    </row>
    <row r="2569" spans="1:19" ht="14.45" customHeight="1" x14ac:dyDescent="0.2">
      <c r="A2569" s="821" t="s">
        <v>5435</v>
      </c>
      <c r="B2569" s="822" t="s">
        <v>5824</v>
      </c>
      <c r="C2569" s="822" t="s">
        <v>599</v>
      </c>
      <c r="D2569" s="822" t="s">
        <v>2896</v>
      </c>
      <c r="E2569" s="822" t="s">
        <v>5703</v>
      </c>
      <c r="F2569" s="822" t="s">
        <v>5708</v>
      </c>
      <c r="G2569" s="822" t="s">
        <v>5709</v>
      </c>
      <c r="H2569" s="831">
        <v>1</v>
      </c>
      <c r="I2569" s="831">
        <v>964</v>
      </c>
      <c r="J2569" s="822"/>
      <c r="K2569" s="822">
        <v>964</v>
      </c>
      <c r="L2569" s="831"/>
      <c r="M2569" s="831"/>
      <c r="N2569" s="822"/>
      <c r="O2569" s="822"/>
      <c r="P2569" s="831"/>
      <c r="Q2569" s="831"/>
      <c r="R2569" s="827"/>
      <c r="S2569" s="832"/>
    </row>
    <row r="2570" spans="1:19" ht="14.45" customHeight="1" x14ac:dyDescent="0.2">
      <c r="A2570" s="821" t="s">
        <v>5435</v>
      </c>
      <c r="B2570" s="822" t="s">
        <v>5824</v>
      </c>
      <c r="C2570" s="822" t="s">
        <v>599</v>
      </c>
      <c r="D2570" s="822" t="s">
        <v>2896</v>
      </c>
      <c r="E2570" s="822" t="s">
        <v>5735</v>
      </c>
      <c r="F2570" s="822" t="s">
        <v>5740</v>
      </c>
      <c r="G2570" s="822" t="s">
        <v>5741</v>
      </c>
      <c r="H2570" s="831">
        <v>1</v>
      </c>
      <c r="I2570" s="831">
        <v>147</v>
      </c>
      <c r="J2570" s="822"/>
      <c r="K2570" s="822">
        <v>147</v>
      </c>
      <c r="L2570" s="831"/>
      <c r="M2570" s="831"/>
      <c r="N2570" s="822"/>
      <c r="O2570" s="822"/>
      <c r="P2570" s="831"/>
      <c r="Q2570" s="831"/>
      <c r="R2570" s="827"/>
      <c r="S2570" s="832"/>
    </row>
    <row r="2571" spans="1:19" ht="14.45" customHeight="1" x14ac:dyDescent="0.2">
      <c r="A2571" s="821" t="s">
        <v>5435</v>
      </c>
      <c r="B2571" s="822" t="s">
        <v>5824</v>
      </c>
      <c r="C2571" s="822" t="s">
        <v>599</v>
      </c>
      <c r="D2571" s="822" t="s">
        <v>2896</v>
      </c>
      <c r="E2571" s="822" t="s">
        <v>5735</v>
      </c>
      <c r="F2571" s="822" t="s">
        <v>5744</v>
      </c>
      <c r="G2571" s="822" t="s">
        <v>5745</v>
      </c>
      <c r="H2571" s="831">
        <v>5</v>
      </c>
      <c r="I2571" s="831">
        <v>185</v>
      </c>
      <c r="J2571" s="822"/>
      <c r="K2571" s="822">
        <v>37</v>
      </c>
      <c r="L2571" s="831"/>
      <c r="M2571" s="831"/>
      <c r="N2571" s="822"/>
      <c r="O2571" s="822"/>
      <c r="P2571" s="831">
        <v>1</v>
      </c>
      <c r="Q2571" s="831">
        <v>38</v>
      </c>
      <c r="R2571" s="827"/>
      <c r="S2571" s="832">
        <v>38</v>
      </c>
    </row>
    <row r="2572" spans="1:19" ht="14.45" customHeight="1" x14ac:dyDescent="0.2">
      <c r="A2572" s="821" t="s">
        <v>5435</v>
      </c>
      <c r="B2572" s="822" t="s">
        <v>5824</v>
      </c>
      <c r="C2572" s="822" t="s">
        <v>599</v>
      </c>
      <c r="D2572" s="822" t="s">
        <v>2896</v>
      </c>
      <c r="E2572" s="822" t="s">
        <v>5735</v>
      </c>
      <c r="F2572" s="822" t="s">
        <v>5752</v>
      </c>
      <c r="G2572" s="822" t="s">
        <v>5753</v>
      </c>
      <c r="H2572" s="831"/>
      <c r="I2572" s="831"/>
      <c r="J2572" s="822"/>
      <c r="K2572" s="822"/>
      <c r="L2572" s="831"/>
      <c r="M2572" s="831"/>
      <c r="N2572" s="822"/>
      <c r="O2572" s="822"/>
      <c r="P2572" s="831">
        <v>1</v>
      </c>
      <c r="Q2572" s="831">
        <v>180</v>
      </c>
      <c r="R2572" s="827"/>
      <c r="S2572" s="832">
        <v>180</v>
      </c>
    </row>
    <row r="2573" spans="1:19" ht="14.45" customHeight="1" x14ac:dyDescent="0.2">
      <c r="A2573" s="821" t="s">
        <v>5435</v>
      </c>
      <c r="B2573" s="822" t="s">
        <v>5824</v>
      </c>
      <c r="C2573" s="822" t="s">
        <v>599</v>
      </c>
      <c r="D2573" s="822" t="s">
        <v>2896</v>
      </c>
      <c r="E2573" s="822" t="s">
        <v>5735</v>
      </c>
      <c r="F2573" s="822" t="s">
        <v>5758</v>
      </c>
      <c r="G2573" s="822" t="s">
        <v>5759</v>
      </c>
      <c r="H2573" s="831">
        <v>1</v>
      </c>
      <c r="I2573" s="831">
        <v>244</v>
      </c>
      <c r="J2573" s="822"/>
      <c r="K2573" s="822">
        <v>244</v>
      </c>
      <c r="L2573" s="831"/>
      <c r="M2573" s="831"/>
      <c r="N2573" s="822"/>
      <c r="O2573" s="822"/>
      <c r="P2573" s="831"/>
      <c r="Q2573" s="831"/>
      <c r="R2573" s="827"/>
      <c r="S2573" s="832"/>
    </row>
    <row r="2574" spans="1:19" ht="14.45" customHeight="1" x14ac:dyDescent="0.2">
      <c r="A2574" s="821" t="s">
        <v>5435</v>
      </c>
      <c r="B2574" s="822" t="s">
        <v>5824</v>
      </c>
      <c r="C2574" s="822" t="s">
        <v>599</v>
      </c>
      <c r="D2574" s="822" t="s">
        <v>2896</v>
      </c>
      <c r="E2574" s="822" t="s">
        <v>5735</v>
      </c>
      <c r="F2574" s="822" t="s">
        <v>5760</v>
      </c>
      <c r="G2574" s="822" t="s">
        <v>5761</v>
      </c>
      <c r="H2574" s="831"/>
      <c r="I2574" s="831"/>
      <c r="J2574" s="822"/>
      <c r="K2574" s="822"/>
      <c r="L2574" s="831"/>
      <c r="M2574" s="831"/>
      <c r="N2574" s="822"/>
      <c r="O2574" s="822"/>
      <c r="P2574" s="831">
        <v>1</v>
      </c>
      <c r="Q2574" s="831">
        <v>33.33</v>
      </c>
      <c r="R2574" s="827"/>
      <c r="S2574" s="832">
        <v>33.33</v>
      </c>
    </row>
    <row r="2575" spans="1:19" ht="14.45" customHeight="1" x14ac:dyDescent="0.2">
      <c r="A2575" s="821" t="s">
        <v>5435</v>
      </c>
      <c r="B2575" s="822" t="s">
        <v>5824</v>
      </c>
      <c r="C2575" s="822" t="s">
        <v>599</v>
      </c>
      <c r="D2575" s="822" t="s">
        <v>2896</v>
      </c>
      <c r="E2575" s="822" t="s">
        <v>5735</v>
      </c>
      <c r="F2575" s="822" t="s">
        <v>5776</v>
      </c>
      <c r="G2575" s="822" t="s">
        <v>5777</v>
      </c>
      <c r="H2575" s="831">
        <v>4</v>
      </c>
      <c r="I2575" s="831">
        <v>236</v>
      </c>
      <c r="J2575" s="822"/>
      <c r="K2575" s="822">
        <v>59</v>
      </c>
      <c r="L2575" s="831"/>
      <c r="M2575" s="831"/>
      <c r="N2575" s="822"/>
      <c r="O2575" s="822"/>
      <c r="P2575" s="831"/>
      <c r="Q2575" s="831"/>
      <c r="R2575" s="827"/>
      <c r="S2575" s="832"/>
    </row>
    <row r="2576" spans="1:19" ht="14.45" customHeight="1" x14ac:dyDescent="0.2">
      <c r="A2576" s="821" t="s">
        <v>5435</v>
      </c>
      <c r="B2576" s="822" t="s">
        <v>5824</v>
      </c>
      <c r="C2576" s="822" t="s">
        <v>599</v>
      </c>
      <c r="D2576" s="822" t="s">
        <v>2896</v>
      </c>
      <c r="E2576" s="822" t="s">
        <v>5735</v>
      </c>
      <c r="F2576" s="822" t="s">
        <v>5863</v>
      </c>
      <c r="G2576" s="822" t="s">
        <v>5864</v>
      </c>
      <c r="H2576" s="831">
        <v>1</v>
      </c>
      <c r="I2576" s="831">
        <v>3832</v>
      </c>
      <c r="J2576" s="822"/>
      <c r="K2576" s="822">
        <v>3832</v>
      </c>
      <c r="L2576" s="831"/>
      <c r="M2576" s="831"/>
      <c r="N2576" s="822"/>
      <c r="O2576" s="822"/>
      <c r="P2576" s="831"/>
      <c r="Q2576" s="831"/>
      <c r="R2576" s="827"/>
      <c r="S2576" s="832"/>
    </row>
    <row r="2577" spans="1:19" ht="14.45" customHeight="1" x14ac:dyDescent="0.2">
      <c r="A2577" s="821" t="s">
        <v>5435</v>
      </c>
      <c r="B2577" s="822" t="s">
        <v>5824</v>
      </c>
      <c r="C2577" s="822" t="s">
        <v>599</v>
      </c>
      <c r="D2577" s="822" t="s">
        <v>2897</v>
      </c>
      <c r="E2577" s="822" t="s">
        <v>5437</v>
      </c>
      <c r="F2577" s="822" t="s">
        <v>5438</v>
      </c>
      <c r="G2577" s="822" t="s">
        <v>5439</v>
      </c>
      <c r="H2577" s="831">
        <v>8.6</v>
      </c>
      <c r="I2577" s="831">
        <v>465.27</v>
      </c>
      <c r="J2577" s="822">
        <v>1.1581947625211588</v>
      </c>
      <c r="K2577" s="822">
        <v>54.101162790697671</v>
      </c>
      <c r="L2577" s="831">
        <v>7.4</v>
      </c>
      <c r="M2577" s="831">
        <v>401.72</v>
      </c>
      <c r="N2577" s="822">
        <v>1</v>
      </c>
      <c r="O2577" s="822">
        <v>54.286486486486488</v>
      </c>
      <c r="P2577" s="831"/>
      <c r="Q2577" s="831"/>
      <c r="R2577" s="827"/>
      <c r="S2577" s="832"/>
    </row>
    <row r="2578" spans="1:19" ht="14.45" customHeight="1" x14ac:dyDescent="0.2">
      <c r="A2578" s="821" t="s">
        <v>5435</v>
      </c>
      <c r="B2578" s="822" t="s">
        <v>5824</v>
      </c>
      <c r="C2578" s="822" t="s">
        <v>599</v>
      </c>
      <c r="D2578" s="822" t="s">
        <v>2897</v>
      </c>
      <c r="E2578" s="822" t="s">
        <v>5437</v>
      </c>
      <c r="F2578" s="822" t="s">
        <v>5440</v>
      </c>
      <c r="G2578" s="822" t="s">
        <v>5439</v>
      </c>
      <c r="H2578" s="831"/>
      <c r="I2578" s="831"/>
      <c r="J2578" s="822"/>
      <c r="K2578" s="822"/>
      <c r="L2578" s="831">
        <v>0.2</v>
      </c>
      <c r="M2578" s="831">
        <v>21.77</v>
      </c>
      <c r="N2578" s="822">
        <v>1</v>
      </c>
      <c r="O2578" s="822">
        <v>108.85</v>
      </c>
      <c r="P2578" s="831"/>
      <c r="Q2578" s="831"/>
      <c r="R2578" s="827"/>
      <c r="S2578" s="832"/>
    </row>
    <row r="2579" spans="1:19" ht="14.45" customHeight="1" x14ac:dyDescent="0.2">
      <c r="A2579" s="821" t="s">
        <v>5435</v>
      </c>
      <c r="B2579" s="822" t="s">
        <v>5824</v>
      </c>
      <c r="C2579" s="822" t="s">
        <v>599</v>
      </c>
      <c r="D2579" s="822" t="s">
        <v>2897</v>
      </c>
      <c r="E2579" s="822" t="s">
        <v>5437</v>
      </c>
      <c r="F2579" s="822" t="s">
        <v>5442</v>
      </c>
      <c r="G2579" s="822" t="s">
        <v>5443</v>
      </c>
      <c r="H2579" s="831"/>
      <c r="I2579" s="831"/>
      <c r="J2579" s="822"/>
      <c r="K2579" s="822"/>
      <c r="L2579" s="831">
        <v>0.6</v>
      </c>
      <c r="M2579" s="831">
        <v>7.71</v>
      </c>
      <c r="N2579" s="822">
        <v>1</v>
      </c>
      <c r="O2579" s="822">
        <v>12.85</v>
      </c>
      <c r="P2579" s="831"/>
      <c r="Q2579" s="831"/>
      <c r="R2579" s="827"/>
      <c r="S2579" s="832"/>
    </row>
    <row r="2580" spans="1:19" ht="14.45" customHeight="1" x14ac:dyDescent="0.2">
      <c r="A2580" s="821" t="s">
        <v>5435</v>
      </c>
      <c r="B2580" s="822" t="s">
        <v>5824</v>
      </c>
      <c r="C2580" s="822" t="s">
        <v>599</v>
      </c>
      <c r="D2580" s="822" t="s">
        <v>2897</v>
      </c>
      <c r="E2580" s="822" t="s">
        <v>5437</v>
      </c>
      <c r="F2580" s="822" t="s">
        <v>5444</v>
      </c>
      <c r="G2580" s="822" t="s">
        <v>5445</v>
      </c>
      <c r="H2580" s="831">
        <v>6.6</v>
      </c>
      <c r="I2580" s="831">
        <v>1318.96</v>
      </c>
      <c r="J2580" s="822">
        <v>2.3974988184825681</v>
      </c>
      <c r="K2580" s="822">
        <v>199.84242424242427</v>
      </c>
      <c r="L2580" s="831">
        <v>3.2</v>
      </c>
      <c r="M2580" s="831">
        <v>550.14</v>
      </c>
      <c r="N2580" s="822">
        <v>1</v>
      </c>
      <c r="O2580" s="822">
        <v>171.91874999999999</v>
      </c>
      <c r="P2580" s="831">
        <v>3.5000000000000004</v>
      </c>
      <c r="Q2580" s="831">
        <v>718.9</v>
      </c>
      <c r="R2580" s="827">
        <v>1.3067582797106192</v>
      </c>
      <c r="S2580" s="832">
        <v>205.39999999999998</v>
      </c>
    </row>
    <row r="2581" spans="1:19" ht="14.45" customHeight="1" x14ac:dyDescent="0.2">
      <c r="A2581" s="821" t="s">
        <v>5435</v>
      </c>
      <c r="B2581" s="822" t="s">
        <v>5824</v>
      </c>
      <c r="C2581" s="822" t="s">
        <v>599</v>
      </c>
      <c r="D2581" s="822" t="s">
        <v>2897</v>
      </c>
      <c r="E2581" s="822" t="s">
        <v>5437</v>
      </c>
      <c r="F2581" s="822" t="s">
        <v>5448</v>
      </c>
      <c r="G2581" s="822" t="s">
        <v>1341</v>
      </c>
      <c r="H2581" s="831">
        <v>161.05000000000001</v>
      </c>
      <c r="I2581" s="831">
        <v>2196.52</v>
      </c>
      <c r="J2581" s="822">
        <v>23.469601453146701</v>
      </c>
      <c r="K2581" s="822">
        <v>13.638745731139396</v>
      </c>
      <c r="L2581" s="831">
        <v>7</v>
      </c>
      <c r="M2581" s="831">
        <v>93.59</v>
      </c>
      <c r="N2581" s="822">
        <v>1</v>
      </c>
      <c r="O2581" s="822">
        <v>13.370000000000001</v>
      </c>
      <c r="P2581" s="831"/>
      <c r="Q2581" s="831"/>
      <c r="R2581" s="827"/>
      <c r="S2581" s="832"/>
    </row>
    <row r="2582" spans="1:19" ht="14.45" customHeight="1" x14ac:dyDescent="0.2">
      <c r="A2582" s="821" t="s">
        <v>5435</v>
      </c>
      <c r="B2582" s="822" t="s">
        <v>5824</v>
      </c>
      <c r="C2582" s="822" t="s">
        <v>599</v>
      </c>
      <c r="D2582" s="822" t="s">
        <v>2897</v>
      </c>
      <c r="E2582" s="822" t="s">
        <v>5437</v>
      </c>
      <c r="F2582" s="822" t="s">
        <v>5468</v>
      </c>
      <c r="G2582" s="822" t="s">
        <v>5469</v>
      </c>
      <c r="H2582" s="831">
        <v>118</v>
      </c>
      <c r="I2582" s="831">
        <v>978759.26</v>
      </c>
      <c r="J2582" s="822">
        <v>1.3778939335089233</v>
      </c>
      <c r="K2582" s="822">
        <v>8294.57</v>
      </c>
      <c r="L2582" s="831">
        <v>86</v>
      </c>
      <c r="M2582" s="831">
        <v>710329.89999999991</v>
      </c>
      <c r="N2582" s="822">
        <v>1</v>
      </c>
      <c r="O2582" s="822">
        <v>8259.65</v>
      </c>
      <c r="P2582" s="831">
        <v>104</v>
      </c>
      <c r="Q2582" s="831">
        <v>793926.48</v>
      </c>
      <c r="R2582" s="827">
        <v>1.1176869789656891</v>
      </c>
      <c r="S2582" s="832">
        <v>7633.9084615384618</v>
      </c>
    </row>
    <row r="2583" spans="1:19" ht="14.45" customHeight="1" x14ac:dyDescent="0.2">
      <c r="A2583" s="821" t="s">
        <v>5435</v>
      </c>
      <c r="B2583" s="822" t="s">
        <v>5824</v>
      </c>
      <c r="C2583" s="822" t="s">
        <v>599</v>
      </c>
      <c r="D2583" s="822" t="s">
        <v>2897</v>
      </c>
      <c r="E2583" s="822" t="s">
        <v>5437</v>
      </c>
      <c r="F2583" s="822" t="s">
        <v>5479</v>
      </c>
      <c r="G2583" s="822" t="s">
        <v>2057</v>
      </c>
      <c r="H2583" s="831"/>
      <c r="I2583" s="831"/>
      <c r="J2583" s="822"/>
      <c r="K2583" s="822"/>
      <c r="L2583" s="831">
        <v>76</v>
      </c>
      <c r="M2583" s="831">
        <v>98105.36</v>
      </c>
      <c r="N2583" s="822">
        <v>1</v>
      </c>
      <c r="O2583" s="822">
        <v>1290.8599999999999</v>
      </c>
      <c r="P2583" s="831"/>
      <c r="Q2583" s="831"/>
      <c r="R2583" s="827"/>
      <c r="S2583" s="832"/>
    </row>
    <row r="2584" spans="1:19" ht="14.45" customHeight="1" x14ac:dyDescent="0.2">
      <c r="A2584" s="821" t="s">
        <v>5435</v>
      </c>
      <c r="B2584" s="822" t="s">
        <v>5824</v>
      </c>
      <c r="C2584" s="822" t="s">
        <v>599</v>
      </c>
      <c r="D2584" s="822" t="s">
        <v>2897</v>
      </c>
      <c r="E2584" s="822" t="s">
        <v>5437</v>
      </c>
      <c r="F2584" s="822" t="s">
        <v>5480</v>
      </c>
      <c r="G2584" s="822" t="s">
        <v>654</v>
      </c>
      <c r="H2584" s="831">
        <v>0.30000000000000004</v>
      </c>
      <c r="I2584" s="831">
        <v>20.3</v>
      </c>
      <c r="J2584" s="822">
        <v>1.4346289752650176</v>
      </c>
      <c r="K2584" s="822">
        <v>67.666666666666657</v>
      </c>
      <c r="L2584" s="831">
        <v>0.30000000000000004</v>
      </c>
      <c r="M2584" s="831">
        <v>14.15</v>
      </c>
      <c r="N2584" s="822">
        <v>1</v>
      </c>
      <c r="O2584" s="822">
        <v>47.166666666666664</v>
      </c>
      <c r="P2584" s="831"/>
      <c r="Q2584" s="831"/>
      <c r="R2584" s="827"/>
      <c r="S2584" s="832"/>
    </row>
    <row r="2585" spans="1:19" ht="14.45" customHeight="1" x14ac:dyDescent="0.2">
      <c r="A2585" s="821" t="s">
        <v>5435</v>
      </c>
      <c r="B2585" s="822" t="s">
        <v>5824</v>
      </c>
      <c r="C2585" s="822" t="s">
        <v>599</v>
      </c>
      <c r="D2585" s="822" t="s">
        <v>2897</v>
      </c>
      <c r="E2585" s="822" t="s">
        <v>5437</v>
      </c>
      <c r="F2585" s="822" t="s">
        <v>5481</v>
      </c>
      <c r="G2585" s="822" t="s">
        <v>1298</v>
      </c>
      <c r="H2585" s="831">
        <v>7.4</v>
      </c>
      <c r="I2585" s="831">
        <v>1343.8899999999999</v>
      </c>
      <c r="J2585" s="822">
        <v>3.4832046031828305</v>
      </c>
      <c r="K2585" s="822">
        <v>181.60675675675674</v>
      </c>
      <c r="L2585" s="831">
        <v>2.2000000000000002</v>
      </c>
      <c r="M2585" s="831">
        <v>385.82000000000005</v>
      </c>
      <c r="N2585" s="822">
        <v>1</v>
      </c>
      <c r="O2585" s="822">
        <v>175.37272727272727</v>
      </c>
      <c r="P2585" s="831">
        <v>7.4</v>
      </c>
      <c r="Q2585" s="831">
        <v>1296.48</v>
      </c>
      <c r="R2585" s="827">
        <v>3.3603234669016637</v>
      </c>
      <c r="S2585" s="832">
        <v>175.2</v>
      </c>
    </row>
    <row r="2586" spans="1:19" ht="14.45" customHeight="1" x14ac:dyDescent="0.2">
      <c r="A2586" s="821" t="s">
        <v>5435</v>
      </c>
      <c r="B2586" s="822" t="s">
        <v>5824</v>
      </c>
      <c r="C2586" s="822" t="s">
        <v>599</v>
      </c>
      <c r="D2586" s="822" t="s">
        <v>2897</v>
      </c>
      <c r="E2586" s="822" t="s">
        <v>5437</v>
      </c>
      <c r="F2586" s="822" t="s">
        <v>5482</v>
      </c>
      <c r="G2586" s="822" t="s">
        <v>816</v>
      </c>
      <c r="H2586" s="831">
        <v>2.5999999999999996</v>
      </c>
      <c r="I2586" s="831">
        <v>221.39000000000001</v>
      </c>
      <c r="J2586" s="822">
        <v>18.326986754966889</v>
      </c>
      <c r="K2586" s="822">
        <v>85.15000000000002</v>
      </c>
      <c r="L2586" s="831">
        <v>0.2</v>
      </c>
      <c r="M2586" s="831">
        <v>12.08</v>
      </c>
      <c r="N2586" s="822">
        <v>1</v>
      </c>
      <c r="O2586" s="822">
        <v>60.4</v>
      </c>
      <c r="P2586" s="831">
        <v>13</v>
      </c>
      <c r="Q2586" s="831">
        <v>776.97</v>
      </c>
      <c r="R2586" s="827">
        <v>64.318708609271525</v>
      </c>
      <c r="S2586" s="832">
        <v>59.766923076923078</v>
      </c>
    </row>
    <row r="2587" spans="1:19" ht="14.45" customHeight="1" x14ac:dyDescent="0.2">
      <c r="A2587" s="821" t="s">
        <v>5435</v>
      </c>
      <c r="B2587" s="822" t="s">
        <v>5824</v>
      </c>
      <c r="C2587" s="822" t="s">
        <v>599</v>
      </c>
      <c r="D2587" s="822" t="s">
        <v>2897</v>
      </c>
      <c r="E2587" s="822" t="s">
        <v>5437</v>
      </c>
      <c r="F2587" s="822" t="s">
        <v>5483</v>
      </c>
      <c r="G2587" s="822" t="s">
        <v>3632</v>
      </c>
      <c r="H2587" s="831">
        <v>2.63</v>
      </c>
      <c r="I2587" s="831">
        <v>1804.61</v>
      </c>
      <c r="J2587" s="822"/>
      <c r="K2587" s="822">
        <v>686.16349809885935</v>
      </c>
      <c r="L2587" s="831"/>
      <c r="M2587" s="831"/>
      <c r="N2587" s="822"/>
      <c r="O2587" s="822"/>
      <c r="P2587" s="831">
        <v>0.29000000000000004</v>
      </c>
      <c r="Q2587" s="831">
        <v>198.96</v>
      </c>
      <c r="R2587" s="827"/>
      <c r="S2587" s="832">
        <v>686.06896551724128</v>
      </c>
    </row>
    <row r="2588" spans="1:19" ht="14.45" customHeight="1" x14ac:dyDescent="0.2">
      <c r="A2588" s="821" t="s">
        <v>5435</v>
      </c>
      <c r="B2588" s="822" t="s">
        <v>5824</v>
      </c>
      <c r="C2588" s="822" t="s">
        <v>599</v>
      </c>
      <c r="D2588" s="822" t="s">
        <v>2897</v>
      </c>
      <c r="E2588" s="822" t="s">
        <v>5437</v>
      </c>
      <c r="F2588" s="822" t="s">
        <v>5484</v>
      </c>
      <c r="G2588" s="822" t="s">
        <v>3632</v>
      </c>
      <c r="H2588" s="831">
        <v>5</v>
      </c>
      <c r="I2588" s="831">
        <v>857.75</v>
      </c>
      <c r="J2588" s="822"/>
      <c r="K2588" s="822">
        <v>171.55</v>
      </c>
      <c r="L2588" s="831"/>
      <c r="M2588" s="831"/>
      <c r="N2588" s="822"/>
      <c r="O2588" s="822"/>
      <c r="P2588" s="831">
        <v>2</v>
      </c>
      <c r="Q2588" s="831">
        <v>343.1</v>
      </c>
      <c r="R2588" s="827"/>
      <c r="S2588" s="832">
        <v>171.55</v>
      </c>
    </row>
    <row r="2589" spans="1:19" ht="14.45" customHeight="1" x14ac:dyDescent="0.2">
      <c r="A2589" s="821" t="s">
        <v>5435</v>
      </c>
      <c r="B2589" s="822" t="s">
        <v>5824</v>
      </c>
      <c r="C2589" s="822" t="s">
        <v>599</v>
      </c>
      <c r="D2589" s="822" t="s">
        <v>2897</v>
      </c>
      <c r="E2589" s="822" t="s">
        <v>5437</v>
      </c>
      <c r="F2589" s="822" t="s">
        <v>5485</v>
      </c>
      <c r="G2589" s="822" t="s">
        <v>3632</v>
      </c>
      <c r="H2589" s="831">
        <v>6.93</v>
      </c>
      <c r="I2589" s="831">
        <v>2377.5700000000002</v>
      </c>
      <c r="J2589" s="822"/>
      <c r="K2589" s="822">
        <v>343.08369408369413</v>
      </c>
      <c r="L2589" s="831"/>
      <c r="M2589" s="831"/>
      <c r="N2589" s="822"/>
      <c r="O2589" s="822"/>
      <c r="P2589" s="831">
        <v>6.58</v>
      </c>
      <c r="Q2589" s="831">
        <v>2257.5</v>
      </c>
      <c r="R2589" s="827"/>
      <c r="S2589" s="832">
        <v>343.08510638297872</v>
      </c>
    </row>
    <row r="2590" spans="1:19" ht="14.45" customHeight="1" x14ac:dyDescent="0.2">
      <c r="A2590" s="821" t="s">
        <v>5435</v>
      </c>
      <c r="B2590" s="822" t="s">
        <v>5824</v>
      </c>
      <c r="C2590" s="822" t="s">
        <v>599</v>
      </c>
      <c r="D2590" s="822" t="s">
        <v>2897</v>
      </c>
      <c r="E2590" s="822" t="s">
        <v>5437</v>
      </c>
      <c r="F2590" s="822" t="s">
        <v>5487</v>
      </c>
      <c r="G2590" s="822" t="s">
        <v>807</v>
      </c>
      <c r="H2590" s="831"/>
      <c r="I2590" s="831"/>
      <c r="J2590" s="822"/>
      <c r="K2590" s="822"/>
      <c r="L2590" s="831"/>
      <c r="M2590" s="831"/>
      <c r="N2590" s="822"/>
      <c r="O2590" s="822"/>
      <c r="P2590" s="831">
        <v>0.02</v>
      </c>
      <c r="Q2590" s="831">
        <v>4.17</v>
      </c>
      <c r="R2590" s="827"/>
      <c r="S2590" s="832">
        <v>208.5</v>
      </c>
    </row>
    <row r="2591" spans="1:19" ht="14.45" customHeight="1" x14ac:dyDescent="0.2">
      <c r="A2591" s="821" t="s">
        <v>5435</v>
      </c>
      <c r="B2591" s="822" t="s">
        <v>5824</v>
      </c>
      <c r="C2591" s="822" t="s">
        <v>599</v>
      </c>
      <c r="D2591" s="822" t="s">
        <v>2897</v>
      </c>
      <c r="E2591" s="822" t="s">
        <v>5437</v>
      </c>
      <c r="F2591" s="822" t="s">
        <v>5488</v>
      </c>
      <c r="G2591" s="822" t="s">
        <v>5489</v>
      </c>
      <c r="H2591" s="831">
        <v>5.3000000000000007</v>
      </c>
      <c r="I2591" s="831">
        <v>621.69000000000005</v>
      </c>
      <c r="J2591" s="822">
        <v>3.5333333333333337</v>
      </c>
      <c r="K2591" s="822">
        <v>117.3</v>
      </c>
      <c r="L2591" s="831">
        <v>1.5</v>
      </c>
      <c r="M2591" s="831">
        <v>175.95</v>
      </c>
      <c r="N2591" s="822">
        <v>1</v>
      </c>
      <c r="O2591" s="822">
        <v>117.3</v>
      </c>
      <c r="P2591" s="831">
        <v>2.3000000000000003</v>
      </c>
      <c r="Q2591" s="831">
        <v>269.78999999999996</v>
      </c>
      <c r="R2591" s="827">
        <v>1.5333333333333332</v>
      </c>
      <c r="S2591" s="832">
        <v>117.29999999999997</v>
      </c>
    </row>
    <row r="2592" spans="1:19" ht="14.45" customHeight="1" x14ac:dyDescent="0.2">
      <c r="A2592" s="821" t="s">
        <v>5435</v>
      </c>
      <c r="B2592" s="822" t="s">
        <v>5824</v>
      </c>
      <c r="C2592" s="822" t="s">
        <v>599</v>
      </c>
      <c r="D2592" s="822" t="s">
        <v>2897</v>
      </c>
      <c r="E2592" s="822" t="s">
        <v>5437</v>
      </c>
      <c r="F2592" s="822" t="s">
        <v>5490</v>
      </c>
      <c r="G2592" s="822" t="s">
        <v>4160</v>
      </c>
      <c r="H2592" s="831">
        <v>6.4</v>
      </c>
      <c r="I2592" s="831">
        <v>549.6</v>
      </c>
      <c r="J2592" s="822">
        <v>10.336656009027648</v>
      </c>
      <c r="K2592" s="822">
        <v>85.875</v>
      </c>
      <c r="L2592" s="831">
        <v>0.8</v>
      </c>
      <c r="M2592" s="831">
        <v>53.17</v>
      </c>
      <c r="N2592" s="822">
        <v>1</v>
      </c>
      <c r="O2592" s="822">
        <v>66.462499999999991</v>
      </c>
      <c r="P2592" s="831"/>
      <c r="Q2592" s="831"/>
      <c r="R2592" s="827"/>
      <c r="S2592" s="832"/>
    </row>
    <row r="2593" spans="1:19" ht="14.45" customHeight="1" x14ac:dyDescent="0.2">
      <c r="A2593" s="821" t="s">
        <v>5435</v>
      </c>
      <c r="B2593" s="822" t="s">
        <v>5824</v>
      </c>
      <c r="C2593" s="822" t="s">
        <v>599</v>
      </c>
      <c r="D2593" s="822" t="s">
        <v>2897</v>
      </c>
      <c r="E2593" s="822" t="s">
        <v>5437</v>
      </c>
      <c r="F2593" s="822" t="s">
        <v>5825</v>
      </c>
      <c r="G2593" s="822" t="s">
        <v>1341</v>
      </c>
      <c r="H2593" s="831">
        <v>1</v>
      </c>
      <c r="I2593" s="831">
        <v>85.85</v>
      </c>
      <c r="J2593" s="822"/>
      <c r="K2593" s="822">
        <v>85.85</v>
      </c>
      <c r="L2593" s="831"/>
      <c r="M2593" s="831"/>
      <c r="N2593" s="822"/>
      <c r="O2593" s="822"/>
      <c r="P2593" s="831"/>
      <c r="Q2593" s="831"/>
      <c r="R2593" s="827"/>
      <c r="S2593" s="832"/>
    </row>
    <row r="2594" spans="1:19" ht="14.45" customHeight="1" x14ac:dyDescent="0.2">
      <c r="A2594" s="821" t="s">
        <v>5435</v>
      </c>
      <c r="B2594" s="822" t="s">
        <v>5824</v>
      </c>
      <c r="C2594" s="822" t="s">
        <v>599</v>
      </c>
      <c r="D2594" s="822" t="s">
        <v>2897</v>
      </c>
      <c r="E2594" s="822" t="s">
        <v>5437</v>
      </c>
      <c r="F2594" s="822" t="s">
        <v>5826</v>
      </c>
      <c r="G2594" s="822" t="s">
        <v>5492</v>
      </c>
      <c r="H2594" s="831"/>
      <c r="I2594" s="831"/>
      <c r="J2594" s="822"/>
      <c r="K2594" s="822"/>
      <c r="L2594" s="831">
        <v>0.9</v>
      </c>
      <c r="M2594" s="831">
        <v>3191.83</v>
      </c>
      <c r="N2594" s="822">
        <v>1</v>
      </c>
      <c r="O2594" s="822">
        <v>3546.4777777777776</v>
      </c>
      <c r="P2594" s="831"/>
      <c r="Q2594" s="831"/>
      <c r="R2594" s="827"/>
      <c r="S2594" s="832"/>
    </row>
    <row r="2595" spans="1:19" ht="14.45" customHeight="1" x14ac:dyDescent="0.2">
      <c r="A2595" s="821" t="s">
        <v>5435</v>
      </c>
      <c r="B2595" s="822" t="s">
        <v>5824</v>
      </c>
      <c r="C2595" s="822" t="s">
        <v>599</v>
      </c>
      <c r="D2595" s="822" t="s">
        <v>2897</v>
      </c>
      <c r="E2595" s="822" t="s">
        <v>5437</v>
      </c>
      <c r="F2595" s="822" t="s">
        <v>5491</v>
      </c>
      <c r="G2595" s="822" t="s">
        <v>5492</v>
      </c>
      <c r="H2595" s="831"/>
      <c r="I2595" s="831"/>
      <c r="J2595" s="822"/>
      <c r="K2595" s="822"/>
      <c r="L2595" s="831">
        <v>0.2</v>
      </c>
      <c r="M2595" s="831">
        <v>3839.79</v>
      </c>
      <c r="N2595" s="822">
        <v>1</v>
      </c>
      <c r="O2595" s="822">
        <v>19198.949999999997</v>
      </c>
      <c r="P2595" s="831"/>
      <c r="Q2595" s="831"/>
      <c r="R2595" s="827"/>
      <c r="S2595" s="832"/>
    </row>
    <row r="2596" spans="1:19" ht="14.45" customHeight="1" x14ac:dyDescent="0.2">
      <c r="A2596" s="821" t="s">
        <v>5435</v>
      </c>
      <c r="B2596" s="822" t="s">
        <v>5824</v>
      </c>
      <c r="C2596" s="822" t="s">
        <v>599</v>
      </c>
      <c r="D2596" s="822" t="s">
        <v>2897</v>
      </c>
      <c r="E2596" s="822" t="s">
        <v>5437</v>
      </c>
      <c r="F2596" s="822" t="s">
        <v>5493</v>
      </c>
      <c r="G2596" s="822" t="s">
        <v>945</v>
      </c>
      <c r="H2596" s="831">
        <v>0.03</v>
      </c>
      <c r="I2596" s="831">
        <v>6.02</v>
      </c>
      <c r="J2596" s="822">
        <v>1.6479605803449218E-2</v>
      </c>
      <c r="K2596" s="822">
        <v>200.66666666666666</v>
      </c>
      <c r="L2596" s="831">
        <v>2</v>
      </c>
      <c r="M2596" s="831">
        <v>365.3</v>
      </c>
      <c r="N2596" s="822">
        <v>1</v>
      </c>
      <c r="O2596" s="822">
        <v>182.65</v>
      </c>
      <c r="P2596" s="831">
        <v>0.03</v>
      </c>
      <c r="Q2596" s="831">
        <v>6.02</v>
      </c>
      <c r="R2596" s="827">
        <v>1.6479605803449218E-2</v>
      </c>
      <c r="S2596" s="832">
        <v>200.66666666666666</v>
      </c>
    </row>
    <row r="2597" spans="1:19" ht="14.45" customHeight="1" x14ac:dyDescent="0.2">
      <c r="A2597" s="821" t="s">
        <v>5435</v>
      </c>
      <c r="B2597" s="822" t="s">
        <v>5824</v>
      </c>
      <c r="C2597" s="822" t="s">
        <v>599</v>
      </c>
      <c r="D2597" s="822" t="s">
        <v>2897</v>
      </c>
      <c r="E2597" s="822" t="s">
        <v>5437</v>
      </c>
      <c r="F2597" s="822" t="s">
        <v>5494</v>
      </c>
      <c r="G2597" s="822" t="s">
        <v>2512</v>
      </c>
      <c r="H2597" s="831">
        <v>11.94</v>
      </c>
      <c r="I2597" s="831">
        <v>28093.46</v>
      </c>
      <c r="J2597" s="822"/>
      <c r="K2597" s="822">
        <v>2352.8860971524286</v>
      </c>
      <c r="L2597" s="831"/>
      <c r="M2597" s="831"/>
      <c r="N2597" s="822"/>
      <c r="O2597" s="822"/>
      <c r="P2597" s="831"/>
      <c r="Q2597" s="831"/>
      <c r="R2597" s="827"/>
      <c r="S2597" s="832"/>
    </row>
    <row r="2598" spans="1:19" ht="14.45" customHeight="1" x14ac:dyDescent="0.2">
      <c r="A2598" s="821" t="s">
        <v>5435</v>
      </c>
      <c r="B2598" s="822" t="s">
        <v>5824</v>
      </c>
      <c r="C2598" s="822" t="s">
        <v>599</v>
      </c>
      <c r="D2598" s="822" t="s">
        <v>2897</v>
      </c>
      <c r="E2598" s="822" t="s">
        <v>5437</v>
      </c>
      <c r="F2598" s="822" t="s">
        <v>5508</v>
      </c>
      <c r="G2598" s="822" t="s">
        <v>5509</v>
      </c>
      <c r="H2598" s="831">
        <v>2.2000000000000002</v>
      </c>
      <c r="I2598" s="831">
        <v>580.30999999999995</v>
      </c>
      <c r="J2598" s="822"/>
      <c r="K2598" s="822">
        <v>263.7772727272727</v>
      </c>
      <c r="L2598" s="831"/>
      <c r="M2598" s="831"/>
      <c r="N2598" s="822"/>
      <c r="O2598" s="822"/>
      <c r="P2598" s="831"/>
      <c r="Q2598" s="831"/>
      <c r="R2598" s="827"/>
      <c r="S2598" s="832"/>
    </row>
    <row r="2599" spans="1:19" ht="14.45" customHeight="1" x14ac:dyDescent="0.2">
      <c r="A2599" s="821" t="s">
        <v>5435</v>
      </c>
      <c r="B2599" s="822" t="s">
        <v>5824</v>
      </c>
      <c r="C2599" s="822" t="s">
        <v>599</v>
      </c>
      <c r="D2599" s="822" t="s">
        <v>2897</v>
      </c>
      <c r="E2599" s="822" t="s">
        <v>5437</v>
      </c>
      <c r="F2599" s="822" t="s">
        <v>5515</v>
      </c>
      <c r="G2599" s="822" t="s">
        <v>5516</v>
      </c>
      <c r="H2599" s="831">
        <v>105</v>
      </c>
      <c r="I2599" s="831">
        <v>704720.1</v>
      </c>
      <c r="J2599" s="822">
        <v>1.1547098266002029</v>
      </c>
      <c r="K2599" s="822">
        <v>6711.62</v>
      </c>
      <c r="L2599" s="831">
        <v>91</v>
      </c>
      <c r="M2599" s="831">
        <v>610300.60000000009</v>
      </c>
      <c r="N2599" s="822">
        <v>1</v>
      </c>
      <c r="O2599" s="822">
        <v>6706.6000000000013</v>
      </c>
      <c r="P2599" s="831">
        <v>92</v>
      </c>
      <c r="Q2599" s="831">
        <v>616997.96</v>
      </c>
      <c r="R2599" s="827">
        <v>1.01097387090886</v>
      </c>
      <c r="S2599" s="832">
        <v>6706.4995652173911</v>
      </c>
    </row>
    <row r="2600" spans="1:19" ht="14.45" customHeight="1" x14ac:dyDescent="0.2">
      <c r="A2600" s="821" t="s">
        <v>5435</v>
      </c>
      <c r="B2600" s="822" t="s">
        <v>5824</v>
      </c>
      <c r="C2600" s="822" t="s">
        <v>599</v>
      </c>
      <c r="D2600" s="822" t="s">
        <v>2897</v>
      </c>
      <c r="E2600" s="822" t="s">
        <v>5437</v>
      </c>
      <c r="F2600" s="822" t="s">
        <v>5518</v>
      </c>
      <c r="G2600" s="822" t="s">
        <v>5509</v>
      </c>
      <c r="H2600" s="831">
        <v>1</v>
      </c>
      <c r="I2600" s="831">
        <v>1318.91</v>
      </c>
      <c r="J2600" s="822"/>
      <c r="K2600" s="822">
        <v>1318.91</v>
      </c>
      <c r="L2600" s="831"/>
      <c r="M2600" s="831"/>
      <c r="N2600" s="822"/>
      <c r="O2600" s="822"/>
      <c r="P2600" s="831"/>
      <c r="Q2600" s="831"/>
      <c r="R2600" s="827"/>
      <c r="S2600" s="832"/>
    </row>
    <row r="2601" spans="1:19" ht="14.45" customHeight="1" x14ac:dyDescent="0.2">
      <c r="A2601" s="821" t="s">
        <v>5435</v>
      </c>
      <c r="B2601" s="822" t="s">
        <v>5824</v>
      </c>
      <c r="C2601" s="822" t="s">
        <v>599</v>
      </c>
      <c r="D2601" s="822" t="s">
        <v>2897</v>
      </c>
      <c r="E2601" s="822" t="s">
        <v>5437</v>
      </c>
      <c r="F2601" s="822" t="s">
        <v>5521</v>
      </c>
      <c r="G2601" s="822" t="s">
        <v>2721</v>
      </c>
      <c r="H2601" s="831">
        <v>4.2</v>
      </c>
      <c r="I2601" s="831">
        <v>24127.05</v>
      </c>
      <c r="J2601" s="822"/>
      <c r="K2601" s="822">
        <v>5744.5357142857138</v>
      </c>
      <c r="L2601" s="831"/>
      <c r="M2601" s="831"/>
      <c r="N2601" s="822"/>
      <c r="O2601" s="822"/>
      <c r="P2601" s="831"/>
      <c r="Q2601" s="831"/>
      <c r="R2601" s="827"/>
      <c r="S2601" s="832"/>
    </row>
    <row r="2602" spans="1:19" ht="14.45" customHeight="1" x14ac:dyDescent="0.2">
      <c r="A2602" s="821" t="s">
        <v>5435</v>
      </c>
      <c r="B2602" s="822" t="s">
        <v>5824</v>
      </c>
      <c r="C2602" s="822" t="s">
        <v>599</v>
      </c>
      <c r="D2602" s="822" t="s">
        <v>2897</v>
      </c>
      <c r="E2602" s="822" t="s">
        <v>5437</v>
      </c>
      <c r="F2602" s="822" t="s">
        <v>5535</v>
      </c>
      <c r="G2602" s="822" t="s">
        <v>758</v>
      </c>
      <c r="H2602" s="831">
        <v>1.37</v>
      </c>
      <c r="I2602" s="831">
        <v>1480.12</v>
      </c>
      <c r="J2602" s="822">
        <v>4.1397326173295292</v>
      </c>
      <c r="K2602" s="822">
        <v>1080.3795620437954</v>
      </c>
      <c r="L2602" s="831">
        <v>0.67999999999999994</v>
      </c>
      <c r="M2602" s="831">
        <v>357.53999999999996</v>
      </c>
      <c r="N2602" s="822">
        <v>1</v>
      </c>
      <c r="O2602" s="822">
        <v>525.79411764705878</v>
      </c>
      <c r="P2602" s="831">
        <v>1.1499999999999999</v>
      </c>
      <c r="Q2602" s="831">
        <v>604.68000000000006</v>
      </c>
      <c r="R2602" s="827">
        <v>1.6912233596240984</v>
      </c>
      <c r="S2602" s="832">
        <v>525.80869565217404</v>
      </c>
    </row>
    <row r="2603" spans="1:19" ht="14.45" customHeight="1" x14ac:dyDescent="0.2">
      <c r="A2603" s="821" t="s">
        <v>5435</v>
      </c>
      <c r="B2603" s="822" t="s">
        <v>5824</v>
      </c>
      <c r="C2603" s="822" t="s">
        <v>599</v>
      </c>
      <c r="D2603" s="822" t="s">
        <v>2897</v>
      </c>
      <c r="E2603" s="822" t="s">
        <v>5437</v>
      </c>
      <c r="F2603" s="822" t="s">
        <v>5536</v>
      </c>
      <c r="G2603" s="822" t="s">
        <v>758</v>
      </c>
      <c r="H2603" s="831">
        <v>18.600000000000001</v>
      </c>
      <c r="I2603" s="831">
        <v>6516.6900000000005</v>
      </c>
      <c r="J2603" s="822">
        <v>3.9430806745366644</v>
      </c>
      <c r="K2603" s="822">
        <v>350.35967741935485</v>
      </c>
      <c r="L2603" s="831">
        <v>7.55</v>
      </c>
      <c r="M2603" s="831">
        <v>1652.69</v>
      </c>
      <c r="N2603" s="822">
        <v>1</v>
      </c>
      <c r="O2603" s="822">
        <v>218.89933774834438</v>
      </c>
      <c r="P2603" s="831">
        <v>1.33</v>
      </c>
      <c r="Q2603" s="831">
        <v>291.13</v>
      </c>
      <c r="R2603" s="827">
        <v>0.17615523782439538</v>
      </c>
      <c r="S2603" s="832">
        <v>218.89473684210526</v>
      </c>
    </row>
    <row r="2604" spans="1:19" ht="14.45" customHeight="1" x14ac:dyDescent="0.2">
      <c r="A2604" s="821" t="s">
        <v>5435</v>
      </c>
      <c r="B2604" s="822" t="s">
        <v>5824</v>
      </c>
      <c r="C2604" s="822" t="s">
        <v>599</v>
      </c>
      <c r="D2604" s="822" t="s">
        <v>2897</v>
      </c>
      <c r="E2604" s="822" t="s">
        <v>5437</v>
      </c>
      <c r="F2604" s="822" t="s">
        <v>5537</v>
      </c>
      <c r="G2604" s="822" t="s">
        <v>758</v>
      </c>
      <c r="H2604" s="831">
        <v>12.25</v>
      </c>
      <c r="I2604" s="831">
        <v>1439.31</v>
      </c>
      <c r="J2604" s="822">
        <v>2.2830607680472061</v>
      </c>
      <c r="K2604" s="822">
        <v>117.49469387755101</v>
      </c>
      <c r="L2604" s="831">
        <v>7.9600000000000009</v>
      </c>
      <c r="M2604" s="831">
        <v>630.42999999999995</v>
      </c>
      <c r="N2604" s="822">
        <v>1</v>
      </c>
      <c r="O2604" s="822">
        <v>79.199748743718573</v>
      </c>
      <c r="P2604" s="831">
        <v>9.58</v>
      </c>
      <c r="Q2604" s="831">
        <v>758.73</v>
      </c>
      <c r="R2604" s="827">
        <v>1.20351188871088</v>
      </c>
      <c r="S2604" s="832">
        <v>79.199373695198332</v>
      </c>
    </row>
    <row r="2605" spans="1:19" ht="14.45" customHeight="1" x14ac:dyDescent="0.2">
      <c r="A2605" s="821" t="s">
        <v>5435</v>
      </c>
      <c r="B2605" s="822" t="s">
        <v>5824</v>
      </c>
      <c r="C2605" s="822" t="s">
        <v>599</v>
      </c>
      <c r="D2605" s="822" t="s">
        <v>2897</v>
      </c>
      <c r="E2605" s="822" t="s">
        <v>5437</v>
      </c>
      <c r="F2605" s="822" t="s">
        <v>5538</v>
      </c>
      <c r="G2605" s="822" t="s">
        <v>758</v>
      </c>
      <c r="H2605" s="831">
        <v>0.49</v>
      </c>
      <c r="I2605" s="831">
        <v>696.77</v>
      </c>
      <c r="J2605" s="822">
        <v>4.9908316023207497</v>
      </c>
      <c r="K2605" s="822">
        <v>1421.9795918367347</v>
      </c>
      <c r="L2605" s="831">
        <v>0.19</v>
      </c>
      <c r="M2605" s="831">
        <v>139.61000000000001</v>
      </c>
      <c r="N2605" s="822">
        <v>1</v>
      </c>
      <c r="O2605" s="822">
        <v>734.78947368421063</v>
      </c>
      <c r="P2605" s="831"/>
      <c r="Q2605" s="831"/>
      <c r="R2605" s="827"/>
      <c r="S2605" s="832"/>
    </row>
    <row r="2606" spans="1:19" ht="14.45" customHeight="1" x14ac:dyDescent="0.2">
      <c r="A2606" s="821" t="s">
        <v>5435</v>
      </c>
      <c r="B2606" s="822" t="s">
        <v>5824</v>
      </c>
      <c r="C2606" s="822" t="s">
        <v>599</v>
      </c>
      <c r="D2606" s="822" t="s">
        <v>2897</v>
      </c>
      <c r="E2606" s="822" t="s">
        <v>5437</v>
      </c>
      <c r="F2606" s="822" t="s">
        <v>5543</v>
      </c>
      <c r="G2606" s="822" t="s">
        <v>2512</v>
      </c>
      <c r="H2606" s="831">
        <v>19.650000000000002</v>
      </c>
      <c r="I2606" s="831">
        <v>15411.45</v>
      </c>
      <c r="J2606" s="822"/>
      <c r="K2606" s="822">
        <v>784.29770992366412</v>
      </c>
      <c r="L2606" s="831"/>
      <c r="M2606" s="831"/>
      <c r="N2606" s="822"/>
      <c r="O2606" s="822"/>
      <c r="P2606" s="831"/>
      <c r="Q2606" s="831"/>
      <c r="R2606" s="827"/>
      <c r="S2606" s="832"/>
    </row>
    <row r="2607" spans="1:19" ht="14.45" customHeight="1" x14ac:dyDescent="0.2">
      <c r="A2607" s="821" t="s">
        <v>5435</v>
      </c>
      <c r="B2607" s="822" t="s">
        <v>5824</v>
      </c>
      <c r="C2607" s="822" t="s">
        <v>599</v>
      </c>
      <c r="D2607" s="822" t="s">
        <v>2897</v>
      </c>
      <c r="E2607" s="822" t="s">
        <v>5437</v>
      </c>
      <c r="F2607" s="822" t="s">
        <v>5547</v>
      </c>
      <c r="G2607" s="822" t="s">
        <v>912</v>
      </c>
      <c r="H2607" s="831">
        <v>0.74</v>
      </c>
      <c r="I2607" s="831">
        <v>270.68</v>
      </c>
      <c r="J2607" s="822"/>
      <c r="K2607" s="822">
        <v>365.7837837837838</v>
      </c>
      <c r="L2607" s="831"/>
      <c r="M2607" s="831"/>
      <c r="N2607" s="822"/>
      <c r="O2607" s="822"/>
      <c r="P2607" s="831"/>
      <c r="Q2607" s="831"/>
      <c r="R2607" s="827"/>
      <c r="S2607" s="832"/>
    </row>
    <row r="2608" spans="1:19" ht="14.45" customHeight="1" x14ac:dyDescent="0.2">
      <c r="A2608" s="821" t="s">
        <v>5435</v>
      </c>
      <c r="B2608" s="822" t="s">
        <v>5824</v>
      </c>
      <c r="C2608" s="822" t="s">
        <v>599</v>
      </c>
      <c r="D2608" s="822" t="s">
        <v>2897</v>
      </c>
      <c r="E2608" s="822" t="s">
        <v>5437</v>
      </c>
      <c r="F2608" s="822" t="s">
        <v>5549</v>
      </c>
      <c r="G2608" s="822" t="s">
        <v>2512</v>
      </c>
      <c r="H2608" s="831">
        <v>21.810000000000002</v>
      </c>
      <c r="I2608" s="831">
        <v>4538.25</v>
      </c>
      <c r="J2608" s="822">
        <v>10.258946131066754</v>
      </c>
      <c r="K2608" s="822">
        <v>208.08115543328745</v>
      </c>
      <c r="L2608" s="831">
        <v>4.88</v>
      </c>
      <c r="M2608" s="831">
        <v>442.37</v>
      </c>
      <c r="N2608" s="822">
        <v>1</v>
      </c>
      <c r="O2608" s="822">
        <v>90.649590163934434</v>
      </c>
      <c r="P2608" s="831">
        <v>6.01</v>
      </c>
      <c r="Q2608" s="831">
        <v>544.81000000000006</v>
      </c>
      <c r="R2608" s="827">
        <v>1.2315708569749306</v>
      </c>
      <c r="S2608" s="832">
        <v>90.650582362728798</v>
      </c>
    </row>
    <row r="2609" spans="1:19" ht="14.45" customHeight="1" x14ac:dyDescent="0.2">
      <c r="A2609" s="821" t="s">
        <v>5435</v>
      </c>
      <c r="B2609" s="822" t="s">
        <v>5824</v>
      </c>
      <c r="C2609" s="822" t="s">
        <v>599</v>
      </c>
      <c r="D2609" s="822" t="s">
        <v>2897</v>
      </c>
      <c r="E2609" s="822" t="s">
        <v>5437</v>
      </c>
      <c r="F2609" s="822" t="s">
        <v>5572</v>
      </c>
      <c r="G2609" s="822" t="s">
        <v>2530</v>
      </c>
      <c r="H2609" s="831">
        <v>18</v>
      </c>
      <c r="I2609" s="831">
        <v>28149.079999999998</v>
      </c>
      <c r="J2609" s="822">
        <v>85.92515262515262</v>
      </c>
      <c r="K2609" s="822">
        <v>1563.8377777777778</v>
      </c>
      <c r="L2609" s="831">
        <v>4</v>
      </c>
      <c r="M2609" s="831">
        <v>327.60000000000002</v>
      </c>
      <c r="N2609" s="822">
        <v>1</v>
      </c>
      <c r="O2609" s="822">
        <v>81.900000000000006</v>
      </c>
      <c r="P2609" s="831"/>
      <c r="Q2609" s="831"/>
      <c r="R2609" s="827"/>
      <c r="S2609" s="832"/>
    </row>
    <row r="2610" spans="1:19" ht="14.45" customHeight="1" x14ac:dyDescent="0.2">
      <c r="A2610" s="821" t="s">
        <v>5435</v>
      </c>
      <c r="B2610" s="822" t="s">
        <v>5824</v>
      </c>
      <c r="C2610" s="822" t="s">
        <v>599</v>
      </c>
      <c r="D2610" s="822" t="s">
        <v>2897</v>
      </c>
      <c r="E2610" s="822" t="s">
        <v>5437</v>
      </c>
      <c r="F2610" s="822" t="s">
        <v>5573</v>
      </c>
      <c r="G2610" s="822" t="s">
        <v>2645</v>
      </c>
      <c r="H2610" s="831">
        <v>4.75</v>
      </c>
      <c r="I2610" s="831">
        <v>1339.3400000000001</v>
      </c>
      <c r="J2610" s="822">
        <v>1.8510164876929671</v>
      </c>
      <c r="K2610" s="822">
        <v>281.9663157894737</v>
      </c>
      <c r="L2610" s="831">
        <v>2.6</v>
      </c>
      <c r="M2610" s="831">
        <v>723.56999999999994</v>
      </c>
      <c r="N2610" s="822">
        <v>1</v>
      </c>
      <c r="O2610" s="822">
        <v>278.2961538461538</v>
      </c>
      <c r="P2610" s="831">
        <v>2.9</v>
      </c>
      <c r="Q2610" s="831">
        <v>794.6</v>
      </c>
      <c r="R2610" s="827">
        <v>1.0981660378401539</v>
      </c>
      <c r="S2610" s="832">
        <v>274</v>
      </c>
    </row>
    <row r="2611" spans="1:19" ht="14.45" customHeight="1" x14ac:dyDescent="0.2">
      <c r="A2611" s="821" t="s">
        <v>5435</v>
      </c>
      <c r="B2611" s="822" t="s">
        <v>5824</v>
      </c>
      <c r="C2611" s="822" t="s">
        <v>599</v>
      </c>
      <c r="D2611" s="822" t="s">
        <v>2897</v>
      </c>
      <c r="E2611" s="822" t="s">
        <v>5437</v>
      </c>
      <c r="F2611" s="822" t="s">
        <v>5581</v>
      </c>
      <c r="G2611" s="822" t="s">
        <v>5582</v>
      </c>
      <c r="H2611" s="831"/>
      <c r="I2611" s="831"/>
      <c r="J2611" s="822"/>
      <c r="K2611" s="822"/>
      <c r="L2611" s="831">
        <v>4</v>
      </c>
      <c r="M2611" s="831">
        <v>1258.01</v>
      </c>
      <c r="N2611" s="822">
        <v>1</v>
      </c>
      <c r="O2611" s="822">
        <v>314.5025</v>
      </c>
      <c r="P2611" s="831"/>
      <c r="Q2611" s="831"/>
      <c r="R2611" s="827"/>
      <c r="S2611" s="832"/>
    </row>
    <row r="2612" spans="1:19" ht="14.45" customHeight="1" x14ac:dyDescent="0.2">
      <c r="A2612" s="821" t="s">
        <v>5435</v>
      </c>
      <c r="B2612" s="822" t="s">
        <v>5824</v>
      </c>
      <c r="C2612" s="822" t="s">
        <v>599</v>
      </c>
      <c r="D2612" s="822" t="s">
        <v>2897</v>
      </c>
      <c r="E2612" s="822" t="s">
        <v>5437</v>
      </c>
      <c r="F2612" s="822" t="s">
        <v>5827</v>
      </c>
      <c r="G2612" s="822" t="s">
        <v>677</v>
      </c>
      <c r="H2612" s="831"/>
      <c r="I2612" s="831"/>
      <c r="J2612" s="822"/>
      <c r="K2612" s="822"/>
      <c r="L2612" s="831">
        <v>0.1</v>
      </c>
      <c r="M2612" s="831">
        <v>4.63</v>
      </c>
      <c r="N2612" s="822">
        <v>1</v>
      </c>
      <c r="O2612" s="822">
        <v>46.3</v>
      </c>
      <c r="P2612" s="831"/>
      <c r="Q2612" s="831"/>
      <c r="R2612" s="827"/>
      <c r="S2612" s="832"/>
    </row>
    <row r="2613" spans="1:19" ht="14.45" customHeight="1" x14ac:dyDescent="0.2">
      <c r="A2613" s="821" t="s">
        <v>5435</v>
      </c>
      <c r="B2613" s="822" t="s">
        <v>5824</v>
      </c>
      <c r="C2613" s="822" t="s">
        <v>599</v>
      </c>
      <c r="D2613" s="822" t="s">
        <v>2897</v>
      </c>
      <c r="E2613" s="822" t="s">
        <v>5437</v>
      </c>
      <c r="F2613" s="822" t="s">
        <v>5605</v>
      </c>
      <c r="G2613" s="822" t="s">
        <v>5606</v>
      </c>
      <c r="H2613" s="831">
        <v>93</v>
      </c>
      <c r="I2613" s="831">
        <v>130916.1</v>
      </c>
      <c r="J2613" s="822">
        <v>11.033154386171907</v>
      </c>
      <c r="K2613" s="822">
        <v>1407.7</v>
      </c>
      <c r="L2613" s="831">
        <v>10</v>
      </c>
      <c r="M2613" s="831">
        <v>11865.7</v>
      </c>
      <c r="N2613" s="822">
        <v>1</v>
      </c>
      <c r="O2613" s="822">
        <v>1186.5700000000002</v>
      </c>
      <c r="P2613" s="831">
        <v>8</v>
      </c>
      <c r="Q2613" s="831">
        <v>9492.56</v>
      </c>
      <c r="R2613" s="827">
        <v>0.79999999999999993</v>
      </c>
      <c r="S2613" s="832">
        <v>1186.57</v>
      </c>
    </row>
    <row r="2614" spans="1:19" ht="14.45" customHeight="1" x14ac:dyDescent="0.2">
      <c r="A2614" s="821" t="s">
        <v>5435</v>
      </c>
      <c r="B2614" s="822" t="s">
        <v>5824</v>
      </c>
      <c r="C2614" s="822" t="s">
        <v>599</v>
      </c>
      <c r="D2614" s="822" t="s">
        <v>2897</v>
      </c>
      <c r="E2614" s="822" t="s">
        <v>5437</v>
      </c>
      <c r="F2614" s="822" t="s">
        <v>5609</v>
      </c>
      <c r="G2614" s="822" t="s">
        <v>5610</v>
      </c>
      <c r="H2614" s="831">
        <v>1</v>
      </c>
      <c r="I2614" s="831">
        <v>784.3</v>
      </c>
      <c r="J2614" s="822"/>
      <c r="K2614" s="822">
        <v>784.3</v>
      </c>
      <c r="L2614" s="831"/>
      <c r="M2614" s="831"/>
      <c r="N2614" s="822"/>
      <c r="O2614" s="822"/>
      <c r="P2614" s="831"/>
      <c r="Q2614" s="831"/>
      <c r="R2614" s="827"/>
      <c r="S2614" s="832"/>
    </row>
    <row r="2615" spans="1:19" ht="14.45" customHeight="1" x14ac:dyDescent="0.2">
      <c r="A2615" s="821" t="s">
        <v>5435</v>
      </c>
      <c r="B2615" s="822" t="s">
        <v>5824</v>
      </c>
      <c r="C2615" s="822" t="s">
        <v>599</v>
      </c>
      <c r="D2615" s="822" t="s">
        <v>2897</v>
      </c>
      <c r="E2615" s="822" t="s">
        <v>5437</v>
      </c>
      <c r="F2615" s="822" t="s">
        <v>5611</v>
      </c>
      <c r="G2615" s="822" t="s">
        <v>5610</v>
      </c>
      <c r="H2615" s="831">
        <v>8.3099999999999987</v>
      </c>
      <c r="I2615" s="831">
        <v>1955.2399999999998</v>
      </c>
      <c r="J2615" s="822"/>
      <c r="K2615" s="822">
        <v>235.28760529482551</v>
      </c>
      <c r="L2615" s="831"/>
      <c r="M2615" s="831"/>
      <c r="N2615" s="822"/>
      <c r="O2615" s="822"/>
      <c r="P2615" s="831"/>
      <c r="Q2615" s="831"/>
      <c r="R2615" s="827"/>
      <c r="S2615" s="832"/>
    </row>
    <row r="2616" spans="1:19" ht="14.45" customHeight="1" x14ac:dyDescent="0.2">
      <c r="A2616" s="821" t="s">
        <v>5435</v>
      </c>
      <c r="B2616" s="822" t="s">
        <v>5824</v>
      </c>
      <c r="C2616" s="822" t="s">
        <v>599</v>
      </c>
      <c r="D2616" s="822" t="s">
        <v>2897</v>
      </c>
      <c r="E2616" s="822" t="s">
        <v>5437</v>
      </c>
      <c r="F2616" s="822" t="s">
        <v>5612</v>
      </c>
      <c r="G2616" s="822" t="s">
        <v>5610</v>
      </c>
      <c r="H2616" s="831">
        <v>0.89</v>
      </c>
      <c r="I2616" s="831">
        <v>2094.08</v>
      </c>
      <c r="J2616" s="822"/>
      <c r="K2616" s="822">
        <v>2352.8988764044943</v>
      </c>
      <c r="L2616" s="831"/>
      <c r="M2616" s="831"/>
      <c r="N2616" s="822"/>
      <c r="O2616" s="822"/>
      <c r="P2616" s="831"/>
      <c r="Q2616" s="831"/>
      <c r="R2616" s="827"/>
      <c r="S2616" s="832"/>
    </row>
    <row r="2617" spans="1:19" ht="14.45" customHeight="1" x14ac:dyDescent="0.2">
      <c r="A2617" s="821" t="s">
        <v>5435</v>
      </c>
      <c r="B2617" s="822" t="s">
        <v>5824</v>
      </c>
      <c r="C2617" s="822" t="s">
        <v>599</v>
      </c>
      <c r="D2617" s="822" t="s">
        <v>2897</v>
      </c>
      <c r="E2617" s="822" t="s">
        <v>5437</v>
      </c>
      <c r="F2617" s="822" t="s">
        <v>5615</v>
      </c>
      <c r="G2617" s="822" t="s">
        <v>845</v>
      </c>
      <c r="H2617" s="831">
        <v>21.75</v>
      </c>
      <c r="I2617" s="831">
        <v>13547.380000000001</v>
      </c>
      <c r="J2617" s="822"/>
      <c r="K2617" s="822">
        <v>622.86804597701155</v>
      </c>
      <c r="L2617" s="831"/>
      <c r="M2617" s="831"/>
      <c r="N2617" s="822"/>
      <c r="O2617" s="822"/>
      <c r="P2617" s="831">
        <v>13.1</v>
      </c>
      <c r="Q2617" s="831">
        <v>2792.3900000000003</v>
      </c>
      <c r="R2617" s="827"/>
      <c r="S2617" s="832">
        <v>213.15954198473287</v>
      </c>
    </row>
    <row r="2618" spans="1:19" ht="14.45" customHeight="1" x14ac:dyDescent="0.2">
      <c r="A2618" s="821" t="s">
        <v>5435</v>
      </c>
      <c r="B2618" s="822" t="s">
        <v>5824</v>
      </c>
      <c r="C2618" s="822" t="s">
        <v>599</v>
      </c>
      <c r="D2618" s="822" t="s">
        <v>2897</v>
      </c>
      <c r="E2618" s="822" t="s">
        <v>5437</v>
      </c>
      <c r="F2618" s="822" t="s">
        <v>5616</v>
      </c>
      <c r="G2618" s="822" t="s">
        <v>845</v>
      </c>
      <c r="H2618" s="831">
        <v>12.14</v>
      </c>
      <c r="I2618" s="831">
        <v>1475.9</v>
      </c>
      <c r="J2618" s="822"/>
      <c r="K2618" s="822">
        <v>121.57331136738057</v>
      </c>
      <c r="L2618" s="831"/>
      <c r="M2618" s="831"/>
      <c r="N2618" s="822"/>
      <c r="O2618" s="822"/>
      <c r="P2618" s="831">
        <v>10.23</v>
      </c>
      <c r="Q2618" s="831">
        <v>745.97</v>
      </c>
      <c r="R2618" s="827"/>
      <c r="S2618" s="832">
        <v>72.919843597262954</v>
      </c>
    </row>
    <row r="2619" spans="1:19" ht="14.45" customHeight="1" x14ac:dyDescent="0.2">
      <c r="A2619" s="821" t="s">
        <v>5435</v>
      </c>
      <c r="B2619" s="822" t="s">
        <v>5824</v>
      </c>
      <c r="C2619" s="822" t="s">
        <v>599</v>
      </c>
      <c r="D2619" s="822" t="s">
        <v>2897</v>
      </c>
      <c r="E2619" s="822" t="s">
        <v>5437</v>
      </c>
      <c r="F2619" s="822" t="s">
        <v>5618</v>
      </c>
      <c r="G2619" s="822" t="s">
        <v>1246</v>
      </c>
      <c r="H2619" s="831">
        <v>2</v>
      </c>
      <c r="I2619" s="831">
        <v>296.92</v>
      </c>
      <c r="J2619" s="822"/>
      <c r="K2619" s="822">
        <v>148.46</v>
      </c>
      <c r="L2619" s="831"/>
      <c r="M2619" s="831"/>
      <c r="N2619" s="822"/>
      <c r="O2619" s="822"/>
      <c r="P2619" s="831"/>
      <c r="Q2619" s="831"/>
      <c r="R2619" s="827"/>
      <c r="S2619" s="832"/>
    </row>
    <row r="2620" spans="1:19" ht="14.45" customHeight="1" x14ac:dyDescent="0.2">
      <c r="A2620" s="821" t="s">
        <v>5435</v>
      </c>
      <c r="B2620" s="822" t="s">
        <v>5824</v>
      </c>
      <c r="C2620" s="822" t="s">
        <v>599</v>
      </c>
      <c r="D2620" s="822" t="s">
        <v>2897</v>
      </c>
      <c r="E2620" s="822" t="s">
        <v>5437</v>
      </c>
      <c r="F2620" s="822" t="s">
        <v>5627</v>
      </c>
      <c r="G2620" s="822" t="s">
        <v>752</v>
      </c>
      <c r="H2620" s="831">
        <v>2.5099999999999998</v>
      </c>
      <c r="I2620" s="831">
        <v>518.26</v>
      </c>
      <c r="J2620" s="822"/>
      <c r="K2620" s="822">
        <v>206.4780876494024</v>
      </c>
      <c r="L2620" s="831"/>
      <c r="M2620" s="831"/>
      <c r="N2620" s="822"/>
      <c r="O2620" s="822"/>
      <c r="P2620" s="831"/>
      <c r="Q2620" s="831"/>
      <c r="R2620" s="827"/>
      <c r="S2620" s="832"/>
    </row>
    <row r="2621" spans="1:19" ht="14.45" customHeight="1" x14ac:dyDescent="0.2">
      <c r="A2621" s="821" t="s">
        <v>5435</v>
      </c>
      <c r="B2621" s="822" t="s">
        <v>5824</v>
      </c>
      <c r="C2621" s="822" t="s">
        <v>599</v>
      </c>
      <c r="D2621" s="822" t="s">
        <v>2897</v>
      </c>
      <c r="E2621" s="822" t="s">
        <v>5437</v>
      </c>
      <c r="F2621" s="822" t="s">
        <v>5638</v>
      </c>
      <c r="G2621" s="822" t="s">
        <v>2512</v>
      </c>
      <c r="H2621" s="831"/>
      <c r="I2621" s="831"/>
      <c r="J2621" s="822"/>
      <c r="K2621" s="822"/>
      <c r="L2621" s="831">
        <v>4.3100000000000005</v>
      </c>
      <c r="M2621" s="831">
        <v>2044.13</v>
      </c>
      <c r="N2621" s="822">
        <v>1</v>
      </c>
      <c r="O2621" s="822">
        <v>474.27610208816702</v>
      </c>
      <c r="P2621" s="831">
        <v>7.83</v>
      </c>
      <c r="Q2621" s="831">
        <v>3713.53</v>
      </c>
      <c r="R2621" s="827">
        <v>1.8166799567542182</v>
      </c>
      <c r="S2621" s="832">
        <v>474.26947637292466</v>
      </c>
    </row>
    <row r="2622" spans="1:19" ht="14.45" customHeight="1" x14ac:dyDescent="0.2">
      <c r="A2622" s="821" t="s">
        <v>5435</v>
      </c>
      <c r="B2622" s="822" t="s">
        <v>5824</v>
      </c>
      <c r="C2622" s="822" t="s">
        <v>599</v>
      </c>
      <c r="D2622" s="822" t="s">
        <v>2897</v>
      </c>
      <c r="E2622" s="822" t="s">
        <v>5437</v>
      </c>
      <c r="F2622" s="822" t="s">
        <v>5639</v>
      </c>
      <c r="G2622" s="822" t="s">
        <v>2512</v>
      </c>
      <c r="H2622" s="831"/>
      <c r="I2622" s="831"/>
      <c r="J2622" s="822"/>
      <c r="K2622" s="822"/>
      <c r="L2622" s="831">
        <v>11.96</v>
      </c>
      <c r="M2622" s="831">
        <v>2446.0500000000002</v>
      </c>
      <c r="N2622" s="822">
        <v>1</v>
      </c>
      <c r="O2622" s="822">
        <v>204.51923076923077</v>
      </c>
      <c r="P2622" s="831">
        <v>11.9</v>
      </c>
      <c r="Q2622" s="831">
        <v>2433.79</v>
      </c>
      <c r="R2622" s="827">
        <v>0.99498783753398323</v>
      </c>
      <c r="S2622" s="832">
        <v>204.52016806722688</v>
      </c>
    </row>
    <row r="2623" spans="1:19" ht="14.45" customHeight="1" x14ac:dyDescent="0.2">
      <c r="A2623" s="821" t="s">
        <v>5435</v>
      </c>
      <c r="B2623" s="822" t="s">
        <v>5824</v>
      </c>
      <c r="C2623" s="822" t="s">
        <v>599</v>
      </c>
      <c r="D2623" s="822" t="s">
        <v>2897</v>
      </c>
      <c r="E2623" s="822" t="s">
        <v>5437</v>
      </c>
      <c r="F2623" s="822" t="s">
        <v>5645</v>
      </c>
      <c r="G2623" s="822" t="s">
        <v>2071</v>
      </c>
      <c r="H2623" s="831"/>
      <c r="I2623" s="831"/>
      <c r="J2623" s="822"/>
      <c r="K2623" s="822"/>
      <c r="L2623" s="831">
        <v>1</v>
      </c>
      <c r="M2623" s="831">
        <v>36342.400000000001</v>
      </c>
      <c r="N2623" s="822">
        <v>1</v>
      </c>
      <c r="O2623" s="822">
        <v>36342.400000000001</v>
      </c>
      <c r="P2623" s="831"/>
      <c r="Q2623" s="831"/>
      <c r="R2623" s="827"/>
      <c r="S2623" s="832"/>
    </row>
    <row r="2624" spans="1:19" ht="14.45" customHeight="1" x14ac:dyDescent="0.2">
      <c r="A2624" s="821" t="s">
        <v>5435</v>
      </c>
      <c r="B2624" s="822" t="s">
        <v>5824</v>
      </c>
      <c r="C2624" s="822" t="s">
        <v>599</v>
      </c>
      <c r="D2624" s="822" t="s">
        <v>2897</v>
      </c>
      <c r="E2624" s="822" t="s">
        <v>5437</v>
      </c>
      <c r="F2624" s="822" t="s">
        <v>5650</v>
      </c>
      <c r="G2624" s="822" t="s">
        <v>5651</v>
      </c>
      <c r="H2624" s="831"/>
      <c r="I2624" s="831"/>
      <c r="J2624" s="822"/>
      <c r="K2624" s="822"/>
      <c r="L2624" s="831"/>
      <c r="M2624" s="831"/>
      <c r="N2624" s="822"/>
      <c r="O2624" s="822"/>
      <c r="P2624" s="831">
        <v>3.8</v>
      </c>
      <c r="Q2624" s="831">
        <v>206.72</v>
      </c>
      <c r="R2624" s="827"/>
      <c r="S2624" s="832">
        <v>54.400000000000006</v>
      </c>
    </row>
    <row r="2625" spans="1:19" ht="14.45" customHeight="1" x14ac:dyDescent="0.2">
      <c r="A2625" s="821" t="s">
        <v>5435</v>
      </c>
      <c r="B2625" s="822" t="s">
        <v>5824</v>
      </c>
      <c r="C2625" s="822" t="s">
        <v>599</v>
      </c>
      <c r="D2625" s="822" t="s">
        <v>2897</v>
      </c>
      <c r="E2625" s="822" t="s">
        <v>5437</v>
      </c>
      <c r="F2625" s="822" t="s">
        <v>5652</v>
      </c>
      <c r="G2625" s="822" t="s">
        <v>5651</v>
      </c>
      <c r="H2625" s="831"/>
      <c r="I2625" s="831"/>
      <c r="J2625" s="822"/>
      <c r="K2625" s="822"/>
      <c r="L2625" s="831"/>
      <c r="M2625" s="831"/>
      <c r="N2625" s="822"/>
      <c r="O2625" s="822"/>
      <c r="P2625" s="831">
        <v>0.2</v>
      </c>
      <c r="Q2625" s="831">
        <v>21.77</v>
      </c>
      <c r="R2625" s="827"/>
      <c r="S2625" s="832">
        <v>108.85</v>
      </c>
    </row>
    <row r="2626" spans="1:19" ht="14.45" customHeight="1" x14ac:dyDescent="0.2">
      <c r="A2626" s="821" t="s">
        <v>5435</v>
      </c>
      <c r="B2626" s="822" t="s">
        <v>5824</v>
      </c>
      <c r="C2626" s="822" t="s">
        <v>599</v>
      </c>
      <c r="D2626" s="822" t="s">
        <v>2897</v>
      </c>
      <c r="E2626" s="822" t="s">
        <v>5437</v>
      </c>
      <c r="F2626" s="822" t="s">
        <v>5661</v>
      </c>
      <c r="G2626" s="822" t="s">
        <v>947</v>
      </c>
      <c r="H2626" s="831"/>
      <c r="I2626" s="831"/>
      <c r="J2626" s="822"/>
      <c r="K2626" s="822"/>
      <c r="L2626" s="831"/>
      <c r="M2626" s="831"/>
      <c r="N2626" s="822"/>
      <c r="O2626" s="822"/>
      <c r="P2626" s="831">
        <v>1.62</v>
      </c>
      <c r="Q2626" s="831">
        <v>700.54</v>
      </c>
      <c r="R2626" s="827"/>
      <c r="S2626" s="832">
        <v>432.43209876543204</v>
      </c>
    </row>
    <row r="2627" spans="1:19" ht="14.45" customHeight="1" x14ac:dyDescent="0.2">
      <c r="A2627" s="821" t="s">
        <v>5435</v>
      </c>
      <c r="B2627" s="822" t="s">
        <v>5824</v>
      </c>
      <c r="C2627" s="822" t="s">
        <v>599</v>
      </c>
      <c r="D2627" s="822" t="s">
        <v>2897</v>
      </c>
      <c r="E2627" s="822" t="s">
        <v>5437</v>
      </c>
      <c r="F2627" s="822" t="s">
        <v>5666</v>
      </c>
      <c r="G2627" s="822" t="s">
        <v>947</v>
      </c>
      <c r="H2627" s="831"/>
      <c r="I2627" s="831"/>
      <c r="J2627" s="822"/>
      <c r="K2627" s="822"/>
      <c r="L2627" s="831"/>
      <c r="M2627" s="831"/>
      <c r="N2627" s="822"/>
      <c r="O2627" s="822"/>
      <c r="P2627" s="831">
        <v>19.670000000000002</v>
      </c>
      <c r="Q2627" s="831">
        <v>4798.3</v>
      </c>
      <c r="R2627" s="827"/>
      <c r="S2627" s="832">
        <v>243.94001016776815</v>
      </c>
    </row>
    <row r="2628" spans="1:19" ht="14.45" customHeight="1" x14ac:dyDescent="0.2">
      <c r="A2628" s="821" t="s">
        <v>5435</v>
      </c>
      <c r="B2628" s="822" t="s">
        <v>5824</v>
      </c>
      <c r="C2628" s="822" t="s">
        <v>599</v>
      </c>
      <c r="D2628" s="822" t="s">
        <v>2897</v>
      </c>
      <c r="E2628" s="822" t="s">
        <v>5437</v>
      </c>
      <c r="F2628" s="822" t="s">
        <v>5667</v>
      </c>
      <c r="G2628" s="822" t="s">
        <v>947</v>
      </c>
      <c r="H2628" s="831"/>
      <c r="I2628" s="831"/>
      <c r="J2628" s="822"/>
      <c r="K2628" s="822"/>
      <c r="L2628" s="831"/>
      <c r="M2628" s="831"/>
      <c r="N2628" s="822"/>
      <c r="O2628" s="822"/>
      <c r="P2628" s="831">
        <v>16.39</v>
      </c>
      <c r="Q2628" s="831">
        <v>1253.99</v>
      </c>
      <c r="R2628" s="827"/>
      <c r="S2628" s="832">
        <v>76.509456985967049</v>
      </c>
    </row>
    <row r="2629" spans="1:19" ht="14.45" customHeight="1" x14ac:dyDescent="0.2">
      <c r="A2629" s="821" t="s">
        <v>5435</v>
      </c>
      <c r="B2629" s="822" t="s">
        <v>5824</v>
      </c>
      <c r="C2629" s="822" t="s">
        <v>599</v>
      </c>
      <c r="D2629" s="822" t="s">
        <v>2897</v>
      </c>
      <c r="E2629" s="822" t="s">
        <v>5437</v>
      </c>
      <c r="F2629" s="822" t="s">
        <v>5670</v>
      </c>
      <c r="G2629" s="822" t="s">
        <v>2057</v>
      </c>
      <c r="H2629" s="831"/>
      <c r="I2629" s="831"/>
      <c r="J2629" s="822"/>
      <c r="K2629" s="822"/>
      <c r="L2629" s="831"/>
      <c r="M2629" s="831"/>
      <c r="N2629" s="822"/>
      <c r="O2629" s="822"/>
      <c r="P2629" s="831">
        <v>83</v>
      </c>
      <c r="Q2629" s="831">
        <v>107141.38</v>
      </c>
      <c r="R2629" s="827"/>
      <c r="S2629" s="832">
        <v>1290.8600000000001</v>
      </c>
    </row>
    <row r="2630" spans="1:19" ht="14.45" customHeight="1" x14ac:dyDescent="0.2">
      <c r="A2630" s="821" t="s">
        <v>5435</v>
      </c>
      <c r="B2630" s="822" t="s">
        <v>5824</v>
      </c>
      <c r="C2630" s="822" t="s">
        <v>599</v>
      </c>
      <c r="D2630" s="822" t="s">
        <v>2897</v>
      </c>
      <c r="E2630" s="822" t="s">
        <v>5437</v>
      </c>
      <c r="F2630" s="822" t="s">
        <v>5675</v>
      </c>
      <c r="G2630" s="822" t="s">
        <v>947</v>
      </c>
      <c r="H2630" s="831"/>
      <c r="I2630" s="831"/>
      <c r="J2630" s="822"/>
      <c r="K2630" s="822"/>
      <c r="L2630" s="831"/>
      <c r="M2630" s="831"/>
      <c r="N2630" s="822"/>
      <c r="O2630" s="822"/>
      <c r="P2630" s="831">
        <v>0.38</v>
      </c>
      <c r="Q2630" s="831">
        <v>164.32</v>
      </c>
      <c r="R2630" s="827"/>
      <c r="S2630" s="832">
        <v>432.4210526315789</v>
      </c>
    </row>
    <row r="2631" spans="1:19" ht="14.45" customHeight="1" x14ac:dyDescent="0.2">
      <c r="A2631" s="821" t="s">
        <v>5435</v>
      </c>
      <c r="B2631" s="822" t="s">
        <v>5824</v>
      </c>
      <c r="C2631" s="822" t="s">
        <v>599</v>
      </c>
      <c r="D2631" s="822" t="s">
        <v>2897</v>
      </c>
      <c r="E2631" s="822" t="s">
        <v>5437</v>
      </c>
      <c r="F2631" s="822" t="s">
        <v>5676</v>
      </c>
      <c r="G2631" s="822" t="s">
        <v>758</v>
      </c>
      <c r="H2631" s="831"/>
      <c r="I2631" s="831"/>
      <c r="J2631" s="822"/>
      <c r="K2631" s="822"/>
      <c r="L2631" s="831"/>
      <c r="M2631" s="831"/>
      <c r="N2631" s="822"/>
      <c r="O2631" s="822"/>
      <c r="P2631" s="831">
        <v>11.3</v>
      </c>
      <c r="Q2631" s="831">
        <v>894.95999999999992</v>
      </c>
      <c r="R2631" s="827"/>
      <c r="S2631" s="832">
        <v>79.199999999999989</v>
      </c>
    </row>
    <row r="2632" spans="1:19" ht="14.45" customHeight="1" x14ac:dyDescent="0.2">
      <c r="A2632" s="821" t="s">
        <v>5435</v>
      </c>
      <c r="B2632" s="822" t="s">
        <v>5824</v>
      </c>
      <c r="C2632" s="822" t="s">
        <v>599</v>
      </c>
      <c r="D2632" s="822" t="s">
        <v>2897</v>
      </c>
      <c r="E2632" s="822" t="s">
        <v>5437</v>
      </c>
      <c r="F2632" s="822" t="s">
        <v>5679</v>
      </c>
      <c r="G2632" s="822" t="s">
        <v>758</v>
      </c>
      <c r="H2632" s="831"/>
      <c r="I2632" s="831"/>
      <c r="J2632" s="822"/>
      <c r="K2632" s="822"/>
      <c r="L2632" s="831"/>
      <c r="M2632" s="831"/>
      <c r="N2632" s="822"/>
      <c r="O2632" s="822"/>
      <c r="P2632" s="831">
        <v>7.07</v>
      </c>
      <c r="Q2632" s="831">
        <v>1547.62</v>
      </c>
      <c r="R2632" s="827"/>
      <c r="S2632" s="832">
        <v>218.89957567185289</v>
      </c>
    </row>
    <row r="2633" spans="1:19" ht="14.45" customHeight="1" x14ac:dyDescent="0.2">
      <c r="A2633" s="821" t="s">
        <v>5435</v>
      </c>
      <c r="B2633" s="822" t="s">
        <v>5824</v>
      </c>
      <c r="C2633" s="822" t="s">
        <v>599</v>
      </c>
      <c r="D2633" s="822" t="s">
        <v>2897</v>
      </c>
      <c r="E2633" s="822" t="s">
        <v>5437</v>
      </c>
      <c r="F2633" s="822" t="s">
        <v>5685</v>
      </c>
      <c r="G2633" s="822" t="s">
        <v>845</v>
      </c>
      <c r="H2633" s="831"/>
      <c r="I2633" s="831"/>
      <c r="J2633" s="822"/>
      <c r="K2633" s="822"/>
      <c r="L2633" s="831"/>
      <c r="M2633" s="831"/>
      <c r="N2633" s="822"/>
      <c r="O2633" s="822"/>
      <c r="P2633" s="831">
        <v>0.38</v>
      </c>
      <c r="Q2633" s="831">
        <v>157.74</v>
      </c>
      <c r="R2633" s="827"/>
      <c r="S2633" s="832">
        <v>415.10526315789474</v>
      </c>
    </row>
    <row r="2634" spans="1:19" ht="14.45" customHeight="1" x14ac:dyDescent="0.2">
      <c r="A2634" s="821" t="s">
        <v>5435</v>
      </c>
      <c r="B2634" s="822" t="s">
        <v>5824</v>
      </c>
      <c r="C2634" s="822" t="s">
        <v>599</v>
      </c>
      <c r="D2634" s="822" t="s">
        <v>2897</v>
      </c>
      <c r="E2634" s="822" t="s">
        <v>5703</v>
      </c>
      <c r="F2634" s="822" t="s">
        <v>5714</v>
      </c>
      <c r="G2634" s="822" t="s">
        <v>5715</v>
      </c>
      <c r="H2634" s="831"/>
      <c r="I2634" s="831"/>
      <c r="J2634" s="822"/>
      <c r="K2634" s="822"/>
      <c r="L2634" s="831"/>
      <c r="M2634" s="831"/>
      <c r="N2634" s="822"/>
      <c r="O2634" s="822"/>
      <c r="P2634" s="831">
        <v>126</v>
      </c>
      <c r="Q2634" s="831">
        <v>22591.8</v>
      </c>
      <c r="R2634" s="827"/>
      <c r="S2634" s="832">
        <v>179.29999999999998</v>
      </c>
    </row>
    <row r="2635" spans="1:19" ht="14.45" customHeight="1" x14ac:dyDescent="0.2">
      <c r="A2635" s="821" t="s">
        <v>5435</v>
      </c>
      <c r="B2635" s="822" t="s">
        <v>5824</v>
      </c>
      <c r="C2635" s="822" t="s">
        <v>599</v>
      </c>
      <c r="D2635" s="822" t="s">
        <v>2897</v>
      </c>
      <c r="E2635" s="822" t="s">
        <v>5703</v>
      </c>
      <c r="F2635" s="822" t="s">
        <v>5716</v>
      </c>
      <c r="G2635" s="822" t="s">
        <v>5717</v>
      </c>
      <c r="H2635" s="831"/>
      <c r="I2635" s="831"/>
      <c r="J2635" s="822"/>
      <c r="K2635" s="822"/>
      <c r="L2635" s="831"/>
      <c r="M2635" s="831"/>
      <c r="N2635" s="822"/>
      <c r="O2635" s="822"/>
      <c r="P2635" s="831">
        <v>2</v>
      </c>
      <c r="Q2635" s="831">
        <v>535.58000000000004</v>
      </c>
      <c r="R2635" s="827"/>
      <c r="S2635" s="832">
        <v>267.79000000000002</v>
      </c>
    </row>
    <row r="2636" spans="1:19" ht="14.45" customHeight="1" x14ac:dyDescent="0.2">
      <c r="A2636" s="821" t="s">
        <v>5435</v>
      </c>
      <c r="B2636" s="822" t="s">
        <v>5824</v>
      </c>
      <c r="C2636" s="822" t="s">
        <v>599</v>
      </c>
      <c r="D2636" s="822" t="s">
        <v>2897</v>
      </c>
      <c r="E2636" s="822" t="s">
        <v>5703</v>
      </c>
      <c r="F2636" s="822" t="s">
        <v>5718</v>
      </c>
      <c r="G2636" s="822" t="s">
        <v>5719</v>
      </c>
      <c r="H2636" s="831"/>
      <c r="I2636" s="831"/>
      <c r="J2636" s="822"/>
      <c r="K2636" s="822"/>
      <c r="L2636" s="831"/>
      <c r="M2636" s="831"/>
      <c r="N2636" s="822"/>
      <c r="O2636" s="822"/>
      <c r="P2636" s="831">
        <v>33</v>
      </c>
      <c r="Q2636" s="831">
        <v>2507.0099999999998</v>
      </c>
      <c r="R2636" s="827"/>
      <c r="S2636" s="832">
        <v>75.97</v>
      </c>
    </row>
    <row r="2637" spans="1:19" ht="14.45" customHeight="1" x14ac:dyDescent="0.2">
      <c r="A2637" s="821" t="s">
        <v>5435</v>
      </c>
      <c r="B2637" s="822" t="s">
        <v>5824</v>
      </c>
      <c r="C2637" s="822" t="s">
        <v>599</v>
      </c>
      <c r="D2637" s="822" t="s">
        <v>2897</v>
      </c>
      <c r="E2637" s="822" t="s">
        <v>5703</v>
      </c>
      <c r="F2637" s="822" t="s">
        <v>5720</v>
      </c>
      <c r="G2637" s="822" t="s">
        <v>5721</v>
      </c>
      <c r="H2637" s="831"/>
      <c r="I2637" s="831"/>
      <c r="J2637" s="822"/>
      <c r="K2637" s="822"/>
      <c r="L2637" s="831"/>
      <c r="M2637" s="831"/>
      <c r="N2637" s="822"/>
      <c r="O2637" s="822"/>
      <c r="P2637" s="831">
        <v>23</v>
      </c>
      <c r="Q2637" s="831">
        <v>2177.87</v>
      </c>
      <c r="R2637" s="827"/>
      <c r="S2637" s="832">
        <v>94.69</v>
      </c>
    </row>
    <row r="2638" spans="1:19" ht="14.45" customHeight="1" x14ac:dyDescent="0.2">
      <c r="A2638" s="821" t="s">
        <v>5435</v>
      </c>
      <c r="B2638" s="822" t="s">
        <v>5824</v>
      </c>
      <c r="C2638" s="822" t="s">
        <v>599</v>
      </c>
      <c r="D2638" s="822" t="s">
        <v>2897</v>
      </c>
      <c r="E2638" s="822" t="s">
        <v>5703</v>
      </c>
      <c r="F2638" s="822" t="s">
        <v>5722</v>
      </c>
      <c r="G2638" s="822" t="s">
        <v>5721</v>
      </c>
      <c r="H2638" s="831"/>
      <c r="I2638" s="831"/>
      <c r="J2638" s="822"/>
      <c r="K2638" s="822"/>
      <c r="L2638" s="831"/>
      <c r="M2638" s="831"/>
      <c r="N2638" s="822"/>
      <c r="O2638" s="822"/>
      <c r="P2638" s="831">
        <v>134</v>
      </c>
      <c r="Q2638" s="831">
        <v>10179.98</v>
      </c>
      <c r="R2638" s="827"/>
      <c r="S2638" s="832">
        <v>75.97</v>
      </c>
    </row>
    <row r="2639" spans="1:19" ht="14.45" customHeight="1" x14ac:dyDescent="0.2">
      <c r="A2639" s="821" t="s">
        <v>5435</v>
      </c>
      <c r="B2639" s="822" t="s">
        <v>5824</v>
      </c>
      <c r="C2639" s="822" t="s">
        <v>599</v>
      </c>
      <c r="D2639" s="822" t="s">
        <v>2897</v>
      </c>
      <c r="E2639" s="822" t="s">
        <v>5735</v>
      </c>
      <c r="F2639" s="822" t="s">
        <v>5740</v>
      </c>
      <c r="G2639" s="822" t="s">
        <v>5741</v>
      </c>
      <c r="H2639" s="831">
        <v>29</v>
      </c>
      <c r="I2639" s="831">
        <v>4263</v>
      </c>
      <c r="J2639" s="822">
        <v>3.1368653421633552</v>
      </c>
      <c r="K2639" s="822">
        <v>147</v>
      </c>
      <c r="L2639" s="831">
        <v>9</v>
      </c>
      <c r="M2639" s="831">
        <v>1359</v>
      </c>
      <c r="N2639" s="822">
        <v>1</v>
      </c>
      <c r="O2639" s="822">
        <v>151</v>
      </c>
      <c r="P2639" s="831">
        <v>7</v>
      </c>
      <c r="Q2639" s="831">
        <v>1071</v>
      </c>
      <c r="R2639" s="827">
        <v>0.78807947019867552</v>
      </c>
      <c r="S2639" s="832">
        <v>153</v>
      </c>
    </row>
    <row r="2640" spans="1:19" ht="14.45" customHeight="1" x14ac:dyDescent="0.2">
      <c r="A2640" s="821" t="s">
        <v>5435</v>
      </c>
      <c r="B2640" s="822" t="s">
        <v>5824</v>
      </c>
      <c r="C2640" s="822" t="s">
        <v>599</v>
      </c>
      <c r="D2640" s="822" t="s">
        <v>2897</v>
      </c>
      <c r="E2640" s="822" t="s">
        <v>5735</v>
      </c>
      <c r="F2640" s="822" t="s">
        <v>5744</v>
      </c>
      <c r="G2640" s="822" t="s">
        <v>5745</v>
      </c>
      <c r="H2640" s="831">
        <v>384</v>
      </c>
      <c r="I2640" s="831">
        <v>14208</v>
      </c>
      <c r="J2640" s="822">
        <v>1.6256292906178489</v>
      </c>
      <c r="K2640" s="822">
        <v>37</v>
      </c>
      <c r="L2640" s="831">
        <v>230</v>
      </c>
      <c r="M2640" s="831">
        <v>8740</v>
      </c>
      <c r="N2640" s="822">
        <v>1</v>
      </c>
      <c r="O2640" s="822">
        <v>38</v>
      </c>
      <c r="P2640" s="831">
        <v>184</v>
      </c>
      <c r="Q2640" s="831">
        <v>6992</v>
      </c>
      <c r="R2640" s="827">
        <v>0.8</v>
      </c>
      <c r="S2640" s="832">
        <v>38</v>
      </c>
    </row>
    <row r="2641" spans="1:19" ht="14.45" customHeight="1" x14ac:dyDescent="0.2">
      <c r="A2641" s="821" t="s">
        <v>5435</v>
      </c>
      <c r="B2641" s="822" t="s">
        <v>5824</v>
      </c>
      <c r="C2641" s="822" t="s">
        <v>599</v>
      </c>
      <c r="D2641" s="822" t="s">
        <v>2897</v>
      </c>
      <c r="E2641" s="822" t="s">
        <v>5735</v>
      </c>
      <c r="F2641" s="822" t="s">
        <v>5752</v>
      </c>
      <c r="G2641" s="822" t="s">
        <v>5753</v>
      </c>
      <c r="H2641" s="831">
        <v>674</v>
      </c>
      <c r="I2641" s="831">
        <v>119972</v>
      </c>
      <c r="J2641" s="822">
        <v>2.0559344689310075</v>
      </c>
      <c r="K2641" s="822">
        <v>178</v>
      </c>
      <c r="L2641" s="831">
        <v>326</v>
      </c>
      <c r="M2641" s="831">
        <v>58354</v>
      </c>
      <c r="N2641" s="822">
        <v>1</v>
      </c>
      <c r="O2641" s="822">
        <v>179</v>
      </c>
      <c r="P2641" s="831">
        <v>387</v>
      </c>
      <c r="Q2641" s="831">
        <v>69660</v>
      </c>
      <c r="R2641" s="827">
        <v>1.1937485005312403</v>
      </c>
      <c r="S2641" s="832">
        <v>180</v>
      </c>
    </row>
    <row r="2642" spans="1:19" ht="14.45" customHeight="1" x14ac:dyDescent="0.2">
      <c r="A2642" s="821" t="s">
        <v>5435</v>
      </c>
      <c r="B2642" s="822" t="s">
        <v>5824</v>
      </c>
      <c r="C2642" s="822" t="s">
        <v>599</v>
      </c>
      <c r="D2642" s="822" t="s">
        <v>2897</v>
      </c>
      <c r="E2642" s="822" t="s">
        <v>5735</v>
      </c>
      <c r="F2642" s="822" t="s">
        <v>5758</v>
      </c>
      <c r="G2642" s="822" t="s">
        <v>5759</v>
      </c>
      <c r="H2642" s="831">
        <v>341</v>
      </c>
      <c r="I2642" s="831">
        <v>83204</v>
      </c>
      <c r="J2642" s="822">
        <v>1.5869540339500285</v>
      </c>
      <c r="K2642" s="822">
        <v>244</v>
      </c>
      <c r="L2642" s="831">
        <v>214</v>
      </c>
      <c r="M2642" s="831">
        <v>52430</v>
      </c>
      <c r="N2642" s="822">
        <v>1</v>
      </c>
      <c r="O2642" s="822">
        <v>245</v>
      </c>
      <c r="P2642" s="831">
        <v>232</v>
      </c>
      <c r="Q2642" s="831">
        <v>57072</v>
      </c>
      <c r="R2642" s="827">
        <v>1.0885370970818233</v>
      </c>
      <c r="S2642" s="832">
        <v>246</v>
      </c>
    </row>
    <row r="2643" spans="1:19" ht="14.45" customHeight="1" x14ac:dyDescent="0.2">
      <c r="A2643" s="821" t="s">
        <v>5435</v>
      </c>
      <c r="B2643" s="822" t="s">
        <v>5824</v>
      </c>
      <c r="C2643" s="822" t="s">
        <v>599</v>
      </c>
      <c r="D2643" s="822" t="s">
        <v>2897</v>
      </c>
      <c r="E2643" s="822" t="s">
        <v>5735</v>
      </c>
      <c r="F2643" s="822" t="s">
        <v>5760</v>
      </c>
      <c r="G2643" s="822" t="s">
        <v>5761</v>
      </c>
      <c r="H2643" s="831">
        <v>2016</v>
      </c>
      <c r="I2643" s="831">
        <v>67199.98000000001</v>
      </c>
      <c r="J2643" s="822">
        <v>1.7888191846655563</v>
      </c>
      <c r="K2643" s="822">
        <v>33.333323412698419</v>
      </c>
      <c r="L2643" s="831">
        <v>1127</v>
      </c>
      <c r="M2643" s="831">
        <v>37566.67</v>
      </c>
      <c r="N2643" s="822">
        <v>1</v>
      </c>
      <c r="O2643" s="822">
        <v>33.333336291038151</v>
      </c>
      <c r="P2643" s="831">
        <v>1023</v>
      </c>
      <c r="Q2643" s="831">
        <v>34100</v>
      </c>
      <c r="R2643" s="827">
        <v>0.90771952903997088</v>
      </c>
      <c r="S2643" s="832">
        <v>33.333333333333336</v>
      </c>
    </row>
    <row r="2644" spans="1:19" ht="14.45" customHeight="1" x14ac:dyDescent="0.2">
      <c r="A2644" s="821" t="s">
        <v>5435</v>
      </c>
      <c r="B2644" s="822" t="s">
        <v>5824</v>
      </c>
      <c r="C2644" s="822" t="s">
        <v>599</v>
      </c>
      <c r="D2644" s="822" t="s">
        <v>2897</v>
      </c>
      <c r="E2644" s="822" t="s">
        <v>5735</v>
      </c>
      <c r="F2644" s="822" t="s">
        <v>5762</v>
      </c>
      <c r="G2644" s="822" t="s">
        <v>5763</v>
      </c>
      <c r="H2644" s="831">
        <v>66</v>
      </c>
      <c r="I2644" s="831">
        <v>2442</v>
      </c>
      <c r="J2644" s="822">
        <v>1.2600619195046439</v>
      </c>
      <c r="K2644" s="822">
        <v>37</v>
      </c>
      <c r="L2644" s="831">
        <v>51</v>
      </c>
      <c r="M2644" s="831">
        <v>1938</v>
      </c>
      <c r="N2644" s="822">
        <v>1</v>
      </c>
      <c r="O2644" s="822">
        <v>38</v>
      </c>
      <c r="P2644" s="831">
        <v>93</v>
      </c>
      <c r="Q2644" s="831">
        <v>3534</v>
      </c>
      <c r="R2644" s="827">
        <v>1.8235294117647058</v>
      </c>
      <c r="S2644" s="832">
        <v>38</v>
      </c>
    </row>
    <row r="2645" spans="1:19" ht="14.45" customHeight="1" x14ac:dyDescent="0.2">
      <c r="A2645" s="821" t="s">
        <v>5435</v>
      </c>
      <c r="B2645" s="822" t="s">
        <v>5824</v>
      </c>
      <c r="C2645" s="822" t="s">
        <v>599</v>
      </c>
      <c r="D2645" s="822" t="s">
        <v>2897</v>
      </c>
      <c r="E2645" s="822" t="s">
        <v>5735</v>
      </c>
      <c r="F2645" s="822" t="s">
        <v>5766</v>
      </c>
      <c r="G2645" s="822" t="s">
        <v>5767</v>
      </c>
      <c r="H2645" s="831">
        <v>451</v>
      </c>
      <c r="I2645" s="831">
        <v>14432</v>
      </c>
      <c r="J2645" s="822">
        <v>1.3133133133133132</v>
      </c>
      <c r="K2645" s="822">
        <v>32</v>
      </c>
      <c r="L2645" s="831">
        <v>333</v>
      </c>
      <c r="M2645" s="831">
        <v>10989</v>
      </c>
      <c r="N2645" s="822">
        <v>1</v>
      </c>
      <c r="O2645" s="822">
        <v>33</v>
      </c>
      <c r="P2645" s="831">
        <v>323</v>
      </c>
      <c r="Q2645" s="831">
        <v>10659</v>
      </c>
      <c r="R2645" s="827">
        <v>0.96996996996996998</v>
      </c>
      <c r="S2645" s="832">
        <v>33</v>
      </c>
    </row>
    <row r="2646" spans="1:19" ht="14.45" customHeight="1" x14ac:dyDescent="0.2">
      <c r="A2646" s="821" t="s">
        <v>5435</v>
      </c>
      <c r="B2646" s="822" t="s">
        <v>5824</v>
      </c>
      <c r="C2646" s="822" t="s">
        <v>599</v>
      </c>
      <c r="D2646" s="822" t="s">
        <v>2897</v>
      </c>
      <c r="E2646" s="822" t="s">
        <v>5735</v>
      </c>
      <c r="F2646" s="822" t="s">
        <v>5857</v>
      </c>
      <c r="G2646" s="822" t="s">
        <v>5858</v>
      </c>
      <c r="H2646" s="831">
        <v>1373</v>
      </c>
      <c r="I2646" s="831">
        <v>487415</v>
      </c>
      <c r="J2646" s="822">
        <v>1.4545880485126295</v>
      </c>
      <c r="K2646" s="822">
        <v>355</v>
      </c>
      <c r="L2646" s="831">
        <v>936</v>
      </c>
      <c r="M2646" s="831">
        <v>335088</v>
      </c>
      <c r="N2646" s="822">
        <v>1</v>
      </c>
      <c r="O2646" s="822">
        <v>358</v>
      </c>
      <c r="P2646" s="831">
        <v>648</v>
      </c>
      <c r="Q2646" s="831">
        <v>233280</v>
      </c>
      <c r="R2646" s="827">
        <v>0.69617533304684143</v>
      </c>
      <c r="S2646" s="832">
        <v>360</v>
      </c>
    </row>
    <row r="2647" spans="1:19" ht="14.45" customHeight="1" x14ac:dyDescent="0.2">
      <c r="A2647" s="821" t="s">
        <v>5435</v>
      </c>
      <c r="B2647" s="822" t="s">
        <v>5824</v>
      </c>
      <c r="C2647" s="822" t="s">
        <v>599</v>
      </c>
      <c r="D2647" s="822" t="s">
        <v>2897</v>
      </c>
      <c r="E2647" s="822" t="s">
        <v>5735</v>
      </c>
      <c r="F2647" s="822" t="s">
        <v>5768</v>
      </c>
      <c r="G2647" s="822" t="s">
        <v>5769</v>
      </c>
      <c r="H2647" s="831">
        <v>155</v>
      </c>
      <c r="I2647" s="831">
        <v>20460</v>
      </c>
      <c r="J2647" s="822">
        <v>1.485838779956427</v>
      </c>
      <c r="K2647" s="822">
        <v>132</v>
      </c>
      <c r="L2647" s="831">
        <v>102</v>
      </c>
      <c r="M2647" s="831">
        <v>13770</v>
      </c>
      <c r="N2647" s="822">
        <v>1</v>
      </c>
      <c r="O2647" s="822">
        <v>135</v>
      </c>
      <c r="P2647" s="831">
        <v>132</v>
      </c>
      <c r="Q2647" s="831">
        <v>18084</v>
      </c>
      <c r="R2647" s="827">
        <v>1.3132897603485838</v>
      </c>
      <c r="S2647" s="832">
        <v>137</v>
      </c>
    </row>
    <row r="2648" spans="1:19" ht="14.45" customHeight="1" x14ac:dyDescent="0.2">
      <c r="A2648" s="821" t="s">
        <v>5435</v>
      </c>
      <c r="B2648" s="822" t="s">
        <v>5824</v>
      </c>
      <c r="C2648" s="822" t="s">
        <v>599</v>
      </c>
      <c r="D2648" s="822" t="s">
        <v>2897</v>
      </c>
      <c r="E2648" s="822" t="s">
        <v>5735</v>
      </c>
      <c r="F2648" s="822" t="s">
        <v>5770</v>
      </c>
      <c r="G2648" s="822" t="s">
        <v>5771</v>
      </c>
      <c r="H2648" s="831"/>
      <c r="I2648" s="831"/>
      <c r="J2648" s="822"/>
      <c r="K2648" s="822"/>
      <c r="L2648" s="831"/>
      <c r="M2648" s="831"/>
      <c r="N2648" s="822"/>
      <c r="O2648" s="822"/>
      <c r="P2648" s="831">
        <v>3</v>
      </c>
      <c r="Q2648" s="831">
        <v>684</v>
      </c>
      <c r="R2648" s="827"/>
      <c r="S2648" s="832">
        <v>228</v>
      </c>
    </row>
    <row r="2649" spans="1:19" ht="14.45" customHeight="1" x14ac:dyDescent="0.2">
      <c r="A2649" s="821" t="s">
        <v>5435</v>
      </c>
      <c r="B2649" s="822" t="s">
        <v>5824</v>
      </c>
      <c r="C2649" s="822" t="s">
        <v>599</v>
      </c>
      <c r="D2649" s="822" t="s">
        <v>2897</v>
      </c>
      <c r="E2649" s="822" t="s">
        <v>5735</v>
      </c>
      <c r="F2649" s="822" t="s">
        <v>5776</v>
      </c>
      <c r="G2649" s="822" t="s">
        <v>5777</v>
      </c>
      <c r="H2649" s="831">
        <v>154</v>
      </c>
      <c r="I2649" s="831">
        <v>9086</v>
      </c>
      <c r="J2649" s="822">
        <v>1.3920637352535621</v>
      </c>
      <c r="K2649" s="822">
        <v>59</v>
      </c>
      <c r="L2649" s="831">
        <v>107</v>
      </c>
      <c r="M2649" s="831">
        <v>6527</v>
      </c>
      <c r="N2649" s="822">
        <v>1</v>
      </c>
      <c r="O2649" s="822">
        <v>61</v>
      </c>
      <c r="P2649" s="831">
        <v>147</v>
      </c>
      <c r="Q2649" s="831">
        <v>9114</v>
      </c>
      <c r="R2649" s="827">
        <v>1.3963536080894745</v>
      </c>
      <c r="S2649" s="832">
        <v>62</v>
      </c>
    </row>
    <row r="2650" spans="1:19" ht="14.45" customHeight="1" x14ac:dyDescent="0.2">
      <c r="A2650" s="821" t="s">
        <v>5435</v>
      </c>
      <c r="B2650" s="822" t="s">
        <v>5824</v>
      </c>
      <c r="C2650" s="822" t="s">
        <v>599</v>
      </c>
      <c r="D2650" s="822" t="s">
        <v>2897</v>
      </c>
      <c r="E2650" s="822" t="s">
        <v>5735</v>
      </c>
      <c r="F2650" s="822" t="s">
        <v>5782</v>
      </c>
      <c r="G2650" s="822" t="s">
        <v>5783</v>
      </c>
      <c r="H2650" s="831"/>
      <c r="I2650" s="831"/>
      <c r="J2650" s="822"/>
      <c r="K2650" s="822"/>
      <c r="L2650" s="831">
        <v>6</v>
      </c>
      <c r="M2650" s="831">
        <v>696</v>
      </c>
      <c r="N2650" s="822">
        <v>1</v>
      </c>
      <c r="O2650" s="822">
        <v>116</v>
      </c>
      <c r="P2650" s="831">
        <v>4</v>
      </c>
      <c r="Q2650" s="831">
        <v>468</v>
      </c>
      <c r="R2650" s="827">
        <v>0.67241379310344829</v>
      </c>
      <c r="S2650" s="832">
        <v>117</v>
      </c>
    </row>
    <row r="2651" spans="1:19" ht="14.45" customHeight="1" x14ac:dyDescent="0.2">
      <c r="A2651" s="821" t="s">
        <v>5435</v>
      </c>
      <c r="B2651" s="822" t="s">
        <v>5824</v>
      </c>
      <c r="C2651" s="822" t="s">
        <v>599</v>
      </c>
      <c r="D2651" s="822" t="s">
        <v>2899</v>
      </c>
      <c r="E2651" s="822" t="s">
        <v>5437</v>
      </c>
      <c r="F2651" s="822" t="s">
        <v>5488</v>
      </c>
      <c r="G2651" s="822" t="s">
        <v>5489</v>
      </c>
      <c r="H2651" s="831">
        <v>0.1</v>
      </c>
      <c r="I2651" s="831">
        <v>11.73</v>
      </c>
      <c r="J2651" s="822"/>
      <c r="K2651" s="822">
        <v>117.3</v>
      </c>
      <c r="L2651" s="831"/>
      <c r="M2651" s="831"/>
      <c r="N2651" s="822"/>
      <c r="O2651" s="822"/>
      <c r="P2651" s="831"/>
      <c r="Q2651" s="831"/>
      <c r="R2651" s="827"/>
      <c r="S2651" s="832"/>
    </row>
    <row r="2652" spans="1:19" ht="14.45" customHeight="1" x14ac:dyDescent="0.2">
      <c r="A2652" s="821" t="s">
        <v>5435</v>
      </c>
      <c r="B2652" s="822" t="s">
        <v>5824</v>
      </c>
      <c r="C2652" s="822" t="s">
        <v>599</v>
      </c>
      <c r="D2652" s="822" t="s">
        <v>2899</v>
      </c>
      <c r="E2652" s="822" t="s">
        <v>5437</v>
      </c>
      <c r="F2652" s="822" t="s">
        <v>5547</v>
      </c>
      <c r="G2652" s="822" t="s">
        <v>912</v>
      </c>
      <c r="H2652" s="831">
        <v>0.14000000000000001</v>
      </c>
      <c r="I2652" s="831">
        <v>51.21</v>
      </c>
      <c r="J2652" s="822">
        <v>0.38264963012777403</v>
      </c>
      <c r="K2652" s="822">
        <v>365.78571428571428</v>
      </c>
      <c r="L2652" s="831">
        <v>0.84</v>
      </c>
      <c r="M2652" s="831">
        <v>133.83000000000001</v>
      </c>
      <c r="N2652" s="822">
        <v>1</v>
      </c>
      <c r="O2652" s="822">
        <v>159.32142857142858</v>
      </c>
      <c r="P2652" s="831"/>
      <c r="Q2652" s="831"/>
      <c r="R2652" s="827"/>
      <c r="S2652" s="832"/>
    </row>
    <row r="2653" spans="1:19" ht="14.45" customHeight="1" x14ac:dyDescent="0.2">
      <c r="A2653" s="821" t="s">
        <v>5435</v>
      </c>
      <c r="B2653" s="822" t="s">
        <v>5824</v>
      </c>
      <c r="C2653" s="822" t="s">
        <v>599</v>
      </c>
      <c r="D2653" s="822" t="s">
        <v>2899</v>
      </c>
      <c r="E2653" s="822" t="s">
        <v>5437</v>
      </c>
      <c r="F2653" s="822" t="s">
        <v>5573</v>
      </c>
      <c r="G2653" s="822" t="s">
        <v>2645</v>
      </c>
      <c r="H2653" s="831"/>
      <c r="I2653" s="831"/>
      <c r="J2653" s="822"/>
      <c r="K2653" s="822"/>
      <c r="L2653" s="831">
        <v>0.05</v>
      </c>
      <c r="M2653" s="831">
        <v>13.7</v>
      </c>
      <c r="N2653" s="822">
        <v>1</v>
      </c>
      <c r="O2653" s="822">
        <v>273.99999999999994</v>
      </c>
      <c r="P2653" s="831"/>
      <c r="Q2653" s="831"/>
      <c r="R2653" s="827"/>
      <c r="S2653" s="832"/>
    </row>
    <row r="2654" spans="1:19" ht="14.45" customHeight="1" x14ac:dyDescent="0.2">
      <c r="A2654" s="821" t="s">
        <v>5435</v>
      </c>
      <c r="B2654" s="822" t="s">
        <v>5824</v>
      </c>
      <c r="C2654" s="822" t="s">
        <v>599</v>
      </c>
      <c r="D2654" s="822" t="s">
        <v>2899</v>
      </c>
      <c r="E2654" s="822" t="s">
        <v>5437</v>
      </c>
      <c r="F2654" s="822" t="s">
        <v>5627</v>
      </c>
      <c r="G2654" s="822" t="s">
        <v>752</v>
      </c>
      <c r="H2654" s="831">
        <v>0.5</v>
      </c>
      <c r="I2654" s="831">
        <v>103.24</v>
      </c>
      <c r="J2654" s="822">
        <v>1.3099860423804084</v>
      </c>
      <c r="K2654" s="822">
        <v>206.48</v>
      </c>
      <c r="L2654" s="831">
        <v>0.71</v>
      </c>
      <c r="M2654" s="831">
        <v>78.81</v>
      </c>
      <c r="N2654" s="822">
        <v>1</v>
      </c>
      <c r="O2654" s="822">
        <v>111.00000000000001</v>
      </c>
      <c r="P2654" s="831"/>
      <c r="Q2654" s="831"/>
      <c r="R2654" s="827"/>
      <c r="S2654" s="832"/>
    </row>
    <row r="2655" spans="1:19" ht="14.45" customHeight="1" x14ac:dyDescent="0.2">
      <c r="A2655" s="821" t="s">
        <v>5435</v>
      </c>
      <c r="B2655" s="822" t="s">
        <v>5824</v>
      </c>
      <c r="C2655" s="822" t="s">
        <v>599</v>
      </c>
      <c r="D2655" s="822" t="s">
        <v>2899</v>
      </c>
      <c r="E2655" s="822" t="s">
        <v>5437</v>
      </c>
      <c r="F2655" s="822" t="s">
        <v>5628</v>
      </c>
      <c r="G2655" s="822" t="s">
        <v>752</v>
      </c>
      <c r="H2655" s="831"/>
      <c r="I2655" s="831"/>
      <c r="J2655" s="822"/>
      <c r="K2655" s="822"/>
      <c r="L2655" s="831">
        <v>1</v>
      </c>
      <c r="M2655" s="831">
        <v>288.10000000000002</v>
      </c>
      <c r="N2655" s="822">
        <v>1</v>
      </c>
      <c r="O2655" s="822">
        <v>288.10000000000002</v>
      </c>
      <c r="P2655" s="831"/>
      <c r="Q2655" s="831"/>
      <c r="R2655" s="827"/>
      <c r="S2655" s="832"/>
    </row>
    <row r="2656" spans="1:19" ht="14.45" customHeight="1" x14ac:dyDescent="0.2">
      <c r="A2656" s="821" t="s">
        <v>5435</v>
      </c>
      <c r="B2656" s="822" t="s">
        <v>5824</v>
      </c>
      <c r="C2656" s="822" t="s">
        <v>599</v>
      </c>
      <c r="D2656" s="822" t="s">
        <v>2899</v>
      </c>
      <c r="E2656" s="822" t="s">
        <v>5735</v>
      </c>
      <c r="F2656" s="822" t="s">
        <v>5740</v>
      </c>
      <c r="G2656" s="822" t="s">
        <v>5741</v>
      </c>
      <c r="H2656" s="831">
        <v>1</v>
      </c>
      <c r="I2656" s="831">
        <v>147</v>
      </c>
      <c r="J2656" s="822"/>
      <c r="K2656" s="822">
        <v>147</v>
      </c>
      <c r="L2656" s="831"/>
      <c r="M2656" s="831"/>
      <c r="N2656" s="822"/>
      <c r="O2656" s="822"/>
      <c r="P2656" s="831"/>
      <c r="Q2656" s="831"/>
      <c r="R2656" s="827"/>
      <c r="S2656" s="832"/>
    </row>
    <row r="2657" spans="1:19" ht="14.45" customHeight="1" x14ac:dyDescent="0.2">
      <c r="A2657" s="821" t="s">
        <v>5435</v>
      </c>
      <c r="B2657" s="822" t="s">
        <v>5824</v>
      </c>
      <c r="C2657" s="822" t="s">
        <v>599</v>
      </c>
      <c r="D2657" s="822" t="s">
        <v>2899</v>
      </c>
      <c r="E2657" s="822" t="s">
        <v>5735</v>
      </c>
      <c r="F2657" s="822" t="s">
        <v>5744</v>
      </c>
      <c r="G2657" s="822" t="s">
        <v>5745</v>
      </c>
      <c r="H2657" s="831">
        <v>2</v>
      </c>
      <c r="I2657" s="831">
        <v>74</v>
      </c>
      <c r="J2657" s="822"/>
      <c r="K2657" s="822">
        <v>37</v>
      </c>
      <c r="L2657" s="831"/>
      <c r="M2657" s="831"/>
      <c r="N2657" s="822"/>
      <c r="O2657" s="822"/>
      <c r="P2657" s="831"/>
      <c r="Q2657" s="831"/>
      <c r="R2657" s="827"/>
      <c r="S2657" s="832"/>
    </row>
    <row r="2658" spans="1:19" ht="14.45" customHeight="1" x14ac:dyDescent="0.2">
      <c r="A2658" s="821" t="s">
        <v>5435</v>
      </c>
      <c r="B2658" s="822" t="s">
        <v>5824</v>
      </c>
      <c r="C2658" s="822" t="s">
        <v>599</v>
      </c>
      <c r="D2658" s="822" t="s">
        <v>2899</v>
      </c>
      <c r="E2658" s="822" t="s">
        <v>5735</v>
      </c>
      <c r="F2658" s="822" t="s">
        <v>5758</v>
      </c>
      <c r="G2658" s="822" t="s">
        <v>5759</v>
      </c>
      <c r="H2658" s="831">
        <v>1</v>
      </c>
      <c r="I2658" s="831">
        <v>244</v>
      </c>
      <c r="J2658" s="822"/>
      <c r="K2658" s="822">
        <v>244</v>
      </c>
      <c r="L2658" s="831"/>
      <c r="M2658" s="831"/>
      <c r="N2658" s="822"/>
      <c r="O2658" s="822"/>
      <c r="P2658" s="831"/>
      <c r="Q2658" s="831"/>
      <c r="R2658" s="827"/>
      <c r="S2658" s="832"/>
    </row>
    <row r="2659" spans="1:19" ht="14.45" customHeight="1" x14ac:dyDescent="0.2">
      <c r="A2659" s="821" t="s">
        <v>5435</v>
      </c>
      <c r="B2659" s="822" t="s">
        <v>5824</v>
      </c>
      <c r="C2659" s="822" t="s">
        <v>599</v>
      </c>
      <c r="D2659" s="822" t="s">
        <v>2899</v>
      </c>
      <c r="E2659" s="822" t="s">
        <v>5735</v>
      </c>
      <c r="F2659" s="822" t="s">
        <v>5776</v>
      </c>
      <c r="G2659" s="822" t="s">
        <v>5777</v>
      </c>
      <c r="H2659" s="831">
        <v>1</v>
      </c>
      <c r="I2659" s="831">
        <v>59</v>
      </c>
      <c r="J2659" s="822"/>
      <c r="K2659" s="822">
        <v>59</v>
      </c>
      <c r="L2659" s="831"/>
      <c r="M2659" s="831"/>
      <c r="N2659" s="822"/>
      <c r="O2659" s="822"/>
      <c r="P2659" s="831"/>
      <c r="Q2659" s="831"/>
      <c r="R2659" s="827"/>
      <c r="S2659" s="832"/>
    </row>
    <row r="2660" spans="1:19" ht="14.45" customHeight="1" x14ac:dyDescent="0.2">
      <c r="A2660" s="821" t="s">
        <v>5435</v>
      </c>
      <c r="B2660" s="822" t="s">
        <v>5824</v>
      </c>
      <c r="C2660" s="822" t="s">
        <v>599</v>
      </c>
      <c r="D2660" s="822" t="s">
        <v>2900</v>
      </c>
      <c r="E2660" s="822" t="s">
        <v>5735</v>
      </c>
      <c r="F2660" s="822" t="s">
        <v>5760</v>
      </c>
      <c r="G2660" s="822" t="s">
        <v>5761</v>
      </c>
      <c r="H2660" s="831">
        <v>3</v>
      </c>
      <c r="I2660" s="831">
        <v>99.99</v>
      </c>
      <c r="J2660" s="822">
        <v>3</v>
      </c>
      <c r="K2660" s="822">
        <v>33.33</v>
      </c>
      <c r="L2660" s="831">
        <v>1</v>
      </c>
      <c r="M2660" s="831">
        <v>33.33</v>
      </c>
      <c r="N2660" s="822">
        <v>1</v>
      </c>
      <c r="O2660" s="822">
        <v>33.33</v>
      </c>
      <c r="P2660" s="831"/>
      <c r="Q2660" s="831"/>
      <c r="R2660" s="827"/>
      <c r="S2660" s="832"/>
    </row>
    <row r="2661" spans="1:19" ht="14.45" customHeight="1" x14ac:dyDescent="0.2">
      <c r="A2661" s="821" t="s">
        <v>5435</v>
      </c>
      <c r="B2661" s="822" t="s">
        <v>5824</v>
      </c>
      <c r="C2661" s="822" t="s">
        <v>599</v>
      </c>
      <c r="D2661" s="822" t="s">
        <v>2900</v>
      </c>
      <c r="E2661" s="822" t="s">
        <v>5735</v>
      </c>
      <c r="F2661" s="822" t="s">
        <v>5857</v>
      </c>
      <c r="G2661" s="822" t="s">
        <v>5858</v>
      </c>
      <c r="H2661" s="831">
        <v>3</v>
      </c>
      <c r="I2661" s="831">
        <v>1065</v>
      </c>
      <c r="J2661" s="822">
        <v>1.4874301675977655</v>
      </c>
      <c r="K2661" s="822">
        <v>355</v>
      </c>
      <c r="L2661" s="831">
        <v>2</v>
      </c>
      <c r="M2661" s="831">
        <v>716</v>
      </c>
      <c r="N2661" s="822">
        <v>1</v>
      </c>
      <c r="O2661" s="822">
        <v>358</v>
      </c>
      <c r="P2661" s="831"/>
      <c r="Q2661" s="831"/>
      <c r="R2661" s="827"/>
      <c r="S2661" s="832"/>
    </row>
    <row r="2662" spans="1:19" ht="14.45" customHeight="1" x14ac:dyDescent="0.2">
      <c r="A2662" s="821" t="s">
        <v>5435</v>
      </c>
      <c r="B2662" s="822" t="s">
        <v>5824</v>
      </c>
      <c r="C2662" s="822" t="s">
        <v>599</v>
      </c>
      <c r="D2662" s="822" t="s">
        <v>5427</v>
      </c>
      <c r="E2662" s="822" t="s">
        <v>5437</v>
      </c>
      <c r="F2662" s="822" t="s">
        <v>5438</v>
      </c>
      <c r="G2662" s="822" t="s">
        <v>5439</v>
      </c>
      <c r="H2662" s="831">
        <v>6.4</v>
      </c>
      <c r="I2662" s="831">
        <v>346.24</v>
      </c>
      <c r="J2662" s="822">
        <v>2.661746617466175</v>
      </c>
      <c r="K2662" s="822">
        <v>54.1</v>
      </c>
      <c r="L2662" s="831">
        <v>2.4</v>
      </c>
      <c r="M2662" s="831">
        <v>130.07999999999998</v>
      </c>
      <c r="N2662" s="822">
        <v>1</v>
      </c>
      <c r="O2662" s="822">
        <v>54.199999999999996</v>
      </c>
      <c r="P2662" s="831"/>
      <c r="Q2662" s="831"/>
      <c r="R2662" s="827"/>
      <c r="S2662" s="832"/>
    </row>
    <row r="2663" spans="1:19" ht="14.45" customHeight="1" x14ac:dyDescent="0.2">
      <c r="A2663" s="821" t="s">
        <v>5435</v>
      </c>
      <c r="B2663" s="822" t="s">
        <v>5824</v>
      </c>
      <c r="C2663" s="822" t="s">
        <v>599</v>
      </c>
      <c r="D2663" s="822" t="s">
        <v>5427</v>
      </c>
      <c r="E2663" s="822" t="s">
        <v>5437</v>
      </c>
      <c r="F2663" s="822" t="s">
        <v>5440</v>
      </c>
      <c r="G2663" s="822" t="s">
        <v>5439</v>
      </c>
      <c r="H2663" s="831"/>
      <c r="I2663" s="831"/>
      <c r="J2663" s="822"/>
      <c r="K2663" s="822"/>
      <c r="L2663" s="831">
        <v>0.8</v>
      </c>
      <c r="M2663" s="831">
        <v>86.62</v>
      </c>
      <c r="N2663" s="822">
        <v>1</v>
      </c>
      <c r="O2663" s="822">
        <v>108.27500000000001</v>
      </c>
      <c r="P2663" s="831"/>
      <c r="Q2663" s="831"/>
      <c r="R2663" s="827"/>
      <c r="S2663" s="832"/>
    </row>
    <row r="2664" spans="1:19" ht="14.45" customHeight="1" x14ac:dyDescent="0.2">
      <c r="A2664" s="821" t="s">
        <v>5435</v>
      </c>
      <c r="B2664" s="822" t="s">
        <v>5824</v>
      </c>
      <c r="C2664" s="822" t="s">
        <v>599</v>
      </c>
      <c r="D2664" s="822" t="s">
        <v>5427</v>
      </c>
      <c r="E2664" s="822" t="s">
        <v>5437</v>
      </c>
      <c r="F2664" s="822" t="s">
        <v>5442</v>
      </c>
      <c r="G2664" s="822" t="s">
        <v>5443</v>
      </c>
      <c r="H2664" s="831">
        <v>0.2</v>
      </c>
      <c r="I2664" s="831">
        <v>2.57</v>
      </c>
      <c r="J2664" s="822"/>
      <c r="K2664" s="822">
        <v>12.849999999999998</v>
      </c>
      <c r="L2664" s="831"/>
      <c r="M2664" s="831"/>
      <c r="N2664" s="822"/>
      <c r="O2664" s="822"/>
      <c r="P2664" s="831"/>
      <c r="Q2664" s="831"/>
      <c r="R2664" s="827"/>
      <c r="S2664" s="832"/>
    </row>
    <row r="2665" spans="1:19" ht="14.45" customHeight="1" x14ac:dyDescent="0.2">
      <c r="A2665" s="821" t="s">
        <v>5435</v>
      </c>
      <c r="B2665" s="822" t="s">
        <v>5824</v>
      </c>
      <c r="C2665" s="822" t="s">
        <v>599</v>
      </c>
      <c r="D2665" s="822" t="s">
        <v>5427</v>
      </c>
      <c r="E2665" s="822" t="s">
        <v>5437</v>
      </c>
      <c r="F2665" s="822" t="s">
        <v>5444</v>
      </c>
      <c r="G2665" s="822" t="s">
        <v>5445</v>
      </c>
      <c r="H2665" s="831"/>
      <c r="I2665" s="831"/>
      <c r="J2665" s="822"/>
      <c r="K2665" s="822"/>
      <c r="L2665" s="831">
        <v>0.79999999999999993</v>
      </c>
      <c r="M2665" s="831">
        <v>128.58000000000001</v>
      </c>
      <c r="N2665" s="822">
        <v>1</v>
      </c>
      <c r="O2665" s="822">
        <v>160.72500000000002</v>
      </c>
      <c r="P2665" s="831"/>
      <c r="Q2665" s="831"/>
      <c r="R2665" s="827"/>
      <c r="S2665" s="832"/>
    </row>
    <row r="2666" spans="1:19" ht="14.45" customHeight="1" x14ac:dyDescent="0.2">
      <c r="A2666" s="821" t="s">
        <v>5435</v>
      </c>
      <c r="B2666" s="822" t="s">
        <v>5824</v>
      </c>
      <c r="C2666" s="822" t="s">
        <v>599</v>
      </c>
      <c r="D2666" s="822" t="s">
        <v>5427</v>
      </c>
      <c r="E2666" s="822" t="s">
        <v>5437</v>
      </c>
      <c r="F2666" s="822" t="s">
        <v>5448</v>
      </c>
      <c r="G2666" s="822" t="s">
        <v>1341</v>
      </c>
      <c r="H2666" s="831">
        <v>22</v>
      </c>
      <c r="I2666" s="831">
        <v>295.62</v>
      </c>
      <c r="J2666" s="822">
        <v>5.5276738967838446</v>
      </c>
      <c r="K2666" s="822">
        <v>13.437272727272727</v>
      </c>
      <c r="L2666" s="831">
        <v>4</v>
      </c>
      <c r="M2666" s="831">
        <v>53.48</v>
      </c>
      <c r="N2666" s="822">
        <v>1</v>
      </c>
      <c r="O2666" s="822">
        <v>13.37</v>
      </c>
      <c r="P2666" s="831"/>
      <c r="Q2666" s="831"/>
      <c r="R2666" s="827"/>
      <c r="S2666" s="832"/>
    </row>
    <row r="2667" spans="1:19" ht="14.45" customHeight="1" x14ac:dyDescent="0.2">
      <c r="A2667" s="821" t="s">
        <v>5435</v>
      </c>
      <c r="B2667" s="822" t="s">
        <v>5824</v>
      </c>
      <c r="C2667" s="822" t="s">
        <v>599</v>
      </c>
      <c r="D2667" s="822" t="s">
        <v>5427</v>
      </c>
      <c r="E2667" s="822" t="s">
        <v>5437</v>
      </c>
      <c r="F2667" s="822" t="s">
        <v>5481</v>
      </c>
      <c r="G2667" s="822" t="s">
        <v>1298</v>
      </c>
      <c r="H2667" s="831">
        <v>6.1999999999999993</v>
      </c>
      <c r="I2667" s="831">
        <v>1122.6300000000001</v>
      </c>
      <c r="J2667" s="822">
        <v>1.6843155494208728</v>
      </c>
      <c r="K2667" s="822">
        <v>181.06935483870973</v>
      </c>
      <c r="L2667" s="831">
        <v>3.8</v>
      </c>
      <c r="M2667" s="831">
        <v>666.52</v>
      </c>
      <c r="N2667" s="822">
        <v>1</v>
      </c>
      <c r="O2667" s="822">
        <v>175.4</v>
      </c>
      <c r="P2667" s="831"/>
      <c r="Q2667" s="831"/>
      <c r="R2667" s="827"/>
      <c r="S2667" s="832"/>
    </row>
    <row r="2668" spans="1:19" ht="14.45" customHeight="1" x14ac:dyDescent="0.2">
      <c r="A2668" s="821" t="s">
        <v>5435</v>
      </c>
      <c r="B2668" s="822" t="s">
        <v>5824</v>
      </c>
      <c r="C2668" s="822" t="s">
        <v>599</v>
      </c>
      <c r="D2668" s="822" t="s">
        <v>5427</v>
      </c>
      <c r="E2668" s="822" t="s">
        <v>5437</v>
      </c>
      <c r="F2668" s="822" t="s">
        <v>5482</v>
      </c>
      <c r="G2668" s="822" t="s">
        <v>816</v>
      </c>
      <c r="H2668" s="831">
        <v>0.60000000000000009</v>
      </c>
      <c r="I2668" s="831">
        <v>51.09</v>
      </c>
      <c r="J2668" s="822">
        <v>4.22930463576159</v>
      </c>
      <c r="K2668" s="822">
        <v>85.149999999999991</v>
      </c>
      <c r="L2668" s="831">
        <v>0.2</v>
      </c>
      <c r="M2668" s="831">
        <v>12.08</v>
      </c>
      <c r="N2668" s="822">
        <v>1</v>
      </c>
      <c r="O2668" s="822">
        <v>60.4</v>
      </c>
      <c r="P2668" s="831"/>
      <c r="Q2668" s="831"/>
      <c r="R2668" s="827"/>
      <c r="S2668" s="832"/>
    </row>
    <row r="2669" spans="1:19" ht="14.45" customHeight="1" x14ac:dyDescent="0.2">
      <c r="A2669" s="821" t="s">
        <v>5435</v>
      </c>
      <c r="B2669" s="822" t="s">
        <v>5824</v>
      </c>
      <c r="C2669" s="822" t="s">
        <v>599</v>
      </c>
      <c r="D2669" s="822" t="s">
        <v>5427</v>
      </c>
      <c r="E2669" s="822" t="s">
        <v>5437</v>
      </c>
      <c r="F2669" s="822" t="s">
        <v>5483</v>
      </c>
      <c r="G2669" s="822" t="s">
        <v>3632</v>
      </c>
      <c r="H2669" s="831">
        <v>0.11</v>
      </c>
      <c r="I2669" s="831">
        <v>75.47</v>
      </c>
      <c r="J2669" s="822"/>
      <c r="K2669" s="822">
        <v>686.09090909090912</v>
      </c>
      <c r="L2669" s="831"/>
      <c r="M2669" s="831"/>
      <c r="N2669" s="822"/>
      <c r="O2669" s="822"/>
      <c r="P2669" s="831"/>
      <c r="Q2669" s="831"/>
      <c r="R2669" s="827"/>
      <c r="S2669" s="832"/>
    </row>
    <row r="2670" spans="1:19" ht="14.45" customHeight="1" x14ac:dyDescent="0.2">
      <c r="A2670" s="821" t="s">
        <v>5435</v>
      </c>
      <c r="B2670" s="822" t="s">
        <v>5824</v>
      </c>
      <c r="C2670" s="822" t="s">
        <v>599</v>
      </c>
      <c r="D2670" s="822" t="s">
        <v>5427</v>
      </c>
      <c r="E2670" s="822" t="s">
        <v>5437</v>
      </c>
      <c r="F2670" s="822" t="s">
        <v>5485</v>
      </c>
      <c r="G2670" s="822" t="s">
        <v>3632</v>
      </c>
      <c r="H2670" s="831">
        <v>1</v>
      </c>
      <c r="I2670" s="831">
        <v>343.09</v>
      </c>
      <c r="J2670" s="822"/>
      <c r="K2670" s="822">
        <v>343.09</v>
      </c>
      <c r="L2670" s="831"/>
      <c r="M2670" s="831"/>
      <c r="N2670" s="822"/>
      <c r="O2670" s="822"/>
      <c r="P2670" s="831"/>
      <c r="Q2670" s="831"/>
      <c r="R2670" s="827"/>
      <c r="S2670" s="832"/>
    </row>
    <row r="2671" spans="1:19" ht="14.45" customHeight="1" x14ac:dyDescent="0.2">
      <c r="A2671" s="821" t="s">
        <v>5435</v>
      </c>
      <c r="B2671" s="822" t="s">
        <v>5824</v>
      </c>
      <c r="C2671" s="822" t="s">
        <v>599</v>
      </c>
      <c r="D2671" s="822" t="s">
        <v>5427</v>
      </c>
      <c r="E2671" s="822" t="s">
        <v>5437</v>
      </c>
      <c r="F2671" s="822" t="s">
        <v>5488</v>
      </c>
      <c r="G2671" s="822" t="s">
        <v>5489</v>
      </c>
      <c r="H2671" s="831">
        <v>4.1000000000000005</v>
      </c>
      <c r="I2671" s="831">
        <v>480.94</v>
      </c>
      <c r="J2671" s="822">
        <v>0.83675209214120438</v>
      </c>
      <c r="K2671" s="822">
        <v>117.30243902439022</v>
      </c>
      <c r="L2671" s="831">
        <v>4.8999999999999995</v>
      </c>
      <c r="M2671" s="831">
        <v>574.77</v>
      </c>
      <c r="N2671" s="822">
        <v>1</v>
      </c>
      <c r="O2671" s="822">
        <v>117.30000000000001</v>
      </c>
      <c r="P2671" s="831"/>
      <c r="Q2671" s="831"/>
      <c r="R2671" s="827"/>
      <c r="S2671" s="832"/>
    </row>
    <row r="2672" spans="1:19" ht="14.45" customHeight="1" x14ac:dyDescent="0.2">
      <c r="A2672" s="821" t="s">
        <v>5435</v>
      </c>
      <c r="B2672" s="822" t="s">
        <v>5824</v>
      </c>
      <c r="C2672" s="822" t="s">
        <v>599</v>
      </c>
      <c r="D2672" s="822" t="s">
        <v>5427</v>
      </c>
      <c r="E2672" s="822" t="s">
        <v>5437</v>
      </c>
      <c r="F2672" s="822" t="s">
        <v>5493</v>
      </c>
      <c r="G2672" s="822" t="s">
        <v>945</v>
      </c>
      <c r="H2672" s="831">
        <v>0.03</v>
      </c>
      <c r="I2672" s="831">
        <v>6.02</v>
      </c>
      <c r="J2672" s="822"/>
      <c r="K2672" s="822">
        <v>200.66666666666666</v>
      </c>
      <c r="L2672" s="831"/>
      <c r="M2672" s="831"/>
      <c r="N2672" s="822"/>
      <c r="O2672" s="822"/>
      <c r="P2672" s="831"/>
      <c r="Q2672" s="831"/>
      <c r="R2672" s="827"/>
      <c r="S2672" s="832"/>
    </row>
    <row r="2673" spans="1:19" ht="14.45" customHeight="1" x14ac:dyDescent="0.2">
      <c r="A2673" s="821" t="s">
        <v>5435</v>
      </c>
      <c r="B2673" s="822" t="s">
        <v>5824</v>
      </c>
      <c r="C2673" s="822" t="s">
        <v>599</v>
      </c>
      <c r="D2673" s="822" t="s">
        <v>5427</v>
      </c>
      <c r="E2673" s="822" t="s">
        <v>5437</v>
      </c>
      <c r="F2673" s="822" t="s">
        <v>5497</v>
      </c>
      <c r="G2673" s="822"/>
      <c r="H2673" s="831">
        <v>0.34</v>
      </c>
      <c r="I2673" s="831">
        <v>169.24</v>
      </c>
      <c r="J2673" s="822"/>
      <c r="K2673" s="822">
        <v>497.76470588235293</v>
      </c>
      <c r="L2673" s="831"/>
      <c r="M2673" s="831"/>
      <c r="N2673" s="822"/>
      <c r="O2673" s="822"/>
      <c r="P2673" s="831"/>
      <c r="Q2673" s="831"/>
      <c r="R2673" s="827"/>
      <c r="S2673" s="832"/>
    </row>
    <row r="2674" spans="1:19" ht="14.45" customHeight="1" x14ac:dyDescent="0.2">
      <c r="A2674" s="821" t="s">
        <v>5435</v>
      </c>
      <c r="B2674" s="822" t="s">
        <v>5824</v>
      </c>
      <c r="C2674" s="822" t="s">
        <v>599</v>
      </c>
      <c r="D2674" s="822" t="s">
        <v>5427</v>
      </c>
      <c r="E2674" s="822" t="s">
        <v>5437</v>
      </c>
      <c r="F2674" s="822" t="s">
        <v>5515</v>
      </c>
      <c r="G2674" s="822" t="s">
        <v>5516</v>
      </c>
      <c r="H2674" s="831"/>
      <c r="I2674" s="831"/>
      <c r="J2674" s="822"/>
      <c r="K2674" s="822"/>
      <c r="L2674" s="831">
        <v>1</v>
      </c>
      <c r="M2674" s="831">
        <v>6706.6</v>
      </c>
      <c r="N2674" s="822">
        <v>1</v>
      </c>
      <c r="O2674" s="822">
        <v>6706.6</v>
      </c>
      <c r="P2674" s="831"/>
      <c r="Q2674" s="831"/>
      <c r="R2674" s="827"/>
      <c r="S2674" s="832"/>
    </row>
    <row r="2675" spans="1:19" ht="14.45" customHeight="1" x14ac:dyDescent="0.2">
      <c r="A2675" s="821" t="s">
        <v>5435</v>
      </c>
      <c r="B2675" s="822" t="s">
        <v>5824</v>
      </c>
      <c r="C2675" s="822" t="s">
        <v>599</v>
      </c>
      <c r="D2675" s="822" t="s">
        <v>5427</v>
      </c>
      <c r="E2675" s="822" t="s">
        <v>5437</v>
      </c>
      <c r="F2675" s="822" t="s">
        <v>5535</v>
      </c>
      <c r="G2675" s="822" t="s">
        <v>758</v>
      </c>
      <c r="H2675" s="831"/>
      <c r="I2675" s="831"/>
      <c r="J2675" s="822"/>
      <c r="K2675" s="822"/>
      <c r="L2675" s="831">
        <v>1.41</v>
      </c>
      <c r="M2675" s="831">
        <v>741.38</v>
      </c>
      <c r="N2675" s="822">
        <v>1</v>
      </c>
      <c r="O2675" s="822">
        <v>525.80141843971637</v>
      </c>
      <c r="P2675" s="831"/>
      <c r="Q2675" s="831"/>
      <c r="R2675" s="827"/>
      <c r="S2675" s="832"/>
    </row>
    <row r="2676" spans="1:19" ht="14.45" customHeight="1" x14ac:dyDescent="0.2">
      <c r="A2676" s="821" t="s">
        <v>5435</v>
      </c>
      <c r="B2676" s="822" t="s">
        <v>5824</v>
      </c>
      <c r="C2676" s="822" t="s">
        <v>599</v>
      </c>
      <c r="D2676" s="822" t="s">
        <v>5427</v>
      </c>
      <c r="E2676" s="822" t="s">
        <v>5437</v>
      </c>
      <c r="F2676" s="822" t="s">
        <v>5536</v>
      </c>
      <c r="G2676" s="822" t="s">
        <v>758</v>
      </c>
      <c r="H2676" s="831"/>
      <c r="I2676" s="831"/>
      <c r="J2676" s="822"/>
      <c r="K2676" s="822"/>
      <c r="L2676" s="831">
        <v>4.3499999999999996</v>
      </c>
      <c r="M2676" s="831">
        <v>952.22</v>
      </c>
      <c r="N2676" s="822">
        <v>1</v>
      </c>
      <c r="O2676" s="822">
        <v>218.90114942528737</v>
      </c>
      <c r="P2676" s="831"/>
      <c r="Q2676" s="831"/>
      <c r="R2676" s="827"/>
      <c r="S2676" s="832"/>
    </row>
    <row r="2677" spans="1:19" ht="14.45" customHeight="1" x14ac:dyDescent="0.2">
      <c r="A2677" s="821" t="s">
        <v>5435</v>
      </c>
      <c r="B2677" s="822" t="s">
        <v>5824</v>
      </c>
      <c r="C2677" s="822" t="s">
        <v>599</v>
      </c>
      <c r="D2677" s="822" t="s">
        <v>5427</v>
      </c>
      <c r="E2677" s="822" t="s">
        <v>5437</v>
      </c>
      <c r="F2677" s="822" t="s">
        <v>5537</v>
      </c>
      <c r="G2677" s="822" t="s">
        <v>758</v>
      </c>
      <c r="H2677" s="831"/>
      <c r="I2677" s="831"/>
      <c r="J2677" s="822"/>
      <c r="K2677" s="822"/>
      <c r="L2677" s="831">
        <v>4.3600000000000003</v>
      </c>
      <c r="M2677" s="831">
        <v>345.32</v>
      </c>
      <c r="N2677" s="822">
        <v>1</v>
      </c>
      <c r="O2677" s="822">
        <v>79.201834862385311</v>
      </c>
      <c r="P2677" s="831"/>
      <c r="Q2677" s="831"/>
      <c r="R2677" s="827"/>
      <c r="S2677" s="832"/>
    </row>
    <row r="2678" spans="1:19" ht="14.45" customHeight="1" x14ac:dyDescent="0.2">
      <c r="A2678" s="821" t="s">
        <v>5435</v>
      </c>
      <c r="B2678" s="822" t="s">
        <v>5824</v>
      </c>
      <c r="C2678" s="822" t="s">
        <v>599</v>
      </c>
      <c r="D2678" s="822" t="s">
        <v>5427</v>
      </c>
      <c r="E2678" s="822" t="s">
        <v>5437</v>
      </c>
      <c r="F2678" s="822" t="s">
        <v>5539</v>
      </c>
      <c r="G2678" s="822" t="s">
        <v>1230</v>
      </c>
      <c r="H2678" s="831">
        <v>18.28</v>
      </c>
      <c r="I2678" s="831">
        <v>10368.259999999998</v>
      </c>
      <c r="J2678" s="822">
        <v>10.296288940307251</v>
      </c>
      <c r="K2678" s="822">
        <v>567.19146608315089</v>
      </c>
      <c r="L2678" s="831">
        <v>9.65</v>
      </c>
      <c r="M2678" s="831">
        <v>1006.99</v>
      </c>
      <c r="N2678" s="822">
        <v>1</v>
      </c>
      <c r="O2678" s="822">
        <v>104.35129533678756</v>
      </c>
      <c r="P2678" s="831"/>
      <c r="Q2678" s="831"/>
      <c r="R2678" s="827"/>
      <c r="S2678" s="832"/>
    </row>
    <row r="2679" spans="1:19" ht="14.45" customHeight="1" x14ac:dyDescent="0.2">
      <c r="A2679" s="821" t="s">
        <v>5435</v>
      </c>
      <c r="B2679" s="822" t="s">
        <v>5824</v>
      </c>
      <c r="C2679" s="822" t="s">
        <v>599</v>
      </c>
      <c r="D2679" s="822" t="s">
        <v>5427</v>
      </c>
      <c r="E2679" s="822" t="s">
        <v>5437</v>
      </c>
      <c r="F2679" s="822" t="s">
        <v>5540</v>
      </c>
      <c r="G2679" s="822" t="s">
        <v>1230</v>
      </c>
      <c r="H2679" s="831">
        <v>45.19</v>
      </c>
      <c r="I2679" s="831">
        <v>57173.22</v>
      </c>
      <c r="J2679" s="822">
        <v>18.76703857251179</v>
      </c>
      <c r="K2679" s="822">
        <v>1265.1741535737997</v>
      </c>
      <c r="L2679" s="831">
        <v>16.97</v>
      </c>
      <c r="M2679" s="831">
        <v>3046.4700000000003</v>
      </c>
      <c r="N2679" s="822">
        <v>1</v>
      </c>
      <c r="O2679" s="822">
        <v>179.52091926929879</v>
      </c>
      <c r="P2679" s="831"/>
      <c r="Q2679" s="831"/>
      <c r="R2679" s="827"/>
      <c r="S2679" s="832"/>
    </row>
    <row r="2680" spans="1:19" ht="14.45" customHeight="1" x14ac:dyDescent="0.2">
      <c r="A2680" s="821" t="s">
        <v>5435</v>
      </c>
      <c r="B2680" s="822" t="s">
        <v>5824</v>
      </c>
      <c r="C2680" s="822" t="s">
        <v>599</v>
      </c>
      <c r="D2680" s="822" t="s">
        <v>5427</v>
      </c>
      <c r="E2680" s="822" t="s">
        <v>5437</v>
      </c>
      <c r="F2680" s="822" t="s">
        <v>5547</v>
      </c>
      <c r="G2680" s="822" t="s">
        <v>912</v>
      </c>
      <c r="H2680" s="831">
        <v>55.18</v>
      </c>
      <c r="I2680" s="831">
        <v>19098.43</v>
      </c>
      <c r="J2680" s="822">
        <v>5.5729621999544792</v>
      </c>
      <c r="K2680" s="822">
        <v>346.11145342515402</v>
      </c>
      <c r="L2680" s="831">
        <v>21.509999999999998</v>
      </c>
      <c r="M2680" s="831">
        <v>3426.98</v>
      </c>
      <c r="N2680" s="822">
        <v>1</v>
      </c>
      <c r="O2680" s="822">
        <v>159.32031613203162</v>
      </c>
      <c r="P2680" s="831"/>
      <c r="Q2680" s="831"/>
      <c r="R2680" s="827"/>
      <c r="S2680" s="832"/>
    </row>
    <row r="2681" spans="1:19" ht="14.45" customHeight="1" x14ac:dyDescent="0.2">
      <c r="A2681" s="821" t="s">
        <v>5435</v>
      </c>
      <c r="B2681" s="822" t="s">
        <v>5824</v>
      </c>
      <c r="C2681" s="822" t="s">
        <v>599</v>
      </c>
      <c r="D2681" s="822" t="s">
        <v>5427</v>
      </c>
      <c r="E2681" s="822" t="s">
        <v>5437</v>
      </c>
      <c r="F2681" s="822" t="s">
        <v>5549</v>
      </c>
      <c r="G2681" s="822" t="s">
        <v>2512</v>
      </c>
      <c r="H2681" s="831"/>
      <c r="I2681" s="831"/>
      <c r="J2681" s="822"/>
      <c r="K2681" s="822"/>
      <c r="L2681" s="831">
        <v>0.44</v>
      </c>
      <c r="M2681" s="831">
        <v>39.89</v>
      </c>
      <c r="N2681" s="822">
        <v>1</v>
      </c>
      <c r="O2681" s="822">
        <v>90.659090909090907</v>
      </c>
      <c r="P2681" s="831"/>
      <c r="Q2681" s="831"/>
      <c r="R2681" s="827"/>
      <c r="S2681" s="832"/>
    </row>
    <row r="2682" spans="1:19" ht="14.45" customHeight="1" x14ac:dyDescent="0.2">
      <c r="A2682" s="821" t="s">
        <v>5435</v>
      </c>
      <c r="B2682" s="822" t="s">
        <v>5824</v>
      </c>
      <c r="C2682" s="822" t="s">
        <v>599</v>
      </c>
      <c r="D2682" s="822" t="s">
        <v>5427</v>
      </c>
      <c r="E2682" s="822" t="s">
        <v>5437</v>
      </c>
      <c r="F2682" s="822" t="s">
        <v>5563</v>
      </c>
      <c r="G2682" s="822" t="s">
        <v>5564</v>
      </c>
      <c r="H2682" s="831"/>
      <c r="I2682" s="831"/>
      <c r="J2682" s="822"/>
      <c r="K2682" s="822"/>
      <c r="L2682" s="831">
        <v>2.1999999999999997</v>
      </c>
      <c r="M2682" s="831">
        <v>908.91</v>
      </c>
      <c r="N2682" s="822">
        <v>1</v>
      </c>
      <c r="O2682" s="822">
        <v>413.14090909090913</v>
      </c>
      <c r="P2682" s="831"/>
      <c r="Q2682" s="831"/>
      <c r="R2682" s="827"/>
      <c r="S2682" s="832"/>
    </row>
    <row r="2683" spans="1:19" ht="14.45" customHeight="1" x14ac:dyDescent="0.2">
      <c r="A2683" s="821" t="s">
        <v>5435</v>
      </c>
      <c r="B2683" s="822" t="s">
        <v>5824</v>
      </c>
      <c r="C2683" s="822" t="s">
        <v>599</v>
      </c>
      <c r="D2683" s="822" t="s">
        <v>5427</v>
      </c>
      <c r="E2683" s="822" t="s">
        <v>5437</v>
      </c>
      <c r="F2683" s="822" t="s">
        <v>5573</v>
      </c>
      <c r="G2683" s="822" t="s">
        <v>2645</v>
      </c>
      <c r="H2683" s="831">
        <v>1.7000000000000002</v>
      </c>
      <c r="I2683" s="831">
        <v>478.55999999999995</v>
      </c>
      <c r="J2683" s="822">
        <v>1.3673142857142855</v>
      </c>
      <c r="K2683" s="822">
        <v>281.50588235294111</v>
      </c>
      <c r="L2683" s="831">
        <v>1.25</v>
      </c>
      <c r="M2683" s="831">
        <v>350</v>
      </c>
      <c r="N2683" s="822">
        <v>1</v>
      </c>
      <c r="O2683" s="822">
        <v>280</v>
      </c>
      <c r="P2683" s="831"/>
      <c r="Q2683" s="831"/>
      <c r="R2683" s="827"/>
      <c r="S2683" s="832"/>
    </row>
    <row r="2684" spans="1:19" ht="14.45" customHeight="1" x14ac:dyDescent="0.2">
      <c r="A2684" s="821" t="s">
        <v>5435</v>
      </c>
      <c r="B2684" s="822" t="s">
        <v>5824</v>
      </c>
      <c r="C2684" s="822" t="s">
        <v>599</v>
      </c>
      <c r="D2684" s="822" t="s">
        <v>5427</v>
      </c>
      <c r="E2684" s="822" t="s">
        <v>5437</v>
      </c>
      <c r="F2684" s="822" t="s">
        <v>5605</v>
      </c>
      <c r="G2684" s="822" t="s">
        <v>5606</v>
      </c>
      <c r="H2684" s="831">
        <v>1</v>
      </c>
      <c r="I2684" s="831">
        <v>1440.46</v>
      </c>
      <c r="J2684" s="822"/>
      <c r="K2684" s="822">
        <v>1440.46</v>
      </c>
      <c r="L2684" s="831"/>
      <c r="M2684" s="831"/>
      <c r="N2684" s="822"/>
      <c r="O2684" s="822"/>
      <c r="P2684" s="831"/>
      <c r="Q2684" s="831"/>
      <c r="R2684" s="827"/>
      <c r="S2684" s="832"/>
    </row>
    <row r="2685" spans="1:19" ht="14.45" customHeight="1" x14ac:dyDescent="0.2">
      <c r="A2685" s="821" t="s">
        <v>5435</v>
      </c>
      <c r="B2685" s="822" t="s">
        <v>5824</v>
      </c>
      <c r="C2685" s="822" t="s">
        <v>599</v>
      </c>
      <c r="D2685" s="822" t="s">
        <v>5427</v>
      </c>
      <c r="E2685" s="822" t="s">
        <v>5437</v>
      </c>
      <c r="F2685" s="822" t="s">
        <v>5615</v>
      </c>
      <c r="G2685" s="822" t="s">
        <v>845</v>
      </c>
      <c r="H2685" s="831">
        <v>2.38</v>
      </c>
      <c r="I2685" s="831">
        <v>1636.63</v>
      </c>
      <c r="J2685" s="822"/>
      <c r="K2685" s="822">
        <v>687.65966386554635</v>
      </c>
      <c r="L2685" s="831"/>
      <c r="M2685" s="831"/>
      <c r="N2685" s="822"/>
      <c r="O2685" s="822"/>
      <c r="P2685" s="831"/>
      <c r="Q2685" s="831"/>
      <c r="R2685" s="827"/>
      <c r="S2685" s="832"/>
    </row>
    <row r="2686" spans="1:19" ht="14.45" customHeight="1" x14ac:dyDescent="0.2">
      <c r="A2686" s="821" t="s">
        <v>5435</v>
      </c>
      <c r="B2686" s="822" t="s">
        <v>5824</v>
      </c>
      <c r="C2686" s="822" t="s">
        <v>599</v>
      </c>
      <c r="D2686" s="822" t="s">
        <v>5427</v>
      </c>
      <c r="E2686" s="822" t="s">
        <v>5437</v>
      </c>
      <c r="F2686" s="822" t="s">
        <v>5829</v>
      </c>
      <c r="G2686" s="822" t="s">
        <v>5830</v>
      </c>
      <c r="H2686" s="831">
        <v>7.5</v>
      </c>
      <c r="I2686" s="831">
        <v>548.62</v>
      </c>
      <c r="J2686" s="822"/>
      <c r="K2686" s="822">
        <v>73.149333333333331</v>
      </c>
      <c r="L2686" s="831"/>
      <c r="M2686" s="831"/>
      <c r="N2686" s="822"/>
      <c r="O2686" s="822"/>
      <c r="P2686" s="831"/>
      <c r="Q2686" s="831"/>
      <c r="R2686" s="827"/>
      <c r="S2686" s="832"/>
    </row>
    <row r="2687" spans="1:19" ht="14.45" customHeight="1" x14ac:dyDescent="0.2">
      <c r="A2687" s="821" t="s">
        <v>5435</v>
      </c>
      <c r="B2687" s="822" t="s">
        <v>5824</v>
      </c>
      <c r="C2687" s="822" t="s">
        <v>599</v>
      </c>
      <c r="D2687" s="822" t="s">
        <v>5427</v>
      </c>
      <c r="E2687" s="822" t="s">
        <v>5437</v>
      </c>
      <c r="F2687" s="822" t="s">
        <v>5627</v>
      </c>
      <c r="G2687" s="822" t="s">
        <v>752</v>
      </c>
      <c r="H2687" s="831">
        <v>15.5</v>
      </c>
      <c r="I2687" s="831">
        <v>2966.5</v>
      </c>
      <c r="J2687" s="822">
        <v>1.8308224969295996</v>
      </c>
      <c r="K2687" s="822">
        <v>191.38709677419354</v>
      </c>
      <c r="L2687" s="831">
        <v>14.530000000000001</v>
      </c>
      <c r="M2687" s="831">
        <v>1620.3100000000002</v>
      </c>
      <c r="N2687" s="822">
        <v>1</v>
      </c>
      <c r="O2687" s="822">
        <v>111.51479697178252</v>
      </c>
      <c r="P2687" s="831"/>
      <c r="Q2687" s="831"/>
      <c r="R2687" s="827"/>
      <c r="S2687" s="832"/>
    </row>
    <row r="2688" spans="1:19" ht="14.45" customHeight="1" x14ac:dyDescent="0.2">
      <c r="A2688" s="821" t="s">
        <v>5435</v>
      </c>
      <c r="B2688" s="822" t="s">
        <v>5824</v>
      </c>
      <c r="C2688" s="822" t="s">
        <v>599</v>
      </c>
      <c r="D2688" s="822" t="s">
        <v>5427</v>
      </c>
      <c r="E2688" s="822" t="s">
        <v>5437</v>
      </c>
      <c r="F2688" s="822" t="s">
        <v>5628</v>
      </c>
      <c r="G2688" s="822" t="s">
        <v>752</v>
      </c>
      <c r="H2688" s="831">
        <v>0.42000000000000004</v>
      </c>
      <c r="I2688" s="831">
        <v>259.74</v>
      </c>
      <c r="J2688" s="822">
        <v>0.90156195765359248</v>
      </c>
      <c r="K2688" s="822">
        <v>618.42857142857144</v>
      </c>
      <c r="L2688" s="831">
        <v>1</v>
      </c>
      <c r="M2688" s="831">
        <v>288.10000000000002</v>
      </c>
      <c r="N2688" s="822">
        <v>1</v>
      </c>
      <c r="O2688" s="822">
        <v>288.10000000000002</v>
      </c>
      <c r="P2688" s="831"/>
      <c r="Q2688" s="831"/>
      <c r="R2688" s="827"/>
      <c r="S2688" s="832"/>
    </row>
    <row r="2689" spans="1:19" ht="14.45" customHeight="1" x14ac:dyDescent="0.2">
      <c r="A2689" s="821" t="s">
        <v>5435</v>
      </c>
      <c r="B2689" s="822" t="s">
        <v>5824</v>
      </c>
      <c r="C2689" s="822" t="s">
        <v>599</v>
      </c>
      <c r="D2689" s="822" t="s">
        <v>5427</v>
      </c>
      <c r="E2689" s="822" t="s">
        <v>5437</v>
      </c>
      <c r="F2689" s="822" t="s">
        <v>5629</v>
      </c>
      <c r="G2689" s="822" t="s">
        <v>1039</v>
      </c>
      <c r="H2689" s="831">
        <v>0.47</v>
      </c>
      <c r="I2689" s="831">
        <v>361.05</v>
      </c>
      <c r="J2689" s="822"/>
      <c r="K2689" s="822">
        <v>768.19148936170222</v>
      </c>
      <c r="L2689" s="831"/>
      <c r="M2689" s="831"/>
      <c r="N2689" s="822"/>
      <c r="O2689" s="822"/>
      <c r="P2689" s="831"/>
      <c r="Q2689" s="831"/>
      <c r="R2689" s="827"/>
      <c r="S2689" s="832"/>
    </row>
    <row r="2690" spans="1:19" ht="14.45" customHeight="1" x14ac:dyDescent="0.2">
      <c r="A2690" s="821" t="s">
        <v>5435</v>
      </c>
      <c r="B2690" s="822" t="s">
        <v>5824</v>
      </c>
      <c r="C2690" s="822" t="s">
        <v>599</v>
      </c>
      <c r="D2690" s="822" t="s">
        <v>5427</v>
      </c>
      <c r="E2690" s="822" t="s">
        <v>5437</v>
      </c>
      <c r="F2690" s="822" t="s">
        <v>5633</v>
      </c>
      <c r="G2690" s="822" t="s">
        <v>1039</v>
      </c>
      <c r="H2690" s="831">
        <v>2.17</v>
      </c>
      <c r="I2690" s="831">
        <v>5000.96</v>
      </c>
      <c r="J2690" s="822"/>
      <c r="K2690" s="822">
        <v>2304.5898617511521</v>
      </c>
      <c r="L2690" s="831"/>
      <c r="M2690" s="831"/>
      <c r="N2690" s="822"/>
      <c r="O2690" s="822"/>
      <c r="P2690" s="831"/>
      <c r="Q2690" s="831"/>
      <c r="R2690" s="827"/>
      <c r="S2690" s="832"/>
    </row>
    <row r="2691" spans="1:19" ht="14.45" customHeight="1" x14ac:dyDescent="0.2">
      <c r="A2691" s="821" t="s">
        <v>5435</v>
      </c>
      <c r="B2691" s="822" t="s">
        <v>5824</v>
      </c>
      <c r="C2691" s="822" t="s">
        <v>599</v>
      </c>
      <c r="D2691" s="822" t="s">
        <v>5427</v>
      </c>
      <c r="E2691" s="822" t="s">
        <v>5437</v>
      </c>
      <c r="F2691" s="822" t="s">
        <v>5638</v>
      </c>
      <c r="G2691" s="822" t="s">
        <v>2512</v>
      </c>
      <c r="H2691" s="831"/>
      <c r="I2691" s="831"/>
      <c r="J2691" s="822"/>
      <c r="K2691" s="822"/>
      <c r="L2691" s="831">
        <v>3.09</v>
      </c>
      <c r="M2691" s="831">
        <v>1465.49</v>
      </c>
      <c r="N2691" s="822">
        <v>1</v>
      </c>
      <c r="O2691" s="822">
        <v>474.26860841423951</v>
      </c>
      <c r="P2691" s="831"/>
      <c r="Q2691" s="831"/>
      <c r="R2691" s="827"/>
      <c r="S2691" s="832"/>
    </row>
    <row r="2692" spans="1:19" ht="14.45" customHeight="1" x14ac:dyDescent="0.2">
      <c r="A2692" s="821" t="s">
        <v>5435</v>
      </c>
      <c r="B2692" s="822" t="s">
        <v>5824</v>
      </c>
      <c r="C2692" s="822" t="s">
        <v>599</v>
      </c>
      <c r="D2692" s="822" t="s">
        <v>5427</v>
      </c>
      <c r="E2692" s="822" t="s">
        <v>5437</v>
      </c>
      <c r="F2692" s="822" t="s">
        <v>5639</v>
      </c>
      <c r="G2692" s="822" t="s">
        <v>2512</v>
      </c>
      <c r="H2692" s="831"/>
      <c r="I2692" s="831"/>
      <c r="J2692" s="822"/>
      <c r="K2692" s="822"/>
      <c r="L2692" s="831">
        <v>2.2000000000000002</v>
      </c>
      <c r="M2692" s="831">
        <v>449.95</v>
      </c>
      <c r="N2692" s="822">
        <v>1</v>
      </c>
      <c r="O2692" s="822">
        <v>204.52272727272725</v>
      </c>
      <c r="P2692" s="831"/>
      <c r="Q2692" s="831"/>
      <c r="R2692" s="827"/>
      <c r="S2692" s="832"/>
    </row>
    <row r="2693" spans="1:19" ht="14.45" customHeight="1" x14ac:dyDescent="0.2">
      <c r="A2693" s="821" t="s">
        <v>5435</v>
      </c>
      <c r="B2693" s="822" t="s">
        <v>5824</v>
      </c>
      <c r="C2693" s="822" t="s">
        <v>599</v>
      </c>
      <c r="D2693" s="822" t="s">
        <v>5427</v>
      </c>
      <c r="E2693" s="822" t="s">
        <v>5703</v>
      </c>
      <c r="F2693" s="822" t="s">
        <v>5706</v>
      </c>
      <c r="G2693" s="822" t="s">
        <v>5707</v>
      </c>
      <c r="H2693" s="831">
        <v>30</v>
      </c>
      <c r="I2693" s="831">
        <v>26010</v>
      </c>
      <c r="J2693" s="822">
        <v>3.3019766157596067</v>
      </c>
      <c r="K2693" s="822">
        <v>867</v>
      </c>
      <c r="L2693" s="831">
        <v>14</v>
      </c>
      <c r="M2693" s="831">
        <v>7877.1</v>
      </c>
      <c r="N2693" s="822">
        <v>1</v>
      </c>
      <c r="O2693" s="822">
        <v>562.65</v>
      </c>
      <c r="P2693" s="831"/>
      <c r="Q2693" s="831"/>
      <c r="R2693" s="827"/>
      <c r="S2693" s="832"/>
    </row>
    <row r="2694" spans="1:19" ht="14.45" customHeight="1" x14ac:dyDescent="0.2">
      <c r="A2694" s="821" t="s">
        <v>5435</v>
      </c>
      <c r="B2694" s="822" t="s">
        <v>5824</v>
      </c>
      <c r="C2694" s="822" t="s">
        <v>599</v>
      </c>
      <c r="D2694" s="822" t="s">
        <v>5427</v>
      </c>
      <c r="E2694" s="822" t="s">
        <v>5703</v>
      </c>
      <c r="F2694" s="822" t="s">
        <v>5708</v>
      </c>
      <c r="G2694" s="822" t="s">
        <v>5709</v>
      </c>
      <c r="H2694" s="831">
        <v>41.63</v>
      </c>
      <c r="I2694" s="831">
        <v>40131.32</v>
      </c>
      <c r="J2694" s="822">
        <v>3.2023076923076923</v>
      </c>
      <c r="K2694" s="822">
        <v>963.99999999999989</v>
      </c>
      <c r="L2694" s="831">
        <v>13</v>
      </c>
      <c r="M2694" s="831">
        <v>12532</v>
      </c>
      <c r="N2694" s="822">
        <v>1</v>
      </c>
      <c r="O2694" s="822">
        <v>964</v>
      </c>
      <c r="P2694" s="831"/>
      <c r="Q2694" s="831"/>
      <c r="R2694" s="827"/>
      <c r="S2694" s="832"/>
    </row>
    <row r="2695" spans="1:19" ht="14.45" customHeight="1" x14ac:dyDescent="0.2">
      <c r="A2695" s="821" t="s">
        <v>5435</v>
      </c>
      <c r="B2695" s="822" t="s">
        <v>5824</v>
      </c>
      <c r="C2695" s="822" t="s">
        <v>599</v>
      </c>
      <c r="D2695" s="822" t="s">
        <v>5427</v>
      </c>
      <c r="E2695" s="822" t="s">
        <v>5703</v>
      </c>
      <c r="F2695" s="822" t="s">
        <v>5834</v>
      </c>
      <c r="G2695" s="822" t="s">
        <v>5835</v>
      </c>
      <c r="H2695" s="831">
        <v>6</v>
      </c>
      <c r="I2695" s="831">
        <v>14364</v>
      </c>
      <c r="J2695" s="822"/>
      <c r="K2695" s="822">
        <v>2394</v>
      </c>
      <c r="L2695" s="831"/>
      <c r="M2695" s="831"/>
      <c r="N2695" s="822"/>
      <c r="O2695" s="822"/>
      <c r="P2695" s="831"/>
      <c r="Q2695" s="831"/>
      <c r="R2695" s="827"/>
      <c r="S2695" s="832"/>
    </row>
    <row r="2696" spans="1:19" ht="14.45" customHeight="1" x14ac:dyDescent="0.2">
      <c r="A2696" s="821" t="s">
        <v>5435</v>
      </c>
      <c r="B2696" s="822" t="s">
        <v>5824</v>
      </c>
      <c r="C2696" s="822" t="s">
        <v>599</v>
      </c>
      <c r="D2696" s="822" t="s">
        <v>5427</v>
      </c>
      <c r="E2696" s="822" t="s">
        <v>5735</v>
      </c>
      <c r="F2696" s="822" t="s">
        <v>5738</v>
      </c>
      <c r="G2696" s="822" t="s">
        <v>5739</v>
      </c>
      <c r="H2696" s="831">
        <v>2</v>
      </c>
      <c r="I2696" s="831">
        <v>244</v>
      </c>
      <c r="J2696" s="822"/>
      <c r="K2696" s="822">
        <v>122</v>
      </c>
      <c r="L2696" s="831"/>
      <c r="M2696" s="831"/>
      <c r="N2696" s="822"/>
      <c r="O2696" s="822"/>
      <c r="P2696" s="831"/>
      <c r="Q2696" s="831"/>
      <c r="R2696" s="827"/>
      <c r="S2696" s="832"/>
    </row>
    <row r="2697" spans="1:19" ht="14.45" customHeight="1" x14ac:dyDescent="0.2">
      <c r="A2697" s="821" t="s">
        <v>5435</v>
      </c>
      <c r="B2697" s="822" t="s">
        <v>5824</v>
      </c>
      <c r="C2697" s="822" t="s">
        <v>599</v>
      </c>
      <c r="D2697" s="822" t="s">
        <v>5427</v>
      </c>
      <c r="E2697" s="822" t="s">
        <v>5735</v>
      </c>
      <c r="F2697" s="822" t="s">
        <v>5740</v>
      </c>
      <c r="G2697" s="822" t="s">
        <v>5741</v>
      </c>
      <c r="H2697" s="831">
        <v>45</v>
      </c>
      <c r="I2697" s="831">
        <v>6615</v>
      </c>
      <c r="J2697" s="822">
        <v>2.7379966887417218</v>
      </c>
      <c r="K2697" s="822">
        <v>147</v>
      </c>
      <c r="L2697" s="831">
        <v>16</v>
      </c>
      <c r="M2697" s="831">
        <v>2416</v>
      </c>
      <c r="N2697" s="822">
        <v>1</v>
      </c>
      <c r="O2697" s="822">
        <v>151</v>
      </c>
      <c r="P2697" s="831"/>
      <c r="Q2697" s="831"/>
      <c r="R2697" s="827"/>
      <c r="S2697" s="832"/>
    </row>
    <row r="2698" spans="1:19" ht="14.45" customHeight="1" x14ac:dyDescent="0.2">
      <c r="A2698" s="821" t="s">
        <v>5435</v>
      </c>
      <c r="B2698" s="822" t="s">
        <v>5824</v>
      </c>
      <c r="C2698" s="822" t="s">
        <v>599</v>
      </c>
      <c r="D2698" s="822" t="s">
        <v>5427</v>
      </c>
      <c r="E2698" s="822" t="s">
        <v>5735</v>
      </c>
      <c r="F2698" s="822" t="s">
        <v>5744</v>
      </c>
      <c r="G2698" s="822" t="s">
        <v>5745</v>
      </c>
      <c r="H2698" s="831">
        <v>42</v>
      </c>
      <c r="I2698" s="831">
        <v>1554</v>
      </c>
      <c r="J2698" s="822">
        <v>2.0447368421052632</v>
      </c>
      <c r="K2698" s="822">
        <v>37</v>
      </c>
      <c r="L2698" s="831">
        <v>20</v>
      </c>
      <c r="M2698" s="831">
        <v>760</v>
      </c>
      <c r="N2698" s="822">
        <v>1</v>
      </c>
      <c r="O2698" s="822">
        <v>38</v>
      </c>
      <c r="P2698" s="831"/>
      <c r="Q2698" s="831"/>
      <c r="R2698" s="827"/>
      <c r="S2698" s="832"/>
    </row>
    <row r="2699" spans="1:19" ht="14.45" customHeight="1" x14ac:dyDescent="0.2">
      <c r="A2699" s="821" t="s">
        <v>5435</v>
      </c>
      <c r="B2699" s="822" t="s">
        <v>5824</v>
      </c>
      <c r="C2699" s="822" t="s">
        <v>599</v>
      </c>
      <c r="D2699" s="822" t="s">
        <v>5427</v>
      </c>
      <c r="E2699" s="822" t="s">
        <v>5735</v>
      </c>
      <c r="F2699" s="822" t="s">
        <v>5752</v>
      </c>
      <c r="G2699" s="822" t="s">
        <v>5753</v>
      </c>
      <c r="H2699" s="831">
        <v>247</v>
      </c>
      <c r="I2699" s="831">
        <v>43966</v>
      </c>
      <c r="J2699" s="822">
        <v>0.95572027911223179</v>
      </c>
      <c r="K2699" s="822">
        <v>178</v>
      </c>
      <c r="L2699" s="831">
        <v>257</v>
      </c>
      <c r="M2699" s="831">
        <v>46003</v>
      </c>
      <c r="N2699" s="822">
        <v>1</v>
      </c>
      <c r="O2699" s="822">
        <v>179</v>
      </c>
      <c r="P2699" s="831"/>
      <c r="Q2699" s="831"/>
      <c r="R2699" s="827"/>
      <c r="S2699" s="832"/>
    </row>
    <row r="2700" spans="1:19" ht="14.45" customHeight="1" x14ac:dyDescent="0.2">
      <c r="A2700" s="821" t="s">
        <v>5435</v>
      </c>
      <c r="B2700" s="822" t="s">
        <v>5824</v>
      </c>
      <c r="C2700" s="822" t="s">
        <v>599</v>
      </c>
      <c r="D2700" s="822" t="s">
        <v>5427</v>
      </c>
      <c r="E2700" s="822" t="s">
        <v>5735</v>
      </c>
      <c r="F2700" s="822" t="s">
        <v>5841</v>
      </c>
      <c r="G2700" s="822" t="s">
        <v>5842</v>
      </c>
      <c r="H2700" s="831">
        <v>1</v>
      </c>
      <c r="I2700" s="831">
        <v>1243</v>
      </c>
      <c r="J2700" s="822"/>
      <c r="K2700" s="822">
        <v>1243</v>
      </c>
      <c r="L2700" s="831"/>
      <c r="M2700" s="831"/>
      <c r="N2700" s="822"/>
      <c r="O2700" s="822"/>
      <c r="P2700" s="831"/>
      <c r="Q2700" s="831"/>
      <c r="R2700" s="827"/>
      <c r="S2700" s="832"/>
    </row>
    <row r="2701" spans="1:19" ht="14.45" customHeight="1" x14ac:dyDescent="0.2">
      <c r="A2701" s="821" t="s">
        <v>5435</v>
      </c>
      <c r="B2701" s="822" t="s">
        <v>5824</v>
      </c>
      <c r="C2701" s="822" t="s">
        <v>599</v>
      </c>
      <c r="D2701" s="822" t="s">
        <v>5427</v>
      </c>
      <c r="E2701" s="822" t="s">
        <v>5735</v>
      </c>
      <c r="F2701" s="822" t="s">
        <v>5758</v>
      </c>
      <c r="G2701" s="822" t="s">
        <v>5759</v>
      </c>
      <c r="H2701" s="831">
        <v>141</v>
      </c>
      <c r="I2701" s="831">
        <v>34404</v>
      </c>
      <c r="J2701" s="822">
        <v>1.7775251872901059</v>
      </c>
      <c r="K2701" s="822">
        <v>244</v>
      </c>
      <c r="L2701" s="831">
        <v>79</v>
      </c>
      <c r="M2701" s="831">
        <v>19355</v>
      </c>
      <c r="N2701" s="822">
        <v>1</v>
      </c>
      <c r="O2701" s="822">
        <v>245</v>
      </c>
      <c r="P2701" s="831"/>
      <c r="Q2701" s="831"/>
      <c r="R2701" s="827"/>
      <c r="S2701" s="832"/>
    </row>
    <row r="2702" spans="1:19" ht="14.45" customHeight="1" x14ac:dyDescent="0.2">
      <c r="A2702" s="821" t="s">
        <v>5435</v>
      </c>
      <c r="B2702" s="822" t="s">
        <v>5824</v>
      </c>
      <c r="C2702" s="822" t="s">
        <v>599</v>
      </c>
      <c r="D2702" s="822" t="s">
        <v>5427</v>
      </c>
      <c r="E2702" s="822" t="s">
        <v>5735</v>
      </c>
      <c r="F2702" s="822" t="s">
        <v>5760</v>
      </c>
      <c r="G2702" s="822" t="s">
        <v>5761</v>
      </c>
      <c r="H2702" s="831">
        <v>257</v>
      </c>
      <c r="I2702" s="831">
        <v>8566.67</v>
      </c>
      <c r="J2702" s="822">
        <v>0.9518543374540831</v>
      </c>
      <c r="K2702" s="822">
        <v>33.333346303501948</v>
      </c>
      <c r="L2702" s="831">
        <v>270</v>
      </c>
      <c r="M2702" s="831">
        <v>8999.9800000000014</v>
      </c>
      <c r="N2702" s="822">
        <v>1</v>
      </c>
      <c r="O2702" s="822">
        <v>33.333259259259265</v>
      </c>
      <c r="P2702" s="831"/>
      <c r="Q2702" s="831"/>
      <c r="R2702" s="827"/>
      <c r="S2702" s="832"/>
    </row>
    <row r="2703" spans="1:19" ht="14.45" customHeight="1" x14ac:dyDescent="0.2">
      <c r="A2703" s="821" t="s">
        <v>5435</v>
      </c>
      <c r="B2703" s="822" t="s">
        <v>5824</v>
      </c>
      <c r="C2703" s="822" t="s">
        <v>599</v>
      </c>
      <c r="D2703" s="822" t="s">
        <v>5427</v>
      </c>
      <c r="E2703" s="822" t="s">
        <v>5735</v>
      </c>
      <c r="F2703" s="822" t="s">
        <v>5762</v>
      </c>
      <c r="G2703" s="822" t="s">
        <v>5763</v>
      </c>
      <c r="H2703" s="831">
        <v>161</v>
      </c>
      <c r="I2703" s="831">
        <v>5957</v>
      </c>
      <c r="J2703" s="822">
        <v>0.87090643274853796</v>
      </c>
      <c r="K2703" s="822">
        <v>37</v>
      </c>
      <c r="L2703" s="831">
        <v>180</v>
      </c>
      <c r="M2703" s="831">
        <v>6840</v>
      </c>
      <c r="N2703" s="822">
        <v>1</v>
      </c>
      <c r="O2703" s="822">
        <v>38</v>
      </c>
      <c r="P2703" s="831"/>
      <c r="Q2703" s="831"/>
      <c r="R2703" s="827"/>
      <c r="S2703" s="832"/>
    </row>
    <row r="2704" spans="1:19" ht="14.45" customHeight="1" x14ac:dyDescent="0.2">
      <c r="A2704" s="821" t="s">
        <v>5435</v>
      </c>
      <c r="B2704" s="822" t="s">
        <v>5824</v>
      </c>
      <c r="C2704" s="822" t="s">
        <v>599</v>
      </c>
      <c r="D2704" s="822" t="s">
        <v>5427</v>
      </c>
      <c r="E2704" s="822" t="s">
        <v>5735</v>
      </c>
      <c r="F2704" s="822" t="s">
        <v>5766</v>
      </c>
      <c r="G2704" s="822" t="s">
        <v>5767</v>
      </c>
      <c r="H2704" s="831">
        <v>3</v>
      </c>
      <c r="I2704" s="831">
        <v>96</v>
      </c>
      <c r="J2704" s="822">
        <v>2.9090909090909092</v>
      </c>
      <c r="K2704" s="822">
        <v>32</v>
      </c>
      <c r="L2704" s="831">
        <v>1</v>
      </c>
      <c r="M2704" s="831">
        <v>33</v>
      </c>
      <c r="N2704" s="822">
        <v>1</v>
      </c>
      <c r="O2704" s="822">
        <v>33</v>
      </c>
      <c r="P2704" s="831"/>
      <c r="Q2704" s="831"/>
      <c r="R2704" s="827"/>
      <c r="S2704" s="832"/>
    </row>
    <row r="2705" spans="1:19" ht="14.45" customHeight="1" x14ac:dyDescent="0.2">
      <c r="A2705" s="821" t="s">
        <v>5435</v>
      </c>
      <c r="B2705" s="822" t="s">
        <v>5824</v>
      </c>
      <c r="C2705" s="822" t="s">
        <v>599</v>
      </c>
      <c r="D2705" s="822" t="s">
        <v>5427</v>
      </c>
      <c r="E2705" s="822" t="s">
        <v>5735</v>
      </c>
      <c r="F2705" s="822" t="s">
        <v>5857</v>
      </c>
      <c r="G2705" s="822" t="s">
        <v>5858</v>
      </c>
      <c r="H2705" s="831">
        <v>24</v>
      </c>
      <c r="I2705" s="831">
        <v>8520</v>
      </c>
      <c r="J2705" s="822">
        <v>3.9664804469273744</v>
      </c>
      <c r="K2705" s="822">
        <v>355</v>
      </c>
      <c r="L2705" s="831">
        <v>6</v>
      </c>
      <c r="M2705" s="831">
        <v>2148</v>
      </c>
      <c r="N2705" s="822">
        <v>1</v>
      </c>
      <c r="O2705" s="822">
        <v>358</v>
      </c>
      <c r="P2705" s="831"/>
      <c r="Q2705" s="831"/>
      <c r="R2705" s="827"/>
      <c r="S2705" s="832"/>
    </row>
    <row r="2706" spans="1:19" ht="14.45" customHeight="1" x14ac:dyDescent="0.2">
      <c r="A2706" s="821" t="s">
        <v>5435</v>
      </c>
      <c r="B2706" s="822" t="s">
        <v>5824</v>
      </c>
      <c r="C2706" s="822" t="s">
        <v>599</v>
      </c>
      <c r="D2706" s="822" t="s">
        <v>5427</v>
      </c>
      <c r="E2706" s="822" t="s">
        <v>5735</v>
      </c>
      <c r="F2706" s="822" t="s">
        <v>5768</v>
      </c>
      <c r="G2706" s="822" t="s">
        <v>5769</v>
      </c>
      <c r="H2706" s="831">
        <v>26</v>
      </c>
      <c r="I2706" s="831">
        <v>3432</v>
      </c>
      <c r="J2706" s="822">
        <v>1.4954248366013072</v>
      </c>
      <c r="K2706" s="822">
        <v>132</v>
      </c>
      <c r="L2706" s="831">
        <v>17</v>
      </c>
      <c r="M2706" s="831">
        <v>2295</v>
      </c>
      <c r="N2706" s="822">
        <v>1</v>
      </c>
      <c r="O2706" s="822">
        <v>135</v>
      </c>
      <c r="P2706" s="831"/>
      <c r="Q2706" s="831"/>
      <c r="R2706" s="827"/>
      <c r="S2706" s="832"/>
    </row>
    <row r="2707" spans="1:19" ht="14.45" customHeight="1" x14ac:dyDescent="0.2">
      <c r="A2707" s="821" t="s">
        <v>5435</v>
      </c>
      <c r="B2707" s="822" t="s">
        <v>5824</v>
      </c>
      <c r="C2707" s="822" t="s">
        <v>599</v>
      </c>
      <c r="D2707" s="822" t="s">
        <v>5427</v>
      </c>
      <c r="E2707" s="822" t="s">
        <v>5735</v>
      </c>
      <c r="F2707" s="822" t="s">
        <v>5859</v>
      </c>
      <c r="G2707" s="822" t="s">
        <v>5860</v>
      </c>
      <c r="H2707" s="831"/>
      <c r="I2707" s="831"/>
      <c r="J2707" s="822"/>
      <c r="K2707" s="822"/>
      <c r="L2707" s="831">
        <v>8</v>
      </c>
      <c r="M2707" s="831">
        <v>5656</v>
      </c>
      <c r="N2707" s="822">
        <v>1</v>
      </c>
      <c r="O2707" s="822">
        <v>707</v>
      </c>
      <c r="P2707" s="831"/>
      <c r="Q2707" s="831"/>
      <c r="R2707" s="827"/>
      <c r="S2707" s="832"/>
    </row>
    <row r="2708" spans="1:19" ht="14.45" customHeight="1" x14ac:dyDescent="0.2">
      <c r="A2708" s="821" t="s">
        <v>5435</v>
      </c>
      <c r="B2708" s="822" t="s">
        <v>5824</v>
      </c>
      <c r="C2708" s="822" t="s">
        <v>599</v>
      </c>
      <c r="D2708" s="822" t="s">
        <v>5427</v>
      </c>
      <c r="E2708" s="822" t="s">
        <v>5735</v>
      </c>
      <c r="F2708" s="822" t="s">
        <v>5861</v>
      </c>
      <c r="G2708" s="822" t="s">
        <v>5862</v>
      </c>
      <c r="H2708" s="831"/>
      <c r="I2708" s="831"/>
      <c r="J2708" s="822"/>
      <c r="K2708" s="822"/>
      <c r="L2708" s="831">
        <v>2</v>
      </c>
      <c r="M2708" s="831">
        <v>1086</v>
      </c>
      <c r="N2708" s="822">
        <v>1</v>
      </c>
      <c r="O2708" s="822">
        <v>543</v>
      </c>
      <c r="P2708" s="831"/>
      <c r="Q2708" s="831"/>
      <c r="R2708" s="827"/>
      <c r="S2708" s="832"/>
    </row>
    <row r="2709" spans="1:19" ht="14.45" customHeight="1" x14ac:dyDescent="0.2">
      <c r="A2709" s="821" t="s">
        <v>5435</v>
      </c>
      <c r="B2709" s="822" t="s">
        <v>5824</v>
      </c>
      <c r="C2709" s="822" t="s">
        <v>599</v>
      </c>
      <c r="D2709" s="822" t="s">
        <v>5427</v>
      </c>
      <c r="E2709" s="822" t="s">
        <v>5735</v>
      </c>
      <c r="F2709" s="822" t="s">
        <v>5776</v>
      </c>
      <c r="G2709" s="822" t="s">
        <v>5777</v>
      </c>
      <c r="H2709" s="831">
        <v>58</v>
      </c>
      <c r="I2709" s="831">
        <v>3422</v>
      </c>
      <c r="J2709" s="822">
        <v>0.70122950819672136</v>
      </c>
      <c r="K2709" s="822">
        <v>59</v>
      </c>
      <c r="L2709" s="831">
        <v>80</v>
      </c>
      <c r="M2709" s="831">
        <v>4880</v>
      </c>
      <c r="N2709" s="822">
        <v>1</v>
      </c>
      <c r="O2709" s="822">
        <v>61</v>
      </c>
      <c r="P2709" s="831"/>
      <c r="Q2709" s="831"/>
      <c r="R2709" s="827"/>
      <c r="S2709" s="832"/>
    </row>
    <row r="2710" spans="1:19" ht="14.45" customHeight="1" x14ac:dyDescent="0.2">
      <c r="A2710" s="821" t="s">
        <v>5435</v>
      </c>
      <c r="B2710" s="822" t="s">
        <v>5824</v>
      </c>
      <c r="C2710" s="822" t="s">
        <v>599</v>
      </c>
      <c r="D2710" s="822" t="s">
        <v>5427</v>
      </c>
      <c r="E2710" s="822" t="s">
        <v>5735</v>
      </c>
      <c r="F2710" s="822" t="s">
        <v>5782</v>
      </c>
      <c r="G2710" s="822" t="s">
        <v>5783</v>
      </c>
      <c r="H2710" s="831">
        <v>9</v>
      </c>
      <c r="I2710" s="831">
        <v>1044</v>
      </c>
      <c r="J2710" s="822">
        <v>9</v>
      </c>
      <c r="K2710" s="822">
        <v>116</v>
      </c>
      <c r="L2710" s="831">
        <v>1</v>
      </c>
      <c r="M2710" s="831">
        <v>116</v>
      </c>
      <c r="N2710" s="822">
        <v>1</v>
      </c>
      <c r="O2710" s="822">
        <v>116</v>
      </c>
      <c r="P2710" s="831"/>
      <c r="Q2710" s="831"/>
      <c r="R2710" s="827"/>
      <c r="S2710" s="832"/>
    </row>
    <row r="2711" spans="1:19" ht="14.45" customHeight="1" x14ac:dyDescent="0.2">
      <c r="A2711" s="821" t="s">
        <v>5435</v>
      </c>
      <c r="B2711" s="822" t="s">
        <v>5824</v>
      </c>
      <c r="C2711" s="822" t="s">
        <v>599</v>
      </c>
      <c r="D2711" s="822" t="s">
        <v>5427</v>
      </c>
      <c r="E2711" s="822" t="s">
        <v>5735</v>
      </c>
      <c r="F2711" s="822" t="s">
        <v>5865</v>
      </c>
      <c r="G2711" s="822" t="s">
        <v>5866</v>
      </c>
      <c r="H2711" s="831">
        <v>3</v>
      </c>
      <c r="I2711" s="831">
        <v>5835</v>
      </c>
      <c r="J2711" s="822">
        <v>1.4961538461538462</v>
      </c>
      <c r="K2711" s="822">
        <v>1945</v>
      </c>
      <c r="L2711" s="831">
        <v>2</v>
      </c>
      <c r="M2711" s="831">
        <v>3900</v>
      </c>
      <c r="N2711" s="822">
        <v>1</v>
      </c>
      <c r="O2711" s="822">
        <v>1950</v>
      </c>
      <c r="P2711" s="831"/>
      <c r="Q2711" s="831"/>
      <c r="R2711" s="827"/>
      <c r="S2711" s="832"/>
    </row>
    <row r="2712" spans="1:19" ht="14.45" customHeight="1" x14ac:dyDescent="0.2">
      <c r="A2712" s="821" t="s">
        <v>5435</v>
      </c>
      <c r="B2712" s="822" t="s">
        <v>5824</v>
      </c>
      <c r="C2712" s="822" t="s">
        <v>599</v>
      </c>
      <c r="D2712" s="822" t="s">
        <v>2901</v>
      </c>
      <c r="E2712" s="822" t="s">
        <v>5735</v>
      </c>
      <c r="F2712" s="822" t="s">
        <v>5752</v>
      </c>
      <c r="G2712" s="822" t="s">
        <v>5753</v>
      </c>
      <c r="H2712" s="831"/>
      <c r="I2712" s="831"/>
      <c r="J2712" s="822"/>
      <c r="K2712" s="822"/>
      <c r="L2712" s="831"/>
      <c r="M2712" s="831"/>
      <c r="N2712" s="822"/>
      <c r="O2712" s="822"/>
      <c r="P2712" s="831">
        <v>3</v>
      </c>
      <c r="Q2712" s="831">
        <v>540</v>
      </c>
      <c r="R2712" s="827"/>
      <c r="S2712" s="832">
        <v>180</v>
      </c>
    </row>
    <row r="2713" spans="1:19" ht="14.45" customHeight="1" x14ac:dyDescent="0.2">
      <c r="A2713" s="821" t="s">
        <v>5435</v>
      </c>
      <c r="B2713" s="822" t="s">
        <v>5824</v>
      </c>
      <c r="C2713" s="822" t="s">
        <v>599</v>
      </c>
      <c r="D2713" s="822" t="s">
        <v>2901</v>
      </c>
      <c r="E2713" s="822" t="s">
        <v>5735</v>
      </c>
      <c r="F2713" s="822" t="s">
        <v>5760</v>
      </c>
      <c r="G2713" s="822" t="s">
        <v>5761</v>
      </c>
      <c r="H2713" s="831"/>
      <c r="I2713" s="831"/>
      <c r="J2713" s="822"/>
      <c r="K2713" s="822"/>
      <c r="L2713" s="831">
        <v>1</v>
      </c>
      <c r="M2713" s="831">
        <v>33.33</v>
      </c>
      <c r="N2713" s="822">
        <v>1</v>
      </c>
      <c r="O2713" s="822">
        <v>33.33</v>
      </c>
      <c r="P2713" s="831">
        <v>23</v>
      </c>
      <c r="Q2713" s="831">
        <v>766.67000000000007</v>
      </c>
      <c r="R2713" s="827">
        <v>23.002400240024006</v>
      </c>
      <c r="S2713" s="832">
        <v>33.333478260869569</v>
      </c>
    </row>
    <row r="2714" spans="1:19" ht="14.45" customHeight="1" x14ac:dyDescent="0.2">
      <c r="A2714" s="821" t="s">
        <v>5435</v>
      </c>
      <c r="B2714" s="822" t="s">
        <v>5824</v>
      </c>
      <c r="C2714" s="822" t="s">
        <v>599</v>
      </c>
      <c r="D2714" s="822" t="s">
        <v>2901</v>
      </c>
      <c r="E2714" s="822" t="s">
        <v>5735</v>
      </c>
      <c r="F2714" s="822" t="s">
        <v>5857</v>
      </c>
      <c r="G2714" s="822" t="s">
        <v>5858</v>
      </c>
      <c r="H2714" s="831"/>
      <c r="I2714" s="831"/>
      <c r="J2714" s="822"/>
      <c r="K2714" s="822"/>
      <c r="L2714" s="831">
        <v>1</v>
      </c>
      <c r="M2714" s="831">
        <v>358</v>
      </c>
      <c r="N2714" s="822">
        <v>1</v>
      </c>
      <c r="O2714" s="822">
        <v>358</v>
      </c>
      <c r="P2714" s="831">
        <v>15</v>
      </c>
      <c r="Q2714" s="831">
        <v>5400</v>
      </c>
      <c r="R2714" s="827">
        <v>15.083798882681565</v>
      </c>
      <c r="S2714" s="832">
        <v>360</v>
      </c>
    </row>
    <row r="2715" spans="1:19" ht="14.45" customHeight="1" x14ac:dyDescent="0.2">
      <c r="A2715" s="821" t="s">
        <v>5435</v>
      </c>
      <c r="B2715" s="822" t="s">
        <v>5824</v>
      </c>
      <c r="C2715" s="822" t="s">
        <v>599</v>
      </c>
      <c r="D2715" s="822" t="s">
        <v>2901</v>
      </c>
      <c r="E2715" s="822" t="s">
        <v>5735</v>
      </c>
      <c r="F2715" s="822" t="s">
        <v>5859</v>
      </c>
      <c r="G2715" s="822" t="s">
        <v>5860</v>
      </c>
      <c r="H2715" s="831"/>
      <c r="I2715" s="831"/>
      <c r="J2715" s="822"/>
      <c r="K2715" s="822"/>
      <c r="L2715" s="831"/>
      <c r="M2715" s="831"/>
      <c r="N2715" s="822"/>
      <c r="O2715" s="822"/>
      <c r="P2715" s="831">
        <v>5</v>
      </c>
      <c r="Q2715" s="831">
        <v>3555</v>
      </c>
      <c r="R2715" s="827"/>
      <c r="S2715" s="832">
        <v>711</v>
      </c>
    </row>
    <row r="2716" spans="1:19" ht="14.45" customHeight="1" x14ac:dyDescent="0.2">
      <c r="A2716" s="821" t="s">
        <v>5435</v>
      </c>
      <c r="B2716" s="822" t="s">
        <v>5824</v>
      </c>
      <c r="C2716" s="822" t="s">
        <v>599</v>
      </c>
      <c r="D2716" s="822" t="s">
        <v>2908</v>
      </c>
      <c r="E2716" s="822" t="s">
        <v>5437</v>
      </c>
      <c r="F2716" s="822" t="s">
        <v>5438</v>
      </c>
      <c r="G2716" s="822" t="s">
        <v>5439</v>
      </c>
      <c r="H2716" s="831">
        <v>0.8</v>
      </c>
      <c r="I2716" s="831">
        <v>43.28</v>
      </c>
      <c r="J2716" s="822">
        <v>4.1321367194958943E-2</v>
      </c>
      <c r="K2716" s="822">
        <v>54.1</v>
      </c>
      <c r="L2716" s="831">
        <v>19.3</v>
      </c>
      <c r="M2716" s="831">
        <v>1047.4000000000001</v>
      </c>
      <c r="N2716" s="822">
        <v>1</v>
      </c>
      <c r="O2716" s="822">
        <v>54.269430051813472</v>
      </c>
      <c r="P2716" s="831"/>
      <c r="Q2716" s="831"/>
      <c r="R2716" s="827"/>
      <c r="S2716" s="832"/>
    </row>
    <row r="2717" spans="1:19" ht="14.45" customHeight="1" x14ac:dyDescent="0.2">
      <c r="A2717" s="821" t="s">
        <v>5435</v>
      </c>
      <c r="B2717" s="822" t="s">
        <v>5824</v>
      </c>
      <c r="C2717" s="822" t="s">
        <v>599</v>
      </c>
      <c r="D2717" s="822" t="s">
        <v>2908</v>
      </c>
      <c r="E2717" s="822" t="s">
        <v>5437</v>
      </c>
      <c r="F2717" s="822" t="s">
        <v>5440</v>
      </c>
      <c r="G2717" s="822" t="s">
        <v>5439</v>
      </c>
      <c r="H2717" s="831">
        <v>1.2</v>
      </c>
      <c r="I2717" s="831">
        <v>129.91</v>
      </c>
      <c r="J2717" s="822">
        <v>0.15736938377487855</v>
      </c>
      <c r="K2717" s="822">
        <v>108.25833333333334</v>
      </c>
      <c r="L2717" s="831">
        <v>7.6000000000000005</v>
      </c>
      <c r="M2717" s="831">
        <v>825.51</v>
      </c>
      <c r="N2717" s="822">
        <v>1</v>
      </c>
      <c r="O2717" s="822">
        <v>108.61973684210525</v>
      </c>
      <c r="P2717" s="831"/>
      <c r="Q2717" s="831"/>
      <c r="R2717" s="827"/>
      <c r="S2717" s="832"/>
    </row>
    <row r="2718" spans="1:19" ht="14.45" customHeight="1" x14ac:dyDescent="0.2">
      <c r="A2718" s="821" t="s">
        <v>5435</v>
      </c>
      <c r="B2718" s="822" t="s">
        <v>5824</v>
      </c>
      <c r="C2718" s="822" t="s">
        <v>599</v>
      </c>
      <c r="D2718" s="822" t="s">
        <v>2908</v>
      </c>
      <c r="E2718" s="822" t="s">
        <v>5437</v>
      </c>
      <c r="F2718" s="822" t="s">
        <v>5442</v>
      </c>
      <c r="G2718" s="822" t="s">
        <v>5443</v>
      </c>
      <c r="H2718" s="831">
        <v>0.2</v>
      </c>
      <c r="I2718" s="831">
        <v>2.57</v>
      </c>
      <c r="J2718" s="822"/>
      <c r="K2718" s="822">
        <v>12.849999999999998</v>
      </c>
      <c r="L2718" s="831"/>
      <c r="M2718" s="831"/>
      <c r="N2718" s="822"/>
      <c r="O2718" s="822"/>
      <c r="P2718" s="831">
        <v>8</v>
      </c>
      <c r="Q2718" s="831">
        <v>102.9</v>
      </c>
      <c r="R2718" s="827"/>
      <c r="S2718" s="832">
        <v>12.862500000000001</v>
      </c>
    </row>
    <row r="2719" spans="1:19" ht="14.45" customHeight="1" x14ac:dyDescent="0.2">
      <c r="A2719" s="821" t="s">
        <v>5435</v>
      </c>
      <c r="B2719" s="822" t="s">
        <v>5824</v>
      </c>
      <c r="C2719" s="822" t="s">
        <v>599</v>
      </c>
      <c r="D2719" s="822" t="s">
        <v>2908</v>
      </c>
      <c r="E2719" s="822" t="s">
        <v>5437</v>
      </c>
      <c r="F2719" s="822" t="s">
        <v>5444</v>
      </c>
      <c r="G2719" s="822" t="s">
        <v>5445</v>
      </c>
      <c r="H2719" s="831">
        <v>5.0999999999999996</v>
      </c>
      <c r="I2719" s="831">
        <v>1016.1</v>
      </c>
      <c r="J2719" s="822">
        <v>0.7155633802816902</v>
      </c>
      <c r="K2719" s="822">
        <v>199.23529411764707</v>
      </c>
      <c r="L2719" s="831">
        <v>8.1999999999999993</v>
      </c>
      <c r="M2719" s="831">
        <v>1420</v>
      </c>
      <c r="N2719" s="822">
        <v>1</v>
      </c>
      <c r="O2719" s="822">
        <v>173.17073170731709</v>
      </c>
      <c r="P2719" s="831">
        <v>5.8999999999999995</v>
      </c>
      <c r="Q2719" s="831">
        <v>1211.8599999999999</v>
      </c>
      <c r="R2719" s="827">
        <v>0.85342253521126754</v>
      </c>
      <c r="S2719" s="832">
        <v>205.4</v>
      </c>
    </row>
    <row r="2720" spans="1:19" ht="14.45" customHeight="1" x14ac:dyDescent="0.2">
      <c r="A2720" s="821" t="s">
        <v>5435</v>
      </c>
      <c r="B2720" s="822" t="s">
        <v>5824</v>
      </c>
      <c r="C2720" s="822" t="s">
        <v>599</v>
      </c>
      <c r="D2720" s="822" t="s">
        <v>2908</v>
      </c>
      <c r="E2720" s="822" t="s">
        <v>5437</v>
      </c>
      <c r="F2720" s="822" t="s">
        <v>5446</v>
      </c>
      <c r="G2720" s="822"/>
      <c r="H2720" s="831">
        <v>1</v>
      </c>
      <c r="I2720" s="831">
        <v>4742.3999999999996</v>
      </c>
      <c r="J2720" s="822"/>
      <c r="K2720" s="822">
        <v>4742.3999999999996</v>
      </c>
      <c r="L2720" s="831"/>
      <c r="M2720" s="831"/>
      <c r="N2720" s="822"/>
      <c r="O2720" s="822"/>
      <c r="P2720" s="831"/>
      <c r="Q2720" s="831"/>
      <c r="R2720" s="827"/>
      <c r="S2720" s="832"/>
    </row>
    <row r="2721" spans="1:19" ht="14.45" customHeight="1" x14ac:dyDescent="0.2">
      <c r="A2721" s="821" t="s">
        <v>5435</v>
      </c>
      <c r="B2721" s="822" t="s">
        <v>5824</v>
      </c>
      <c r="C2721" s="822" t="s">
        <v>599</v>
      </c>
      <c r="D2721" s="822" t="s">
        <v>2908</v>
      </c>
      <c r="E2721" s="822" t="s">
        <v>5437</v>
      </c>
      <c r="F2721" s="822" t="s">
        <v>5447</v>
      </c>
      <c r="G2721" s="822" t="s">
        <v>1211</v>
      </c>
      <c r="H2721" s="831"/>
      <c r="I2721" s="831"/>
      <c r="J2721" s="822"/>
      <c r="K2721" s="822"/>
      <c r="L2721" s="831">
        <v>0.1</v>
      </c>
      <c r="M2721" s="831">
        <v>5.07</v>
      </c>
      <c r="N2721" s="822">
        <v>1</v>
      </c>
      <c r="O2721" s="822">
        <v>50.7</v>
      </c>
      <c r="P2721" s="831"/>
      <c r="Q2721" s="831"/>
      <c r="R2721" s="827"/>
      <c r="S2721" s="832"/>
    </row>
    <row r="2722" spans="1:19" ht="14.45" customHeight="1" x14ac:dyDescent="0.2">
      <c r="A2722" s="821" t="s">
        <v>5435</v>
      </c>
      <c r="B2722" s="822" t="s">
        <v>5824</v>
      </c>
      <c r="C2722" s="822" t="s">
        <v>599</v>
      </c>
      <c r="D2722" s="822" t="s">
        <v>2908</v>
      </c>
      <c r="E2722" s="822" t="s">
        <v>5437</v>
      </c>
      <c r="F2722" s="822" t="s">
        <v>5448</v>
      </c>
      <c r="G2722" s="822" t="s">
        <v>1341</v>
      </c>
      <c r="H2722" s="831">
        <v>157</v>
      </c>
      <c r="I2722" s="831">
        <v>2135.7200000000003</v>
      </c>
      <c r="J2722" s="822">
        <v>3.4726025169913171</v>
      </c>
      <c r="K2722" s="822">
        <v>13.603312101910829</v>
      </c>
      <c r="L2722" s="831">
        <v>46</v>
      </c>
      <c r="M2722" s="831">
        <v>615.0200000000001</v>
      </c>
      <c r="N2722" s="822">
        <v>1</v>
      </c>
      <c r="O2722" s="822">
        <v>13.370000000000003</v>
      </c>
      <c r="P2722" s="831"/>
      <c r="Q2722" s="831"/>
      <c r="R2722" s="827"/>
      <c r="S2722" s="832"/>
    </row>
    <row r="2723" spans="1:19" ht="14.45" customHeight="1" x14ac:dyDescent="0.2">
      <c r="A2723" s="821" t="s">
        <v>5435</v>
      </c>
      <c r="B2723" s="822" t="s">
        <v>5824</v>
      </c>
      <c r="C2723" s="822" t="s">
        <v>599</v>
      </c>
      <c r="D2723" s="822" t="s">
        <v>2908</v>
      </c>
      <c r="E2723" s="822" t="s">
        <v>5437</v>
      </c>
      <c r="F2723" s="822" t="s">
        <v>5455</v>
      </c>
      <c r="G2723" s="822" t="s">
        <v>5456</v>
      </c>
      <c r="H2723" s="831">
        <v>1</v>
      </c>
      <c r="I2723" s="831">
        <v>20795.009999999998</v>
      </c>
      <c r="J2723" s="822">
        <v>1.0162844911004896</v>
      </c>
      <c r="K2723" s="822">
        <v>20795.009999999998</v>
      </c>
      <c r="L2723" s="831">
        <v>1</v>
      </c>
      <c r="M2723" s="831">
        <v>20461.8</v>
      </c>
      <c r="N2723" s="822">
        <v>1</v>
      </c>
      <c r="O2723" s="822">
        <v>20461.8</v>
      </c>
      <c r="P2723" s="831">
        <v>4</v>
      </c>
      <c r="Q2723" s="831">
        <v>81614</v>
      </c>
      <c r="R2723" s="827">
        <v>3.9886031531927788</v>
      </c>
      <c r="S2723" s="832">
        <v>20403.5</v>
      </c>
    </row>
    <row r="2724" spans="1:19" ht="14.45" customHeight="1" x14ac:dyDescent="0.2">
      <c r="A2724" s="821" t="s">
        <v>5435</v>
      </c>
      <c r="B2724" s="822" t="s">
        <v>5824</v>
      </c>
      <c r="C2724" s="822" t="s">
        <v>599</v>
      </c>
      <c r="D2724" s="822" t="s">
        <v>2908</v>
      </c>
      <c r="E2724" s="822" t="s">
        <v>5437</v>
      </c>
      <c r="F2724" s="822" t="s">
        <v>5468</v>
      </c>
      <c r="G2724" s="822" t="s">
        <v>5469</v>
      </c>
      <c r="H2724" s="831">
        <v>2</v>
      </c>
      <c r="I2724" s="831">
        <v>16589.14</v>
      </c>
      <c r="J2724" s="822">
        <v>0.25105694551221902</v>
      </c>
      <c r="K2724" s="822">
        <v>8294.57</v>
      </c>
      <c r="L2724" s="831">
        <v>8</v>
      </c>
      <c r="M2724" s="831">
        <v>66077.2</v>
      </c>
      <c r="N2724" s="822">
        <v>1</v>
      </c>
      <c r="O2724" s="822">
        <v>8259.65</v>
      </c>
      <c r="P2724" s="831"/>
      <c r="Q2724" s="831"/>
      <c r="R2724" s="827"/>
      <c r="S2724" s="832"/>
    </row>
    <row r="2725" spans="1:19" ht="14.45" customHeight="1" x14ac:dyDescent="0.2">
      <c r="A2725" s="821" t="s">
        <v>5435</v>
      </c>
      <c r="B2725" s="822" t="s">
        <v>5824</v>
      </c>
      <c r="C2725" s="822" t="s">
        <v>599</v>
      </c>
      <c r="D2725" s="822" t="s">
        <v>2908</v>
      </c>
      <c r="E2725" s="822" t="s">
        <v>5437</v>
      </c>
      <c r="F2725" s="822" t="s">
        <v>5479</v>
      </c>
      <c r="G2725" s="822" t="s">
        <v>2057</v>
      </c>
      <c r="H2725" s="831"/>
      <c r="I2725" s="831"/>
      <c r="J2725" s="822"/>
      <c r="K2725" s="822"/>
      <c r="L2725" s="831">
        <v>40</v>
      </c>
      <c r="M2725" s="831">
        <v>51634.400000000001</v>
      </c>
      <c r="N2725" s="822">
        <v>1</v>
      </c>
      <c r="O2725" s="822">
        <v>1290.8600000000001</v>
      </c>
      <c r="P2725" s="831">
        <v>2</v>
      </c>
      <c r="Q2725" s="831">
        <v>3161.6</v>
      </c>
      <c r="R2725" s="827">
        <v>6.1230497497792163E-2</v>
      </c>
      <c r="S2725" s="832">
        <v>1580.8</v>
      </c>
    </row>
    <row r="2726" spans="1:19" ht="14.45" customHeight="1" x14ac:dyDescent="0.2">
      <c r="A2726" s="821" t="s">
        <v>5435</v>
      </c>
      <c r="B2726" s="822" t="s">
        <v>5824</v>
      </c>
      <c r="C2726" s="822" t="s">
        <v>599</v>
      </c>
      <c r="D2726" s="822" t="s">
        <v>2908</v>
      </c>
      <c r="E2726" s="822" t="s">
        <v>5437</v>
      </c>
      <c r="F2726" s="822" t="s">
        <v>5480</v>
      </c>
      <c r="G2726" s="822" t="s">
        <v>654</v>
      </c>
      <c r="H2726" s="831"/>
      <c r="I2726" s="831"/>
      <c r="J2726" s="822"/>
      <c r="K2726" s="822"/>
      <c r="L2726" s="831"/>
      <c r="M2726" s="831"/>
      <c r="N2726" s="822"/>
      <c r="O2726" s="822"/>
      <c r="P2726" s="831">
        <v>0.1</v>
      </c>
      <c r="Q2726" s="831">
        <v>4.67</v>
      </c>
      <c r="R2726" s="827"/>
      <c r="S2726" s="832">
        <v>46.699999999999996</v>
      </c>
    </row>
    <row r="2727" spans="1:19" ht="14.45" customHeight="1" x14ac:dyDescent="0.2">
      <c r="A2727" s="821" t="s">
        <v>5435</v>
      </c>
      <c r="B2727" s="822" t="s">
        <v>5824</v>
      </c>
      <c r="C2727" s="822" t="s">
        <v>599</v>
      </c>
      <c r="D2727" s="822" t="s">
        <v>2908</v>
      </c>
      <c r="E2727" s="822" t="s">
        <v>5437</v>
      </c>
      <c r="F2727" s="822" t="s">
        <v>5481</v>
      </c>
      <c r="G2727" s="822" t="s">
        <v>1298</v>
      </c>
      <c r="H2727" s="831">
        <v>9.6000000000000014</v>
      </c>
      <c r="I2727" s="831">
        <v>1736.5799999999997</v>
      </c>
      <c r="J2727" s="822">
        <v>0.26057129481387226</v>
      </c>
      <c r="K2727" s="822">
        <v>180.89374999999995</v>
      </c>
      <c r="L2727" s="831">
        <v>38</v>
      </c>
      <c r="M2727" s="831">
        <v>6664.5099999999993</v>
      </c>
      <c r="N2727" s="822">
        <v>1</v>
      </c>
      <c r="O2727" s="822">
        <v>175.38184210526313</v>
      </c>
      <c r="P2727" s="831">
        <v>18.2</v>
      </c>
      <c r="Q2727" s="831">
        <v>3188.64</v>
      </c>
      <c r="R2727" s="827">
        <v>0.47845077882695053</v>
      </c>
      <c r="S2727" s="832">
        <v>175.2</v>
      </c>
    </row>
    <row r="2728" spans="1:19" ht="14.45" customHeight="1" x14ac:dyDescent="0.2">
      <c r="A2728" s="821" t="s">
        <v>5435</v>
      </c>
      <c r="B2728" s="822" t="s">
        <v>5824</v>
      </c>
      <c r="C2728" s="822" t="s">
        <v>599</v>
      </c>
      <c r="D2728" s="822" t="s">
        <v>2908</v>
      </c>
      <c r="E2728" s="822" t="s">
        <v>5437</v>
      </c>
      <c r="F2728" s="822" t="s">
        <v>5482</v>
      </c>
      <c r="G2728" s="822" t="s">
        <v>816</v>
      </c>
      <c r="H2728" s="831">
        <v>0.2</v>
      </c>
      <c r="I2728" s="831">
        <v>17.03</v>
      </c>
      <c r="J2728" s="822">
        <v>9.7537227949599098E-2</v>
      </c>
      <c r="K2728" s="822">
        <v>85.15</v>
      </c>
      <c r="L2728" s="831">
        <v>2.9</v>
      </c>
      <c r="M2728" s="831">
        <v>174.6</v>
      </c>
      <c r="N2728" s="822">
        <v>1</v>
      </c>
      <c r="O2728" s="822">
        <v>60.206896551724135</v>
      </c>
      <c r="P2728" s="831">
        <v>12.6</v>
      </c>
      <c r="Q2728" s="831">
        <v>754.73000000000013</v>
      </c>
      <c r="R2728" s="827">
        <v>4.3226231386025207</v>
      </c>
      <c r="S2728" s="832">
        <v>59.899206349206359</v>
      </c>
    </row>
    <row r="2729" spans="1:19" ht="14.45" customHeight="1" x14ac:dyDescent="0.2">
      <c r="A2729" s="821" t="s">
        <v>5435</v>
      </c>
      <c r="B2729" s="822" t="s">
        <v>5824</v>
      </c>
      <c r="C2729" s="822" t="s">
        <v>599</v>
      </c>
      <c r="D2729" s="822" t="s">
        <v>2908</v>
      </c>
      <c r="E2729" s="822" t="s">
        <v>5437</v>
      </c>
      <c r="F2729" s="822" t="s">
        <v>5483</v>
      </c>
      <c r="G2729" s="822" t="s">
        <v>3632</v>
      </c>
      <c r="H2729" s="831">
        <v>1.1299999999999999</v>
      </c>
      <c r="I2729" s="831">
        <v>775.31999999999994</v>
      </c>
      <c r="J2729" s="822">
        <v>14.124977227181635</v>
      </c>
      <c r="K2729" s="822">
        <v>686.12389380530976</v>
      </c>
      <c r="L2729" s="831">
        <v>0.08</v>
      </c>
      <c r="M2729" s="831">
        <v>54.89</v>
      </c>
      <c r="N2729" s="822">
        <v>1</v>
      </c>
      <c r="O2729" s="822">
        <v>686.125</v>
      </c>
      <c r="P2729" s="831">
        <v>0.05</v>
      </c>
      <c r="Q2729" s="831">
        <v>34.299999999999997</v>
      </c>
      <c r="R2729" s="827">
        <v>0.62488613590817998</v>
      </c>
      <c r="S2729" s="832">
        <v>685.99999999999989</v>
      </c>
    </row>
    <row r="2730" spans="1:19" ht="14.45" customHeight="1" x14ac:dyDescent="0.2">
      <c r="A2730" s="821" t="s">
        <v>5435</v>
      </c>
      <c r="B2730" s="822" t="s">
        <v>5824</v>
      </c>
      <c r="C2730" s="822" t="s">
        <v>599</v>
      </c>
      <c r="D2730" s="822" t="s">
        <v>2908</v>
      </c>
      <c r="E2730" s="822" t="s">
        <v>5437</v>
      </c>
      <c r="F2730" s="822" t="s">
        <v>5484</v>
      </c>
      <c r="G2730" s="822" t="s">
        <v>3632</v>
      </c>
      <c r="H2730" s="831">
        <v>3.14</v>
      </c>
      <c r="I2730" s="831">
        <v>538.66000000000008</v>
      </c>
      <c r="J2730" s="822"/>
      <c r="K2730" s="822">
        <v>171.54777070063696</v>
      </c>
      <c r="L2730" s="831"/>
      <c r="M2730" s="831"/>
      <c r="N2730" s="822"/>
      <c r="O2730" s="822"/>
      <c r="P2730" s="831"/>
      <c r="Q2730" s="831"/>
      <c r="R2730" s="827"/>
      <c r="S2730" s="832"/>
    </row>
    <row r="2731" spans="1:19" ht="14.45" customHeight="1" x14ac:dyDescent="0.2">
      <c r="A2731" s="821" t="s">
        <v>5435</v>
      </c>
      <c r="B2731" s="822" t="s">
        <v>5824</v>
      </c>
      <c r="C2731" s="822" t="s">
        <v>599</v>
      </c>
      <c r="D2731" s="822" t="s">
        <v>2908</v>
      </c>
      <c r="E2731" s="822" t="s">
        <v>5437</v>
      </c>
      <c r="F2731" s="822" t="s">
        <v>5485</v>
      </c>
      <c r="G2731" s="822" t="s">
        <v>3632</v>
      </c>
      <c r="H2731" s="831">
        <v>7.9700000000000006</v>
      </c>
      <c r="I2731" s="831">
        <v>2734.42</v>
      </c>
      <c r="J2731" s="822">
        <v>3.6728274009402284</v>
      </c>
      <c r="K2731" s="822">
        <v>343.08908406524466</v>
      </c>
      <c r="L2731" s="831">
        <v>2.17</v>
      </c>
      <c r="M2731" s="831">
        <v>744.5</v>
      </c>
      <c r="N2731" s="822">
        <v>1</v>
      </c>
      <c r="O2731" s="822">
        <v>343.08755760368666</v>
      </c>
      <c r="P2731" s="831">
        <v>1</v>
      </c>
      <c r="Q2731" s="831">
        <v>343.09</v>
      </c>
      <c r="R2731" s="827">
        <v>0.46083277367360642</v>
      </c>
      <c r="S2731" s="832">
        <v>343.09</v>
      </c>
    </row>
    <row r="2732" spans="1:19" ht="14.45" customHeight="1" x14ac:dyDescent="0.2">
      <c r="A2732" s="821" t="s">
        <v>5435</v>
      </c>
      <c r="B2732" s="822" t="s">
        <v>5824</v>
      </c>
      <c r="C2732" s="822" t="s">
        <v>599</v>
      </c>
      <c r="D2732" s="822" t="s">
        <v>2908</v>
      </c>
      <c r="E2732" s="822" t="s">
        <v>5437</v>
      </c>
      <c r="F2732" s="822" t="s">
        <v>5486</v>
      </c>
      <c r="G2732" s="822" t="s">
        <v>1392</v>
      </c>
      <c r="H2732" s="831"/>
      <c r="I2732" s="831"/>
      <c r="J2732" s="822"/>
      <c r="K2732" s="822"/>
      <c r="L2732" s="831">
        <v>1</v>
      </c>
      <c r="M2732" s="831">
        <v>44.55</v>
      </c>
      <c r="N2732" s="822">
        <v>1</v>
      </c>
      <c r="O2732" s="822">
        <v>44.55</v>
      </c>
      <c r="P2732" s="831"/>
      <c r="Q2732" s="831"/>
      <c r="R2732" s="827"/>
      <c r="S2732" s="832"/>
    </row>
    <row r="2733" spans="1:19" ht="14.45" customHeight="1" x14ac:dyDescent="0.2">
      <c r="A2733" s="821" t="s">
        <v>5435</v>
      </c>
      <c r="B2733" s="822" t="s">
        <v>5824</v>
      </c>
      <c r="C2733" s="822" t="s">
        <v>599</v>
      </c>
      <c r="D2733" s="822" t="s">
        <v>2908</v>
      </c>
      <c r="E2733" s="822" t="s">
        <v>5437</v>
      </c>
      <c r="F2733" s="822" t="s">
        <v>5487</v>
      </c>
      <c r="G2733" s="822" t="s">
        <v>807</v>
      </c>
      <c r="H2733" s="831"/>
      <c r="I2733" s="831"/>
      <c r="J2733" s="822"/>
      <c r="K2733" s="822"/>
      <c r="L2733" s="831">
        <v>0.04</v>
      </c>
      <c r="M2733" s="831">
        <v>8.34</v>
      </c>
      <c r="N2733" s="822">
        <v>1</v>
      </c>
      <c r="O2733" s="822">
        <v>208.5</v>
      </c>
      <c r="P2733" s="831"/>
      <c r="Q2733" s="831"/>
      <c r="R2733" s="827"/>
      <c r="S2733" s="832"/>
    </row>
    <row r="2734" spans="1:19" ht="14.45" customHeight="1" x14ac:dyDescent="0.2">
      <c r="A2734" s="821" t="s">
        <v>5435</v>
      </c>
      <c r="B2734" s="822" t="s">
        <v>5824</v>
      </c>
      <c r="C2734" s="822" t="s">
        <v>599</v>
      </c>
      <c r="D2734" s="822" t="s">
        <v>2908</v>
      </c>
      <c r="E2734" s="822" t="s">
        <v>5437</v>
      </c>
      <c r="F2734" s="822" t="s">
        <v>5488</v>
      </c>
      <c r="G2734" s="822" t="s">
        <v>5489</v>
      </c>
      <c r="H2734" s="831">
        <v>6.1</v>
      </c>
      <c r="I2734" s="831">
        <v>715.53</v>
      </c>
      <c r="J2734" s="822">
        <v>0.53043478260869559</v>
      </c>
      <c r="K2734" s="822">
        <v>117.3</v>
      </c>
      <c r="L2734" s="831">
        <v>11.5</v>
      </c>
      <c r="M2734" s="831">
        <v>1348.95</v>
      </c>
      <c r="N2734" s="822">
        <v>1</v>
      </c>
      <c r="O2734" s="822">
        <v>117.3</v>
      </c>
      <c r="P2734" s="831">
        <v>2.9</v>
      </c>
      <c r="Q2734" s="831">
        <v>340.16999999999996</v>
      </c>
      <c r="R2734" s="827">
        <v>0.25217391304347825</v>
      </c>
      <c r="S2734" s="832">
        <v>117.29999999999998</v>
      </c>
    </row>
    <row r="2735" spans="1:19" ht="14.45" customHeight="1" x14ac:dyDescent="0.2">
      <c r="A2735" s="821" t="s">
        <v>5435</v>
      </c>
      <c r="B2735" s="822" t="s">
        <v>5824</v>
      </c>
      <c r="C2735" s="822" t="s">
        <v>599</v>
      </c>
      <c r="D2735" s="822" t="s">
        <v>2908</v>
      </c>
      <c r="E2735" s="822" t="s">
        <v>5437</v>
      </c>
      <c r="F2735" s="822" t="s">
        <v>5490</v>
      </c>
      <c r="G2735" s="822" t="s">
        <v>4160</v>
      </c>
      <c r="H2735" s="831">
        <v>2.6</v>
      </c>
      <c r="I2735" s="831">
        <v>232.7</v>
      </c>
      <c r="J2735" s="822">
        <v>17.509405568096312</v>
      </c>
      <c r="K2735" s="822">
        <v>89.499999999999986</v>
      </c>
      <c r="L2735" s="831">
        <v>0.2</v>
      </c>
      <c r="M2735" s="831">
        <v>13.29</v>
      </c>
      <c r="N2735" s="822">
        <v>1</v>
      </c>
      <c r="O2735" s="822">
        <v>66.449999999999989</v>
      </c>
      <c r="P2735" s="831"/>
      <c r="Q2735" s="831"/>
      <c r="R2735" s="827"/>
      <c r="S2735" s="832"/>
    </row>
    <row r="2736" spans="1:19" ht="14.45" customHeight="1" x14ac:dyDescent="0.2">
      <c r="A2736" s="821" t="s">
        <v>5435</v>
      </c>
      <c r="B2736" s="822" t="s">
        <v>5824</v>
      </c>
      <c r="C2736" s="822" t="s">
        <v>599</v>
      </c>
      <c r="D2736" s="822" t="s">
        <v>2908</v>
      </c>
      <c r="E2736" s="822" t="s">
        <v>5437</v>
      </c>
      <c r="F2736" s="822" t="s">
        <v>5826</v>
      </c>
      <c r="G2736" s="822" t="s">
        <v>5492</v>
      </c>
      <c r="H2736" s="831"/>
      <c r="I2736" s="831"/>
      <c r="J2736" s="822"/>
      <c r="K2736" s="822"/>
      <c r="L2736" s="831">
        <v>2.34</v>
      </c>
      <c r="M2736" s="831">
        <v>8298.99</v>
      </c>
      <c r="N2736" s="822">
        <v>1</v>
      </c>
      <c r="O2736" s="822">
        <v>3546.5769230769233</v>
      </c>
      <c r="P2736" s="831"/>
      <c r="Q2736" s="831"/>
      <c r="R2736" s="827"/>
      <c r="S2736" s="832"/>
    </row>
    <row r="2737" spans="1:19" ht="14.45" customHeight="1" x14ac:dyDescent="0.2">
      <c r="A2737" s="821" t="s">
        <v>5435</v>
      </c>
      <c r="B2737" s="822" t="s">
        <v>5824</v>
      </c>
      <c r="C2737" s="822" t="s">
        <v>599</v>
      </c>
      <c r="D2737" s="822" t="s">
        <v>2908</v>
      </c>
      <c r="E2737" s="822" t="s">
        <v>5437</v>
      </c>
      <c r="F2737" s="822" t="s">
        <v>5491</v>
      </c>
      <c r="G2737" s="822" t="s">
        <v>5492</v>
      </c>
      <c r="H2737" s="831"/>
      <c r="I2737" s="831"/>
      <c r="J2737" s="822"/>
      <c r="K2737" s="822"/>
      <c r="L2737" s="831">
        <v>1.9</v>
      </c>
      <c r="M2737" s="831">
        <v>36732.58</v>
      </c>
      <c r="N2737" s="822">
        <v>1</v>
      </c>
      <c r="O2737" s="822">
        <v>19332.936842105264</v>
      </c>
      <c r="P2737" s="831"/>
      <c r="Q2737" s="831"/>
      <c r="R2737" s="827"/>
      <c r="S2737" s="832"/>
    </row>
    <row r="2738" spans="1:19" ht="14.45" customHeight="1" x14ac:dyDescent="0.2">
      <c r="A2738" s="821" t="s">
        <v>5435</v>
      </c>
      <c r="B2738" s="822" t="s">
        <v>5824</v>
      </c>
      <c r="C2738" s="822" t="s">
        <v>599</v>
      </c>
      <c r="D2738" s="822" t="s">
        <v>2908</v>
      </c>
      <c r="E2738" s="822" t="s">
        <v>5437</v>
      </c>
      <c r="F2738" s="822" t="s">
        <v>5493</v>
      </c>
      <c r="G2738" s="822" t="s">
        <v>945</v>
      </c>
      <c r="H2738" s="831">
        <v>0.12</v>
      </c>
      <c r="I2738" s="831">
        <v>24.08</v>
      </c>
      <c r="J2738" s="822">
        <v>0.10712220294497085</v>
      </c>
      <c r="K2738" s="822">
        <v>200.66666666666666</v>
      </c>
      <c r="L2738" s="831">
        <v>1.2100000000000002</v>
      </c>
      <c r="M2738" s="831">
        <v>224.79</v>
      </c>
      <c r="N2738" s="822">
        <v>1</v>
      </c>
      <c r="O2738" s="822">
        <v>185.7768595041322</v>
      </c>
      <c r="P2738" s="831"/>
      <c r="Q2738" s="831"/>
      <c r="R2738" s="827"/>
      <c r="S2738" s="832"/>
    </row>
    <row r="2739" spans="1:19" ht="14.45" customHeight="1" x14ac:dyDescent="0.2">
      <c r="A2739" s="821" t="s">
        <v>5435</v>
      </c>
      <c r="B2739" s="822" t="s">
        <v>5824</v>
      </c>
      <c r="C2739" s="822" t="s">
        <v>599</v>
      </c>
      <c r="D2739" s="822" t="s">
        <v>2908</v>
      </c>
      <c r="E2739" s="822" t="s">
        <v>5437</v>
      </c>
      <c r="F2739" s="822" t="s">
        <v>5494</v>
      </c>
      <c r="G2739" s="822" t="s">
        <v>2512</v>
      </c>
      <c r="H2739" s="831">
        <v>13.850000000000001</v>
      </c>
      <c r="I2739" s="831">
        <v>32587.52</v>
      </c>
      <c r="J2739" s="822"/>
      <c r="K2739" s="822">
        <v>2352.8895306859204</v>
      </c>
      <c r="L2739" s="831"/>
      <c r="M2739" s="831"/>
      <c r="N2739" s="822"/>
      <c r="O2739" s="822"/>
      <c r="P2739" s="831"/>
      <c r="Q2739" s="831"/>
      <c r="R2739" s="827"/>
      <c r="S2739" s="832"/>
    </row>
    <row r="2740" spans="1:19" ht="14.45" customHeight="1" x14ac:dyDescent="0.2">
      <c r="A2740" s="821" t="s">
        <v>5435</v>
      </c>
      <c r="B2740" s="822" t="s">
        <v>5824</v>
      </c>
      <c r="C2740" s="822" t="s">
        <v>599</v>
      </c>
      <c r="D2740" s="822" t="s">
        <v>2908</v>
      </c>
      <c r="E2740" s="822" t="s">
        <v>5437</v>
      </c>
      <c r="F2740" s="822" t="s">
        <v>5497</v>
      </c>
      <c r="G2740" s="822"/>
      <c r="H2740" s="831">
        <v>0.17</v>
      </c>
      <c r="I2740" s="831">
        <v>84.62</v>
      </c>
      <c r="J2740" s="822"/>
      <c r="K2740" s="822">
        <v>497.76470588235293</v>
      </c>
      <c r="L2740" s="831"/>
      <c r="M2740" s="831"/>
      <c r="N2740" s="822"/>
      <c r="O2740" s="822"/>
      <c r="P2740" s="831"/>
      <c r="Q2740" s="831"/>
      <c r="R2740" s="827"/>
      <c r="S2740" s="832"/>
    </row>
    <row r="2741" spans="1:19" ht="14.45" customHeight="1" x14ac:dyDescent="0.2">
      <c r="A2741" s="821" t="s">
        <v>5435</v>
      </c>
      <c r="B2741" s="822" t="s">
        <v>5824</v>
      </c>
      <c r="C2741" s="822" t="s">
        <v>599</v>
      </c>
      <c r="D2741" s="822" t="s">
        <v>2908</v>
      </c>
      <c r="E2741" s="822" t="s">
        <v>5437</v>
      </c>
      <c r="F2741" s="822" t="s">
        <v>5508</v>
      </c>
      <c r="G2741" s="822" t="s">
        <v>5509</v>
      </c>
      <c r="H2741" s="831">
        <v>11.080000000000002</v>
      </c>
      <c r="I2741" s="831">
        <v>2922.67</v>
      </c>
      <c r="J2741" s="822">
        <v>0.76797374457719891</v>
      </c>
      <c r="K2741" s="822">
        <v>263.77888086642594</v>
      </c>
      <c r="L2741" s="831">
        <v>48.320000000000007</v>
      </c>
      <c r="M2741" s="831">
        <v>3805.69</v>
      </c>
      <c r="N2741" s="822">
        <v>1</v>
      </c>
      <c r="O2741" s="822">
        <v>78.760140728476813</v>
      </c>
      <c r="P2741" s="831"/>
      <c r="Q2741" s="831"/>
      <c r="R2741" s="827"/>
      <c r="S2741" s="832"/>
    </row>
    <row r="2742" spans="1:19" ht="14.45" customHeight="1" x14ac:dyDescent="0.2">
      <c r="A2742" s="821" t="s">
        <v>5435</v>
      </c>
      <c r="B2742" s="822" t="s">
        <v>5824</v>
      </c>
      <c r="C2742" s="822" t="s">
        <v>599</v>
      </c>
      <c r="D2742" s="822" t="s">
        <v>2908</v>
      </c>
      <c r="E2742" s="822" t="s">
        <v>5437</v>
      </c>
      <c r="F2742" s="822" t="s">
        <v>5510</v>
      </c>
      <c r="G2742" s="822" t="s">
        <v>5456</v>
      </c>
      <c r="H2742" s="831"/>
      <c r="I2742" s="831"/>
      <c r="J2742" s="822"/>
      <c r="K2742" s="822"/>
      <c r="L2742" s="831"/>
      <c r="M2742" s="831"/>
      <c r="N2742" s="822"/>
      <c r="O2742" s="822"/>
      <c r="P2742" s="831">
        <v>1</v>
      </c>
      <c r="Q2742" s="831">
        <v>10050.4</v>
      </c>
      <c r="R2742" s="827"/>
      <c r="S2742" s="832">
        <v>10050.4</v>
      </c>
    </row>
    <row r="2743" spans="1:19" ht="14.45" customHeight="1" x14ac:dyDescent="0.2">
      <c r="A2743" s="821" t="s">
        <v>5435</v>
      </c>
      <c r="B2743" s="822" t="s">
        <v>5824</v>
      </c>
      <c r="C2743" s="822" t="s">
        <v>599</v>
      </c>
      <c r="D2743" s="822" t="s">
        <v>2908</v>
      </c>
      <c r="E2743" s="822" t="s">
        <v>5437</v>
      </c>
      <c r="F2743" s="822" t="s">
        <v>5515</v>
      </c>
      <c r="G2743" s="822" t="s">
        <v>5516</v>
      </c>
      <c r="H2743" s="831">
        <v>9</v>
      </c>
      <c r="I2743" s="831">
        <v>60404.58</v>
      </c>
      <c r="J2743" s="822">
        <v>0.31057712577522711</v>
      </c>
      <c r="K2743" s="822">
        <v>6711.62</v>
      </c>
      <c r="L2743" s="831">
        <v>29</v>
      </c>
      <c r="M2743" s="831">
        <v>194491.4</v>
      </c>
      <c r="N2743" s="822">
        <v>1</v>
      </c>
      <c r="O2743" s="822">
        <v>6706.5999999999995</v>
      </c>
      <c r="P2743" s="831">
        <v>13</v>
      </c>
      <c r="Q2743" s="831">
        <v>87183.82</v>
      </c>
      <c r="R2743" s="827">
        <v>0.44826568167024355</v>
      </c>
      <c r="S2743" s="832">
        <v>6706.4476923076927</v>
      </c>
    </row>
    <row r="2744" spans="1:19" ht="14.45" customHeight="1" x14ac:dyDescent="0.2">
      <c r="A2744" s="821" t="s">
        <v>5435</v>
      </c>
      <c r="B2744" s="822" t="s">
        <v>5824</v>
      </c>
      <c r="C2744" s="822" t="s">
        <v>599</v>
      </c>
      <c r="D2744" s="822" t="s">
        <v>2908</v>
      </c>
      <c r="E2744" s="822" t="s">
        <v>5437</v>
      </c>
      <c r="F2744" s="822" t="s">
        <v>5517</v>
      </c>
      <c r="G2744" s="822" t="s">
        <v>5509</v>
      </c>
      <c r="H2744" s="831">
        <v>3.6399999999999997</v>
      </c>
      <c r="I2744" s="831">
        <v>9601.7200000000012</v>
      </c>
      <c r="J2744" s="822">
        <v>2.9718590600703219</v>
      </c>
      <c r="K2744" s="822">
        <v>2637.8351648351654</v>
      </c>
      <c r="L2744" s="831">
        <v>6.7799999999999994</v>
      </c>
      <c r="M2744" s="831">
        <v>3230.88</v>
      </c>
      <c r="N2744" s="822">
        <v>1</v>
      </c>
      <c r="O2744" s="822">
        <v>476.5309734513275</v>
      </c>
      <c r="P2744" s="831"/>
      <c r="Q2744" s="831"/>
      <c r="R2744" s="827"/>
      <c r="S2744" s="832"/>
    </row>
    <row r="2745" spans="1:19" ht="14.45" customHeight="1" x14ac:dyDescent="0.2">
      <c r="A2745" s="821" t="s">
        <v>5435</v>
      </c>
      <c r="B2745" s="822" t="s">
        <v>5824</v>
      </c>
      <c r="C2745" s="822" t="s">
        <v>599</v>
      </c>
      <c r="D2745" s="822" t="s">
        <v>2908</v>
      </c>
      <c r="E2745" s="822" t="s">
        <v>5437</v>
      </c>
      <c r="F2745" s="822" t="s">
        <v>5518</v>
      </c>
      <c r="G2745" s="822" t="s">
        <v>5509</v>
      </c>
      <c r="H2745" s="831">
        <v>6</v>
      </c>
      <c r="I2745" s="831">
        <v>7913.46</v>
      </c>
      <c r="J2745" s="822">
        <v>2.4841816458120132</v>
      </c>
      <c r="K2745" s="822">
        <v>1318.91</v>
      </c>
      <c r="L2745" s="831">
        <v>14.18</v>
      </c>
      <c r="M2745" s="831">
        <v>3185.54</v>
      </c>
      <c r="N2745" s="822">
        <v>1</v>
      </c>
      <c r="O2745" s="822">
        <v>224.65021156558532</v>
      </c>
      <c r="P2745" s="831"/>
      <c r="Q2745" s="831"/>
      <c r="R2745" s="827"/>
      <c r="S2745" s="832"/>
    </row>
    <row r="2746" spans="1:19" ht="14.45" customHeight="1" x14ac:dyDescent="0.2">
      <c r="A2746" s="821" t="s">
        <v>5435</v>
      </c>
      <c r="B2746" s="822" t="s">
        <v>5824</v>
      </c>
      <c r="C2746" s="822" t="s">
        <v>599</v>
      </c>
      <c r="D2746" s="822" t="s">
        <v>2908</v>
      </c>
      <c r="E2746" s="822" t="s">
        <v>5437</v>
      </c>
      <c r="F2746" s="822" t="s">
        <v>5521</v>
      </c>
      <c r="G2746" s="822" t="s">
        <v>2721</v>
      </c>
      <c r="H2746" s="831">
        <v>1.2</v>
      </c>
      <c r="I2746" s="831">
        <v>3756.36</v>
      </c>
      <c r="J2746" s="822">
        <v>2.1998922413793105</v>
      </c>
      <c r="K2746" s="822">
        <v>3130.3</v>
      </c>
      <c r="L2746" s="831">
        <v>3.1999999999999997</v>
      </c>
      <c r="M2746" s="831">
        <v>1707.52</v>
      </c>
      <c r="N2746" s="822">
        <v>1</v>
      </c>
      <c r="O2746" s="822">
        <v>533.6</v>
      </c>
      <c r="P2746" s="831">
        <v>1.4</v>
      </c>
      <c r="Q2746" s="831">
        <v>824.4</v>
      </c>
      <c r="R2746" s="827">
        <v>0.48280547226386805</v>
      </c>
      <c r="S2746" s="832">
        <v>588.85714285714289</v>
      </c>
    </row>
    <row r="2747" spans="1:19" ht="14.45" customHeight="1" x14ac:dyDescent="0.2">
      <c r="A2747" s="821" t="s">
        <v>5435</v>
      </c>
      <c r="B2747" s="822" t="s">
        <v>5824</v>
      </c>
      <c r="C2747" s="822" t="s">
        <v>599</v>
      </c>
      <c r="D2747" s="822" t="s">
        <v>2908</v>
      </c>
      <c r="E2747" s="822" t="s">
        <v>5437</v>
      </c>
      <c r="F2747" s="822" t="s">
        <v>5525</v>
      </c>
      <c r="G2747" s="822" t="s">
        <v>5526</v>
      </c>
      <c r="H2747" s="831">
        <v>3</v>
      </c>
      <c r="I2747" s="831">
        <v>11399.64</v>
      </c>
      <c r="J2747" s="822">
        <v>0.22110485317204323</v>
      </c>
      <c r="K2747" s="822">
        <v>3799.8799999999997</v>
      </c>
      <c r="L2747" s="831">
        <v>16</v>
      </c>
      <c r="M2747" s="831">
        <v>51557.62</v>
      </c>
      <c r="N2747" s="822">
        <v>1</v>
      </c>
      <c r="O2747" s="822">
        <v>3222.3512500000002</v>
      </c>
      <c r="P2747" s="831">
        <v>5</v>
      </c>
      <c r="Q2747" s="831">
        <v>16037.8</v>
      </c>
      <c r="R2747" s="827">
        <v>0.31106556121093254</v>
      </c>
      <c r="S2747" s="832">
        <v>3207.56</v>
      </c>
    </row>
    <row r="2748" spans="1:19" ht="14.45" customHeight="1" x14ac:dyDescent="0.2">
      <c r="A2748" s="821" t="s">
        <v>5435</v>
      </c>
      <c r="B2748" s="822" t="s">
        <v>5824</v>
      </c>
      <c r="C2748" s="822" t="s">
        <v>599</v>
      </c>
      <c r="D2748" s="822" t="s">
        <v>2908</v>
      </c>
      <c r="E2748" s="822" t="s">
        <v>5437</v>
      </c>
      <c r="F2748" s="822" t="s">
        <v>5530</v>
      </c>
      <c r="G2748" s="822" t="s">
        <v>5529</v>
      </c>
      <c r="H2748" s="831"/>
      <c r="I2748" s="831"/>
      <c r="J2748" s="822"/>
      <c r="K2748" s="822"/>
      <c r="L2748" s="831"/>
      <c r="M2748" s="831"/>
      <c r="N2748" s="822"/>
      <c r="O2748" s="822"/>
      <c r="P2748" s="831">
        <v>0</v>
      </c>
      <c r="Q2748" s="831">
        <v>0</v>
      </c>
      <c r="R2748" s="827"/>
      <c r="S2748" s="832"/>
    </row>
    <row r="2749" spans="1:19" ht="14.45" customHeight="1" x14ac:dyDescent="0.2">
      <c r="A2749" s="821" t="s">
        <v>5435</v>
      </c>
      <c r="B2749" s="822" t="s">
        <v>5824</v>
      </c>
      <c r="C2749" s="822" t="s">
        <v>599</v>
      </c>
      <c r="D2749" s="822" t="s">
        <v>2908</v>
      </c>
      <c r="E2749" s="822" t="s">
        <v>5437</v>
      </c>
      <c r="F2749" s="822" t="s">
        <v>5535</v>
      </c>
      <c r="G2749" s="822" t="s">
        <v>758</v>
      </c>
      <c r="H2749" s="831">
        <v>2.2999999999999998</v>
      </c>
      <c r="I2749" s="831">
        <v>2408.42</v>
      </c>
      <c r="J2749" s="822">
        <v>2.0632576309229069</v>
      </c>
      <c r="K2749" s="822">
        <v>1047.1391304347828</v>
      </c>
      <c r="L2749" s="831">
        <v>2.2199999999999998</v>
      </c>
      <c r="M2749" s="831">
        <v>1167.29</v>
      </c>
      <c r="N2749" s="822">
        <v>1</v>
      </c>
      <c r="O2749" s="822">
        <v>525.8063063063064</v>
      </c>
      <c r="P2749" s="831">
        <v>1.43</v>
      </c>
      <c r="Q2749" s="831">
        <v>751.90000000000009</v>
      </c>
      <c r="R2749" s="827">
        <v>0.64414155865294842</v>
      </c>
      <c r="S2749" s="832">
        <v>525.80419580419584</v>
      </c>
    </row>
    <row r="2750" spans="1:19" ht="14.45" customHeight="1" x14ac:dyDescent="0.2">
      <c r="A2750" s="821" t="s">
        <v>5435</v>
      </c>
      <c r="B2750" s="822" t="s">
        <v>5824</v>
      </c>
      <c r="C2750" s="822" t="s">
        <v>599</v>
      </c>
      <c r="D2750" s="822" t="s">
        <v>2908</v>
      </c>
      <c r="E2750" s="822" t="s">
        <v>5437</v>
      </c>
      <c r="F2750" s="822" t="s">
        <v>5536</v>
      </c>
      <c r="G2750" s="822" t="s">
        <v>758</v>
      </c>
      <c r="H2750" s="831">
        <v>12.04</v>
      </c>
      <c r="I2750" s="831">
        <v>3980.9799999999996</v>
      </c>
      <c r="J2750" s="822">
        <v>0.66349113757385347</v>
      </c>
      <c r="K2750" s="822">
        <v>330.64617940199332</v>
      </c>
      <c r="L2750" s="831">
        <v>27.409999999999997</v>
      </c>
      <c r="M2750" s="831">
        <v>6000.05</v>
      </c>
      <c r="N2750" s="822">
        <v>1</v>
      </c>
      <c r="O2750" s="822">
        <v>218.90003648303542</v>
      </c>
      <c r="P2750" s="831">
        <v>6.8999999999999995</v>
      </c>
      <c r="Q2750" s="831">
        <v>1510.42</v>
      </c>
      <c r="R2750" s="827">
        <v>0.25173456887859269</v>
      </c>
      <c r="S2750" s="832">
        <v>218.90144927536235</v>
      </c>
    </row>
    <row r="2751" spans="1:19" ht="14.45" customHeight="1" x14ac:dyDescent="0.2">
      <c r="A2751" s="821" t="s">
        <v>5435</v>
      </c>
      <c r="B2751" s="822" t="s">
        <v>5824</v>
      </c>
      <c r="C2751" s="822" t="s">
        <v>599</v>
      </c>
      <c r="D2751" s="822" t="s">
        <v>2908</v>
      </c>
      <c r="E2751" s="822" t="s">
        <v>5437</v>
      </c>
      <c r="F2751" s="822" t="s">
        <v>5537</v>
      </c>
      <c r="G2751" s="822" t="s">
        <v>758</v>
      </c>
      <c r="H2751" s="831">
        <v>4.43</v>
      </c>
      <c r="I2751" s="831">
        <v>482.65</v>
      </c>
      <c r="J2751" s="822">
        <v>0.25171845500724932</v>
      </c>
      <c r="K2751" s="822">
        <v>108.95033860045147</v>
      </c>
      <c r="L2751" s="831">
        <v>24.21</v>
      </c>
      <c r="M2751" s="831">
        <v>1917.42</v>
      </c>
      <c r="N2751" s="822">
        <v>1</v>
      </c>
      <c r="O2751" s="822">
        <v>79.199504337050811</v>
      </c>
      <c r="P2751" s="831">
        <v>9.1</v>
      </c>
      <c r="Q2751" s="831">
        <v>720.73</v>
      </c>
      <c r="R2751" s="827">
        <v>0.37588530421086669</v>
      </c>
      <c r="S2751" s="832">
        <v>79.201098901098902</v>
      </c>
    </row>
    <row r="2752" spans="1:19" ht="14.45" customHeight="1" x14ac:dyDescent="0.2">
      <c r="A2752" s="821" t="s">
        <v>5435</v>
      </c>
      <c r="B2752" s="822" t="s">
        <v>5824</v>
      </c>
      <c r="C2752" s="822" t="s">
        <v>599</v>
      </c>
      <c r="D2752" s="822" t="s">
        <v>2908</v>
      </c>
      <c r="E2752" s="822" t="s">
        <v>5437</v>
      </c>
      <c r="F2752" s="822" t="s">
        <v>5538</v>
      </c>
      <c r="G2752" s="822" t="s">
        <v>758</v>
      </c>
      <c r="H2752" s="831">
        <v>1.24</v>
      </c>
      <c r="I2752" s="831">
        <v>1750.45</v>
      </c>
      <c r="J2752" s="822">
        <v>1.1452976354048079</v>
      </c>
      <c r="K2752" s="822">
        <v>1411.6532258064517</v>
      </c>
      <c r="L2752" s="831">
        <v>2.08</v>
      </c>
      <c r="M2752" s="831">
        <v>1528.3799999999999</v>
      </c>
      <c r="N2752" s="822">
        <v>1</v>
      </c>
      <c r="O2752" s="822">
        <v>734.79807692307679</v>
      </c>
      <c r="P2752" s="831"/>
      <c r="Q2752" s="831"/>
      <c r="R2752" s="827"/>
      <c r="S2752" s="832"/>
    </row>
    <row r="2753" spans="1:19" ht="14.45" customHeight="1" x14ac:dyDescent="0.2">
      <c r="A2753" s="821" t="s">
        <v>5435</v>
      </c>
      <c r="B2753" s="822" t="s">
        <v>5824</v>
      </c>
      <c r="C2753" s="822" t="s">
        <v>599</v>
      </c>
      <c r="D2753" s="822" t="s">
        <v>2908</v>
      </c>
      <c r="E2753" s="822" t="s">
        <v>5437</v>
      </c>
      <c r="F2753" s="822" t="s">
        <v>5539</v>
      </c>
      <c r="G2753" s="822" t="s">
        <v>1230</v>
      </c>
      <c r="H2753" s="831">
        <v>3.5700000000000003</v>
      </c>
      <c r="I2753" s="831">
        <v>708.75</v>
      </c>
      <c r="J2753" s="822">
        <v>0.11329576789353794</v>
      </c>
      <c r="K2753" s="822">
        <v>198.52941176470586</v>
      </c>
      <c r="L2753" s="831">
        <v>59.95</v>
      </c>
      <c r="M2753" s="831">
        <v>6255.75</v>
      </c>
      <c r="N2753" s="822">
        <v>1</v>
      </c>
      <c r="O2753" s="822">
        <v>104.34945788156797</v>
      </c>
      <c r="P2753" s="831">
        <v>6.8</v>
      </c>
      <c r="Q2753" s="831">
        <v>709.52</v>
      </c>
      <c r="R2753" s="827">
        <v>0.11341885465371858</v>
      </c>
      <c r="S2753" s="832">
        <v>104.34117647058824</v>
      </c>
    </row>
    <row r="2754" spans="1:19" ht="14.45" customHeight="1" x14ac:dyDescent="0.2">
      <c r="A2754" s="821" t="s">
        <v>5435</v>
      </c>
      <c r="B2754" s="822" t="s">
        <v>5824</v>
      </c>
      <c r="C2754" s="822" t="s">
        <v>599</v>
      </c>
      <c r="D2754" s="822" t="s">
        <v>2908</v>
      </c>
      <c r="E2754" s="822" t="s">
        <v>5437</v>
      </c>
      <c r="F2754" s="822" t="s">
        <v>5540</v>
      </c>
      <c r="G2754" s="822" t="s">
        <v>1230</v>
      </c>
      <c r="H2754" s="831">
        <v>8.16</v>
      </c>
      <c r="I2754" s="831">
        <v>9176.5999999999985</v>
      </c>
      <c r="J2754" s="822">
        <v>0.25135433768792131</v>
      </c>
      <c r="K2754" s="822">
        <v>1124.583333333333</v>
      </c>
      <c r="L2754" s="831">
        <v>203.37</v>
      </c>
      <c r="M2754" s="831">
        <v>36508.620000000003</v>
      </c>
      <c r="N2754" s="822">
        <v>1</v>
      </c>
      <c r="O2754" s="822">
        <v>179.51821802625756</v>
      </c>
      <c r="P2754" s="831">
        <v>1.5699999999999998</v>
      </c>
      <c r="Q2754" s="831">
        <v>284.33</v>
      </c>
      <c r="R2754" s="827">
        <v>7.7880237598682168E-3</v>
      </c>
      <c r="S2754" s="832">
        <v>181.1019108280255</v>
      </c>
    </row>
    <row r="2755" spans="1:19" ht="14.45" customHeight="1" x14ac:dyDescent="0.2">
      <c r="A2755" s="821" t="s">
        <v>5435</v>
      </c>
      <c r="B2755" s="822" t="s">
        <v>5824</v>
      </c>
      <c r="C2755" s="822" t="s">
        <v>599</v>
      </c>
      <c r="D2755" s="822" t="s">
        <v>2908</v>
      </c>
      <c r="E2755" s="822" t="s">
        <v>5437</v>
      </c>
      <c r="F2755" s="822" t="s">
        <v>5543</v>
      </c>
      <c r="G2755" s="822" t="s">
        <v>2512</v>
      </c>
      <c r="H2755" s="831">
        <v>27.61</v>
      </c>
      <c r="I2755" s="831">
        <v>21654.44</v>
      </c>
      <c r="J2755" s="822"/>
      <c r="K2755" s="822">
        <v>784.29699384281059</v>
      </c>
      <c r="L2755" s="831"/>
      <c r="M2755" s="831"/>
      <c r="N2755" s="822"/>
      <c r="O2755" s="822"/>
      <c r="P2755" s="831"/>
      <c r="Q2755" s="831"/>
      <c r="R2755" s="827"/>
      <c r="S2755" s="832"/>
    </row>
    <row r="2756" spans="1:19" ht="14.45" customHeight="1" x14ac:dyDescent="0.2">
      <c r="A2756" s="821" t="s">
        <v>5435</v>
      </c>
      <c r="B2756" s="822" t="s">
        <v>5824</v>
      </c>
      <c r="C2756" s="822" t="s">
        <v>599</v>
      </c>
      <c r="D2756" s="822" t="s">
        <v>2908</v>
      </c>
      <c r="E2756" s="822" t="s">
        <v>5437</v>
      </c>
      <c r="F2756" s="822" t="s">
        <v>5547</v>
      </c>
      <c r="G2756" s="822" t="s">
        <v>912</v>
      </c>
      <c r="H2756" s="831">
        <v>11.73</v>
      </c>
      <c r="I2756" s="831">
        <v>3700.23</v>
      </c>
      <c r="J2756" s="822">
        <v>0.1097036318242906</v>
      </c>
      <c r="K2756" s="822">
        <v>315.45012787723783</v>
      </c>
      <c r="L2756" s="831">
        <v>211.70999999999998</v>
      </c>
      <c r="M2756" s="831">
        <v>33729.33</v>
      </c>
      <c r="N2756" s="822">
        <v>1</v>
      </c>
      <c r="O2756" s="822">
        <v>159.31854895848096</v>
      </c>
      <c r="P2756" s="831">
        <v>103.69</v>
      </c>
      <c r="Q2756" s="831">
        <v>15081.93</v>
      </c>
      <c r="R2756" s="827">
        <v>0.4471458519929094</v>
      </c>
      <c r="S2756" s="832">
        <v>145.45211688687434</v>
      </c>
    </row>
    <row r="2757" spans="1:19" ht="14.45" customHeight="1" x14ac:dyDescent="0.2">
      <c r="A2757" s="821" t="s">
        <v>5435</v>
      </c>
      <c r="B2757" s="822" t="s">
        <v>5824</v>
      </c>
      <c r="C2757" s="822" t="s">
        <v>599</v>
      </c>
      <c r="D2757" s="822" t="s">
        <v>2908</v>
      </c>
      <c r="E2757" s="822" t="s">
        <v>5437</v>
      </c>
      <c r="F2757" s="822" t="s">
        <v>5549</v>
      </c>
      <c r="G2757" s="822" t="s">
        <v>2512</v>
      </c>
      <c r="H2757" s="831">
        <v>17.029999999999998</v>
      </c>
      <c r="I2757" s="831">
        <v>3955.2200000000003</v>
      </c>
      <c r="J2757" s="822">
        <v>3.82398097300642</v>
      </c>
      <c r="K2757" s="822">
        <v>232.25014679976516</v>
      </c>
      <c r="L2757" s="831">
        <v>11.41</v>
      </c>
      <c r="M2757" s="831">
        <v>1034.32</v>
      </c>
      <c r="N2757" s="822">
        <v>1</v>
      </c>
      <c r="O2757" s="822">
        <v>90.650306748466249</v>
      </c>
      <c r="P2757" s="831">
        <v>4.4399999999999995</v>
      </c>
      <c r="Q2757" s="831">
        <v>402.49</v>
      </c>
      <c r="R2757" s="827">
        <v>0.38913489055611422</v>
      </c>
      <c r="S2757" s="832">
        <v>90.650900900900908</v>
      </c>
    </row>
    <row r="2758" spans="1:19" ht="14.45" customHeight="1" x14ac:dyDescent="0.2">
      <c r="A2758" s="821" t="s">
        <v>5435</v>
      </c>
      <c r="B2758" s="822" t="s">
        <v>5824</v>
      </c>
      <c r="C2758" s="822" t="s">
        <v>599</v>
      </c>
      <c r="D2758" s="822" t="s">
        <v>2908</v>
      </c>
      <c r="E2758" s="822" t="s">
        <v>5437</v>
      </c>
      <c r="F2758" s="822" t="s">
        <v>5555</v>
      </c>
      <c r="G2758" s="822" t="s">
        <v>5556</v>
      </c>
      <c r="H2758" s="831"/>
      <c r="I2758" s="831"/>
      <c r="J2758" s="822"/>
      <c r="K2758" s="822"/>
      <c r="L2758" s="831"/>
      <c r="M2758" s="831"/>
      <c r="N2758" s="822"/>
      <c r="O2758" s="822"/>
      <c r="P2758" s="831">
        <v>3</v>
      </c>
      <c r="Q2758" s="831">
        <v>267.33</v>
      </c>
      <c r="R2758" s="827"/>
      <c r="S2758" s="832">
        <v>89.11</v>
      </c>
    </row>
    <row r="2759" spans="1:19" ht="14.45" customHeight="1" x14ac:dyDescent="0.2">
      <c r="A2759" s="821" t="s">
        <v>5435</v>
      </c>
      <c r="B2759" s="822" t="s">
        <v>5824</v>
      </c>
      <c r="C2759" s="822" t="s">
        <v>599</v>
      </c>
      <c r="D2759" s="822" t="s">
        <v>2908</v>
      </c>
      <c r="E2759" s="822" t="s">
        <v>5437</v>
      </c>
      <c r="F2759" s="822" t="s">
        <v>5557</v>
      </c>
      <c r="G2759" s="822" t="s">
        <v>5558</v>
      </c>
      <c r="H2759" s="831">
        <v>14.66</v>
      </c>
      <c r="I2759" s="831">
        <v>107791</v>
      </c>
      <c r="J2759" s="822">
        <v>1.0120022408614342</v>
      </c>
      <c r="K2759" s="822">
        <v>7352.7285129604361</v>
      </c>
      <c r="L2759" s="831">
        <v>14.52</v>
      </c>
      <c r="M2759" s="831">
        <v>106512.61</v>
      </c>
      <c r="N2759" s="822">
        <v>1</v>
      </c>
      <c r="O2759" s="822">
        <v>7335.5792011019284</v>
      </c>
      <c r="P2759" s="831">
        <v>10.75</v>
      </c>
      <c r="Q2759" s="831">
        <v>68626.67</v>
      </c>
      <c r="R2759" s="827">
        <v>0.64430558973252083</v>
      </c>
      <c r="S2759" s="832">
        <v>6383.8762790697674</v>
      </c>
    </row>
    <row r="2760" spans="1:19" ht="14.45" customHeight="1" x14ac:dyDescent="0.2">
      <c r="A2760" s="821" t="s">
        <v>5435</v>
      </c>
      <c r="B2760" s="822" t="s">
        <v>5824</v>
      </c>
      <c r="C2760" s="822" t="s">
        <v>599</v>
      </c>
      <c r="D2760" s="822" t="s">
        <v>2908</v>
      </c>
      <c r="E2760" s="822" t="s">
        <v>5437</v>
      </c>
      <c r="F2760" s="822" t="s">
        <v>5559</v>
      </c>
      <c r="G2760" s="822" t="s">
        <v>5556</v>
      </c>
      <c r="H2760" s="831">
        <v>1.8</v>
      </c>
      <c r="I2760" s="831">
        <v>2635.23</v>
      </c>
      <c r="J2760" s="822"/>
      <c r="K2760" s="822">
        <v>1464.0166666666667</v>
      </c>
      <c r="L2760" s="831"/>
      <c r="M2760" s="831"/>
      <c r="N2760" s="822"/>
      <c r="O2760" s="822"/>
      <c r="P2760" s="831">
        <v>3.7199999999999998</v>
      </c>
      <c r="Q2760" s="831">
        <v>1244.9100000000001</v>
      </c>
      <c r="R2760" s="827"/>
      <c r="S2760" s="832">
        <v>334.65322580645164</v>
      </c>
    </row>
    <row r="2761" spans="1:19" ht="14.45" customHeight="1" x14ac:dyDescent="0.2">
      <c r="A2761" s="821" t="s">
        <v>5435</v>
      </c>
      <c r="B2761" s="822" t="s">
        <v>5824</v>
      </c>
      <c r="C2761" s="822" t="s">
        <v>599</v>
      </c>
      <c r="D2761" s="822" t="s">
        <v>2908</v>
      </c>
      <c r="E2761" s="822" t="s">
        <v>5437</v>
      </c>
      <c r="F2761" s="822" t="s">
        <v>5563</v>
      </c>
      <c r="G2761" s="822" t="s">
        <v>5564</v>
      </c>
      <c r="H2761" s="831">
        <v>6.4799999999999995</v>
      </c>
      <c r="I2761" s="831">
        <v>3489.76</v>
      </c>
      <c r="J2761" s="822"/>
      <c r="K2761" s="822">
        <v>538.5432098765433</v>
      </c>
      <c r="L2761" s="831"/>
      <c r="M2761" s="831"/>
      <c r="N2761" s="822"/>
      <c r="O2761" s="822"/>
      <c r="P2761" s="831">
        <v>14.85</v>
      </c>
      <c r="Q2761" s="831">
        <v>6136.66</v>
      </c>
      <c r="R2761" s="827"/>
      <c r="S2761" s="832">
        <v>413.24309764309766</v>
      </c>
    </row>
    <row r="2762" spans="1:19" ht="14.45" customHeight="1" x14ac:dyDescent="0.2">
      <c r="A2762" s="821" t="s">
        <v>5435</v>
      </c>
      <c r="B2762" s="822" t="s">
        <v>5824</v>
      </c>
      <c r="C2762" s="822" t="s">
        <v>599</v>
      </c>
      <c r="D2762" s="822" t="s">
        <v>2908</v>
      </c>
      <c r="E2762" s="822" t="s">
        <v>5437</v>
      </c>
      <c r="F2762" s="822" t="s">
        <v>5565</v>
      </c>
      <c r="G2762" s="822" t="s">
        <v>2840</v>
      </c>
      <c r="H2762" s="831"/>
      <c r="I2762" s="831"/>
      <c r="J2762" s="822"/>
      <c r="K2762" s="822"/>
      <c r="L2762" s="831">
        <v>3</v>
      </c>
      <c r="M2762" s="831">
        <v>127347</v>
      </c>
      <c r="N2762" s="822">
        <v>1</v>
      </c>
      <c r="O2762" s="822">
        <v>42449</v>
      </c>
      <c r="P2762" s="831"/>
      <c r="Q2762" s="831"/>
      <c r="R2762" s="827"/>
      <c r="S2762" s="832"/>
    </row>
    <row r="2763" spans="1:19" ht="14.45" customHeight="1" x14ac:dyDescent="0.2">
      <c r="A2763" s="821" t="s">
        <v>5435</v>
      </c>
      <c r="B2763" s="822" t="s">
        <v>5824</v>
      </c>
      <c r="C2763" s="822" t="s">
        <v>599</v>
      </c>
      <c r="D2763" s="822" t="s">
        <v>2908</v>
      </c>
      <c r="E2763" s="822" t="s">
        <v>5437</v>
      </c>
      <c r="F2763" s="822" t="s">
        <v>5568</v>
      </c>
      <c r="G2763" s="822"/>
      <c r="H2763" s="831">
        <v>0.8</v>
      </c>
      <c r="I2763" s="831">
        <v>56.56</v>
      </c>
      <c r="J2763" s="822"/>
      <c r="K2763" s="822">
        <v>70.7</v>
      </c>
      <c r="L2763" s="831"/>
      <c r="M2763" s="831"/>
      <c r="N2763" s="822"/>
      <c r="O2763" s="822"/>
      <c r="P2763" s="831"/>
      <c r="Q2763" s="831"/>
      <c r="R2763" s="827"/>
      <c r="S2763" s="832"/>
    </row>
    <row r="2764" spans="1:19" ht="14.45" customHeight="1" x14ac:dyDescent="0.2">
      <c r="A2764" s="821" t="s">
        <v>5435</v>
      </c>
      <c r="B2764" s="822" t="s">
        <v>5824</v>
      </c>
      <c r="C2764" s="822" t="s">
        <v>599</v>
      </c>
      <c r="D2764" s="822" t="s">
        <v>2908</v>
      </c>
      <c r="E2764" s="822" t="s">
        <v>5437</v>
      </c>
      <c r="F2764" s="822" t="s">
        <v>5572</v>
      </c>
      <c r="G2764" s="822" t="s">
        <v>2530</v>
      </c>
      <c r="H2764" s="831">
        <v>7</v>
      </c>
      <c r="I2764" s="831">
        <v>10576.38</v>
      </c>
      <c r="J2764" s="822">
        <v>25.827545787545784</v>
      </c>
      <c r="K2764" s="822">
        <v>1510.9114285714284</v>
      </c>
      <c r="L2764" s="831">
        <v>5</v>
      </c>
      <c r="M2764" s="831">
        <v>409.5</v>
      </c>
      <c r="N2764" s="822">
        <v>1</v>
      </c>
      <c r="O2764" s="822">
        <v>81.900000000000006</v>
      </c>
      <c r="P2764" s="831">
        <v>5</v>
      </c>
      <c r="Q2764" s="831">
        <v>409.11</v>
      </c>
      <c r="R2764" s="827">
        <v>0.99904761904761907</v>
      </c>
      <c r="S2764" s="832">
        <v>81.822000000000003</v>
      </c>
    </row>
    <row r="2765" spans="1:19" ht="14.45" customHeight="1" x14ac:dyDescent="0.2">
      <c r="A2765" s="821" t="s">
        <v>5435</v>
      </c>
      <c r="B2765" s="822" t="s">
        <v>5824</v>
      </c>
      <c r="C2765" s="822" t="s">
        <v>599</v>
      </c>
      <c r="D2765" s="822" t="s">
        <v>2908</v>
      </c>
      <c r="E2765" s="822" t="s">
        <v>5437</v>
      </c>
      <c r="F2765" s="822" t="s">
        <v>5573</v>
      </c>
      <c r="G2765" s="822" t="s">
        <v>2645</v>
      </c>
      <c r="H2765" s="831">
        <v>4.3500000000000005</v>
      </c>
      <c r="I2765" s="831">
        <v>1225.78</v>
      </c>
      <c r="J2765" s="822">
        <v>0.28669863173897792</v>
      </c>
      <c r="K2765" s="822">
        <v>281.78850574712641</v>
      </c>
      <c r="L2765" s="831">
        <v>15.350000000000001</v>
      </c>
      <c r="M2765" s="831">
        <v>4275.5</v>
      </c>
      <c r="N2765" s="822">
        <v>1</v>
      </c>
      <c r="O2765" s="822">
        <v>278.53420195439736</v>
      </c>
      <c r="P2765" s="831">
        <v>7.4</v>
      </c>
      <c r="Q2765" s="831">
        <v>2027.6</v>
      </c>
      <c r="R2765" s="827">
        <v>0.47423693135305811</v>
      </c>
      <c r="S2765" s="832">
        <v>274</v>
      </c>
    </row>
    <row r="2766" spans="1:19" ht="14.45" customHeight="1" x14ac:dyDescent="0.2">
      <c r="A2766" s="821" t="s">
        <v>5435</v>
      </c>
      <c r="B2766" s="822" t="s">
        <v>5824</v>
      </c>
      <c r="C2766" s="822" t="s">
        <v>599</v>
      </c>
      <c r="D2766" s="822" t="s">
        <v>2908</v>
      </c>
      <c r="E2766" s="822" t="s">
        <v>5437</v>
      </c>
      <c r="F2766" s="822" t="s">
        <v>5581</v>
      </c>
      <c r="G2766" s="822" t="s">
        <v>5582</v>
      </c>
      <c r="H2766" s="831"/>
      <c r="I2766" s="831"/>
      <c r="J2766" s="822"/>
      <c r="K2766" s="822"/>
      <c r="L2766" s="831">
        <v>3.6</v>
      </c>
      <c r="M2766" s="831">
        <v>1132.28</v>
      </c>
      <c r="N2766" s="822">
        <v>1</v>
      </c>
      <c r="O2766" s="822">
        <v>314.52222222222218</v>
      </c>
      <c r="P2766" s="831"/>
      <c r="Q2766" s="831"/>
      <c r="R2766" s="827"/>
      <c r="S2766" s="832"/>
    </row>
    <row r="2767" spans="1:19" ht="14.45" customHeight="1" x14ac:dyDescent="0.2">
      <c r="A2767" s="821" t="s">
        <v>5435</v>
      </c>
      <c r="B2767" s="822" t="s">
        <v>5824</v>
      </c>
      <c r="C2767" s="822" t="s">
        <v>599</v>
      </c>
      <c r="D2767" s="822" t="s">
        <v>2908</v>
      </c>
      <c r="E2767" s="822" t="s">
        <v>5437</v>
      </c>
      <c r="F2767" s="822" t="s">
        <v>5583</v>
      </c>
      <c r="G2767" s="822" t="s">
        <v>2810</v>
      </c>
      <c r="H2767" s="831"/>
      <c r="I2767" s="831"/>
      <c r="J2767" s="822"/>
      <c r="K2767" s="822"/>
      <c r="L2767" s="831">
        <v>2</v>
      </c>
      <c r="M2767" s="831">
        <v>3453.34</v>
      </c>
      <c r="N2767" s="822">
        <v>1</v>
      </c>
      <c r="O2767" s="822">
        <v>1726.67</v>
      </c>
      <c r="P2767" s="831"/>
      <c r="Q2767" s="831"/>
      <c r="R2767" s="827"/>
      <c r="S2767" s="832"/>
    </row>
    <row r="2768" spans="1:19" ht="14.45" customHeight="1" x14ac:dyDescent="0.2">
      <c r="A2768" s="821" t="s">
        <v>5435</v>
      </c>
      <c r="B2768" s="822" t="s">
        <v>5824</v>
      </c>
      <c r="C2768" s="822" t="s">
        <v>599</v>
      </c>
      <c r="D2768" s="822" t="s">
        <v>2908</v>
      </c>
      <c r="E2768" s="822" t="s">
        <v>5437</v>
      </c>
      <c r="F2768" s="822" t="s">
        <v>5584</v>
      </c>
      <c r="G2768" s="822" t="s">
        <v>5585</v>
      </c>
      <c r="H2768" s="831">
        <v>1</v>
      </c>
      <c r="I2768" s="831">
        <v>4742.3999999999996</v>
      </c>
      <c r="J2768" s="822">
        <v>0.58012996163782971</v>
      </c>
      <c r="K2768" s="822">
        <v>4742.3999999999996</v>
      </c>
      <c r="L2768" s="831">
        <v>2</v>
      </c>
      <c r="M2768" s="831">
        <v>8174.72</v>
      </c>
      <c r="N2768" s="822">
        <v>1</v>
      </c>
      <c r="O2768" s="822">
        <v>4087.36</v>
      </c>
      <c r="P2768" s="831">
        <v>1</v>
      </c>
      <c r="Q2768" s="831">
        <v>4082.89</v>
      </c>
      <c r="R2768" s="827">
        <v>0.49945319228059182</v>
      </c>
      <c r="S2768" s="832">
        <v>4082.89</v>
      </c>
    </row>
    <row r="2769" spans="1:19" ht="14.45" customHeight="1" x14ac:dyDescent="0.2">
      <c r="A2769" s="821" t="s">
        <v>5435</v>
      </c>
      <c r="B2769" s="822" t="s">
        <v>5824</v>
      </c>
      <c r="C2769" s="822" t="s">
        <v>599</v>
      </c>
      <c r="D2769" s="822" t="s">
        <v>2908</v>
      </c>
      <c r="E2769" s="822" t="s">
        <v>5437</v>
      </c>
      <c r="F2769" s="822" t="s">
        <v>5586</v>
      </c>
      <c r="G2769" s="822" t="s">
        <v>3875</v>
      </c>
      <c r="H2769" s="831"/>
      <c r="I2769" s="831"/>
      <c r="J2769" s="822"/>
      <c r="K2769" s="822"/>
      <c r="L2769" s="831"/>
      <c r="M2769" s="831"/>
      <c r="N2769" s="822"/>
      <c r="O2769" s="822"/>
      <c r="P2769" s="831">
        <v>0</v>
      </c>
      <c r="Q2769" s="831">
        <v>0</v>
      </c>
      <c r="R2769" s="827"/>
      <c r="S2769" s="832"/>
    </row>
    <row r="2770" spans="1:19" ht="14.45" customHeight="1" x14ac:dyDescent="0.2">
      <c r="A2770" s="821" t="s">
        <v>5435</v>
      </c>
      <c r="B2770" s="822" t="s">
        <v>5824</v>
      </c>
      <c r="C2770" s="822" t="s">
        <v>599</v>
      </c>
      <c r="D2770" s="822" t="s">
        <v>2908</v>
      </c>
      <c r="E2770" s="822" t="s">
        <v>5437</v>
      </c>
      <c r="F2770" s="822" t="s">
        <v>5589</v>
      </c>
      <c r="G2770" s="822" t="s">
        <v>5590</v>
      </c>
      <c r="H2770" s="831"/>
      <c r="I2770" s="831"/>
      <c r="J2770" s="822"/>
      <c r="K2770" s="822"/>
      <c r="L2770" s="831"/>
      <c r="M2770" s="831"/>
      <c r="N2770" s="822"/>
      <c r="O2770" s="822"/>
      <c r="P2770" s="831">
        <v>1</v>
      </c>
      <c r="Q2770" s="831">
        <v>36.299999999999997</v>
      </c>
      <c r="R2770" s="827"/>
      <c r="S2770" s="832">
        <v>36.299999999999997</v>
      </c>
    </row>
    <row r="2771" spans="1:19" ht="14.45" customHeight="1" x14ac:dyDescent="0.2">
      <c r="A2771" s="821" t="s">
        <v>5435</v>
      </c>
      <c r="B2771" s="822" t="s">
        <v>5824</v>
      </c>
      <c r="C2771" s="822" t="s">
        <v>599</v>
      </c>
      <c r="D2771" s="822" t="s">
        <v>2908</v>
      </c>
      <c r="E2771" s="822" t="s">
        <v>5437</v>
      </c>
      <c r="F2771" s="822" t="s">
        <v>5602</v>
      </c>
      <c r="G2771" s="822" t="s">
        <v>3875</v>
      </c>
      <c r="H2771" s="831"/>
      <c r="I2771" s="831"/>
      <c r="J2771" s="822"/>
      <c r="K2771" s="822"/>
      <c r="L2771" s="831"/>
      <c r="M2771" s="831"/>
      <c r="N2771" s="822"/>
      <c r="O2771" s="822"/>
      <c r="P2771" s="831">
        <v>0</v>
      </c>
      <c r="Q2771" s="831">
        <v>0</v>
      </c>
      <c r="R2771" s="827"/>
      <c r="S2771" s="832"/>
    </row>
    <row r="2772" spans="1:19" ht="14.45" customHeight="1" x14ac:dyDescent="0.2">
      <c r="A2772" s="821" t="s">
        <v>5435</v>
      </c>
      <c r="B2772" s="822" t="s">
        <v>5824</v>
      </c>
      <c r="C2772" s="822" t="s">
        <v>599</v>
      </c>
      <c r="D2772" s="822" t="s">
        <v>2908</v>
      </c>
      <c r="E2772" s="822" t="s">
        <v>5437</v>
      </c>
      <c r="F2772" s="822" t="s">
        <v>5603</v>
      </c>
      <c r="G2772" s="822" t="s">
        <v>1641</v>
      </c>
      <c r="H2772" s="831"/>
      <c r="I2772" s="831"/>
      <c r="J2772" s="822"/>
      <c r="K2772" s="822"/>
      <c r="L2772" s="831">
        <v>3</v>
      </c>
      <c r="M2772" s="831">
        <v>3728.01</v>
      </c>
      <c r="N2772" s="822">
        <v>1</v>
      </c>
      <c r="O2772" s="822">
        <v>1242.67</v>
      </c>
      <c r="P2772" s="831"/>
      <c r="Q2772" s="831"/>
      <c r="R2772" s="827"/>
      <c r="S2772" s="832"/>
    </row>
    <row r="2773" spans="1:19" ht="14.45" customHeight="1" x14ac:dyDescent="0.2">
      <c r="A2773" s="821" t="s">
        <v>5435</v>
      </c>
      <c r="B2773" s="822" t="s">
        <v>5824</v>
      </c>
      <c r="C2773" s="822" t="s">
        <v>599</v>
      </c>
      <c r="D2773" s="822" t="s">
        <v>2908</v>
      </c>
      <c r="E2773" s="822" t="s">
        <v>5437</v>
      </c>
      <c r="F2773" s="822" t="s">
        <v>5605</v>
      </c>
      <c r="G2773" s="822" t="s">
        <v>5606</v>
      </c>
      <c r="H2773" s="831">
        <v>13</v>
      </c>
      <c r="I2773" s="831">
        <v>18472.089999999997</v>
      </c>
      <c r="J2773" s="822">
        <v>3.8919090319155205</v>
      </c>
      <c r="K2773" s="822">
        <v>1420.9299999999998</v>
      </c>
      <c r="L2773" s="831">
        <v>4</v>
      </c>
      <c r="M2773" s="831">
        <v>4746.28</v>
      </c>
      <c r="N2773" s="822">
        <v>1</v>
      </c>
      <c r="O2773" s="822">
        <v>1186.57</v>
      </c>
      <c r="P2773" s="831">
        <v>3</v>
      </c>
      <c r="Q2773" s="831">
        <v>3559.71</v>
      </c>
      <c r="R2773" s="827">
        <v>0.75</v>
      </c>
      <c r="S2773" s="832">
        <v>1186.57</v>
      </c>
    </row>
    <row r="2774" spans="1:19" ht="14.45" customHeight="1" x14ac:dyDescent="0.2">
      <c r="A2774" s="821" t="s">
        <v>5435</v>
      </c>
      <c r="B2774" s="822" t="s">
        <v>5824</v>
      </c>
      <c r="C2774" s="822" t="s">
        <v>599</v>
      </c>
      <c r="D2774" s="822" t="s">
        <v>2908</v>
      </c>
      <c r="E2774" s="822" t="s">
        <v>5437</v>
      </c>
      <c r="F2774" s="822" t="s">
        <v>5608</v>
      </c>
      <c r="G2774" s="822" t="s">
        <v>2799</v>
      </c>
      <c r="H2774" s="831">
        <v>5</v>
      </c>
      <c r="I2774" s="831">
        <v>103470.3</v>
      </c>
      <c r="J2774" s="822">
        <v>0.38900773426491397</v>
      </c>
      <c r="K2774" s="822">
        <v>20694.060000000001</v>
      </c>
      <c r="L2774" s="831">
        <v>13</v>
      </c>
      <c r="M2774" s="831">
        <v>265985.2</v>
      </c>
      <c r="N2774" s="822">
        <v>1</v>
      </c>
      <c r="O2774" s="822">
        <v>20460.400000000001</v>
      </c>
      <c r="P2774" s="831">
        <v>2</v>
      </c>
      <c r="Q2774" s="831">
        <v>40040</v>
      </c>
      <c r="R2774" s="827">
        <v>0.15053469140388262</v>
      </c>
      <c r="S2774" s="832">
        <v>20020</v>
      </c>
    </row>
    <row r="2775" spans="1:19" ht="14.45" customHeight="1" x14ac:dyDescent="0.2">
      <c r="A2775" s="821" t="s">
        <v>5435</v>
      </c>
      <c r="B2775" s="822" t="s">
        <v>5824</v>
      </c>
      <c r="C2775" s="822" t="s">
        <v>599</v>
      </c>
      <c r="D2775" s="822" t="s">
        <v>2908</v>
      </c>
      <c r="E2775" s="822" t="s">
        <v>5437</v>
      </c>
      <c r="F2775" s="822" t="s">
        <v>5615</v>
      </c>
      <c r="G2775" s="822" t="s">
        <v>845</v>
      </c>
      <c r="H2775" s="831">
        <v>21.57</v>
      </c>
      <c r="I2775" s="831">
        <v>13883.84</v>
      </c>
      <c r="J2775" s="822">
        <v>16.282591359009242</v>
      </c>
      <c r="K2775" s="822">
        <v>643.66434863235975</v>
      </c>
      <c r="L2775" s="831">
        <v>4</v>
      </c>
      <c r="M2775" s="831">
        <v>852.68000000000006</v>
      </c>
      <c r="N2775" s="822">
        <v>1</v>
      </c>
      <c r="O2775" s="822">
        <v>213.17000000000002</v>
      </c>
      <c r="P2775" s="831">
        <v>0.77</v>
      </c>
      <c r="Q2775" s="831">
        <v>164.14</v>
      </c>
      <c r="R2775" s="827">
        <v>0.19249894450438615</v>
      </c>
      <c r="S2775" s="832">
        <v>213.16883116883113</v>
      </c>
    </row>
    <row r="2776" spans="1:19" ht="14.45" customHeight="1" x14ac:dyDescent="0.2">
      <c r="A2776" s="821" t="s">
        <v>5435</v>
      </c>
      <c r="B2776" s="822" t="s">
        <v>5824</v>
      </c>
      <c r="C2776" s="822" t="s">
        <v>599</v>
      </c>
      <c r="D2776" s="822" t="s">
        <v>2908</v>
      </c>
      <c r="E2776" s="822" t="s">
        <v>5437</v>
      </c>
      <c r="F2776" s="822" t="s">
        <v>5616</v>
      </c>
      <c r="G2776" s="822" t="s">
        <v>845</v>
      </c>
      <c r="H2776" s="831">
        <v>9.4699999999999989</v>
      </c>
      <c r="I2776" s="831">
        <v>1294.0899999999999</v>
      </c>
      <c r="J2776" s="822">
        <v>2.8121998391898644</v>
      </c>
      <c r="K2776" s="822">
        <v>136.65153115100318</v>
      </c>
      <c r="L2776" s="831">
        <v>6.3100000000000005</v>
      </c>
      <c r="M2776" s="831">
        <v>460.17</v>
      </c>
      <c r="N2776" s="822">
        <v>1</v>
      </c>
      <c r="O2776" s="822">
        <v>72.927099841521397</v>
      </c>
      <c r="P2776" s="831">
        <v>30.28</v>
      </c>
      <c r="Q2776" s="831">
        <v>2208.0100000000002</v>
      </c>
      <c r="R2776" s="827">
        <v>4.7982484733902693</v>
      </c>
      <c r="S2776" s="832">
        <v>72.919749009247028</v>
      </c>
    </row>
    <row r="2777" spans="1:19" ht="14.45" customHeight="1" x14ac:dyDescent="0.2">
      <c r="A2777" s="821" t="s">
        <v>5435</v>
      </c>
      <c r="B2777" s="822" t="s">
        <v>5824</v>
      </c>
      <c r="C2777" s="822" t="s">
        <v>599</v>
      </c>
      <c r="D2777" s="822" t="s">
        <v>2908</v>
      </c>
      <c r="E2777" s="822" t="s">
        <v>5437</v>
      </c>
      <c r="F2777" s="822" t="s">
        <v>5618</v>
      </c>
      <c r="G2777" s="822" t="s">
        <v>1246</v>
      </c>
      <c r="H2777" s="831">
        <v>1</v>
      </c>
      <c r="I2777" s="831">
        <v>148.46</v>
      </c>
      <c r="J2777" s="822"/>
      <c r="K2777" s="822">
        <v>148.46</v>
      </c>
      <c r="L2777" s="831"/>
      <c r="M2777" s="831"/>
      <c r="N2777" s="822"/>
      <c r="O2777" s="822"/>
      <c r="P2777" s="831">
        <v>1</v>
      </c>
      <c r="Q2777" s="831">
        <v>148.46</v>
      </c>
      <c r="R2777" s="827"/>
      <c r="S2777" s="832">
        <v>148.46</v>
      </c>
    </row>
    <row r="2778" spans="1:19" ht="14.45" customHeight="1" x14ac:dyDescent="0.2">
      <c r="A2778" s="821" t="s">
        <v>5435</v>
      </c>
      <c r="B2778" s="822" t="s">
        <v>5824</v>
      </c>
      <c r="C2778" s="822" t="s">
        <v>599</v>
      </c>
      <c r="D2778" s="822" t="s">
        <v>2908</v>
      </c>
      <c r="E2778" s="822" t="s">
        <v>5437</v>
      </c>
      <c r="F2778" s="822" t="s">
        <v>5627</v>
      </c>
      <c r="G2778" s="822" t="s">
        <v>752</v>
      </c>
      <c r="H2778" s="831">
        <v>8.0299999999999994</v>
      </c>
      <c r="I2778" s="831">
        <v>1512.8999999999999</v>
      </c>
      <c r="J2778" s="822">
        <v>0.12076901339642795</v>
      </c>
      <c r="K2778" s="822">
        <v>188.40597758405977</v>
      </c>
      <c r="L2778" s="831">
        <v>112.13999999999999</v>
      </c>
      <c r="M2778" s="831">
        <v>12527.219999999998</v>
      </c>
      <c r="N2778" s="822">
        <v>1</v>
      </c>
      <c r="O2778" s="822">
        <v>111.71054039593365</v>
      </c>
      <c r="P2778" s="831">
        <v>26.87</v>
      </c>
      <c r="Q2778" s="831">
        <v>2982.5699999999997</v>
      </c>
      <c r="R2778" s="827">
        <v>0.23808714144079854</v>
      </c>
      <c r="S2778" s="832">
        <v>110.99999999999999</v>
      </c>
    </row>
    <row r="2779" spans="1:19" ht="14.45" customHeight="1" x14ac:dyDescent="0.2">
      <c r="A2779" s="821" t="s">
        <v>5435</v>
      </c>
      <c r="B2779" s="822" t="s">
        <v>5824</v>
      </c>
      <c r="C2779" s="822" t="s">
        <v>599</v>
      </c>
      <c r="D2779" s="822" t="s">
        <v>2908</v>
      </c>
      <c r="E2779" s="822" t="s">
        <v>5437</v>
      </c>
      <c r="F2779" s="822" t="s">
        <v>5628</v>
      </c>
      <c r="G2779" s="822" t="s">
        <v>752</v>
      </c>
      <c r="H2779" s="831"/>
      <c r="I2779" s="831"/>
      <c r="J2779" s="822"/>
      <c r="K2779" s="822"/>
      <c r="L2779" s="831">
        <v>9.92</v>
      </c>
      <c r="M2779" s="831">
        <v>2857.9900000000002</v>
      </c>
      <c r="N2779" s="822">
        <v>1</v>
      </c>
      <c r="O2779" s="822">
        <v>288.10383064516134</v>
      </c>
      <c r="P2779" s="831">
        <v>12.49</v>
      </c>
      <c r="Q2779" s="831">
        <v>3598.2</v>
      </c>
      <c r="R2779" s="827">
        <v>1.2589967074762332</v>
      </c>
      <c r="S2779" s="832">
        <v>288.08646917534026</v>
      </c>
    </row>
    <row r="2780" spans="1:19" ht="14.45" customHeight="1" x14ac:dyDescent="0.2">
      <c r="A2780" s="821" t="s">
        <v>5435</v>
      </c>
      <c r="B2780" s="822" t="s">
        <v>5824</v>
      </c>
      <c r="C2780" s="822" t="s">
        <v>599</v>
      </c>
      <c r="D2780" s="822" t="s">
        <v>2908</v>
      </c>
      <c r="E2780" s="822" t="s">
        <v>5437</v>
      </c>
      <c r="F2780" s="822" t="s">
        <v>5629</v>
      </c>
      <c r="G2780" s="822" t="s">
        <v>1039</v>
      </c>
      <c r="H2780" s="831"/>
      <c r="I2780" s="831"/>
      <c r="J2780" s="822"/>
      <c r="K2780" s="822"/>
      <c r="L2780" s="831">
        <v>71.48</v>
      </c>
      <c r="M2780" s="831">
        <v>13186.140000000003</v>
      </c>
      <c r="N2780" s="822">
        <v>1</v>
      </c>
      <c r="O2780" s="822">
        <v>184.47313933967547</v>
      </c>
      <c r="P2780" s="831">
        <v>23.42</v>
      </c>
      <c r="Q2780" s="831">
        <v>4283.5200000000004</v>
      </c>
      <c r="R2780" s="827">
        <v>0.32485018360187284</v>
      </c>
      <c r="S2780" s="832">
        <v>182.90008539709652</v>
      </c>
    </row>
    <row r="2781" spans="1:19" ht="14.45" customHeight="1" x14ac:dyDescent="0.2">
      <c r="A2781" s="821" t="s">
        <v>5435</v>
      </c>
      <c r="B2781" s="822" t="s">
        <v>5824</v>
      </c>
      <c r="C2781" s="822" t="s">
        <v>599</v>
      </c>
      <c r="D2781" s="822" t="s">
        <v>2908</v>
      </c>
      <c r="E2781" s="822" t="s">
        <v>5437</v>
      </c>
      <c r="F2781" s="822" t="s">
        <v>5632</v>
      </c>
      <c r="G2781" s="822" t="s">
        <v>1039</v>
      </c>
      <c r="H2781" s="831">
        <v>2</v>
      </c>
      <c r="I2781" s="831">
        <v>316.74</v>
      </c>
      <c r="J2781" s="822">
        <v>7.8220927073815227E-2</v>
      </c>
      <c r="K2781" s="822">
        <v>158.37</v>
      </c>
      <c r="L2781" s="831">
        <v>41.510000000000005</v>
      </c>
      <c r="M2781" s="831">
        <v>4049.3</v>
      </c>
      <c r="N2781" s="822">
        <v>1</v>
      </c>
      <c r="O2781" s="822">
        <v>97.549987954709707</v>
      </c>
      <c r="P2781" s="831">
        <v>31.52</v>
      </c>
      <c r="Q2781" s="831">
        <v>3090.98</v>
      </c>
      <c r="R2781" s="827">
        <v>0.76333687303978459</v>
      </c>
      <c r="S2781" s="832">
        <v>98.064086294416242</v>
      </c>
    </row>
    <row r="2782" spans="1:19" ht="14.45" customHeight="1" x14ac:dyDescent="0.2">
      <c r="A2782" s="821" t="s">
        <v>5435</v>
      </c>
      <c r="B2782" s="822" t="s">
        <v>5824</v>
      </c>
      <c r="C2782" s="822" t="s">
        <v>599</v>
      </c>
      <c r="D2782" s="822" t="s">
        <v>2908</v>
      </c>
      <c r="E2782" s="822" t="s">
        <v>5437</v>
      </c>
      <c r="F2782" s="822" t="s">
        <v>5633</v>
      </c>
      <c r="G2782" s="822" t="s">
        <v>1039</v>
      </c>
      <c r="H2782" s="831">
        <v>2.87</v>
      </c>
      <c r="I2782" s="831">
        <v>4730.79</v>
      </c>
      <c r="J2782" s="822">
        <v>0.17510380478112714</v>
      </c>
      <c r="K2782" s="822">
        <v>1648.3588850174215</v>
      </c>
      <c r="L2782" s="831">
        <v>64.14</v>
      </c>
      <c r="M2782" s="831">
        <v>27017.060000000005</v>
      </c>
      <c r="N2782" s="822">
        <v>1</v>
      </c>
      <c r="O2782" s="822">
        <v>421.22014343623329</v>
      </c>
      <c r="P2782" s="831"/>
      <c r="Q2782" s="831"/>
      <c r="R2782" s="827"/>
      <c r="S2782" s="832"/>
    </row>
    <row r="2783" spans="1:19" ht="14.45" customHeight="1" x14ac:dyDescent="0.2">
      <c r="A2783" s="821" t="s">
        <v>5435</v>
      </c>
      <c r="B2783" s="822" t="s">
        <v>5824</v>
      </c>
      <c r="C2783" s="822" t="s">
        <v>599</v>
      </c>
      <c r="D2783" s="822" t="s">
        <v>2908</v>
      </c>
      <c r="E2783" s="822" t="s">
        <v>5437</v>
      </c>
      <c r="F2783" s="822" t="s">
        <v>5635</v>
      </c>
      <c r="G2783" s="822" t="s">
        <v>5636</v>
      </c>
      <c r="H2783" s="831"/>
      <c r="I2783" s="831"/>
      <c r="J2783" s="822"/>
      <c r="K2783" s="822"/>
      <c r="L2783" s="831">
        <v>2</v>
      </c>
      <c r="M2783" s="831">
        <v>296.92</v>
      </c>
      <c r="N2783" s="822">
        <v>1</v>
      </c>
      <c r="O2783" s="822">
        <v>148.46</v>
      </c>
      <c r="P2783" s="831"/>
      <c r="Q2783" s="831"/>
      <c r="R2783" s="827"/>
      <c r="S2783" s="832"/>
    </row>
    <row r="2784" spans="1:19" ht="14.45" customHeight="1" x14ac:dyDescent="0.2">
      <c r="A2784" s="821" t="s">
        <v>5435</v>
      </c>
      <c r="B2784" s="822" t="s">
        <v>5824</v>
      </c>
      <c r="C2784" s="822" t="s">
        <v>599</v>
      </c>
      <c r="D2784" s="822" t="s">
        <v>2908</v>
      </c>
      <c r="E2784" s="822" t="s">
        <v>5437</v>
      </c>
      <c r="F2784" s="822" t="s">
        <v>5638</v>
      </c>
      <c r="G2784" s="822" t="s">
        <v>2512</v>
      </c>
      <c r="H2784" s="831"/>
      <c r="I2784" s="831"/>
      <c r="J2784" s="822"/>
      <c r="K2784" s="822"/>
      <c r="L2784" s="831">
        <v>17.78</v>
      </c>
      <c r="M2784" s="831">
        <v>8432.5299999999988</v>
      </c>
      <c r="N2784" s="822">
        <v>1</v>
      </c>
      <c r="O2784" s="822">
        <v>474.27052868391439</v>
      </c>
      <c r="P2784" s="831">
        <v>7.94</v>
      </c>
      <c r="Q2784" s="831">
        <v>3765.72</v>
      </c>
      <c r="R2784" s="827">
        <v>0.44657060217989147</v>
      </c>
      <c r="S2784" s="832">
        <v>474.27204030226693</v>
      </c>
    </row>
    <row r="2785" spans="1:19" ht="14.45" customHeight="1" x14ac:dyDescent="0.2">
      <c r="A2785" s="821" t="s">
        <v>5435</v>
      </c>
      <c r="B2785" s="822" t="s">
        <v>5824</v>
      </c>
      <c r="C2785" s="822" t="s">
        <v>599</v>
      </c>
      <c r="D2785" s="822" t="s">
        <v>2908</v>
      </c>
      <c r="E2785" s="822" t="s">
        <v>5437</v>
      </c>
      <c r="F2785" s="822" t="s">
        <v>5639</v>
      </c>
      <c r="G2785" s="822" t="s">
        <v>2512</v>
      </c>
      <c r="H2785" s="831"/>
      <c r="I2785" s="831"/>
      <c r="J2785" s="822"/>
      <c r="K2785" s="822"/>
      <c r="L2785" s="831">
        <v>18.02</v>
      </c>
      <c r="M2785" s="831">
        <v>3685.46</v>
      </c>
      <c r="N2785" s="822">
        <v>1</v>
      </c>
      <c r="O2785" s="822">
        <v>204.52053274139845</v>
      </c>
      <c r="P2785" s="831">
        <v>13.09</v>
      </c>
      <c r="Q2785" s="831">
        <v>2677.17</v>
      </c>
      <c r="R2785" s="827">
        <v>0.72641407042811479</v>
      </c>
      <c r="S2785" s="832">
        <v>204.52024446142093</v>
      </c>
    </row>
    <row r="2786" spans="1:19" ht="14.45" customHeight="1" x14ac:dyDescent="0.2">
      <c r="A2786" s="821" t="s">
        <v>5435</v>
      </c>
      <c r="B2786" s="822" t="s">
        <v>5824</v>
      </c>
      <c r="C2786" s="822" t="s">
        <v>599</v>
      </c>
      <c r="D2786" s="822" t="s">
        <v>2908</v>
      </c>
      <c r="E2786" s="822" t="s">
        <v>5437</v>
      </c>
      <c r="F2786" s="822" t="s">
        <v>5650</v>
      </c>
      <c r="G2786" s="822" t="s">
        <v>5651</v>
      </c>
      <c r="H2786" s="831"/>
      <c r="I2786" s="831"/>
      <c r="J2786" s="822"/>
      <c r="K2786" s="822"/>
      <c r="L2786" s="831"/>
      <c r="M2786" s="831"/>
      <c r="N2786" s="822"/>
      <c r="O2786" s="822"/>
      <c r="P2786" s="831">
        <v>9.8000000000000007</v>
      </c>
      <c r="Q2786" s="831">
        <v>533.13</v>
      </c>
      <c r="R2786" s="827"/>
      <c r="S2786" s="832">
        <v>54.401020408163262</v>
      </c>
    </row>
    <row r="2787" spans="1:19" ht="14.45" customHeight="1" x14ac:dyDescent="0.2">
      <c r="A2787" s="821" t="s">
        <v>5435</v>
      </c>
      <c r="B2787" s="822" t="s">
        <v>5824</v>
      </c>
      <c r="C2787" s="822" t="s">
        <v>599</v>
      </c>
      <c r="D2787" s="822" t="s">
        <v>2908</v>
      </c>
      <c r="E2787" s="822" t="s">
        <v>5437</v>
      </c>
      <c r="F2787" s="822" t="s">
        <v>5652</v>
      </c>
      <c r="G2787" s="822" t="s">
        <v>5651</v>
      </c>
      <c r="H2787" s="831"/>
      <c r="I2787" s="831"/>
      <c r="J2787" s="822"/>
      <c r="K2787" s="822"/>
      <c r="L2787" s="831"/>
      <c r="M2787" s="831"/>
      <c r="N2787" s="822"/>
      <c r="O2787" s="822"/>
      <c r="P2787" s="831">
        <v>5</v>
      </c>
      <c r="Q2787" s="831">
        <v>544.26</v>
      </c>
      <c r="R2787" s="827"/>
      <c r="S2787" s="832">
        <v>108.852</v>
      </c>
    </row>
    <row r="2788" spans="1:19" ht="14.45" customHeight="1" x14ac:dyDescent="0.2">
      <c r="A2788" s="821" t="s">
        <v>5435</v>
      </c>
      <c r="B2788" s="822" t="s">
        <v>5824</v>
      </c>
      <c r="C2788" s="822" t="s">
        <v>599</v>
      </c>
      <c r="D2788" s="822" t="s">
        <v>2908</v>
      </c>
      <c r="E2788" s="822" t="s">
        <v>5437</v>
      </c>
      <c r="F2788" s="822" t="s">
        <v>5653</v>
      </c>
      <c r="G2788" s="822" t="s">
        <v>2036</v>
      </c>
      <c r="H2788" s="831"/>
      <c r="I2788" s="831"/>
      <c r="J2788" s="822"/>
      <c r="K2788" s="822"/>
      <c r="L2788" s="831">
        <v>1</v>
      </c>
      <c r="M2788" s="831">
        <v>11086</v>
      </c>
      <c r="N2788" s="822">
        <v>1</v>
      </c>
      <c r="O2788" s="822">
        <v>11086</v>
      </c>
      <c r="P2788" s="831">
        <v>1</v>
      </c>
      <c r="Q2788" s="831">
        <v>11050.2</v>
      </c>
      <c r="R2788" s="827">
        <v>0.99677070178603655</v>
      </c>
      <c r="S2788" s="832">
        <v>11050.2</v>
      </c>
    </row>
    <row r="2789" spans="1:19" ht="14.45" customHeight="1" x14ac:dyDescent="0.2">
      <c r="A2789" s="821" t="s">
        <v>5435</v>
      </c>
      <c r="B2789" s="822" t="s">
        <v>5824</v>
      </c>
      <c r="C2789" s="822" t="s">
        <v>599</v>
      </c>
      <c r="D2789" s="822" t="s">
        <v>2908</v>
      </c>
      <c r="E2789" s="822" t="s">
        <v>5437</v>
      </c>
      <c r="F2789" s="822" t="s">
        <v>5661</v>
      </c>
      <c r="G2789" s="822" t="s">
        <v>947</v>
      </c>
      <c r="H2789" s="831"/>
      <c r="I2789" s="831"/>
      <c r="J2789" s="822"/>
      <c r="K2789" s="822"/>
      <c r="L2789" s="831"/>
      <c r="M2789" s="831"/>
      <c r="N2789" s="822"/>
      <c r="O2789" s="822"/>
      <c r="P2789" s="831">
        <v>18.29</v>
      </c>
      <c r="Q2789" s="831">
        <v>7909.16</v>
      </c>
      <c r="R2789" s="827"/>
      <c r="S2789" s="832">
        <v>432.43083652269002</v>
      </c>
    </row>
    <row r="2790" spans="1:19" ht="14.45" customHeight="1" x14ac:dyDescent="0.2">
      <c r="A2790" s="821" t="s">
        <v>5435</v>
      </c>
      <c r="B2790" s="822" t="s">
        <v>5824</v>
      </c>
      <c r="C2790" s="822" t="s">
        <v>599</v>
      </c>
      <c r="D2790" s="822" t="s">
        <v>2908</v>
      </c>
      <c r="E2790" s="822" t="s">
        <v>5437</v>
      </c>
      <c r="F2790" s="822" t="s">
        <v>5666</v>
      </c>
      <c r="G2790" s="822" t="s">
        <v>947</v>
      </c>
      <c r="H2790" s="831"/>
      <c r="I2790" s="831"/>
      <c r="J2790" s="822"/>
      <c r="K2790" s="822"/>
      <c r="L2790" s="831"/>
      <c r="M2790" s="831"/>
      <c r="N2790" s="822"/>
      <c r="O2790" s="822"/>
      <c r="P2790" s="831">
        <v>12.93</v>
      </c>
      <c r="Q2790" s="831">
        <v>3154.14</v>
      </c>
      <c r="R2790" s="827"/>
      <c r="S2790" s="832">
        <v>243.93967517401393</v>
      </c>
    </row>
    <row r="2791" spans="1:19" ht="14.45" customHeight="1" x14ac:dyDescent="0.2">
      <c r="A2791" s="821" t="s">
        <v>5435</v>
      </c>
      <c r="B2791" s="822" t="s">
        <v>5824</v>
      </c>
      <c r="C2791" s="822" t="s">
        <v>599</v>
      </c>
      <c r="D2791" s="822" t="s">
        <v>2908</v>
      </c>
      <c r="E2791" s="822" t="s">
        <v>5437</v>
      </c>
      <c r="F2791" s="822" t="s">
        <v>5667</v>
      </c>
      <c r="G2791" s="822" t="s">
        <v>947</v>
      </c>
      <c r="H2791" s="831"/>
      <c r="I2791" s="831"/>
      <c r="J2791" s="822"/>
      <c r="K2791" s="822"/>
      <c r="L2791" s="831"/>
      <c r="M2791" s="831"/>
      <c r="N2791" s="822"/>
      <c r="O2791" s="822"/>
      <c r="P2791" s="831">
        <v>33.21</v>
      </c>
      <c r="Q2791" s="831">
        <v>2540.9</v>
      </c>
      <c r="R2791" s="827"/>
      <c r="S2791" s="832">
        <v>76.510087323095448</v>
      </c>
    </row>
    <row r="2792" spans="1:19" ht="14.45" customHeight="1" x14ac:dyDescent="0.2">
      <c r="A2792" s="821" t="s">
        <v>5435</v>
      </c>
      <c r="B2792" s="822" t="s">
        <v>5824</v>
      </c>
      <c r="C2792" s="822" t="s">
        <v>599</v>
      </c>
      <c r="D2792" s="822" t="s">
        <v>2908</v>
      </c>
      <c r="E2792" s="822" t="s">
        <v>5437</v>
      </c>
      <c r="F2792" s="822" t="s">
        <v>5668</v>
      </c>
      <c r="G2792" s="822" t="s">
        <v>1039</v>
      </c>
      <c r="H2792" s="831"/>
      <c r="I2792" s="831"/>
      <c r="J2792" s="822"/>
      <c r="K2792" s="822"/>
      <c r="L2792" s="831"/>
      <c r="M2792" s="831"/>
      <c r="N2792" s="822"/>
      <c r="O2792" s="822"/>
      <c r="P2792" s="831">
        <v>48.68</v>
      </c>
      <c r="Q2792" s="831">
        <v>20583.62</v>
      </c>
      <c r="R2792" s="827"/>
      <c r="S2792" s="832">
        <v>422.83525061626949</v>
      </c>
    </row>
    <row r="2793" spans="1:19" ht="14.45" customHeight="1" x14ac:dyDescent="0.2">
      <c r="A2793" s="821" t="s">
        <v>5435</v>
      </c>
      <c r="B2793" s="822" t="s">
        <v>5824</v>
      </c>
      <c r="C2793" s="822" t="s">
        <v>599</v>
      </c>
      <c r="D2793" s="822" t="s">
        <v>2908</v>
      </c>
      <c r="E2793" s="822" t="s">
        <v>5437</v>
      </c>
      <c r="F2793" s="822" t="s">
        <v>5670</v>
      </c>
      <c r="G2793" s="822" t="s">
        <v>2057</v>
      </c>
      <c r="H2793" s="831"/>
      <c r="I2793" s="831"/>
      <c r="J2793" s="822"/>
      <c r="K2793" s="822"/>
      <c r="L2793" s="831"/>
      <c r="M2793" s="831"/>
      <c r="N2793" s="822"/>
      <c r="O2793" s="822"/>
      <c r="P2793" s="831">
        <v>21</v>
      </c>
      <c r="Q2793" s="831">
        <v>27108.06</v>
      </c>
      <c r="R2793" s="827"/>
      <c r="S2793" s="832">
        <v>1290.8600000000001</v>
      </c>
    </row>
    <row r="2794" spans="1:19" ht="14.45" customHeight="1" x14ac:dyDescent="0.2">
      <c r="A2794" s="821" t="s">
        <v>5435</v>
      </c>
      <c r="B2794" s="822" t="s">
        <v>5824</v>
      </c>
      <c r="C2794" s="822" t="s">
        <v>599</v>
      </c>
      <c r="D2794" s="822" t="s">
        <v>2908</v>
      </c>
      <c r="E2794" s="822" t="s">
        <v>5437</v>
      </c>
      <c r="F2794" s="822" t="s">
        <v>5671</v>
      </c>
      <c r="G2794" s="822" t="s">
        <v>758</v>
      </c>
      <c r="H2794" s="831"/>
      <c r="I2794" s="831"/>
      <c r="J2794" s="822"/>
      <c r="K2794" s="822"/>
      <c r="L2794" s="831"/>
      <c r="M2794" s="831"/>
      <c r="N2794" s="822"/>
      <c r="O2794" s="822"/>
      <c r="P2794" s="831">
        <v>4.3600000000000003</v>
      </c>
      <c r="Q2794" s="831">
        <v>3203.7299999999996</v>
      </c>
      <c r="R2794" s="827"/>
      <c r="S2794" s="832">
        <v>734.80045871559616</v>
      </c>
    </row>
    <row r="2795" spans="1:19" ht="14.45" customHeight="1" x14ac:dyDescent="0.2">
      <c r="A2795" s="821" t="s">
        <v>5435</v>
      </c>
      <c r="B2795" s="822" t="s">
        <v>5824</v>
      </c>
      <c r="C2795" s="822" t="s">
        <v>599</v>
      </c>
      <c r="D2795" s="822" t="s">
        <v>2908</v>
      </c>
      <c r="E2795" s="822" t="s">
        <v>5437</v>
      </c>
      <c r="F2795" s="822" t="s">
        <v>5672</v>
      </c>
      <c r="G2795" s="822" t="s">
        <v>1230</v>
      </c>
      <c r="H2795" s="831"/>
      <c r="I2795" s="831"/>
      <c r="J2795" s="822"/>
      <c r="K2795" s="822"/>
      <c r="L2795" s="831"/>
      <c r="M2795" s="831"/>
      <c r="N2795" s="822"/>
      <c r="O2795" s="822"/>
      <c r="P2795" s="831">
        <v>63.980000000000004</v>
      </c>
      <c r="Q2795" s="831">
        <v>11484.48</v>
      </c>
      <c r="R2795" s="827"/>
      <c r="S2795" s="832">
        <v>179.5010940919037</v>
      </c>
    </row>
    <row r="2796" spans="1:19" ht="14.45" customHeight="1" x14ac:dyDescent="0.2">
      <c r="A2796" s="821" t="s">
        <v>5435</v>
      </c>
      <c r="B2796" s="822" t="s">
        <v>5824</v>
      </c>
      <c r="C2796" s="822" t="s">
        <v>599</v>
      </c>
      <c r="D2796" s="822" t="s">
        <v>2908</v>
      </c>
      <c r="E2796" s="822" t="s">
        <v>5437</v>
      </c>
      <c r="F2796" s="822" t="s">
        <v>5675</v>
      </c>
      <c r="G2796" s="822" t="s">
        <v>947</v>
      </c>
      <c r="H2796" s="831"/>
      <c r="I2796" s="831"/>
      <c r="J2796" s="822"/>
      <c r="K2796" s="822"/>
      <c r="L2796" s="831"/>
      <c r="M2796" s="831"/>
      <c r="N2796" s="822"/>
      <c r="O2796" s="822"/>
      <c r="P2796" s="831">
        <v>2.77</v>
      </c>
      <c r="Q2796" s="831">
        <v>1197.8399999999999</v>
      </c>
      <c r="R2796" s="827"/>
      <c r="S2796" s="832">
        <v>432.43321299638984</v>
      </c>
    </row>
    <row r="2797" spans="1:19" ht="14.45" customHeight="1" x14ac:dyDescent="0.2">
      <c r="A2797" s="821" t="s">
        <v>5435</v>
      </c>
      <c r="B2797" s="822" t="s">
        <v>5824</v>
      </c>
      <c r="C2797" s="822" t="s">
        <v>599</v>
      </c>
      <c r="D2797" s="822" t="s">
        <v>2908</v>
      </c>
      <c r="E2797" s="822" t="s">
        <v>5437</v>
      </c>
      <c r="F2797" s="822" t="s">
        <v>5676</v>
      </c>
      <c r="G2797" s="822" t="s">
        <v>758</v>
      </c>
      <c r="H2797" s="831"/>
      <c r="I2797" s="831"/>
      <c r="J2797" s="822"/>
      <c r="K2797" s="822"/>
      <c r="L2797" s="831"/>
      <c r="M2797" s="831"/>
      <c r="N2797" s="822"/>
      <c r="O2797" s="822"/>
      <c r="P2797" s="831">
        <v>1.3</v>
      </c>
      <c r="Q2797" s="831">
        <v>102.96000000000001</v>
      </c>
      <c r="R2797" s="827"/>
      <c r="S2797" s="832">
        <v>79.2</v>
      </c>
    </row>
    <row r="2798" spans="1:19" ht="14.45" customHeight="1" x14ac:dyDescent="0.2">
      <c r="A2798" s="821" t="s">
        <v>5435</v>
      </c>
      <c r="B2798" s="822" t="s">
        <v>5824</v>
      </c>
      <c r="C2798" s="822" t="s">
        <v>599</v>
      </c>
      <c r="D2798" s="822" t="s">
        <v>2908</v>
      </c>
      <c r="E2798" s="822" t="s">
        <v>5437</v>
      </c>
      <c r="F2798" s="822" t="s">
        <v>5677</v>
      </c>
      <c r="G2798" s="822" t="s">
        <v>1230</v>
      </c>
      <c r="H2798" s="831"/>
      <c r="I2798" s="831"/>
      <c r="J2798" s="822"/>
      <c r="K2798" s="822"/>
      <c r="L2798" s="831"/>
      <c r="M2798" s="831"/>
      <c r="N2798" s="822"/>
      <c r="O2798" s="822"/>
      <c r="P2798" s="831">
        <v>21.2</v>
      </c>
      <c r="Q2798" s="831">
        <v>2212.0299999999997</v>
      </c>
      <c r="R2798" s="827"/>
      <c r="S2798" s="832">
        <v>104.34103773584904</v>
      </c>
    </row>
    <row r="2799" spans="1:19" ht="14.45" customHeight="1" x14ac:dyDescent="0.2">
      <c r="A2799" s="821" t="s">
        <v>5435</v>
      </c>
      <c r="B2799" s="822" t="s">
        <v>5824</v>
      </c>
      <c r="C2799" s="822" t="s">
        <v>599</v>
      </c>
      <c r="D2799" s="822" t="s">
        <v>2908</v>
      </c>
      <c r="E2799" s="822" t="s">
        <v>5437</v>
      </c>
      <c r="F2799" s="822" t="s">
        <v>5678</v>
      </c>
      <c r="G2799" s="822" t="s">
        <v>1043</v>
      </c>
      <c r="H2799" s="831"/>
      <c r="I2799" s="831"/>
      <c r="J2799" s="822"/>
      <c r="K2799" s="822"/>
      <c r="L2799" s="831"/>
      <c r="M2799" s="831"/>
      <c r="N2799" s="822"/>
      <c r="O2799" s="822"/>
      <c r="P2799" s="831">
        <v>17.57</v>
      </c>
      <c r="Q2799" s="831">
        <v>2512.5100000000002</v>
      </c>
      <c r="R2799" s="827"/>
      <c r="S2799" s="832">
        <v>143</v>
      </c>
    </row>
    <row r="2800" spans="1:19" ht="14.45" customHeight="1" x14ac:dyDescent="0.2">
      <c r="A2800" s="821" t="s">
        <v>5435</v>
      </c>
      <c r="B2800" s="822" t="s">
        <v>5824</v>
      </c>
      <c r="C2800" s="822" t="s">
        <v>599</v>
      </c>
      <c r="D2800" s="822" t="s">
        <v>2908</v>
      </c>
      <c r="E2800" s="822" t="s">
        <v>5437</v>
      </c>
      <c r="F2800" s="822" t="s">
        <v>5679</v>
      </c>
      <c r="G2800" s="822" t="s">
        <v>758</v>
      </c>
      <c r="H2800" s="831"/>
      <c r="I2800" s="831"/>
      <c r="J2800" s="822"/>
      <c r="K2800" s="822"/>
      <c r="L2800" s="831"/>
      <c r="M2800" s="831"/>
      <c r="N2800" s="822"/>
      <c r="O2800" s="822"/>
      <c r="P2800" s="831">
        <v>6.4</v>
      </c>
      <c r="Q2800" s="831">
        <v>1400.96</v>
      </c>
      <c r="R2800" s="827"/>
      <c r="S2800" s="832">
        <v>218.9</v>
      </c>
    </row>
    <row r="2801" spans="1:19" ht="14.45" customHeight="1" x14ac:dyDescent="0.2">
      <c r="A2801" s="821" t="s">
        <v>5435</v>
      </c>
      <c r="B2801" s="822" t="s">
        <v>5824</v>
      </c>
      <c r="C2801" s="822" t="s">
        <v>599</v>
      </c>
      <c r="D2801" s="822" t="s">
        <v>2908</v>
      </c>
      <c r="E2801" s="822" t="s">
        <v>5437</v>
      </c>
      <c r="F2801" s="822" t="s">
        <v>5684</v>
      </c>
      <c r="G2801" s="822" t="s">
        <v>1039</v>
      </c>
      <c r="H2801" s="831"/>
      <c r="I2801" s="831"/>
      <c r="J2801" s="822"/>
      <c r="K2801" s="822"/>
      <c r="L2801" s="831"/>
      <c r="M2801" s="831"/>
      <c r="N2801" s="822"/>
      <c r="O2801" s="822"/>
      <c r="P2801" s="831">
        <v>10.73</v>
      </c>
      <c r="Q2801" s="831">
        <v>1988.4899999999998</v>
      </c>
      <c r="R2801" s="827"/>
      <c r="S2801" s="832">
        <v>185.32059645852746</v>
      </c>
    </row>
    <row r="2802" spans="1:19" ht="14.45" customHeight="1" x14ac:dyDescent="0.2">
      <c r="A2802" s="821" t="s">
        <v>5435</v>
      </c>
      <c r="B2802" s="822" t="s">
        <v>5824</v>
      </c>
      <c r="C2802" s="822" t="s">
        <v>599</v>
      </c>
      <c r="D2802" s="822" t="s">
        <v>2908</v>
      </c>
      <c r="E2802" s="822" t="s">
        <v>5437</v>
      </c>
      <c r="F2802" s="822" t="s">
        <v>5685</v>
      </c>
      <c r="G2802" s="822" t="s">
        <v>845</v>
      </c>
      <c r="H2802" s="831"/>
      <c r="I2802" s="831"/>
      <c r="J2802" s="822"/>
      <c r="K2802" s="822"/>
      <c r="L2802" s="831"/>
      <c r="M2802" s="831"/>
      <c r="N2802" s="822"/>
      <c r="O2802" s="822"/>
      <c r="P2802" s="831">
        <v>1.1000000000000001</v>
      </c>
      <c r="Q2802" s="831">
        <v>1160.8799999999999</v>
      </c>
      <c r="R2802" s="827"/>
      <c r="S2802" s="832">
        <v>1055.3454545454545</v>
      </c>
    </row>
    <row r="2803" spans="1:19" ht="14.45" customHeight="1" x14ac:dyDescent="0.2">
      <c r="A2803" s="821" t="s">
        <v>5435</v>
      </c>
      <c r="B2803" s="822" t="s">
        <v>5824</v>
      </c>
      <c r="C2803" s="822" t="s">
        <v>599</v>
      </c>
      <c r="D2803" s="822" t="s">
        <v>2908</v>
      </c>
      <c r="E2803" s="822" t="s">
        <v>5437</v>
      </c>
      <c r="F2803" s="822" t="s">
        <v>5690</v>
      </c>
      <c r="G2803" s="822" t="s">
        <v>912</v>
      </c>
      <c r="H2803" s="831"/>
      <c r="I2803" s="831"/>
      <c r="J2803" s="822"/>
      <c r="K2803" s="822"/>
      <c r="L2803" s="831"/>
      <c r="M2803" s="831"/>
      <c r="N2803" s="822"/>
      <c r="O2803" s="822"/>
      <c r="P2803" s="831">
        <v>31.799999999999997</v>
      </c>
      <c r="Q2803" s="831">
        <v>4624.7</v>
      </c>
      <c r="R2803" s="827"/>
      <c r="S2803" s="832">
        <v>145.43081761006289</v>
      </c>
    </row>
    <row r="2804" spans="1:19" ht="14.45" customHeight="1" x14ac:dyDescent="0.2">
      <c r="A2804" s="821" t="s">
        <v>5435</v>
      </c>
      <c r="B2804" s="822" t="s">
        <v>5824</v>
      </c>
      <c r="C2804" s="822" t="s">
        <v>599</v>
      </c>
      <c r="D2804" s="822" t="s">
        <v>2908</v>
      </c>
      <c r="E2804" s="822" t="s">
        <v>5694</v>
      </c>
      <c r="F2804" s="822" t="s">
        <v>5697</v>
      </c>
      <c r="G2804" s="822" t="s">
        <v>5698</v>
      </c>
      <c r="H2804" s="831">
        <v>2</v>
      </c>
      <c r="I2804" s="831">
        <v>5180</v>
      </c>
      <c r="J2804" s="822"/>
      <c r="K2804" s="822">
        <v>2590</v>
      </c>
      <c r="L2804" s="831"/>
      <c r="M2804" s="831"/>
      <c r="N2804" s="822"/>
      <c r="O2804" s="822"/>
      <c r="P2804" s="831"/>
      <c r="Q2804" s="831"/>
      <c r="R2804" s="827"/>
      <c r="S2804" s="832"/>
    </row>
    <row r="2805" spans="1:19" ht="14.45" customHeight="1" x14ac:dyDescent="0.2">
      <c r="A2805" s="821" t="s">
        <v>5435</v>
      </c>
      <c r="B2805" s="822" t="s">
        <v>5824</v>
      </c>
      <c r="C2805" s="822" t="s">
        <v>599</v>
      </c>
      <c r="D2805" s="822" t="s">
        <v>2908</v>
      </c>
      <c r="E2805" s="822" t="s">
        <v>5703</v>
      </c>
      <c r="F2805" s="822" t="s">
        <v>5704</v>
      </c>
      <c r="G2805" s="822" t="s">
        <v>5705</v>
      </c>
      <c r="H2805" s="831">
        <v>2</v>
      </c>
      <c r="I2805" s="831">
        <v>1734</v>
      </c>
      <c r="J2805" s="822">
        <v>2</v>
      </c>
      <c r="K2805" s="822">
        <v>867</v>
      </c>
      <c r="L2805" s="831">
        <v>1</v>
      </c>
      <c r="M2805" s="831">
        <v>867</v>
      </c>
      <c r="N2805" s="822">
        <v>1</v>
      </c>
      <c r="O2805" s="822">
        <v>867</v>
      </c>
      <c r="P2805" s="831">
        <v>1</v>
      </c>
      <c r="Q2805" s="831">
        <v>867</v>
      </c>
      <c r="R2805" s="827">
        <v>1</v>
      </c>
      <c r="S2805" s="832">
        <v>867</v>
      </c>
    </row>
    <row r="2806" spans="1:19" ht="14.45" customHeight="1" x14ac:dyDescent="0.2">
      <c r="A2806" s="821" t="s">
        <v>5435</v>
      </c>
      <c r="B2806" s="822" t="s">
        <v>5824</v>
      </c>
      <c r="C2806" s="822" t="s">
        <v>599</v>
      </c>
      <c r="D2806" s="822" t="s">
        <v>2908</v>
      </c>
      <c r="E2806" s="822" t="s">
        <v>5703</v>
      </c>
      <c r="F2806" s="822" t="s">
        <v>5706</v>
      </c>
      <c r="G2806" s="822" t="s">
        <v>5707</v>
      </c>
      <c r="H2806" s="831">
        <v>9</v>
      </c>
      <c r="I2806" s="831">
        <v>7803</v>
      </c>
      <c r="J2806" s="822">
        <v>6.5726548749717284E-2</v>
      </c>
      <c r="K2806" s="822">
        <v>867</v>
      </c>
      <c r="L2806" s="831">
        <v>211</v>
      </c>
      <c r="M2806" s="831">
        <v>118719.15000000001</v>
      </c>
      <c r="N2806" s="822">
        <v>1</v>
      </c>
      <c r="O2806" s="822">
        <v>562.65000000000009</v>
      </c>
      <c r="P2806" s="831">
        <v>128</v>
      </c>
      <c r="Q2806" s="831">
        <v>72019.200000000012</v>
      </c>
      <c r="R2806" s="827">
        <v>0.60663507109004744</v>
      </c>
      <c r="S2806" s="832">
        <v>562.65000000000009</v>
      </c>
    </row>
    <row r="2807" spans="1:19" ht="14.45" customHeight="1" x14ac:dyDescent="0.2">
      <c r="A2807" s="821" t="s">
        <v>5435</v>
      </c>
      <c r="B2807" s="822" t="s">
        <v>5824</v>
      </c>
      <c r="C2807" s="822" t="s">
        <v>599</v>
      </c>
      <c r="D2807" s="822" t="s">
        <v>2908</v>
      </c>
      <c r="E2807" s="822" t="s">
        <v>5703</v>
      </c>
      <c r="F2807" s="822" t="s">
        <v>5708</v>
      </c>
      <c r="G2807" s="822" t="s">
        <v>5709</v>
      </c>
      <c r="H2807" s="831">
        <v>3</v>
      </c>
      <c r="I2807" s="831">
        <v>2892</v>
      </c>
      <c r="J2807" s="822"/>
      <c r="K2807" s="822">
        <v>964</v>
      </c>
      <c r="L2807" s="831"/>
      <c r="M2807" s="831"/>
      <c r="N2807" s="822"/>
      <c r="O2807" s="822"/>
      <c r="P2807" s="831"/>
      <c r="Q2807" s="831"/>
      <c r="R2807" s="827"/>
      <c r="S2807" s="832"/>
    </row>
    <row r="2808" spans="1:19" ht="14.45" customHeight="1" x14ac:dyDescent="0.2">
      <c r="A2808" s="821" t="s">
        <v>5435</v>
      </c>
      <c r="B2808" s="822" t="s">
        <v>5824</v>
      </c>
      <c r="C2808" s="822" t="s">
        <v>599</v>
      </c>
      <c r="D2808" s="822" t="s">
        <v>2908</v>
      </c>
      <c r="E2808" s="822" t="s">
        <v>5703</v>
      </c>
      <c r="F2808" s="822" t="s">
        <v>5712</v>
      </c>
      <c r="G2808" s="822" t="s">
        <v>5713</v>
      </c>
      <c r="H2808" s="831"/>
      <c r="I2808" s="831"/>
      <c r="J2808" s="822"/>
      <c r="K2808" s="822"/>
      <c r="L2808" s="831">
        <v>1</v>
      </c>
      <c r="M2808" s="831">
        <v>5420</v>
      </c>
      <c r="N2808" s="822">
        <v>1</v>
      </c>
      <c r="O2808" s="822">
        <v>5420</v>
      </c>
      <c r="P2808" s="831"/>
      <c r="Q2808" s="831"/>
      <c r="R2808" s="827"/>
      <c r="S2808" s="832"/>
    </row>
    <row r="2809" spans="1:19" ht="14.45" customHeight="1" x14ac:dyDescent="0.2">
      <c r="A2809" s="821" t="s">
        <v>5435</v>
      </c>
      <c r="B2809" s="822" t="s">
        <v>5824</v>
      </c>
      <c r="C2809" s="822" t="s">
        <v>599</v>
      </c>
      <c r="D2809" s="822" t="s">
        <v>2908</v>
      </c>
      <c r="E2809" s="822" t="s">
        <v>5703</v>
      </c>
      <c r="F2809" s="822" t="s">
        <v>5714</v>
      </c>
      <c r="G2809" s="822" t="s">
        <v>5715</v>
      </c>
      <c r="H2809" s="831"/>
      <c r="I2809" s="831"/>
      <c r="J2809" s="822"/>
      <c r="K2809" s="822"/>
      <c r="L2809" s="831"/>
      <c r="M2809" s="831"/>
      <c r="N2809" s="822"/>
      <c r="O2809" s="822"/>
      <c r="P2809" s="831">
        <v>304</v>
      </c>
      <c r="Q2809" s="831">
        <v>54507.19999999999</v>
      </c>
      <c r="R2809" s="827"/>
      <c r="S2809" s="832">
        <v>179.29999999999995</v>
      </c>
    </row>
    <row r="2810" spans="1:19" ht="14.45" customHeight="1" x14ac:dyDescent="0.2">
      <c r="A2810" s="821" t="s">
        <v>5435</v>
      </c>
      <c r="B2810" s="822" t="s">
        <v>5824</v>
      </c>
      <c r="C2810" s="822" t="s">
        <v>599</v>
      </c>
      <c r="D2810" s="822" t="s">
        <v>2908</v>
      </c>
      <c r="E2810" s="822" t="s">
        <v>5703</v>
      </c>
      <c r="F2810" s="822" t="s">
        <v>5716</v>
      </c>
      <c r="G2810" s="822" t="s">
        <v>5717</v>
      </c>
      <c r="H2810" s="831"/>
      <c r="I2810" s="831"/>
      <c r="J2810" s="822"/>
      <c r="K2810" s="822"/>
      <c r="L2810" s="831"/>
      <c r="M2810" s="831"/>
      <c r="N2810" s="822"/>
      <c r="O2810" s="822"/>
      <c r="P2810" s="831">
        <v>2</v>
      </c>
      <c r="Q2810" s="831">
        <v>535.58000000000004</v>
      </c>
      <c r="R2810" s="827"/>
      <c r="S2810" s="832">
        <v>267.79000000000002</v>
      </c>
    </row>
    <row r="2811" spans="1:19" ht="14.45" customHeight="1" x14ac:dyDescent="0.2">
      <c r="A2811" s="821" t="s">
        <v>5435</v>
      </c>
      <c r="B2811" s="822" t="s">
        <v>5824</v>
      </c>
      <c r="C2811" s="822" t="s">
        <v>599</v>
      </c>
      <c r="D2811" s="822" t="s">
        <v>2908</v>
      </c>
      <c r="E2811" s="822" t="s">
        <v>5703</v>
      </c>
      <c r="F2811" s="822" t="s">
        <v>5718</v>
      </c>
      <c r="G2811" s="822" t="s">
        <v>5719</v>
      </c>
      <c r="H2811" s="831"/>
      <c r="I2811" s="831"/>
      <c r="J2811" s="822"/>
      <c r="K2811" s="822"/>
      <c r="L2811" s="831"/>
      <c r="M2811" s="831"/>
      <c r="N2811" s="822"/>
      <c r="O2811" s="822"/>
      <c r="P2811" s="831">
        <v>18</v>
      </c>
      <c r="Q2811" s="831">
        <v>1367.46</v>
      </c>
      <c r="R2811" s="827"/>
      <c r="S2811" s="832">
        <v>75.97</v>
      </c>
    </row>
    <row r="2812" spans="1:19" ht="14.45" customHeight="1" x14ac:dyDescent="0.2">
      <c r="A2812" s="821" t="s">
        <v>5435</v>
      </c>
      <c r="B2812" s="822" t="s">
        <v>5824</v>
      </c>
      <c r="C2812" s="822" t="s">
        <v>599</v>
      </c>
      <c r="D2812" s="822" t="s">
        <v>2908</v>
      </c>
      <c r="E2812" s="822" t="s">
        <v>5703</v>
      </c>
      <c r="F2812" s="822" t="s">
        <v>5720</v>
      </c>
      <c r="G2812" s="822" t="s">
        <v>5721</v>
      </c>
      <c r="H2812" s="831"/>
      <c r="I2812" s="831"/>
      <c r="J2812" s="822"/>
      <c r="K2812" s="822"/>
      <c r="L2812" s="831"/>
      <c r="M2812" s="831"/>
      <c r="N2812" s="822"/>
      <c r="O2812" s="822"/>
      <c r="P2812" s="831">
        <v>56</v>
      </c>
      <c r="Q2812" s="831">
        <v>5302.6399999999994</v>
      </c>
      <c r="R2812" s="827"/>
      <c r="S2812" s="832">
        <v>94.689999999999984</v>
      </c>
    </row>
    <row r="2813" spans="1:19" ht="14.45" customHeight="1" x14ac:dyDescent="0.2">
      <c r="A2813" s="821" t="s">
        <v>5435</v>
      </c>
      <c r="B2813" s="822" t="s">
        <v>5824</v>
      </c>
      <c r="C2813" s="822" t="s">
        <v>599</v>
      </c>
      <c r="D2813" s="822" t="s">
        <v>2908</v>
      </c>
      <c r="E2813" s="822" t="s">
        <v>5703</v>
      </c>
      <c r="F2813" s="822" t="s">
        <v>5722</v>
      </c>
      <c r="G2813" s="822" t="s">
        <v>5721</v>
      </c>
      <c r="H2813" s="831"/>
      <c r="I2813" s="831"/>
      <c r="J2813" s="822"/>
      <c r="K2813" s="822"/>
      <c r="L2813" s="831"/>
      <c r="M2813" s="831"/>
      <c r="N2813" s="822"/>
      <c r="O2813" s="822"/>
      <c r="P2813" s="831">
        <v>556</v>
      </c>
      <c r="Q2813" s="831">
        <v>42239.32</v>
      </c>
      <c r="R2813" s="827"/>
      <c r="S2813" s="832">
        <v>75.97</v>
      </c>
    </row>
    <row r="2814" spans="1:19" ht="14.45" customHeight="1" x14ac:dyDescent="0.2">
      <c r="A2814" s="821" t="s">
        <v>5435</v>
      </c>
      <c r="B2814" s="822" t="s">
        <v>5824</v>
      </c>
      <c r="C2814" s="822" t="s">
        <v>599</v>
      </c>
      <c r="D2814" s="822" t="s">
        <v>2908</v>
      </c>
      <c r="E2814" s="822" t="s">
        <v>5735</v>
      </c>
      <c r="F2814" s="822" t="s">
        <v>5736</v>
      </c>
      <c r="G2814" s="822" t="s">
        <v>5737</v>
      </c>
      <c r="H2814" s="831">
        <v>1</v>
      </c>
      <c r="I2814" s="831">
        <v>300</v>
      </c>
      <c r="J2814" s="822">
        <v>0.19867549668874171</v>
      </c>
      <c r="K2814" s="822">
        <v>300</v>
      </c>
      <c r="L2814" s="831">
        <v>5</v>
      </c>
      <c r="M2814" s="831">
        <v>1510</v>
      </c>
      <c r="N2814" s="822">
        <v>1</v>
      </c>
      <c r="O2814" s="822">
        <v>302</v>
      </c>
      <c r="P2814" s="831"/>
      <c r="Q2814" s="831"/>
      <c r="R2814" s="827"/>
      <c r="S2814" s="832"/>
    </row>
    <row r="2815" spans="1:19" ht="14.45" customHeight="1" x14ac:dyDescent="0.2">
      <c r="A2815" s="821" t="s">
        <v>5435</v>
      </c>
      <c r="B2815" s="822" t="s">
        <v>5824</v>
      </c>
      <c r="C2815" s="822" t="s">
        <v>599</v>
      </c>
      <c r="D2815" s="822" t="s">
        <v>2908</v>
      </c>
      <c r="E2815" s="822" t="s">
        <v>5735</v>
      </c>
      <c r="F2815" s="822" t="s">
        <v>5738</v>
      </c>
      <c r="G2815" s="822" t="s">
        <v>5739</v>
      </c>
      <c r="H2815" s="831">
        <v>2</v>
      </c>
      <c r="I2815" s="831">
        <v>244</v>
      </c>
      <c r="J2815" s="822">
        <v>0.25</v>
      </c>
      <c r="K2815" s="822">
        <v>122</v>
      </c>
      <c r="L2815" s="831">
        <v>8</v>
      </c>
      <c r="M2815" s="831">
        <v>976</v>
      </c>
      <c r="N2815" s="822">
        <v>1</v>
      </c>
      <c r="O2815" s="822">
        <v>122</v>
      </c>
      <c r="P2815" s="831"/>
      <c r="Q2815" s="831"/>
      <c r="R2815" s="827"/>
      <c r="S2815" s="832"/>
    </row>
    <row r="2816" spans="1:19" ht="14.45" customHeight="1" x14ac:dyDescent="0.2">
      <c r="A2816" s="821" t="s">
        <v>5435</v>
      </c>
      <c r="B2816" s="822" t="s">
        <v>5824</v>
      </c>
      <c r="C2816" s="822" t="s">
        <v>599</v>
      </c>
      <c r="D2816" s="822" t="s">
        <v>2908</v>
      </c>
      <c r="E2816" s="822" t="s">
        <v>5735</v>
      </c>
      <c r="F2816" s="822" t="s">
        <v>5740</v>
      </c>
      <c r="G2816" s="822" t="s">
        <v>5741</v>
      </c>
      <c r="H2816" s="831">
        <v>88</v>
      </c>
      <c r="I2816" s="831">
        <v>12936</v>
      </c>
      <c r="J2816" s="822">
        <v>0.59081982187714088</v>
      </c>
      <c r="K2816" s="822">
        <v>147</v>
      </c>
      <c r="L2816" s="831">
        <v>145</v>
      </c>
      <c r="M2816" s="831">
        <v>21895</v>
      </c>
      <c r="N2816" s="822">
        <v>1</v>
      </c>
      <c r="O2816" s="822">
        <v>151</v>
      </c>
      <c r="P2816" s="831">
        <v>19</v>
      </c>
      <c r="Q2816" s="831">
        <v>2907</v>
      </c>
      <c r="R2816" s="827">
        <v>0.13277003882164878</v>
      </c>
      <c r="S2816" s="832">
        <v>153</v>
      </c>
    </row>
    <row r="2817" spans="1:19" ht="14.45" customHeight="1" x14ac:dyDescent="0.2">
      <c r="A2817" s="821" t="s">
        <v>5435</v>
      </c>
      <c r="B2817" s="822" t="s">
        <v>5824</v>
      </c>
      <c r="C2817" s="822" t="s">
        <v>599</v>
      </c>
      <c r="D2817" s="822" t="s">
        <v>2908</v>
      </c>
      <c r="E2817" s="822" t="s">
        <v>5735</v>
      </c>
      <c r="F2817" s="822" t="s">
        <v>5742</v>
      </c>
      <c r="G2817" s="822" t="s">
        <v>5743</v>
      </c>
      <c r="H2817" s="831">
        <v>2</v>
      </c>
      <c r="I2817" s="831">
        <v>392</v>
      </c>
      <c r="J2817" s="822"/>
      <c r="K2817" s="822">
        <v>196</v>
      </c>
      <c r="L2817" s="831"/>
      <c r="M2817" s="831"/>
      <c r="N2817" s="822"/>
      <c r="O2817" s="822"/>
      <c r="P2817" s="831">
        <v>1</v>
      </c>
      <c r="Q2817" s="831">
        <v>201</v>
      </c>
      <c r="R2817" s="827"/>
      <c r="S2817" s="832">
        <v>201</v>
      </c>
    </row>
    <row r="2818" spans="1:19" ht="14.45" customHeight="1" x14ac:dyDescent="0.2">
      <c r="A2818" s="821" t="s">
        <v>5435</v>
      </c>
      <c r="B2818" s="822" t="s">
        <v>5824</v>
      </c>
      <c r="C2818" s="822" t="s">
        <v>599</v>
      </c>
      <c r="D2818" s="822" t="s">
        <v>2908</v>
      </c>
      <c r="E2818" s="822" t="s">
        <v>5735</v>
      </c>
      <c r="F2818" s="822" t="s">
        <v>5744</v>
      </c>
      <c r="G2818" s="822" t="s">
        <v>5745</v>
      </c>
      <c r="H2818" s="831">
        <v>156</v>
      </c>
      <c r="I2818" s="831">
        <v>5772</v>
      </c>
      <c r="J2818" s="822">
        <v>0.2422563585998489</v>
      </c>
      <c r="K2818" s="822">
        <v>37</v>
      </c>
      <c r="L2818" s="831">
        <v>627</v>
      </c>
      <c r="M2818" s="831">
        <v>23826</v>
      </c>
      <c r="N2818" s="822">
        <v>1</v>
      </c>
      <c r="O2818" s="822">
        <v>38</v>
      </c>
      <c r="P2818" s="831">
        <v>299</v>
      </c>
      <c r="Q2818" s="831">
        <v>11362</v>
      </c>
      <c r="R2818" s="827">
        <v>0.47687400318979267</v>
      </c>
      <c r="S2818" s="832">
        <v>38</v>
      </c>
    </row>
    <row r="2819" spans="1:19" ht="14.45" customHeight="1" x14ac:dyDescent="0.2">
      <c r="A2819" s="821" t="s">
        <v>5435</v>
      </c>
      <c r="B2819" s="822" t="s">
        <v>5824</v>
      </c>
      <c r="C2819" s="822" t="s">
        <v>599</v>
      </c>
      <c r="D2819" s="822" t="s">
        <v>2908</v>
      </c>
      <c r="E2819" s="822" t="s">
        <v>5735</v>
      </c>
      <c r="F2819" s="822" t="s">
        <v>5752</v>
      </c>
      <c r="G2819" s="822" t="s">
        <v>5753</v>
      </c>
      <c r="H2819" s="831">
        <v>951</v>
      </c>
      <c r="I2819" s="831">
        <v>169278</v>
      </c>
      <c r="J2819" s="822">
        <v>0.63768519948616909</v>
      </c>
      <c r="K2819" s="822">
        <v>178</v>
      </c>
      <c r="L2819" s="831">
        <v>1483</v>
      </c>
      <c r="M2819" s="831">
        <v>265457</v>
      </c>
      <c r="N2819" s="822">
        <v>1</v>
      </c>
      <c r="O2819" s="822">
        <v>179</v>
      </c>
      <c r="P2819" s="831">
        <v>1477</v>
      </c>
      <c r="Q2819" s="831">
        <v>265860</v>
      </c>
      <c r="R2819" s="827">
        <v>1.0015181366473667</v>
      </c>
      <c r="S2819" s="832">
        <v>180</v>
      </c>
    </row>
    <row r="2820" spans="1:19" ht="14.45" customHeight="1" x14ac:dyDescent="0.2">
      <c r="A2820" s="821" t="s">
        <v>5435</v>
      </c>
      <c r="B2820" s="822" t="s">
        <v>5824</v>
      </c>
      <c r="C2820" s="822" t="s">
        <v>599</v>
      </c>
      <c r="D2820" s="822" t="s">
        <v>2908</v>
      </c>
      <c r="E2820" s="822" t="s">
        <v>5735</v>
      </c>
      <c r="F2820" s="822" t="s">
        <v>5758</v>
      </c>
      <c r="G2820" s="822" t="s">
        <v>5759</v>
      </c>
      <c r="H2820" s="831">
        <v>216</v>
      </c>
      <c r="I2820" s="831">
        <v>52704</v>
      </c>
      <c r="J2820" s="822">
        <v>0.19206997084548105</v>
      </c>
      <c r="K2820" s="822">
        <v>244</v>
      </c>
      <c r="L2820" s="831">
        <v>1120</v>
      </c>
      <c r="M2820" s="831">
        <v>274400</v>
      </c>
      <c r="N2820" s="822">
        <v>1</v>
      </c>
      <c r="O2820" s="822">
        <v>245</v>
      </c>
      <c r="P2820" s="831">
        <v>873</v>
      </c>
      <c r="Q2820" s="831">
        <v>214758</v>
      </c>
      <c r="R2820" s="827">
        <v>0.78264577259475221</v>
      </c>
      <c r="S2820" s="832">
        <v>246</v>
      </c>
    </row>
    <row r="2821" spans="1:19" ht="14.45" customHeight="1" x14ac:dyDescent="0.2">
      <c r="A2821" s="821" t="s">
        <v>5435</v>
      </c>
      <c r="B2821" s="822" t="s">
        <v>5824</v>
      </c>
      <c r="C2821" s="822" t="s">
        <v>599</v>
      </c>
      <c r="D2821" s="822" t="s">
        <v>2908</v>
      </c>
      <c r="E2821" s="822" t="s">
        <v>5735</v>
      </c>
      <c r="F2821" s="822" t="s">
        <v>5760</v>
      </c>
      <c r="G2821" s="822" t="s">
        <v>5761</v>
      </c>
      <c r="H2821" s="831">
        <v>919</v>
      </c>
      <c r="I2821" s="831">
        <v>30633.320000000007</v>
      </c>
      <c r="J2821" s="822">
        <v>0.75143144072282642</v>
      </c>
      <c r="K2821" s="822">
        <v>33.333318824809581</v>
      </c>
      <c r="L2821" s="831">
        <v>1223</v>
      </c>
      <c r="M2821" s="831">
        <v>40766.620000000024</v>
      </c>
      <c r="N2821" s="822">
        <v>1</v>
      </c>
      <c r="O2821" s="822">
        <v>33.33329517579724</v>
      </c>
      <c r="P2821" s="831">
        <v>1453</v>
      </c>
      <c r="Q2821" s="831">
        <v>48433.3</v>
      </c>
      <c r="R2821" s="827">
        <v>1.1880626846179541</v>
      </c>
      <c r="S2821" s="832">
        <v>33.333310392291814</v>
      </c>
    </row>
    <row r="2822" spans="1:19" ht="14.45" customHeight="1" x14ac:dyDescent="0.2">
      <c r="A2822" s="821" t="s">
        <v>5435</v>
      </c>
      <c r="B2822" s="822" t="s">
        <v>5824</v>
      </c>
      <c r="C2822" s="822" t="s">
        <v>599</v>
      </c>
      <c r="D2822" s="822" t="s">
        <v>2908</v>
      </c>
      <c r="E2822" s="822" t="s">
        <v>5735</v>
      </c>
      <c r="F2822" s="822" t="s">
        <v>5762</v>
      </c>
      <c r="G2822" s="822" t="s">
        <v>5763</v>
      </c>
      <c r="H2822" s="831">
        <v>778</v>
      </c>
      <c r="I2822" s="831">
        <v>28786</v>
      </c>
      <c r="J2822" s="822">
        <v>0.56113060428849904</v>
      </c>
      <c r="K2822" s="822">
        <v>37</v>
      </c>
      <c r="L2822" s="831">
        <v>1350</v>
      </c>
      <c r="M2822" s="831">
        <v>51300</v>
      </c>
      <c r="N2822" s="822">
        <v>1</v>
      </c>
      <c r="O2822" s="822">
        <v>38</v>
      </c>
      <c r="P2822" s="831">
        <v>1170</v>
      </c>
      <c r="Q2822" s="831">
        <v>44460</v>
      </c>
      <c r="R2822" s="827">
        <v>0.8666666666666667</v>
      </c>
      <c r="S2822" s="832">
        <v>38</v>
      </c>
    </row>
    <row r="2823" spans="1:19" ht="14.45" customHeight="1" x14ac:dyDescent="0.2">
      <c r="A2823" s="821" t="s">
        <v>5435</v>
      </c>
      <c r="B2823" s="822" t="s">
        <v>5824</v>
      </c>
      <c r="C2823" s="822" t="s">
        <v>599</v>
      </c>
      <c r="D2823" s="822" t="s">
        <v>2908</v>
      </c>
      <c r="E2823" s="822" t="s">
        <v>5735</v>
      </c>
      <c r="F2823" s="822" t="s">
        <v>5764</v>
      </c>
      <c r="G2823" s="822" t="s">
        <v>5765</v>
      </c>
      <c r="H2823" s="831"/>
      <c r="I2823" s="831"/>
      <c r="J2823" s="822"/>
      <c r="K2823" s="822"/>
      <c r="L2823" s="831">
        <v>3</v>
      </c>
      <c r="M2823" s="831">
        <v>261</v>
      </c>
      <c r="N2823" s="822">
        <v>1</v>
      </c>
      <c r="O2823" s="822">
        <v>87</v>
      </c>
      <c r="P2823" s="831"/>
      <c r="Q2823" s="831"/>
      <c r="R2823" s="827"/>
      <c r="S2823" s="832"/>
    </row>
    <row r="2824" spans="1:19" ht="14.45" customHeight="1" x14ac:dyDescent="0.2">
      <c r="A2824" s="821" t="s">
        <v>5435</v>
      </c>
      <c r="B2824" s="822" t="s">
        <v>5824</v>
      </c>
      <c r="C2824" s="822" t="s">
        <v>599</v>
      </c>
      <c r="D2824" s="822" t="s">
        <v>2908</v>
      </c>
      <c r="E2824" s="822" t="s">
        <v>5735</v>
      </c>
      <c r="F2824" s="822" t="s">
        <v>5766</v>
      </c>
      <c r="G2824" s="822" t="s">
        <v>5767</v>
      </c>
      <c r="H2824" s="831">
        <v>56</v>
      </c>
      <c r="I2824" s="831">
        <v>1792</v>
      </c>
      <c r="J2824" s="822">
        <v>0.28136285131103783</v>
      </c>
      <c r="K2824" s="822">
        <v>32</v>
      </c>
      <c r="L2824" s="831">
        <v>193</v>
      </c>
      <c r="M2824" s="831">
        <v>6369</v>
      </c>
      <c r="N2824" s="822">
        <v>1</v>
      </c>
      <c r="O2824" s="822">
        <v>33</v>
      </c>
      <c r="P2824" s="831">
        <v>72</v>
      </c>
      <c r="Q2824" s="831">
        <v>2376</v>
      </c>
      <c r="R2824" s="827">
        <v>0.37305699481865284</v>
      </c>
      <c r="S2824" s="832">
        <v>33</v>
      </c>
    </row>
    <row r="2825" spans="1:19" ht="14.45" customHeight="1" x14ac:dyDescent="0.2">
      <c r="A2825" s="821" t="s">
        <v>5435</v>
      </c>
      <c r="B2825" s="822" t="s">
        <v>5824</v>
      </c>
      <c r="C2825" s="822" t="s">
        <v>599</v>
      </c>
      <c r="D2825" s="822" t="s">
        <v>2908</v>
      </c>
      <c r="E2825" s="822" t="s">
        <v>5735</v>
      </c>
      <c r="F2825" s="822" t="s">
        <v>5857</v>
      </c>
      <c r="G2825" s="822" t="s">
        <v>5858</v>
      </c>
      <c r="H2825" s="831">
        <v>7</v>
      </c>
      <c r="I2825" s="831">
        <v>2485</v>
      </c>
      <c r="J2825" s="822">
        <v>0.69413407821229045</v>
      </c>
      <c r="K2825" s="822">
        <v>355</v>
      </c>
      <c r="L2825" s="831">
        <v>10</v>
      </c>
      <c r="M2825" s="831">
        <v>3580</v>
      </c>
      <c r="N2825" s="822">
        <v>1</v>
      </c>
      <c r="O2825" s="822">
        <v>358</v>
      </c>
      <c r="P2825" s="831">
        <v>15</v>
      </c>
      <c r="Q2825" s="831">
        <v>5400</v>
      </c>
      <c r="R2825" s="827">
        <v>1.5083798882681565</v>
      </c>
      <c r="S2825" s="832">
        <v>360</v>
      </c>
    </row>
    <row r="2826" spans="1:19" ht="14.45" customHeight="1" x14ac:dyDescent="0.2">
      <c r="A2826" s="821" t="s">
        <v>5435</v>
      </c>
      <c r="B2826" s="822" t="s">
        <v>5824</v>
      </c>
      <c r="C2826" s="822" t="s">
        <v>599</v>
      </c>
      <c r="D2826" s="822" t="s">
        <v>2908</v>
      </c>
      <c r="E2826" s="822" t="s">
        <v>5735</v>
      </c>
      <c r="F2826" s="822" t="s">
        <v>5768</v>
      </c>
      <c r="G2826" s="822" t="s">
        <v>5769</v>
      </c>
      <c r="H2826" s="831">
        <v>88</v>
      </c>
      <c r="I2826" s="831">
        <v>11616</v>
      </c>
      <c r="J2826" s="822">
        <v>0.29467275494672757</v>
      </c>
      <c r="K2826" s="822">
        <v>132</v>
      </c>
      <c r="L2826" s="831">
        <v>292</v>
      </c>
      <c r="M2826" s="831">
        <v>39420</v>
      </c>
      <c r="N2826" s="822">
        <v>1</v>
      </c>
      <c r="O2826" s="822">
        <v>135</v>
      </c>
      <c r="P2826" s="831">
        <v>464</v>
      </c>
      <c r="Q2826" s="831">
        <v>63568</v>
      </c>
      <c r="R2826" s="827">
        <v>1.6125824454591577</v>
      </c>
      <c r="S2826" s="832">
        <v>137</v>
      </c>
    </row>
    <row r="2827" spans="1:19" ht="14.45" customHeight="1" x14ac:dyDescent="0.2">
      <c r="A2827" s="821" t="s">
        <v>5435</v>
      </c>
      <c r="B2827" s="822" t="s">
        <v>5824</v>
      </c>
      <c r="C2827" s="822" t="s">
        <v>599</v>
      </c>
      <c r="D2827" s="822" t="s">
        <v>2908</v>
      </c>
      <c r="E2827" s="822" t="s">
        <v>5735</v>
      </c>
      <c r="F2827" s="822" t="s">
        <v>5859</v>
      </c>
      <c r="G2827" s="822" t="s">
        <v>5860</v>
      </c>
      <c r="H2827" s="831">
        <v>1</v>
      </c>
      <c r="I2827" s="831">
        <v>702</v>
      </c>
      <c r="J2827" s="822"/>
      <c r="K2827" s="822">
        <v>702</v>
      </c>
      <c r="L2827" s="831"/>
      <c r="M2827" s="831"/>
      <c r="N2827" s="822"/>
      <c r="O2827" s="822"/>
      <c r="P2827" s="831"/>
      <c r="Q2827" s="831"/>
      <c r="R2827" s="827"/>
      <c r="S2827" s="832"/>
    </row>
    <row r="2828" spans="1:19" ht="14.45" customHeight="1" x14ac:dyDescent="0.2">
      <c r="A2828" s="821" t="s">
        <v>5435</v>
      </c>
      <c r="B2828" s="822" t="s">
        <v>5824</v>
      </c>
      <c r="C2828" s="822" t="s">
        <v>599</v>
      </c>
      <c r="D2828" s="822" t="s">
        <v>2908</v>
      </c>
      <c r="E2828" s="822" t="s">
        <v>5735</v>
      </c>
      <c r="F2828" s="822" t="s">
        <v>5776</v>
      </c>
      <c r="G2828" s="822" t="s">
        <v>5777</v>
      </c>
      <c r="H2828" s="831">
        <v>102</v>
      </c>
      <c r="I2828" s="831">
        <v>6018</v>
      </c>
      <c r="J2828" s="822">
        <v>0.19613466740540364</v>
      </c>
      <c r="K2828" s="822">
        <v>59</v>
      </c>
      <c r="L2828" s="831">
        <v>503</v>
      </c>
      <c r="M2828" s="831">
        <v>30683</v>
      </c>
      <c r="N2828" s="822">
        <v>1</v>
      </c>
      <c r="O2828" s="822">
        <v>61</v>
      </c>
      <c r="P2828" s="831">
        <v>515</v>
      </c>
      <c r="Q2828" s="831">
        <v>31930</v>
      </c>
      <c r="R2828" s="827">
        <v>1.0406413975165401</v>
      </c>
      <c r="S2828" s="832">
        <v>62</v>
      </c>
    </row>
    <row r="2829" spans="1:19" ht="14.45" customHeight="1" x14ac:dyDescent="0.2">
      <c r="A2829" s="821" t="s">
        <v>5435</v>
      </c>
      <c r="B2829" s="822" t="s">
        <v>5824</v>
      </c>
      <c r="C2829" s="822" t="s">
        <v>599</v>
      </c>
      <c r="D2829" s="822" t="s">
        <v>2908</v>
      </c>
      <c r="E2829" s="822" t="s">
        <v>5735</v>
      </c>
      <c r="F2829" s="822" t="s">
        <v>5780</v>
      </c>
      <c r="G2829" s="822" t="s">
        <v>5781</v>
      </c>
      <c r="H2829" s="831"/>
      <c r="I2829" s="831"/>
      <c r="J2829" s="822"/>
      <c r="K2829" s="822"/>
      <c r="L2829" s="831">
        <v>3</v>
      </c>
      <c r="M2829" s="831">
        <v>183</v>
      </c>
      <c r="N2829" s="822">
        <v>1</v>
      </c>
      <c r="O2829" s="822">
        <v>61</v>
      </c>
      <c r="P2829" s="831"/>
      <c r="Q2829" s="831"/>
      <c r="R2829" s="827"/>
      <c r="S2829" s="832"/>
    </row>
    <row r="2830" spans="1:19" ht="14.45" customHeight="1" x14ac:dyDescent="0.2">
      <c r="A2830" s="821" t="s">
        <v>5435</v>
      </c>
      <c r="B2830" s="822" t="s">
        <v>5824</v>
      </c>
      <c r="C2830" s="822" t="s">
        <v>599</v>
      </c>
      <c r="D2830" s="822" t="s">
        <v>2908</v>
      </c>
      <c r="E2830" s="822" t="s">
        <v>5735</v>
      </c>
      <c r="F2830" s="822" t="s">
        <v>5782</v>
      </c>
      <c r="G2830" s="822" t="s">
        <v>5783</v>
      </c>
      <c r="H2830" s="831"/>
      <c r="I2830" s="831"/>
      <c r="J2830" s="822"/>
      <c r="K2830" s="822"/>
      <c r="L2830" s="831">
        <v>7</v>
      </c>
      <c r="M2830" s="831">
        <v>812</v>
      </c>
      <c r="N2830" s="822">
        <v>1</v>
      </c>
      <c r="O2830" s="822">
        <v>116</v>
      </c>
      <c r="P2830" s="831"/>
      <c r="Q2830" s="831"/>
      <c r="R2830" s="827"/>
      <c r="S2830" s="832"/>
    </row>
    <row r="2831" spans="1:19" ht="14.45" customHeight="1" x14ac:dyDescent="0.2">
      <c r="A2831" s="821" t="s">
        <v>5435</v>
      </c>
      <c r="B2831" s="822" t="s">
        <v>5824</v>
      </c>
      <c r="C2831" s="822" t="s">
        <v>599</v>
      </c>
      <c r="D2831" s="822" t="s">
        <v>5431</v>
      </c>
      <c r="E2831" s="822" t="s">
        <v>5437</v>
      </c>
      <c r="F2831" s="822" t="s">
        <v>5438</v>
      </c>
      <c r="G2831" s="822" t="s">
        <v>5439</v>
      </c>
      <c r="H2831" s="831">
        <v>13.6</v>
      </c>
      <c r="I2831" s="831">
        <v>735.76</v>
      </c>
      <c r="J2831" s="822"/>
      <c r="K2831" s="822">
        <v>54.1</v>
      </c>
      <c r="L2831" s="831"/>
      <c r="M2831" s="831"/>
      <c r="N2831" s="822"/>
      <c r="O2831" s="822"/>
      <c r="P2831" s="831"/>
      <c r="Q2831" s="831"/>
      <c r="R2831" s="827"/>
      <c r="S2831" s="832"/>
    </row>
    <row r="2832" spans="1:19" ht="14.45" customHeight="1" x14ac:dyDescent="0.2">
      <c r="A2832" s="821" t="s">
        <v>5435</v>
      </c>
      <c r="B2832" s="822" t="s">
        <v>5824</v>
      </c>
      <c r="C2832" s="822" t="s">
        <v>599</v>
      </c>
      <c r="D2832" s="822" t="s">
        <v>5431</v>
      </c>
      <c r="E2832" s="822" t="s">
        <v>5437</v>
      </c>
      <c r="F2832" s="822" t="s">
        <v>5440</v>
      </c>
      <c r="G2832" s="822" t="s">
        <v>5439</v>
      </c>
      <c r="H2832" s="831">
        <v>2.2000000000000002</v>
      </c>
      <c r="I2832" s="831">
        <v>238.14999999999998</v>
      </c>
      <c r="J2832" s="822"/>
      <c r="K2832" s="822">
        <v>108.24999999999999</v>
      </c>
      <c r="L2832" s="831"/>
      <c r="M2832" s="831"/>
      <c r="N2832" s="822"/>
      <c r="O2832" s="822"/>
      <c r="P2832" s="831"/>
      <c r="Q2832" s="831"/>
      <c r="R2832" s="827"/>
      <c r="S2832" s="832"/>
    </row>
    <row r="2833" spans="1:19" ht="14.45" customHeight="1" x14ac:dyDescent="0.2">
      <c r="A2833" s="821" t="s">
        <v>5435</v>
      </c>
      <c r="B2833" s="822" t="s">
        <v>5824</v>
      </c>
      <c r="C2833" s="822" t="s">
        <v>599</v>
      </c>
      <c r="D2833" s="822" t="s">
        <v>5431</v>
      </c>
      <c r="E2833" s="822" t="s">
        <v>5437</v>
      </c>
      <c r="F2833" s="822" t="s">
        <v>5442</v>
      </c>
      <c r="G2833" s="822" t="s">
        <v>5443</v>
      </c>
      <c r="H2833" s="831">
        <v>1.2</v>
      </c>
      <c r="I2833" s="831">
        <v>15.43</v>
      </c>
      <c r="J2833" s="822"/>
      <c r="K2833" s="822">
        <v>12.858333333333334</v>
      </c>
      <c r="L2833" s="831"/>
      <c r="M2833" s="831"/>
      <c r="N2833" s="822"/>
      <c r="O2833" s="822"/>
      <c r="P2833" s="831"/>
      <c r="Q2833" s="831"/>
      <c r="R2833" s="827"/>
      <c r="S2833" s="832"/>
    </row>
    <row r="2834" spans="1:19" ht="14.45" customHeight="1" x14ac:dyDescent="0.2">
      <c r="A2834" s="821" t="s">
        <v>5435</v>
      </c>
      <c r="B2834" s="822" t="s">
        <v>5824</v>
      </c>
      <c r="C2834" s="822" t="s">
        <v>599</v>
      </c>
      <c r="D2834" s="822" t="s">
        <v>5431</v>
      </c>
      <c r="E2834" s="822" t="s">
        <v>5437</v>
      </c>
      <c r="F2834" s="822" t="s">
        <v>5444</v>
      </c>
      <c r="G2834" s="822" t="s">
        <v>5445</v>
      </c>
      <c r="H2834" s="831">
        <v>21.9</v>
      </c>
      <c r="I2834" s="831">
        <v>4314.87</v>
      </c>
      <c r="J2834" s="822"/>
      <c r="K2834" s="822">
        <v>197.02602739726029</v>
      </c>
      <c r="L2834" s="831"/>
      <c r="M2834" s="831"/>
      <c r="N2834" s="822"/>
      <c r="O2834" s="822"/>
      <c r="P2834" s="831"/>
      <c r="Q2834" s="831"/>
      <c r="R2834" s="827"/>
      <c r="S2834" s="832"/>
    </row>
    <row r="2835" spans="1:19" ht="14.45" customHeight="1" x14ac:dyDescent="0.2">
      <c r="A2835" s="821" t="s">
        <v>5435</v>
      </c>
      <c r="B2835" s="822" t="s">
        <v>5824</v>
      </c>
      <c r="C2835" s="822" t="s">
        <v>599</v>
      </c>
      <c r="D2835" s="822" t="s">
        <v>5431</v>
      </c>
      <c r="E2835" s="822" t="s">
        <v>5437</v>
      </c>
      <c r="F2835" s="822" t="s">
        <v>5446</v>
      </c>
      <c r="G2835" s="822"/>
      <c r="H2835" s="831">
        <v>1</v>
      </c>
      <c r="I2835" s="831">
        <v>4742.3999999999996</v>
      </c>
      <c r="J2835" s="822"/>
      <c r="K2835" s="822">
        <v>4742.3999999999996</v>
      </c>
      <c r="L2835" s="831"/>
      <c r="M2835" s="831"/>
      <c r="N2835" s="822"/>
      <c r="O2835" s="822"/>
      <c r="P2835" s="831"/>
      <c r="Q2835" s="831"/>
      <c r="R2835" s="827"/>
      <c r="S2835" s="832"/>
    </row>
    <row r="2836" spans="1:19" ht="14.45" customHeight="1" x14ac:dyDescent="0.2">
      <c r="A2836" s="821" t="s">
        <v>5435</v>
      </c>
      <c r="B2836" s="822" t="s">
        <v>5824</v>
      </c>
      <c r="C2836" s="822" t="s">
        <v>599</v>
      </c>
      <c r="D2836" s="822" t="s">
        <v>5431</v>
      </c>
      <c r="E2836" s="822" t="s">
        <v>5437</v>
      </c>
      <c r="F2836" s="822" t="s">
        <v>5448</v>
      </c>
      <c r="G2836" s="822" t="s">
        <v>1341</v>
      </c>
      <c r="H2836" s="831">
        <v>634</v>
      </c>
      <c r="I2836" s="831">
        <v>8602.3799999999992</v>
      </c>
      <c r="J2836" s="822"/>
      <c r="K2836" s="822">
        <v>13.568422712933753</v>
      </c>
      <c r="L2836" s="831"/>
      <c r="M2836" s="831"/>
      <c r="N2836" s="822"/>
      <c r="O2836" s="822"/>
      <c r="P2836" s="831"/>
      <c r="Q2836" s="831"/>
      <c r="R2836" s="827"/>
      <c r="S2836" s="832"/>
    </row>
    <row r="2837" spans="1:19" ht="14.45" customHeight="1" x14ac:dyDescent="0.2">
      <c r="A2837" s="821" t="s">
        <v>5435</v>
      </c>
      <c r="B2837" s="822" t="s">
        <v>5824</v>
      </c>
      <c r="C2837" s="822" t="s">
        <v>599</v>
      </c>
      <c r="D2837" s="822" t="s">
        <v>5431</v>
      </c>
      <c r="E2837" s="822" t="s">
        <v>5437</v>
      </c>
      <c r="F2837" s="822" t="s">
        <v>5455</v>
      </c>
      <c r="G2837" s="822" t="s">
        <v>5456</v>
      </c>
      <c r="H2837" s="831">
        <v>10</v>
      </c>
      <c r="I2837" s="831">
        <v>247092.2</v>
      </c>
      <c r="J2837" s="822"/>
      <c r="K2837" s="822">
        <v>24709.22</v>
      </c>
      <c r="L2837" s="831"/>
      <c r="M2837" s="831"/>
      <c r="N2837" s="822"/>
      <c r="O2837" s="822"/>
      <c r="P2837" s="831"/>
      <c r="Q2837" s="831"/>
      <c r="R2837" s="827"/>
      <c r="S2837" s="832"/>
    </row>
    <row r="2838" spans="1:19" ht="14.45" customHeight="1" x14ac:dyDescent="0.2">
      <c r="A2838" s="821" t="s">
        <v>5435</v>
      </c>
      <c r="B2838" s="822" t="s">
        <v>5824</v>
      </c>
      <c r="C2838" s="822" t="s">
        <v>599</v>
      </c>
      <c r="D2838" s="822" t="s">
        <v>5431</v>
      </c>
      <c r="E2838" s="822" t="s">
        <v>5437</v>
      </c>
      <c r="F2838" s="822" t="s">
        <v>5468</v>
      </c>
      <c r="G2838" s="822" t="s">
        <v>5469</v>
      </c>
      <c r="H2838" s="831">
        <v>18</v>
      </c>
      <c r="I2838" s="831">
        <v>149302.26</v>
      </c>
      <c r="J2838" s="822"/>
      <c r="K2838" s="822">
        <v>8294.57</v>
      </c>
      <c r="L2838" s="831"/>
      <c r="M2838" s="831"/>
      <c r="N2838" s="822"/>
      <c r="O2838" s="822"/>
      <c r="P2838" s="831"/>
      <c r="Q2838" s="831"/>
      <c r="R2838" s="827"/>
      <c r="S2838" s="832"/>
    </row>
    <row r="2839" spans="1:19" ht="14.45" customHeight="1" x14ac:dyDescent="0.2">
      <c r="A2839" s="821" t="s">
        <v>5435</v>
      </c>
      <c r="B2839" s="822" t="s">
        <v>5824</v>
      </c>
      <c r="C2839" s="822" t="s">
        <v>599</v>
      </c>
      <c r="D2839" s="822" t="s">
        <v>5431</v>
      </c>
      <c r="E2839" s="822" t="s">
        <v>5437</v>
      </c>
      <c r="F2839" s="822" t="s">
        <v>5478</v>
      </c>
      <c r="G2839" s="822"/>
      <c r="H2839" s="831">
        <v>2</v>
      </c>
      <c r="I2839" s="831">
        <v>97.48</v>
      </c>
      <c r="J2839" s="822"/>
      <c r="K2839" s="822">
        <v>48.74</v>
      </c>
      <c r="L2839" s="831"/>
      <c r="M2839" s="831"/>
      <c r="N2839" s="822"/>
      <c r="O2839" s="822"/>
      <c r="P2839" s="831"/>
      <c r="Q2839" s="831"/>
      <c r="R2839" s="827"/>
      <c r="S2839" s="832"/>
    </row>
    <row r="2840" spans="1:19" ht="14.45" customHeight="1" x14ac:dyDescent="0.2">
      <c r="A2840" s="821" t="s">
        <v>5435</v>
      </c>
      <c r="B2840" s="822" t="s">
        <v>5824</v>
      </c>
      <c r="C2840" s="822" t="s">
        <v>599</v>
      </c>
      <c r="D2840" s="822" t="s">
        <v>5431</v>
      </c>
      <c r="E2840" s="822" t="s">
        <v>5437</v>
      </c>
      <c r="F2840" s="822" t="s">
        <v>5480</v>
      </c>
      <c r="G2840" s="822" t="s">
        <v>654</v>
      </c>
      <c r="H2840" s="831">
        <v>0.2</v>
      </c>
      <c r="I2840" s="831">
        <v>12.5</v>
      </c>
      <c r="J2840" s="822"/>
      <c r="K2840" s="822">
        <v>62.5</v>
      </c>
      <c r="L2840" s="831"/>
      <c r="M2840" s="831"/>
      <c r="N2840" s="822"/>
      <c r="O2840" s="822"/>
      <c r="P2840" s="831"/>
      <c r="Q2840" s="831"/>
      <c r="R2840" s="827"/>
      <c r="S2840" s="832"/>
    </row>
    <row r="2841" spans="1:19" ht="14.45" customHeight="1" x14ac:dyDescent="0.2">
      <c r="A2841" s="821" t="s">
        <v>5435</v>
      </c>
      <c r="B2841" s="822" t="s">
        <v>5824</v>
      </c>
      <c r="C2841" s="822" t="s">
        <v>599</v>
      </c>
      <c r="D2841" s="822" t="s">
        <v>5431</v>
      </c>
      <c r="E2841" s="822" t="s">
        <v>5437</v>
      </c>
      <c r="F2841" s="822" t="s">
        <v>5481</v>
      </c>
      <c r="G2841" s="822" t="s">
        <v>1298</v>
      </c>
      <c r="H2841" s="831">
        <v>60.2</v>
      </c>
      <c r="I2841" s="831">
        <v>10883.689999999999</v>
      </c>
      <c r="J2841" s="822"/>
      <c r="K2841" s="822">
        <v>180.79219269102987</v>
      </c>
      <c r="L2841" s="831"/>
      <c r="M2841" s="831"/>
      <c r="N2841" s="822"/>
      <c r="O2841" s="822"/>
      <c r="P2841" s="831"/>
      <c r="Q2841" s="831"/>
      <c r="R2841" s="827"/>
      <c r="S2841" s="832"/>
    </row>
    <row r="2842" spans="1:19" ht="14.45" customHeight="1" x14ac:dyDescent="0.2">
      <c r="A2842" s="821" t="s">
        <v>5435</v>
      </c>
      <c r="B2842" s="822" t="s">
        <v>5824</v>
      </c>
      <c r="C2842" s="822" t="s">
        <v>599</v>
      </c>
      <c r="D2842" s="822" t="s">
        <v>5431</v>
      </c>
      <c r="E2842" s="822" t="s">
        <v>5437</v>
      </c>
      <c r="F2842" s="822" t="s">
        <v>5482</v>
      </c>
      <c r="G2842" s="822" t="s">
        <v>816</v>
      </c>
      <c r="H2842" s="831">
        <v>10.799999999999999</v>
      </c>
      <c r="I2842" s="831">
        <v>919.62000000000012</v>
      </c>
      <c r="J2842" s="822"/>
      <c r="K2842" s="822">
        <v>85.15000000000002</v>
      </c>
      <c r="L2842" s="831"/>
      <c r="M2842" s="831"/>
      <c r="N2842" s="822"/>
      <c r="O2842" s="822"/>
      <c r="P2842" s="831"/>
      <c r="Q2842" s="831"/>
      <c r="R2842" s="827"/>
      <c r="S2842" s="832"/>
    </row>
    <row r="2843" spans="1:19" ht="14.45" customHeight="1" x14ac:dyDescent="0.2">
      <c r="A2843" s="821" t="s">
        <v>5435</v>
      </c>
      <c r="B2843" s="822" t="s">
        <v>5824</v>
      </c>
      <c r="C2843" s="822" t="s">
        <v>599</v>
      </c>
      <c r="D2843" s="822" t="s">
        <v>5431</v>
      </c>
      <c r="E2843" s="822" t="s">
        <v>5437</v>
      </c>
      <c r="F2843" s="822" t="s">
        <v>5483</v>
      </c>
      <c r="G2843" s="822" t="s">
        <v>3632</v>
      </c>
      <c r="H2843" s="831">
        <v>0.3</v>
      </c>
      <c r="I2843" s="831">
        <v>205.85</v>
      </c>
      <c r="J2843" s="822"/>
      <c r="K2843" s="822">
        <v>686.16666666666663</v>
      </c>
      <c r="L2843" s="831"/>
      <c r="M2843" s="831"/>
      <c r="N2843" s="822"/>
      <c r="O2843" s="822"/>
      <c r="P2843" s="831"/>
      <c r="Q2843" s="831"/>
      <c r="R2843" s="827"/>
      <c r="S2843" s="832"/>
    </row>
    <row r="2844" spans="1:19" ht="14.45" customHeight="1" x14ac:dyDescent="0.2">
      <c r="A2844" s="821" t="s">
        <v>5435</v>
      </c>
      <c r="B2844" s="822" t="s">
        <v>5824</v>
      </c>
      <c r="C2844" s="822" t="s">
        <v>599</v>
      </c>
      <c r="D2844" s="822" t="s">
        <v>5431</v>
      </c>
      <c r="E2844" s="822" t="s">
        <v>5437</v>
      </c>
      <c r="F2844" s="822" t="s">
        <v>5484</v>
      </c>
      <c r="G2844" s="822" t="s">
        <v>3632</v>
      </c>
      <c r="H2844" s="831">
        <v>1</v>
      </c>
      <c r="I2844" s="831">
        <v>171.55</v>
      </c>
      <c r="J2844" s="822"/>
      <c r="K2844" s="822">
        <v>171.55</v>
      </c>
      <c r="L2844" s="831"/>
      <c r="M2844" s="831"/>
      <c r="N2844" s="822"/>
      <c r="O2844" s="822"/>
      <c r="P2844" s="831"/>
      <c r="Q2844" s="831"/>
      <c r="R2844" s="827"/>
      <c r="S2844" s="832"/>
    </row>
    <row r="2845" spans="1:19" ht="14.45" customHeight="1" x14ac:dyDescent="0.2">
      <c r="A2845" s="821" t="s">
        <v>5435</v>
      </c>
      <c r="B2845" s="822" t="s">
        <v>5824</v>
      </c>
      <c r="C2845" s="822" t="s">
        <v>599</v>
      </c>
      <c r="D2845" s="822" t="s">
        <v>5431</v>
      </c>
      <c r="E2845" s="822" t="s">
        <v>5437</v>
      </c>
      <c r="F2845" s="822" t="s">
        <v>5485</v>
      </c>
      <c r="G2845" s="822" t="s">
        <v>3632</v>
      </c>
      <c r="H2845" s="831">
        <v>8</v>
      </c>
      <c r="I2845" s="831">
        <v>2744.7200000000003</v>
      </c>
      <c r="J2845" s="822"/>
      <c r="K2845" s="822">
        <v>343.09000000000003</v>
      </c>
      <c r="L2845" s="831"/>
      <c r="M2845" s="831"/>
      <c r="N2845" s="822"/>
      <c r="O2845" s="822"/>
      <c r="P2845" s="831"/>
      <c r="Q2845" s="831"/>
      <c r="R2845" s="827"/>
      <c r="S2845" s="832"/>
    </row>
    <row r="2846" spans="1:19" ht="14.45" customHeight="1" x14ac:dyDescent="0.2">
      <c r="A2846" s="821" t="s">
        <v>5435</v>
      </c>
      <c r="B2846" s="822" t="s">
        <v>5824</v>
      </c>
      <c r="C2846" s="822" t="s">
        <v>599</v>
      </c>
      <c r="D2846" s="822" t="s">
        <v>5431</v>
      </c>
      <c r="E2846" s="822" t="s">
        <v>5437</v>
      </c>
      <c r="F2846" s="822" t="s">
        <v>5486</v>
      </c>
      <c r="G2846" s="822" t="s">
        <v>1392</v>
      </c>
      <c r="H2846" s="831">
        <v>1</v>
      </c>
      <c r="I2846" s="831">
        <v>50.71</v>
      </c>
      <c r="J2846" s="822"/>
      <c r="K2846" s="822">
        <v>50.71</v>
      </c>
      <c r="L2846" s="831"/>
      <c r="M2846" s="831"/>
      <c r="N2846" s="822"/>
      <c r="O2846" s="822"/>
      <c r="P2846" s="831"/>
      <c r="Q2846" s="831"/>
      <c r="R2846" s="827"/>
      <c r="S2846" s="832"/>
    </row>
    <row r="2847" spans="1:19" ht="14.45" customHeight="1" x14ac:dyDescent="0.2">
      <c r="A2847" s="821" t="s">
        <v>5435</v>
      </c>
      <c r="B2847" s="822" t="s">
        <v>5824</v>
      </c>
      <c r="C2847" s="822" t="s">
        <v>599</v>
      </c>
      <c r="D2847" s="822" t="s">
        <v>5431</v>
      </c>
      <c r="E2847" s="822" t="s">
        <v>5437</v>
      </c>
      <c r="F2847" s="822" t="s">
        <v>5488</v>
      </c>
      <c r="G2847" s="822" t="s">
        <v>5489</v>
      </c>
      <c r="H2847" s="831">
        <v>18.8</v>
      </c>
      <c r="I2847" s="831">
        <v>2205.2399999999998</v>
      </c>
      <c r="J2847" s="822"/>
      <c r="K2847" s="822">
        <v>117.29999999999998</v>
      </c>
      <c r="L2847" s="831"/>
      <c r="M2847" s="831"/>
      <c r="N2847" s="822"/>
      <c r="O2847" s="822"/>
      <c r="P2847" s="831"/>
      <c r="Q2847" s="831"/>
      <c r="R2847" s="827"/>
      <c r="S2847" s="832"/>
    </row>
    <row r="2848" spans="1:19" ht="14.45" customHeight="1" x14ac:dyDescent="0.2">
      <c r="A2848" s="821" t="s">
        <v>5435</v>
      </c>
      <c r="B2848" s="822" t="s">
        <v>5824</v>
      </c>
      <c r="C2848" s="822" t="s">
        <v>599</v>
      </c>
      <c r="D2848" s="822" t="s">
        <v>5431</v>
      </c>
      <c r="E2848" s="822" t="s">
        <v>5437</v>
      </c>
      <c r="F2848" s="822" t="s">
        <v>5490</v>
      </c>
      <c r="G2848" s="822" t="s">
        <v>4160</v>
      </c>
      <c r="H2848" s="831">
        <v>9.92</v>
      </c>
      <c r="I2848" s="831">
        <v>846.08</v>
      </c>
      <c r="J2848" s="822"/>
      <c r="K2848" s="822">
        <v>85.290322580645167</v>
      </c>
      <c r="L2848" s="831"/>
      <c r="M2848" s="831"/>
      <c r="N2848" s="822"/>
      <c r="O2848" s="822"/>
      <c r="P2848" s="831"/>
      <c r="Q2848" s="831"/>
      <c r="R2848" s="827"/>
      <c r="S2848" s="832"/>
    </row>
    <row r="2849" spans="1:19" ht="14.45" customHeight="1" x14ac:dyDescent="0.2">
      <c r="A2849" s="821" t="s">
        <v>5435</v>
      </c>
      <c r="B2849" s="822" t="s">
        <v>5824</v>
      </c>
      <c r="C2849" s="822" t="s">
        <v>599</v>
      </c>
      <c r="D2849" s="822" t="s">
        <v>5431</v>
      </c>
      <c r="E2849" s="822" t="s">
        <v>5437</v>
      </c>
      <c r="F2849" s="822" t="s">
        <v>5826</v>
      </c>
      <c r="G2849" s="822" t="s">
        <v>5492</v>
      </c>
      <c r="H2849" s="831">
        <v>0.35</v>
      </c>
      <c r="I2849" s="831">
        <v>1448.16</v>
      </c>
      <c r="J2849" s="822"/>
      <c r="K2849" s="822">
        <v>4137.6000000000004</v>
      </c>
      <c r="L2849" s="831"/>
      <c r="M2849" s="831"/>
      <c r="N2849" s="822"/>
      <c r="O2849" s="822"/>
      <c r="P2849" s="831"/>
      <c r="Q2849" s="831"/>
      <c r="R2849" s="827"/>
      <c r="S2849" s="832"/>
    </row>
    <row r="2850" spans="1:19" ht="14.45" customHeight="1" x14ac:dyDescent="0.2">
      <c r="A2850" s="821" t="s">
        <v>5435</v>
      </c>
      <c r="B2850" s="822" t="s">
        <v>5824</v>
      </c>
      <c r="C2850" s="822" t="s">
        <v>599</v>
      </c>
      <c r="D2850" s="822" t="s">
        <v>5431</v>
      </c>
      <c r="E2850" s="822" t="s">
        <v>5437</v>
      </c>
      <c r="F2850" s="822" t="s">
        <v>5493</v>
      </c>
      <c r="G2850" s="822" t="s">
        <v>945</v>
      </c>
      <c r="H2850" s="831">
        <v>0.3600000000000001</v>
      </c>
      <c r="I2850" s="831">
        <v>72.239999999999981</v>
      </c>
      <c r="J2850" s="822"/>
      <c r="K2850" s="822">
        <v>200.66666666666657</v>
      </c>
      <c r="L2850" s="831"/>
      <c r="M2850" s="831"/>
      <c r="N2850" s="822"/>
      <c r="O2850" s="822"/>
      <c r="P2850" s="831"/>
      <c r="Q2850" s="831"/>
      <c r="R2850" s="827"/>
      <c r="S2850" s="832"/>
    </row>
    <row r="2851" spans="1:19" ht="14.45" customHeight="1" x14ac:dyDescent="0.2">
      <c r="A2851" s="821" t="s">
        <v>5435</v>
      </c>
      <c r="B2851" s="822" t="s">
        <v>5824</v>
      </c>
      <c r="C2851" s="822" t="s">
        <v>599</v>
      </c>
      <c r="D2851" s="822" t="s">
        <v>5431</v>
      </c>
      <c r="E2851" s="822" t="s">
        <v>5437</v>
      </c>
      <c r="F2851" s="822" t="s">
        <v>5494</v>
      </c>
      <c r="G2851" s="822" t="s">
        <v>2512</v>
      </c>
      <c r="H2851" s="831">
        <v>45.42</v>
      </c>
      <c r="I2851" s="831">
        <v>106868.31</v>
      </c>
      <c r="J2851" s="822"/>
      <c r="K2851" s="822">
        <v>2352.8910171730513</v>
      </c>
      <c r="L2851" s="831"/>
      <c r="M2851" s="831"/>
      <c r="N2851" s="822"/>
      <c r="O2851" s="822"/>
      <c r="P2851" s="831"/>
      <c r="Q2851" s="831"/>
      <c r="R2851" s="827"/>
      <c r="S2851" s="832"/>
    </row>
    <row r="2852" spans="1:19" ht="14.45" customHeight="1" x14ac:dyDescent="0.2">
      <c r="A2852" s="821" t="s">
        <v>5435</v>
      </c>
      <c r="B2852" s="822" t="s">
        <v>5824</v>
      </c>
      <c r="C2852" s="822" t="s">
        <v>599</v>
      </c>
      <c r="D2852" s="822" t="s">
        <v>5431</v>
      </c>
      <c r="E2852" s="822" t="s">
        <v>5437</v>
      </c>
      <c r="F2852" s="822" t="s">
        <v>5497</v>
      </c>
      <c r="G2852" s="822"/>
      <c r="H2852" s="831">
        <v>0.88</v>
      </c>
      <c r="I2852" s="831">
        <v>438.03000000000003</v>
      </c>
      <c r="J2852" s="822"/>
      <c r="K2852" s="822">
        <v>497.76136363636368</v>
      </c>
      <c r="L2852" s="831"/>
      <c r="M2852" s="831"/>
      <c r="N2852" s="822"/>
      <c r="O2852" s="822"/>
      <c r="P2852" s="831"/>
      <c r="Q2852" s="831"/>
      <c r="R2852" s="827"/>
      <c r="S2852" s="832"/>
    </row>
    <row r="2853" spans="1:19" ht="14.45" customHeight="1" x14ac:dyDescent="0.2">
      <c r="A2853" s="821" t="s">
        <v>5435</v>
      </c>
      <c r="B2853" s="822" t="s">
        <v>5824</v>
      </c>
      <c r="C2853" s="822" t="s">
        <v>599</v>
      </c>
      <c r="D2853" s="822" t="s">
        <v>5431</v>
      </c>
      <c r="E2853" s="822" t="s">
        <v>5437</v>
      </c>
      <c r="F2853" s="822" t="s">
        <v>5508</v>
      </c>
      <c r="G2853" s="822" t="s">
        <v>5509</v>
      </c>
      <c r="H2853" s="831">
        <v>93.61</v>
      </c>
      <c r="I2853" s="831">
        <v>19344.61</v>
      </c>
      <c r="J2853" s="822"/>
      <c r="K2853" s="822">
        <v>206.65110565110567</v>
      </c>
      <c r="L2853" s="831"/>
      <c r="M2853" s="831"/>
      <c r="N2853" s="822"/>
      <c r="O2853" s="822"/>
      <c r="P2853" s="831"/>
      <c r="Q2853" s="831"/>
      <c r="R2853" s="827"/>
      <c r="S2853" s="832"/>
    </row>
    <row r="2854" spans="1:19" ht="14.45" customHeight="1" x14ac:dyDescent="0.2">
      <c r="A2854" s="821" t="s">
        <v>5435</v>
      </c>
      <c r="B2854" s="822" t="s">
        <v>5824</v>
      </c>
      <c r="C2854" s="822" t="s">
        <v>599</v>
      </c>
      <c r="D2854" s="822" t="s">
        <v>5431</v>
      </c>
      <c r="E2854" s="822" t="s">
        <v>5437</v>
      </c>
      <c r="F2854" s="822" t="s">
        <v>5515</v>
      </c>
      <c r="G2854" s="822" t="s">
        <v>5516</v>
      </c>
      <c r="H2854" s="831">
        <v>8</v>
      </c>
      <c r="I2854" s="831">
        <v>53692.959999999999</v>
      </c>
      <c r="J2854" s="822"/>
      <c r="K2854" s="822">
        <v>6711.62</v>
      </c>
      <c r="L2854" s="831"/>
      <c r="M2854" s="831"/>
      <c r="N2854" s="822"/>
      <c r="O2854" s="822"/>
      <c r="P2854" s="831"/>
      <c r="Q2854" s="831"/>
      <c r="R2854" s="827"/>
      <c r="S2854" s="832"/>
    </row>
    <row r="2855" spans="1:19" ht="14.45" customHeight="1" x14ac:dyDescent="0.2">
      <c r="A2855" s="821" t="s">
        <v>5435</v>
      </c>
      <c r="B2855" s="822" t="s">
        <v>5824</v>
      </c>
      <c r="C2855" s="822" t="s">
        <v>599</v>
      </c>
      <c r="D2855" s="822" t="s">
        <v>5431</v>
      </c>
      <c r="E2855" s="822" t="s">
        <v>5437</v>
      </c>
      <c r="F2855" s="822" t="s">
        <v>5517</v>
      </c>
      <c r="G2855" s="822" t="s">
        <v>5509</v>
      </c>
      <c r="H2855" s="831">
        <v>18.86</v>
      </c>
      <c r="I2855" s="831">
        <v>41104.36</v>
      </c>
      <c r="J2855" s="822"/>
      <c r="K2855" s="822">
        <v>2179.4464475079535</v>
      </c>
      <c r="L2855" s="831"/>
      <c r="M2855" s="831"/>
      <c r="N2855" s="822"/>
      <c r="O2855" s="822"/>
      <c r="P2855" s="831"/>
      <c r="Q2855" s="831"/>
      <c r="R2855" s="827"/>
      <c r="S2855" s="832"/>
    </row>
    <row r="2856" spans="1:19" ht="14.45" customHeight="1" x14ac:dyDescent="0.2">
      <c r="A2856" s="821" t="s">
        <v>5435</v>
      </c>
      <c r="B2856" s="822" t="s">
        <v>5824</v>
      </c>
      <c r="C2856" s="822" t="s">
        <v>599</v>
      </c>
      <c r="D2856" s="822" t="s">
        <v>5431</v>
      </c>
      <c r="E2856" s="822" t="s">
        <v>5437</v>
      </c>
      <c r="F2856" s="822" t="s">
        <v>5518</v>
      </c>
      <c r="G2856" s="822" t="s">
        <v>5509</v>
      </c>
      <c r="H2856" s="831">
        <v>27</v>
      </c>
      <c r="I2856" s="831">
        <v>24667.969999999998</v>
      </c>
      <c r="J2856" s="822"/>
      <c r="K2856" s="822">
        <v>913.62851851851838</v>
      </c>
      <c r="L2856" s="831"/>
      <c r="M2856" s="831"/>
      <c r="N2856" s="822"/>
      <c r="O2856" s="822"/>
      <c r="P2856" s="831"/>
      <c r="Q2856" s="831"/>
      <c r="R2856" s="827"/>
      <c r="S2856" s="832"/>
    </row>
    <row r="2857" spans="1:19" ht="14.45" customHeight="1" x14ac:dyDescent="0.2">
      <c r="A2857" s="821" t="s">
        <v>5435</v>
      </c>
      <c r="B2857" s="822" t="s">
        <v>5824</v>
      </c>
      <c r="C2857" s="822" t="s">
        <v>599</v>
      </c>
      <c r="D2857" s="822" t="s">
        <v>5431</v>
      </c>
      <c r="E2857" s="822" t="s">
        <v>5437</v>
      </c>
      <c r="F2857" s="822" t="s">
        <v>5535</v>
      </c>
      <c r="G2857" s="822" t="s">
        <v>758</v>
      </c>
      <c r="H2857" s="831">
        <v>5.71</v>
      </c>
      <c r="I2857" s="831">
        <v>6093.2300000000005</v>
      </c>
      <c r="J2857" s="822"/>
      <c r="K2857" s="822">
        <v>1067.1155866900176</v>
      </c>
      <c r="L2857" s="831"/>
      <c r="M2857" s="831"/>
      <c r="N2857" s="822"/>
      <c r="O2857" s="822"/>
      <c r="P2857" s="831"/>
      <c r="Q2857" s="831"/>
      <c r="R2857" s="827"/>
      <c r="S2857" s="832"/>
    </row>
    <row r="2858" spans="1:19" ht="14.45" customHeight="1" x14ac:dyDescent="0.2">
      <c r="A2858" s="821" t="s">
        <v>5435</v>
      </c>
      <c r="B2858" s="822" t="s">
        <v>5824</v>
      </c>
      <c r="C2858" s="822" t="s">
        <v>599</v>
      </c>
      <c r="D2858" s="822" t="s">
        <v>5431</v>
      </c>
      <c r="E2858" s="822" t="s">
        <v>5437</v>
      </c>
      <c r="F2858" s="822" t="s">
        <v>5536</v>
      </c>
      <c r="G2858" s="822" t="s">
        <v>758</v>
      </c>
      <c r="H2858" s="831">
        <v>69.11</v>
      </c>
      <c r="I2858" s="831">
        <v>23764.07</v>
      </c>
      <c r="J2858" s="822"/>
      <c r="K2858" s="822">
        <v>343.85863116770366</v>
      </c>
      <c r="L2858" s="831"/>
      <c r="M2858" s="831"/>
      <c r="N2858" s="822"/>
      <c r="O2858" s="822"/>
      <c r="P2858" s="831"/>
      <c r="Q2858" s="831"/>
      <c r="R2858" s="827"/>
      <c r="S2858" s="832"/>
    </row>
    <row r="2859" spans="1:19" ht="14.45" customHeight="1" x14ac:dyDescent="0.2">
      <c r="A2859" s="821" t="s">
        <v>5435</v>
      </c>
      <c r="B2859" s="822" t="s">
        <v>5824</v>
      </c>
      <c r="C2859" s="822" t="s">
        <v>599</v>
      </c>
      <c r="D2859" s="822" t="s">
        <v>5431</v>
      </c>
      <c r="E2859" s="822" t="s">
        <v>5437</v>
      </c>
      <c r="F2859" s="822" t="s">
        <v>5537</v>
      </c>
      <c r="G2859" s="822" t="s">
        <v>758</v>
      </c>
      <c r="H2859" s="831">
        <v>42.24</v>
      </c>
      <c r="I2859" s="831">
        <v>4816.74</v>
      </c>
      <c r="J2859" s="822"/>
      <c r="K2859" s="822">
        <v>114.03267045454544</v>
      </c>
      <c r="L2859" s="831"/>
      <c r="M2859" s="831"/>
      <c r="N2859" s="822"/>
      <c r="O2859" s="822"/>
      <c r="P2859" s="831"/>
      <c r="Q2859" s="831"/>
      <c r="R2859" s="827"/>
      <c r="S2859" s="832"/>
    </row>
    <row r="2860" spans="1:19" ht="14.45" customHeight="1" x14ac:dyDescent="0.2">
      <c r="A2860" s="821" t="s">
        <v>5435</v>
      </c>
      <c r="B2860" s="822" t="s">
        <v>5824</v>
      </c>
      <c r="C2860" s="822" t="s">
        <v>599</v>
      </c>
      <c r="D2860" s="822" t="s">
        <v>5431</v>
      </c>
      <c r="E2860" s="822" t="s">
        <v>5437</v>
      </c>
      <c r="F2860" s="822" t="s">
        <v>5538</v>
      </c>
      <c r="G2860" s="822" t="s">
        <v>758</v>
      </c>
      <c r="H2860" s="831">
        <v>1.88</v>
      </c>
      <c r="I2860" s="831">
        <v>2255.54</v>
      </c>
      <c r="J2860" s="822"/>
      <c r="K2860" s="822">
        <v>1199.7553191489362</v>
      </c>
      <c r="L2860" s="831"/>
      <c r="M2860" s="831"/>
      <c r="N2860" s="822"/>
      <c r="O2860" s="822"/>
      <c r="P2860" s="831"/>
      <c r="Q2860" s="831"/>
      <c r="R2860" s="827"/>
      <c r="S2860" s="832"/>
    </row>
    <row r="2861" spans="1:19" ht="14.45" customHeight="1" x14ac:dyDescent="0.2">
      <c r="A2861" s="821" t="s">
        <v>5435</v>
      </c>
      <c r="B2861" s="822" t="s">
        <v>5824</v>
      </c>
      <c r="C2861" s="822" t="s">
        <v>599</v>
      </c>
      <c r="D2861" s="822" t="s">
        <v>5431</v>
      </c>
      <c r="E2861" s="822" t="s">
        <v>5437</v>
      </c>
      <c r="F2861" s="822" t="s">
        <v>5539</v>
      </c>
      <c r="G2861" s="822" t="s">
        <v>1230</v>
      </c>
      <c r="H2861" s="831">
        <v>34.15</v>
      </c>
      <c r="I2861" s="831">
        <v>15655.59</v>
      </c>
      <c r="J2861" s="822"/>
      <c r="K2861" s="822">
        <v>458.43601756954615</v>
      </c>
      <c r="L2861" s="831"/>
      <c r="M2861" s="831"/>
      <c r="N2861" s="822"/>
      <c r="O2861" s="822"/>
      <c r="P2861" s="831"/>
      <c r="Q2861" s="831"/>
      <c r="R2861" s="827"/>
      <c r="S2861" s="832"/>
    </row>
    <row r="2862" spans="1:19" ht="14.45" customHeight="1" x14ac:dyDescent="0.2">
      <c r="A2862" s="821" t="s">
        <v>5435</v>
      </c>
      <c r="B2862" s="822" t="s">
        <v>5824</v>
      </c>
      <c r="C2862" s="822" t="s">
        <v>599</v>
      </c>
      <c r="D2862" s="822" t="s">
        <v>5431</v>
      </c>
      <c r="E2862" s="822" t="s">
        <v>5437</v>
      </c>
      <c r="F2862" s="822" t="s">
        <v>5540</v>
      </c>
      <c r="G2862" s="822" t="s">
        <v>1230</v>
      </c>
      <c r="H2862" s="831">
        <v>168.90000000000003</v>
      </c>
      <c r="I2862" s="831">
        <v>174643.63</v>
      </c>
      <c r="J2862" s="822"/>
      <c r="K2862" s="822">
        <v>1034.0060982830075</v>
      </c>
      <c r="L2862" s="831"/>
      <c r="M2862" s="831"/>
      <c r="N2862" s="822"/>
      <c r="O2862" s="822"/>
      <c r="P2862" s="831"/>
      <c r="Q2862" s="831"/>
      <c r="R2862" s="827"/>
      <c r="S2862" s="832"/>
    </row>
    <row r="2863" spans="1:19" ht="14.45" customHeight="1" x14ac:dyDescent="0.2">
      <c r="A2863" s="821" t="s">
        <v>5435</v>
      </c>
      <c r="B2863" s="822" t="s">
        <v>5824</v>
      </c>
      <c r="C2863" s="822" t="s">
        <v>599</v>
      </c>
      <c r="D2863" s="822" t="s">
        <v>5431</v>
      </c>
      <c r="E2863" s="822" t="s">
        <v>5437</v>
      </c>
      <c r="F2863" s="822" t="s">
        <v>5543</v>
      </c>
      <c r="G2863" s="822" t="s">
        <v>2512</v>
      </c>
      <c r="H2863" s="831">
        <v>88.64</v>
      </c>
      <c r="I2863" s="831">
        <v>69520.17</v>
      </c>
      <c r="J2863" s="822"/>
      <c r="K2863" s="822">
        <v>784.2979467509025</v>
      </c>
      <c r="L2863" s="831"/>
      <c r="M2863" s="831"/>
      <c r="N2863" s="822"/>
      <c r="O2863" s="822"/>
      <c r="P2863" s="831"/>
      <c r="Q2863" s="831"/>
      <c r="R2863" s="827"/>
      <c r="S2863" s="832"/>
    </row>
    <row r="2864" spans="1:19" ht="14.45" customHeight="1" x14ac:dyDescent="0.2">
      <c r="A2864" s="821" t="s">
        <v>5435</v>
      </c>
      <c r="B2864" s="822" t="s">
        <v>5824</v>
      </c>
      <c r="C2864" s="822" t="s">
        <v>599</v>
      </c>
      <c r="D2864" s="822" t="s">
        <v>5431</v>
      </c>
      <c r="E2864" s="822" t="s">
        <v>5437</v>
      </c>
      <c r="F2864" s="822" t="s">
        <v>5544</v>
      </c>
      <c r="G2864" s="822" t="s">
        <v>5496</v>
      </c>
      <c r="H2864" s="831">
        <v>3.36</v>
      </c>
      <c r="I2864" s="831">
        <v>2581.15</v>
      </c>
      <c r="J2864" s="822"/>
      <c r="K2864" s="822">
        <v>768.19940476190482</v>
      </c>
      <c r="L2864" s="831"/>
      <c r="M2864" s="831"/>
      <c r="N2864" s="822"/>
      <c r="O2864" s="822"/>
      <c r="P2864" s="831"/>
      <c r="Q2864" s="831"/>
      <c r="R2864" s="827"/>
      <c r="S2864" s="832"/>
    </row>
    <row r="2865" spans="1:19" ht="14.45" customHeight="1" x14ac:dyDescent="0.2">
      <c r="A2865" s="821" t="s">
        <v>5435</v>
      </c>
      <c r="B2865" s="822" t="s">
        <v>5824</v>
      </c>
      <c r="C2865" s="822" t="s">
        <v>599</v>
      </c>
      <c r="D2865" s="822" t="s">
        <v>5431</v>
      </c>
      <c r="E2865" s="822" t="s">
        <v>5437</v>
      </c>
      <c r="F2865" s="822" t="s">
        <v>5547</v>
      </c>
      <c r="G2865" s="822" t="s">
        <v>912</v>
      </c>
      <c r="H2865" s="831">
        <v>144.27000000000001</v>
      </c>
      <c r="I2865" s="831">
        <v>45565.68</v>
      </c>
      <c r="J2865" s="822"/>
      <c r="K2865" s="822">
        <v>315.83614056976501</v>
      </c>
      <c r="L2865" s="831"/>
      <c r="M2865" s="831"/>
      <c r="N2865" s="822"/>
      <c r="O2865" s="822"/>
      <c r="P2865" s="831"/>
      <c r="Q2865" s="831"/>
      <c r="R2865" s="827"/>
      <c r="S2865" s="832"/>
    </row>
    <row r="2866" spans="1:19" ht="14.45" customHeight="1" x14ac:dyDescent="0.2">
      <c r="A2866" s="821" t="s">
        <v>5435</v>
      </c>
      <c r="B2866" s="822" t="s">
        <v>5824</v>
      </c>
      <c r="C2866" s="822" t="s">
        <v>599</v>
      </c>
      <c r="D2866" s="822" t="s">
        <v>5431</v>
      </c>
      <c r="E2866" s="822" t="s">
        <v>5437</v>
      </c>
      <c r="F2866" s="822" t="s">
        <v>5549</v>
      </c>
      <c r="G2866" s="822" t="s">
        <v>2512</v>
      </c>
      <c r="H2866" s="831">
        <v>89.63000000000001</v>
      </c>
      <c r="I2866" s="831">
        <v>20005.510000000002</v>
      </c>
      <c r="J2866" s="822"/>
      <c r="K2866" s="822">
        <v>223.20104875599688</v>
      </c>
      <c r="L2866" s="831"/>
      <c r="M2866" s="831"/>
      <c r="N2866" s="822"/>
      <c r="O2866" s="822"/>
      <c r="P2866" s="831"/>
      <c r="Q2866" s="831"/>
      <c r="R2866" s="827"/>
      <c r="S2866" s="832"/>
    </row>
    <row r="2867" spans="1:19" ht="14.45" customHeight="1" x14ac:dyDescent="0.2">
      <c r="A2867" s="821" t="s">
        <v>5435</v>
      </c>
      <c r="B2867" s="822" t="s">
        <v>5824</v>
      </c>
      <c r="C2867" s="822" t="s">
        <v>599</v>
      </c>
      <c r="D2867" s="822" t="s">
        <v>5431</v>
      </c>
      <c r="E2867" s="822" t="s">
        <v>5437</v>
      </c>
      <c r="F2867" s="822" t="s">
        <v>5555</v>
      </c>
      <c r="G2867" s="822" t="s">
        <v>5556</v>
      </c>
      <c r="H2867" s="831">
        <v>2</v>
      </c>
      <c r="I2867" s="831">
        <v>732.02</v>
      </c>
      <c r="J2867" s="822"/>
      <c r="K2867" s="822">
        <v>366.01</v>
      </c>
      <c r="L2867" s="831"/>
      <c r="M2867" s="831"/>
      <c r="N2867" s="822"/>
      <c r="O2867" s="822"/>
      <c r="P2867" s="831"/>
      <c r="Q2867" s="831"/>
      <c r="R2867" s="827"/>
      <c r="S2867" s="832"/>
    </row>
    <row r="2868" spans="1:19" ht="14.45" customHeight="1" x14ac:dyDescent="0.2">
      <c r="A2868" s="821" t="s">
        <v>5435</v>
      </c>
      <c r="B2868" s="822" t="s">
        <v>5824</v>
      </c>
      <c r="C2868" s="822" t="s">
        <v>599</v>
      </c>
      <c r="D2868" s="822" t="s">
        <v>5431</v>
      </c>
      <c r="E2868" s="822" t="s">
        <v>5437</v>
      </c>
      <c r="F2868" s="822" t="s">
        <v>5557</v>
      </c>
      <c r="G2868" s="822" t="s">
        <v>5558</v>
      </c>
      <c r="H2868" s="831">
        <v>34.11</v>
      </c>
      <c r="I2868" s="831">
        <v>250801.61</v>
      </c>
      <c r="J2868" s="822"/>
      <c r="K2868" s="822">
        <v>7352.729698035766</v>
      </c>
      <c r="L2868" s="831"/>
      <c r="M2868" s="831"/>
      <c r="N2868" s="822"/>
      <c r="O2868" s="822"/>
      <c r="P2868" s="831"/>
      <c r="Q2868" s="831"/>
      <c r="R2868" s="827"/>
      <c r="S2868" s="832"/>
    </row>
    <row r="2869" spans="1:19" ht="14.45" customHeight="1" x14ac:dyDescent="0.2">
      <c r="A2869" s="821" t="s">
        <v>5435</v>
      </c>
      <c r="B2869" s="822" t="s">
        <v>5824</v>
      </c>
      <c r="C2869" s="822" t="s">
        <v>599</v>
      </c>
      <c r="D2869" s="822" t="s">
        <v>5431</v>
      </c>
      <c r="E2869" s="822" t="s">
        <v>5437</v>
      </c>
      <c r="F2869" s="822" t="s">
        <v>5559</v>
      </c>
      <c r="G2869" s="822" t="s">
        <v>5556</v>
      </c>
      <c r="H2869" s="831">
        <v>1</v>
      </c>
      <c r="I2869" s="831">
        <v>1464.02</v>
      </c>
      <c r="J2869" s="822"/>
      <c r="K2869" s="822">
        <v>1464.02</v>
      </c>
      <c r="L2869" s="831"/>
      <c r="M2869" s="831"/>
      <c r="N2869" s="822"/>
      <c r="O2869" s="822"/>
      <c r="P2869" s="831"/>
      <c r="Q2869" s="831"/>
      <c r="R2869" s="827"/>
      <c r="S2869" s="832"/>
    </row>
    <row r="2870" spans="1:19" ht="14.45" customHeight="1" x14ac:dyDescent="0.2">
      <c r="A2870" s="821" t="s">
        <v>5435</v>
      </c>
      <c r="B2870" s="822" t="s">
        <v>5824</v>
      </c>
      <c r="C2870" s="822" t="s">
        <v>599</v>
      </c>
      <c r="D2870" s="822" t="s">
        <v>5431</v>
      </c>
      <c r="E2870" s="822" t="s">
        <v>5437</v>
      </c>
      <c r="F2870" s="822" t="s">
        <v>5563</v>
      </c>
      <c r="G2870" s="822" t="s">
        <v>5564</v>
      </c>
      <c r="H2870" s="831">
        <v>39.450000000000003</v>
      </c>
      <c r="I2870" s="831">
        <v>20609.669999999998</v>
      </c>
      <c r="J2870" s="822"/>
      <c r="K2870" s="822">
        <v>522.42509505703413</v>
      </c>
      <c r="L2870" s="831"/>
      <c r="M2870" s="831"/>
      <c r="N2870" s="822"/>
      <c r="O2870" s="822"/>
      <c r="P2870" s="831"/>
      <c r="Q2870" s="831"/>
      <c r="R2870" s="827"/>
      <c r="S2870" s="832"/>
    </row>
    <row r="2871" spans="1:19" ht="14.45" customHeight="1" x14ac:dyDescent="0.2">
      <c r="A2871" s="821" t="s">
        <v>5435</v>
      </c>
      <c r="B2871" s="822" t="s">
        <v>5824</v>
      </c>
      <c r="C2871" s="822" t="s">
        <v>599</v>
      </c>
      <c r="D2871" s="822" t="s">
        <v>5431</v>
      </c>
      <c r="E2871" s="822" t="s">
        <v>5437</v>
      </c>
      <c r="F2871" s="822" t="s">
        <v>5568</v>
      </c>
      <c r="G2871" s="822"/>
      <c r="H2871" s="831">
        <v>0.2</v>
      </c>
      <c r="I2871" s="831">
        <v>14.14</v>
      </c>
      <c r="J2871" s="822"/>
      <c r="K2871" s="822">
        <v>70.7</v>
      </c>
      <c r="L2871" s="831"/>
      <c r="M2871" s="831"/>
      <c r="N2871" s="822"/>
      <c r="O2871" s="822"/>
      <c r="P2871" s="831"/>
      <c r="Q2871" s="831"/>
      <c r="R2871" s="827"/>
      <c r="S2871" s="832"/>
    </row>
    <row r="2872" spans="1:19" ht="14.45" customHeight="1" x14ac:dyDescent="0.2">
      <c r="A2872" s="821" t="s">
        <v>5435</v>
      </c>
      <c r="B2872" s="822" t="s">
        <v>5824</v>
      </c>
      <c r="C2872" s="822" t="s">
        <v>599</v>
      </c>
      <c r="D2872" s="822" t="s">
        <v>5431</v>
      </c>
      <c r="E2872" s="822" t="s">
        <v>5437</v>
      </c>
      <c r="F2872" s="822" t="s">
        <v>5572</v>
      </c>
      <c r="G2872" s="822" t="s">
        <v>2530</v>
      </c>
      <c r="H2872" s="831">
        <v>47</v>
      </c>
      <c r="I2872" s="831">
        <v>65534.960000000006</v>
      </c>
      <c r="J2872" s="822"/>
      <c r="K2872" s="822">
        <v>1394.3608510638298</v>
      </c>
      <c r="L2872" s="831"/>
      <c r="M2872" s="831"/>
      <c r="N2872" s="822"/>
      <c r="O2872" s="822"/>
      <c r="P2872" s="831"/>
      <c r="Q2872" s="831"/>
      <c r="R2872" s="827"/>
      <c r="S2872" s="832"/>
    </row>
    <row r="2873" spans="1:19" ht="14.45" customHeight="1" x14ac:dyDescent="0.2">
      <c r="A2873" s="821" t="s">
        <v>5435</v>
      </c>
      <c r="B2873" s="822" t="s">
        <v>5824</v>
      </c>
      <c r="C2873" s="822" t="s">
        <v>599</v>
      </c>
      <c r="D2873" s="822" t="s">
        <v>5431</v>
      </c>
      <c r="E2873" s="822" t="s">
        <v>5437</v>
      </c>
      <c r="F2873" s="822" t="s">
        <v>5573</v>
      </c>
      <c r="G2873" s="822" t="s">
        <v>2645</v>
      </c>
      <c r="H2873" s="831">
        <v>22.049999999999997</v>
      </c>
      <c r="I2873" s="831">
        <v>6201.59</v>
      </c>
      <c r="J2873" s="822"/>
      <c r="K2873" s="822">
        <v>281.2512471655329</v>
      </c>
      <c r="L2873" s="831"/>
      <c r="M2873" s="831"/>
      <c r="N2873" s="822"/>
      <c r="O2873" s="822"/>
      <c r="P2873" s="831"/>
      <c r="Q2873" s="831"/>
      <c r="R2873" s="827"/>
      <c r="S2873" s="832"/>
    </row>
    <row r="2874" spans="1:19" ht="14.45" customHeight="1" x14ac:dyDescent="0.2">
      <c r="A2874" s="821" t="s">
        <v>5435</v>
      </c>
      <c r="B2874" s="822" t="s">
        <v>5824</v>
      </c>
      <c r="C2874" s="822" t="s">
        <v>599</v>
      </c>
      <c r="D2874" s="822" t="s">
        <v>5431</v>
      </c>
      <c r="E2874" s="822" t="s">
        <v>5437</v>
      </c>
      <c r="F2874" s="822" t="s">
        <v>5599</v>
      </c>
      <c r="G2874" s="822" t="s">
        <v>5600</v>
      </c>
      <c r="H2874" s="831">
        <v>37.5</v>
      </c>
      <c r="I2874" s="831">
        <v>11522.99</v>
      </c>
      <c r="J2874" s="822"/>
      <c r="K2874" s="822">
        <v>307.27973333333335</v>
      </c>
      <c r="L2874" s="831"/>
      <c r="M2874" s="831"/>
      <c r="N2874" s="822"/>
      <c r="O2874" s="822"/>
      <c r="P2874" s="831"/>
      <c r="Q2874" s="831"/>
      <c r="R2874" s="827"/>
      <c r="S2874" s="832"/>
    </row>
    <row r="2875" spans="1:19" ht="14.45" customHeight="1" x14ac:dyDescent="0.2">
      <c r="A2875" s="821" t="s">
        <v>5435</v>
      </c>
      <c r="B2875" s="822" t="s">
        <v>5824</v>
      </c>
      <c r="C2875" s="822" t="s">
        <v>599</v>
      </c>
      <c r="D2875" s="822" t="s">
        <v>5431</v>
      </c>
      <c r="E2875" s="822" t="s">
        <v>5437</v>
      </c>
      <c r="F2875" s="822" t="s">
        <v>5601</v>
      </c>
      <c r="G2875" s="822" t="s">
        <v>5600</v>
      </c>
      <c r="H2875" s="831">
        <v>50.819999999999993</v>
      </c>
      <c r="I2875" s="831">
        <v>39039.9</v>
      </c>
      <c r="J2875" s="822"/>
      <c r="K2875" s="822">
        <v>768.19952774498245</v>
      </c>
      <c r="L2875" s="831"/>
      <c r="M2875" s="831"/>
      <c r="N2875" s="822"/>
      <c r="O2875" s="822"/>
      <c r="P2875" s="831"/>
      <c r="Q2875" s="831"/>
      <c r="R2875" s="827"/>
      <c r="S2875" s="832"/>
    </row>
    <row r="2876" spans="1:19" ht="14.45" customHeight="1" x14ac:dyDescent="0.2">
      <c r="A2876" s="821" t="s">
        <v>5435</v>
      </c>
      <c r="B2876" s="822" t="s">
        <v>5824</v>
      </c>
      <c r="C2876" s="822" t="s">
        <v>599</v>
      </c>
      <c r="D2876" s="822" t="s">
        <v>5431</v>
      </c>
      <c r="E2876" s="822" t="s">
        <v>5437</v>
      </c>
      <c r="F2876" s="822" t="s">
        <v>5605</v>
      </c>
      <c r="G2876" s="822" t="s">
        <v>5606</v>
      </c>
      <c r="H2876" s="831">
        <v>42</v>
      </c>
      <c r="I2876" s="831">
        <v>58468.200000000004</v>
      </c>
      <c r="J2876" s="822"/>
      <c r="K2876" s="822">
        <v>1392.1000000000001</v>
      </c>
      <c r="L2876" s="831"/>
      <c r="M2876" s="831"/>
      <c r="N2876" s="822"/>
      <c r="O2876" s="822"/>
      <c r="P2876" s="831"/>
      <c r="Q2876" s="831"/>
      <c r="R2876" s="827"/>
      <c r="S2876" s="832"/>
    </row>
    <row r="2877" spans="1:19" ht="14.45" customHeight="1" x14ac:dyDescent="0.2">
      <c r="A2877" s="821" t="s">
        <v>5435</v>
      </c>
      <c r="B2877" s="822" t="s">
        <v>5824</v>
      </c>
      <c r="C2877" s="822" t="s">
        <v>599</v>
      </c>
      <c r="D2877" s="822" t="s">
        <v>5431</v>
      </c>
      <c r="E2877" s="822" t="s">
        <v>5437</v>
      </c>
      <c r="F2877" s="822" t="s">
        <v>5607</v>
      </c>
      <c r="G2877" s="822" t="s">
        <v>5606</v>
      </c>
      <c r="H2877" s="831">
        <v>2</v>
      </c>
      <c r="I2877" s="831">
        <v>9134.2000000000007</v>
      </c>
      <c r="J2877" s="822"/>
      <c r="K2877" s="822">
        <v>4567.1000000000004</v>
      </c>
      <c r="L2877" s="831"/>
      <c r="M2877" s="831"/>
      <c r="N2877" s="822"/>
      <c r="O2877" s="822"/>
      <c r="P2877" s="831"/>
      <c r="Q2877" s="831"/>
      <c r="R2877" s="827"/>
      <c r="S2877" s="832"/>
    </row>
    <row r="2878" spans="1:19" ht="14.45" customHeight="1" x14ac:dyDescent="0.2">
      <c r="A2878" s="821" t="s">
        <v>5435</v>
      </c>
      <c r="B2878" s="822" t="s">
        <v>5824</v>
      </c>
      <c r="C2878" s="822" t="s">
        <v>599</v>
      </c>
      <c r="D2878" s="822" t="s">
        <v>5431</v>
      </c>
      <c r="E2878" s="822" t="s">
        <v>5437</v>
      </c>
      <c r="F2878" s="822" t="s">
        <v>5608</v>
      </c>
      <c r="G2878" s="822" t="s">
        <v>2799</v>
      </c>
      <c r="H2878" s="831">
        <v>8</v>
      </c>
      <c r="I2878" s="831">
        <v>172671</v>
      </c>
      <c r="J2878" s="822"/>
      <c r="K2878" s="822">
        <v>21583.875</v>
      </c>
      <c r="L2878" s="831"/>
      <c r="M2878" s="831"/>
      <c r="N2878" s="822"/>
      <c r="O2878" s="822"/>
      <c r="P2878" s="831"/>
      <c r="Q2878" s="831"/>
      <c r="R2878" s="827"/>
      <c r="S2878" s="832"/>
    </row>
    <row r="2879" spans="1:19" ht="14.45" customHeight="1" x14ac:dyDescent="0.2">
      <c r="A2879" s="821" t="s">
        <v>5435</v>
      </c>
      <c r="B2879" s="822" t="s">
        <v>5824</v>
      </c>
      <c r="C2879" s="822" t="s">
        <v>599</v>
      </c>
      <c r="D2879" s="822" t="s">
        <v>5431</v>
      </c>
      <c r="E2879" s="822" t="s">
        <v>5437</v>
      </c>
      <c r="F2879" s="822" t="s">
        <v>5609</v>
      </c>
      <c r="G2879" s="822" t="s">
        <v>5610</v>
      </c>
      <c r="H2879" s="831">
        <v>3.34</v>
      </c>
      <c r="I2879" s="831">
        <v>2619.56</v>
      </c>
      <c r="J2879" s="822"/>
      <c r="K2879" s="822">
        <v>784.29940119760477</v>
      </c>
      <c r="L2879" s="831"/>
      <c r="M2879" s="831"/>
      <c r="N2879" s="822"/>
      <c r="O2879" s="822"/>
      <c r="P2879" s="831"/>
      <c r="Q2879" s="831"/>
      <c r="R2879" s="827"/>
      <c r="S2879" s="832"/>
    </row>
    <row r="2880" spans="1:19" ht="14.45" customHeight="1" x14ac:dyDescent="0.2">
      <c r="A2880" s="821" t="s">
        <v>5435</v>
      </c>
      <c r="B2880" s="822" t="s">
        <v>5824</v>
      </c>
      <c r="C2880" s="822" t="s">
        <v>599</v>
      </c>
      <c r="D2880" s="822" t="s">
        <v>5431</v>
      </c>
      <c r="E2880" s="822" t="s">
        <v>5437</v>
      </c>
      <c r="F2880" s="822" t="s">
        <v>5611</v>
      </c>
      <c r="G2880" s="822" t="s">
        <v>5610</v>
      </c>
      <c r="H2880" s="831">
        <v>14.73</v>
      </c>
      <c r="I2880" s="831">
        <v>3465.8</v>
      </c>
      <c r="J2880" s="822"/>
      <c r="K2880" s="822">
        <v>235.28852681602174</v>
      </c>
      <c r="L2880" s="831"/>
      <c r="M2880" s="831"/>
      <c r="N2880" s="822"/>
      <c r="O2880" s="822"/>
      <c r="P2880" s="831"/>
      <c r="Q2880" s="831"/>
      <c r="R2880" s="827"/>
      <c r="S2880" s="832"/>
    </row>
    <row r="2881" spans="1:19" ht="14.45" customHeight="1" x14ac:dyDescent="0.2">
      <c r="A2881" s="821" t="s">
        <v>5435</v>
      </c>
      <c r="B2881" s="822" t="s">
        <v>5824</v>
      </c>
      <c r="C2881" s="822" t="s">
        <v>599</v>
      </c>
      <c r="D2881" s="822" t="s">
        <v>5431</v>
      </c>
      <c r="E2881" s="822" t="s">
        <v>5437</v>
      </c>
      <c r="F2881" s="822" t="s">
        <v>5612</v>
      </c>
      <c r="G2881" s="822" t="s">
        <v>5610</v>
      </c>
      <c r="H2881" s="831">
        <v>2.06</v>
      </c>
      <c r="I2881" s="831">
        <v>4846.96</v>
      </c>
      <c r="J2881" s="822"/>
      <c r="K2881" s="822">
        <v>2352.8932038834951</v>
      </c>
      <c r="L2881" s="831"/>
      <c r="M2881" s="831"/>
      <c r="N2881" s="822"/>
      <c r="O2881" s="822"/>
      <c r="P2881" s="831"/>
      <c r="Q2881" s="831"/>
      <c r="R2881" s="827"/>
      <c r="S2881" s="832"/>
    </row>
    <row r="2882" spans="1:19" ht="14.45" customHeight="1" x14ac:dyDescent="0.2">
      <c r="A2882" s="821" t="s">
        <v>5435</v>
      </c>
      <c r="B2882" s="822" t="s">
        <v>5824</v>
      </c>
      <c r="C2882" s="822" t="s">
        <v>599</v>
      </c>
      <c r="D2882" s="822" t="s">
        <v>5431</v>
      </c>
      <c r="E2882" s="822" t="s">
        <v>5437</v>
      </c>
      <c r="F2882" s="822" t="s">
        <v>5615</v>
      </c>
      <c r="G2882" s="822" t="s">
        <v>845</v>
      </c>
      <c r="H2882" s="831">
        <v>18.04</v>
      </c>
      <c r="I2882" s="831">
        <v>12405.380000000001</v>
      </c>
      <c r="J2882" s="822"/>
      <c r="K2882" s="822">
        <v>687.65964523281605</v>
      </c>
      <c r="L2882" s="831"/>
      <c r="M2882" s="831"/>
      <c r="N2882" s="822"/>
      <c r="O2882" s="822"/>
      <c r="P2882" s="831"/>
      <c r="Q2882" s="831"/>
      <c r="R2882" s="827"/>
      <c r="S2882" s="832"/>
    </row>
    <row r="2883" spans="1:19" ht="14.45" customHeight="1" x14ac:dyDescent="0.2">
      <c r="A2883" s="821" t="s">
        <v>5435</v>
      </c>
      <c r="B2883" s="822" t="s">
        <v>5824</v>
      </c>
      <c r="C2883" s="822" t="s">
        <v>599</v>
      </c>
      <c r="D2883" s="822" t="s">
        <v>5431</v>
      </c>
      <c r="E2883" s="822" t="s">
        <v>5437</v>
      </c>
      <c r="F2883" s="822" t="s">
        <v>5616</v>
      </c>
      <c r="G2883" s="822" t="s">
        <v>845</v>
      </c>
      <c r="H2883" s="831">
        <v>1</v>
      </c>
      <c r="I2883" s="831">
        <v>137.54</v>
      </c>
      <c r="J2883" s="822"/>
      <c r="K2883" s="822">
        <v>137.54</v>
      </c>
      <c r="L2883" s="831"/>
      <c r="M2883" s="831"/>
      <c r="N2883" s="822"/>
      <c r="O2883" s="822"/>
      <c r="P2883" s="831"/>
      <c r="Q2883" s="831"/>
      <c r="R2883" s="827"/>
      <c r="S2883" s="832"/>
    </row>
    <row r="2884" spans="1:19" ht="14.45" customHeight="1" x14ac:dyDescent="0.2">
      <c r="A2884" s="821" t="s">
        <v>5435</v>
      </c>
      <c r="B2884" s="822" t="s">
        <v>5824</v>
      </c>
      <c r="C2884" s="822" t="s">
        <v>599</v>
      </c>
      <c r="D2884" s="822" t="s">
        <v>5431</v>
      </c>
      <c r="E2884" s="822" t="s">
        <v>5437</v>
      </c>
      <c r="F2884" s="822" t="s">
        <v>5618</v>
      </c>
      <c r="G2884" s="822" t="s">
        <v>1246</v>
      </c>
      <c r="H2884" s="831">
        <v>6</v>
      </c>
      <c r="I2884" s="831">
        <v>890.7600000000001</v>
      </c>
      <c r="J2884" s="822"/>
      <c r="K2884" s="822">
        <v>148.46</v>
      </c>
      <c r="L2884" s="831"/>
      <c r="M2884" s="831"/>
      <c r="N2884" s="822"/>
      <c r="O2884" s="822"/>
      <c r="P2884" s="831"/>
      <c r="Q2884" s="831"/>
      <c r="R2884" s="827"/>
      <c r="S2884" s="832"/>
    </row>
    <row r="2885" spans="1:19" ht="14.45" customHeight="1" x14ac:dyDescent="0.2">
      <c r="A2885" s="821" t="s">
        <v>5435</v>
      </c>
      <c r="B2885" s="822" t="s">
        <v>5824</v>
      </c>
      <c r="C2885" s="822" t="s">
        <v>599</v>
      </c>
      <c r="D2885" s="822" t="s">
        <v>5431</v>
      </c>
      <c r="E2885" s="822" t="s">
        <v>5437</v>
      </c>
      <c r="F2885" s="822" t="s">
        <v>5627</v>
      </c>
      <c r="G2885" s="822" t="s">
        <v>752</v>
      </c>
      <c r="H2885" s="831">
        <v>65.550000000000011</v>
      </c>
      <c r="I2885" s="831">
        <v>11907.7</v>
      </c>
      <c r="J2885" s="822"/>
      <c r="K2885" s="822">
        <v>181.65827612509531</v>
      </c>
      <c r="L2885" s="831"/>
      <c r="M2885" s="831"/>
      <c r="N2885" s="822"/>
      <c r="O2885" s="822"/>
      <c r="P2885" s="831"/>
      <c r="Q2885" s="831"/>
      <c r="R2885" s="827"/>
      <c r="S2885" s="832"/>
    </row>
    <row r="2886" spans="1:19" ht="14.45" customHeight="1" x14ac:dyDescent="0.2">
      <c r="A2886" s="821" t="s">
        <v>5435</v>
      </c>
      <c r="B2886" s="822" t="s">
        <v>5824</v>
      </c>
      <c r="C2886" s="822" t="s">
        <v>599</v>
      </c>
      <c r="D2886" s="822" t="s">
        <v>5431</v>
      </c>
      <c r="E2886" s="822" t="s">
        <v>5437</v>
      </c>
      <c r="F2886" s="822" t="s">
        <v>5628</v>
      </c>
      <c r="G2886" s="822" t="s">
        <v>752</v>
      </c>
      <c r="H2886" s="831">
        <v>2.1700000000000004</v>
      </c>
      <c r="I2886" s="831">
        <v>869.63000000000011</v>
      </c>
      <c r="J2886" s="822"/>
      <c r="K2886" s="822">
        <v>400.75115207373273</v>
      </c>
      <c r="L2886" s="831"/>
      <c r="M2886" s="831"/>
      <c r="N2886" s="822"/>
      <c r="O2886" s="822"/>
      <c r="P2886" s="831"/>
      <c r="Q2886" s="831"/>
      <c r="R2886" s="827"/>
      <c r="S2886" s="832"/>
    </row>
    <row r="2887" spans="1:19" ht="14.45" customHeight="1" x14ac:dyDescent="0.2">
      <c r="A2887" s="821" t="s">
        <v>5435</v>
      </c>
      <c r="B2887" s="822" t="s">
        <v>5824</v>
      </c>
      <c r="C2887" s="822" t="s">
        <v>599</v>
      </c>
      <c r="D2887" s="822" t="s">
        <v>5431</v>
      </c>
      <c r="E2887" s="822" t="s">
        <v>5437</v>
      </c>
      <c r="F2887" s="822" t="s">
        <v>5629</v>
      </c>
      <c r="G2887" s="822" t="s">
        <v>1039</v>
      </c>
      <c r="H2887" s="831">
        <v>4.45</v>
      </c>
      <c r="I2887" s="831">
        <v>3418.49</v>
      </c>
      <c r="J2887" s="822"/>
      <c r="K2887" s="822">
        <v>768.19999999999993</v>
      </c>
      <c r="L2887" s="831"/>
      <c r="M2887" s="831"/>
      <c r="N2887" s="822"/>
      <c r="O2887" s="822"/>
      <c r="P2887" s="831"/>
      <c r="Q2887" s="831"/>
      <c r="R2887" s="827"/>
      <c r="S2887" s="832"/>
    </row>
    <row r="2888" spans="1:19" ht="14.45" customHeight="1" x14ac:dyDescent="0.2">
      <c r="A2888" s="821" t="s">
        <v>5435</v>
      </c>
      <c r="B2888" s="822" t="s">
        <v>5824</v>
      </c>
      <c r="C2888" s="822" t="s">
        <v>599</v>
      </c>
      <c r="D2888" s="822" t="s">
        <v>5431</v>
      </c>
      <c r="E2888" s="822" t="s">
        <v>5437</v>
      </c>
      <c r="F2888" s="822" t="s">
        <v>5632</v>
      </c>
      <c r="G2888" s="822" t="s">
        <v>1039</v>
      </c>
      <c r="H2888" s="831">
        <v>13.73</v>
      </c>
      <c r="I2888" s="831">
        <v>3658.94</v>
      </c>
      <c r="J2888" s="822"/>
      <c r="K2888" s="822">
        <v>266.49235251274581</v>
      </c>
      <c r="L2888" s="831"/>
      <c r="M2888" s="831"/>
      <c r="N2888" s="822"/>
      <c r="O2888" s="822"/>
      <c r="P2888" s="831"/>
      <c r="Q2888" s="831"/>
      <c r="R2888" s="827"/>
      <c r="S2888" s="832"/>
    </row>
    <row r="2889" spans="1:19" ht="14.45" customHeight="1" x14ac:dyDescent="0.2">
      <c r="A2889" s="821" t="s">
        <v>5435</v>
      </c>
      <c r="B2889" s="822" t="s">
        <v>5824</v>
      </c>
      <c r="C2889" s="822" t="s">
        <v>599</v>
      </c>
      <c r="D2889" s="822" t="s">
        <v>5431</v>
      </c>
      <c r="E2889" s="822" t="s">
        <v>5437</v>
      </c>
      <c r="F2889" s="822" t="s">
        <v>5633</v>
      </c>
      <c r="G2889" s="822" t="s">
        <v>1039</v>
      </c>
      <c r="H2889" s="831">
        <v>17.399999999999999</v>
      </c>
      <c r="I2889" s="831">
        <v>32566.37</v>
      </c>
      <c r="J2889" s="822"/>
      <c r="K2889" s="822">
        <v>1871.6304597701151</v>
      </c>
      <c r="L2889" s="831"/>
      <c r="M2889" s="831"/>
      <c r="N2889" s="822"/>
      <c r="O2889" s="822"/>
      <c r="P2889" s="831"/>
      <c r="Q2889" s="831"/>
      <c r="R2889" s="827"/>
      <c r="S2889" s="832"/>
    </row>
    <row r="2890" spans="1:19" ht="14.45" customHeight="1" x14ac:dyDescent="0.2">
      <c r="A2890" s="821" t="s">
        <v>5435</v>
      </c>
      <c r="B2890" s="822" t="s">
        <v>5824</v>
      </c>
      <c r="C2890" s="822" t="s">
        <v>599</v>
      </c>
      <c r="D2890" s="822" t="s">
        <v>5431</v>
      </c>
      <c r="E2890" s="822" t="s">
        <v>5437</v>
      </c>
      <c r="F2890" s="822" t="s">
        <v>5635</v>
      </c>
      <c r="G2890" s="822" t="s">
        <v>5636</v>
      </c>
      <c r="H2890" s="831">
        <v>1</v>
      </c>
      <c r="I2890" s="831">
        <v>148.46</v>
      </c>
      <c r="J2890" s="822"/>
      <c r="K2890" s="822">
        <v>148.46</v>
      </c>
      <c r="L2890" s="831"/>
      <c r="M2890" s="831"/>
      <c r="N2890" s="822"/>
      <c r="O2890" s="822"/>
      <c r="P2890" s="831"/>
      <c r="Q2890" s="831"/>
      <c r="R2890" s="827"/>
      <c r="S2890" s="832"/>
    </row>
    <row r="2891" spans="1:19" ht="14.45" customHeight="1" x14ac:dyDescent="0.2">
      <c r="A2891" s="821" t="s">
        <v>5435</v>
      </c>
      <c r="B2891" s="822" t="s">
        <v>5824</v>
      </c>
      <c r="C2891" s="822" t="s">
        <v>599</v>
      </c>
      <c r="D2891" s="822" t="s">
        <v>5431</v>
      </c>
      <c r="E2891" s="822" t="s">
        <v>5703</v>
      </c>
      <c r="F2891" s="822" t="s">
        <v>5704</v>
      </c>
      <c r="G2891" s="822" t="s">
        <v>5705</v>
      </c>
      <c r="H2891" s="831">
        <v>4</v>
      </c>
      <c r="I2891" s="831">
        <v>3468</v>
      </c>
      <c r="J2891" s="822"/>
      <c r="K2891" s="822">
        <v>867</v>
      </c>
      <c r="L2891" s="831"/>
      <c r="M2891" s="831"/>
      <c r="N2891" s="822"/>
      <c r="O2891" s="822"/>
      <c r="P2891" s="831"/>
      <c r="Q2891" s="831"/>
      <c r="R2891" s="827"/>
      <c r="S2891" s="832"/>
    </row>
    <row r="2892" spans="1:19" ht="14.45" customHeight="1" x14ac:dyDescent="0.2">
      <c r="A2892" s="821" t="s">
        <v>5435</v>
      </c>
      <c r="B2892" s="822" t="s">
        <v>5824</v>
      </c>
      <c r="C2892" s="822" t="s">
        <v>599</v>
      </c>
      <c r="D2892" s="822" t="s">
        <v>5431</v>
      </c>
      <c r="E2892" s="822" t="s">
        <v>5703</v>
      </c>
      <c r="F2892" s="822" t="s">
        <v>5706</v>
      </c>
      <c r="G2892" s="822" t="s">
        <v>5707</v>
      </c>
      <c r="H2892" s="831">
        <v>136</v>
      </c>
      <c r="I2892" s="831">
        <v>117912</v>
      </c>
      <c r="J2892" s="822"/>
      <c r="K2892" s="822">
        <v>867</v>
      </c>
      <c r="L2892" s="831"/>
      <c r="M2892" s="831"/>
      <c r="N2892" s="822"/>
      <c r="O2892" s="822"/>
      <c r="P2892" s="831"/>
      <c r="Q2892" s="831"/>
      <c r="R2892" s="827"/>
      <c r="S2892" s="832"/>
    </row>
    <row r="2893" spans="1:19" ht="14.45" customHeight="1" x14ac:dyDescent="0.2">
      <c r="A2893" s="821" t="s">
        <v>5435</v>
      </c>
      <c r="B2893" s="822" t="s">
        <v>5824</v>
      </c>
      <c r="C2893" s="822" t="s">
        <v>599</v>
      </c>
      <c r="D2893" s="822" t="s">
        <v>5431</v>
      </c>
      <c r="E2893" s="822" t="s">
        <v>5703</v>
      </c>
      <c r="F2893" s="822" t="s">
        <v>5708</v>
      </c>
      <c r="G2893" s="822" t="s">
        <v>5709</v>
      </c>
      <c r="H2893" s="831">
        <v>10</v>
      </c>
      <c r="I2893" s="831">
        <v>9640</v>
      </c>
      <c r="J2893" s="822"/>
      <c r="K2893" s="822">
        <v>964</v>
      </c>
      <c r="L2893" s="831"/>
      <c r="M2893" s="831"/>
      <c r="N2893" s="822"/>
      <c r="O2893" s="822"/>
      <c r="P2893" s="831"/>
      <c r="Q2893" s="831"/>
      <c r="R2893" s="827"/>
      <c r="S2893" s="832"/>
    </row>
    <row r="2894" spans="1:19" ht="14.45" customHeight="1" x14ac:dyDescent="0.2">
      <c r="A2894" s="821" t="s">
        <v>5435</v>
      </c>
      <c r="B2894" s="822" t="s">
        <v>5824</v>
      </c>
      <c r="C2894" s="822" t="s">
        <v>599</v>
      </c>
      <c r="D2894" s="822" t="s">
        <v>5431</v>
      </c>
      <c r="E2894" s="822" t="s">
        <v>5735</v>
      </c>
      <c r="F2894" s="822" t="s">
        <v>5738</v>
      </c>
      <c r="G2894" s="822" t="s">
        <v>5739</v>
      </c>
      <c r="H2894" s="831">
        <v>10</v>
      </c>
      <c r="I2894" s="831">
        <v>1220</v>
      </c>
      <c r="J2894" s="822"/>
      <c r="K2894" s="822">
        <v>122</v>
      </c>
      <c r="L2894" s="831"/>
      <c r="M2894" s="831"/>
      <c r="N2894" s="822"/>
      <c r="O2894" s="822"/>
      <c r="P2894" s="831"/>
      <c r="Q2894" s="831"/>
      <c r="R2894" s="827"/>
      <c r="S2894" s="832"/>
    </row>
    <row r="2895" spans="1:19" ht="14.45" customHeight="1" x14ac:dyDescent="0.2">
      <c r="A2895" s="821" t="s">
        <v>5435</v>
      </c>
      <c r="B2895" s="822" t="s">
        <v>5824</v>
      </c>
      <c r="C2895" s="822" t="s">
        <v>599</v>
      </c>
      <c r="D2895" s="822" t="s">
        <v>5431</v>
      </c>
      <c r="E2895" s="822" t="s">
        <v>5735</v>
      </c>
      <c r="F2895" s="822" t="s">
        <v>5740</v>
      </c>
      <c r="G2895" s="822" t="s">
        <v>5741</v>
      </c>
      <c r="H2895" s="831">
        <v>95</v>
      </c>
      <c r="I2895" s="831">
        <v>13965</v>
      </c>
      <c r="J2895" s="822"/>
      <c r="K2895" s="822">
        <v>147</v>
      </c>
      <c r="L2895" s="831"/>
      <c r="M2895" s="831"/>
      <c r="N2895" s="822"/>
      <c r="O2895" s="822"/>
      <c r="P2895" s="831"/>
      <c r="Q2895" s="831"/>
      <c r="R2895" s="827"/>
      <c r="S2895" s="832"/>
    </row>
    <row r="2896" spans="1:19" ht="14.45" customHeight="1" x14ac:dyDescent="0.2">
      <c r="A2896" s="821" t="s">
        <v>5435</v>
      </c>
      <c r="B2896" s="822" t="s">
        <v>5824</v>
      </c>
      <c r="C2896" s="822" t="s">
        <v>599</v>
      </c>
      <c r="D2896" s="822" t="s">
        <v>5431</v>
      </c>
      <c r="E2896" s="822" t="s">
        <v>5735</v>
      </c>
      <c r="F2896" s="822" t="s">
        <v>5744</v>
      </c>
      <c r="G2896" s="822" t="s">
        <v>5745</v>
      </c>
      <c r="H2896" s="831">
        <v>923</v>
      </c>
      <c r="I2896" s="831">
        <v>34151</v>
      </c>
      <c r="J2896" s="822"/>
      <c r="K2896" s="822">
        <v>37</v>
      </c>
      <c r="L2896" s="831"/>
      <c r="M2896" s="831"/>
      <c r="N2896" s="822"/>
      <c r="O2896" s="822"/>
      <c r="P2896" s="831"/>
      <c r="Q2896" s="831"/>
      <c r="R2896" s="827"/>
      <c r="S2896" s="832"/>
    </row>
    <row r="2897" spans="1:19" ht="14.45" customHeight="1" x14ac:dyDescent="0.2">
      <c r="A2897" s="821" t="s">
        <v>5435</v>
      </c>
      <c r="B2897" s="822" t="s">
        <v>5824</v>
      </c>
      <c r="C2897" s="822" t="s">
        <v>599</v>
      </c>
      <c r="D2897" s="822" t="s">
        <v>5431</v>
      </c>
      <c r="E2897" s="822" t="s">
        <v>5735</v>
      </c>
      <c r="F2897" s="822" t="s">
        <v>5752</v>
      </c>
      <c r="G2897" s="822" t="s">
        <v>5753</v>
      </c>
      <c r="H2897" s="831">
        <v>2252</v>
      </c>
      <c r="I2897" s="831">
        <v>400856</v>
      </c>
      <c r="J2897" s="822"/>
      <c r="K2897" s="822">
        <v>178</v>
      </c>
      <c r="L2897" s="831"/>
      <c r="M2897" s="831"/>
      <c r="N2897" s="822"/>
      <c r="O2897" s="822"/>
      <c r="P2897" s="831"/>
      <c r="Q2897" s="831"/>
      <c r="R2897" s="827"/>
      <c r="S2897" s="832"/>
    </row>
    <row r="2898" spans="1:19" ht="14.45" customHeight="1" x14ac:dyDescent="0.2">
      <c r="A2898" s="821" t="s">
        <v>5435</v>
      </c>
      <c r="B2898" s="822" t="s">
        <v>5824</v>
      </c>
      <c r="C2898" s="822" t="s">
        <v>599</v>
      </c>
      <c r="D2898" s="822" t="s">
        <v>5431</v>
      </c>
      <c r="E2898" s="822" t="s">
        <v>5735</v>
      </c>
      <c r="F2898" s="822" t="s">
        <v>5845</v>
      </c>
      <c r="G2898" s="822" t="s">
        <v>5846</v>
      </c>
      <c r="H2898" s="831">
        <v>1</v>
      </c>
      <c r="I2898" s="831">
        <v>632</v>
      </c>
      <c r="J2898" s="822"/>
      <c r="K2898" s="822">
        <v>632</v>
      </c>
      <c r="L2898" s="831"/>
      <c r="M2898" s="831"/>
      <c r="N2898" s="822"/>
      <c r="O2898" s="822"/>
      <c r="P2898" s="831"/>
      <c r="Q2898" s="831"/>
      <c r="R2898" s="827"/>
      <c r="S2898" s="832"/>
    </row>
    <row r="2899" spans="1:19" ht="14.45" customHeight="1" x14ac:dyDescent="0.2">
      <c r="A2899" s="821" t="s">
        <v>5435</v>
      </c>
      <c r="B2899" s="822" t="s">
        <v>5824</v>
      </c>
      <c r="C2899" s="822" t="s">
        <v>599</v>
      </c>
      <c r="D2899" s="822" t="s">
        <v>5431</v>
      </c>
      <c r="E2899" s="822" t="s">
        <v>5735</v>
      </c>
      <c r="F2899" s="822" t="s">
        <v>5758</v>
      </c>
      <c r="G2899" s="822" t="s">
        <v>5759</v>
      </c>
      <c r="H2899" s="831">
        <v>1022</v>
      </c>
      <c r="I2899" s="831">
        <v>249368</v>
      </c>
      <c r="J2899" s="822"/>
      <c r="K2899" s="822">
        <v>244</v>
      </c>
      <c r="L2899" s="831"/>
      <c r="M2899" s="831"/>
      <c r="N2899" s="822"/>
      <c r="O2899" s="822"/>
      <c r="P2899" s="831"/>
      <c r="Q2899" s="831"/>
      <c r="R2899" s="827"/>
      <c r="S2899" s="832"/>
    </row>
    <row r="2900" spans="1:19" ht="14.45" customHeight="1" x14ac:dyDescent="0.2">
      <c r="A2900" s="821" t="s">
        <v>5435</v>
      </c>
      <c r="B2900" s="822" t="s">
        <v>5824</v>
      </c>
      <c r="C2900" s="822" t="s">
        <v>599</v>
      </c>
      <c r="D2900" s="822" t="s">
        <v>5431</v>
      </c>
      <c r="E2900" s="822" t="s">
        <v>5735</v>
      </c>
      <c r="F2900" s="822" t="s">
        <v>5760</v>
      </c>
      <c r="G2900" s="822" t="s">
        <v>5761</v>
      </c>
      <c r="H2900" s="831">
        <v>2169</v>
      </c>
      <c r="I2900" s="831">
        <v>72299.98000000001</v>
      </c>
      <c r="J2900" s="822"/>
      <c r="K2900" s="822">
        <v>33.333324112494239</v>
      </c>
      <c r="L2900" s="831"/>
      <c r="M2900" s="831"/>
      <c r="N2900" s="822"/>
      <c r="O2900" s="822"/>
      <c r="P2900" s="831"/>
      <c r="Q2900" s="831"/>
      <c r="R2900" s="827"/>
      <c r="S2900" s="832"/>
    </row>
    <row r="2901" spans="1:19" ht="14.45" customHeight="1" x14ac:dyDescent="0.2">
      <c r="A2901" s="821" t="s">
        <v>5435</v>
      </c>
      <c r="B2901" s="822" t="s">
        <v>5824</v>
      </c>
      <c r="C2901" s="822" t="s">
        <v>599</v>
      </c>
      <c r="D2901" s="822" t="s">
        <v>5431</v>
      </c>
      <c r="E2901" s="822" t="s">
        <v>5735</v>
      </c>
      <c r="F2901" s="822" t="s">
        <v>5762</v>
      </c>
      <c r="G2901" s="822" t="s">
        <v>5763</v>
      </c>
      <c r="H2901" s="831">
        <v>390</v>
      </c>
      <c r="I2901" s="831">
        <v>14430</v>
      </c>
      <c r="J2901" s="822"/>
      <c r="K2901" s="822">
        <v>37</v>
      </c>
      <c r="L2901" s="831"/>
      <c r="M2901" s="831"/>
      <c r="N2901" s="822"/>
      <c r="O2901" s="822"/>
      <c r="P2901" s="831"/>
      <c r="Q2901" s="831"/>
      <c r="R2901" s="827"/>
      <c r="S2901" s="832"/>
    </row>
    <row r="2902" spans="1:19" ht="14.45" customHeight="1" x14ac:dyDescent="0.2">
      <c r="A2902" s="821" t="s">
        <v>5435</v>
      </c>
      <c r="B2902" s="822" t="s">
        <v>5824</v>
      </c>
      <c r="C2902" s="822" t="s">
        <v>599</v>
      </c>
      <c r="D2902" s="822" t="s">
        <v>5431</v>
      </c>
      <c r="E2902" s="822" t="s">
        <v>5735</v>
      </c>
      <c r="F2902" s="822" t="s">
        <v>5766</v>
      </c>
      <c r="G2902" s="822" t="s">
        <v>5767</v>
      </c>
      <c r="H2902" s="831">
        <v>139</v>
      </c>
      <c r="I2902" s="831">
        <v>4448</v>
      </c>
      <c r="J2902" s="822"/>
      <c r="K2902" s="822">
        <v>32</v>
      </c>
      <c r="L2902" s="831"/>
      <c r="M2902" s="831"/>
      <c r="N2902" s="822"/>
      <c r="O2902" s="822"/>
      <c r="P2902" s="831"/>
      <c r="Q2902" s="831"/>
      <c r="R2902" s="827"/>
      <c r="S2902" s="832"/>
    </row>
    <row r="2903" spans="1:19" ht="14.45" customHeight="1" x14ac:dyDescent="0.2">
      <c r="A2903" s="821" t="s">
        <v>5435</v>
      </c>
      <c r="B2903" s="822" t="s">
        <v>5824</v>
      </c>
      <c r="C2903" s="822" t="s">
        <v>599</v>
      </c>
      <c r="D2903" s="822" t="s">
        <v>5431</v>
      </c>
      <c r="E2903" s="822" t="s">
        <v>5735</v>
      </c>
      <c r="F2903" s="822" t="s">
        <v>5857</v>
      </c>
      <c r="G2903" s="822" t="s">
        <v>5858</v>
      </c>
      <c r="H2903" s="831">
        <v>5</v>
      </c>
      <c r="I2903" s="831">
        <v>1775</v>
      </c>
      <c r="J2903" s="822"/>
      <c r="K2903" s="822">
        <v>355</v>
      </c>
      <c r="L2903" s="831"/>
      <c r="M2903" s="831"/>
      <c r="N2903" s="822"/>
      <c r="O2903" s="822"/>
      <c r="P2903" s="831"/>
      <c r="Q2903" s="831"/>
      <c r="R2903" s="827"/>
      <c r="S2903" s="832"/>
    </row>
    <row r="2904" spans="1:19" ht="14.45" customHeight="1" x14ac:dyDescent="0.2">
      <c r="A2904" s="821" t="s">
        <v>5435</v>
      </c>
      <c r="B2904" s="822" t="s">
        <v>5824</v>
      </c>
      <c r="C2904" s="822" t="s">
        <v>599</v>
      </c>
      <c r="D2904" s="822" t="s">
        <v>5431</v>
      </c>
      <c r="E2904" s="822" t="s">
        <v>5735</v>
      </c>
      <c r="F2904" s="822" t="s">
        <v>5768</v>
      </c>
      <c r="G2904" s="822" t="s">
        <v>5769</v>
      </c>
      <c r="H2904" s="831">
        <v>581</v>
      </c>
      <c r="I2904" s="831">
        <v>76692</v>
      </c>
      <c r="J2904" s="822"/>
      <c r="K2904" s="822">
        <v>132</v>
      </c>
      <c r="L2904" s="831"/>
      <c r="M2904" s="831"/>
      <c r="N2904" s="822"/>
      <c r="O2904" s="822"/>
      <c r="P2904" s="831"/>
      <c r="Q2904" s="831"/>
      <c r="R2904" s="827"/>
      <c r="S2904" s="832"/>
    </row>
    <row r="2905" spans="1:19" ht="14.45" customHeight="1" x14ac:dyDescent="0.2">
      <c r="A2905" s="821" t="s">
        <v>5435</v>
      </c>
      <c r="B2905" s="822" t="s">
        <v>5824</v>
      </c>
      <c r="C2905" s="822" t="s">
        <v>599</v>
      </c>
      <c r="D2905" s="822" t="s">
        <v>5431</v>
      </c>
      <c r="E2905" s="822" t="s">
        <v>5735</v>
      </c>
      <c r="F2905" s="822" t="s">
        <v>5776</v>
      </c>
      <c r="G2905" s="822" t="s">
        <v>5777</v>
      </c>
      <c r="H2905" s="831">
        <v>739</v>
      </c>
      <c r="I2905" s="831">
        <v>43601</v>
      </c>
      <c r="J2905" s="822"/>
      <c r="K2905" s="822">
        <v>59</v>
      </c>
      <c r="L2905" s="831"/>
      <c r="M2905" s="831"/>
      <c r="N2905" s="822"/>
      <c r="O2905" s="822"/>
      <c r="P2905" s="831"/>
      <c r="Q2905" s="831"/>
      <c r="R2905" s="827"/>
      <c r="S2905" s="832"/>
    </row>
    <row r="2906" spans="1:19" ht="14.45" customHeight="1" x14ac:dyDescent="0.2">
      <c r="A2906" s="821" t="s">
        <v>5435</v>
      </c>
      <c r="B2906" s="822" t="s">
        <v>5824</v>
      </c>
      <c r="C2906" s="822" t="s">
        <v>599</v>
      </c>
      <c r="D2906" s="822" t="s">
        <v>2909</v>
      </c>
      <c r="E2906" s="822" t="s">
        <v>5437</v>
      </c>
      <c r="F2906" s="822" t="s">
        <v>5488</v>
      </c>
      <c r="G2906" s="822" t="s">
        <v>5489</v>
      </c>
      <c r="H2906" s="831">
        <v>0.1</v>
      </c>
      <c r="I2906" s="831">
        <v>11.73</v>
      </c>
      <c r="J2906" s="822"/>
      <c r="K2906" s="822">
        <v>117.3</v>
      </c>
      <c r="L2906" s="831"/>
      <c r="M2906" s="831"/>
      <c r="N2906" s="822"/>
      <c r="O2906" s="822"/>
      <c r="P2906" s="831"/>
      <c r="Q2906" s="831"/>
      <c r="R2906" s="827"/>
      <c r="S2906" s="832"/>
    </row>
    <row r="2907" spans="1:19" ht="14.45" customHeight="1" x14ac:dyDescent="0.2">
      <c r="A2907" s="821" t="s">
        <v>5435</v>
      </c>
      <c r="B2907" s="822" t="s">
        <v>5824</v>
      </c>
      <c r="C2907" s="822" t="s">
        <v>599</v>
      </c>
      <c r="D2907" s="822" t="s">
        <v>2909</v>
      </c>
      <c r="E2907" s="822" t="s">
        <v>5437</v>
      </c>
      <c r="F2907" s="822" t="s">
        <v>5607</v>
      </c>
      <c r="G2907" s="822" t="s">
        <v>5606</v>
      </c>
      <c r="H2907" s="831"/>
      <c r="I2907" s="831"/>
      <c r="J2907" s="822"/>
      <c r="K2907" s="822"/>
      <c r="L2907" s="831">
        <v>1</v>
      </c>
      <c r="M2907" s="831">
        <v>3965.05</v>
      </c>
      <c r="N2907" s="822">
        <v>1</v>
      </c>
      <c r="O2907" s="822">
        <v>3965.05</v>
      </c>
      <c r="P2907" s="831"/>
      <c r="Q2907" s="831"/>
      <c r="R2907" s="827"/>
      <c r="S2907" s="832"/>
    </row>
    <row r="2908" spans="1:19" ht="14.45" customHeight="1" x14ac:dyDescent="0.2">
      <c r="A2908" s="821" t="s">
        <v>5435</v>
      </c>
      <c r="B2908" s="822" t="s">
        <v>5824</v>
      </c>
      <c r="C2908" s="822" t="s">
        <v>599</v>
      </c>
      <c r="D2908" s="822" t="s">
        <v>2909</v>
      </c>
      <c r="E2908" s="822" t="s">
        <v>5735</v>
      </c>
      <c r="F2908" s="822" t="s">
        <v>5744</v>
      </c>
      <c r="G2908" s="822" t="s">
        <v>5745</v>
      </c>
      <c r="H2908" s="831">
        <v>16</v>
      </c>
      <c r="I2908" s="831">
        <v>592</v>
      </c>
      <c r="J2908" s="822">
        <v>1.7309941520467835</v>
      </c>
      <c r="K2908" s="822">
        <v>37</v>
      </c>
      <c r="L2908" s="831">
        <v>9</v>
      </c>
      <c r="M2908" s="831">
        <v>342</v>
      </c>
      <c r="N2908" s="822">
        <v>1</v>
      </c>
      <c r="O2908" s="822">
        <v>38</v>
      </c>
      <c r="P2908" s="831">
        <v>6</v>
      </c>
      <c r="Q2908" s="831">
        <v>228</v>
      </c>
      <c r="R2908" s="827">
        <v>0.66666666666666663</v>
      </c>
      <c r="S2908" s="832">
        <v>38</v>
      </c>
    </row>
    <row r="2909" spans="1:19" ht="14.45" customHeight="1" x14ac:dyDescent="0.2">
      <c r="A2909" s="821" t="s">
        <v>5435</v>
      </c>
      <c r="B2909" s="822" t="s">
        <v>5824</v>
      </c>
      <c r="C2909" s="822" t="s">
        <v>599</v>
      </c>
      <c r="D2909" s="822" t="s">
        <v>2909</v>
      </c>
      <c r="E2909" s="822" t="s">
        <v>5735</v>
      </c>
      <c r="F2909" s="822" t="s">
        <v>5752</v>
      </c>
      <c r="G2909" s="822" t="s">
        <v>5753</v>
      </c>
      <c r="H2909" s="831">
        <v>8</v>
      </c>
      <c r="I2909" s="831">
        <v>1424</v>
      </c>
      <c r="J2909" s="822">
        <v>3.977653631284916</v>
      </c>
      <c r="K2909" s="822">
        <v>178</v>
      </c>
      <c r="L2909" s="831">
        <v>2</v>
      </c>
      <c r="M2909" s="831">
        <v>358</v>
      </c>
      <c r="N2909" s="822">
        <v>1</v>
      </c>
      <c r="O2909" s="822">
        <v>179</v>
      </c>
      <c r="P2909" s="831">
        <v>3</v>
      </c>
      <c r="Q2909" s="831">
        <v>540</v>
      </c>
      <c r="R2909" s="827">
        <v>1.5083798882681565</v>
      </c>
      <c r="S2909" s="832">
        <v>180</v>
      </c>
    </row>
    <row r="2910" spans="1:19" ht="14.45" customHeight="1" x14ac:dyDescent="0.2">
      <c r="A2910" s="821" t="s">
        <v>5435</v>
      </c>
      <c r="B2910" s="822" t="s">
        <v>5824</v>
      </c>
      <c r="C2910" s="822" t="s">
        <v>599</v>
      </c>
      <c r="D2910" s="822" t="s">
        <v>2909</v>
      </c>
      <c r="E2910" s="822" t="s">
        <v>5735</v>
      </c>
      <c r="F2910" s="822" t="s">
        <v>5758</v>
      </c>
      <c r="G2910" s="822" t="s">
        <v>5759</v>
      </c>
      <c r="H2910" s="831">
        <v>5</v>
      </c>
      <c r="I2910" s="831">
        <v>1220</v>
      </c>
      <c r="J2910" s="822"/>
      <c r="K2910" s="822">
        <v>244</v>
      </c>
      <c r="L2910" s="831"/>
      <c r="M2910" s="831"/>
      <c r="N2910" s="822"/>
      <c r="O2910" s="822"/>
      <c r="P2910" s="831"/>
      <c r="Q2910" s="831"/>
      <c r="R2910" s="827"/>
      <c r="S2910" s="832"/>
    </row>
    <row r="2911" spans="1:19" ht="14.45" customHeight="1" x14ac:dyDescent="0.2">
      <c r="A2911" s="821" t="s">
        <v>5435</v>
      </c>
      <c r="B2911" s="822" t="s">
        <v>5824</v>
      </c>
      <c r="C2911" s="822" t="s">
        <v>599</v>
      </c>
      <c r="D2911" s="822" t="s">
        <v>2909</v>
      </c>
      <c r="E2911" s="822" t="s">
        <v>5735</v>
      </c>
      <c r="F2911" s="822" t="s">
        <v>5760</v>
      </c>
      <c r="G2911" s="822" t="s">
        <v>5761</v>
      </c>
      <c r="H2911" s="831">
        <v>44</v>
      </c>
      <c r="I2911" s="831">
        <v>1466.66</v>
      </c>
      <c r="J2911" s="822">
        <v>5.4999062511718613</v>
      </c>
      <c r="K2911" s="822">
        <v>33.333181818181821</v>
      </c>
      <c r="L2911" s="831">
        <v>8</v>
      </c>
      <c r="M2911" s="831">
        <v>266.66999999999996</v>
      </c>
      <c r="N2911" s="822">
        <v>1</v>
      </c>
      <c r="O2911" s="822">
        <v>33.333749999999995</v>
      </c>
      <c r="P2911" s="831">
        <v>8</v>
      </c>
      <c r="Q2911" s="831">
        <v>266.67</v>
      </c>
      <c r="R2911" s="827">
        <v>1.0000000000000002</v>
      </c>
      <c r="S2911" s="832">
        <v>33.333750000000002</v>
      </c>
    </row>
    <row r="2912" spans="1:19" ht="14.45" customHeight="1" x14ac:dyDescent="0.2">
      <c r="A2912" s="821" t="s">
        <v>5435</v>
      </c>
      <c r="B2912" s="822" t="s">
        <v>5824</v>
      </c>
      <c r="C2912" s="822" t="s">
        <v>599</v>
      </c>
      <c r="D2912" s="822" t="s">
        <v>2909</v>
      </c>
      <c r="E2912" s="822" t="s">
        <v>5735</v>
      </c>
      <c r="F2912" s="822" t="s">
        <v>5762</v>
      </c>
      <c r="G2912" s="822" t="s">
        <v>5763</v>
      </c>
      <c r="H2912" s="831">
        <v>4</v>
      </c>
      <c r="I2912" s="831">
        <v>148</v>
      </c>
      <c r="J2912" s="822"/>
      <c r="K2912" s="822">
        <v>37</v>
      </c>
      <c r="L2912" s="831"/>
      <c r="M2912" s="831"/>
      <c r="N2912" s="822"/>
      <c r="O2912" s="822"/>
      <c r="P2912" s="831">
        <v>1</v>
      </c>
      <c r="Q2912" s="831">
        <v>38</v>
      </c>
      <c r="R2912" s="827"/>
      <c r="S2912" s="832">
        <v>38</v>
      </c>
    </row>
    <row r="2913" spans="1:19" ht="14.45" customHeight="1" x14ac:dyDescent="0.2">
      <c r="A2913" s="821" t="s">
        <v>5435</v>
      </c>
      <c r="B2913" s="822" t="s">
        <v>5824</v>
      </c>
      <c r="C2913" s="822" t="s">
        <v>599</v>
      </c>
      <c r="D2913" s="822" t="s">
        <v>2909</v>
      </c>
      <c r="E2913" s="822" t="s">
        <v>5735</v>
      </c>
      <c r="F2913" s="822" t="s">
        <v>5766</v>
      </c>
      <c r="G2913" s="822" t="s">
        <v>5767</v>
      </c>
      <c r="H2913" s="831"/>
      <c r="I2913" s="831"/>
      <c r="J2913" s="822"/>
      <c r="K2913" s="822"/>
      <c r="L2913" s="831">
        <v>1</v>
      </c>
      <c r="M2913" s="831">
        <v>33</v>
      </c>
      <c r="N2913" s="822">
        <v>1</v>
      </c>
      <c r="O2913" s="822">
        <v>33</v>
      </c>
      <c r="P2913" s="831"/>
      <c r="Q2913" s="831"/>
      <c r="R2913" s="827"/>
      <c r="S2913" s="832"/>
    </row>
    <row r="2914" spans="1:19" ht="14.45" customHeight="1" x14ac:dyDescent="0.2">
      <c r="A2914" s="821" t="s">
        <v>5435</v>
      </c>
      <c r="B2914" s="822" t="s">
        <v>5824</v>
      </c>
      <c r="C2914" s="822" t="s">
        <v>599</v>
      </c>
      <c r="D2914" s="822" t="s">
        <v>2909</v>
      </c>
      <c r="E2914" s="822" t="s">
        <v>5735</v>
      </c>
      <c r="F2914" s="822" t="s">
        <v>5857</v>
      </c>
      <c r="G2914" s="822" t="s">
        <v>5858</v>
      </c>
      <c r="H2914" s="831">
        <v>34</v>
      </c>
      <c r="I2914" s="831">
        <v>12070</v>
      </c>
      <c r="J2914" s="822">
        <v>3.7461204220980759</v>
      </c>
      <c r="K2914" s="822">
        <v>355</v>
      </c>
      <c r="L2914" s="831">
        <v>9</v>
      </c>
      <c r="M2914" s="831">
        <v>3222</v>
      </c>
      <c r="N2914" s="822">
        <v>1</v>
      </c>
      <c r="O2914" s="822">
        <v>358</v>
      </c>
      <c r="P2914" s="831">
        <v>5</v>
      </c>
      <c r="Q2914" s="831">
        <v>1800</v>
      </c>
      <c r="R2914" s="827">
        <v>0.55865921787709494</v>
      </c>
      <c r="S2914" s="832">
        <v>360</v>
      </c>
    </row>
    <row r="2915" spans="1:19" ht="14.45" customHeight="1" x14ac:dyDescent="0.2">
      <c r="A2915" s="821" t="s">
        <v>5435</v>
      </c>
      <c r="B2915" s="822" t="s">
        <v>5824</v>
      </c>
      <c r="C2915" s="822" t="s">
        <v>599</v>
      </c>
      <c r="D2915" s="822" t="s">
        <v>2909</v>
      </c>
      <c r="E2915" s="822" t="s">
        <v>5735</v>
      </c>
      <c r="F2915" s="822" t="s">
        <v>5768</v>
      </c>
      <c r="G2915" s="822" t="s">
        <v>5769</v>
      </c>
      <c r="H2915" s="831">
        <v>4</v>
      </c>
      <c r="I2915" s="831">
        <v>528</v>
      </c>
      <c r="J2915" s="822"/>
      <c r="K2915" s="822">
        <v>132</v>
      </c>
      <c r="L2915" s="831"/>
      <c r="M2915" s="831"/>
      <c r="N2915" s="822"/>
      <c r="O2915" s="822"/>
      <c r="P2915" s="831"/>
      <c r="Q2915" s="831"/>
      <c r="R2915" s="827"/>
      <c r="S2915" s="832"/>
    </row>
    <row r="2916" spans="1:19" ht="14.45" customHeight="1" x14ac:dyDescent="0.2">
      <c r="A2916" s="821" t="s">
        <v>5435</v>
      </c>
      <c r="B2916" s="822" t="s">
        <v>5824</v>
      </c>
      <c r="C2916" s="822" t="s">
        <v>599</v>
      </c>
      <c r="D2916" s="822" t="s">
        <v>2909</v>
      </c>
      <c r="E2916" s="822" t="s">
        <v>5735</v>
      </c>
      <c r="F2916" s="822" t="s">
        <v>5859</v>
      </c>
      <c r="G2916" s="822" t="s">
        <v>5860</v>
      </c>
      <c r="H2916" s="831">
        <v>2</v>
      </c>
      <c r="I2916" s="831">
        <v>1404</v>
      </c>
      <c r="J2916" s="822"/>
      <c r="K2916" s="822">
        <v>702</v>
      </c>
      <c r="L2916" s="831"/>
      <c r="M2916" s="831"/>
      <c r="N2916" s="822"/>
      <c r="O2916" s="822"/>
      <c r="P2916" s="831"/>
      <c r="Q2916" s="831"/>
      <c r="R2916" s="827"/>
      <c r="S2916" s="832"/>
    </row>
    <row r="2917" spans="1:19" ht="14.45" customHeight="1" x14ac:dyDescent="0.2">
      <c r="A2917" s="821" t="s">
        <v>5435</v>
      </c>
      <c r="B2917" s="822" t="s">
        <v>5824</v>
      </c>
      <c r="C2917" s="822" t="s">
        <v>599</v>
      </c>
      <c r="D2917" s="822" t="s">
        <v>2909</v>
      </c>
      <c r="E2917" s="822" t="s">
        <v>5735</v>
      </c>
      <c r="F2917" s="822" t="s">
        <v>5861</v>
      </c>
      <c r="G2917" s="822" t="s">
        <v>5862</v>
      </c>
      <c r="H2917" s="831"/>
      <c r="I2917" s="831"/>
      <c r="J2917" s="822"/>
      <c r="K2917" s="822"/>
      <c r="L2917" s="831">
        <v>2</v>
      </c>
      <c r="M2917" s="831">
        <v>1086</v>
      </c>
      <c r="N2917" s="822">
        <v>1</v>
      </c>
      <c r="O2917" s="822">
        <v>543</v>
      </c>
      <c r="P2917" s="831">
        <v>1</v>
      </c>
      <c r="Q2917" s="831">
        <v>547</v>
      </c>
      <c r="R2917" s="827">
        <v>0.50368324125230202</v>
      </c>
      <c r="S2917" s="832">
        <v>547</v>
      </c>
    </row>
    <row r="2918" spans="1:19" ht="14.45" customHeight="1" x14ac:dyDescent="0.2">
      <c r="A2918" s="821" t="s">
        <v>5435</v>
      </c>
      <c r="B2918" s="822" t="s">
        <v>5824</v>
      </c>
      <c r="C2918" s="822" t="s">
        <v>599</v>
      </c>
      <c r="D2918" s="822" t="s">
        <v>2909</v>
      </c>
      <c r="E2918" s="822" t="s">
        <v>5735</v>
      </c>
      <c r="F2918" s="822" t="s">
        <v>5776</v>
      </c>
      <c r="G2918" s="822" t="s">
        <v>5777</v>
      </c>
      <c r="H2918" s="831">
        <v>2</v>
      </c>
      <c r="I2918" s="831">
        <v>118</v>
      </c>
      <c r="J2918" s="822"/>
      <c r="K2918" s="822">
        <v>59</v>
      </c>
      <c r="L2918" s="831"/>
      <c r="M2918" s="831"/>
      <c r="N2918" s="822"/>
      <c r="O2918" s="822"/>
      <c r="P2918" s="831"/>
      <c r="Q2918" s="831"/>
      <c r="R2918" s="827"/>
      <c r="S2918" s="832"/>
    </row>
    <row r="2919" spans="1:19" ht="14.45" customHeight="1" x14ac:dyDescent="0.2">
      <c r="A2919" s="821" t="s">
        <v>5435</v>
      </c>
      <c r="B2919" s="822" t="s">
        <v>5824</v>
      </c>
      <c r="C2919" s="822" t="s">
        <v>599</v>
      </c>
      <c r="D2919" s="822" t="s">
        <v>2909</v>
      </c>
      <c r="E2919" s="822" t="s">
        <v>5735</v>
      </c>
      <c r="F2919" s="822" t="s">
        <v>5865</v>
      </c>
      <c r="G2919" s="822" t="s">
        <v>5866</v>
      </c>
      <c r="H2919" s="831"/>
      <c r="I2919" s="831"/>
      <c r="J2919" s="822"/>
      <c r="K2919" s="822"/>
      <c r="L2919" s="831">
        <v>2</v>
      </c>
      <c r="M2919" s="831">
        <v>3900</v>
      </c>
      <c r="N2919" s="822">
        <v>1</v>
      </c>
      <c r="O2919" s="822">
        <v>1950</v>
      </c>
      <c r="P2919" s="831">
        <v>1</v>
      </c>
      <c r="Q2919" s="831">
        <v>1954</v>
      </c>
      <c r="R2919" s="827">
        <v>0.50102564102564107</v>
      </c>
      <c r="S2919" s="832">
        <v>1954</v>
      </c>
    </row>
    <row r="2920" spans="1:19" ht="14.45" customHeight="1" x14ac:dyDescent="0.2">
      <c r="A2920" s="821" t="s">
        <v>5435</v>
      </c>
      <c r="B2920" s="822" t="s">
        <v>5824</v>
      </c>
      <c r="C2920" s="822" t="s">
        <v>599</v>
      </c>
      <c r="D2920" s="822" t="s">
        <v>2909</v>
      </c>
      <c r="E2920" s="822" t="s">
        <v>5735</v>
      </c>
      <c r="F2920" s="822" t="s">
        <v>5867</v>
      </c>
      <c r="G2920" s="822" t="s">
        <v>5868</v>
      </c>
      <c r="H2920" s="831"/>
      <c r="I2920" s="831"/>
      <c r="J2920" s="822"/>
      <c r="K2920" s="822"/>
      <c r="L2920" s="831">
        <v>1</v>
      </c>
      <c r="M2920" s="831">
        <v>304</v>
      </c>
      <c r="N2920" s="822">
        <v>1</v>
      </c>
      <c r="O2920" s="822">
        <v>304</v>
      </c>
      <c r="P2920" s="831"/>
      <c r="Q2920" s="831"/>
      <c r="R2920" s="827"/>
      <c r="S2920" s="832"/>
    </row>
    <row r="2921" spans="1:19" ht="14.45" customHeight="1" x14ac:dyDescent="0.2">
      <c r="A2921" s="821" t="s">
        <v>5435</v>
      </c>
      <c r="B2921" s="822" t="s">
        <v>5824</v>
      </c>
      <c r="C2921" s="822" t="s">
        <v>599</v>
      </c>
      <c r="D2921" s="822" t="s">
        <v>2911</v>
      </c>
      <c r="E2921" s="822" t="s">
        <v>5437</v>
      </c>
      <c r="F2921" s="822" t="s">
        <v>5448</v>
      </c>
      <c r="G2921" s="822" t="s">
        <v>1341</v>
      </c>
      <c r="H2921" s="831">
        <v>2</v>
      </c>
      <c r="I2921" s="831">
        <v>26.74</v>
      </c>
      <c r="J2921" s="822"/>
      <c r="K2921" s="822">
        <v>13.37</v>
      </c>
      <c r="L2921" s="831"/>
      <c r="M2921" s="831"/>
      <c r="N2921" s="822"/>
      <c r="O2921" s="822"/>
      <c r="P2921" s="831"/>
      <c r="Q2921" s="831"/>
      <c r="R2921" s="827"/>
      <c r="S2921" s="832"/>
    </row>
    <row r="2922" spans="1:19" ht="14.45" customHeight="1" x14ac:dyDescent="0.2">
      <c r="A2922" s="821" t="s">
        <v>5435</v>
      </c>
      <c r="B2922" s="822" t="s">
        <v>5824</v>
      </c>
      <c r="C2922" s="822" t="s">
        <v>599</v>
      </c>
      <c r="D2922" s="822" t="s">
        <v>2911</v>
      </c>
      <c r="E2922" s="822" t="s">
        <v>5437</v>
      </c>
      <c r="F2922" s="822" t="s">
        <v>5481</v>
      </c>
      <c r="G2922" s="822" t="s">
        <v>1298</v>
      </c>
      <c r="H2922" s="831">
        <v>0.2</v>
      </c>
      <c r="I2922" s="831">
        <v>36.43</v>
      </c>
      <c r="J2922" s="822"/>
      <c r="K2922" s="822">
        <v>182.14999999999998</v>
      </c>
      <c r="L2922" s="831"/>
      <c r="M2922" s="831"/>
      <c r="N2922" s="822"/>
      <c r="O2922" s="822"/>
      <c r="P2922" s="831"/>
      <c r="Q2922" s="831"/>
      <c r="R2922" s="827"/>
      <c r="S2922" s="832"/>
    </row>
    <row r="2923" spans="1:19" ht="14.45" customHeight="1" x14ac:dyDescent="0.2">
      <c r="A2923" s="821" t="s">
        <v>5435</v>
      </c>
      <c r="B2923" s="822" t="s">
        <v>5824</v>
      </c>
      <c r="C2923" s="822" t="s">
        <v>599</v>
      </c>
      <c r="D2923" s="822" t="s">
        <v>2911</v>
      </c>
      <c r="E2923" s="822" t="s">
        <v>5437</v>
      </c>
      <c r="F2923" s="822" t="s">
        <v>5482</v>
      </c>
      <c r="G2923" s="822" t="s">
        <v>816</v>
      </c>
      <c r="H2923" s="831">
        <v>0.2</v>
      </c>
      <c r="I2923" s="831">
        <v>17.03</v>
      </c>
      <c r="J2923" s="822"/>
      <c r="K2923" s="822">
        <v>85.15</v>
      </c>
      <c r="L2923" s="831"/>
      <c r="M2923" s="831"/>
      <c r="N2923" s="822"/>
      <c r="O2923" s="822"/>
      <c r="P2923" s="831"/>
      <c r="Q2923" s="831"/>
      <c r="R2923" s="827"/>
      <c r="S2923" s="832"/>
    </row>
    <row r="2924" spans="1:19" ht="14.45" customHeight="1" x14ac:dyDescent="0.2">
      <c r="A2924" s="821" t="s">
        <v>5435</v>
      </c>
      <c r="B2924" s="822" t="s">
        <v>5824</v>
      </c>
      <c r="C2924" s="822" t="s">
        <v>599</v>
      </c>
      <c r="D2924" s="822" t="s">
        <v>2911</v>
      </c>
      <c r="E2924" s="822" t="s">
        <v>5437</v>
      </c>
      <c r="F2924" s="822" t="s">
        <v>5488</v>
      </c>
      <c r="G2924" s="822" t="s">
        <v>5489</v>
      </c>
      <c r="H2924" s="831">
        <v>0.2</v>
      </c>
      <c r="I2924" s="831">
        <v>23.46</v>
      </c>
      <c r="J2924" s="822"/>
      <c r="K2924" s="822">
        <v>117.3</v>
      </c>
      <c r="L2924" s="831"/>
      <c r="M2924" s="831"/>
      <c r="N2924" s="822"/>
      <c r="O2924" s="822"/>
      <c r="P2924" s="831"/>
      <c r="Q2924" s="831"/>
      <c r="R2924" s="827"/>
      <c r="S2924" s="832"/>
    </row>
    <row r="2925" spans="1:19" ht="14.45" customHeight="1" x14ac:dyDescent="0.2">
      <c r="A2925" s="821" t="s">
        <v>5435</v>
      </c>
      <c r="B2925" s="822" t="s">
        <v>5824</v>
      </c>
      <c r="C2925" s="822" t="s">
        <v>599</v>
      </c>
      <c r="D2925" s="822" t="s">
        <v>2911</v>
      </c>
      <c r="E2925" s="822" t="s">
        <v>5437</v>
      </c>
      <c r="F2925" s="822" t="s">
        <v>5540</v>
      </c>
      <c r="G2925" s="822" t="s">
        <v>1230</v>
      </c>
      <c r="H2925" s="831">
        <v>1.47</v>
      </c>
      <c r="I2925" s="831">
        <v>2104.09</v>
      </c>
      <c r="J2925" s="822"/>
      <c r="K2925" s="822">
        <v>1431.3537414965988</v>
      </c>
      <c r="L2925" s="831"/>
      <c r="M2925" s="831"/>
      <c r="N2925" s="822"/>
      <c r="O2925" s="822"/>
      <c r="P2925" s="831"/>
      <c r="Q2925" s="831"/>
      <c r="R2925" s="827"/>
      <c r="S2925" s="832"/>
    </row>
    <row r="2926" spans="1:19" ht="14.45" customHeight="1" x14ac:dyDescent="0.2">
      <c r="A2926" s="821" t="s">
        <v>5435</v>
      </c>
      <c r="B2926" s="822" t="s">
        <v>5824</v>
      </c>
      <c r="C2926" s="822" t="s">
        <v>599</v>
      </c>
      <c r="D2926" s="822" t="s">
        <v>2911</v>
      </c>
      <c r="E2926" s="822" t="s">
        <v>5437</v>
      </c>
      <c r="F2926" s="822" t="s">
        <v>5547</v>
      </c>
      <c r="G2926" s="822" t="s">
        <v>912</v>
      </c>
      <c r="H2926" s="831">
        <v>0.71000000000000008</v>
      </c>
      <c r="I2926" s="831">
        <v>259.70999999999998</v>
      </c>
      <c r="J2926" s="822"/>
      <c r="K2926" s="822">
        <v>365.78873239436615</v>
      </c>
      <c r="L2926" s="831"/>
      <c r="M2926" s="831"/>
      <c r="N2926" s="822"/>
      <c r="O2926" s="822"/>
      <c r="P2926" s="831"/>
      <c r="Q2926" s="831"/>
      <c r="R2926" s="827"/>
      <c r="S2926" s="832"/>
    </row>
    <row r="2927" spans="1:19" ht="14.45" customHeight="1" x14ac:dyDescent="0.2">
      <c r="A2927" s="821" t="s">
        <v>5435</v>
      </c>
      <c r="B2927" s="822" t="s">
        <v>5824</v>
      </c>
      <c r="C2927" s="822" t="s">
        <v>599</v>
      </c>
      <c r="D2927" s="822" t="s">
        <v>2911</v>
      </c>
      <c r="E2927" s="822" t="s">
        <v>5437</v>
      </c>
      <c r="F2927" s="822" t="s">
        <v>5573</v>
      </c>
      <c r="G2927" s="822" t="s">
        <v>2645</v>
      </c>
      <c r="H2927" s="831">
        <v>0.1</v>
      </c>
      <c r="I2927" s="831">
        <v>27.84</v>
      </c>
      <c r="J2927" s="822"/>
      <c r="K2927" s="822">
        <v>278.39999999999998</v>
      </c>
      <c r="L2927" s="831"/>
      <c r="M2927" s="831"/>
      <c r="N2927" s="822"/>
      <c r="O2927" s="822"/>
      <c r="P2927" s="831"/>
      <c r="Q2927" s="831"/>
      <c r="R2927" s="827"/>
      <c r="S2927" s="832"/>
    </row>
    <row r="2928" spans="1:19" ht="14.45" customHeight="1" x14ac:dyDescent="0.2">
      <c r="A2928" s="821" t="s">
        <v>5435</v>
      </c>
      <c r="B2928" s="822" t="s">
        <v>5824</v>
      </c>
      <c r="C2928" s="822" t="s">
        <v>599</v>
      </c>
      <c r="D2928" s="822" t="s">
        <v>2911</v>
      </c>
      <c r="E2928" s="822" t="s">
        <v>5437</v>
      </c>
      <c r="F2928" s="822" t="s">
        <v>5615</v>
      </c>
      <c r="G2928" s="822" t="s">
        <v>845</v>
      </c>
      <c r="H2928" s="831">
        <v>0.09</v>
      </c>
      <c r="I2928" s="831">
        <v>19.190000000000001</v>
      </c>
      <c r="J2928" s="822"/>
      <c r="K2928" s="822">
        <v>213.22222222222226</v>
      </c>
      <c r="L2928" s="831"/>
      <c r="M2928" s="831"/>
      <c r="N2928" s="822"/>
      <c r="O2928" s="822"/>
      <c r="P2928" s="831"/>
      <c r="Q2928" s="831"/>
      <c r="R2928" s="827"/>
      <c r="S2928" s="832"/>
    </row>
    <row r="2929" spans="1:19" ht="14.45" customHeight="1" x14ac:dyDescent="0.2">
      <c r="A2929" s="821" t="s">
        <v>5435</v>
      </c>
      <c r="B2929" s="822" t="s">
        <v>5824</v>
      </c>
      <c r="C2929" s="822" t="s">
        <v>599</v>
      </c>
      <c r="D2929" s="822" t="s">
        <v>2911</v>
      </c>
      <c r="E2929" s="822" t="s">
        <v>5437</v>
      </c>
      <c r="F2929" s="822" t="s">
        <v>5616</v>
      </c>
      <c r="G2929" s="822" t="s">
        <v>845</v>
      </c>
      <c r="H2929" s="831">
        <v>2.87</v>
      </c>
      <c r="I2929" s="831">
        <v>209.31</v>
      </c>
      <c r="J2929" s="822"/>
      <c r="K2929" s="822">
        <v>72.930313588850169</v>
      </c>
      <c r="L2929" s="831"/>
      <c r="M2929" s="831"/>
      <c r="N2929" s="822"/>
      <c r="O2929" s="822"/>
      <c r="P2929" s="831"/>
      <c r="Q2929" s="831"/>
      <c r="R2929" s="827"/>
      <c r="S2929" s="832"/>
    </row>
    <row r="2930" spans="1:19" ht="14.45" customHeight="1" x14ac:dyDescent="0.2">
      <c r="A2930" s="821" t="s">
        <v>5435</v>
      </c>
      <c r="B2930" s="822" t="s">
        <v>5824</v>
      </c>
      <c r="C2930" s="822" t="s">
        <v>599</v>
      </c>
      <c r="D2930" s="822" t="s">
        <v>2911</v>
      </c>
      <c r="E2930" s="822" t="s">
        <v>5437</v>
      </c>
      <c r="F2930" s="822" t="s">
        <v>5627</v>
      </c>
      <c r="G2930" s="822" t="s">
        <v>752</v>
      </c>
      <c r="H2930" s="831">
        <v>1</v>
      </c>
      <c r="I2930" s="831">
        <v>206.48000000000002</v>
      </c>
      <c r="J2930" s="822"/>
      <c r="K2930" s="822">
        <v>206.48000000000002</v>
      </c>
      <c r="L2930" s="831"/>
      <c r="M2930" s="831"/>
      <c r="N2930" s="822"/>
      <c r="O2930" s="822"/>
      <c r="P2930" s="831"/>
      <c r="Q2930" s="831"/>
      <c r="R2930" s="827"/>
      <c r="S2930" s="832"/>
    </row>
    <row r="2931" spans="1:19" ht="14.45" customHeight="1" x14ac:dyDescent="0.2">
      <c r="A2931" s="821" t="s">
        <v>5435</v>
      </c>
      <c r="B2931" s="822" t="s">
        <v>5824</v>
      </c>
      <c r="C2931" s="822" t="s">
        <v>599</v>
      </c>
      <c r="D2931" s="822" t="s">
        <v>2911</v>
      </c>
      <c r="E2931" s="822" t="s">
        <v>5703</v>
      </c>
      <c r="F2931" s="822" t="s">
        <v>5706</v>
      </c>
      <c r="G2931" s="822" t="s">
        <v>5707</v>
      </c>
      <c r="H2931" s="831">
        <v>1</v>
      </c>
      <c r="I2931" s="831">
        <v>867</v>
      </c>
      <c r="J2931" s="822"/>
      <c r="K2931" s="822">
        <v>867</v>
      </c>
      <c r="L2931" s="831"/>
      <c r="M2931" s="831"/>
      <c r="N2931" s="822"/>
      <c r="O2931" s="822"/>
      <c r="P2931" s="831"/>
      <c r="Q2931" s="831"/>
      <c r="R2931" s="827"/>
      <c r="S2931" s="832"/>
    </row>
    <row r="2932" spans="1:19" ht="14.45" customHeight="1" x14ac:dyDescent="0.2">
      <c r="A2932" s="821" t="s">
        <v>5435</v>
      </c>
      <c r="B2932" s="822" t="s">
        <v>5824</v>
      </c>
      <c r="C2932" s="822" t="s">
        <v>599</v>
      </c>
      <c r="D2932" s="822" t="s">
        <v>2911</v>
      </c>
      <c r="E2932" s="822" t="s">
        <v>5735</v>
      </c>
      <c r="F2932" s="822" t="s">
        <v>5740</v>
      </c>
      <c r="G2932" s="822" t="s">
        <v>5741</v>
      </c>
      <c r="H2932" s="831">
        <v>1</v>
      </c>
      <c r="I2932" s="831">
        <v>147</v>
      </c>
      <c r="J2932" s="822"/>
      <c r="K2932" s="822">
        <v>147</v>
      </c>
      <c r="L2932" s="831"/>
      <c r="M2932" s="831"/>
      <c r="N2932" s="822"/>
      <c r="O2932" s="822"/>
      <c r="P2932" s="831"/>
      <c r="Q2932" s="831"/>
      <c r="R2932" s="827"/>
      <c r="S2932" s="832"/>
    </row>
    <row r="2933" spans="1:19" ht="14.45" customHeight="1" x14ac:dyDescent="0.2">
      <c r="A2933" s="821" t="s">
        <v>5435</v>
      </c>
      <c r="B2933" s="822" t="s">
        <v>5824</v>
      </c>
      <c r="C2933" s="822" t="s">
        <v>599</v>
      </c>
      <c r="D2933" s="822" t="s">
        <v>2911</v>
      </c>
      <c r="E2933" s="822" t="s">
        <v>5735</v>
      </c>
      <c r="F2933" s="822" t="s">
        <v>5744</v>
      </c>
      <c r="G2933" s="822" t="s">
        <v>5745</v>
      </c>
      <c r="H2933" s="831">
        <v>2</v>
      </c>
      <c r="I2933" s="831">
        <v>74</v>
      </c>
      <c r="J2933" s="822"/>
      <c r="K2933" s="822">
        <v>37</v>
      </c>
      <c r="L2933" s="831"/>
      <c r="M2933" s="831"/>
      <c r="N2933" s="822"/>
      <c r="O2933" s="822"/>
      <c r="P2933" s="831"/>
      <c r="Q2933" s="831"/>
      <c r="R2933" s="827"/>
      <c r="S2933" s="832"/>
    </row>
    <row r="2934" spans="1:19" ht="14.45" customHeight="1" x14ac:dyDescent="0.2">
      <c r="A2934" s="821" t="s">
        <v>5435</v>
      </c>
      <c r="B2934" s="822" t="s">
        <v>5824</v>
      </c>
      <c r="C2934" s="822" t="s">
        <v>599</v>
      </c>
      <c r="D2934" s="822" t="s">
        <v>2911</v>
      </c>
      <c r="E2934" s="822" t="s">
        <v>5735</v>
      </c>
      <c r="F2934" s="822" t="s">
        <v>5752</v>
      </c>
      <c r="G2934" s="822" t="s">
        <v>5753</v>
      </c>
      <c r="H2934" s="831">
        <v>3</v>
      </c>
      <c r="I2934" s="831">
        <v>534</v>
      </c>
      <c r="J2934" s="822"/>
      <c r="K2934" s="822">
        <v>178</v>
      </c>
      <c r="L2934" s="831"/>
      <c r="M2934" s="831"/>
      <c r="N2934" s="822"/>
      <c r="O2934" s="822"/>
      <c r="P2934" s="831"/>
      <c r="Q2934" s="831"/>
      <c r="R2934" s="827"/>
      <c r="S2934" s="832"/>
    </row>
    <row r="2935" spans="1:19" ht="14.45" customHeight="1" x14ac:dyDescent="0.2">
      <c r="A2935" s="821" t="s">
        <v>5435</v>
      </c>
      <c r="B2935" s="822" t="s">
        <v>5824</v>
      </c>
      <c r="C2935" s="822" t="s">
        <v>599</v>
      </c>
      <c r="D2935" s="822" t="s">
        <v>2911</v>
      </c>
      <c r="E2935" s="822" t="s">
        <v>5735</v>
      </c>
      <c r="F2935" s="822" t="s">
        <v>5758</v>
      </c>
      <c r="G2935" s="822" t="s">
        <v>5759</v>
      </c>
      <c r="H2935" s="831">
        <v>5</v>
      </c>
      <c r="I2935" s="831">
        <v>1220</v>
      </c>
      <c r="J2935" s="822"/>
      <c r="K2935" s="822">
        <v>244</v>
      </c>
      <c r="L2935" s="831"/>
      <c r="M2935" s="831"/>
      <c r="N2935" s="822"/>
      <c r="O2935" s="822"/>
      <c r="P2935" s="831"/>
      <c r="Q2935" s="831"/>
      <c r="R2935" s="827"/>
      <c r="S2935" s="832"/>
    </row>
    <row r="2936" spans="1:19" ht="14.45" customHeight="1" x14ac:dyDescent="0.2">
      <c r="A2936" s="821" t="s">
        <v>5435</v>
      </c>
      <c r="B2936" s="822" t="s">
        <v>5824</v>
      </c>
      <c r="C2936" s="822" t="s">
        <v>599</v>
      </c>
      <c r="D2936" s="822" t="s">
        <v>2911</v>
      </c>
      <c r="E2936" s="822" t="s">
        <v>5735</v>
      </c>
      <c r="F2936" s="822" t="s">
        <v>5760</v>
      </c>
      <c r="G2936" s="822" t="s">
        <v>5761</v>
      </c>
      <c r="H2936" s="831">
        <v>3</v>
      </c>
      <c r="I2936" s="831">
        <v>100</v>
      </c>
      <c r="J2936" s="822"/>
      <c r="K2936" s="822">
        <v>33.333333333333336</v>
      </c>
      <c r="L2936" s="831"/>
      <c r="M2936" s="831"/>
      <c r="N2936" s="822"/>
      <c r="O2936" s="822"/>
      <c r="P2936" s="831"/>
      <c r="Q2936" s="831"/>
      <c r="R2936" s="827"/>
      <c r="S2936" s="832"/>
    </row>
    <row r="2937" spans="1:19" ht="14.45" customHeight="1" x14ac:dyDescent="0.2">
      <c r="A2937" s="821" t="s">
        <v>5435</v>
      </c>
      <c r="B2937" s="822" t="s">
        <v>5824</v>
      </c>
      <c r="C2937" s="822" t="s">
        <v>599</v>
      </c>
      <c r="D2937" s="822" t="s">
        <v>2911</v>
      </c>
      <c r="E2937" s="822" t="s">
        <v>5735</v>
      </c>
      <c r="F2937" s="822" t="s">
        <v>5768</v>
      </c>
      <c r="G2937" s="822" t="s">
        <v>5769</v>
      </c>
      <c r="H2937" s="831">
        <v>2</v>
      </c>
      <c r="I2937" s="831">
        <v>264</v>
      </c>
      <c r="J2937" s="822"/>
      <c r="K2937" s="822">
        <v>132</v>
      </c>
      <c r="L2937" s="831"/>
      <c r="M2937" s="831"/>
      <c r="N2937" s="822"/>
      <c r="O2937" s="822"/>
      <c r="P2937" s="831"/>
      <c r="Q2937" s="831"/>
      <c r="R2937" s="827"/>
      <c r="S2937" s="832"/>
    </row>
    <row r="2938" spans="1:19" ht="14.45" customHeight="1" x14ac:dyDescent="0.2">
      <c r="A2938" s="821" t="s">
        <v>5435</v>
      </c>
      <c r="B2938" s="822" t="s">
        <v>5824</v>
      </c>
      <c r="C2938" s="822" t="s">
        <v>599</v>
      </c>
      <c r="D2938" s="822" t="s">
        <v>2911</v>
      </c>
      <c r="E2938" s="822" t="s">
        <v>5735</v>
      </c>
      <c r="F2938" s="822" t="s">
        <v>5776</v>
      </c>
      <c r="G2938" s="822" t="s">
        <v>5777</v>
      </c>
      <c r="H2938" s="831">
        <v>4</v>
      </c>
      <c r="I2938" s="831">
        <v>236</v>
      </c>
      <c r="J2938" s="822"/>
      <c r="K2938" s="822">
        <v>59</v>
      </c>
      <c r="L2938" s="831"/>
      <c r="M2938" s="831"/>
      <c r="N2938" s="822"/>
      <c r="O2938" s="822"/>
      <c r="P2938" s="831"/>
      <c r="Q2938" s="831"/>
      <c r="R2938" s="827"/>
      <c r="S2938" s="832"/>
    </row>
    <row r="2939" spans="1:19" ht="14.45" customHeight="1" x14ac:dyDescent="0.2">
      <c r="A2939" s="821" t="s">
        <v>5435</v>
      </c>
      <c r="B2939" s="822" t="s">
        <v>5824</v>
      </c>
      <c r="C2939" s="822" t="s">
        <v>599</v>
      </c>
      <c r="D2939" s="822" t="s">
        <v>2912</v>
      </c>
      <c r="E2939" s="822" t="s">
        <v>5437</v>
      </c>
      <c r="F2939" s="822" t="s">
        <v>5438</v>
      </c>
      <c r="G2939" s="822" t="s">
        <v>5439</v>
      </c>
      <c r="H2939" s="831">
        <v>0.8</v>
      </c>
      <c r="I2939" s="831">
        <v>43.28</v>
      </c>
      <c r="J2939" s="822">
        <v>1.9889705882352939</v>
      </c>
      <c r="K2939" s="822">
        <v>54.1</v>
      </c>
      <c r="L2939" s="831">
        <v>0.4</v>
      </c>
      <c r="M2939" s="831">
        <v>21.76</v>
      </c>
      <c r="N2939" s="822">
        <v>1</v>
      </c>
      <c r="O2939" s="822">
        <v>54.4</v>
      </c>
      <c r="P2939" s="831"/>
      <c r="Q2939" s="831"/>
      <c r="R2939" s="827"/>
      <c r="S2939" s="832"/>
    </row>
    <row r="2940" spans="1:19" ht="14.45" customHeight="1" x14ac:dyDescent="0.2">
      <c r="A2940" s="821" t="s">
        <v>5435</v>
      </c>
      <c r="B2940" s="822" t="s">
        <v>5824</v>
      </c>
      <c r="C2940" s="822" t="s">
        <v>599</v>
      </c>
      <c r="D2940" s="822" t="s">
        <v>2912</v>
      </c>
      <c r="E2940" s="822" t="s">
        <v>5437</v>
      </c>
      <c r="F2940" s="822" t="s">
        <v>5440</v>
      </c>
      <c r="G2940" s="822" t="s">
        <v>5439</v>
      </c>
      <c r="H2940" s="831">
        <v>0.4</v>
      </c>
      <c r="I2940" s="831">
        <v>43.3</v>
      </c>
      <c r="J2940" s="822">
        <v>0.66289038579301895</v>
      </c>
      <c r="K2940" s="822">
        <v>108.24999999999999</v>
      </c>
      <c r="L2940" s="831">
        <v>0.60000000000000009</v>
      </c>
      <c r="M2940" s="831">
        <v>65.319999999999993</v>
      </c>
      <c r="N2940" s="822">
        <v>1</v>
      </c>
      <c r="O2940" s="822">
        <v>108.86666666666665</v>
      </c>
      <c r="P2940" s="831"/>
      <c r="Q2940" s="831"/>
      <c r="R2940" s="827"/>
      <c r="S2940" s="832"/>
    </row>
    <row r="2941" spans="1:19" ht="14.45" customHeight="1" x14ac:dyDescent="0.2">
      <c r="A2941" s="821" t="s">
        <v>5435</v>
      </c>
      <c r="B2941" s="822" t="s">
        <v>5824</v>
      </c>
      <c r="C2941" s="822" t="s">
        <v>599</v>
      </c>
      <c r="D2941" s="822" t="s">
        <v>2912</v>
      </c>
      <c r="E2941" s="822" t="s">
        <v>5437</v>
      </c>
      <c r="F2941" s="822" t="s">
        <v>5442</v>
      </c>
      <c r="G2941" s="822" t="s">
        <v>5443</v>
      </c>
      <c r="H2941" s="831">
        <v>1.2000000000000002</v>
      </c>
      <c r="I2941" s="831">
        <v>15.43</v>
      </c>
      <c r="J2941" s="822"/>
      <c r="K2941" s="822">
        <v>12.858333333333331</v>
      </c>
      <c r="L2941" s="831"/>
      <c r="M2941" s="831"/>
      <c r="N2941" s="822"/>
      <c r="O2941" s="822"/>
      <c r="P2941" s="831">
        <v>0.2</v>
      </c>
      <c r="Q2941" s="831">
        <v>2.57</v>
      </c>
      <c r="R2941" s="827"/>
      <c r="S2941" s="832">
        <v>12.849999999999998</v>
      </c>
    </row>
    <row r="2942" spans="1:19" ht="14.45" customHeight="1" x14ac:dyDescent="0.2">
      <c r="A2942" s="821" t="s">
        <v>5435</v>
      </c>
      <c r="B2942" s="822" t="s">
        <v>5824</v>
      </c>
      <c r="C2942" s="822" t="s">
        <v>599</v>
      </c>
      <c r="D2942" s="822" t="s">
        <v>2912</v>
      </c>
      <c r="E2942" s="822" t="s">
        <v>5437</v>
      </c>
      <c r="F2942" s="822" t="s">
        <v>5444</v>
      </c>
      <c r="G2942" s="822" t="s">
        <v>5445</v>
      </c>
      <c r="H2942" s="831">
        <v>6.1</v>
      </c>
      <c r="I2942" s="831">
        <v>1174.3399999999999</v>
      </c>
      <c r="J2942" s="822">
        <v>0.83588867535055866</v>
      </c>
      <c r="K2942" s="822">
        <v>192.51475409836064</v>
      </c>
      <c r="L2942" s="831">
        <v>7.9</v>
      </c>
      <c r="M2942" s="831">
        <v>1404.9</v>
      </c>
      <c r="N2942" s="822">
        <v>1</v>
      </c>
      <c r="O2942" s="822">
        <v>177.8354430379747</v>
      </c>
      <c r="P2942" s="831">
        <v>13.2</v>
      </c>
      <c r="Q2942" s="831">
        <v>2711.2799999999997</v>
      </c>
      <c r="R2942" s="827">
        <v>1.9298740123852229</v>
      </c>
      <c r="S2942" s="832">
        <v>205.4</v>
      </c>
    </row>
    <row r="2943" spans="1:19" ht="14.45" customHeight="1" x14ac:dyDescent="0.2">
      <c r="A2943" s="821" t="s">
        <v>5435</v>
      </c>
      <c r="B2943" s="822" t="s">
        <v>5824</v>
      </c>
      <c r="C2943" s="822" t="s">
        <v>599</v>
      </c>
      <c r="D2943" s="822" t="s">
        <v>2912</v>
      </c>
      <c r="E2943" s="822" t="s">
        <v>5437</v>
      </c>
      <c r="F2943" s="822" t="s">
        <v>5448</v>
      </c>
      <c r="G2943" s="822" t="s">
        <v>1341</v>
      </c>
      <c r="H2943" s="831">
        <v>167</v>
      </c>
      <c r="I2943" s="831">
        <v>2269.42</v>
      </c>
      <c r="J2943" s="822">
        <v>21.217464472700076</v>
      </c>
      <c r="K2943" s="822">
        <v>13.589341317365269</v>
      </c>
      <c r="L2943" s="831">
        <v>8</v>
      </c>
      <c r="M2943" s="831">
        <v>106.96</v>
      </c>
      <c r="N2943" s="822">
        <v>1</v>
      </c>
      <c r="O2943" s="822">
        <v>13.37</v>
      </c>
      <c r="P2943" s="831"/>
      <c r="Q2943" s="831"/>
      <c r="R2943" s="827"/>
      <c r="S2943" s="832"/>
    </row>
    <row r="2944" spans="1:19" ht="14.45" customHeight="1" x14ac:dyDescent="0.2">
      <c r="A2944" s="821" t="s">
        <v>5435</v>
      </c>
      <c r="B2944" s="822" t="s">
        <v>5824</v>
      </c>
      <c r="C2944" s="822" t="s">
        <v>599</v>
      </c>
      <c r="D2944" s="822" t="s">
        <v>2912</v>
      </c>
      <c r="E2944" s="822" t="s">
        <v>5437</v>
      </c>
      <c r="F2944" s="822" t="s">
        <v>5481</v>
      </c>
      <c r="G2944" s="822" t="s">
        <v>1298</v>
      </c>
      <c r="H2944" s="831">
        <v>13.400000000000002</v>
      </c>
      <c r="I2944" s="831">
        <v>2420.7100000000005</v>
      </c>
      <c r="J2944" s="822">
        <v>0.87356193253172065</v>
      </c>
      <c r="K2944" s="822">
        <v>180.65</v>
      </c>
      <c r="L2944" s="831">
        <v>15.8</v>
      </c>
      <c r="M2944" s="831">
        <v>2771.08</v>
      </c>
      <c r="N2944" s="822">
        <v>1</v>
      </c>
      <c r="O2944" s="822">
        <v>175.38481012658227</v>
      </c>
      <c r="P2944" s="831">
        <v>23.2</v>
      </c>
      <c r="Q2944" s="831">
        <v>4064.64</v>
      </c>
      <c r="R2944" s="827">
        <v>1.4668071654373025</v>
      </c>
      <c r="S2944" s="832">
        <v>175.2</v>
      </c>
    </row>
    <row r="2945" spans="1:19" ht="14.45" customHeight="1" x14ac:dyDescent="0.2">
      <c r="A2945" s="821" t="s">
        <v>5435</v>
      </c>
      <c r="B2945" s="822" t="s">
        <v>5824</v>
      </c>
      <c r="C2945" s="822" t="s">
        <v>599</v>
      </c>
      <c r="D2945" s="822" t="s">
        <v>2912</v>
      </c>
      <c r="E2945" s="822" t="s">
        <v>5437</v>
      </c>
      <c r="F2945" s="822" t="s">
        <v>5482</v>
      </c>
      <c r="G2945" s="822" t="s">
        <v>816</v>
      </c>
      <c r="H2945" s="831">
        <v>1</v>
      </c>
      <c r="I2945" s="831">
        <v>85.15</v>
      </c>
      <c r="J2945" s="822">
        <v>1.4121061359867331</v>
      </c>
      <c r="K2945" s="822">
        <v>85.15</v>
      </c>
      <c r="L2945" s="831">
        <v>1</v>
      </c>
      <c r="M2945" s="831">
        <v>60.3</v>
      </c>
      <c r="N2945" s="822">
        <v>1</v>
      </c>
      <c r="O2945" s="822">
        <v>60.3</v>
      </c>
      <c r="P2945" s="831">
        <v>32.700000000000003</v>
      </c>
      <c r="Q2945" s="831">
        <v>1953.56</v>
      </c>
      <c r="R2945" s="827">
        <v>32.397346600331673</v>
      </c>
      <c r="S2945" s="832">
        <v>59.741896024464822</v>
      </c>
    </row>
    <row r="2946" spans="1:19" ht="14.45" customHeight="1" x14ac:dyDescent="0.2">
      <c r="A2946" s="821" t="s">
        <v>5435</v>
      </c>
      <c r="B2946" s="822" t="s">
        <v>5824</v>
      </c>
      <c r="C2946" s="822" t="s">
        <v>599</v>
      </c>
      <c r="D2946" s="822" t="s">
        <v>2912</v>
      </c>
      <c r="E2946" s="822" t="s">
        <v>5437</v>
      </c>
      <c r="F2946" s="822" t="s">
        <v>5483</v>
      </c>
      <c r="G2946" s="822" t="s">
        <v>3632</v>
      </c>
      <c r="H2946" s="831">
        <v>0.4</v>
      </c>
      <c r="I2946" s="831">
        <v>274.44</v>
      </c>
      <c r="J2946" s="822">
        <v>1.7390532919333375</v>
      </c>
      <c r="K2946" s="822">
        <v>686.09999999999991</v>
      </c>
      <c r="L2946" s="831">
        <v>0.23</v>
      </c>
      <c r="M2946" s="831">
        <v>157.81</v>
      </c>
      <c r="N2946" s="822">
        <v>1</v>
      </c>
      <c r="O2946" s="822">
        <v>686.13043478260863</v>
      </c>
      <c r="P2946" s="831">
        <v>0.48</v>
      </c>
      <c r="Q2946" s="831">
        <v>329.35999999999996</v>
      </c>
      <c r="R2946" s="827">
        <v>2.0870667258095175</v>
      </c>
      <c r="S2946" s="832">
        <v>686.16666666666663</v>
      </c>
    </row>
    <row r="2947" spans="1:19" ht="14.45" customHeight="1" x14ac:dyDescent="0.2">
      <c r="A2947" s="821" t="s">
        <v>5435</v>
      </c>
      <c r="B2947" s="822" t="s">
        <v>5824</v>
      </c>
      <c r="C2947" s="822" t="s">
        <v>599</v>
      </c>
      <c r="D2947" s="822" t="s">
        <v>2912</v>
      </c>
      <c r="E2947" s="822" t="s">
        <v>5437</v>
      </c>
      <c r="F2947" s="822" t="s">
        <v>5484</v>
      </c>
      <c r="G2947" s="822" t="s">
        <v>3632</v>
      </c>
      <c r="H2947" s="831"/>
      <c r="I2947" s="831"/>
      <c r="J2947" s="822"/>
      <c r="K2947" s="822"/>
      <c r="L2947" s="831"/>
      <c r="M2947" s="831"/>
      <c r="N2947" s="822"/>
      <c r="O2947" s="822"/>
      <c r="P2947" s="831">
        <v>0.14000000000000001</v>
      </c>
      <c r="Q2947" s="831">
        <v>24.01</v>
      </c>
      <c r="R2947" s="827"/>
      <c r="S2947" s="832">
        <v>171.5</v>
      </c>
    </row>
    <row r="2948" spans="1:19" ht="14.45" customHeight="1" x14ac:dyDescent="0.2">
      <c r="A2948" s="821" t="s">
        <v>5435</v>
      </c>
      <c r="B2948" s="822" t="s">
        <v>5824</v>
      </c>
      <c r="C2948" s="822" t="s">
        <v>599</v>
      </c>
      <c r="D2948" s="822" t="s">
        <v>2912</v>
      </c>
      <c r="E2948" s="822" t="s">
        <v>5437</v>
      </c>
      <c r="F2948" s="822" t="s">
        <v>5485</v>
      </c>
      <c r="G2948" s="822" t="s">
        <v>3632</v>
      </c>
      <c r="H2948" s="831">
        <v>4</v>
      </c>
      <c r="I2948" s="831">
        <v>1372.36</v>
      </c>
      <c r="J2948" s="822">
        <v>1.3333333333333333</v>
      </c>
      <c r="K2948" s="822">
        <v>343.09</v>
      </c>
      <c r="L2948" s="831">
        <v>3</v>
      </c>
      <c r="M2948" s="831">
        <v>1029.27</v>
      </c>
      <c r="N2948" s="822">
        <v>1</v>
      </c>
      <c r="O2948" s="822">
        <v>343.09</v>
      </c>
      <c r="P2948" s="831">
        <v>3</v>
      </c>
      <c r="Q2948" s="831">
        <v>1029.27</v>
      </c>
      <c r="R2948" s="827">
        <v>1</v>
      </c>
      <c r="S2948" s="832">
        <v>343.09</v>
      </c>
    </row>
    <row r="2949" spans="1:19" ht="14.45" customHeight="1" x14ac:dyDescent="0.2">
      <c r="A2949" s="821" t="s">
        <v>5435</v>
      </c>
      <c r="B2949" s="822" t="s">
        <v>5824</v>
      </c>
      <c r="C2949" s="822" t="s">
        <v>599</v>
      </c>
      <c r="D2949" s="822" t="s">
        <v>2912</v>
      </c>
      <c r="E2949" s="822" t="s">
        <v>5437</v>
      </c>
      <c r="F2949" s="822" t="s">
        <v>5487</v>
      </c>
      <c r="G2949" s="822" t="s">
        <v>807</v>
      </c>
      <c r="H2949" s="831"/>
      <c r="I2949" s="831"/>
      <c r="J2949" s="822"/>
      <c r="K2949" s="822"/>
      <c r="L2949" s="831"/>
      <c r="M2949" s="831"/>
      <c r="N2949" s="822"/>
      <c r="O2949" s="822"/>
      <c r="P2949" s="831">
        <v>0.02</v>
      </c>
      <c r="Q2949" s="831">
        <v>4.17</v>
      </c>
      <c r="R2949" s="827"/>
      <c r="S2949" s="832">
        <v>208.5</v>
      </c>
    </row>
    <row r="2950" spans="1:19" ht="14.45" customHeight="1" x14ac:dyDescent="0.2">
      <c r="A2950" s="821" t="s">
        <v>5435</v>
      </c>
      <c r="B2950" s="822" t="s">
        <v>5824</v>
      </c>
      <c r="C2950" s="822" t="s">
        <v>599</v>
      </c>
      <c r="D2950" s="822" t="s">
        <v>2912</v>
      </c>
      <c r="E2950" s="822" t="s">
        <v>5437</v>
      </c>
      <c r="F2950" s="822" t="s">
        <v>5488</v>
      </c>
      <c r="G2950" s="822" t="s">
        <v>5489</v>
      </c>
      <c r="H2950" s="831">
        <v>1.3</v>
      </c>
      <c r="I2950" s="831">
        <v>152.49</v>
      </c>
      <c r="J2950" s="822">
        <v>0.27659574468085113</v>
      </c>
      <c r="K2950" s="822">
        <v>117.3</v>
      </c>
      <c r="L2950" s="831">
        <v>4.7</v>
      </c>
      <c r="M2950" s="831">
        <v>551.30999999999995</v>
      </c>
      <c r="N2950" s="822">
        <v>1</v>
      </c>
      <c r="O2950" s="822">
        <v>117.29999999999998</v>
      </c>
      <c r="P2950" s="831">
        <v>1.7000000000000002</v>
      </c>
      <c r="Q2950" s="831">
        <v>199.41</v>
      </c>
      <c r="R2950" s="827">
        <v>0.36170212765957449</v>
      </c>
      <c r="S2950" s="832">
        <v>117.29999999999998</v>
      </c>
    </row>
    <row r="2951" spans="1:19" ht="14.45" customHeight="1" x14ac:dyDescent="0.2">
      <c r="A2951" s="821" t="s">
        <v>5435</v>
      </c>
      <c r="B2951" s="822" t="s">
        <v>5824</v>
      </c>
      <c r="C2951" s="822" t="s">
        <v>599</v>
      </c>
      <c r="D2951" s="822" t="s">
        <v>2912</v>
      </c>
      <c r="E2951" s="822" t="s">
        <v>5437</v>
      </c>
      <c r="F2951" s="822" t="s">
        <v>5490</v>
      </c>
      <c r="G2951" s="822" t="s">
        <v>4160</v>
      </c>
      <c r="H2951" s="831">
        <v>0.60000000000000009</v>
      </c>
      <c r="I2951" s="831">
        <v>44.42</v>
      </c>
      <c r="J2951" s="822"/>
      <c r="K2951" s="822">
        <v>74.033333333333331</v>
      </c>
      <c r="L2951" s="831"/>
      <c r="M2951" s="831"/>
      <c r="N2951" s="822"/>
      <c r="O2951" s="822"/>
      <c r="P2951" s="831">
        <v>0.2</v>
      </c>
      <c r="Q2951" s="831">
        <v>17.899999999999999</v>
      </c>
      <c r="R2951" s="827"/>
      <c r="S2951" s="832">
        <v>89.499999999999986</v>
      </c>
    </row>
    <row r="2952" spans="1:19" ht="14.45" customHeight="1" x14ac:dyDescent="0.2">
      <c r="A2952" s="821" t="s">
        <v>5435</v>
      </c>
      <c r="B2952" s="822" t="s">
        <v>5824</v>
      </c>
      <c r="C2952" s="822" t="s">
        <v>599</v>
      </c>
      <c r="D2952" s="822" t="s">
        <v>2912</v>
      </c>
      <c r="E2952" s="822" t="s">
        <v>5437</v>
      </c>
      <c r="F2952" s="822" t="s">
        <v>5493</v>
      </c>
      <c r="G2952" s="822" t="s">
        <v>945</v>
      </c>
      <c r="H2952" s="831">
        <v>0.09</v>
      </c>
      <c r="I2952" s="831">
        <v>18.059999999999999</v>
      </c>
      <c r="J2952" s="822">
        <v>3</v>
      </c>
      <c r="K2952" s="822">
        <v>200.66666666666666</v>
      </c>
      <c r="L2952" s="831">
        <v>0.03</v>
      </c>
      <c r="M2952" s="831">
        <v>6.02</v>
      </c>
      <c r="N2952" s="822">
        <v>1</v>
      </c>
      <c r="O2952" s="822">
        <v>200.66666666666666</v>
      </c>
      <c r="P2952" s="831"/>
      <c r="Q2952" s="831"/>
      <c r="R2952" s="827"/>
      <c r="S2952" s="832"/>
    </row>
    <row r="2953" spans="1:19" ht="14.45" customHeight="1" x14ac:dyDescent="0.2">
      <c r="A2953" s="821" t="s">
        <v>5435</v>
      </c>
      <c r="B2953" s="822" t="s">
        <v>5824</v>
      </c>
      <c r="C2953" s="822" t="s">
        <v>599</v>
      </c>
      <c r="D2953" s="822" t="s">
        <v>2912</v>
      </c>
      <c r="E2953" s="822" t="s">
        <v>5437</v>
      </c>
      <c r="F2953" s="822" t="s">
        <v>5494</v>
      </c>
      <c r="G2953" s="822" t="s">
        <v>2512</v>
      </c>
      <c r="H2953" s="831">
        <v>26.130000000000003</v>
      </c>
      <c r="I2953" s="831">
        <v>61481.100000000006</v>
      </c>
      <c r="J2953" s="822"/>
      <c r="K2953" s="822">
        <v>2352.8932261768082</v>
      </c>
      <c r="L2953" s="831"/>
      <c r="M2953" s="831"/>
      <c r="N2953" s="822"/>
      <c r="O2953" s="822"/>
      <c r="P2953" s="831"/>
      <c r="Q2953" s="831"/>
      <c r="R2953" s="827"/>
      <c r="S2953" s="832"/>
    </row>
    <row r="2954" spans="1:19" ht="14.45" customHeight="1" x14ac:dyDescent="0.2">
      <c r="A2954" s="821" t="s">
        <v>5435</v>
      </c>
      <c r="B2954" s="822" t="s">
        <v>5824</v>
      </c>
      <c r="C2954" s="822" t="s">
        <v>599</v>
      </c>
      <c r="D2954" s="822" t="s">
        <v>2912</v>
      </c>
      <c r="E2954" s="822" t="s">
        <v>5437</v>
      </c>
      <c r="F2954" s="822" t="s">
        <v>5515</v>
      </c>
      <c r="G2954" s="822" t="s">
        <v>5516</v>
      </c>
      <c r="H2954" s="831"/>
      <c r="I2954" s="831"/>
      <c r="J2954" s="822"/>
      <c r="K2954" s="822"/>
      <c r="L2954" s="831">
        <v>6</v>
      </c>
      <c r="M2954" s="831">
        <v>40239.600000000006</v>
      </c>
      <c r="N2954" s="822">
        <v>1</v>
      </c>
      <c r="O2954" s="822">
        <v>6706.6000000000013</v>
      </c>
      <c r="P2954" s="831">
        <v>4</v>
      </c>
      <c r="Q2954" s="831">
        <v>26825.74</v>
      </c>
      <c r="R2954" s="827">
        <v>0.66665026491317003</v>
      </c>
      <c r="S2954" s="832">
        <v>6706.4350000000004</v>
      </c>
    </row>
    <row r="2955" spans="1:19" ht="14.45" customHeight="1" x14ac:dyDescent="0.2">
      <c r="A2955" s="821" t="s">
        <v>5435</v>
      </c>
      <c r="B2955" s="822" t="s">
        <v>5824</v>
      </c>
      <c r="C2955" s="822" t="s">
        <v>599</v>
      </c>
      <c r="D2955" s="822" t="s">
        <v>2912</v>
      </c>
      <c r="E2955" s="822" t="s">
        <v>5437</v>
      </c>
      <c r="F2955" s="822" t="s">
        <v>5520</v>
      </c>
      <c r="G2955" s="822" t="s">
        <v>2721</v>
      </c>
      <c r="H2955" s="831"/>
      <c r="I2955" s="831"/>
      <c r="J2955" s="822"/>
      <c r="K2955" s="822"/>
      <c r="L2955" s="831">
        <v>1.2</v>
      </c>
      <c r="M2955" s="831">
        <v>692.04</v>
      </c>
      <c r="N2955" s="822">
        <v>1</v>
      </c>
      <c r="O2955" s="822">
        <v>576.70000000000005</v>
      </c>
      <c r="P2955" s="831"/>
      <c r="Q2955" s="831"/>
      <c r="R2955" s="827"/>
      <c r="S2955" s="832"/>
    </row>
    <row r="2956" spans="1:19" ht="14.45" customHeight="1" x14ac:dyDescent="0.2">
      <c r="A2956" s="821" t="s">
        <v>5435</v>
      </c>
      <c r="B2956" s="822" t="s">
        <v>5824</v>
      </c>
      <c r="C2956" s="822" t="s">
        <v>599</v>
      </c>
      <c r="D2956" s="822" t="s">
        <v>2912</v>
      </c>
      <c r="E2956" s="822" t="s">
        <v>5437</v>
      </c>
      <c r="F2956" s="822" t="s">
        <v>5535</v>
      </c>
      <c r="G2956" s="822" t="s">
        <v>758</v>
      </c>
      <c r="H2956" s="831">
        <v>5.71</v>
      </c>
      <c r="I2956" s="831">
        <v>4649.04</v>
      </c>
      <c r="J2956" s="822">
        <v>0.56389114289768905</v>
      </c>
      <c r="K2956" s="822">
        <v>814.19264448336253</v>
      </c>
      <c r="L2956" s="831">
        <v>15.680000000000001</v>
      </c>
      <c r="M2956" s="831">
        <v>8244.57</v>
      </c>
      <c r="N2956" s="822">
        <v>1</v>
      </c>
      <c r="O2956" s="822">
        <v>525.80165816326519</v>
      </c>
      <c r="P2956" s="831">
        <v>30.26</v>
      </c>
      <c r="Q2956" s="831">
        <v>15912.35</v>
      </c>
      <c r="R2956" s="827">
        <v>1.930040014215417</v>
      </c>
      <c r="S2956" s="832">
        <v>525.85426305353599</v>
      </c>
    </row>
    <row r="2957" spans="1:19" ht="14.45" customHeight="1" x14ac:dyDescent="0.2">
      <c r="A2957" s="821" t="s">
        <v>5435</v>
      </c>
      <c r="B2957" s="822" t="s">
        <v>5824</v>
      </c>
      <c r="C2957" s="822" t="s">
        <v>599</v>
      </c>
      <c r="D2957" s="822" t="s">
        <v>2912</v>
      </c>
      <c r="E2957" s="822" t="s">
        <v>5437</v>
      </c>
      <c r="F2957" s="822" t="s">
        <v>5536</v>
      </c>
      <c r="G2957" s="822" t="s">
        <v>758</v>
      </c>
      <c r="H2957" s="831">
        <v>29.509999999999998</v>
      </c>
      <c r="I2957" s="831">
        <v>10170.549999999999</v>
      </c>
      <c r="J2957" s="822">
        <v>1.0417464749492471</v>
      </c>
      <c r="K2957" s="822">
        <v>344.64757709251103</v>
      </c>
      <c r="L2957" s="831">
        <v>44.599999999999994</v>
      </c>
      <c r="M2957" s="831">
        <v>9762.98</v>
      </c>
      <c r="N2957" s="822">
        <v>1</v>
      </c>
      <c r="O2957" s="822">
        <v>218.90089686098656</v>
      </c>
      <c r="P2957" s="831">
        <v>5</v>
      </c>
      <c r="Q2957" s="831">
        <v>1094.5</v>
      </c>
      <c r="R2957" s="827">
        <v>0.11210716400115539</v>
      </c>
      <c r="S2957" s="832">
        <v>218.9</v>
      </c>
    </row>
    <row r="2958" spans="1:19" ht="14.45" customHeight="1" x14ac:dyDescent="0.2">
      <c r="A2958" s="821" t="s">
        <v>5435</v>
      </c>
      <c r="B2958" s="822" t="s">
        <v>5824</v>
      </c>
      <c r="C2958" s="822" t="s">
        <v>599</v>
      </c>
      <c r="D2958" s="822" t="s">
        <v>2912</v>
      </c>
      <c r="E2958" s="822" t="s">
        <v>5437</v>
      </c>
      <c r="F2958" s="822" t="s">
        <v>5537</v>
      </c>
      <c r="G2958" s="822" t="s">
        <v>758</v>
      </c>
      <c r="H2958" s="831">
        <v>16.71</v>
      </c>
      <c r="I2958" s="831">
        <v>1821.9099999999999</v>
      </c>
      <c r="J2958" s="822">
        <v>0.58474766667094602</v>
      </c>
      <c r="K2958" s="822">
        <v>109.03111909036504</v>
      </c>
      <c r="L2958" s="831">
        <v>39.339999999999996</v>
      </c>
      <c r="M2958" s="831">
        <v>3115.72</v>
      </c>
      <c r="N2958" s="822">
        <v>1</v>
      </c>
      <c r="O2958" s="822">
        <v>79.199796644636507</v>
      </c>
      <c r="P2958" s="831">
        <v>8.24</v>
      </c>
      <c r="Q2958" s="831">
        <v>652.6</v>
      </c>
      <c r="R2958" s="827">
        <v>0.20945399458231165</v>
      </c>
      <c r="S2958" s="832">
        <v>79.199029126213588</v>
      </c>
    </row>
    <row r="2959" spans="1:19" ht="14.45" customHeight="1" x14ac:dyDescent="0.2">
      <c r="A2959" s="821" t="s">
        <v>5435</v>
      </c>
      <c r="B2959" s="822" t="s">
        <v>5824</v>
      </c>
      <c r="C2959" s="822" t="s">
        <v>599</v>
      </c>
      <c r="D2959" s="822" t="s">
        <v>2912</v>
      </c>
      <c r="E2959" s="822" t="s">
        <v>5437</v>
      </c>
      <c r="F2959" s="822" t="s">
        <v>5538</v>
      </c>
      <c r="G2959" s="822" t="s">
        <v>758</v>
      </c>
      <c r="H2959" s="831">
        <v>6.88</v>
      </c>
      <c r="I2959" s="831">
        <v>9035.34</v>
      </c>
      <c r="J2959" s="822">
        <v>1.7794964815154006</v>
      </c>
      <c r="K2959" s="822">
        <v>1313.2761627906978</v>
      </c>
      <c r="L2959" s="831">
        <v>6.91</v>
      </c>
      <c r="M2959" s="831">
        <v>5077.4699999999993</v>
      </c>
      <c r="N2959" s="822">
        <v>1</v>
      </c>
      <c r="O2959" s="822">
        <v>734.80028943560046</v>
      </c>
      <c r="P2959" s="831"/>
      <c r="Q2959" s="831"/>
      <c r="R2959" s="827"/>
      <c r="S2959" s="832"/>
    </row>
    <row r="2960" spans="1:19" ht="14.45" customHeight="1" x14ac:dyDescent="0.2">
      <c r="A2960" s="821" t="s">
        <v>5435</v>
      </c>
      <c r="B2960" s="822" t="s">
        <v>5824</v>
      </c>
      <c r="C2960" s="822" t="s">
        <v>599</v>
      </c>
      <c r="D2960" s="822" t="s">
        <v>2912</v>
      </c>
      <c r="E2960" s="822" t="s">
        <v>5437</v>
      </c>
      <c r="F2960" s="822" t="s">
        <v>5539</v>
      </c>
      <c r="G2960" s="822" t="s">
        <v>1230</v>
      </c>
      <c r="H2960" s="831">
        <v>2.99</v>
      </c>
      <c r="I2960" s="831">
        <v>1534.67</v>
      </c>
      <c r="J2960" s="822">
        <v>11.14178887759547</v>
      </c>
      <c r="K2960" s="822">
        <v>513.26755852842803</v>
      </c>
      <c r="L2960" s="831">
        <v>1.3199999999999998</v>
      </c>
      <c r="M2960" s="831">
        <v>137.74</v>
      </c>
      <c r="N2960" s="822">
        <v>1</v>
      </c>
      <c r="O2960" s="822">
        <v>104.34848484848487</v>
      </c>
      <c r="P2960" s="831"/>
      <c r="Q2960" s="831"/>
      <c r="R2960" s="827"/>
      <c r="S2960" s="832"/>
    </row>
    <row r="2961" spans="1:19" ht="14.45" customHeight="1" x14ac:dyDescent="0.2">
      <c r="A2961" s="821" t="s">
        <v>5435</v>
      </c>
      <c r="B2961" s="822" t="s">
        <v>5824</v>
      </c>
      <c r="C2961" s="822" t="s">
        <v>599</v>
      </c>
      <c r="D2961" s="822" t="s">
        <v>2912</v>
      </c>
      <c r="E2961" s="822" t="s">
        <v>5437</v>
      </c>
      <c r="F2961" s="822" t="s">
        <v>5540</v>
      </c>
      <c r="G2961" s="822" t="s">
        <v>1230</v>
      </c>
      <c r="H2961" s="831">
        <v>7.8</v>
      </c>
      <c r="I2961" s="831">
        <v>8010.4599999999991</v>
      </c>
      <c r="J2961" s="822">
        <v>18.74844357065955</v>
      </c>
      <c r="K2961" s="822">
        <v>1026.9820512820511</v>
      </c>
      <c r="L2961" s="831">
        <v>2.38</v>
      </c>
      <c r="M2961" s="831">
        <v>427.26</v>
      </c>
      <c r="N2961" s="822">
        <v>1</v>
      </c>
      <c r="O2961" s="822">
        <v>179.52100840336135</v>
      </c>
      <c r="P2961" s="831"/>
      <c r="Q2961" s="831"/>
      <c r="R2961" s="827"/>
      <c r="S2961" s="832"/>
    </row>
    <row r="2962" spans="1:19" ht="14.45" customHeight="1" x14ac:dyDescent="0.2">
      <c r="A2962" s="821" t="s">
        <v>5435</v>
      </c>
      <c r="B2962" s="822" t="s">
        <v>5824</v>
      </c>
      <c r="C2962" s="822" t="s">
        <v>599</v>
      </c>
      <c r="D2962" s="822" t="s">
        <v>2912</v>
      </c>
      <c r="E2962" s="822" t="s">
        <v>5437</v>
      </c>
      <c r="F2962" s="822" t="s">
        <v>5543</v>
      </c>
      <c r="G2962" s="822" t="s">
        <v>2512</v>
      </c>
      <c r="H2962" s="831">
        <v>30.11</v>
      </c>
      <c r="I2962" s="831">
        <v>23615.199999999997</v>
      </c>
      <c r="J2962" s="822"/>
      <c r="K2962" s="822">
        <v>784.29757555629351</v>
      </c>
      <c r="L2962" s="831"/>
      <c r="M2962" s="831"/>
      <c r="N2962" s="822"/>
      <c r="O2962" s="822"/>
      <c r="P2962" s="831"/>
      <c r="Q2962" s="831"/>
      <c r="R2962" s="827"/>
      <c r="S2962" s="832"/>
    </row>
    <row r="2963" spans="1:19" ht="14.45" customHeight="1" x14ac:dyDescent="0.2">
      <c r="A2963" s="821" t="s">
        <v>5435</v>
      </c>
      <c r="B2963" s="822" t="s">
        <v>5824</v>
      </c>
      <c r="C2963" s="822" t="s">
        <v>599</v>
      </c>
      <c r="D2963" s="822" t="s">
        <v>2912</v>
      </c>
      <c r="E2963" s="822" t="s">
        <v>5437</v>
      </c>
      <c r="F2963" s="822" t="s">
        <v>5547</v>
      </c>
      <c r="G2963" s="822" t="s">
        <v>912</v>
      </c>
      <c r="H2963" s="831">
        <v>10.02</v>
      </c>
      <c r="I2963" s="831">
        <v>3221.3599999999997</v>
      </c>
      <c r="J2963" s="822">
        <v>8.7527442669275057</v>
      </c>
      <c r="K2963" s="822">
        <v>321.49301397205585</v>
      </c>
      <c r="L2963" s="831">
        <v>2.31</v>
      </c>
      <c r="M2963" s="831">
        <v>368.04</v>
      </c>
      <c r="N2963" s="822">
        <v>1</v>
      </c>
      <c r="O2963" s="822">
        <v>159.32467532467533</v>
      </c>
      <c r="P2963" s="831">
        <v>1.0900000000000001</v>
      </c>
      <c r="Q2963" s="831">
        <v>158.52000000000001</v>
      </c>
      <c r="R2963" s="827">
        <v>0.43071405282034564</v>
      </c>
      <c r="S2963" s="832">
        <v>145.43119266055047</v>
      </c>
    </row>
    <row r="2964" spans="1:19" ht="14.45" customHeight="1" x14ac:dyDescent="0.2">
      <c r="A2964" s="821" t="s">
        <v>5435</v>
      </c>
      <c r="B2964" s="822" t="s">
        <v>5824</v>
      </c>
      <c r="C2964" s="822" t="s">
        <v>599</v>
      </c>
      <c r="D2964" s="822" t="s">
        <v>2912</v>
      </c>
      <c r="E2964" s="822" t="s">
        <v>5437</v>
      </c>
      <c r="F2964" s="822" t="s">
        <v>5549</v>
      </c>
      <c r="G2964" s="822" t="s">
        <v>2512</v>
      </c>
      <c r="H2964" s="831">
        <v>17.819999999999997</v>
      </c>
      <c r="I2964" s="831">
        <v>3185.7099999999996</v>
      </c>
      <c r="J2964" s="822">
        <v>1.8370652719230964</v>
      </c>
      <c r="K2964" s="822">
        <v>178.77160493827162</v>
      </c>
      <c r="L2964" s="831">
        <v>19.13</v>
      </c>
      <c r="M2964" s="831">
        <v>1734.13</v>
      </c>
      <c r="N2964" s="822">
        <v>1</v>
      </c>
      <c r="O2964" s="822">
        <v>90.649764767381086</v>
      </c>
      <c r="P2964" s="831">
        <v>36.75</v>
      </c>
      <c r="Q2964" s="831">
        <v>3331.38</v>
      </c>
      <c r="R2964" s="827">
        <v>1.9210670480298477</v>
      </c>
      <c r="S2964" s="832">
        <v>90.649795918367346</v>
      </c>
    </row>
    <row r="2965" spans="1:19" ht="14.45" customHeight="1" x14ac:dyDescent="0.2">
      <c r="A2965" s="821" t="s">
        <v>5435</v>
      </c>
      <c r="B2965" s="822" t="s">
        <v>5824</v>
      </c>
      <c r="C2965" s="822" t="s">
        <v>599</v>
      </c>
      <c r="D2965" s="822" t="s">
        <v>2912</v>
      </c>
      <c r="E2965" s="822" t="s">
        <v>5437</v>
      </c>
      <c r="F2965" s="822" t="s">
        <v>5555</v>
      </c>
      <c r="G2965" s="822" t="s">
        <v>5556</v>
      </c>
      <c r="H2965" s="831"/>
      <c r="I2965" s="831"/>
      <c r="J2965" s="822"/>
      <c r="K2965" s="822"/>
      <c r="L2965" s="831">
        <v>2</v>
      </c>
      <c r="M2965" s="831">
        <v>168.3</v>
      </c>
      <c r="N2965" s="822">
        <v>1</v>
      </c>
      <c r="O2965" s="822">
        <v>84.15</v>
      </c>
      <c r="P2965" s="831"/>
      <c r="Q2965" s="831"/>
      <c r="R2965" s="827"/>
      <c r="S2965" s="832"/>
    </row>
    <row r="2966" spans="1:19" ht="14.45" customHeight="1" x14ac:dyDescent="0.2">
      <c r="A2966" s="821" t="s">
        <v>5435</v>
      </c>
      <c r="B2966" s="822" t="s">
        <v>5824</v>
      </c>
      <c r="C2966" s="822" t="s">
        <v>599</v>
      </c>
      <c r="D2966" s="822" t="s">
        <v>2912</v>
      </c>
      <c r="E2966" s="822" t="s">
        <v>5437</v>
      </c>
      <c r="F2966" s="822" t="s">
        <v>5557</v>
      </c>
      <c r="G2966" s="822" t="s">
        <v>5558</v>
      </c>
      <c r="H2966" s="831"/>
      <c r="I2966" s="831"/>
      <c r="J2966" s="822"/>
      <c r="K2966" s="822"/>
      <c r="L2966" s="831"/>
      <c r="M2966" s="831"/>
      <c r="N2966" s="822"/>
      <c r="O2966" s="822"/>
      <c r="P2966" s="831">
        <v>2.5</v>
      </c>
      <c r="Q2966" s="831">
        <v>18338.95</v>
      </c>
      <c r="R2966" s="827"/>
      <c r="S2966" s="832">
        <v>7335.58</v>
      </c>
    </row>
    <row r="2967" spans="1:19" ht="14.45" customHeight="1" x14ac:dyDescent="0.2">
      <c r="A2967" s="821" t="s">
        <v>5435</v>
      </c>
      <c r="B2967" s="822" t="s">
        <v>5824</v>
      </c>
      <c r="C2967" s="822" t="s">
        <v>599</v>
      </c>
      <c r="D2967" s="822" t="s">
        <v>2912</v>
      </c>
      <c r="E2967" s="822" t="s">
        <v>5437</v>
      </c>
      <c r="F2967" s="822" t="s">
        <v>5559</v>
      </c>
      <c r="G2967" s="822" t="s">
        <v>5556</v>
      </c>
      <c r="H2967" s="831"/>
      <c r="I2967" s="831"/>
      <c r="J2967" s="822"/>
      <c r="K2967" s="822"/>
      <c r="L2967" s="831">
        <v>1</v>
      </c>
      <c r="M2967" s="831">
        <v>314.16000000000003</v>
      </c>
      <c r="N2967" s="822">
        <v>1</v>
      </c>
      <c r="O2967" s="822">
        <v>314.16000000000003</v>
      </c>
      <c r="P2967" s="831"/>
      <c r="Q2967" s="831"/>
      <c r="R2967" s="827"/>
      <c r="S2967" s="832"/>
    </row>
    <row r="2968" spans="1:19" ht="14.45" customHeight="1" x14ac:dyDescent="0.2">
      <c r="A2968" s="821" t="s">
        <v>5435</v>
      </c>
      <c r="B2968" s="822" t="s">
        <v>5824</v>
      </c>
      <c r="C2968" s="822" t="s">
        <v>599</v>
      </c>
      <c r="D2968" s="822" t="s">
        <v>2912</v>
      </c>
      <c r="E2968" s="822" t="s">
        <v>5437</v>
      </c>
      <c r="F2968" s="822" t="s">
        <v>5563</v>
      </c>
      <c r="G2968" s="822" t="s">
        <v>5564</v>
      </c>
      <c r="H2968" s="831">
        <v>22.15</v>
      </c>
      <c r="I2968" s="831">
        <v>11672.920000000002</v>
      </c>
      <c r="J2968" s="822">
        <v>1.9580212661387317</v>
      </c>
      <c r="K2968" s="822">
        <v>526.99413092550799</v>
      </c>
      <c r="L2968" s="831">
        <v>14.43</v>
      </c>
      <c r="M2968" s="831">
        <v>5961.59</v>
      </c>
      <c r="N2968" s="822">
        <v>1</v>
      </c>
      <c r="O2968" s="822">
        <v>413.13860013860017</v>
      </c>
      <c r="P2968" s="831">
        <v>14.719999999999999</v>
      </c>
      <c r="Q2968" s="831">
        <v>6557.61</v>
      </c>
      <c r="R2968" s="827">
        <v>1.0999766840725376</v>
      </c>
      <c r="S2968" s="832">
        <v>445.48980978260869</v>
      </c>
    </row>
    <row r="2969" spans="1:19" ht="14.45" customHeight="1" x14ac:dyDescent="0.2">
      <c r="A2969" s="821" t="s">
        <v>5435</v>
      </c>
      <c r="B2969" s="822" t="s">
        <v>5824</v>
      </c>
      <c r="C2969" s="822" t="s">
        <v>599</v>
      </c>
      <c r="D2969" s="822" t="s">
        <v>2912</v>
      </c>
      <c r="E2969" s="822" t="s">
        <v>5437</v>
      </c>
      <c r="F2969" s="822" t="s">
        <v>5568</v>
      </c>
      <c r="G2969" s="822"/>
      <c r="H2969" s="831">
        <v>0.4</v>
      </c>
      <c r="I2969" s="831">
        <v>28.28</v>
      </c>
      <c r="J2969" s="822"/>
      <c r="K2969" s="822">
        <v>70.7</v>
      </c>
      <c r="L2969" s="831"/>
      <c r="M2969" s="831"/>
      <c r="N2969" s="822"/>
      <c r="O2969" s="822"/>
      <c r="P2969" s="831"/>
      <c r="Q2969" s="831"/>
      <c r="R2969" s="827"/>
      <c r="S2969" s="832"/>
    </row>
    <row r="2970" spans="1:19" ht="14.45" customHeight="1" x14ac:dyDescent="0.2">
      <c r="A2970" s="821" t="s">
        <v>5435</v>
      </c>
      <c r="B2970" s="822" t="s">
        <v>5824</v>
      </c>
      <c r="C2970" s="822" t="s">
        <v>599</v>
      </c>
      <c r="D2970" s="822" t="s">
        <v>2912</v>
      </c>
      <c r="E2970" s="822" t="s">
        <v>5437</v>
      </c>
      <c r="F2970" s="822" t="s">
        <v>5572</v>
      </c>
      <c r="G2970" s="822" t="s">
        <v>2530</v>
      </c>
      <c r="H2970" s="831">
        <v>5</v>
      </c>
      <c r="I2970" s="831">
        <v>7078.22</v>
      </c>
      <c r="J2970" s="822">
        <v>28.808384208384211</v>
      </c>
      <c r="K2970" s="822">
        <v>1415.644</v>
      </c>
      <c r="L2970" s="831">
        <v>3</v>
      </c>
      <c r="M2970" s="831">
        <v>245.7</v>
      </c>
      <c r="N2970" s="822">
        <v>1</v>
      </c>
      <c r="O2970" s="822">
        <v>81.899999999999991</v>
      </c>
      <c r="P2970" s="831"/>
      <c r="Q2970" s="831"/>
      <c r="R2970" s="827"/>
      <c r="S2970" s="832"/>
    </row>
    <row r="2971" spans="1:19" ht="14.45" customHeight="1" x14ac:dyDescent="0.2">
      <c r="A2971" s="821" t="s">
        <v>5435</v>
      </c>
      <c r="B2971" s="822" t="s">
        <v>5824</v>
      </c>
      <c r="C2971" s="822" t="s">
        <v>599</v>
      </c>
      <c r="D2971" s="822" t="s">
        <v>2912</v>
      </c>
      <c r="E2971" s="822" t="s">
        <v>5437</v>
      </c>
      <c r="F2971" s="822" t="s">
        <v>5573</v>
      </c>
      <c r="G2971" s="822" t="s">
        <v>2645</v>
      </c>
      <c r="H2971" s="831">
        <v>5.35</v>
      </c>
      <c r="I2971" s="831">
        <v>1502.42</v>
      </c>
      <c r="J2971" s="822">
        <v>1.0938385037094203</v>
      </c>
      <c r="K2971" s="822">
        <v>280.82616822429912</v>
      </c>
      <c r="L2971" s="831">
        <v>4.9499999999999993</v>
      </c>
      <c r="M2971" s="831">
        <v>1373.53</v>
      </c>
      <c r="N2971" s="822">
        <v>1</v>
      </c>
      <c r="O2971" s="822">
        <v>277.48080808080812</v>
      </c>
      <c r="P2971" s="831">
        <v>8.15</v>
      </c>
      <c r="Q2971" s="831">
        <v>2233.1</v>
      </c>
      <c r="R2971" s="827">
        <v>1.625810866890421</v>
      </c>
      <c r="S2971" s="832">
        <v>274</v>
      </c>
    </row>
    <row r="2972" spans="1:19" ht="14.45" customHeight="1" x14ac:dyDescent="0.2">
      <c r="A2972" s="821" t="s">
        <v>5435</v>
      </c>
      <c r="B2972" s="822" t="s">
        <v>5824</v>
      </c>
      <c r="C2972" s="822" t="s">
        <v>599</v>
      </c>
      <c r="D2972" s="822" t="s">
        <v>2912</v>
      </c>
      <c r="E2972" s="822" t="s">
        <v>5437</v>
      </c>
      <c r="F2972" s="822" t="s">
        <v>5605</v>
      </c>
      <c r="G2972" s="822" t="s">
        <v>5606</v>
      </c>
      <c r="H2972" s="831"/>
      <c r="I2972" s="831"/>
      <c r="J2972" s="822"/>
      <c r="K2972" s="822"/>
      <c r="L2972" s="831"/>
      <c r="M2972" s="831"/>
      <c r="N2972" s="822"/>
      <c r="O2972" s="822"/>
      <c r="P2972" s="831">
        <v>1</v>
      </c>
      <c r="Q2972" s="831">
        <v>1186.57</v>
      </c>
      <c r="R2972" s="827"/>
      <c r="S2972" s="832">
        <v>1186.57</v>
      </c>
    </row>
    <row r="2973" spans="1:19" ht="14.45" customHeight="1" x14ac:dyDescent="0.2">
      <c r="A2973" s="821" t="s">
        <v>5435</v>
      </c>
      <c r="B2973" s="822" t="s">
        <v>5824</v>
      </c>
      <c r="C2973" s="822" t="s">
        <v>599</v>
      </c>
      <c r="D2973" s="822" t="s">
        <v>2912</v>
      </c>
      <c r="E2973" s="822" t="s">
        <v>5437</v>
      </c>
      <c r="F2973" s="822" t="s">
        <v>5611</v>
      </c>
      <c r="G2973" s="822" t="s">
        <v>5610</v>
      </c>
      <c r="H2973" s="831">
        <v>5.62</v>
      </c>
      <c r="I2973" s="831">
        <v>1322.32</v>
      </c>
      <c r="J2973" s="822"/>
      <c r="K2973" s="822">
        <v>235.28825622775798</v>
      </c>
      <c r="L2973" s="831"/>
      <c r="M2973" s="831"/>
      <c r="N2973" s="822"/>
      <c r="O2973" s="822"/>
      <c r="P2973" s="831"/>
      <c r="Q2973" s="831"/>
      <c r="R2973" s="827"/>
      <c r="S2973" s="832"/>
    </row>
    <row r="2974" spans="1:19" ht="14.45" customHeight="1" x14ac:dyDescent="0.2">
      <c r="A2974" s="821" t="s">
        <v>5435</v>
      </c>
      <c r="B2974" s="822" t="s">
        <v>5824</v>
      </c>
      <c r="C2974" s="822" t="s">
        <v>599</v>
      </c>
      <c r="D2974" s="822" t="s">
        <v>2912</v>
      </c>
      <c r="E2974" s="822" t="s">
        <v>5437</v>
      </c>
      <c r="F2974" s="822" t="s">
        <v>5615</v>
      </c>
      <c r="G2974" s="822" t="s">
        <v>845</v>
      </c>
      <c r="H2974" s="831">
        <v>11.86</v>
      </c>
      <c r="I2974" s="831">
        <v>6950.4400000000005</v>
      </c>
      <c r="J2974" s="822">
        <v>5.4341918030992487</v>
      </c>
      <c r="K2974" s="822">
        <v>586.04047217537948</v>
      </c>
      <c r="L2974" s="831">
        <v>6</v>
      </c>
      <c r="M2974" s="831">
        <v>1279.02</v>
      </c>
      <c r="N2974" s="822">
        <v>1</v>
      </c>
      <c r="O2974" s="822">
        <v>213.17</v>
      </c>
      <c r="P2974" s="831">
        <v>2.81</v>
      </c>
      <c r="Q2974" s="831">
        <v>598.98</v>
      </c>
      <c r="R2974" s="827">
        <v>0.46831167612703478</v>
      </c>
      <c r="S2974" s="832">
        <v>213.16014234875445</v>
      </c>
    </row>
    <row r="2975" spans="1:19" ht="14.45" customHeight="1" x14ac:dyDescent="0.2">
      <c r="A2975" s="821" t="s">
        <v>5435</v>
      </c>
      <c r="B2975" s="822" t="s">
        <v>5824</v>
      </c>
      <c r="C2975" s="822" t="s">
        <v>599</v>
      </c>
      <c r="D2975" s="822" t="s">
        <v>2912</v>
      </c>
      <c r="E2975" s="822" t="s">
        <v>5437</v>
      </c>
      <c r="F2975" s="822" t="s">
        <v>5616</v>
      </c>
      <c r="G2975" s="822" t="s">
        <v>845</v>
      </c>
      <c r="H2975" s="831">
        <v>19.23</v>
      </c>
      <c r="I2975" s="831">
        <v>2644.87</v>
      </c>
      <c r="J2975" s="822">
        <v>8.3953466226510916</v>
      </c>
      <c r="K2975" s="822">
        <v>137.53874154966198</v>
      </c>
      <c r="L2975" s="831">
        <v>4.32</v>
      </c>
      <c r="M2975" s="831">
        <v>315.04000000000002</v>
      </c>
      <c r="N2975" s="822">
        <v>1</v>
      </c>
      <c r="O2975" s="822">
        <v>72.925925925925924</v>
      </c>
      <c r="P2975" s="831">
        <v>13.42</v>
      </c>
      <c r="Q2975" s="831">
        <v>978.58</v>
      </c>
      <c r="R2975" s="827">
        <v>3.1062087353986794</v>
      </c>
      <c r="S2975" s="832">
        <v>72.919523099850977</v>
      </c>
    </row>
    <row r="2976" spans="1:19" ht="14.45" customHeight="1" x14ac:dyDescent="0.2">
      <c r="A2976" s="821" t="s">
        <v>5435</v>
      </c>
      <c r="B2976" s="822" t="s">
        <v>5824</v>
      </c>
      <c r="C2976" s="822" t="s">
        <v>599</v>
      </c>
      <c r="D2976" s="822" t="s">
        <v>2912</v>
      </c>
      <c r="E2976" s="822" t="s">
        <v>5437</v>
      </c>
      <c r="F2976" s="822" t="s">
        <v>5618</v>
      </c>
      <c r="G2976" s="822" t="s">
        <v>1246</v>
      </c>
      <c r="H2976" s="831"/>
      <c r="I2976" s="831"/>
      <c r="J2976" s="822"/>
      <c r="K2976" s="822"/>
      <c r="L2976" s="831"/>
      <c r="M2976" s="831"/>
      <c r="N2976" s="822"/>
      <c r="O2976" s="822"/>
      <c r="P2976" s="831">
        <v>1</v>
      </c>
      <c r="Q2976" s="831">
        <v>148.46</v>
      </c>
      <c r="R2976" s="827"/>
      <c r="S2976" s="832">
        <v>148.46</v>
      </c>
    </row>
    <row r="2977" spans="1:19" ht="14.45" customHeight="1" x14ac:dyDescent="0.2">
      <c r="A2977" s="821" t="s">
        <v>5435</v>
      </c>
      <c r="B2977" s="822" t="s">
        <v>5824</v>
      </c>
      <c r="C2977" s="822" t="s">
        <v>599</v>
      </c>
      <c r="D2977" s="822" t="s">
        <v>2912</v>
      </c>
      <c r="E2977" s="822" t="s">
        <v>5437</v>
      </c>
      <c r="F2977" s="822" t="s">
        <v>5627</v>
      </c>
      <c r="G2977" s="822" t="s">
        <v>752</v>
      </c>
      <c r="H2977" s="831">
        <v>3.58</v>
      </c>
      <c r="I2977" s="831">
        <v>645.63</v>
      </c>
      <c r="J2977" s="822">
        <v>2.8937743713863116</v>
      </c>
      <c r="K2977" s="822">
        <v>180.34357541899442</v>
      </c>
      <c r="L2977" s="831">
        <v>2.0099999999999998</v>
      </c>
      <c r="M2977" s="831">
        <v>223.11</v>
      </c>
      <c r="N2977" s="822">
        <v>1</v>
      </c>
      <c r="O2977" s="822">
        <v>111.00000000000001</v>
      </c>
      <c r="P2977" s="831"/>
      <c r="Q2977" s="831"/>
      <c r="R2977" s="827"/>
      <c r="S2977" s="832"/>
    </row>
    <row r="2978" spans="1:19" ht="14.45" customHeight="1" x14ac:dyDescent="0.2">
      <c r="A2978" s="821" t="s">
        <v>5435</v>
      </c>
      <c r="B2978" s="822" t="s">
        <v>5824</v>
      </c>
      <c r="C2978" s="822" t="s">
        <v>599</v>
      </c>
      <c r="D2978" s="822" t="s">
        <v>2912</v>
      </c>
      <c r="E2978" s="822" t="s">
        <v>5437</v>
      </c>
      <c r="F2978" s="822" t="s">
        <v>5628</v>
      </c>
      <c r="G2978" s="822" t="s">
        <v>752</v>
      </c>
      <c r="H2978" s="831"/>
      <c r="I2978" s="831"/>
      <c r="J2978" s="822"/>
      <c r="K2978" s="822"/>
      <c r="L2978" s="831">
        <v>2</v>
      </c>
      <c r="M2978" s="831">
        <v>576.20000000000005</v>
      </c>
      <c r="N2978" s="822">
        <v>1</v>
      </c>
      <c r="O2978" s="822">
        <v>288.10000000000002</v>
      </c>
      <c r="P2978" s="831">
        <v>0.15</v>
      </c>
      <c r="Q2978" s="831">
        <v>43.22</v>
      </c>
      <c r="R2978" s="827">
        <v>7.5008677542519955E-2</v>
      </c>
      <c r="S2978" s="832">
        <v>288.13333333333333</v>
      </c>
    </row>
    <row r="2979" spans="1:19" ht="14.45" customHeight="1" x14ac:dyDescent="0.2">
      <c r="A2979" s="821" t="s">
        <v>5435</v>
      </c>
      <c r="B2979" s="822" t="s">
        <v>5824</v>
      </c>
      <c r="C2979" s="822" t="s">
        <v>599</v>
      </c>
      <c r="D2979" s="822" t="s">
        <v>2912</v>
      </c>
      <c r="E2979" s="822" t="s">
        <v>5437</v>
      </c>
      <c r="F2979" s="822" t="s">
        <v>5629</v>
      </c>
      <c r="G2979" s="822" t="s">
        <v>1039</v>
      </c>
      <c r="H2979" s="831"/>
      <c r="I2979" s="831"/>
      <c r="J2979" s="822"/>
      <c r="K2979" s="822"/>
      <c r="L2979" s="831"/>
      <c r="M2979" s="831"/>
      <c r="N2979" s="822"/>
      <c r="O2979" s="822"/>
      <c r="P2979" s="831">
        <v>2.54</v>
      </c>
      <c r="Q2979" s="831">
        <v>464.57</v>
      </c>
      <c r="R2979" s="827"/>
      <c r="S2979" s="832">
        <v>182.9015748031496</v>
      </c>
    </row>
    <row r="2980" spans="1:19" ht="14.45" customHeight="1" x14ac:dyDescent="0.2">
      <c r="A2980" s="821" t="s">
        <v>5435</v>
      </c>
      <c r="B2980" s="822" t="s">
        <v>5824</v>
      </c>
      <c r="C2980" s="822" t="s">
        <v>599</v>
      </c>
      <c r="D2980" s="822" t="s">
        <v>2912</v>
      </c>
      <c r="E2980" s="822" t="s">
        <v>5437</v>
      </c>
      <c r="F2980" s="822" t="s">
        <v>5633</v>
      </c>
      <c r="G2980" s="822" t="s">
        <v>1039</v>
      </c>
      <c r="H2980" s="831">
        <v>0.93</v>
      </c>
      <c r="I2980" s="831">
        <v>2143.2600000000002</v>
      </c>
      <c r="J2980" s="822">
        <v>6.130431051743372</v>
      </c>
      <c r="K2980" s="822">
        <v>2304.5806451612902</v>
      </c>
      <c r="L2980" s="831">
        <v>0.83</v>
      </c>
      <c r="M2980" s="831">
        <v>349.61</v>
      </c>
      <c r="N2980" s="822">
        <v>1</v>
      </c>
      <c r="O2980" s="822">
        <v>421.21686746987956</v>
      </c>
      <c r="P2980" s="831"/>
      <c r="Q2980" s="831"/>
      <c r="R2980" s="827"/>
      <c r="S2980" s="832"/>
    </row>
    <row r="2981" spans="1:19" ht="14.45" customHeight="1" x14ac:dyDescent="0.2">
      <c r="A2981" s="821" t="s">
        <v>5435</v>
      </c>
      <c r="B2981" s="822" t="s">
        <v>5824</v>
      </c>
      <c r="C2981" s="822" t="s">
        <v>599</v>
      </c>
      <c r="D2981" s="822" t="s">
        <v>2912</v>
      </c>
      <c r="E2981" s="822" t="s">
        <v>5437</v>
      </c>
      <c r="F2981" s="822" t="s">
        <v>5638</v>
      </c>
      <c r="G2981" s="822" t="s">
        <v>2512</v>
      </c>
      <c r="H2981" s="831"/>
      <c r="I2981" s="831"/>
      <c r="J2981" s="822"/>
      <c r="K2981" s="822"/>
      <c r="L2981" s="831">
        <v>28.150000000000002</v>
      </c>
      <c r="M2981" s="831">
        <v>13350.72</v>
      </c>
      <c r="N2981" s="822">
        <v>1</v>
      </c>
      <c r="O2981" s="822">
        <v>474.27069271758432</v>
      </c>
      <c r="P2981" s="831">
        <v>60.849999999999994</v>
      </c>
      <c r="Q2981" s="831">
        <v>28859.32</v>
      </c>
      <c r="R2981" s="827">
        <v>2.1616302341746363</v>
      </c>
      <c r="S2981" s="832">
        <v>474.26984387838951</v>
      </c>
    </row>
    <row r="2982" spans="1:19" ht="14.45" customHeight="1" x14ac:dyDescent="0.2">
      <c r="A2982" s="821" t="s">
        <v>5435</v>
      </c>
      <c r="B2982" s="822" t="s">
        <v>5824</v>
      </c>
      <c r="C2982" s="822" t="s">
        <v>599</v>
      </c>
      <c r="D2982" s="822" t="s">
        <v>2912</v>
      </c>
      <c r="E2982" s="822" t="s">
        <v>5437</v>
      </c>
      <c r="F2982" s="822" t="s">
        <v>5639</v>
      </c>
      <c r="G2982" s="822" t="s">
        <v>2512</v>
      </c>
      <c r="H2982" s="831"/>
      <c r="I2982" s="831"/>
      <c r="J2982" s="822"/>
      <c r="K2982" s="822"/>
      <c r="L2982" s="831">
        <v>50.430000000000007</v>
      </c>
      <c r="M2982" s="831">
        <v>10313.930000000002</v>
      </c>
      <c r="N2982" s="822">
        <v>1</v>
      </c>
      <c r="O2982" s="822">
        <v>204.51973031925442</v>
      </c>
      <c r="P2982" s="831">
        <v>30.79</v>
      </c>
      <c r="Q2982" s="831">
        <v>6297.1900000000005</v>
      </c>
      <c r="R2982" s="827">
        <v>0.61055194285786307</v>
      </c>
      <c r="S2982" s="832">
        <v>204.52062357908414</v>
      </c>
    </row>
    <row r="2983" spans="1:19" ht="14.45" customHeight="1" x14ac:dyDescent="0.2">
      <c r="A2983" s="821" t="s">
        <v>5435</v>
      </c>
      <c r="B2983" s="822" t="s">
        <v>5824</v>
      </c>
      <c r="C2983" s="822" t="s">
        <v>599</v>
      </c>
      <c r="D2983" s="822" t="s">
        <v>2912</v>
      </c>
      <c r="E2983" s="822" t="s">
        <v>5437</v>
      </c>
      <c r="F2983" s="822" t="s">
        <v>5650</v>
      </c>
      <c r="G2983" s="822" t="s">
        <v>5651</v>
      </c>
      <c r="H2983" s="831"/>
      <c r="I2983" s="831"/>
      <c r="J2983" s="822"/>
      <c r="K2983" s="822"/>
      <c r="L2983" s="831"/>
      <c r="M2983" s="831"/>
      <c r="N2983" s="822"/>
      <c r="O2983" s="822"/>
      <c r="P2983" s="831">
        <v>0.4</v>
      </c>
      <c r="Q2983" s="831">
        <v>21.76</v>
      </c>
      <c r="R2983" s="827"/>
      <c r="S2983" s="832">
        <v>54.4</v>
      </c>
    </row>
    <row r="2984" spans="1:19" ht="14.45" customHeight="1" x14ac:dyDescent="0.2">
      <c r="A2984" s="821" t="s">
        <v>5435</v>
      </c>
      <c r="B2984" s="822" t="s">
        <v>5824</v>
      </c>
      <c r="C2984" s="822" t="s">
        <v>599</v>
      </c>
      <c r="D2984" s="822" t="s">
        <v>2912</v>
      </c>
      <c r="E2984" s="822" t="s">
        <v>5437</v>
      </c>
      <c r="F2984" s="822" t="s">
        <v>5652</v>
      </c>
      <c r="G2984" s="822" t="s">
        <v>5651</v>
      </c>
      <c r="H2984" s="831"/>
      <c r="I2984" s="831"/>
      <c r="J2984" s="822"/>
      <c r="K2984" s="822"/>
      <c r="L2984" s="831"/>
      <c r="M2984" s="831"/>
      <c r="N2984" s="822"/>
      <c r="O2984" s="822"/>
      <c r="P2984" s="831">
        <v>1.4</v>
      </c>
      <c r="Q2984" s="831">
        <v>151.66999999999999</v>
      </c>
      <c r="R2984" s="827"/>
      <c r="S2984" s="832">
        <v>108.33571428571429</v>
      </c>
    </row>
    <row r="2985" spans="1:19" ht="14.45" customHeight="1" x14ac:dyDescent="0.2">
      <c r="A2985" s="821" t="s">
        <v>5435</v>
      </c>
      <c r="B2985" s="822" t="s">
        <v>5824</v>
      </c>
      <c r="C2985" s="822" t="s">
        <v>599</v>
      </c>
      <c r="D2985" s="822" t="s">
        <v>2912</v>
      </c>
      <c r="E2985" s="822" t="s">
        <v>5437</v>
      </c>
      <c r="F2985" s="822" t="s">
        <v>5656</v>
      </c>
      <c r="G2985" s="822" t="s">
        <v>2006</v>
      </c>
      <c r="H2985" s="831"/>
      <c r="I2985" s="831"/>
      <c r="J2985" s="822"/>
      <c r="K2985" s="822"/>
      <c r="L2985" s="831">
        <v>15.3</v>
      </c>
      <c r="M2985" s="831">
        <v>6733.68</v>
      </c>
      <c r="N2985" s="822">
        <v>1</v>
      </c>
      <c r="O2985" s="822">
        <v>440.10980392156864</v>
      </c>
      <c r="P2985" s="831"/>
      <c r="Q2985" s="831"/>
      <c r="R2985" s="827"/>
      <c r="S2985" s="832"/>
    </row>
    <row r="2986" spans="1:19" ht="14.45" customHeight="1" x14ac:dyDescent="0.2">
      <c r="A2986" s="821" t="s">
        <v>5435</v>
      </c>
      <c r="B2986" s="822" t="s">
        <v>5824</v>
      </c>
      <c r="C2986" s="822" t="s">
        <v>599</v>
      </c>
      <c r="D2986" s="822" t="s">
        <v>2912</v>
      </c>
      <c r="E2986" s="822" t="s">
        <v>5437</v>
      </c>
      <c r="F2986" s="822" t="s">
        <v>5661</v>
      </c>
      <c r="G2986" s="822" t="s">
        <v>947</v>
      </c>
      <c r="H2986" s="831"/>
      <c r="I2986" s="831"/>
      <c r="J2986" s="822"/>
      <c r="K2986" s="822"/>
      <c r="L2986" s="831"/>
      <c r="M2986" s="831"/>
      <c r="N2986" s="822"/>
      <c r="O2986" s="822"/>
      <c r="P2986" s="831">
        <v>0.66</v>
      </c>
      <c r="Q2986" s="831">
        <v>285.39999999999998</v>
      </c>
      <c r="R2986" s="827"/>
      <c r="S2986" s="832">
        <v>432.42424242424238</v>
      </c>
    </row>
    <row r="2987" spans="1:19" ht="14.45" customHeight="1" x14ac:dyDescent="0.2">
      <c r="A2987" s="821" t="s">
        <v>5435</v>
      </c>
      <c r="B2987" s="822" t="s">
        <v>5824</v>
      </c>
      <c r="C2987" s="822" t="s">
        <v>599</v>
      </c>
      <c r="D2987" s="822" t="s">
        <v>2912</v>
      </c>
      <c r="E2987" s="822" t="s">
        <v>5437</v>
      </c>
      <c r="F2987" s="822" t="s">
        <v>5666</v>
      </c>
      <c r="G2987" s="822" t="s">
        <v>947</v>
      </c>
      <c r="H2987" s="831"/>
      <c r="I2987" s="831"/>
      <c r="J2987" s="822"/>
      <c r="K2987" s="822"/>
      <c r="L2987" s="831"/>
      <c r="M2987" s="831"/>
      <c r="N2987" s="822"/>
      <c r="O2987" s="822"/>
      <c r="P2987" s="831">
        <v>2.2800000000000002</v>
      </c>
      <c r="Q2987" s="831">
        <v>556.17999999999995</v>
      </c>
      <c r="R2987" s="827"/>
      <c r="S2987" s="832">
        <v>243.93859649122803</v>
      </c>
    </row>
    <row r="2988" spans="1:19" ht="14.45" customHeight="1" x14ac:dyDescent="0.2">
      <c r="A2988" s="821" t="s">
        <v>5435</v>
      </c>
      <c r="B2988" s="822" t="s">
        <v>5824</v>
      </c>
      <c r="C2988" s="822" t="s">
        <v>599</v>
      </c>
      <c r="D2988" s="822" t="s">
        <v>2912</v>
      </c>
      <c r="E2988" s="822" t="s">
        <v>5437</v>
      </c>
      <c r="F2988" s="822" t="s">
        <v>5667</v>
      </c>
      <c r="G2988" s="822" t="s">
        <v>947</v>
      </c>
      <c r="H2988" s="831"/>
      <c r="I2988" s="831"/>
      <c r="J2988" s="822"/>
      <c r="K2988" s="822"/>
      <c r="L2988" s="831"/>
      <c r="M2988" s="831"/>
      <c r="N2988" s="822"/>
      <c r="O2988" s="822"/>
      <c r="P2988" s="831">
        <v>7.72</v>
      </c>
      <c r="Q2988" s="831">
        <v>590.66</v>
      </c>
      <c r="R2988" s="827"/>
      <c r="S2988" s="832">
        <v>76.510362694300511</v>
      </c>
    </row>
    <row r="2989" spans="1:19" ht="14.45" customHeight="1" x14ac:dyDescent="0.2">
      <c r="A2989" s="821" t="s">
        <v>5435</v>
      </c>
      <c r="B2989" s="822" t="s">
        <v>5824</v>
      </c>
      <c r="C2989" s="822" t="s">
        <v>599</v>
      </c>
      <c r="D2989" s="822" t="s">
        <v>2912</v>
      </c>
      <c r="E2989" s="822" t="s">
        <v>5437</v>
      </c>
      <c r="F2989" s="822" t="s">
        <v>5670</v>
      </c>
      <c r="G2989" s="822" t="s">
        <v>2057</v>
      </c>
      <c r="H2989" s="831"/>
      <c r="I2989" s="831"/>
      <c r="J2989" s="822"/>
      <c r="K2989" s="822"/>
      <c r="L2989" s="831"/>
      <c r="M2989" s="831"/>
      <c r="N2989" s="822"/>
      <c r="O2989" s="822"/>
      <c r="P2989" s="831">
        <v>1</v>
      </c>
      <c r="Q2989" s="831">
        <v>1290.8599999999999</v>
      </c>
      <c r="R2989" s="827"/>
      <c r="S2989" s="832">
        <v>1290.8599999999999</v>
      </c>
    </row>
    <row r="2990" spans="1:19" ht="14.45" customHeight="1" x14ac:dyDescent="0.2">
      <c r="A2990" s="821" t="s">
        <v>5435</v>
      </c>
      <c r="B2990" s="822" t="s">
        <v>5824</v>
      </c>
      <c r="C2990" s="822" t="s">
        <v>599</v>
      </c>
      <c r="D2990" s="822" t="s">
        <v>2912</v>
      </c>
      <c r="E2990" s="822" t="s">
        <v>5437</v>
      </c>
      <c r="F2990" s="822" t="s">
        <v>5671</v>
      </c>
      <c r="G2990" s="822" t="s">
        <v>758</v>
      </c>
      <c r="H2990" s="831"/>
      <c r="I2990" s="831"/>
      <c r="J2990" s="822"/>
      <c r="K2990" s="822"/>
      <c r="L2990" s="831"/>
      <c r="M2990" s="831"/>
      <c r="N2990" s="822"/>
      <c r="O2990" s="822"/>
      <c r="P2990" s="831">
        <v>9.5300000000000011</v>
      </c>
      <c r="Q2990" s="831">
        <v>7002.6400000000012</v>
      </c>
      <c r="R2990" s="827"/>
      <c r="S2990" s="832">
        <v>734.79958027282271</v>
      </c>
    </row>
    <row r="2991" spans="1:19" ht="14.45" customHeight="1" x14ac:dyDescent="0.2">
      <c r="A2991" s="821" t="s">
        <v>5435</v>
      </c>
      <c r="B2991" s="822" t="s">
        <v>5824</v>
      </c>
      <c r="C2991" s="822" t="s">
        <v>599</v>
      </c>
      <c r="D2991" s="822" t="s">
        <v>2912</v>
      </c>
      <c r="E2991" s="822" t="s">
        <v>5437</v>
      </c>
      <c r="F2991" s="822" t="s">
        <v>5672</v>
      </c>
      <c r="G2991" s="822" t="s">
        <v>1230</v>
      </c>
      <c r="H2991" s="831"/>
      <c r="I2991" s="831"/>
      <c r="J2991" s="822"/>
      <c r="K2991" s="822"/>
      <c r="L2991" s="831"/>
      <c r="M2991" s="831"/>
      <c r="N2991" s="822"/>
      <c r="O2991" s="822"/>
      <c r="P2991" s="831">
        <v>1.62</v>
      </c>
      <c r="Q2991" s="831">
        <v>290.79000000000002</v>
      </c>
      <c r="R2991" s="827"/>
      <c r="S2991" s="832">
        <v>179.5</v>
      </c>
    </row>
    <row r="2992" spans="1:19" ht="14.45" customHeight="1" x14ac:dyDescent="0.2">
      <c r="A2992" s="821" t="s">
        <v>5435</v>
      </c>
      <c r="B2992" s="822" t="s">
        <v>5824</v>
      </c>
      <c r="C2992" s="822" t="s">
        <v>599</v>
      </c>
      <c r="D2992" s="822" t="s">
        <v>2912</v>
      </c>
      <c r="E2992" s="822" t="s">
        <v>5437</v>
      </c>
      <c r="F2992" s="822" t="s">
        <v>5675</v>
      </c>
      <c r="G2992" s="822" t="s">
        <v>947</v>
      </c>
      <c r="H2992" s="831"/>
      <c r="I2992" s="831"/>
      <c r="J2992" s="822"/>
      <c r="K2992" s="822"/>
      <c r="L2992" s="831"/>
      <c r="M2992" s="831"/>
      <c r="N2992" s="822"/>
      <c r="O2992" s="822"/>
      <c r="P2992" s="831">
        <v>0.57999999999999996</v>
      </c>
      <c r="Q2992" s="831">
        <v>250.81</v>
      </c>
      <c r="R2992" s="827"/>
      <c r="S2992" s="832">
        <v>432.43103448275866</v>
      </c>
    </row>
    <row r="2993" spans="1:19" ht="14.45" customHeight="1" x14ac:dyDescent="0.2">
      <c r="A2993" s="821" t="s">
        <v>5435</v>
      </c>
      <c r="B2993" s="822" t="s">
        <v>5824</v>
      </c>
      <c r="C2993" s="822" t="s">
        <v>599</v>
      </c>
      <c r="D2993" s="822" t="s">
        <v>2912</v>
      </c>
      <c r="E2993" s="822" t="s">
        <v>5437</v>
      </c>
      <c r="F2993" s="822" t="s">
        <v>5676</v>
      </c>
      <c r="G2993" s="822" t="s">
        <v>758</v>
      </c>
      <c r="H2993" s="831"/>
      <c r="I2993" s="831"/>
      <c r="J2993" s="822"/>
      <c r="K2993" s="822"/>
      <c r="L2993" s="831"/>
      <c r="M2993" s="831"/>
      <c r="N2993" s="822"/>
      <c r="O2993" s="822"/>
      <c r="P2993" s="831">
        <v>37.71</v>
      </c>
      <c r="Q2993" s="831">
        <v>2986.63</v>
      </c>
      <c r="R2993" s="827"/>
      <c r="S2993" s="832">
        <v>79.199946963670115</v>
      </c>
    </row>
    <row r="2994" spans="1:19" ht="14.45" customHeight="1" x14ac:dyDescent="0.2">
      <c r="A2994" s="821" t="s">
        <v>5435</v>
      </c>
      <c r="B2994" s="822" t="s">
        <v>5824</v>
      </c>
      <c r="C2994" s="822" t="s">
        <v>599</v>
      </c>
      <c r="D2994" s="822" t="s">
        <v>2912</v>
      </c>
      <c r="E2994" s="822" t="s">
        <v>5437</v>
      </c>
      <c r="F2994" s="822" t="s">
        <v>5679</v>
      </c>
      <c r="G2994" s="822" t="s">
        <v>758</v>
      </c>
      <c r="H2994" s="831"/>
      <c r="I2994" s="831"/>
      <c r="J2994" s="822"/>
      <c r="K2994" s="822"/>
      <c r="L2994" s="831"/>
      <c r="M2994" s="831"/>
      <c r="N2994" s="822"/>
      <c r="O2994" s="822"/>
      <c r="P2994" s="831">
        <v>50.11</v>
      </c>
      <c r="Q2994" s="831">
        <v>10969.130000000001</v>
      </c>
      <c r="R2994" s="827"/>
      <c r="S2994" s="832">
        <v>218.90101776092598</v>
      </c>
    </row>
    <row r="2995" spans="1:19" ht="14.45" customHeight="1" x14ac:dyDescent="0.2">
      <c r="A2995" s="821" t="s">
        <v>5435</v>
      </c>
      <c r="B2995" s="822" t="s">
        <v>5824</v>
      </c>
      <c r="C2995" s="822" t="s">
        <v>599</v>
      </c>
      <c r="D2995" s="822" t="s">
        <v>2912</v>
      </c>
      <c r="E2995" s="822" t="s">
        <v>5437</v>
      </c>
      <c r="F2995" s="822" t="s">
        <v>5685</v>
      </c>
      <c r="G2995" s="822" t="s">
        <v>845</v>
      </c>
      <c r="H2995" s="831"/>
      <c r="I2995" s="831"/>
      <c r="J2995" s="822"/>
      <c r="K2995" s="822"/>
      <c r="L2995" s="831"/>
      <c r="M2995" s="831"/>
      <c r="N2995" s="822"/>
      <c r="O2995" s="822"/>
      <c r="P2995" s="831">
        <v>2.2000000000000002</v>
      </c>
      <c r="Q2995" s="831">
        <v>1666.79</v>
      </c>
      <c r="R2995" s="827"/>
      <c r="S2995" s="832">
        <v>757.63181818181806</v>
      </c>
    </row>
    <row r="2996" spans="1:19" ht="14.45" customHeight="1" x14ac:dyDescent="0.2">
      <c r="A2996" s="821" t="s">
        <v>5435</v>
      </c>
      <c r="B2996" s="822" t="s">
        <v>5824</v>
      </c>
      <c r="C2996" s="822" t="s">
        <v>599</v>
      </c>
      <c r="D2996" s="822" t="s">
        <v>2912</v>
      </c>
      <c r="E2996" s="822" t="s">
        <v>5703</v>
      </c>
      <c r="F2996" s="822" t="s">
        <v>5704</v>
      </c>
      <c r="G2996" s="822" t="s">
        <v>5705</v>
      </c>
      <c r="H2996" s="831">
        <v>1</v>
      </c>
      <c r="I2996" s="831">
        <v>867</v>
      </c>
      <c r="J2996" s="822"/>
      <c r="K2996" s="822">
        <v>867</v>
      </c>
      <c r="L2996" s="831"/>
      <c r="M2996" s="831"/>
      <c r="N2996" s="822"/>
      <c r="O2996" s="822"/>
      <c r="P2996" s="831"/>
      <c r="Q2996" s="831"/>
      <c r="R2996" s="827"/>
      <c r="S2996" s="832"/>
    </row>
    <row r="2997" spans="1:19" ht="14.45" customHeight="1" x14ac:dyDescent="0.2">
      <c r="A2997" s="821" t="s">
        <v>5435</v>
      </c>
      <c r="B2997" s="822" t="s">
        <v>5824</v>
      </c>
      <c r="C2997" s="822" t="s">
        <v>599</v>
      </c>
      <c r="D2997" s="822" t="s">
        <v>2912</v>
      </c>
      <c r="E2997" s="822" t="s">
        <v>5703</v>
      </c>
      <c r="F2997" s="822" t="s">
        <v>5706</v>
      </c>
      <c r="G2997" s="822" t="s">
        <v>5707</v>
      </c>
      <c r="H2997" s="831">
        <v>7</v>
      </c>
      <c r="I2997" s="831">
        <v>6069</v>
      </c>
      <c r="J2997" s="822">
        <v>5.3932284724073583</v>
      </c>
      <c r="K2997" s="822">
        <v>867</v>
      </c>
      <c r="L2997" s="831">
        <v>2</v>
      </c>
      <c r="M2997" s="831">
        <v>1125.3</v>
      </c>
      <c r="N2997" s="822">
        <v>1</v>
      </c>
      <c r="O2997" s="822">
        <v>562.65</v>
      </c>
      <c r="P2997" s="831">
        <v>1</v>
      </c>
      <c r="Q2997" s="831">
        <v>562.65</v>
      </c>
      <c r="R2997" s="827">
        <v>0.5</v>
      </c>
      <c r="S2997" s="832">
        <v>562.65</v>
      </c>
    </row>
    <row r="2998" spans="1:19" ht="14.45" customHeight="1" x14ac:dyDescent="0.2">
      <c r="A2998" s="821" t="s">
        <v>5435</v>
      </c>
      <c r="B2998" s="822" t="s">
        <v>5824</v>
      </c>
      <c r="C2998" s="822" t="s">
        <v>599</v>
      </c>
      <c r="D2998" s="822" t="s">
        <v>2912</v>
      </c>
      <c r="E2998" s="822" t="s">
        <v>5703</v>
      </c>
      <c r="F2998" s="822" t="s">
        <v>5708</v>
      </c>
      <c r="G2998" s="822" t="s">
        <v>5709</v>
      </c>
      <c r="H2998" s="831">
        <v>1</v>
      </c>
      <c r="I2998" s="831">
        <v>964</v>
      </c>
      <c r="J2998" s="822"/>
      <c r="K2998" s="822">
        <v>964</v>
      </c>
      <c r="L2998" s="831"/>
      <c r="M2998" s="831"/>
      <c r="N2998" s="822"/>
      <c r="O2998" s="822"/>
      <c r="P2998" s="831"/>
      <c r="Q2998" s="831"/>
      <c r="R2998" s="827"/>
      <c r="S2998" s="832"/>
    </row>
    <row r="2999" spans="1:19" ht="14.45" customHeight="1" x14ac:dyDescent="0.2">
      <c r="A2999" s="821" t="s">
        <v>5435</v>
      </c>
      <c r="B2999" s="822" t="s">
        <v>5824</v>
      </c>
      <c r="C2999" s="822" t="s">
        <v>599</v>
      </c>
      <c r="D2999" s="822" t="s">
        <v>2912</v>
      </c>
      <c r="E2999" s="822" t="s">
        <v>5703</v>
      </c>
      <c r="F2999" s="822" t="s">
        <v>5832</v>
      </c>
      <c r="G2999" s="822" t="s">
        <v>5833</v>
      </c>
      <c r="H2999" s="831">
        <v>2</v>
      </c>
      <c r="I2999" s="831">
        <v>2043.54</v>
      </c>
      <c r="J2999" s="822"/>
      <c r="K2999" s="822">
        <v>1021.77</v>
      </c>
      <c r="L2999" s="831"/>
      <c r="M2999" s="831"/>
      <c r="N2999" s="822"/>
      <c r="O2999" s="822"/>
      <c r="P2999" s="831"/>
      <c r="Q2999" s="831"/>
      <c r="R2999" s="827"/>
      <c r="S2999" s="832"/>
    </row>
    <row r="3000" spans="1:19" ht="14.45" customHeight="1" x14ac:dyDescent="0.2">
      <c r="A3000" s="821" t="s">
        <v>5435</v>
      </c>
      <c r="B3000" s="822" t="s">
        <v>5824</v>
      </c>
      <c r="C3000" s="822" t="s">
        <v>599</v>
      </c>
      <c r="D3000" s="822" t="s">
        <v>2912</v>
      </c>
      <c r="E3000" s="822" t="s">
        <v>5703</v>
      </c>
      <c r="F3000" s="822" t="s">
        <v>5836</v>
      </c>
      <c r="G3000" s="822" t="s">
        <v>5837</v>
      </c>
      <c r="H3000" s="831"/>
      <c r="I3000" s="831"/>
      <c r="J3000" s="822"/>
      <c r="K3000" s="822"/>
      <c r="L3000" s="831">
        <v>1</v>
      </c>
      <c r="M3000" s="831">
        <v>2950.46</v>
      </c>
      <c r="N3000" s="822">
        <v>1</v>
      </c>
      <c r="O3000" s="822">
        <v>2950.46</v>
      </c>
      <c r="P3000" s="831"/>
      <c r="Q3000" s="831"/>
      <c r="R3000" s="827"/>
      <c r="S3000" s="832"/>
    </row>
    <row r="3001" spans="1:19" ht="14.45" customHeight="1" x14ac:dyDescent="0.2">
      <c r="A3001" s="821" t="s">
        <v>5435</v>
      </c>
      <c r="B3001" s="822" t="s">
        <v>5824</v>
      </c>
      <c r="C3001" s="822" t="s">
        <v>599</v>
      </c>
      <c r="D3001" s="822" t="s">
        <v>2912</v>
      </c>
      <c r="E3001" s="822" t="s">
        <v>5703</v>
      </c>
      <c r="F3001" s="822" t="s">
        <v>5714</v>
      </c>
      <c r="G3001" s="822" t="s">
        <v>5715</v>
      </c>
      <c r="H3001" s="831"/>
      <c r="I3001" s="831"/>
      <c r="J3001" s="822"/>
      <c r="K3001" s="822"/>
      <c r="L3001" s="831"/>
      <c r="M3001" s="831"/>
      <c r="N3001" s="822"/>
      <c r="O3001" s="822"/>
      <c r="P3001" s="831">
        <v>169</v>
      </c>
      <c r="Q3001" s="831">
        <v>30301.7</v>
      </c>
      <c r="R3001" s="827"/>
      <c r="S3001" s="832">
        <v>179.3</v>
      </c>
    </row>
    <row r="3002" spans="1:19" ht="14.45" customHeight="1" x14ac:dyDescent="0.2">
      <c r="A3002" s="821" t="s">
        <v>5435</v>
      </c>
      <c r="B3002" s="822" t="s">
        <v>5824</v>
      </c>
      <c r="C3002" s="822" t="s">
        <v>599</v>
      </c>
      <c r="D3002" s="822" t="s">
        <v>2912</v>
      </c>
      <c r="E3002" s="822" t="s">
        <v>5703</v>
      </c>
      <c r="F3002" s="822" t="s">
        <v>5718</v>
      </c>
      <c r="G3002" s="822" t="s">
        <v>5719</v>
      </c>
      <c r="H3002" s="831"/>
      <c r="I3002" s="831"/>
      <c r="J3002" s="822"/>
      <c r="K3002" s="822"/>
      <c r="L3002" s="831"/>
      <c r="M3002" s="831"/>
      <c r="N3002" s="822"/>
      <c r="O3002" s="822"/>
      <c r="P3002" s="831">
        <v>122</v>
      </c>
      <c r="Q3002" s="831">
        <v>9268.34</v>
      </c>
      <c r="R3002" s="827"/>
      <c r="S3002" s="832">
        <v>75.97</v>
      </c>
    </row>
    <row r="3003" spans="1:19" ht="14.45" customHeight="1" x14ac:dyDescent="0.2">
      <c r="A3003" s="821" t="s">
        <v>5435</v>
      </c>
      <c r="B3003" s="822" t="s">
        <v>5824</v>
      </c>
      <c r="C3003" s="822" t="s">
        <v>599</v>
      </c>
      <c r="D3003" s="822" t="s">
        <v>2912</v>
      </c>
      <c r="E3003" s="822" t="s">
        <v>5703</v>
      </c>
      <c r="F3003" s="822" t="s">
        <v>5720</v>
      </c>
      <c r="G3003" s="822" t="s">
        <v>5721</v>
      </c>
      <c r="H3003" s="831"/>
      <c r="I3003" s="831"/>
      <c r="J3003" s="822"/>
      <c r="K3003" s="822"/>
      <c r="L3003" s="831"/>
      <c r="M3003" s="831"/>
      <c r="N3003" s="822"/>
      <c r="O3003" s="822"/>
      <c r="P3003" s="831">
        <v>163</v>
      </c>
      <c r="Q3003" s="831">
        <v>15434.47</v>
      </c>
      <c r="R3003" s="827"/>
      <c r="S3003" s="832">
        <v>94.69</v>
      </c>
    </row>
    <row r="3004" spans="1:19" ht="14.45" customHeight="1" x14ac:dyDescent="0.2">
      <c r="A3004" s="821" t="s">
        <v>5435</v>
      </c>
      <c r="B3004" s="822" t="s">
        <v>5824</v>
      </c>
      <c r="C3004" s="822" t="s">
        <v>599</v>
      </c>
      <c r="D3004" s="822" t="s">
        <v>2912</v>
      </c>
      <c r="E3004" s="822" t="s">
        <v>5703</v>
      </c>
      <c r="F3004" s="822" t="s">
        <v>5722</v>
      </c>
      <c r="G3004" s="822" t="s">
        <v>5721</v>
      </c>
      <c r="H3004" s="831"/>
      <c r="I3004" s="831"/>
      <c r="J3004" s="822"/>
      <c r="K3004" s="822"/>
      <c r="L3004" s="831"/>
      <c r="M3004" s="831"/>
      <c r="N3004" s="822"/>
      <c r="O3004" s="822"/>
      <c r="P3004" s="831">
        <v>25</v>
      </c>
      <c r="Q3004" s="831">
        <v>1899.2499999999998</v>
      </c>
      <c r="R3004" s="827"/>
      <c r="S3004" s="832">
        <v>75.969999999999985</v>
      </c>
    </row>
    <row r="3005" spans="1:19" ht="14.45" customHeight="1" x14ac:dyDescent="0.2">
      <c r="A3005" s="821" t="s">
        <v>5435</v>
      </c>
      <c r="B3005" s="822" t="s">
        <v>5824</v>
      </c>
      <c r="C3005" s="822" t="s">
        <v>599</v>
      </c>
      <c r="D3005" s="822" t="s">
        <v>2912</v>
      </c>
      <c r="E3005" s="822" t="s">
        <v>5703</v>
      </c>
      <c r="F3005" s="822" t="s">
        <v>5840</v>
      </c>
      <c r="G3005" s="822" t="s">
        <v>5724</v>
      </c>
      <c r="H3005" s="831"/>
      <c r="I3005" s="831"/>
      <c r="J3005" s="822"/>
      <c r="K3005" s="822"/>
      <c r="L3005" s="831"/>
      <c r="M3005" s="831"/>
      <c r="N3005" s="822"/>
      <c r="O3005" s="822"/>
      <c r="P3005" s="831">
        <v>2</v>
      </c>
      <c r="Q3005" s="831">
        <v>31832.639999999999</v>
      </c>
      <c r="R3005" s="827"/>
      <c r="S3005" s="832">
        <v>15916.32</v>
      </c>
    </row>
    <row r="3006" spans="1:19" ht="14.45" customHeight="1" x14ac:dyDescent="0.2">
      <c r="A3006" s="821" t="s">
        <v>5435</v>
      </c>
      <c r="B3006" s="822" t="s">
        <v>5824</v>
      </c>
      <c r="C3006" s="822" t="s">
        <v>599</v>
      </c>
      <c r="D3006" s="822" t="s">
        <v>2912</v>
      </c>
      <c r="E3006" s="822" t="s">
        <v>5735</v>
      </c>
      <c r="F3006" s="822" t="s">
        <v>5736</v>
      </c>
      <c r="G3006" s="822" t="s">
        <v>5737</v>
      </c>
      <c r="H3006" s="831"/>
      <c r="I3006" s="831"/>
      <c r="J3006" s="822"/>
      <c r="K3006" s="822"/>
      <c r="L3006" s="831">
        <v>1</v>
      </c>
      <c r="M3006" s="831">
        <v>302</v>
      </c>
      <c r="N3006" s="822">
        <v>1</v>
      </c>
      <c r="O3006" s="822">
        <v>302</v>
      </c>
      <c r="P3006" s="831">
        <v>16</v>
      </c>
      <c r="Q3006" s="831">
        <v>4864</v>
      </c>
      <c r="R3006" s="827">
        <v>16.105960264900663</v>
      </c>
      <c r="S3006" s="832">
        <v>304</v>
      </c>
    </row>
    <row r="3007" spans="1:19" ht="14.45" customHeight="1" x14ac:dyDescent="0.2">
      <c r="A3007" s="821" t="s">
        <v>5435</v>
      </c>
      <c r="B3007" s="822" t="s">
        <v>5824</v>
      </c>
      <c r="C3007" s="822" t="s">
        <v>599</v>
      </c>
      <c r="D3007" s="822" t="s">
        <v>2912</v>
      </c>
      <c r="E3007" s="822" t="s">
        <v>5735</v>
      </c>
      <c r="F3007" s="822" t="s">
        <v>5738</v>
      </c>
      <c r="G3007" s="822" t="s">
        <v>5739</v>
      </c>
      <c r="H3007" s="831">
        <v>2</v>
      </c>
      <c r="I3007" s="831">
        <v>244</v>
      </c>
      <c r="J3007" s="822"/>
      <c r="K3007" s="822">
        <v>122</v>
      </c>
      <c r="L3007" s="831"/>
      <c r="M3007" s="831"/>
      <c r="N3007" s="822"/>
      <c r="O3007" s="822"/>
      <c r="P3007" s="831"/>
      <c r="Q3007" s="831"/>
      <c r="R3007" s="827"/>
      <c r="S3007" s="832"/>
    </row>
    <row r="3008" spans="1:19" ht="14.45" customHeight="1" x14ac:dyDescent="0.2">
      <c r="A3008" s="821" t="s">
        <v>5435</v>
      </c>
      <c r="B3008" s="822" t="s">
        <v>5824</v>
      </c>
      <c r="C3008" s="822" t="s">
        <v>599</v>
      </c>
      <c r="D3008" s="822" t="s">
        <v>2912</v>
      </c>
      <c r="E3008" s="822" t="s">
        <v>5735</v>
      </c>
      <c r="F3008" s="822" t="s">
        <v>5740</v>
      </c>
      <c r="G3008" s="822" t="s">
        <v>5741</v>
      </c>
      <c r="H3008" s="831">
        <v>109</v>
      </c>
      <c r="I3008" s="831">
        <v>16023</v>
      </c>
      <c r="J3008" s="822">
        <v>1.140995513779107</v>
      </c>
      <c r="K3008" s="822">
        <v>147</v>
      </c>
      <c r="L3008" s="831">
        <v>93</v>
      </c>
      <c r="M3008" s="831">
        <v>14043</v>
      </c>
      <c r="N3008" s="822">
        <v>1</v>
      </c>
      <c r="O3008" s="822">
        <v>151</v>
      </c>
      <c r="P3008" s="831">
        <v>178</v>
      </c>
      <c r="Q3008" s="831">
        <v>27234</v>
      </c>
      <c r="R3008" s="827">
        <v>1.9393292031617175</v>
      </c>
      <c r="S3008" s="832">
        <v>153</v>
      </c>
    </row>
    <row r="3009" spans="1:19" ht="14.45" customHeight="1" x14ac:dyDescent="0.2">
      <c r="A3009" s="821" t="s">
        <v>5435</v>
      </c>
      <c r="B3009" s="822" t="s">
        <v>5824</v>
      </c>
      <c r="C3009" s="822" t="s">
        <v>599</v>
      </c>
      <c r="D3009" s="822" t="s">
        <v>2912</v>
      </c>
      <c r="E3009" s="822" t="s">
        <v>5735</v>
      </c>
      <c r="F3009" s="822" t="s">
        <v>5744</v>
      </c>
      <c r="G3009" s="822" t="s">
        <v>5745</v>
      </c>
      <c r="H3009" s="831">
        <v>65</v>
      </c>
      <c r="I3009" s="831">
        <v>2405</v>
      </c>
      <c r="J3009" s="822">
        <v>0.51454856653829695</v>
      </c>
      <c r="K3009" s="822">
        <v>37</v>
      </c>
      <c r="L3009" s="831">
        <v>123</v>
      </c>
      <c r="M3009" s="831">
        <v>4674</v>
      </c>
      <c r="N3009" s="822">
        <v>1</v>
      </c>
      <c r="O3009" s="822">
        <v>38</v>
      </c>
      <c r="P3009" s="831">
        <v>74</v>
      </c>
      <c r="Q3009" s="831">
        <v>2812</v>
      </c>
      <c r="R3009" s="827">
        <v>0.60162601626016265</v>
      </c>
      <c r="S3009" s="832">
        <v>38</v>
      </c>
    </row>
    <row r="3010" spans="1:19" ht="14.45" customHeight="1" x14ac:dyDescent="0.2">
      <c r="A3010" s="821" t="s">
        <v>5435</v>
      </c>
      <c r="B3010" s="822" t="s">
        <v>5824</v>
      </c>
      <c r="C3010" s="822" t="s">
        <v>599</v>
      </c>
      <c r="D3010" s="822" t="s">
        <v>2912</v>
      </c>
      <c r="E3010" s="822" t="s">
        <v>5735</v>
      </c>
      <c r="F3010" s="822" t="s">
        <v>5752</v>
      </c>
      <c r="G3010" s="822" t="s">
        <v>5753</v>
      </c>
      <c r="H3010" s="831">
        <v>815</v>
      </c>
      <c r="I3010" s="831">
        <v>145070</v>
      </c>
      <c r="J3010" s="822">
        <v>0.95346697338153141</v>
      </c>
      <c r="K3010" s="822">
        <v>178</v>
      </c>
      <c r="L3010" s="831">
        <v>850</v>
      </c>
      <c r="M3010" s="831">
        <v>152150</v>
      </c>
      <c r="N3010" s="822">
        <v>1</v>
      </c>
      <c r="O3010" s="822">
        <v>179</v>
      </c>
      <c r="P3010" s="831">
        <v>778</v>
      </c>
      <c r="Q3010" s="831">
        <v>140040</v>
      </c>
      <c r="R3010" s="827">
        <v>0.92040749260598098</v>
      </c>
      <c r="S3010" s="832">
        <v>180</v>
      </c>
    </row>
    <row r="3011" spans="1:19" ht="14.45" customHeight="1" x14ac:dyDescent="0.2">
      <c r="A3011" s="821" t="s">
        <v>5435</v>
      </c>
      <c r="B3011" s="822" t="s">
        <v>5824</v>
      </c>
      <c r="C3011" s="822" t="s">
        <v>599</v>
      </c>
      <c r="D3011" s="822" t="s">
        <v>2912</v>
      </c>
      <c r="E3011" s="822" t="s">
        <v>5735</v>
      </c>
      <c r="F3011" s="822" t="s">
        <v>5845</v>
      </c>
      <c r="G3011" s="822" t="s">
        <v>5846</v>
      </c>
      <c r="H3011" s="831">
        <v>21</v>
      </c>
      <c r="I3011" s="831">
        <v>13272</v>
      </c>
      <c r="J3011" s="822">
        <v>0.61667131307499301</v>
      </c>
      <c r="K3011" s="822">
        <v>632</v>
      </c>
      <c r="L3011" s="831">
        <v>34</v>
      </c>
      <c r="M3011" s="831">
        <v>21522</v>
      </c>
      <c r="N3011" s="822">
        <v>1</v>
      </c>
      <c r="O3011" s="822">
        <v>633</v>
      </c>
      <c r="P3011" s="831"/>
      <c r="Q3011" s="831"/>
      <c r="R3011" s="827"/>
      <c r="S3011" s="832"/>
    </row>
    <row r="3012" spans="1:19" ht="14.45" customHeight="1" x14ac:dyDescent="0.2">
      <c r="A3012" s="821" t="s">
        <v>5435</v>
      </c>
      <c r="B3012" s="822" t="s">
        <v>5824</v>
      </c>
      <c r="C3012" s="822" t="s">
        <v>599</v>
      </c>
      <c r="D3012" s="822" t="s">
        <v>2912</v>
      </c>
      <c r="E3012" s="822" t="s">
        <v>5735</v>
      </c>
      <c r="F3012" s="822" t="s">
        <v>5847</v>
      </c>
      <c r="G3012" s="822" t="s">
        <v>5848</v>
      </c>
      <c r="H3012" s="831">
        <v>23</v>
      </c>
      <c r="I3012" s="831">
        <v>153663</v>
      </c>
      <c r="J3012" s="822">
        <v>0.99790888722927562</v>
      </c>
      <c r="K3012" s="822">
        <v>6681</v>
      </c>
      <c r="L3012" s="831">
        <v>23</v>
      </c>
      <c r="M3012" s="831">
        <v>153985</v>
      </c>
      <c r="N3012" s="822">
        <v>1</v>
      </c>
      <c r="O3012" s="822">
        <v>6695</v>
      </c>
      <c r="P3012" s="831">
        <v>42</v>
      </c>
      <c r="Q3012" s="831">
        <v>281694</v>
      </c>
      <c r="R3012" s="827">
        <v>1.8293600025976555</v>
      </c>
      <c r="S3012" s="832">
        <v>6707</v>
      </c>
    </row>
    <row r="3013" spans="1:19" ht="14.45" customHeight="1" x14ac:dyDescent="0.2">
      <c r="A3013" s="821" t="s">
        <v>5435</v>
      </c>
      <c r="B3013" s="822" t="s">
        <v>5824</v>
      </c>
      <c r="C3013" s="822" t="s">
        <v>599</v>
      </c>
      <c r="D3013" s="822" t="s">
        <v>2912</v>
      </c>
      <c r="E3013" s="822" t="s">
        <v>5735</v>
      </c>
      <c r="F3013" s="822" t="s">
        <v>5851</v>
      </c>
      <c r="G3013" s="822" t="s">
        <v>5852</v>
      </c>
      <c r="H3013" s="831">
        <v>2</v>
      </c>
      <c r="I3013" s="831">
        <v>1448</v>
      </c>
      <c r="J3013" s="822">
        <v>1.9781420765027322</v>
      </c>
      <c r="K3013" s="822">
        <v>724</v>
      </c>
      <c r="L3013" s="831">
        <v>1</v>
      </c>
      <c r="M3013" s="831">
        <v>732</v>
      </c>
      <c r="N3013" s="822">
        <v>1</v>
      </c>
      <c r="O3013" s="822">
        <v>732</v>
      </c>
      <c r="P3013" s="831"/>
      <c r="Q3013" s="831"/>
      <c r="R3013" s="827"/>
      <c r="S3013" s="832"/>
    </row>
    <row r="3014" spans="1:19" ht="14.45" customHeight="1" x14ac:dyDescent="0.2">
      <c r="A3014" s="821" t="s">
        <v>5435</v>
      </c>
      <c r="B3014" s="822" t="s">
        <v>5824</v>
      </c>
      <c r="C3014" s="822" t="s">
        <v>599</v>
      </c>
      <c r="D3014" s="822" t="s">
        <v>2912</v>
      </c>
      <c r="E3014" s="822" t="s">
        <v>5735</v>
      </c>
      <c r="F3014" s="822" t="s">
        <v>5758</v>
      </c>
      <c r="G3014" s="822" t="s">
        <v>5759</v>
      </c>
      <c r="H3014" s="831">
        <v>214</v>
      </c>
      <c r="I3014" s="831">
        <v>52216</v>
      </c>
      <c r="J3014" s="822">
        <v>1.217865889212828</v>
      </c>
      <c r="K3014" s="822">
        <v>244</v>
      </c>
      <c r="L3014" s="831">
        <v>175</v>
      </c>
      <c r="M3014" s="831">
        <v>42875</v>
      </c>
      <c r="N3014" s="822">
        <v>1</v>
      </c>
      <c r="O3014" s="822">
        <v>245</v>
      </c>
      <c r="P3014" s="831">
        <v>322</v>
      </c>
      <c r="Q3014" s="831">
        <v>79212</v>
      </c>
      <c r="R3014" s="827">
        <v>1.8475102040816327</v>
      </c>
      <c r="S3014" s="832">
        <v>246</v>
      </c>
    </row>
    <row r="3015" spans="1:19" ht="14.45" customHeight="1" x14ac:dyDescent="0.2">
      <c r="A3015" s="821" t="s">
        <v>5435</v>
      </c>
      <c r="B3015" s="822" t="s">
        <v>5824</v>
      </c>
      <c r="C3015" s="822" t="s">
        <v>599</v>
      </c>
      <c r="D3015" s="822" t="s">
        <v>2912</v>
      </c>
      <c r="E3015" s="822" t="s">
        <v>5735</v>
      </c>
      <c r="F3015" s="822" t="s">
        <v>5760</v>
      </c>
      <c r="G3015" s="822" t="s">
        <v>5761</v>
      </c>
      <c r="H3015" s="831">
        <v>864</v>
      </c>
      <c r="I3015" s="831">
        <v>28799.970000000008</v>
      </c>
      <c r="J3015" s="822">
        <v>1.2151901458103112</v>
      </c>
      <c r="K3015" s="822">
        <v>33.333298611111118</v>
      </c>
      <c r="L3015" s="831">
        <v>711</v>
      </c>
      <c r="M3015" s="831">
        <v>23699.970000000008</v>
      </c>
      <c r="N3015" s="822">
        <v>1</v>
      </c>
      <c r="O3015" s="822">
        <v>33.333291139240515</v>
      </c>
      <c r="P3015" s="831">
        <v>760</v>
      </c>
      <c r="Q3015" s="831">
        <v>25333.29</v>
      </c>
      <c r="R3015" s="827">
        <v>1.0689165429323324</v>
      </c>
      <c r="S3015" s="832">
        <v>33.333276315789476</v>
      </c>
    </row>
    <row r="3016" spans="1:19" ht="14.45" customHeight="1" x14ac:dyDescent="0.2">
      <c r="A3016" s="821" t="s">
        <v>5435</v>
      </c>
      <c r="B3016" s="822" t="s">
        <v>5824</v>
      </c>
      <c r="C3016" s="822" t="s">
        <v>599</v>
      </c>
      <c r="D3016" s="822" t="s">
        <v>2912</v>
      </c>
      <c r="E3016" s="822" t="s">
        <v>5735</v>
      </c>
      <c r="F3016" s="822" t="s">
        <v>5855</v>
      </c>
      <c r="G3016" s="822" t="s">
        <v>5856</v>
      </c>
      <c r="H3016" s="831">
        <v>43</v>
      </c>
      <c r="I3016" s="831">
        <v>40377</v>
      </c>
      <c r="J3016" s="822">
        <v>0.87475627193552585</v>
      </c>
      <c r="K3016" s="822">
        <v>939</v>
      </c>
      <c r="L3016" s="831">
        <v>49</v>
      </c>
      <c r="M3016" s="831">
        <v>46158</v>
      </c>
      <c r="N3016" s="822">
        <v>1</v>
      </c>
      <c r="O3016" s="822">
        <v>942</v>
      </c>
      <c r="P3016" s="831">
        <v>42</v>
      </c>
      <c r="Q3016" s="831">
        <v>39648</v>
      </c>
      <c r="R3016" s="827">
        <v>0.85896269335759778</v>
      </c>
      <c r="S3016" s="832">
        <v>944</v>
      </c>
    </row>
    <row r="3017" spans="1:19" ht="14.45" customHeight="1" x14ac:dyDescent="0.2">
      <c r="A3017" s="821" t="s">
        <v>5435</v>
      </c>
      <c r="B3017" s="822" t="s">
        <v>5824</v>
      </c>
      <c r="C3017" s="822" t="s">
        <v>599</v>
      </c>
      <c r="D3017" s="822" t="s">
        <v>2912</v>
      </c>
      <c r="E3017" s="822" t="s">
        <v>5735</v>
      </c>
      <c r="F3017" s="822" t="s">
        <v>5762</v>
      </c>
      <c r="G3017" s="822" t="s">
        <v>5763</v>
      </c>
      <c r="H3017" s="831">
        <v>442</v>
      </c>
      <c r="I3017" s="831">
        <v>16354</v>
      </c>
      <c r="J3017" s="822">
        <v>1.4018515343733928</v>
      </c>
      <c r="K3017" s="822">
        <v>37</v>
      </c>
      <c r="L3017" s="831">
        <v>307</v>
      </c>
      <c r="M3017" s="831">
        <v>11666</v>
      </c>
      <c r="N3017" s="822">
        <v>1</v>
      </c>
      <c r="O3017" s="822">
        <v>38</v>
      </c>
      <c r="P3017" s="831">
        <v>320</v>
      </c>
      <c r="Q3017" s="831">
        <v>12160</v>
      </c>
      <c r="R3017" s="827">
        <v>1.0423452768729642</v>
      </c>
      <c r="S3017" s="832">
        <v>38</v>
      </c>
    </row>
    <row r="3018" spans="1:19" ht="14.45" customHeight="1" x14ac:dyDescent="0.2">
      <c r="A3018" s="821" t="s">
        <v>5435</v>
      </c>
      <c r="B3018" s="822" t="s">
        <v>5824</v>
      </c>
      <c r="C3018" s="822" t="s">
        <v>599</v>
      </c>
      <c r="D3018" s="822" t="s">
        <v>2912</v>
      </c>
      <c r="E3018" s="822" t="s">
        <v>5735</v>
      </c>
      <c r="F3018" s="822" t="s">
        <v>5764</v>
      </c>
      <c r="G3018" s="822" t="s">
        <v>5765</v>
      </c>
      <c r="H3018" s="831"/>
      <c r="I3018" s="831"/>
      <c r="J3018" s="822"/>
      <c r="K3018" s="822"/>
      <c r="L3018" s="831"/>
      <c r="M3018" s="831"/>
      <c r="N3018" s="822"/>
      <c r="O3018" s="822"/>
      <c r="P3018" s="831">
        <v>9</v>
      </c>
      <c r="Q3018" s="831">
        <v>792</v>
      </c>
      <c r="R3018" s="827"/>
      <c r="S3018" s="832">
        <v>88</v>
      </c>
    </row>
    <row r="3019" spans="1:19" ht="14.45" customHeight="1" x14ac:dyDescent="0.2">
      <c r="A3019" s="821" t="s">
        <v>5435</v>
      </c>
      <c r="B3019" s="822" t="s">
        <v>5824</v>
      </c>
      <c r="C3019" s="822" t="s">
        <v>599</v>
      </c>
      <c r="D3019" s="822" t="s">
        <v>2912</v>
      </c>
      <c r="E3019" s="822" t="s">
        <v>5735</v>
      </c>
      <c r="F3019" s="822" t="s">
        <v>5766</v>
      </c>
      <c r="G3019" s="822" t="s">
        <v>5767</v>
      </c>
      <c r="H3019" s="831"/>
      <c r="I3019" s="831"/>
      <c r="J3019" s="822"/>
      <c r="K3019" s="822"/>
      <c r="L3019" s="831">
        <v>13</v>
      </c>
      <c r="M3019" s="831">
        <v>429</v>
      </c>
      <c r="N3019" s="822">
        <v>1</v>
      </c>
      <c r="O3019" s="822">
        <v>33</v>
      </c>
      <c r="P3019" s="831">
        <v>7</v>
      </c>
      <c r="Q3019" s="831">
        <v>231</v>
      </c>
      <c r="R3019" s="827">
        <v>0.53846153846153844</v>
      </c>
      <c r="S3019" s="832">
        <v>33</v>
      </c>
    </row>
    <row r="3020" spans="1:19" ht="14.45" customHeight="1" x14ac:dyDescent="0.2">
      <c r="A3020" s="821" t="s">
        <v>5435</v>
      </c>
      <c r="B3020" s="822" t="s">
        <v>5824</v>
      </c>
      <c r="C3020" s="822" t="s">
        <v>599</v>
      </c>
      <c r="D3020" s="822" t="s">
        <v>2912</v>
      </c>
      <c r="E3020" s="822" t="s">
        <v>5735</v>
      </c>
      <c r="F3020" s="822" t="s">
        <v>5857</v>
      </c>
      <c r="G3020" s="822" t="s">
        <v>5858</v>
      </c>
      <c r="H3020" s="831">
        <v>77</v>
      </c>
      <c r="I3020" s="831">
        <v>27335</v>
      </c>
      <c r="J3020" s="822">
        <v>4.4914558001971736</v>
      </c>
      <c r="K3020" s="822">
        <v>355</v>
      </c>
      <c r="L3020" s="831">
        <v>17</v>
      </c>
      <c r="M3020" s="831">
        <v>6086</v>
      </c>
      <c r="N3020" s="822">
        <v>1</v>
      </c>
      <c r="O3020" s="822">
        <v>358</v>
      </c>
      <c r="P3020" s="831"/>
      <c r="Q3020" s="831"/>
      <c r="R3020" s="827"/>
      <c r="S3020" s="832"/>
    </row>
    <row r="3021" spans="1:19" ht="14.45" customHeight="1" x14ac:dyDescent="0.2">
      <c r="A3021" s="821" t="s">
        <v>5435</v>
      </c>
      <c r="B3021" s="822" t="s">
        <v>5824</v>
      </c>
      <c r="C3021" s="822" t="s">
        <v>599</v>
      </c>
      <c r="D3021" s="822" t="s">
        <v>2912</v>
      </c>
      <c r="E3021" s="822" t="s">
        <v>5735</v>
      </c>
      <c r="F3021" s="822" t="s">
        <v>5768</v>
      </c>
      <c r="G3021" s="822" t="s">
        <v>5769</v>
      </c>
      <c r="H3021" s="831">
        <v>41</v>
      </c>
      <c r="I3021" s="831">
        <v>5412</v>
      </c>
      <c r="J3021" s="822">
        <v>0.80177777777777781</v>
      </c>
      <c r="K3021" s="822">
        <v>132</v>
      </c>
      <c r="L3021" s="831">
        <v>50</v>
      </c>
      <c r="M3021" s="831">
        <v>6750</v>
      </c>
      <c r="N3021" s="822">
        <v>1</v>
      </c>
      <c r="O3021" s="822">
        <v>135</v>
      </c>
      <c r="P3021" s="831">
        <v>13</v>
      </c>
      <c r="Q3021" s="831">
        <v>1781</v>
      </c>
      <c r="R3021" s="827">
        <v>0.26385185185185184</v>
      </c>
      <c r="S3021" s="832">
        <v>137</v>
      </c>
    </row>
    <row r="3022" spans="1:19" ht="14.45" customHeight="1" x14ac:dyDescent="0.2">
      <c r="A3022" s="821" t="s">
        <v>5435</v>
      </c>
      <c r="B3022" s="822" t="s">
        <v>5824</v>
      </c>
      <c r="C3022" s="822" t="s">
        <v>599</v>
      </c>
      <c r="D3022" s="822" t="s">
        <v>2912</v>
      </c>
      <c r="E3022" s="822" t="s">
        <v>5735</v>
      </c>
      <c r="F3022" s="822" t="s">
        <v>5770</v>
      </c>
      <c r="G3022" s="822" t="s">
        <v>5771</v>
      </c>
      <c r="H3022" s="831"/>
      <c r="I3022" s="831"/>
      <c r="J3022" s="822"/>
      <c r="K3022" s="822"/>
      <c r="L3022" s="831"/>
      <c r="M3022" s="831"/>
      <c r="N3022" s="822"/>
      <c r="O3022" s="822"/>
      <c r="P3022" s="831">
        <v>0</v>
      </c>
      <c r="Q3022" s="831">
        <v>0</v>
      </c>
      <c r="R3022" s="827"/>
      <c r="S3022" s="832"/>
    </row>
    <row r="3023" spans="1:19" ht="14.45" customHeight="1" x14ac:dyDescent="0.2">
      <c r="A3023" s="821" t="s">
        <v>5435</v>
      </c>
      <c r="B3023" s="822" t="s">
        <v>5824</v>
      </c>
      <c r="C3023" s="822" t="s">
        <v>599</v>
      </c>
      <c r="D3023" s="822" t="s">
        <v>2912</v>
      </c>
      <c r="E3023" s="822" t="s">
        <v>5735</v>
      </c>
      <c r="F3023" s="822" t="s">
        <v>5776</v>
      </c>
      <c r="G3023" s="822" t="s">
        <v>5777</v>
      </c>
      <c r="H3023" s="831">
        <v>29</v>
      </c>
      <c r="I3023" s="831">
        <v>1711</v>
      </c>
      <c r="J3023" s="822">
        <v>0.32240437158469948</v>
      </c>
      <c r="K3023" s="822">
        <v>59</v>
      </c>
      <c r="L3023" s="831">
        <v>87</v>
      </c>
      <c r="M3023" s="831">
        <v>5307</v>
      </c>
      <c r="N3023" s="822">
        <v>1</v>
      </c>
      <c r="O3023" s="822">
        <v>61</v>
      </c>
      <c r="P3023" s="831">
        <v>29</v>
      </c>
      <c r="Q3023" s="831">
        <v>1798</v>
      </c>
      <c r="R3023" s="827">
        <v>0.33879781420765026</v>
      </c>
      <c r="S3023" s="832">
        <v>62</v>
      </c>
    </row>
    <row r="3024" spans="1:19" ht="14.45" customHeight="1" x14ac:dyDescent="0.2">
      <c r="A3024" s="821" t="s">
        <v>5435</v>
      </c>
      <c r="B3024" s="822" t="s">
        <v>5824</v>
      </c>
      <c r="C3024" s="822" t="s">
        <v>599</v>
      </c>
      <c r="D3024" s="822" t="s">
        <v>2912</v>
      </c>
      <c r="E3024" s="822" t="s">
        <v>5735</v>
      </c>
      <c r="F3024" s="822" t="s">
        <v>5782</v>
      </c>
      <c r="G3024" s="822" t="s">
        <v>5783</v>
      </c>
      <c r="H3024" s="831"/>
      <c r="I3024" s="831"/>
      <c r="J3024" s="822"/>
      <c r="K3024" s="822"/>
      <c r="L3024" s="831">
        <v>7</v>
      </c>
      <c r="M3024" s="831">
        <v>812</v>
      </c>
      <c r="N3024" s="822">
        <v>1</v>
      </c>
      <c r="O3024" s="822">
        <v>116</v>
      </c>
      <c r="P3024" s="831">
        <v>1</v>
      </c>
      <c r="Q3024" s="831">
        <v>117</v>
      </c>
      <c r="R3024" s="827">
        <v>0.14408866995073891</v>
      </c>
      <c r="S3024" s="832">
        <v>117</v>
      </c>
    </row>
    <row r="3025" spans="1:19" ht="14.45" customHeight="1" x14ac:dyDescent="0.2">
      <c r="A3025" s="821" t="s">
        <v>5435</v>
      </c>
      <c r="B3025" s="822" t="s">
        <v>5824</v>
      </c>
      <c r="C3025" s="822" t="s">
        <v>599</v>
      </c>
      <c r="D3025" s="822" t="s">
        <v>2912</v>
      </c>
      <c r="E3025" s="822" t="s">
        <v>5735</v>
      </c>
      <c r="F3025" s="822" t="s">
        <v>5863</v>
      </c>
      <c r="G3025" s="822" t="s">
        <v>5864</v>
      </c>
      <c r="H3025" s="831"/>
      <c r="I3025" s="831"/>
      <c r="J3025" s="822"/>
      <c r="K3025" s="822"/>
      <c r="L3025" s="831">
        <v>1</v>
      </c>
      <c r="M3025" s="831">
        <v>3839</v>
      </c>
      <c r="N3025" s="822">
        <v>1</v>
      </c>
      <c r="O3025" s="822">
        <v>3839</v>
      </c>
      <c r="P3025" s="831"/>
      <c r="Q3025" s="831"/>
      <c r="R3025" s="827"/>
      <c r="S3025" s="832"/>
    </row>
    <row r="3026" spans="1:19" ht="14.45" customHeight="1" x14ac:dyDescent="0.2">
      <c r="A3026" s="821" t="s">
        <v>5435</v>
      </c>
      <c r="B3026" s="822" t="s">
        <v>5824</v>
      </c>
      <c r="C3026" s="822" t="s">
        <v>599</v>
      </c>
      <c r="D3026" s="822" t="s">
        <v>2912</v>
      </c>
      <c r="E3026" s="822" t="s">
        <v>5735</v>
      </c>
      <c r="F3026" s="822" t="s">
        <v>5865</v>
      </c>
      <c r="G3026" s="822" t="s">
        <v>5866</v>
      </c>
      <c r="H3026" s="831">
        <v>55</v>
      </c>
      <c r="I3026" s="831">
        <v>106975</v>
      </c>
      <c r="J3026" s="822">
        <v>1.371474358974359</v>
      </c>
      <c r="K3026" s="822">
        <v>1945</v>
      </c>
      <c r="L3026" s="831">
        <v>40</v>
      </c>
      <c r="M3026" s="831">
        <v>78000</v>
      </c>
      <c r="N3026" s="822">
        <v>1</v>
      </c>
      <c r="O3026" s="822">
        <v>1950</v>
      </c>
      <c r="P3026" s="831">
        <v>2</v>
      </c>
      <c r="Q3026" s="831">
        <v>3908</v>
      </c>
      <c r="R3026" s="827">
        <v>5.0102564102564105E-2</v>
      </c>
      <c r="S3026" s="832">
        <v>1954</v>
      </c>
    </row>
    <row r="3027" spans="1:19" ht="14.45" customHeight="1" x14ac:dyDescent="0.2">
      <c r="A3027" s="821" t="s">
        <v>5435</v>
      </c>
      <c r="B3027" s="822" t="s">
        <v>5824</v>
      </c>
      <c r="C3027" s="822" t="s">
        <v>599</v>
      </c>
      <c r="D3027" s="822" t="s">
        <v>2912</v>
      </c>
      <c r="E3027" s="822" t="s">
        <v>5735</v>
      </c>
      <c r="F3027" s="822" t="s">
        <v>5867</v>
      </c>
      <c r="G3027" s="822" t="s">
        <v>5868</v>
      </c>
      <c r="H3027" s="831">
        <v>1</v>
      </c>
      <c r="I3027" s="831">
        <v>301</v>
      </c>
      <c r="J3027" s="822"/>
      <c r="K3027" s="822">
        <v>301</v>
      </c>
      <c r="L3027" s="831"/>
      <c r="M3027" s="831"/>
      <c r="N3027" s="822"/>
      <c r="O3027" s="822"/>
      <c r="P3027" s="831"/>
      <c r="Q3027" s="831"/>
      <c r="R3027" s="827"/>
      <c r="S3027" s="832"/>
    </row>
    <row r="3028" spans="1:19" ht="14.45" customHeight="1" x14ac:dyDescent="0.2">
      <c r="A3028" s="821" t="s">
        <v>5435</v>
      </c>
      <c r="B3028" s="822" t="s">
        <v>5824</v>
      </c>
      <c r="C3028" s="822" t="s">
        <v>599</v>
      </c>
      <c r="D3028" s="822" t="s">
        <v>5433</v>
      </c>
      <c r="E3028" s="822" t="s">
        <v>5437</v>
      </c>
      <c r="F3028" s="822" t="s">
        <v>5438</v>
      </c>
      <c r="G3028" s="822" t="s">
        <v>5439</v>
      </c>
      <c r="H3028" s="831">
        <v>2.2000000000000002</v>
      </c>
      <c r="I3028" s="831">
        <v>119.02000000000001</v>
      </c>
      <c r="J3028" s="822"/>
      <c r="K3028" s="822">
        <v>54.1</v>
      </c>
      <c r="L3028" s="831"/>
      <c r="M3028" s="831"/>
      <c r="N3028" s="822"/>
      <c r="O3028" s="822"/>
      <c r="P3028" s="831"/>
      <c r="Q3028" s="831"/>
      <c r="R3028" s="827"/>
      <c r="S3028" s="832"/>
    </row>
    <row r="3029" spans="1:19" ht="14.45" customHeight="1" x14ac:dyDescent="0.2">
      <c r="A3029" s="821" t="s">
        <v>5435</v>
      </c>
      <c r="B3029" s="822" t="s">
        <v>5824</v>
      </c>
      <c r="C3029" s="822" t="s">
        <v>599</v>
      </c>
      <c r="D3029" s="822" t="s">
        <v>5433</v>
      </c>
      <c r="E3029" s="822" t="s">
        <v>5437</v>
      </c>
      <c r="F3029" s="822" t="s">
        <v>5442</v>
      </c>
      <c r="G3029" s="822" t="s">
        <v>5443</v>
      </c>
      <c r="H3029" s="831">
        <v>0.4</v>
      </c>
      <c r="I3029" s="831">
        <v>5.14</v>
      </c>
      <c r="J3029" s="822"/>
      <c r="K3029" s="822">
        <v>12.849999999999998</v>
      </c>
      <c r="L3029" s="831"/>
      <c r="M3029" s="831"/>
      <c r="N3029" s="822"/>
      <c r="O3029" s="822"/>
      <c r="P3029" s="831"/>
      <c r="Q3029" s="831"/>
      <c r="R3029" s="827"/>
      <c r="S3029" s="832"/>
    </row>
    <row r="3030" spans="1:19" ht="14.45" customHeight="1" x14ac:dyDescent="0.2">
      <c r="A3030" s="821" t="s">
        <v>5435</v>
      </c>
      <c r="B3030" s="822" t="s">
        <v>5824</v>
      </c>
      <c r="C3030" s="822" t="s">
        <v>599</v>
      </c>
      <c r="D3030" s="822" t="s">
        <v>5433</v>
      </c>
      <c r="E3030" s="822" t="s">
        <v>5437</v>
      </c>
      <c r="F3030" s="822" t="s">
        <v>5444</v>
      </c>
      <c r="G3030" s="822" t="s">
        <v>5445</v>
      </c>
      <c r="H3030" s="831">
        <v>5.4</v>
      </c>
      <c r="I3030" s="831">
        <v>1109.1599999999999</v>
      </c>
      <c r="J3030" s="822">
        <v>14.498823529411762</v>
      </c>
      <c r="K3030" s="822">
        <v>205.39999999999995</v>
      </c>
      <c r="L3030" s="831">
        <v>0.5</v>
      </c>
      <c r="M3030" s="831">
        <v>76.5</v>
      </c>
      <c r="N3030" s="822">
        <v>1</v>
      </c>
      <c r="O3030" s="822">
        <v>153</v>
      </c>
      <c r="P3030" s="831"/>
      <c r="Q3030" s="831"/>
      <c r="R3030" s="827"/>
      <c r="S3030" s="832"/>
    </row>
    <row r="3031" spans="1:19" ht="14.45" customHeight="1" x14ac:dyDescent="0.2">
      <c r="A3031" s="821" t="s">
        <v>5435</v>
      </c>
      <c r="B3031" s="822" t="s">
        <v>5824</v>
      </c>
      <c r="C3031" s="822" t="s">
        <v>599</v>
      </c>
      <c r="D3031" s="822" t="s">
        <v>5433</v>
      </c>
      <c r="E3031" s="822" t="s">
        <v>5437</v>
      </c>
      <c r="F3031" s="822" t="s">
        <v>5448</v>
      </c>
      <c r="G3031" s="822" t="s">
        <v>1341</v>
      </c>
      <c r="H3031" s="831">
        <v>107</v>
      </c>
      <c r="I3031" s="831">
        <v>1469.44</v>
      </c>
      <c r="J3031" s="822">
        <v>18.31762652705061</v>
      </c>
      <c r="K3031" s="822">
        <v>13.733084112149534</v>
      </c>
      <c r="L3031" s="831">
        <v>6</v>
      </c>
      <c r="M3031" s="831">
        <v>80.22</v>
      </c>
      <c r="N3031" s="822">
        <v>1</v>
      </c>
      <c r="O3031" s="822">
        <v>13.37</v>
      </c>
      <c r="P3031" s="831"/>
      <c r="Q3031" s="831"/>
      <c r="R3031" s="827"/>
      <c r="S3031" s="832"/>
    </row>
    <row r="3032" spans="1:19" ht="14.45" customHeight="1" x14ac:dyDescent="0.2">
      <c r="A3032" s="821" t="s">
        <v>5435</v>
      </c>
      <c r="B3032" s="822" t="s">
        <v>5824</v>
      </c>
      <c r="C3032" s="822" t="s">
        <v>599</v>
      </c>
      <c r="D3032" s="822" t="s">
        <v>5433</v>
      </c>
      <c r="E3032" s="822" t="s">
        <v>5437</v>
      </c>
      <c r="F3032" s="822" t="s">
        <v>5478</v>
      </c>
      <c r="G3032" s="822"/>
      <c r="H3032" s="831">
        <v>3</v>
      </c>
      <c r="I3032" s="831">
        <v>146.22</v>
      </c>
      <c r="J3032" s="822"/>
      <c r="K3032" s="822">
        <v>48.74</v>
      </c>
      <c r="L3032" s="831"/>
      <c r="M3032" s="831"/>
      <c r="N3032" s="822"/>
      <c r="O3032" s="822"/>
      <c r="P3032" s="831"/>
      <c r="Q3032" s="831"/>
      <c r="R3032" s="827"/>
      <c r="S3032" s="832"/>
    </row>
    <row r="3033" spans="1:19" ht="14.45" customHeight="1" x14ac:dyDescent="0.2">
      <c r="A3033" s="821" t="s">
        <v>5435</v>
      </c>
      <c r="B3033" s="822" t="s">
        <v>5824</v>
      </c>
      <c r="C3033" s="822" t="s">
        <v>599</v>
      </c>
      <c r="D3033" s="822" t="s">
        <v>5433</v>
      </c>
      <c r="E3033" s="822" t="s">
        <v>5437</v>
      </c>
      <c r="F3033" s="822" t="s">
        <v>5480</v>
      </c>
      <c r="G3033" s="822" t="s">
        <v>654</v>
      </c>
      <c r="H3033" s="831">
        <v>0.1</v>
      </c>
      <c r="I3033" s="831">
        <v>7.8</v>
      </c>
      <c r="J3033" s="822"/>
      <c r="K3033" s="822">
        <v>78</v>
      </c>
      <c r="L3033" s="831"/>
      <c r="M3033" s="831"/>
      <c r="N3033" s="822"/>
      <c r="O3033" s="822"/>
      <c r="P3033" s="831"/>
      <c r="Q3033" s="831"/>
      <c r="R3033" s="827"/>
      <c r="S3033" s="832"/>
    </row>
    <row r="3034" spans="1:19" ht="14.45" customHeight="1" x14ac:dyDescent="0.2">
      <c r="A3034" s="821" t="s">
        <v>5435</v>
      </c>
      <c r="B3034" s="822" t="s">
        <v>5824</v>
      </c>
      <c r="C3034" s="822" t="s">
        <v>599</v>
      </c>
      <c r="D3034" s="822" t="s">
        <v>5433</v>
      </c>
      <c r="E3034" s="822" t="s">
        <v>5437</v>
      </c>
      <c r="F3034" s="822" t="s">
        <v>5481</v>
      </c>
      <c r="G3034" s="822" t="s">
        <v>1298</v>
      </c>
      <c r="H3034" s="831">
        <v>9.4</v>
      </c>
      <c r="I3034" s="831">
        <v>1710.87</v>
      </c>
      <c r="J3034" s="822">
        <v>12.192631128848346</v>
      </c>
      <c r="K3034" s="822">
        <v>182.00744680851062</v>
      </c>
      <c r="L3034" s="831">
        <v>0.8</v>
      </c>
      <c r="M3034" s="831">
        <v>140.32</v>
      </c>
      <c r="N3034" s="822">
        <v>1</v>
      </c>
      <c r="O3034" s="822">
        <v>175.39999999999998</v>
      </c>
      <c r="P3034" s="831"/>
      <c r="Q3034" s="831"/>
      <c r="R3034" s="827"/>
      <c r="S3034" s="832"/>
    </row>
    <row r="3035" spans="1:19" ht="14.45" customHeight="1" x14ac:dyDescent="0.2">
      <c r="A3035" s="821" t="s">
        <v>5435</v>
      </c>
      <c r="B3035" s="822" t="s">
        <v>5824</v>
      </c>
      <c r="C3035" s="822" t="s">
        <v>599</v>
      </c>
      <c r="D3035" s="822" t="s">
        <v>5433</v>
      </c>
      <c r="E3035" s="822" t="s">
        <v>5437</v>
      </c>
      <c r="F3035" s="822" t="s">
        <v>5482</v>
      </c>
      <c r="G3035" s="822" t="s">
        <v>816</v>
      </c>
      <c r="H3035" s="831">
        <v>3.8</v>
      </c>
      <c r="I3035" s="831">
        <v>323.57000000000005</v>
      </c>
      <c r="J3035" s="822"/>
      <c r="K3035" s="822">
        <v>85.15000000000002</v>
      </c>
      <c r="L3035" s="831"/>
      <c r="M3035" s="831"/>
      <c r="N3035" s="822"/>
      <c r="O3035" s="822"/>
      <c r="P3035" s="831"/>
      <c r="Q3035" s="831"/>
      <c r="R3035" s="827"/>
      <c r="S3035" s="832"/>
    </row>
    <row r="3036" spans="1:19" ht="14.45" customHeight="1" x14ac:dyDescent="0.2">
      <c r="A3036" s="821" t="s">
        <v>5435</v>
      </c>
      <c r="B3036" s="822" t="s">
        <v>5824</v>
      </c>
      <c r="C3036" s="822" t="s">
        <v>599</v>
      </c>
      <c r="D3036" s="822" t="s">
        <v>5433</v>
      </c>
      <c r="E3036" s="822" t="s">
        <v>5437</v>
      </c>
      <c r="F3036" s="822" t="s">
        <v>5483</v>
      </c>
      <c r="G3036" s="822" t="s">
        <v>3632</v>
      </c>
      <c r="H3036" s="831">
        <v>0.76</v>
      </c>
      <c r="I3036" s="831">
        <v>521.47</v>
      </c>
      <c r="J3036" s="822"/>
      <c r="K3036" s="822">
        <v>686.14473684210532</v>
      </c>
      <c r="L3036" s="831"/>
      <c r="M3036" s="831"/>
      <c r="N3036" s="822"/>
      <c r="O3036" s="822"/>
      <c r="P3036" s="831"/>
      <c r="Q3036" s="831"/>
      <c r="R3036" s="827"/>
      <c r="S3036" s="832"/>
    </row>
    <row r="3037" spans="1:19" ht="14.45" customHeight="1" x14ac:dyDescent="0.2">
      <c r="A3037" s="821" t="s">
        <v>5435</v>
      </c>
      <c r="B3037" s="822" t="s">
        <v>5824</v>
      </c>
      <c r="C3037" s="822" t="s">
        <v>599</v>
      </c>
      <c r="D3037" s="822" t="s">
        <v>5433</v>
      </c>
      <c r="E3037" s="822" t="s">
        <v>5437</v>
      </c>
      <c r="F3037" s="822" t="s">
        <v>5484</v>
      </c>
      <c r="G3037" s="822" t="s">
        <v>3632</v>
      </c>
      <c r="H3037" s="831">
        <v>1</v>
      </c>
      <c r="I3037" s="831">
        <v>171.55</v>
      </c>
      <c r="J3037" s="822"/>
      <c r="K3037" s="822">
        <v>171.55</v>
      </c>
      <c r="L3037" s="831"/>
      <c r="M3037" s="831"/>
      <c r="N3037" s="822"/>
      <c r="O3037" s="822"/>
      <c r="P3037" s="831"/>
      <c r="Q3037" s="831"/>
      <c r="R3037" s="827"/>
      <c r="S3037" s="832"/>
    </row>
    <row r="3038" spans="1:19" ht="14.45" customHeight="1" x14ac:dyDescent="0.2">
      <c r="A3038" s="821" t="s">
        <v>5435</v>
      </c>
      <c r="B3038" s="822" t="s">
        <v>5824</v>
      </c>
      <c r="C3038" s="822" t="s">
        <v>599</v>
      </c>
      <c r="D3038" s="822" t="s">
        <v>5433</v>
      </c>
      <c r="E3038" s="822" t="s">
        <v>5437</v>
      </c>
      <c r="F3038" s="822" t="s">
        <v>5485</v>
      </c>
      <c r="G3038" s="822" t="s">
        <v>3632</v>
      </c>
      <c r="H3038" s="831">
        <v>6.0600000000000005</v>
      </c>
      <c r="I3038" s="831">
        <v>2079.11</v>
      </c>
      <c r="J3038" s="822"/>
      <c r="K3038" s="822">
        <v>343.08745874587459</v>
      </c>
      <c r="L3038" s="831"/>
      <c r="M3038" s="831"/>
      <c r="N3038" s="822"/>
      <c r="O3038" s="822"/>
      <c r="P3038" s="831"/>
      <c r="Q3038" s="831"/>
      <c r="R3038" s="827"/>
      <c r="S3038" s="832"/>
    </row>
    <row r="3039" spans="1:19" ht="14.45" customHeight="1" x14ac:dyDescent="0.2">
      <c r="A3039" s="821" t="s">
        <v>5435</v>
      </c>
      <c r="B3039" s="822" t="s">
        <v>5824</v>
      </c>
      <c r="C3039" s="822" t="s">
        <v>599</v>
      </c>
      <c r="D3039" s="822" t="s">
        <v>5433</v>
      </c>
      <c r="E3039" s="822" t="s">
        <v>5437</v>
      </c>
      <c r="F3039" s="822" t="s">
        <v>5488</v>
      </c>
      <c r="G3039" s="822" t="s">
        <v>5489</v>
      </c>
      <c r="H3039" s="831">
        <v>2.3000000000000003</v>
      </c>
      <c r="I3039" s="831">
        <v>269.79000000000002</v>
      </c>
      <c r="J3039" s="822">
        <v>2.875</v>
      </c>
      <c r="K3039" s="822">
        <v>117.3</v>
      </c>
      <c r="L3039" s="831">
        <v>0.8</v>
      </c>
      <c r="M3039" s="831">
        <v>93.84</v>
      </c>
      <c r="N3039" s="822">
        <v>1</v>
      </c>
      <c r="O3039" s="822">
        <v>117.3</v>
      </c>
      <c r="P3039" s="831"/>
      <c r="Q3039" s="831"/>
      <c r="R3039" s="827"/>
      <c r="S3039" s="832"/>
    </row>
    <row r="3040" spans="1:19" ht="14.45" customHeight="1" x14ac:dyDescent="0.2">
      <c r="A3040" s="821" t="s">
        <v>5435</v>
      </c>
      <c r="B3040" s="822" t="s">
        <v>5824</v>
      </c>
      <c r="C3040" s="822" t="s">
        <v>599</v>
      </c>
      <c r="D3040" s="822" t="s">
        <v>5433</v>
      </c>
      <c r="E3040" s="822" t="s">
        <v>5437</v>
      </c>
      <c r="F3040" s="822" t="s">
        <v>5490</v>
      </c>
      <c r="G3040" s="822" t="s">
        <v>4160</v>
      </c>
      <c r="H3040" s="831">
        <v>2</v>
      </c>
      <c r="I3040" s="831">
        <v>179</v>
      </c>
      <c r="J3040" s="822"/>
      <c r="K3040" s="822">
        <v>89.5</v>
      </c>
      <c r="L3040" s="831"/>
      <c r="M3040" s="831"/>
      <c r="N3040" s="822"/>
      <c r="O3040" s="822"/>
      <c r="P3040" s="831"/>
      <c r="Q3040" s="831"/>
      <c r="R3040" s="827"/>
      <c r="S3040" s="832"/>
    </row>
    <row r="3041" spans="1:19" ht="14.45" customHeight="1" x14ac:dyDescent="0.2">
      <c r="A3041" s="821" t="s">
        <v>5435</v>
      </c>
      <c r="B3041" s="822" t="s">
        <v>5824</v>
      </c>
      <c r="C3041" s="822" t="s">
        <v>599</v>
      </c>
      <c r="D3041" s="822" t="s">
        <v>5433</v>
      </c>
      <c r="E3041" s="822" t="s">
        <v>5437</v>
      </c>
      <c r="F3041" s="822" t="s">
        <v>5491</v>
      </c>
      <c r="G3041" s="822" t="s">
        <v>5492</v>
      </c>
      <c r="H3041" s="831">
        <v>0.4</v>
      </c>
      <c r="I3041" s="831">
        <v>8275.2000000000007</v>
      </c>
      <c r="J3041" s="822"/>
      <c r="K3041" s="822">
        <v>20688</v>
      </c>
      <c r="L3041" s="831"/>
      <c r="M3041" s="831"/>
      <c r="N3041" s="822"/>
      <c r="O3041" s="822"/>
      <c r="P3041" s="831"/>
      <c r="Q3041" s="831"/>
      <c r="R3041" s="827"/>
      <c r="S3041" s="832"/>
    </row>
    <row r="3042" spans="1:19" ht="14.45" customHeight="1" x14ac:dyDescent="0.2">
      <c r="A3042" s="821" t="s">
        <v>5435</v>
      </c>
      <c r="B3042" s="822" t="s">
        <v>5824</v>
      </c>
      <c r="C3042" s="822" t="s">
        <v>599</v>
      </c>
      <c r="D3042" s="822" t="s">
        <v>5433</v>
      </c>
      <c r="E3042" s="822" t="s">
        <v>5437</v>
      </c>
      <c r="F3042" s="822" t="s">
        <v>5493</v>
      </c>
      <c r="G3042" s="822" t="s">
        <v>945</v>
      </c>
      <c r="H3042" s="831">
        <v>0.12</v>
      </c>
      <c r="I3042" s="831">
        <v>24.08</v>
      </c>
      <c r="J3042" s="822"/>
      <c r="K3042" s="822">
        <v>200.66666666666666</v>
      </c>
      <c r="L3042" s="831"/>
      <c r="M3042" s="831"/>
      <c r="N3042" s="822"/>
      <c r="O3042" s="822"/>
      <c r="P3042" s="831"/>
      <c r="Q3042" s="831"/>
      <c r="R3042" s="827"/>
      <c r="S3042" s="832"/>
    </row>
    <row r="3043" spans="1:19" ht="14.45" customHeight="1" x14ac:dyDescent="0.2">
      <c r="A3043" s="821" t="s">
        <v>5435</v>
      </c>
      <c r="B3043" s="822" t="s">
        <v>5824</v>
      </c>
      <c r="C3043" s="822" t="s">
        <v>599</v>
      </c>
      <c r="D3043" s="822" t="s">
        <v>5433</v>
      </c>
      <c r="E3043" s="822" t="s">
        <v>5437</v>
      </c>
      <c r="F3043" s="822" t="s">
        <v>5494</v>
      </c>
      <c r="G3043" s="822" t="s">
        <v>2512</v>
      </c>
      <c r="H3043" s="831">
        <v>22.35</v>
      </c>
      <c r="I3043" s="831">
        <v>52587.16</v>
      </c>
      <c r="J3043" s="822"/>
      <c r="K3043" s="822">
        <v>2352.8930648769574</v>
      </c>
      <c r="L3043" s="831"/>
      <c r="M3043" s="831"/>
      <c r="N3043" s="822"/>
      <c r="O3043" s="822"/>
      <c r="P3043" s="831"/>
      <c r="Q3043" s="831"/>
      <c r="R3043" s="827"/>
      <c r="S3043" s="832"/>
    </row>
    <row r="3044" spans="1:19" ht="14.45" customHeight="1" x14ac:dyDescent="0.2">
      <c r="A3044" s="821" t="s">
        <v>5435</v>
      </c>
      <c r="B3044" s="822" t="s">
        <v>5824</v>
      </c>
      <c r="C3044" s="822" t="s">
        <v>599</v>
      </c>
      <c r="D3044" s="822" t="s">
        <v>5433</v>
      </c>
      <c r="E3044" s="822" t="s">
        <v>5437</v>
      </c>
      <c r="F3044" s="822" t="s">
        <v>5497</v>
      </c>
      <c r="G3044" s="822"/>
      <c r="H3044" s="831">
        <v>0.34</v>
      </c>
      <c r="I3044" s="831">
        <v>169.24</v>
      </c>
      <c r="J3044" s="822"/>
      <c r="K3044" s="822">
        <v>497.76470588235293</v>
      </c>
      <c r="L3044" s="831"/>
      <c r="M3044" s="831"/>
      <c r="N3044" s="822"/>
      <c r="O3044" s="822"/>
      <c r="P3044" s="831"/>
      <c r="Q3044" s="831"/>
      <c r="R3044" s="827"/>
      <c r="S3044" s="832"/>
    </row>
    <row r="3045" spans="1:19" ht="14.45" customHeight="1" x14ac:dyDescent="0.2">
      <c r="A3045" s="821" t="s">
        <v>5435</v>
      </c>
      <c r="B3045" s="822" t="s">
        <v>5824</v>
      </c>
      <c r="C3045" s="822" t="s">
        <v>599</v>
      </c>
      <c r="D3045" s="822" t="s">
        <v>5433</v>
      </c>
      <c r="E3045" s="822" t="s">
        <v>5437</v>
      </c>
      <c r="F3045" s="822" t="s">
        <v>5508</v>
      </c>
      <c r="G3045" s="822" t="s">
        <v>5509</v>
      </c>
      <c r="H3045" s="831">
        <v>3</v>
      </c>
      <c r="I3045" s="831">
        <v>791.34</v>
      </c>
      <c r="J3045" s="822"/>
      <c r="K3045" s="822">
        <v>263.78000000000003</v>
      </c>
      <c r="L3045" s="831"/>
      <c r="M3045" s="831"/>
      <c r="N3045" s="822"/>
      <c r="O3045" s="822"/>
      <c r="P3045" s="831"/>
      <c r="Q3045" s="831"/>
      <c r="R3045" s="827"/>
      <c r="S3045" s="832"/>
    </row>
    <row r="3046" spans="1:19" ht="14.45" customHeight="1" x14ac:dyDescent="0.2">
      <c r="A3046" s="821" t="s">
        <v>5435</v>
      </c>
      <c r="B3046" s="822" t="s">
        <v>5824</v>
      </c>
      <c r="C3046" s="822" t="s">
        <v>599</v>
      </c>
      <c r="D3046" s="822" t="s">
        <v>5433</v>
      </c>
      <c r="E3046" s="822" t="s">
        <v>5437</v>
      </c>
      <c r="F3046" s="822" t="s">
        <v>5517</v>
      </c>
      <c r="G3046" s="822" t="s">
        <v>5509</v>
      </c>
      <c r="H3046" s="831">
        <v>5.48</v>
      </c>
      <c r="I3046" s="831">
        <v>14455.330000000002</v>
      </c>
      <c r="J3046" s="822"/>
      <c r="K3046" s="822">
        <v>2637.8339416058398</v>
      </c>
      <c r="L3046" s="831"/>
      <c r="M3046" s="831"/>
      <c r="N3046" s="822"/>
      <c r="O3046" s="822"/>
      <c r="P3046" s="831"/>
      <c r="Q3046" s="831"/>
      <c r="R3046" s="827"/>
      <c r="S3046" s="832"/>
    </row>
    <row r="3047" spans="1:19" ht="14.45" customHeight="1" x14ac:dyDescent="0.2">
      <c r="A3047" s="821" t="s">
        <v>5435</v>
      </c>
      <c r="B3047" s="822" t="s">
        <v>5824</v>
      </c>
      <c r="C3047" s="822" t="s">
        <v>599</v>
      </c>
      <c r="D3047" s="822" t="s">
        <v>5433</v>
      </c>
      <c r="E3047" s="822" t="s">
        <v>5437</v>
      </c>
      <c r="F3047" s="822" t="s">
        <v>5518</v>
      </c>
      <c r="G3047" s="822" t="s">
        <v>5509</v>
      </c>
      <c r="H3047" s="831">
        <v>1</v>
      </c>
      <c r="I3047" s="831">
        <v>1318.91</v>
      </c>
      <c r="J3047" s="822"/>
      <c r="K3047" s="822">
        <v>1318.91</v>
      </c>
      <c r="L3047" s="831"/>
      <c r="M3047" s="831"/>
      <c r="N3047" s="822"/>
      <c r="O3047" s="822"/>
      <c r="P3047" s="831"/>
      <c r="Q3047" s="831"/>
      <c r="R3047" s="827"/>
      <c r="S3047" s="832"/>
    </row>
    <row r="3048" spans="1:19" ht="14.45" customHeight="1" x14ac:dyDescent="0.2">
      <c r="A3048" s="821" t="s">
        <v>5435</v>
      </c>
      <c r="B3048" s="822" t="s">
        <v>5824</v>
      </c>
      <c r="C3048" s="822" t="s">
        <v>599</v>
      </c>
      <c r="D3048" s="822" t="s">
        <v>5433</v>
      </c>
      <c r="E3048" s="822" t="s">
        <v>5437</v>
      </c>
      <c r="F3048" s="822" t="s">
        <v>5521</v>
      </c>
      <c r="G3048" s="822" t="s">
        <v>2721</v>
      </c>
      <c r="H3048" s="831">
        <v>0.4</v>
      </c>
      <c r="I3048" s="831">
        <v>2692.58</v>
      </c>
      <c r="J3048" s="822"/>
      <c r="K3048" s="822">
        <v>6731.45</v>
      </c>
      <c r="L3048" s="831"/>
      <c r="M3048" s="831"/>
      <c r="N3048" s="822"/>
      <c r="O3048" s="822"/>
      <c r="P3048" s="831"/>
      <c r="Q3048" s="831"/>
      <c r="R3048" s="827"/>
      <c r="S3048" s="832"/>
    </row>
    <row r="3049" spans="1:19" ht="14.45" customHeight="1" x14ac:dyDescent="0.2">
      <c r="A3049" s="821" t="s">
        <v>5435</v>
      </c>
      <c r="B3049" s="822" t="s">
        <v>5824</v>
      </c>
      <c r="C3049" s="822" t="s">
        <v>599</v>
      </c>
      <c r="D3049" s="822" t="s">
        <v>5433</v>
      </c>
      <c r="E3049" s="822" t="s">
        <v>5437</v>
      </c>
      <c r="F3049" s="822" t="s">
        <v>5535</v>
      </c>
      <c r="G3049" s="822" t="s">
        <v>758</v>
      </c>
      <c r="H3049" s="831">
        <v>2.4900000000000002</v>
      </c>
      <c r="I3049" s="831">
        <v>2676.5299999999997</v>
      </c>
      <c r="J3049" s="822">
        <v>14.971919225820885</v>
      </c>
      <c r="K3049" s="822">
        <v>1074.9116465863451</v>
      </c>
      <c r="L3049" s="831">
        <v>0.34</v>
      </c>
      <c r="M3049" s="831">
        <v>178.77</v>
      </c>
      <c r="N3049" s="822">
        <v>1</v>
      </c>
      <c r="O3049" s="822">
        <v>525.79411764705878</v>
      </c>
      <c r="P3049" s="831"/>
      <c r="Q3049" s="831"/>
      <c r="R3049" s="827"/>
      <c r="S3049" s="832"/>
    </row>
    <row r="3050" spans="1:19" ht="14.45" customHeight="1" x14ac:dyDescent="0.2">
      <c r="A3050" s="821" t="s">
        <v>5435</v>
      </c>
      <c r="B3050" s="822" t="s">
        <v>5824</v>
      </c>
      <c r="C3050" s="822" t="s">
        <v>599</v>
      </c>
      <c r="D3050" s="822" t="s">
        <v>5433</v>
      </c>
      <c r="E3050" s="822" t="s">
        <v>5437</v>
      </c>
      <c r="F3050" s="822" t="s">
        <v>5536</v>
      </c>
      <c r="G3050" s="822" t="s">
        <v>758</v>
      </c>
      <c r="H3050" s="831">
        <v>26.310000000000002</v>
      </c>
      <c r="I3050" s="831">
        <v>9370.67</v>
      </c>
      <c r="J3050" s="822">
        <v>21.403997259022383</v>
      </c>
      <c r="K3050" s="822">
        <v>356.16381603952868</v>
      </c>
      <c r="L3050" s="831">
        <v>2</v>
      </c>
      <c r="M3050" s="831">
        <v>437.8</v>
      </c>
      <c r="N3050" s="822">
        <v>1</v>
      </c>
      <c r="O3050" s="822">
        <v>218.9</v>
      </c>
      <c r="P3050" s="831"/>
      <c r="Q3050" s="831"/>
      <c r="R3050" s="827"/>
      <c r="S3050" s="832"/>
    </row>
    <row r="3051" spans="1:19" ht="14.45" customHeight="1" x14ac:dyDescent="0.2">
      <c r="A3051" s="821" t="s">
        <v>5435</v>
      </c>
      <c r="B3051" s="822" t="s">
        <v>5824</v>
      </c>
      <c r="C3051" s="822" t="s">
        <v>599</v>
      </c>
      <c r="D3051" s="822" t="s">
        <v>5433</v>
      </c>
      <c r="E3051" s="822" t="s">
        <v>5437</v>
      </c>
      <c r="F3051" s="822" t="s">
        <v>5537</v>
      </c>
      <c r="G3051" s="822" t="s">
        <v>758</v>
      </c>
      <c r="H3051" s="831">
        <v>23.369999999999997</v>
      </c>
      <c r="I3051" s="831">
        <v>2784.91</v>
      </c>
      <c r="J3051" s="822">
        <v>7.8487965729102074</v>
      </c>
      <c r="K3051" s="822">
        <v>119.16602481814293</v>
      </c>
      <c r="L3051" s="831">
        <v>4.4800000000000004</v>
      </c>
      <c r="M3051" s="831">
        <v>354.82</v>
      </c>
      <c r="N3051" s="822">
        <v>1</v>
      </c>
      <c r="O3051" s="822">
        <v>79.200892857142847</v>
      </c>
      <c r="P3051" s="831"/>
      <c r="Q3051" s="831"/>
      <c r="R3051" s="827"/>
      <c r="S3051" s="832"/>
    </row>
    <row r="3052" spans="1:19" ht="14.45" customHeight="1" x14ac:dyDescent="0.2">
      <c r="A3052" s="821" t="s">
        <v>5435</v>
      </c>
      <c r="B3052" s="822" t="s">
        <v>5824</v>
      </c>
      <c r="C3052" s="822" t="s">
        <v>599</v>
      </c>
      <c r="D3052" s="822" t="s">
        <v>5433</v>
      </c>
      <c r="E3052" s="822" t="s">
        <v>5437</v>
      </c>
      <c r="F3052" s="822" t="s">
        <v>5538</v>
      </c>
      <c r="G3052" s="822" t="s">
        <v>758</v>
      </c>
      <c r="H3052" s="831">
        <v>0.28000000000000003</v>
      </c>
      <c r="I3052" s="831">
        <v>395.26</v>
      </c>
      <c r="J3052" s="822"/>
      <c r="K3052" s="822">
        <v>1411.6428571428569</v>
      </c>
      <c r="L3052" s="831"/>
      <c r="M3052" s="831"/>
      <c r="N3052" s="822"/>
      <c r="O3052" s="822"/>
      <c r="P3052" s="831"/>
      <c r="Q3052" s="831"/>
      <c r="R3052" s="827"/>
      <c r="S3052" s="832"/>
    </row>
    <row r="3053" spans="1:19" ht="14.45" customHeight="1" x14ac:dyDescent="0.2">
      <c r="A3053" s="821" t="s">
        <v>5435</v>
      </c>
      <c r="B3053" s="822" t="s">
        <v>5824</v>
      </c>
      <c r="C3053" s="822" t="s">
        <v>599</v>
      </c>
      <c r="D3053" s="822" t="s">
        <v>5433</v>
      </c>
      <c r="E3053" s="822" t="s">
        <v>5437</v>
      </c>
      <c r="F3053" s="822" t="s">
        <v>5539</v>
      </c>
      <c r="G3053" s="822" t="s">
        <v>1230</v>
      </c>
      <c r="H3053" s="831">
        <v>5.6099999999999994</v>
      </c>
      <c r="I3053" s="831">
        <v>3403.62</v>
      </c>
      <c r="J3053" s="822"/>
      <c r="K3053" s="822">
        <v>606.70588235294122</v>
      </c>
      <c r="L3053" s="831"/>
      <c r="M3053" s="831"/>
      <c r="N3053" s="822"/>
      <c r="O3053" s="822"/>
      <c r="P3053" s="831"/>
      <c r="Q3053" s="831"/>
      <c r="R3053" s="827"/>
      <c r="S3053" s="832"/>
    </row>
    <row r="3054" spans="1:19" ht="14.45" customHeight="1" x14ac:dyDescent="0.2">
      <c r="A3054" s="821" t="s">
        <v>5435</v>
      </c>
      <c r="B3054" s="822" t="s">
        <v>5824</v>
      </c>
      <c r="C3054" s="822" t="s">
        <v>599</v>
      </c>
      <c r="D3054" s="822" t="s">
        <v>5433</v>
      </c>
      <c r="E3054" s="822" t="s">
        <v>5437</v>
      </c>
      <c r="F3054" s="822" t="s">
        <v>5540</v>
      </c>
      <c r="G3054" s="822" t="s">
        <v>1230</v>
      </c>
      <c r="H3054" s="831">
        <v>24.84</v>
      </c>
      <c r="I3054" s="831">
        <v>34303.340000000004</v>
      </c>
      <c r="J3054" s="822"/>
      <c r="K3054" s="822">
        <v>1380.9718196457329</v>
      </c>
      <c r="L3054" s="831"/>
      <c r="M3054" s="831"/>
      <c r="N3054" s="822"/>
      <c r="O3054" s="822"/>
      <c r="P3054" s="831"/>
      <c r="Q3054" s="831"/>
      <c r="R3054" s="827"/>
      <c r="S3054" s="832"/>
    </row>
    <row r="3055" spans="1:19" ht="14.45" customHeight="1" x14ac:dyDescent="0.2">
      <c r="A3055" s="821" t="s">
        <v>5435</v>
      </c>
      <c r="B3055" s="822" t="s">
        <v>5824</v>
      </c>
      <c r="C3055" s="822" t="s">
        <v>599</v>
      </c>
      <c r="D3055" s="822" t="s">
        <v>5433</v>
      </c>
      <c r="E3055" s="822" t="s">
        <v>5437</v>
      </c>
      <c r="F3055" s="822" t="s">
        <v>5543</v>
      </c>
      <c r="G3055" s="822" t="s">
        <v>2512</v>
      </c>
      <c r="H3055" s="831">
        <v>18.36</v>
      </c>
      <c r="I3055" s="831">
        <v>14399.71</v>
      </c>
      <c r="J3055" s="822"/>
      <c r="K3055" s="822">
        <v>784.29793028322433</v>
      </c>
      <c r="L3055" s="831"/>
      <c r="M3055" s="831"/>
      <c r="N3055" s="822"/>
      <c r="O3055" s="822"/>
      <c r="P3055" s="831"/>
      <c r="Q3055" s="831"/>
      <c r="R3055" s="827"/>
      <c r="S3055" s="832"/>
    </row>
    <row r="3056" spans="1:19" ht="14.45" customHeight="1" x14ac:dyDescent="0.2">
      <c r="A3056" s="821" t="s">
        <v>5435</v>
      </c>
      <c r="B3056" s="822" t="s">
        <v>5824</v>
      </c>
      <c r="C3056" s="822" t="s">
        <v>599</v>
      </c>
      <c r="D3056" s="822" t="s">
        <v>5433</v>
      </c>
      <c r="E3056" s="822" t="s">
        <v>5437</v>
      </c>
      <c r="F3056" s="822" t="s">
        <v>5547</v>
      </c>
      <c r="G3056" s="822" t="s">
        <v>912</v>
      </c>
      <c r="H3056" s="831">
        <v>16.649999999999999</v>
      </c>
      <c r="I3056" s="831">
        <v>5834.46</v>
      </c>
      <c r="J3056" s="822">
        <v>32.991009329940631</v>
      </c>
      <c r="K3056" s="822">
        <v>350.41801801801807</v>
      </c>
      <c r="L3056" s="831">
        <v>1.1100000000000001</v>
      </c>
      <c r="M3056" s="831">
        <v>176.85</v>
      </c>
      <c r="N3056" s="822">
        <v>1</v>
      </c>
      <c r="O3056" s="822">
        <v>159.32432432432429</v>
      </c>
      <c r="P3056" s="831"/>
      <c r="Q3056" s="831"/>
      <c r="R3056" s="827"/>
      <c r="S3056" s="832"/>
    </row>
    <row r="3057" spans="1:19" ht="14.45" customHeight="1" x14ac:dyDescent="0.2">
      <c r="A3057" s="821" t="s">
        <v>5435</v>
      </c>
      <c r="B3057" s="822" t="s">
        <v>5824</v>
      </c>
      <c r="C3057" s="822" t="s">
        <v>599</v>
      </c>
      <c r="D3057" s="822" t="s">
        <v>5433</v>
      </c>
      <c r="E3057" s="822" t="s">
        <v>5437</v>
      </c>
      <c r="F3057" s="822" t="s">
        <v>5549</v>
      </c>
      <c r="G3057" s="822" t="s">
        <v>2512</v>
      </c>
      <c r="H3057" s="831">
        <v>13.66</v>
      </c>
      <c r="I3057" s="831">
        <v>3192.4399999999996</v>
      </c>
      <c r="J3057" s="822">
        <v>11.622820111406412</v>
      </c>
      <c r="K3057" s="822">
        <v>233.70717423133232</v>
      </c>
      <c r="L3057" s="831">
        <v>3.03</v>
      </c>
      <c r="M3057" s="831">
        <v>274.67</v>
      </c>
      <c r="N3057" s="822">
        <v>1</v>
      </c>
      <c r="O3057" s="822">
        <v>90.65016501650166</v>
      </c>
      <c r="P3057" s="831"/>
      <c r="Q3057" s="831"/>
      <c r="R3057" s="827"/>
      <c r="S3057" s="832"/>
    </row>
    <row r="3058" spans="1:19" ht="14.45" customHeight="1" x14ac:dyDescent="0.2">
      <c r="A3058" s="821" t="s">
        <v>5435</v>
      </c>
      <c r="B3058" s="822" t="s">
        <v>5824</v>
      </c>
      <c r="C3058" s="822" t="s">
        <v>599</v>
      </c>
      <c r="D3058" s="822" t="s">
        <v>5433</v>
      </c>
      <c r="E3058" s="822" t="s">
        <v>5437</v>
      </c>
      <c r="F3058" s="822" t="s">
        <v>5555</v>
      </c>
      <c r="G3058" s="822" t="s">
        <v>5556</v>
      </c>
      <c r="H3058" s="831">
        <v>2</v>
      </c>
      <c r="I3058" s="831">
        <v>732.02</v>
      </c>
      <c r="J3058" s="822"/>
      <c r="K3058" s="822">
        <v>366.01</v>
      </c>
      <c r="L3058" s="831"/>
      <c r="M3058" s="831"/>
      <c r="N3058" s="822"/>
      <c r="O3058" s="822"/>
      <c r="P3058" s="831"/>
      <c r="Q3058" s="831"/>
      <c r="R3058" s="827"/>
      <c r="S3058" s="832"/>
    </row>
    <row r="3059" spans="1:19" ht="14.45" customHeight="1" x14ac:dyDescent="0.2">
      <c r="A3059" s="821" t="s">
        <v>5435</v>
      </c>
      <c r="B3059" s="822" t="s">
        <v>5824</v>
      </c>
      <c r="C3059" s="822" t="s">
        <v>599</v>
      </c>
      <c r="D3059" s="822" t="s">
        <v>5433</v>
      </c>
      <c r="E3059" s="822" t="s">
        <v>5437</v>
      </c>
      <c r="F3059" s="822" t="s">
        <v>5559</v>
      </c>
      <c r="G3059" s="822" t="s">
        <v>5556</v>
      </c>
      <c r="H3059" s="831">
        <v>1</v>
      </c>
      <c r="I3059" s="831">
        <v>1464.02</v>
      </c>
      <c r="J3059" s="822"/>
      <c r="K3059" s="822">
        <v>1464.02</v>
      </c>
      <c r="L3059" s="831"/>
      <c r="M3059" s="831"/>
      <c r="N3059" s="822"/>
      <c r="O3059" s="822"/>
      <c r="P3059" s="831"/>
      <c r="Q3059" s="831"/>
      <c r="R3059" s="827"/>
      <c r="S3059" s="832"/>
    </row>
    <row r="3060" spans="1:19" ht="14.45" customHeight="1" x14ac:dyDescent="0.2">
      <c r="A3060" s="821" t="s">
        <v>5435</v>
      </c>
      <c r="B3060" s="822" t="s">
        <v>5824</v>
      </c>
      <c r="C3060" s="822" t="s">
        <v>599</v>
      </c>
      <c r="D3060" s="822" t="s">
        <v>5433</v>
      </c>
      <c r="E3060" s="822" t="s">
        <v>5437</v>
      </c>
      <c r="F3060" s="822" t="s">
        <v>5563</v>
      </c>
      <c r="G3060" s="822" t="s">
        <v>5564</v>
      </c>
      <c r="H3060" s="831">
        <v>8.2100000000000009</v>
      </c>
      <c r="I3060" s="831">
        <v>4421.46</v>
      </c>
      <c r="J3060" s="822"/>
      <c r="K3060" s="822">
        <v>538.54567600487201</v>
      </c>
      <c r="L3060" s="831"/>
      <c r="M3060" s="831"/>
      <c r="N3060" s="822"/>
      <c r="O3060" s="822"/>
      <c r="P3060" s="831"/>
      <c r="Q3060" s="831"/>
      <c r="R3060" s="827"/>
      <c r="S3060" s="832"/>
    </row>
    <row r="3061" spans="1:19" ht="14.45" customHeight="1" x14ac:dyDescent="0.2">
      <c r="A3061" s="821" t="s">
        <v>5435</v>
      </c>
      <c r="B3061" s="822" t="s">
        <v>5824</v>
      </c>
      <c r="C3061" s="822" t="s">
        <v>599</v>
      </c>
      <c r="D3061" s="822" t="s">
        <v>5433</v>
      </c>
      <c r="E3061" s="822" t="s">
        <v>5437</v>
      </c>
      <c r="F3061" s="822" t="s">
        <v>5572</v>
      </c>
      <c r="G3061" s="822" t="s">
        <v>2530</v>
      </c>
      <c r="H3061" s="831">
        <v>2</v>
      </c>
      <c r="I3061" s="831">
        <v>3498.16</v>
      </c>
      <c r="J3061" s="822"/>
      <c r="K3061" s="822">
        <v>1749.08</v>
      </c>
      <c r="L3061" s="831"/>
      <c r="M3061" s="831"/>
      <c r="N3061" s="822"/>
      <c r="O3061" s="822"/>
      <c r="P3061" s="831"/>
      <c r="Q3061" s="831"/>
      <c r="R3061" s="827"/>
      <c r="S3061" s="832"/>
    </row>
    <row r="3062" spans="1:19" ht="14.45" customHeight="1" x14ac:dyDescent="0.2">
      <c r="A3062" s="821" t="s">
        <v>5435</v>
      </c>
      <c r="B3062" s="822" t="s">
        <v>5824</v>
      </c>
      <c r="C3062" s="822" t="s">
        <v>599</v>
      </c>
      <c r="D3062" s="822" t="s">
        <v>5433</v>
      </c>
      <c r="E3062" s="822" t="s">
        <v>5437</v>
      </c>
      <c r="F3062" s="822" t="s">
        <v>5573</v>
      </c>
      <c r="G3062" s="822" t="s">
        <v>2645</v>
      </c>
      <c r="H3062" s="831">
        <v>4.95</v>
      </c>
      <c r="I3062" s="831">
        <v>1398.98</v>
      </c>
      <c r="J3062" s="822">
        <v>19.787553041018388</v>
      </c>
      <c r="K3062" s="822">
        <v>282.62222222222221</v>
      </c>
      <c r="L3062" s="831">
        <v>0.25</v>
      </c>
      <c r="M3062" s="831">
        <v>70.7</v>
      </c>
      <c r="N3062" s="822">
        <v>1</v>
      </c>
      <c r="O3062" s="822">
        <v>282.8</v>
      </c>
      <c r="P3062" s="831"/>
      <c r="Q3062" s="831"/>
      <c r="R3062" s="827"/>
      <c r="S3062" s="832"/>
    </row>
    <row r="3063" spans="1:19" ht="14.45" customHeight="1" x14ac:dyDescent="0.2">
      <c r="A3063" s="821" t="s">
        <v>5435</v>
      </c>
      <c r="B3063" s="822" t="s">
        <v>5824</v>
      </c>
      <c r="C3063" s="822" t="s">
        <v>599</v>
      </c>
      <c r="D3063" s="822" t="s">
        <v>5433</v>
      </c>
      <c r="E3063" s="822" t="s">
        <v>5437</v>
      </c>
      <c r="F3063" s="822" t="s">
        <v>5608</v>
      </c>
      <c r="G3063" s="822" t="s">
        <v>2799</v>
      </c>
      <c r="H3063" s="831">
        <v>1</v>
      </c>
      <c r="I3063" s="831">
        <v>20795.5</v>
      </c>
      <c r="J3063" s="822"/>
      <c r="K3063" s="822">
        <v>20795.5</v>
      </c>
      <c r="L3063" s="831"/>
      <c r="M3063" s="831"/>
      <c r="N3063" s="822"/>
      <c r="O3063" s="822"/>
      <c r="P3063" s="831"/>
      <c r="Q3063" s="831"/>
      <c r="R3063" s="827"/>
      <c r="S3063" s="832"/>
    </row>
    <row r="3064" spans="1:19" ht="14.45" customHeight="1" x14ac:dyDescent="0.2">
      <c r="A3064" s="821" t="s">
        <v>5435</v>
      </c>
      <c r="B3064" s="822" t="s">
        <v>5824</v>
      </c>
      <c r="C3064" s="822" t="s">
        <v>599</v>
      </c>
      <c r="D3064" s="822" t="s">
        <v>5433</v>
      </c>
      <c r="E3064" s="822" t="s">
        <v>5437</v>
      </c>
      <c r="F3064" s="822" t="s">
        <v>5609</v>
      </c>
      <c r="G3064" s="822" t="s">
        <v>5610</v>
      </c>
      <c r="H3064" s="831">
        <v>3.2</v>
      </c>
      <c r="I3064" s="831">
        <v>2509.7600000000002</v>
      </c>
      <c r="J3064" s="822"/>
      <c r="K3064" s="822">
        <v>784.30000000000007</v>
      </c>
      <c r="L3064" s="831"/>
      <c r="M3064" s="831"/>
      <c r="N3064" s="822"/>
      <c r="O3064" s="822"/>
      <c r="P3064" s="831"/>
      <c r="Q3064" s="831"/>
      <c r="R3064" s="827"/>
      <c r="S3064" s="832"/>
    </row>
    <row r="3065" spans="1:19" ht="14.45" customHeight="1" x14ac:dyDescent="0.2">
      <c r="A3065" s="821" t="s">
        <v>5435</v>
      </c>
      <c r="B3065" s="822" t="s">
        <v>5824</v>
      </c>
      <c r="C3065" s="822" t="s">
        <v>599</v>
      </c>
      <c r="D3065" s="822" t="s">
        <v>5433</v>
      </c>
      <c r="E3065" s="822" t="s">
        <v>5437</v>
      </c>
      <c r="F3065" s="822" t="s">
        <v>5611</v>
      </c>
      <c r="G3065" s="822" t="s">
        <v>5610</v>
      </c>
      <c r="H3065" s="831">
        <v>27.25</v>
      </c>
      <c r="I3065" s="831">
        <v>6411.64</v>
      </c>
      <c r="J3065" s="822"/>
      <c r="K3065" s="822">
        <v>235.28954128440367</v>
      </c>
      <c r="L3065" s="831"/>
      <c r="M3065" s="831"/>
      <c r="N3065" s="822"/>
      <c r="O3065" s="822"/>
      <c r="P3065" s="831"/>
      <c r="Q3065" s="831"/>
      <c r="R3065" s="827"/>
      <c r="S3065" s="832"/>
    </row>
    <row r="3066" spans="1:19" ht="14.45" customHeight="1" x14ac:dyDescent="0.2">
      <c r="A3066" s="821" t="s">
        <v>5435</v>
      </c>
      <c r="B3066" s="822" t="s">
        <v>5824</v>
      </c>
      <c r="C3066" s="822" t="s">
        <v>599</v>
      </c>
      <c r="D3066" s="822" t="s">
        <v>5433</v>
      </c>
      <c r="E3066" s="822" t="s">
        <v>5437</v>
      </c>
      <c r="F3066" s="822" t="s">
        <v>5612</v>
      </c>
      <c r="G3066" s="822" t="s">
        <v>5610</v>
      </c>
      <c r="H3066" s="831">
        <v>1.6</v>
      </c>
      <c r="I3066" s="831">
        <v>3764.63</v>
      </c>
      <c r="J3066" s="822"/>
      <c r="K3066" s="822">
        <v>2352.8937499999997</v>
      </c>
      <c r="L3066" s="831"/>
      <c r="M3066" s="831"/>
      <c r="N3066" s="822"/>
      <c r="O3066" s="822"/>
      <c r="P3066" s="831"/>
      <c r="Q3066" s="831"/>
      <c r="R3066" s="827"/>
      <c r="S3066" s="832"/>
    </row>
    <row r="3067" spans="1:19" ht="14.45" customHeight="1" x14ac:dyDescent="0.2">
      <c r="A3067" s="821" t="s">
        <v>5435</v>
      </c>
      <c r="B3067" s="822" t="s">
        <v>5824</v>
      </c>
      <c r="C3067" s="822" t="s">
        <v>599</v>
      </c>
      <c r="D3067" s="822" t="s">
        <v>5433</v>
      </c>
      <c r="E3067" s="822" t="s">
        <v>5437</v>
      </c>
      <c r="F3067" s="822" t="s">
        <v>5615</v>
      </c>
      <c r="G3067" s="822" t="s">
        <v>845</v>
      </c>
      <c r="H3067" s="831">
        <v>14.530000000000001</v>
      </c>
      <c r="I3067" s="831">
        <v>9991.68</v>
      </c>
      <c r="J3067" s="822"/>
      <c r="K3067" s="822">
        <v>687.65863730213346</v>
      </c>
      <c r="L3067" s="831"/>
      <c r="M3067" s="831"/>
      <c r="N3067" s="822"/>
      <c r="O3067" s="822"/>
      <c r="P3067" s="831"/>
      <c r="Q3067" s="831"/>
      <c r="R3067" s="827"/>
      <c r="S3067" s="832"/>
    </row>
    <row r="3068" spans="1:19" ht="14.45" customHeight="1" x14ac:dyDescent="0.2">
      <c r="A3068" s="821" t="s">
        <v>5435</v>
      </c>
      <c r="B3068" s="822" t="s">
        <v>5824</v>
      </c>
      <c r="C3068" s="822" t="s">
        <v>599</v>
      </c>
      <c r="D3068" s="822" t="s">
        <v>5433</v>
      </c>
      <c r="E3068" s="822" t="s">
        <v>5437</v>
      </c>
      <c r="F3068" s="822" t="s">
        <v>5616</v>
      </c>
      <c r="G3068" s="822" t="s">
        <v>845</v>
      </c>
      <c r="H3068" s="831">
        <v>5.5</v>
      </c>
      <c r="I3068" s="831">
        <v>756.47</v>
      </c>
      <c r="J3068" s="822"/>
      <c r="K3068" s="822">
        <v>137.54</v>
      </c>
      <c r="L3068" s="831"/>
      <c r="M3068" s="831"/>
      <c r="N3068" s="822"/>
      <c r="O3068" s="822"/>
      <c r="P3068" s="831"/>
      <c r="Q3068" s="831"/>
      <c r="R3068" s="827"/>
      <c r="S3068" s="832"/>
    </row>
    <row r="3069" spans="1:19" ht="14.45" customHeight="1" x14ac:dyDescent="0.2">
      <c r="A3069" s="821" t="s">
        <v>5435</v>
      </c>
      <c r="B3069" s="822" t="s">
        <v>5824</v>
      </c>
      <c r="C3069" s="822" t="s">
        <v>599</v>
      </c>
      <c r="D3069" s="822" t="s">
        <v>5433</v>
      </c>
      <c r="E3069" s="822" t="s">
        <v>5437</v>
      </c>
      <c r="F3069" s="822" t="s">
        <v>5828</v>
      </c>
      <c r="G3069" s="822" t="s">
        <v>660</v>
      </c>
      <c r="H3069" s="831">
        <v>1</v>
      </c>
      <c r="I3069" s="831">
        <v>148.46</v>
      </c>
      <c r="J3069" s="822"/>
      <c r="K3069" s="822">
        <v>148.46</v>
      </c>
      <c r="L3069" s="831"/>
      <c r="M3069" s="831"/>
      <c r="N3069" s="822"/>
      <c r="O3069" s="822"/>
      <c r="P3069" s="831"/>
      <c r="Q3069" s="831"/>
      <c r="R3069" s="827"/>
      <c r="S3069" s="832"/>
    </row>
    <row r="3070" spans="1:19" ht="14.45" customHeight="1" x14ac:dyDescent="0.2">
      <c r="A3070" s="821" t="s">
        <v>5435</v>
      </c>
      <c r="B3070" s="822" t="s">
        <v>5824</v>
      </c>
      <c r="C3070" s="822" t="s">
        <v>599</v>
      </c>
      <c r="D3070" s="822" t="s">
        <v>5433</v>
      </c>
      <c r="E3070" s="822" t="s">
        <v>5437</v>
      </c>
      <c r="F3070" s="822" t="s">
        <v>5627</v>
      </c>
      <c r="G3070" s="822" t="s">
        <v>752</v>
      </c>
      <c r="H3070" s="831">
        <v>9.08</v>
      </c>
      <c r="I3070" s="831">
        <v>1729.68</v>
      </c>
      <c r="J3070" s="822">
        <v>30.023954174622464</v>
      </c>
      <c r="K3070" s="822">
        <v>190.49339207048459</v>
      </c>
      <c r="L3070" s="831">
        <v>0.51</v>
      </c>
      <c r="M3070" s="831">
        <v>57.61</v>
      </c>
      <c r="N3070" s="822">
        <v>1</v>
      </c>
      <c r="O3070" s="822">
        <v>112.96078431372548</v>
      </c>
      <c r="P3070" s="831"/>
      <c r="Q3070" s="831"/>
      <c r="R3070" s="827"/>
      <c r="S3070" s="832"/>
    </row>
    <row r="3071" spans="1:19" ht="14.45" customHeight="1" x14ac:dyDescent="0.2">
      <c r="A3071" s="821" t="s">
        <v>5435</v>
      </c>
      <c r="B3071" s="822" t="s">
        <v>5824</v>
      </c>
      <c r="C3071" s="822" t="s">
        <v>599</v>
      </c>
      <c r="D3071" s="822" t="s">
        <v>5433</v>
      </c>
      <c r="E3071" s="822" t="s">
        <v>5437</v>
      </c>
      <c r="F3071" s="822" t="s">
        <v>5629</v>
      </c>
      <c r="G3071" s="822" t="s">
        <v>1039</v>
      </c>
      <c r="H3071" s="831"/>
      <c r="I3071" s="831"/>
      <c r="J3071" s="822"/>
      <c r="K3071" s="822"/>
      <c r="L3071" s="831">
        <v>2</v>
      </c>
      <c r="M3071" s="831">
        <v>365.8</v>
      </c>
      <c r="N3071" s="822">
        <v>1</v>
      </c>
      <c r="O3071" s="822">
        <v>182.9</v>
      </c>
      <c r="P3071" s="831"/>
      <c r="Q3071" s="831"/>
      <c r="R3071" s="827"/>
      <c r="S3071" s="832"/>
    </row>
    <row r="3072" spans="1:19" ht="14.45" customHeight="1" x14ac:dyDescent="0.2">
      <c r="A3072" s="821" t="s">
        <v>5435</v>
      </c>
      <c r="B3072" s="822" t="s">
        <v>5824</v>
      </c>
      <c r="C3072" s="822" t="s">
        <v>599</v>
      </c>
      <c r="D3072" s="822" t="s">
        <v>5433</v>
      </c>
      <c r="E3072" s="822" t="s">
        <v>5437</v>
      </c>
      <c r="F3072" s="822" t="s">
        <v>5632</v>
      </c>
      <c r="G3072" s="822" t="s">
        <v>1039</v>
      </c>
      <c r="H3072" s="831"/>
      <c r="I3072" s="831"/>
      <c r="J3072" s="822"/>
      <c r="K3072" s="822"/>
      <c r="L3072" s="831">
        <v>0.3</v>
      </c>
      <c r="M3072" s="831">
        <v>29.27</v>
      </c>
      <c r="N3072" s="822">
        <v>1</v>
      </c>
      <c r="O3072" s="822">
        <v>97.566666666666663</v>
      </c>
      <c r="P3072" s="831"/>
      <c r="Q3072" s="831"/>
      <c r="R3072" s="827"/>
      <c r="S3072" s="832"/>
    </row>
    <row r="3073" spans="1:19" ht="14.45" customHeight="1" x14ac:dyDescent="0.2">
      <c r="A3073" s="821" t="s">
        <v>5435</v>
      </c>
      <c r="B3073" s="822" t="s">
        <v>5824</v>
      </c>
      <c r="C3073" s="822" t="s">
        <v>599</v>
      </c>
      <c r="D3073" s="822" t="s">
        <v>5433</v>
      </c>
      <c r="E3073" s="822" t="s">
        <v>5437</v>
      </c>
      <c r="F3073" s="822" t="s">
        <v>5633</v>
      </c>
      <c r="G3073" s="822" t="s">
        <v>1039</v>
      </c>
      <c r="H3073" s="831"/>
      <c r="I3073" s="831"/>
      <c r="J3073" s="822"/>
      <c r="K3073" s="822"/>
      <c r="L3073" s="831">
        <v>0.05</v>
      </c>
      <c r="M3073" s="831">
        <v>21.06</v>
      </c>
      <c r="N3073" s="822">
        <v>1</v>
      </c>
      <c r="O3073" s="822">
        <v>421.19999999999993</v>
      </c>
      <c r="P3073" s="831"/>
      <c r="Q3073" s="831"/>
      <c r="R3073" s="827"/>
      <c r="S3073" s="832"/>
    </row>
    <row r="3074" spans="1:19" ht="14.45" customHeight="1" x14ac:dyDescent="0.2">
      <c r="A3074" s="821" t="s">
        <v>5435</v>
      </c>
      <c r="B3074" s="822" t="s">
        <v>5824</v>
      </c>
      <c r="C3074" s="822" t="s">
        <v>599</v>
      </c>
      <c r="D3074" s="822" t="s">
        <v>5433</v>
      </c>
      <c r="E3074" s="822" t="s">
        <v>5437</v>
      </c>
      <c r="F3074" s="822" t="s">
        <v>5635</v>
      </c>
      <c r="G3074" s="822" t="s">
        <v>5636</v>
      </c>
      <c r="H3074" s="831"/>
      <c r="I3074" s="831"/>
      <c r="J3074" s="822"/>
      <c r="K3074" s="822"/>
      <c r="L3074" s="831">
        <v>1</v>
      </c>
      <c r="M3074" s="831">
        <v>148.1</v>
      </c>
      <c r="N3074" s="822">
        <v>1</v>
      </c>
      <c r="O3074" s="822">
        <v>148.1</v>
      </c>
      <c r="P3074" s="831"/>
      <c r="Q3074" s="831"/>
      <c r="R3074" s="827"/>
      <c r="S3074" s="832"/>
    </row>
    <row r="3075" spans="1:19" ht="14.45" customHeight="1" x14ac:dyDescent="0.2">
      <c r="A3075" s="821" t="s">
        <v>5435</v>
      </c>
      <c r="B3075" s="822" t="s">
        <v>5824</v>
      </c>
      <c r="C3075" s="822" t="s">
        <v>599</v>
      </c>
      <c r="D3075" s="822" t="s">
        <v>5433</v>
      </c>
      <c r="E3075" s="822" t="s">
        <v>5437</v>
      </c>
      <c r="F3075" s="822" t="s">
        <v>5638</v>
      </c>
      <c r="G3075" s="822" t="s">
        <v>2512</v>
      </c>
      <c r="H3075" s="831"/>
      <c r="I3075" s="831"/>
      <c r="J3075" s="822"/>
      <c r="K3075" s="822"/>
      <c r="L3075" s="831">
        <v>2.64</v>
      </c>
      <c r="M3075" s="831">
        <v>1252.08</v>
      </c>
      <c r="N3075" s="822">
        <v>1</v>
      </c>
      <c r="O3075" s="822">
        <v>474.2727272727272</v>
      </c>
      <c r="P3075" s="831"/>
      <c r="Q3075" s="831"/>
      <c r="R3075" s="827"/>
      <c r="S3075" s="832"/>
    </row>
    <row r="3076" spans="1:19" ht="14.45" customHeight="1" x14ac:dyDescent="0.2">
      <c r="A3076" s="821" t="s">
        <v>5435</v>
      </c>
      <c r="B3076" s="822" t="s">
        <v>5824</v>
      </c>
      <c r="C3076" s="822" t="s">
        <v>599</v>
      </c>
      <c r="D3076" s="822" t="s">
        <v>5433</v>
      </c>
      <c r="E3076" s="822" t="s">
        <v>5437</v>
      </c>
      <c r="F3076" s="822" t="s">
        <v>5639</v>
      </c>
      <c r="G3076" s="822" t="s">
        <v>2512</v>
      </c>
      <c r="H3076" s="831"/>
      <c r="I3076" s="831"/>
      <c r="J3076" s="822"/>
      <c r="K3076" s="822"/>
      <c r="L3076" s="831">
        <v>1</v>
      </c>
      <c r="M3076" s="831">
        <v>204.52</v>
      </c>
      <c r="N3076" s="822">
        <v>1</v>
      </c>
      <c r="O3076" s="822">
        <v>204.52</v>
      </c>
      <c r="P3076" s="831"/>
      <c r="Q3076" s="831"/>
      <c r="R3076" s="827"/>
      <c r="S3076" s="832"/>
    </row>
    <row r="3077" spans="1:19" ht="14.45" customHeight="1" x14ac:dyDescent="0.2">
      <c r="A3077" s="821" t="s">
        <v>5435</v>
      </c>
      <c r="B3077" s="822" t="s">
        <v>5824</v>
      </c>
      <c r="C3077" s="822" t="s">
        <v>599</v>
      </c>
      <c r="D3077" s="822" t="s">
        <v>5433</v>
      </c>
      <c r="E3077" s="822" t="s">
        <v>5703</v>
      </c>
      <c r="F3077" s="822" t="s">
        <v>5706</v>
      </c>
      <c r="G3077" s="822" t="s">
        <v>5707</v>
      </c>
      <c r="H3077" s="831">
        <v>14</v>
      </c>
      <c r="I3077" s="831">
        <v>12138</v>
      </c>
      <c r="J3077" s="822">
        <v>21.572913889629433</v>
      </c>
      <c r="K3077" s="822">
        <v>867</v>
      </c>
      <c r="L3077" s="831">
        <v>1</v>
      </c>
      <c r="M3077" s="831">
        <v>562.65</v>
      </c>
      <c r="N3077" s="822">
        <v>1</v>
      </c>
      <c r="O3077" s="822">
        <v>562.65</v>
      </c>
      <c r="P3077" s="831"/>
      <c r="Q3077" s="831"/>
      <c r="R3077" s="827"/>
      <c r="S3077" s="832"/>
    </row>
    <row r="3078" spans="1:19" ht="14.45" customHeight="1" x14ac:dyDescent="0.2">
      <c r="A3078" s="821" t="s">
        <v>5435</v>
      </c>
      <c r="B3078" s="822" t="s">
        <v>5824</v>
      </c>
      <c r="C3078" s="822" t="s">
        <v>599</v>
      </c>
      <c r="D3078" s="822" t="s">
        <v>5433</v>
      </c>
      <c r="E3078" s="822" t="s">
        <v>5703</v>
      </c>
      <c r="F3078" s="822" t="s">
        <v>5708</v>
      </c>
      <c r="G3078" s="822" t="s">
        <v>5709</v>
      </c>
      <c r="H3078" s="831">
        <v>2</v>
      </c>
      <c r="I3078" s="831">
        <v>1928</v>
      </c>
      <c r="J3078" s="822"/>
      <c r="K3078" s="822">
        <v>964</v>
      </c>
      <c r="L3078" s="831"/>
      <c r="M3078" s="831"/>
      <c r="N3078" s="822"/>
      <c r="O3078" s="822"/>
      <c r="P3078" s="831"/>
      <c r="Q3078" s="831"/>
      <c r="R3078" s="827"/>
      <c r="S3078" s="832"/>
    </row>
    <row r="3079" spans="1:19" ht="14.45" customHeight="1" x14ac:dyDescent="0.2">
      <c r="A3079" s="821" t="s">
        <v>5435</v>
      </c>
      <c r="B3079" s="822" t="s">
        <v>5824</v>
      </c>
      <c r="C3079" s="822" t="s">
        <v>599</v>
      </c>
      <c r="D3079" s="822" t="s">
        <v>5433</v>
      </c>
      <c r="E3079" s="822" t="s">
        <v>5735</v>
      </c>
      <c r="F3079" s="822" t="s">
        <v>5740</v>
      </c>
      <c r="G3079" s="822" t="s">
        <v>5741</v>
      </c>
      <c r="H3079" s="831">
        <v>81</v>
      </c>
      <c r="I3079" s="831">
        <v>11907</v>
      </c>
      <c r="J3079" s="822">
        <v>5.6324503311258276</v>
      </c>
      <c r="K3079" s="822">
        <v>147</v>
      </c>
      <c r="L3079" s="831">
        <v>14</v>
      </c>
      <c r="M3079" s="831">
        <v>2114</v>
      </c>
      <c r="N3079" s="822">
        <v>1</v>
      </c>
      <c r="O3079" s="822">
        <v>151</v>
      </c>
      <c r="P3079" s="831"/>
      <c r="Q3079" s="831"/>
      <c r="R3079" s="827"/>
      <c r="S3079" s="832"/>
    </row>
    <row r="3080" spans="1:19" ht="14.45" customHeight="1" x14ac:dyDescent="0.2">
      <c r="A3080" s="821" t="s">
        <v>5435</v>
      </c>
      <c r="B3080" s="822" t="s">
        <v>5824</v>
      </c>
      <c r="C3080" s="822" t="s">
        <v>599</v>
      </c>
      <c r="D3080" s="822" t="s">
        <v>5433</v>
      </c>
      <c r="E3080" s="822" t="s">
        <v>5735</v>
      </c>
      <c r="F3080" s="822" t="s">
        <v>5744</v>
      </c>
      <c r="G3080" s="822" t="s">
        <v>5745</v>
      </c>
      <c r="H3080" s="831">
        <v>35</v>
      </c>
      <c r="I3080" s="831">
        <v>1295</v>
      </c>
      <c r="J3080" s="822">
        <v>3.7865497076023393</v>
      </c>
      <c r="K3080" s="822">
        <v>37</v>
      </c>
      <c r="L3080" s="831">
        <v>9</v>
      </c>
      <c r="M3080" s="831">
        <v>342</v>
      </c>
      <c r="N3080" s="822">
        <v>1</v>
      </c>
      <c r="O3080" s="822">
        <v>38</v>
      </c>
      <c r="P3080" s="831"/>
      <c r="Q3080" s="831"/>
      <c r="R3080" s="827"/>
      <c r="S3080" s="832"/>
    </row>
    <row r="3081" spans="1:19" ht="14.45" customHeight="1" x14ac:dyDescent="0.2">
      <c r="A3081" s="821" t="s">
        <v>5435</v>
      </c>
      <c r="B3081" s="822" t="s">
        <v>5824</v>
      </c>
      <c r="C3081" s="822" t="s">
        <v>599</v>
      </c>
      <c r="D3081" s="822" t="s">
        <v>5433</v>
      </c>
      <c r="E3081" s="822" t="s">
        <v>5735</v>
      </c>
      <c r="F3081" s="822" t="s">
        <v>5752</v>
      </c>
      <c r="G3081" s="822" t="s">
        <v>5753</v>
      </c>
      <c r="H3081" s="831">
        <v>119</v>
      </c>
      <c r="I3081" s="831">
        <v>21182</v>
      </c>
      <c r="J3081" s="822">
        <v>7.8890130353817502</v>
      </c>
      <c r="K3081" s="822">
        <v>178</v>
      </c>
      <c r="L3081" s="831">
        <v>15</v>
      </c>
      <c r="M3081" s="831">
        <v>2685</v>
      </c>
      <c r="N3081" s="822">
        <v>1</v>
      </c>
      <c r="O3081" s="822">
        <v>179</v>
      </c>
      <c r="P3081" s="831"/>
      <c r="Q3081" s="831"/>
      <c r="R3081" s="827"/>
      <c r="S3081" s="832"/>
    </row>
    <row r="3082" spans="1:19" ht="14.45" customHeight="1" x14ac:dyDescent="0.2">
      <c r="A3082" s="821" t="s">
        <v>5435</v>
      </c>
      <c r="B3082" s="822" t="s">
        <v>5824</v>
      </c>
      <c r="C3082" s="822" t="s">
        <v>599</v>
      </c>
      <c r="D3082" s="822" t="s">
        <v>5433</v>
      </c>
      <c r="E3082" s="822" t="s">
        <v>5735</v>
      </c>
      <c r="F3082" s="822" t="s">
        <v>5758</v>
      </c>
      <c r="G3082" s="822" t="s">
        <v>5759</v>
      </c>
      <c r="H3082" s="831">
        <v>197</v>
      </c>
      <c r="I3082" s="831">
        <v>48068</v>
      </c>
      <c r="J3082" s="822">
        <v>8.5302573203194321</v>
      </c>
      <c r="K3082" s="822">
        <v>244</v>
      </c>
      <c r="L3082" s="831">
        <v>23</v>
      </c>
      <c r="M3082" s="831">
        <v>5635</v>
      </c>
      <c r="N3082" s="822">
        <v>1</v>
      </c>
      <c r="O3082" s="822">
        <v>245</v>
      </c>
      <c r="P3082" s="831"/>
      <c r="Q3082" s="831"/>
      <c r="R3082" s="827"/>
      <c r="S3082" s="832"/>
    </row>
    <row r="3083" spans="1:19" ht="14.45" customHeight="1" x14ac:dyDescent="0.2">
      <c r="A3083" s="821" t="s">
        <v>5435</v>
      </c>
      <c r="B3083" s="822" t="s">
        <v>5824</v>
      </c>
      <c r="C3083" s="822" t="s">
        <v>599</v>
      </c>
      <c r="D3083" s="822" t="s">
        <v>5433</v>
      </c>
      <c r="E3083" s="822" t="s">
        <v>5735</v>
      </c>
      <c r="F3083" s="822" t="s">
        <v>5760</v>
      </c>
      <c r="G3083" s="822" t="s">
        <v>5761</v>
      </c>
      <c r="H3083" s="831">
        <v>120</v>
      </c>
      <c r="I3083" s="831">
        <v>3999.99</v>
      </c>
      <c r="J3083" s="822">
        <v>7.9999799999999999</v>
      </c>
      <c r="K3083" s="822">
        <v>33.33325</v>
      </c>
      <c r="L3083" s="831">
        <v>15</v>
      </c>
      <c r="M3083" s="831">
        <v>500</v>
      </c>
      <c r="N3083" s="822">
        <v>1</v>
      </c>
      <c r="O3083" s="822">
        <v>33.333333333333336</v>
      </c>
      <c r="P3083" s="831"/>
      <c r="Q3083" s="831"/>
      <c r="R3083" s="827"/>
      <c r="S3083" s="832"/>
    </row>
    <row r="3084" spans="1:19" ht="14.45" customHeight="1" x14ac:dyDescent="0.2">
      <c r="A3084" s="821" t="s">
        <v>5435</v>
      </c>
      <c r="B3084" s="822" t="s">
        <v>5824</v>
      </c>
      <c r="C3084" s="822" t="s">
        <v>599</v>
      </c>
      <c r="D3084" s="822" t="s">
        <v>5433</v>
      </c>
      <c r="E3084" s="822" t="s">
        <v>5735</v>
      </c>
      <c r="F3084" s="822" t="s">
        <v>5762</v>
      </c>
      <c r="G3084" s="822" t="s">
        <v>5763</v>
      </c>
      <c r="H3084" s="831">
        <v>84</v>
      </c>
      <c r="I3084" s="831">
        <v>3108</v>
      </c>
      <c r="J3084" s="822">
        <v>7.4354066985645932</v>
      </c>
      <c r="K3084" s="822">
        <v>37</v>
      </c>
      <c r="L3084" s="831">
        <v>11</v>
      </c>
      <c r="M3084" s="831">
        <v>418</v>
      </c>
      <c r="N3084" s="822">
        <v>1</v>
      </c>
      <c r="O3084" s="822">
        <v>38</v>
      </c>
      <c r="P3084" s="831"/>
      <c r="Q3084" s="831"/>
      <c r="R3084" s="827"/>
      <c r="S3084" s="832"/>
    </row>
    <row r="3085" spans="1:19" ht="14.45" customHeight="1" x14ac:dyDescent="0.2">
      <c r="A3085" s="821" t="s">
        <v>5435</v>
      </c>
      <c r="B3085" s="822" t="s">
        <v>5824</v>
      </c>
      <c r="C3085" s="822" t="s">
        <v>599</v>
      </c>
      <c r="D3085" s="822" t="s">
        <v>5433</v>
      </c>
      <c r="E3085" s="822" t="s">
        <v>5735</v>
      </c>
      <c r="F3085" s="822" t="s">
        <v>5766</v>
      </c>
      <c r="G3085" s="822" t="s">
        <v>5767</v>
      </c>
      <c r="H3085" s="831">
        <v>9</v>
      </c>
      <c r="I3085" s="831">
        <v>288</v>
      </c>
      <c r="J3085" s="822"/>
      <c r="K3085" s="822">
        <v>32</v>
      </c>
      <c r="L3085" s="831"/>
      <c r="M3085" s="831"/>
      <c r="N3085" s="822"/>
      <c r="O3085" s="822"/>
      <c r="P3085" s="831"/>
      <c r="Q3085" s="831"/>
      <c r="R3085" s="827"/>
      <c r="S3085" s="832"/>
    </row>
    <row r="3086" spans="1:19" ht="14.45" customHeight="1" x14ac:dyDescent="0.2">
      <c r="A3086" s="821" t="s">
        <v>5435</v>
      </c>
      <c r="B3086" s="822" t="s">
        <v>5824</v>
      </c>
      <c r="C3086" s="822" t="s">
        <v>599</v>
      </c>
      <c r="D3086" s="822" t="s">
        <v>5433</v>
      </c>
      <c r="E3086" s="822" t="s">
        <v>5735</v>
      </c>
      <c r="F3086" s="822" t="s">
        <v>5857</v>
      </c>
      <c r="G3086" s="822" t="s">
        <v>5858</v>
      </c>
      <c r="H3086" s="831">
        <v>1</v>
      </c>
      <c r="I3086" s="831">
        <v>355</v>
      </c>
      <c r="J3086" s="822"/>
      <c r="K3086" s="822">
        <v>355</v>
      </c>
      <c r="L3086" s="831"/>
      <c r="M3086" s="831"/>
      <c r="N3086" s="822"/>
      <c r="O3086" s="822"/>
      <c r="P3086" s="831"/>
      <c r="Q3086" s="831"/>
      <c r="R3086" s="827"/>
      <c r="S3086" s="832"/>
    </row>
    <row r="3087" spans="1:19" ht="14.45" customHeight="1" x14ac:dyDescent="0.2">
      <c r="A3087" s="821" t="s">
        <v>5435</v>
      </c>
      <c r="B3087" s="822" t="s">
        <v>5824</v>
      </c>
      <c r="C3087" s="822" t="s">
        <v>599</v>
      </c>
      <c r="D3087" s="822" t="s">
        <v>5433</v>
      </c>
      <c r="E3087" s="822" t="s">
        <v>5735</v>
      </c>
      <c r="F3087" s="822" t="s">
        <v>5768</v>
      </c>
      <c r="G3087" s="822" t="s">
        <v>5769</v>
      </c>
      <c r="H3087" s="831">
        <v>31</v>
      </c>
      <c r="I3087" s="831">
        <v>4092</v>
      </c>
      <c r="J3087" s="822"/>
      <c r="K3087" s="822">
        <v>132</v>
      </c>
      <c r="L3087" s="831"/>
      <c r="M3087" s="831"/>
      <c r="N3087" s="822"/>
      <c r="O3087" s="822"/>
      <c r="P3087" s="831"/>
      <c r="Q3087" s="831"/>
      <c r="R3087" s="827"/>
      <c r="S3087" s="832"/>
    </row>
    <row r="3088" spans="1:19" ht="14.45" customHeight="1" x14ac:dyDescent="0.2">
      <c r="A3088" s="821" t="s">
        <v>5435</v>
      </c>
      <c r="B3088" s="822" t="s">
        <v>5824</v>
      </c>
      <c r="C3088" s="822" t="s">
        <v>599</v>
      </c>
      <c r="D3088" s="822" t="s">
        <v>5433</v>
      </c>
      <c r="E3088" s="822" t="s">
        <v>5735</v>
      </c>
      <c r="F3088" s="822" t="s">
        <v>5776</v>
      </c>
      <c r="G3088" s="822" t="s">
        <v>5777</v>
      </c>
      <c r="H3088" s="831">
        <v>50</v>
      </c>
      <c r="I3088" s="831">
        <v>2950</v>
      </c>
      <c r="J3088" s="822">
        <v>6.0450819672131146</v>
      </c>
      <c r="K3088" s="822">
        <v>59</v>
      </c>
      <c r="L3088" s="831">
        <v>8</v>
      </c>
      <c r="M3088" s="831">
        <v>488</v>
      </c>
      <c r="N3088" s="822">
        <v>1</v>
      </c>
      <c r="O3088" s="822">
        <v>61</v>
      </c>
      <c r="P3088" s="831"/>
      <c r="Q3088" s="831"/>
      <c r="R3088" s="827"/>
      <c r="S3088" s="832"/>
    </row>
    <row r="3089" spans="1:19" ht="14.45" customHeight="1" x14ac:dyDescent="0.2">
      <c r="A3089" s="821" t="s">
        <v>5435</v>
      </c>
      <c r="B3089" s="822" t="s">
        <v>5824</v>
      </c>
      <c r="C3089" s="822" t="s">
        <v>599</v>
      </c>
      <c r="D3089" s="822" t="s">
        <v>5426</v>
      </c>
      <c r="E3089" s="822" t="s">
        <v>5735</v>
      </c>
      <c r="F3089" s="822" t="s">
        <v>5738</v>
      </c>
      <c r="G3089" s="822" t="s">
        <v>5739</v>
      </c>
      <c r="H3089" s="831">
        <v>1</v>
      </c>
      <c r="I3089" s="831">
        <v>122</v>
      </c>
      <c r="J3089" s="822"/>
      <c r="K3089" s="822">
        <v>122</v>
      </c>
      <c r="L3089" s="831"/>
      <c r="M3089" s="831"/>
      <c r="N3089" s="822"/>
      <c r="O3089" s="822"/>
      <c r="P3089" s="831"/>
      <c r="Q3089" s="831"/>
      <c r="R3089" s="827"/>
      <c r="S3089" s="832"/>
    </row>
    <row r="3090" spans="1:19" ht="14.45" customHeight="1" x14ac:dyDescent="0.2">
      <c r="A3090" s="821" t="s">
        <v>5435</v>
      </c>
      <c r="B3090" s="822" t="s">
        <v>5824</v>
      </c>
      <c r="C3090" s="822" t="s">
        <v>599</v>
      </c>
      <c r="D3090" s="822" t="s">
        <v>2889</v>
      </c>
      <c r="E3090" s="822" t="s">
        <v>5437</v>
      </c>
      <c r="F3090" s="822" t="s">
        <v>5515</v>
      </c>
      <c r="G3090" s="822" t="s">
        <v>5516</v>
      </c>
      <c r="H3090" s="831"/>
      <c r="I3090" s="831"/>
      <c r="J3090" s="822"/>
      <c r="K3090" s="822"/>
      <c r="L3090" s="831"/>
      <c r="M3090" s="831"/>
      <c r="N3090" s="822"/>
      <c r="O3090" s="822"/>
      <c r="P3090" s="831">
        <v>1</v>
      </c>
      <c r="Q3090" s="831">
        <v>6706.6</v>
      </c>
      <c r="R3090" s="827"/>
      <c r="S3090" s="832">
        <v>6706.6</v>
      </c>
    </row>
    <row r="3091" spans="1:19" ht="14.45" customHeight="1" x14ac:dyDescent="0.2">
      <c r="A3091" s="821" t="s">
        <v>5435</v>
      </c>
      <c r="B3091" s="822" t="s">
        <v>5824</v>
      </c>
      <c r="C3091" s="822" t="s">
        <v>599</v>
      </c>
      <c r="D3091" s="822" t="s">
        <v>2889</v>
      </c>
      <c r="E3091" s="822" t="s">
        <v>5735</v>
      </c>
      <c r="F3091" s="822" t="s">
        <v>5744</v>
      </c>
      <c r="G3091" s="822" t="s">
        <v>5745</v>
      </c>
      <c r="H3091" s="831"/>
      <c r="I3091" s="831"/>
      <c r="J3091" s="822"/>
      <c r="K3091" s="822"/>
      <c r="L3091" s="831"/>
      <c r="M3091" s="831"/>
      <c r="N3091" s="822"/>
      <c r="O3091" s="822"/>
      <c r="P3091" s="831">
        <v>11</v>
      </c>
      <c r="Q3091" s="831">
        <v>418</v>
      </c>
      <c r="R3091" s="827"/>
      <c r="S3091" s="832">
        <v>38</v>
      </c>
    </row>
    <row r="3092" spans="1:19" ht="14.45" customHeight="1" x14ac:dyDescent="0.2">
      <c r="A3092" s="821" t="s">
        <v>5435</v>
      </c>
      <c r="B3092" s="822" t="s">
        <v>5824</v>
      </c>
      <c r="C3092" s="822" t="s">
        <v>599</v>
      </c>
      <c r="D3092" s="822" t="s">
        <v>2889</v>
      </c>
      <c r="E3092" s="822" t="s">
        <v>5735</v>
      </c>
      <c r="F3092" s="822" t="s">
        <v>5760</v>
      </c>
      <c r="G3092" s="822" t="s">
        <v>5761</v>
      </c>
      <c r="H3092" s="831"/>
      <c r="I3092" s="831"/>
      <c r="J3092" s="822"/>
      <c r="K3092" s="822"/>
      <c r="L3092" s="831"/>
      <c r="M3092" s="831"/>
      <c r="N3092" s="822"/>
      <c r="O3092" s="822"/>
      <c r="P3092" s="831">
        <v>25</v>
      </c>
      <c r="Q3092" s="831">
        <v>833.33</v>
      </c>
      <c r="R3092" s="827"/>
      <c r="S3092" s="832">
        <v>33.333200000000005</v>
      </c>
    </row>
    <row r="3093" spans="1:19" ht="14.45" customHeight="1" x14ac:dyDescent="0.2">
      <c r="A3093" s="821" t="s">
        <v>5435</v>
      </c>
      <c r="B3093" s="822" t="s">
        <v>5824</v>
      </c>
      <c r="C3093" s="822" t="s">
        <v>599</v>
      </c>
      <c r="D3093" s="822" t="s">
        <v>2889</v>
      </c>
      <c r="E3093" s="822" t="s">
        <v>5735</v>
      </c>
      <c r="F3093" s="822" t="s">
        <v>5762</v>
      </c>
      <c r="G3093" s="822" t="s">
        <v>5763</v>
      </c>
      <c r="H3093" s="831"/>
      <c r="I3093" s="831"/>
      <c r="J3093" s="822"/>
      <c r="K3093" s="822"/>
      <c r="L3093" s="831"/>
      <c r="M3093" s="831"/>
      <c r="N3093" s="822"/>
      <c r="O3093" s="822"/>
      <c r="P3093" s="831">
        <v>14</v>
      </c>
      <c r="Q3093" s="831">
        <v>532</v>
      </c>
      <c r="R3093" s="827"/>
      <c r="S3093" s="832">
        <v>38</v>
      </c>
    </row>
    <row r="3094" spans="1:19" ht="14.45" customHeight="1" x14ac:dyDescent="0.2">
      <c r="A3094" s="821" t="s">
        <v>5435</v>
      </c>
      <c r="B3094" s="822" t="s">
        <v>5824</v>
      </c>
      <c r="C3094" s="822" t="s">
        <v>599</v>
      </c>
      <c r="D3094" s="822" t="s">
        <v>2889</v>
      </c>
      <c r="E3094" s="822" t="s">
        <v>5735</v>
      </c>
      <c r="F3094" s="822" t="s">
        <v>5766</v>
      </c>
      <c r="G3094" s="822" t="s">
        <v>5767</v>
      </c>
      <c r="H3094" s="831"/>
      <c r="I3094" s="831"/>
      <c r="J3094" s="822"/>
      <c r="K3094" s="822"/>
      <c r="L3094" s="831"/>
      <c r="M3094" s="831"/>
      <c r="N3094" s="822"/>
      <c r="O3094" s="822"/>
      <c r="P3094" s="831">
        <v>1</v>
      </c>
      <c r="Q3094" s="831">
        <v>33</v>
      </c>
      <c r="R3094" s="827"/>
      <c r="S3094" s="832">
        <v>33</v>
      </c>
    </row>
    <row r="3095" spans="1:19" ht="14.45" customHeight="1" x14ac:dyDescent="0.2">
      <c r="A3095" s="821" t="s">
        <v>5435</v>
      </c>
      <c r="B3095" s="822" t="s">
        <v>5824</v>
      </c>
      <c r="C3095" s="822" t="s">
        <v>599</v>
      </c>
      <c r="D3095" s="822" t="s">
        <v>2889</v>
      </c>
      <c r="E3095" s="822" t="s">
        <v>5735</v>
      </c>
      <c r="F3095" s="822" t="s">
        <v>5857</v>
      </c>
      <c r="G3095" s="822" t="s">
        <v>5858</v>
      </c>
      <c r="H3095" s="831"/>
      <c r="I3095" s="831"/>
      <c r="J3095" s="822"/>
      <c r="K3095" s="822"/>
      <c r="L3095" s="831"/>
      <c r="M3095" s="831"/>
      <c r="N3095" s="822"/>
      <c r="O3095" s="822"/>
      <c r="P3095" s="831">
        <v>25</v>
      </c>
      <c r="Q3095" s="831">
        <v>9000</v>
      </c>
      <c r="R3095" s="827"/>
      <c r="S3095" s="832">
        <v>360</v>
      </c>
    </row>
    <row r="3096" spans="1:19" ht="14.45" customHeight="1" x14ac:dyDescent="0.2">
      <c r="A3096" s="821" t="s">
        <v>5435</v>
      </c>
      <c r="B3096" s="822" t="s">
        <v>5824</v>
      </c>
      <c r="C3096" s="822" t="s">
        <v>599</v>
      </c>
      <c r="D3096" s="822" t="s">
        <v>2913</v>
      </c>
      <c r="E3096" s="822" t="s">
        <v>5735</v>
      </c>
      <c r="F3096" s="822" t="s">
        <v>5762</v>
      </c>
      <c r="G3096" s="822" t="s">
        <v>5763</v>
      </c>
      <c r="H3096" s="831"/>
      <c r="I3096" s="831"/>
      <c r="J3096" s="822"/>
      <c r="K3096" s="822"/>
      <c r="L3096" s="831"/>
      <c r="M3096" s="831"/>
      <c r="N3096" s="822"/>
      <c r="O3096" s="822"/>
      <c r="P3096" s="831">
        <v>1</v>
      </c>
      <c r="Q3096" s="831">
        <v>38</v>
      </c>
      <c r="R3096" s="827"/>
      <c r="S3096" s="832">
        <v>38</v>
      </c>
    </row>
    <row r="3097" spans="1:19" ht="14.45" customHeight="1" x14ac:dyDescent="0.2">
      <c r="A3097" s="821" t="s">
        <v>5435</v>
      </c>
      <c r="B3097" s="822" t="s">
        <v>5824</v>
      </c>
      <c r="C3097" s="822" t="s">
        <v>599</v>
      </c>
      <c r="D3097" s="822" t="s">
        <v>2906</v>
      </c>
      <c r="E3097" s="822" t="s">
        <v>5437</v>
      </c>
      <c r="F3097" s="822" t="s">
        <v>5440</v>
      </c>
      <c r="G3097" s="822" t="s">
        <v>5439</v>
      </c>
      <c r="H3097" s="831"/>
      <c r="I3097" s="831"/>
      <c r="J3097" s="822"/>
      <c r="K3097" s="822"/>
      <c r="L3097" s="831">
        <v>1.6</v>
      </c>
      <c r="M3097" s="831">
        <v>174.19</v>
      </c>
      <c r="N3097" s="822">
        <v>1</v>
      </c>
      <c r="O3097" s="822">
        <v>108.86874999999999</v>
      </c>
      <c r="P3097" s="831"/>
      <c r="Q3097" s="831"/>
      <c r="R3097" s="827"/>
      <c r="S3097" s="832"/>
    </row>
    <row r="3098" spans="1:19" ht="14.45" customHeight="1" x14ac:dyDescent="0.2">
      <c r="A3098" s="821" t="s">
        <v>5435</v>
      </c>
      <c r="B3098" s="822" t="s">
        <v>5824</v>
      </c>
      <c r="C3098" s="822" t="s">
        <v>599</v>
      </c>
      <c r="D3098" s="822" t="s">
        <v>2906</v>
      </c>
      <c r="E3098" s="822" t="s">
        <v>5437</v>
      </c>
      <c r="F3098" s="822" t="s">
        <v>5442</v>
      </c>
      <c r="G3098" s="822" t="s">
        <v>5443</v>
      </c>
      <c r="H3098" s="831"/>
      <c r="I3098" s="831"/>
      <c r="J3098" s="822"/>
      <c r="K3098" s="822"/>
      <c r="L3098" s="831">
        <v>2.2000000000000002</v>
      </c>
      <c r="M3098" s="831">
        <v>28.299999999999997</v>
      </c>
      <c r="N3098" s="822">
        <v>1</v>
      </c>
      <c r="O3098" s="822">
        <v>12.863636363636362</v>
      </c>
      <c r="P3098" s="831">
        <v>1.8</v>
      </c>
      <c r="Q3098" s="831">
        <v>23.15</v>
      </c>
      <c r="R3098" s="827">
        <v>0.8180212014134276</v>
      </c>
      <c r="S3098" s="832">
        <v>12.861111111111111</v>
      </c>
    </row>
    <row r="3099" spans="1:19" ht="14.45" customHeight="1" x14ac:dyDescent="0.2">
      <c r="A3099" s="821" t="s">
        <v>5435</v>
      </c>
      <c r="B3099" s="822" t="s">
        <v>5824</v>
      </c>
      <c r="C3099" s="822" t="s">
        <v>599</v>
      </c>
      <c r="D3099" s="822" t="s">
        <v>2906</v>
      </c>
      <c r="E3099" s="822" t="s">
        <v>5437</v>
      </c>
      <c r="F3099" s="822" t="s">
        <v>5444</v>
      </c>
      <c r="G3099" s="822" t="s">
        <v>5445</v>
      </c>
      <c r="H3099" s="831"/>
      <c r="I3099" s="831"/>
      <c r="J3099" s="822"/>
      <c r="K3099" s="822"/>
      <c r="L3099" s="831">
        <v>0.2</v>
      </c>
      <c r="M3099" s="831">
        <v>41.08</v>
      </c>
      <c r="N3099" s="822">
        <v>1</v>
      </c>
      <c r="O3099" s="822">
        <v>205.39999999999998</v>
      </c>
      <c r="P3099" s="831">
        <v>1.8</v>
      </c>
      <c r="Q3099" s="831">
        <v>369.71999999999997</v>
      </c>
      <c r="R3099" s="827">
        <v>9</v>
      </c>
      <c r="S3099" s="832">
        <v>205.39999999999998</v>
      </c>
    </row>
    <row r="3100" spans="1:19" ht="14.45" customHeight="1" x14ac:dyDescent="0.2">
      <c r="A3100" s="821" t="s">
        <v>5435</v>
      </c>
      <c r="B3100" s="822" t="s">
        <v>5824</v>
      </c>
      <c r="C3100" s="822" t="s">
        <v>599</v>
      </c>
      <c r="D3100" s="822" t="s">
        <v>2906</v>
      </c>
      <c r="E3100" s="822" t="s">
        <v>5437</v>
      </c>
      <c r="F3100" s="822" t="s">
        <v>5481</v>
      </c>
      <c r="G3100" s="822" t="s">
        <v>1298</v>
      </c>
      <c r="H3100" s="831"/>
      <c r="I3100" s="831"/>
      <c r="J3100" s="822"/>
      <c r="K3100" s="822"/>
      <c r="L3100" s="831">
        <v>0.4</v>
      </c>
      <c r="M3100" s="831">
        <v>70.099999999999994</v>
      </c>
      <c r="N3100" s="822">
        <v>1</v>
      </c>
      <c r="O3100" s="822">
        <v>175.24999999999997</v>
      </c>
      <c r="P3100" s="831">
        <v>2.8000000000000003</v>
      </c>
      <c r="Q3100" s="831">
        <v>490.56</v>
      </c>
      <c r="R3100" s="827">
        <v>6.9980028530670477</v>
      </c>
      <c r="S3100" s="832">
        <v>175.2</v>
      </c>
    </row>
    <row r="3101" spans="1:19" ht="14.45" customHeight="1" x14ac:dyDescent="0.2">
      <c r="A3101" s="821" t="s">
        <v>5435</v>
      </c>
      <c r="B3101" s="822" t="s">
        <v>5824</v>
      </c>
      <c r="C3101" s="822" t="s">
        <v>599</v>
      </c>
      <c r="D3101" s="822" t="s">
        <v>2906</v>
      </c>
      <c r="E3101" s="822" t="s">
        <v>5437</v>
      </c>
      <c r="F3101" s="822" t="s">
        <v>5482</v>
      </c>
      <c r="G3101" s="822" t="s">
        <v>816</v>
      </c>
      <c r="H3101" s="831"/>
      <c r="I3101" s="831"/>
      <c r="J3101" s="822"/>
      <c r="K3101" s="822"/>
      <c r="L3101" s="831">
        <v>0.2</v>
      </c>
      <c r="M3101" s="831">
        <v>12.03</v>
      </c>
      <c r="N3101" s="822">
        <v>1</v>
      </c>
      <c r="O3101" s="822">
        <v>60.149999999999991</v>
      </c>
      <c r="P3101" s="831">
        <v>7.1999999999999993</v>
      </c>
      <c r="Q3101" s="831">
        <v>430.20000000000005</v>
      </c>
      <c r="R3101" s="827">
        <v>35.760598503740653</v>
      </c>
      <c r="S3101" s="832">
        <v>59.750000000000014</v>
      </c>
    </row>
    <row r="3102" spans="1:19" ht="14.45" customHeight="1" x14ac:dyDescent="0.2">
      <c r="A3102" s="821" t="s">
        <v>5435</v>
      </c>
      <c r="B3102" s="822" t="s">
        <v>5824</v>
      </c>
      <c r="C3102" s="822" t="s">
        <v>599</v>
      </c>
      <c r="D3102" s="822" t="s">
        <v>2906</v>
      </c>
      <c r="E3102" s="822" t="s">
        <v>5437</v>
      </c>
      <c r="F3102" s="822" t="s">
        <v>5488</v>
      </c>
      <c r="G3102" s="822" t="s">
        <v>5489</v>
      </c>
      <c r="H3102" s="831"/>
      <c r="I3102" s="831"/>
      <c r="J3102" s="822"/>
      <c r="K3102" s="822"/>
      <c r="L3102" s="831">
        <v>0.1</v>
      </c>
      <c r="M3102" s="831">
        <v>11.73</v>
      </c>
      <c r="N3102" s="822">
        <v>1</v>
      </c>
      <c r="O3102" s="822">
        <v>117.3</v>
      </c>
      <c r="P3102" s="831">
        <v>0.3</v>
      </c>
      <c r="Q3102" s="831">
        <v>35.19</v>
      </c>
      <c r="R3102" s="827">
        <v>2.9999999999999996</v>
      </c>
      <c r="S3102" s="832">
        <v>117.3</v>
      </c>
    </row>
    <row r="3103" spans="1:19" ht="14.45" customHeight="1" x14ac:dyDescent="0.2">
      <c r="A3103" s="821" t="s">
        <v>5435</v>
      </c>
      <c r="B3103" s="822" t="s">
        <v>5824</v>
      </c>
      <c r="C3103" s="822" t="s">
        <v>599</v>
      </c>
      <c r="D3103" s="822" t="s">
        <v>2906</v>
      </c>
      <c r="E3103" s="822" t="s">
        <v>5437</v>
      </c>
      <c r="F3103" s="822" t="s">
        <v>5493</v>
      </c>
      <c r="G3103" s="822" t="s">
        <v>945</v>
      </c>
      <c r="H3103" s="831"/>
      <c r="I3103" s="831"/>
      <c r="J3103" s="822"/>
      <c r="K3103" s="822"/>
      <c r="L3103" s="831">
        <v>0.03</v>
      </c>
      <c r="M3103" s="831">
        <v>6.02</v>
      </c>
      <c r="N3103" s="822">
        <v>1</v>
      </c>
      <c r="O3103" s="822">
        <v>200.66666666666666</v>
      </c>
      <c r="P3103" s="831"/>
      <c r="Q3103" s="831"/>
      <c r="R3103" s="827"/>
      <c r="S3103" s="832"/>
    </row>
    <row r="3104" spans="1:19" ht="14.45" customHeight="1" x14ac:dyDescent="0.2">
      <c r="A3104" s="821" t="s">
        <v>5435</v>
      </c>
      <c r="B3104" s="822" t="s">
        <v>5824</v>
      </c>
      <c r="C3104" s="822" t="s">
        <v>599</v>
      </c>
      <c r="D3104" s="822" t="s">
        <v>2906</v>
      </c>
      <c r="E3104" s="822" t="s">
        <v>5437</v>
      </c>
      <c r="F3104" s="822" t="s">
        <v>5508</v>
      </c>
      <c r="G3104" s="822" t="s">
        <v>5509</v>
      </c>
      <c r="H3104" s="831"/>
      <c r="I3104" s="831"/>
      <c r="J3104" s="822"/>
      <c r="K3104" s="822"/>
      <c r="L3104" s="831">
        <v>3.06</v>
      </c>
      <c r="M3104" s="831">
        <v>241.01</v>
      </c>
      <c r="N3104" s="822">
        <v>1</v>
      </c>
      <c r="O3104" s="822">
        <v>78.761437908496731</v>
      </c>
      <c r="P3104" s="831"/>
      <c r="Q3104" s="831"/>
      <c r="R3104" s="827"/>
      <c r="S3104" s="832"/>
    </row>
    <row r="3105" spans="1:19" ht="14.45" customHeight="1" x14ac:dyDescent="0.2">
      <c r="A3105" s="821" t="s">
        <v>5435</v>
      </c>
      <c r="B3105" s="822" t="s">
        <v>5824</v>
      </c>
      <c r="C3105" s="822" t="s">
        <v>599</v>
      </c>
      <c r="D3105" s="822" t="s">
        <v>2906</v>
      </c>
      <c r="E3105" s="822" t="s">
        <v>5437</v>
      </c>
      <c r="F3105" s="822" t="s">
        <v>5515</v>
      </c>
      <c r="G3105" s="822" t="s">
        <v>5516</v>
      </c>
      <c r="H3105" s="831"/>
      <c r="I3105" s="831"/>
      <c r="J3105" s="822"/>
      <c r="K3105" s="822"/>
      <c r="L3105" s="831">
        <v>3</v>
      </c>
      <c r="M3105" s="831">
        <v>20119.800000000003</v>
      </c>
      <c r="N3105" s="822">
        <v>1</v>
      </c>
      <c r="O3105" s="822">
        <v>6706.6000000000013</v>
      </c>
      <c r="P3105" s="831">
        <v>3</v>
      </c>
      <c r="Q3105" s="831">
        <v>20119.14</v>
      </c>
      <c r="R3105" s="827">
        <v>0.99996719649300669</v>
      </c>
      <c r="S3105" s="832">
        <v>6706.38</v>
      </c>
    </row>
    <row r="3106" spans="1:19" ht="14.45" customHeight="1" x14ac:dyDescent="0.2">
      <c r="A3106" s="821" t="s">
        <v>5435</v>
      </c>
      <c r="B3106" s="822" t="s">
        <v>5824</v>
      </c>
      <c r="C3106" s="822" t="s">
        <v>599</v>
      </c>
      <c r="D3106" s="822" t="s">
        <v>2906</v>
      </c>
      <c r="E3106" s="822" t="s">
        <v>5437</v>
      </c>
      <c r="F3106" s="822" t="s">
        <v>5517</v>
      </c>
      <c r="G3106" s="822" t="s">
        <v>5509</v>
      </c>
      <c r="H3106" s="831"/>
      <c r="I3106" s="831"/>
      <c r="J3106" s="822"/>
      <c r="K3106" s="822"/>
      <c r="L3106" s="831">
        <v>1</v>
      </c>
      <c r="M3106" s="831">
        <v>476.53</v>
      </c>
      <c r="N3106" s="822">
        <v>1</v>
      </c>
      <c r="O3106" s="822">
        <v>476.53</v>
      </c>
      <c r="P3106" s="831"/>
      <c r="Q3106" s="831"/>
      <c r="R3106" s="827"/>
      <c r="S3106" s="832"/>
    </row>
    <row r="3107" spans="1:19" ht="14.45" customHeight="1" x14ac:dyDescent="0.2">
      <c r="A3107" s="821" t="s">
        <v>5435</v>
      </c>
      <c r="B3107" s="822" t="s">
        <v>5824</v>
      </c>
      <c r="C3107" s="822" t="s">
        <v>599</v>
      </c>
      <c r="D3107" s="822" t="s">
        <v>2906</v>
      </c>
      <c r="E3107" s="822" t="s">
        <v>5437</v>
      </c>
      <c r="F3107" s="822" t="s">
        <v>5521</v>
      </c>
      <c r="G3107" s="822" t="s">
        <v>2721</v>
      </c>
      <c r="H3107" s="831"/>
      <c r="I3107" s="831"/>
      <c r="J3107" s="822"/>
      <c r="K3107" s="822"/>
      <c r="L3107" s="831"/>
      <c r="M3107" s="831"/>
      <c r="N3107" s="822"/>
      <c r="O3107" s="822"/>
      <c r="P3107" s="831">
        <v>0.4</v>
      </c>
      <c r="Q3107" s="831">
        <v>213.44</v>
      </c>
      <c r="R3107" s="827"/>
      <c r="S3107" s="832">
        <v>533.59999999999991</v>
      </c>
    </row>
    <row r="3108" spans="1:19" ht="14.45" customHeight="1" x14ac:dyDescent="0.2">
      <c r="A3108" s="821" t="s">
        <v>5435</v>
      </c>
      <c r="B3108" s="822" t="s">
        <v>5824</v>
      </c>
      <c r="C3108" s="822" t="s">
        <v>599</v>
      </c>
      <c r="D3108" s="822" t="s">
        <v>2906</v>
      </c>
      <c r="E3108" s="822" t="s">
        <v>5437</v>
      </c>
      <c r="F3108" s="822" t="s">
        <v>5525</v>
      </c>
      <c r="G3108" s="822" t="s">
        <v>5526</v>
      </c>
      <c r="H3108" s="831"/>
      <c r="I3108" s="831"/>
      <c r="J3108" s="822"/>
      <c r="K3108" s="822"/>
      <c r="L3108" s="831">
        <v>6</v>
      </c>
      <c r="M3108" s="831">
        <v>19261.8</v>
      </c>
      <c r="N3108" s="822">
        <v>1</v>
      </c>
      <c r="O3108" s="822">
        <v>3210.2999999999997</v>
      </c>
      <c r="P3108" s="831">
        <v>25</v>
      </c>
      <c r="Q3108" s="831">
        <v>80189</v>
      </c>
      <c r="R3108" s="827">
        <v>4.1631104050504106</v>
      </c>
      <c r="S3108" s="832">
        <v>3207.56</v>
      </c>
    </row>
    <row r="3109" spans="1:19" ht="14.45" customHeight="1" x14ac:dyDescent="0.2">
      <c r="A3109" s="821" t="s">
        <v>5435</v>
      </c>
      <c r="B3109" s="822" t="s">
        <v>5824</v>
      </c>
      <c r="C3109" s="822" t="s">
        <v>599</v>
      </c>
      <c r="D3109" s="822" t="s">
        <v>2906</v>
      </c>
      <c r="E3109" s="822" t="s">
        <v>5437</v>
      </c>
      <c r="F3109" s="822" t="s">
        <v>5535</v>
      </c>
      <c r="G3109" s="822" t="s">
        <v>758</v>
      </c>
      <c r="H3109" s="831"/>
      <c r="I3109" s="831"/>
      <c r="J3109" s="822"/>
      <c r="K3109" s="822"/>
      <c r="L3109" s="831"/>
      <c r="M3109" s="831"/>
      <c r="N3109" s="822"/>
      <c r="O3109" s="822"/>
      <c r="P3109" s="831">
        <v>1.3599999999999999</v>
      </c>
      <c r="Q3109" s="831">
        <v>715.09</v>
      </c>
      <c r="R3109" s="827"/>
      <c r="S3109" s="832">
        <v>525.80147058823536</v>
      </c>
    </row>
    <row r="3110" spans="1:19" ht="14.45" customHeight="1" x14ac:dyDescent="0.2">
      <c r="A3110" s="821" t="s">
        <v>5435</v>
      </c>
      <c r="B3110" s="822" t="s">
        <v>5824</v>
      </c>
      <c r="C3110" s="822" t="s">
        <v>599</v>
      </c>
      <c r="D3110" s="822" t="s">
        <v>2906</v>
      </c>
      <c r="E3110" s="822" t="s">
        <v>5437</v>
      </c>
      <c r="F3110" s="822" t="s">
        <v>5536</v>
      </c>
      <c r="G3110" s="822" t="s">
        <v>758</v>
      </c>
      <c r="H3110" s="831"/>
      <c r="I3110" s="831"/>
      <c r="J3110" s="822"/>
      <c r="K3110" s="822"/>
      <c r="L3110" s="831">
        <v>2</v>
      </c>
      <c r="M3110" s="831">
        <v>437.81</v>
      </c>
      <c r="N3110" s="822">
        <v>1</v>
      </c>
      <c r="O3110" s="822">
        <v>218.905</v>
      </c>
      <c r="P3110" s="831">
        <v>0.4</v>
      </c>
      <c r="Q3110" s="831">
        <v>87.56</v>
      </c>
      <c r="R3110" s="827">
        <v>0.19999543180831869</v>
      </c>
      <c r="S3110" s="832">
        <v>218.9</v>
      </c>
    </row>
    <row r="3111" spans="1:19" ht="14.45" customHeight="1" x14ac:dyDescent="0.2">
      <c r="A3111" s="821" t="s">
        <v>5435</v>
      </c>
      <c r="B3111" s="822" t="s">
        <v>5824</v>
      </c>
      <c r="C3111" s="822" t="s">
        <v>599</v>
      </c>
      <c r="D3111" s="822" t="s">
        <v>2906</v>
      </c>
      <c r="E3111" s="822" t="s">
        <v>5437</v>
      </c>
      <c r="F3111" s="822" t="s">
        <v>5537</v>
      </c>
      <c r="G3111" s="822" t="s">
        <v>758</v>
      </c>
      <c r="H3111" s="831"/>
      <c r="I3111" s="831"/>
      <c r="J3111" s="822"/>
      <c r="K3111" s="822"/>
      <c r="L3111" s="831">
        <v>1.47</v>
      </c>
      <c r="M3111" s="831">
        <v>116.42</v>
      </c>
      <c r="N3111" s="822">
        <v>1</v>
      </c>
      <c r="O3111" s="822">
        <v>79.197278911564624</v>
      </c>
      <c r="P3111" s="831">
        <v>2.02</v>
      </c>
      <c r="Q3111" s="831">
        <v>159.97999999999999</v>
      </c>
      <c r="R3111" s="827">
        <v>1.3741625150317813</v>
      </c>
      <c r="S3111" s="832">
        <v>79.198019801980195</v>
      </c>
    </row>
    <row r="3112" spans="1:19" ht="14.45" customHeight="1" x14ac:dyDescent="0.2">
      <c r="A3112" s="821" t="s">
        <v>5435</v>
      </c>
      <c r="B3112" s="822" t="s">
        <v>5824</v>
      </c>
      <c r="C3112" s="822" t="s">
        <v>599</v>
      </c>
      <c r="D3112" s="822" t="s">
        <v>2906</v>
      </c>
      <c r="E3112" s="822" t="s">
        <v>5437</v>
      </c>
      <c r="F3112" s="822" t="s">
        <v>5547</v>
      </c>
      <c r="G3112" s="822" t="s">
        <v>912</v>
      </c>
      <c r="H3112" s="831"/>
      <c r="I3112" s="831"/>
      <c r="J3112" s="822"/>
      <c r="K3112" s="822"/>
      <c r="L3112" s="831">
        <v>4.42</v>
      </c>
      <c r="M3112" s="831">
        <v>704.18000000000006</v>
      </c>
      <c r="N3112" s="822">
        <v>1</v>
      </c>
      <c r="O3112" s="822">
        <v>159.31674208144798</v>
      </c>
      <c r="P3112" s="831">
        <v>1.06</v>
      </c>
      <c r="Q3112" s="831">
        <v>154.19</v>
      </c>
      <c r="R3112" s="827">
        <v>0.2189639012752421</v>
      </c>
      <c r="S3112" s="832">
        <v>145.46226415094338</v>
      </c>
    </row>
    <row r="3113" spans="1:19" ht="14.45" customHeight="1" x14ac:dyDescent="0.2">
      <c r="A3113" s="821" t="s">
        <v>5435</v>
      </c>
      <c r="B3113" s="822" t="s">
        <v>5824</v>
      </c>
      <c r="C3113" s="822" t="s">
        <v>599</v>
      </c>
      <c r="D3113" s="822" t="s">
        <v>2906</v>
      </c>
      <c r="E3113" s="822" t="s">
        <v>5437</v>
      </c>
      <c r="F3113" s="822" t="s">
        <v>5549</v>
      </c>
      <c r="G3113" s="822" t="s">
        <v>2512</v>
      </c>
      <c r="H3113" s="831"/>
      <c r="I3113" s="831"/>
      <c r="J3113" s="822"/>
      <c r="K3113" s="822"/>
      <c r="L3113" s="831">
        <v>0.93</v>
      </c>
      <c r="M3113" s="831">
        <v>84.31</v>
      </c>
      <c r="N3113" s="822">
        <v>1</v>
      </c>
      <c r="O3113" s="822">
        <v>90.655913978494624</v>
      </c>
      <c r="P3113" s="831">
        <v>1.06</v>
      </c>
      <c r="Q3113" s="831">
        <v>96.09</v>
      </c>
      <c r="R3113" s="827">
        <v>1.139722452852568</v>
      </c>
      <c r="S3113" s="832">
        <v>90.65094339622641</v>
      </c>
    </row>
    <row r="3114" spans="1:19" ht="14.45" customHeight="1" x14ac:dyDescent="0.2">
      <c r="A3114" s="821" t="s">
        <v>5435</v>
      </c>
      <c r="B3114" s="822" t="s">
        <v>5824</v>
      </c>
      <c r="C3114" s="822" t="s">
        <v>599</v>
      </c>
      <c r="D3114" s="822" t="s">
        <v>2906</v>
      </c>
      <c r="E3114" s="822" t="s">
        <v>5437</v>
      </c>
      <c r="F3114" s="822" t="s">
        <v>5555</v>
      </c>
      <c r="G3114" s="822" t="s">
        <v>5556</v>
      </c>
      <c r="H3114" s="831"/>
      <c r="I3114" s="831"/>
      <c r="J3114" s="822"/>
      <c r="K3114" s="822"/>
      <c r="L3114" s="831"/>
      <c r="M3114" s="831"/>
      <c r="N3114" s="822"/>
      <c r="O3114" s="822"/>
      <c r="P3114" s="831">
        <v>2</v>
      </c>
      <c r="Q3114" s="831">
        <v>178.66</v>
      </c>
      <c r="R3114" s="827"/>
      <c r="S3114" s="832">
        <v>89.33</v>
      </c>
    </row>
    <row r="3115" spans="1:19" ht="14.45" customHeight="1" x14ac:dyDescent="0.2">
      <c r="A3115" s="821" t="s">
        <v>5435</v>
      </c>
      <c r="B3115" s="822" t="s">
        <v>5824</v>
      </c>
      <c r="C3115" s="822" t="s">
        <v>599</v>
      </c>
      <c r="D3115" s="822" t="s">
        <v>2906</v>
      </c>
      <c r="E3115" s="822" t="s">
        <v>5437</v>
      </c>
      <c r="F3115" s="822" t="s">
        <v>5559</v>
      </c>
      <c r="G3115" s="822" t="s">
        <v>5556</v>
      </c>
      <c r="H3115" s="831"/>
      <c r="I3115" s="831"/>
      <c r="J3115" s="822"/>
      <c r="K3115" s="822"/>
      <c r="L3115" s="831">
        <v>3.35</v>
      </c>
      <c r="M3115" s="831">
        <v>1052.3699999999999</v>
      </c>
      <c r="N3115" s="822">
        <v>1</v>
      </c>
      <c r="O3115" s="822">
        <v>314.14029850746266</v>
      </c>
      <c r="P3115" s="831">
        <v>8.5</v>
      </c>
      <c r="Q3115" s="831">
        <v>2874.89</v>
      </c>
      <c r="R3115" s="827">
        <v>2.7318243583530508</v>
      </c>
      <c r="S3115" s="832">
        <v>338.22235294117644</v>
      </c>
    </row>
    <row r="3116" spans="1:19" ht="14.45" customHeight="1" x14ac:dyDescent="0.2">
      <c r="A3116" s="821" t="s">
        <v>5435</v>
      </c>
      <c r="B3116" s="822" t="s">
        <v>5824</v>
      </c>
      <c r="C3116" s="822" t="s">
        <v>599</v>
      </c>
      <c r="D3116" s="822" t="s">
        <v>2906</v>
      </c>
      <c r="E3116" s="822" t="s">
        <v>5437</v>
      </c>
      <c r="F3116" s="822" t="s">
        <v>5563</v>
      </c>
      <c r="G3116" s="822" t="s">
        <v>5564</v>
      </c>
      <c r="H3116" s="831"/>
      <c r="I3116" s="831"/>
      <c r="J3116" s="822"/>
      <c r="K3116" s="822"/>
      <c r="L3116" s="831">
        <v>8.67</v>
      </c>
      <c r="M3116" s="831">
        <v>3581.82</v>
      </c>
      <c r="N3116" s="822">
        <v>1</v>
      </c>
      <c r="O3116" s="822">
        <v>413.12802768166091</v>
      </c>
      <c r="P3116" s="831">
        <v>30.299999999999997</v>
      </c>
      <c r="Q3116" s="831">
        <v>13231.560000000001</v>
      </c>
      <c r="R3116" s="827">
        <v>3.6940884801581322</v>
      </c>
      <c r="S3116" s="832">
        <v>436.68514851485156</v>
      </c>
    </row>
    <row r="3117" spans="1:19" ht="14.45" customHeight="1" x14ac:dyDescent="0.2">
      <c r="A3117" s="821" t="s">
        <v>5435</v>
      </c>
      <c r="B3117" s="822" t="s">
        <v>5824</v>
      </c>
      <c r="C3117" s="822" t="s">
        <v>599</v>
      </c>
      <c r="D3117" s="822" t="s">
        <v>2906</v>
      </c>
      <c r="E3117" s="822" t="s">
        <v>5437</v>
      </c>
      <c r="F3117" s="822" t="s">
        <v>5572</v>
      </c>
      <c r="G3117" s="822" t="s">
        <v>2530</v>
      </c>
      <c r="H3117" s="831"/>
      <c r="I3117" s="831"/>
      <c r="J3117" s="822"/>
      <c r="K3117" s="822"/>
      <c r="L3117" s="831">
        <v>1</v>
      </c>
      <c r="M3117" s="831">
        <v>81.89</v>
      </c>
      <c r="N3117" s="822">
        <v>1</v>
      </c>
      <c r="O3117" s="822">
        <v>81.89</v>
      </c>
      <c r="P3117" s="831">
        <v>1</v>
      </c>
      <c r="Q3117" s="831">
        <v>81.81</v>
      </c>
      <c r="R3117" s="827">
        <v>0.99902307974111615</v>
      </c>
      <c r="S3117" s="832">
        <v>81.81</v>
      </c>
    </row>
    <row r="3118" spans="1:19" ht="14.45" customHeight="1" x14ac:dyDescent="0.2">
      <c r="A3118" s="821" t="s">
        <v>5435</v>
      </c>
      <c r="B3118" s="822" t="s">
        <v>5824</v>
      </c>
      <c r="C3118" s="822" t="s">
        <v>599</v>
      </c>
      <c r="D3118" s="822" t="s">
        <v>2906</v>
      </c>
      <c r="E3118" s="822" t="s">
        <v>5437</v>
      </c>
      <c r="F3118" s="822" t="s">
        <v>5573</v>
      </c>
      <c r="G3118" s="822" t="s">
        <v>2645</v>
      </c>
      <c r="H3118" s="831"/>
      <c r="I3118" s="831"/>
      <c r="J3118" s="822"/>
      <c r="K3118" s="822"/>
      <c r="L3118" s="831">
        <v>0.25</v>
      </c>
      <c r="M3118" s="831">
        <v>68.5</v>
      </c>
      <c r="N3118" s="822">
        <v>1</v>
      </c>
      <c r="O3118" s="822">
        <v>274</v>
      </c>
      <c r="P3118" s="831">
        <v>1.1000000000000001</v>
      </c>
      <c r="Q3118" s="831">
        <v>301.39999999999998</v>
      </c>
      <c r="R3118" s="827">
        <v>4.3999999999999995</v>
      </c>
      <c r="S3118" s="832">
        <v>273.99999999999994</v>
      </c>
    </row>
    <row r="3119" spans="1:19" ht="14.45" customHeight="1" x14ac:dyDescent="0.2">
      <c r="A3119" s="821" t="s">
        <v>5435</v>
      </c>
      <c r="B3119" s="822" t="s">
        <v>5824</v>
      </c>
      <c r="C3119" s="822" t="s">
        <v>599</v>
      </c>
      <c r="D3119" s="822" t="s">
        <v>2906</v>
      </c>
      <c r="E3119" s="822" t="s">
        <v>5437</v>
      </c>
      <c r="F3119" s="822" t="s">
        <v>5583</v>
      </c>
      <c r="G3119" s="822" t="s">
        <v>2810</v>
      </c>
      <c r="H3119" s="831"/>
      <c r="I3119" s="831"/>
      <c r="J3119" s="822"/>
      <c r="K3119" s="822"/>
      <c r="L3119" s="831">
        <v>1</v>
      </c>
      <c r="M3119" s="831">
        <v>1726.96</v>
      </c>
      <c r="N3119" s="822">
        <v>1</v>
      </c>
      <c r="O3119" s="822">
        <v>1726.96</v>
      </c>
      <c r="P3119" s="831">
        <v>5</v>
      </c>
      <c r="Q3119" s="831">
        <v>8634.7899999999991</v>
      </c>
      <c r="R3119" s="827">
        <v>4.9999942094779257</v>
      </c>
      <c r="S3119" s="832">
        <v>1726.9579999999999</v>
      </c>
    </row>
    <row r="3120" spans="1:19" ht="14.45" customHeight="1" x14ac:dyDescent="0.2">
      <c r="A3120" s="821" t="s">
        <v>5435</v>
      </c>
      <c r="B3120" s="822" t="s">
        <v>5824</v>
      </c>
      <c r="C3120" s="822" t="s">
        <v>599</v>
      </c>
      <c r="D3120" s="822" t="s">
        <v>2906</v>
      </c>
      <c r="E3120" s="822" t="s">
        <v>5437</v>
      </c>
      <c r="F3120" s="822" t="s">
        <v>5584</v>
      </c>
      <c r="G3120" s="822" t="s">
        <v>5585</v>
      </c>
      <c r="H3120" s="831"/>
      <c r="I3120" s="831"/>
      <c r="J3120" s="822"/>
      <c r="K3120" s="822"/>
      <c r="L3120" s="831">
        <v>6</v>
      </c>
      <c r="M3120" s="831">
        <v>24524</v>
      </c>
      <c r="N3120" s="822">
        <v>1</v>
      </c>
      <c r="O3120" s="822">
        <v>4087.3333333333335</v>
      </c>
      <c r="P3120" s="831">
        <v>43</v>
      </c>
      <c r="Q3120" s="831">
        <v>175551.82</v>
      </c>
      <c r="R3120" s="827">
        <v>7.1583681291795793</v>
      </c>
      <c r="S3120" s="832">
        <v>4082.6004651162793</v>
      </c>
    </row>
    <row r="3121" spans="1:19" ht="14.45" customHeight="1" x14ac:dyDescent="0.2">
      <c r="A3121" s="821" t="s">
        <v>5435</v>
      </c>
      <c r="B3121" s="822" t="s">
        <v>5824</v>
      </c>
      <c r="C3121" s="822" t="s">
        <v>599</v>
      </c>
      <c r="D3121" s="822" t="s">
        <v>2906</v>
      </c>
      <c r="E3121" s="822" t="s">
        <v>5437</v>
      </c>
      <c r="F3121" s="822" t="s">
        <v>5605</v>
      </c>
      <c r="G3121" s="822" t="s">
        <v>5606</v>
      </c>
      <c r="H3121" s="831"/>
      <c r="I3121" s="831"/>
      <c r="J3121" s="822"/>
      <c r="K3121" s="822"/>
      <c r="L3121" s="831"/>
      <c r="M3121" s="831"/>
      <c r="N3121" s="822"/>
      <c r="O3121" s="822"/>
      <c r="P3121" s="831">
        <v>1</v>
      </c>
      <c r="Q3121" s="831">
        <v>1186.57</v>
      </c>
      <c r="R3121" s="827"/>
      <c r="S3121" s="832">
        <v>1186.57</v>
      </c>
    </row>
    <row r="3122" spans="1:19" ht="14.45" customHeight="1" x14ac:dyDescent="0.2">
      <c r="A3122" s="821" t="s">
        <v>5435</v>
      </c>
      <c r="B3122" s="822" t="s">
        <v>5824</v>
      </c>
      <c r="C3122" s="822" t="s">
        <v>599</v>
      </c>
      <c r="D3122" s="822" t="s">
        <v>2906</v>
      </c>
      <c r="E3122" s="822" t="s">
        <v>5437</v>
      </c>
      <c r="F3122" s="822" t="s">
        <v>5607</v>
      </c>
      <c r="G3122" s="822" t="s">
        <v>5606</v>
      </c>
      <c r="H3122" s="831"/>
      <c r="I3122" s="831"/>
      <c r="J3122" s="822"/>
      <c r="K3122" s="822"/>
      <c r="L3122" s="831"/>
      <c r="M3122" s="831"/>
      <c r="N3122" s="822"/>
      <c r="O3122" s="822"/>
      <c r="P3122" s="831">
        <v>2</v>
      </c>
      <c r="Q3122" s="831">
        <v>7930.1</v>
      </c>
      <c r="R3122" s="827"/>
      <c r="S3122" s="832">
        <v>3965.05</v>
      </c>
    </row>
    <row r="3123" spans="1:19" ht="14.45" customHeight="1" x14ac:dyDescent="0.2">
      <c r="A3123" s="821" t="s">
        <v>5435</v>
      </c>
      <c r="B3123" s="822" t="s">
        <v>5824</v>
      </c>
      <c r="C3123" s="822" t="s">
        <v>599</v>
      </c>
      <c r="D3123" s="822" t="s">
        <v>2906</v>
      </c>
      <c r="E3123" s="822" t="s">
        <v>5437</v>
      </c>
      <c r="F3123" s="822" t="s">
        <v>5627</v>
      </c>
      <c r="G3123" s="822" t="s">
        <v>752</v>
      </c>
      <c r="H3123" s="831"/>
      <c r="I3123" s="831"/>
      <c r="J3123" s="822"/>
      <c r="K3123" s="822"/>
      <c r="L3123" s="831"/>
      <c r="M3123" s="831"/>
      <c r="N3123" s="822"/>
      <c r="O3123" s="822"/>
      <c r="P3123" s="831">
        <v>0.28000000000000003</v>
      </c>
      <c r="Q3123" s="831">
        <v>31.08</v>
      </c>
      <c r="R3123" s="827"/>
      <c r="S3123" s="832">
        <v>110.99999999999999</v>
      </c>
    </row>
    <row r="3124" spans="1:19" ht="14.45" customHeight="1" x14ac:dyDescent="0.2">
      <c r="A3124" s="821" t="s">
        <v>5435</v>
      </c>
      <c r="B3124" s="822" t="s">
        <v>5824</v>
      </c>
      <c r="C3124" s="822" t="s">
        <v>599</v>
      </c>
      <c r="D3124" s="822" t="s">
        <v>2906</v>
      </c>
      <c r="E3124" s="822" t="s">
        <v>5437</v>
      </c>
      <c r="F3124" s="822" t="s">
        <v>5628</v>
      </c>
      <c r="G3124" s="822" t="s">
        <v>752</v>
      </c>
      <c r="H3124" s="831"/>
      <c r="I3124" s="831"/>
      <c r="J3124" s="822"/>
      <c r="K3124" s="822"/>
      <c r="L3124" s="831"/>
      <c r="M3124" s="831"/>
      <c r="N3124" s="822"/>
      <c r="O3124" s="822"/>
      <c r="P3124" s="831">
        <v>7.0000000000000007E-2</v>
      </c>
      <c r="Q3124" s="831">
        <v>20.170000000000002</v>
      </c>
      <c r="R3124" s="827"/>
      <c r="S3124" s="832">
        <v>288.14285714285717</v>
      </c>
    </row>
    <row r="3125" spans="1:19" ht="14.45" customHeight="1" x14ac:dyDescent="0.2">
      <c r="A3125" s="821" t="s">
        <v>5435</v>
      </c>
      <c r="B3125" s="822" t="s">
        <v>5824</v>
      </c>
      <c r="C3125" s="822" t="s">
        <v>599</v>
      </c>
      <c r="D3125" s="822" t="s">
        <v>2906</v>
      </c>
      <c r="E3125" s="822" t="s">
        <v>5437</v>
      </c>
      <c r="F3125" s="822" t="s">
        <v>5638</v>
      </c>
      <c r="G3125" s="822" t="s">
        <v>2512</v>
      </c>
      <c r="H3125" s="831"/>
      <c r="I3125" s="831"/>
      <c r="J3125" s="822"/>
      <c r="K3125" s="822"/>
      <c r="L3125" s="831">
        <v>0.4</v>
      </c>
      <c r="M3125" s="831">
        <v>189.71</v>
      </c>
      <c r="N3125" s="822">
        <v>1</v>
      </c>
      <c r="O3125" s="822">
        <v>474.27499999999998</v>
      </c>
      <c r="P3125" s="831">
        <v>6.16</v>
      </c>
      <c r="Q3125" s="831">
        <v>2921.5</v>
      </c>
      <c r="R3125" s="827">
        <v>15.399820779083864</v>
      </c>
      <c r="S3125" s="832">
        <v>474.26948051948051</v>
      </c>
    </row>
    <row r="3126" spans="1:19" ht="14.45" customHeight="1" x14ac:dyDescent="0.2">
      <c r="A3126" s="821" t="s">
        <v>5435</v>
      </c>
      <c r="B3126" s="822" t="s">
        <v>5824</v>
      </c>
      <c r="C3126" s="822" t="s">
        <v>599</v>
      </c>
      <c r="D3126" s="822" t="s">
        <v>2906</v>
      </c>
      <c r="E3126" s="822" t="s">
        <v>5437</v>
      </c>
      <c r="F3126" s="822" t="s">
        <v>5639</v>
      </c>
      <c r="G3126" s="822" t="s">
        <v>2512</v>
      </c>
      <c r="H3126" s="831"/>
      <c r="I3126" s="831"/>
      <c r="J3126" s="822"/>
      <c r="K3126" s="822"/>
      <c r="L3126" s="831">
        <v>1.97</v>
      </c>
      <c r="M3126" s="831">
        <v>402.9</v>
      </c>
      <c r="N3126" s="822">
        <v>1</v>
      </c>
      <c r="O3126" s="822">
        <v>204.51776649746191</v>
      </c>
      <c r="P3126" s="831">
        <v>8.56</v>
      </c>
      <c r="Q3126" s="831">
        <v>1750.69</v>
      </c>
      <c r="R3126" s="827">
        <v>4.3452221394887074</v>
      </c>
      <c r="S3126" s="832">
        <v>204.51985981308411</v>
      </c>
    </row>
    <row r="3127" spans="1:19" ht="14.45" customHeight="1" x14ac:dyDescent="0.2">
      <c r="A3127" s="821" t="s">
        <v>5435</v>
      </c>
      <c r="B3127" s="822" t="s">
        <v>5824</v>
      </c>
      <c r="C3127" s="822" t="s">
        <v>599</v>
      </c>
      <c r="D3127" s="822" t="s">
        <v>2906</v>
      </c>
      <c r="E3127" s="822" t="s">
        <v>5437</v>
      </c>
      <c r="F3127" s="822" t="s">
        <v>5650</v>
      </c>
      <c r="G3127" s="822" t="s">
        <v>5651</v>
      </c>
      <c r="H3127" s="831"/>
      <c r="I3127" s="831"/>
      <c r="J3127" s="822"/>
      <c r="K3127" s="822"/>
      <c r="L3127" s="831"/>
      <c r="M3127" s="831"/>
      <c r="N3127" s="822"/>
      <c r="O3127" s="822"/>
      <c r="P3127" s="831">
        <v>0.2</v>
      </c>
      <c r="Q3127" s="831">
        <v>10.88</v>
      </c>
      <c r="R3127" s="827"/>
      <c r="S3127" s="832">
        <v>54.4</v>
      </c>
    </row>
    <row r="3128" spans="1:19" ht="14.45" customHeight="1" x14ac:dyDescent="0.2">
      <c r="A3128" s="821" t="s">
        <v>5435</v>
      </c>
      <c r="B3128" s="822" t="s">
        <v>5824</v>
      </c>
      <c r="C3128" s="822" t="s">
        <v>599</v>
      </c>
      <c r="D3128" s="822" t="s">
        <v>2906</v>
      </c>
      <c r="E3128" s="822" t="s">
        <v>5437</v>
      </c>
      <c r="F3128" s="822" t="s">
        <v>5652</v>
      </c>
      <c r="G3128" s="822" t="s">
        <v>5651</v>
      </c>
      <c r="H3128" s="831"/>
      <c r="I3128" s="831"/>
      <c r="J3128" s="822"/>
      <c r="K3128" s="822"/>
      <c r="L3128" s="831"/>
      <c r="M3128" s="831"/>
      <c r="N3128" s="822"/>
      <c r="O3128" s="822"/>
      <c r="P3128" s="831">
        <v>5.8</v>
      </c>
      <c r="Q3128" s="831">
        <v>629.47</v>
      </c>
      <c r="R3128" s="827"/>
      <c r="S3128" s="832">
        <v>108.52931034482759</v>
      </c>
    </row>
    <row r="3129" spans="1:19" ht="14.45" customHeight="1" x14ac:dyDescent="0.2">
      <c r="A3129" s="821" t="s">
        <v>5435</v>
      </c>
      <c r="B3129" s="822" t="s">
        <v>5824</v>
      </c>
      <c r="C3129" s="822" t="s">
        <v>599</v>
      </c>
      <c r="D3129" s="822" t="s">
        <v>2906</v>
      </c>
      <c r="E3129" s="822" t="s">
        <v>5437</v>
      </c>
      <c r="F3129" s="822" t="s">
        <v>5653</v>
      </c>
      <c r="G3129" s="822" t="s">
        <v>2036</v>
      </c>
      <c r="H3129" s="831"/>
      <c r="I3129" s="831"/>
      <c r="J3129" s="822"/>
      <c r="K3129" s="822"/>
      <c r="L3129" s="831"/>
      <c r="M3129" s="831"/>
      <c r="N3129" s="822"/>
      <c r="O3129" s="822"/>
      <c r="P3129" s="831">
        <v>1</v>
      </c>
      <c r="Q3129" s="831">
        <v>11047.6</v>
      </c>
      <c r="R3129" s="827"/>
      <c r="S3129" s="832">
        <v>11047.6</v>
      </c>
    </row>
    <row r="3130" spans="1:19" ht="14.45" customHeight="1" x14ac:dyDescent="0.2">
      <c r="A3130" s="821" t="s">
        <v>5435</v>
      </c>
      <c r="B3130" s="822" t="s">
        <v>5824</v>
      </c>
      <c r="C3130" s="822" t="s">
        <v>599</v>
      </c>
      <c r="D3130" s="822" t="s">
        <v>2906</v>
      </c>
      <c r="E3130" s="822" t="s">
        <v>5437</v>
      </c>
      <c r="F3130" s="822" t="s">
        <v>5669</v>
      </c>
      <c r="G3130" s="822" t="s">
        <v>2057</v>
      </c>
      <c r="H3130" s="831"/>
      <c r="I3130" s="831"/>
      <c r="J3130" s="822"/>
      <c r="K3130" s="822"/>
      <c r="L3130" s="831"/>
      <c r="M3130" s="831"/>
      <c r="N3130" s="822"/>
      <c r="O3130" s="822"/>
      <c r="P3130" s="831">
        <v>2</v>
      </c>
      <c r="Q3130" s="831">
        <v>8805.92</v>
      </c>
      <c r="R3130" s="827"/>
      <c r="S3130" s="832">
        <v>4402.96</v>
      </c>
    </row>
    <row r="3131" spans="1:19" ht="14.45" customHeight="1" x14ac:dyDescent="0.2">
      <c r="A3131" s="821" t="s">
        <v>5435</v>
      </c>
      <c r="B3131" s="822" t="s">
        <v>5824</v>
      </c>
      <c r="C3131" s="822" t="s">
        <v>599</v>
      </c>
      <c r="D3131" s="822" t="s">
        <v>2906</v>
      </c>
      <c r="E3131" s="822" t="s">
        <v>5437</v>
      </c>
      <c r="F3131" s="822" t="s">
        <v>5670</v>
      </c>
      <c r="G3131" s="822" t="s">
        <v>2057</v>
      </c>
      <c r="H3131" s="831"/>
      <c r="I3131" s="831"/>
      <c r="J3131" s="822"/>
      <c r="K3131" s="822"/>
      <c r="L3131" s="831"/>
      <c r="M3131" s="831"/>
      <c r="N3131" s="822"/>
      <c r="O3131" s="822"/>
      <c r="P3131" s="831">
        <v>4</v>
      </c>
      <c r="Q3131" s="831">
        <v>5163.4399999999996</v>
      </c>
      <c r="R3131" s="827"/>
      <c r="S3131" s="832">
        <v>1290.8599999999999</v>
      </c>
    </row>
    <row r="3132" spans="1:19" ht="14.45" customHeight="1" x14ac:dyDescent="0.2">
      <c r="A3132" s="821" t="s">
        <v>5435</v>
      </c>
      <c r="B3132" s="822" t="s">
        <v>5824</v>
      </c>
      <c r="C3132" s="822" t="s">
        <v>599</v>
      </c>
      <c r="D3132" s="822" t="s">
        <v>2906</v>
      </c>
      <c r="E3132" s="822" t="s">
        <v>5437</v>
      </c>
      <c r="F3132" s="822" t="s">
        <v>5671</v>
      </c>
      <c r="G3132" s="822" t="s">
        <v>758</v>
      </c>
      <c r="H3132" s="831"/>
      <c r="I3132" s="831"/>
      <c r="J3132" s="822"/>
      <c r="K3132" s="822"/>
      <c r="L3132" s="831"/>
      <c r="M3132" s="831"/>
      <c r="N3132" s="822"/>
      <c r="O3132" s="822"/>
      <c r="P3132" s="831">
        <v>0.21</v>
      </c>
      <c r="Q3132" s="831">
        <v>154.31</v>
      </c>
      <c r="R3132" s="827"/>
      <c r="S3132" s="832">
        <v>734.80952380952385</v>
      </c>
    </row>
    <row r="3133" spans="1:19" ht="14.45" customHeight="1" x14ac:dyDescent="0.2">
      <c r="A3133" s="821" t="s">
        <v>5435</v>
      </c>
      <c r="B3133" s="822" t="s">
        <v>5824</v>
      </c>
      <c r="C3133" s="822" t="s">
        <v>599</v>
      </c>
      <c r="D3133" s="822" t="s">
        <v>2906</v>
      </c>
      <c r="E3133" s="822" t="s">
        <v>5437</v>
      </c>
      <c r="F3133" s="822" t="s">
        <v>5672</v>
      </c>
      <c r="G3133" s="822" t="s">
        <v>1230</v>
      </c>
      <c r="H3133" s="831"/>
      <c r="I3133" s="831"/>
      <c r="J3133" s="822"/>
      <c r="K3133" s="822"/>
      <c r="L3133" s="831"/>
      <c r="M3133" s="831"/>
      <c r="N3133" s="822"/>
      <c r="O3133" s="822"/>
      <c r="P3133" s="831">
        <v>1</v>
      </c>
      <c r="Q3133" s="831">
        <v>179.5</v>
      </c>
      <c r="R3133" s="827"/>
      <c r="S3133" s="832">
        <v>179.5</v>
      </c>
    </row>
    <row r="3134" spans="1:19" ht="14.45" customHeight="1" x14ac:dyDescent="0.2">
      <c r="A3134" s="821" t="s">
        <v>5435</v>
      </c>
      <c r="B3134" s="822" t="s">
        <v>5824</v>
      </c>
      <c r="C3134" s="822" t="s">
        <v>599</v>
      </c>
      <c r="D3134" s="822" t="s">
        <v>2906</v>
      </c>
      <c r="E3134" s="822" t="s">
        <v>5437</v>
      </c>
      <c r="F3134" s="822" t="s">
        <v>5676</v>
      </c>
      <c r="G3134" s="822" t="s">
        <v>758</v>
      </c>
      <c r="H3134" s="831"/>
      <c r="I3134" s="831"/>
      <c r="J3134" s="822"/>
      <c r="K3134" s="822"/>
      <c r="L3134" s="831"/>
      <c r="M3134" s="831"/>
      <c r="N3134" s="822"/>
      <c r="O3134" s="822"/>
      <c r="P3134" s="831">
        <v>9.41</v>
      </c>
      <c r="Q3134" s="831">
        <v>745.27</v>
      </c>
      <c r="R3134" s="827"/>
      <c r="S3134" s="832">
        <v>79.199787460148769</v>
      </c>
    </row>
    <row r="3135" spans="1:19" ht="14.45" customHeight="1" x14ac:dyDescent="0.2">
      <c r="A3135" s="821" t="s">
        <v>5435</v>
      </c>
      <c r="B3135" s="822" t="s">
        <v>5824</v>
      </c>
      <c r="C3135" s="822" t="s">
        <v>599</v>
      </c>
      <c r="D3135" s="822" t="s">
        <v>2906</v>
      </c>
      <c r="E3135" s="822" t="s">
        <v>5437</v>
      </c>
      <c r="F3135" s="822" t="s">
        <v>5677</v>
      </c>
      <c r="G3135" s="822" t="s">
        <v>1230</v>
      </c>
      <c r="H3135" s="831"/>
      <c r="I3135" s="831"/>
      <c r="J3135" s="822"/>
      <c r="K3135" s="822"/>
      <c r="L3135" s="831"/>
      <c r="M3135" s="831"/>
      <c r="N3135" s="822"/>
      <c r="O3135" s="822"/>
      <c r="P3135" s="831">
        <v>1.21</v>
      </c>
      <c r="Q3135" s="831">
        <v>126.25</v>
      </c>
      <c r="R3135" s="827"/>
      <c r="S3135" s="832">
        <v>104.33884297520662</v>
      </c>
    </row>
    <row r="3136" spans="1:19" ht="14.45" customHeight="1" x14ac:dyDescent="0.2">
      <c r="A3136" s="821" t="s">
        <v>5435</v>
      </c>
      <c r="B3136" s="822" t="s">
        <v>5824</v>
      </c>
      <c r="C3136" s="822" t="s">
        <v>599</v>
      </c>
      <c r="D3136" s="822" t="s">
        <v>2906</v>
      </c>
      <c r="E3136" s="822" t="s">
        <v>5437</v>
      </c>
      <c r="F3136" s="822" t="s">
        <v>5679</v>
      </c>
      <c r="G3136" s="822" t="s">
        <v>758</v>
      </c>
      <c r="H3136" s="831"/>
      <c r="I3136" s="831"/>
      <c r="J3136" s="822"/>
      <c r="K3136" s="822"/>
      <c r="L3136" s="831"/>
      <c r="M3136" s="831"/>
      <c r="N3136" s="822"/>
      <c r="O3136" s="822"/>
      <c r="P3136" s="831">
        <v>4.2300000000000004</v>
      </c>
      <c r="Q3136" s="831">
        <v>925.95</v>
      </c>
      <c r="R3136" s="827"/>
      <c r="S3136" s="832">
        <v>218.90070921985816</v>
      </c>
    </row>
    <row r="3137" spans="1:19" ht="14.45" customHeight="1" x14ac:dyDescent="0.2">
      <c r="A3137" s="821" t="s">
        <v>5435</v>
      </c>
      <c r="B3137" s="822" t="s">
        <v>5824</v>
      </c>
      <c r="C3137" s="822" t="s">
        <v>599</v>
      </c>
      <c r="D3137" s="822" t="s">
        <v>2906</v>
      </c>
      <c r="E3137" s="822" t="s">
        <v>5437</v>
      </c>
      <c r="F3137" s="822" t="s">
        <v>5685</v>
      </c>
      <c r="G3137" s="822" t="s">
        <v>845</v>
      </c>
      <c r="H3137" s="831"/>
      <c r="I3137" s="831"/>
      <c r="J3137" s="822"/>
      <c r="K3137" s="822"/>
      <c r="L3137" s="831"/>
      <c r="M3137" s="831"/>
      <c r="N3137" s="822"/>
      <c r="O3137" s="822"/>
      <c r="P3137" s="831">
        <v>1.8</v>
      </c>
      <c r="Q3137" s="831">
        <v>747.18</v>
      </c>
      <c r="R3137" s="827"/>
      <c r="S3137" s="832">
        <v>415.09999999999997</v>
      </c>
    </row>
    <row r="3138" spans="1:19" ht="14.45" customHeight="1" x14ac:dyDescent="0.2">
      <c r="A3138" s="821" t="s">
        <v>5435</v>
      </c>
      <c r="B3138" s="822" t="s">
        <v>5824</v>
      </c>
      <c r="C3138" s="822" t="s">
        <v>599</v>
      </c>
      <c r="D3138" s="822" t="s">
        <v>2906</v>
      </c>
      <c r="E3138" s="822" t="s">
        <v>5703</v>
      </c>
      <c r="F3138" s="822" t="s">
        <v>5706</v>
      </c>
      <c r="G3138" s="822" t="s">
        <v>5707</v>
      </c>
      <c r="H3138" s="831"/>
      <c r="I3138" s="831"/>
      <c r="J3138" s="822"/>
      <c r="K3138" s="822"/>
      <c r="L3138" s="831"/>
      <c r="M3138" s="831"/>
      <c r="N3138" s="822"/>
      <c r="O3138" s="822"/>
      <c r="P3138" s="831">
        <v>1</v>
      </c>
      <c r="Q3138" s="831">
        <v>562.65</v>
      </c>
      <c r="R3138" s="827"/>
      <c r="S3138" s="832">
        <v>562.65</v>
      </c>
    </row>
    <row r="3139" spans="1:19" ht="14.45" customHeight="1" x14ac:dyDescent="0.2">
      <c r="A3139" s="821" t="s">
        <v>5435</v>
      </c>
      <c r="B3139" s="822" t="s">
        <v>5824</v>
      </c>
      <c r="C3139" s="822" t="s">
        <v>599</v>
      </c>
      <c r="D3139" s="822" t="s">
        <v>2906</v>
      </c>
      <c r="E3139" s="822" t="s">
        <v>5703</v>
      </c>
      <c r="F3139" s="822" t="s">
        <v>5708</v>
      </c>
      <c r="G3139" s="822" t="s">
        <v>5709</v>
      </c>
      <c r="H3139" s="831"/>
      <c r="I3139" s="831"/>
      <c r="J3139" s="822"/>
      <c r="K3139" s="822"/>
      <c r="L3139" s="831">
        <v>6.63</v>
      </c>
      <c r="M3139" s="831">
        <v>6391.32</v>
      </c>
      <c r="N3139" s="822">
        <v>1</v>
      </c>
      <c r="O3139" s="822">
        <v>964</v>
      </c>
      <c r="P3139" s="831"/>
      <c r="Q3139" s="831"/>
      <c r="R3139" s="827"/>
      <c r="S3139" s="832"/>
    </row>
    <row r="3140" spans="1:19" ht="14.45" customHeight="1" x14ac:dyDescent="0.2">
      <c r="A3140" s="821" t="s">
        <v>5435</v>
      </c>
      <c r="B3140" s="822" t="s">
        <v>5824</v>
      </c>
      <c r="C3140" s="822" t="s">
        <v>599</v>
      </c>
      <c r="D3140" s="822" t="s">
        <v>2906</v>
      </c>
      <c r="E3140" s="822" t="s">
        <v>5703</v>
      </c>
      <c r="F3140" s="822" t="s">
        <v>5836</v>
      </c>
      <c r="G3140" s="822" t="s">
        <v>5837</v>
      </c>
      <c r="H3140" s="831"/>
      <c r="I3140" s="831"/>
      <c r="J3140" s="822"/>
      <c r="K3140" s="822"/>
      <c r="L3140" s="831"/>
      <c r="M3140" s="831"/>
      <c r="N3140" s="822"/>
      <c r="O3140" s="822"/>
      <c r="P3140" s="831">
        <v>1</v>
      </c>
      <c r="Q3140" s="831">
        <v>2520.8000000000002</v>
      </c>
      <c r="R3140" s="827"/>
      <c r="S3140" s="832">
        <v>2520.8000000000002</v>
      </c>
    </row>
    <row r="3141" spans="1:19" ht="14.45" customHeight="1" x14ac:dyDescent="0.2">
      <c r="A3141" s="821" t="s">
        <v>5435</v>
      </c>
      <c r="B3141" s="822" t="s">
        <v>5824</v>
      </c>
      <c r="C3141" s="822" t="s">
        <v>599</v>
      </c>
      <c r="D3141" s="822" t="s">
        <v>2906</v>
      </c>
      <c r="E3141" s="822" t="s">
        <v>5703</v>
      </c>
      <c r="F3141" s="822" t="s">
        <v>5714</v>
      </c>
      <c r="G3141" s="822" t="s">
        <v>5715</v>
      </c>
      <c r="H3141" s="831"/>
      <c r="I3141" s="831"/>
      <c r="J3141" s="822"/>
      <c r="K3141" s="822"/>
      <c r="L3141" s="831"/>
      <c r="M3141" s="831"/>
      <c r="N3141" s="822"/>
      <c r="O3141" s="822"/>
      <c r="P3141" s="831">
        <v>50</v>
      </c>
      <c r="Q3141" s="831">
        <v>8965</v>
      </c>
      <c r="R3141" s="827"/>
      <c r="S3141" s="832">
        <v>179.3</v>
      </c>
    </row>
    <row r="3142" spans="1:19" ht="14.45" customHeight="1" x14ac:dyDescent="0.2">
      <c r="A3142" s="821" t="s">
        <v>5435</v>
      </c>
      <c r="B3142" s="822" t="s">
        <v>5824</v>
      </c>
      <c r="C3142" s="822" t="s">
        <v>599</v>
      </c>
      <c r="D3142" s="822" t="s">
        <v>2906</v>
      </c>
      <c r="E3142" s="822" t="s">
        <v>5703</v>
      </c>
      <c r="F3142" s="822" t="s">
        <v>5718</v>
      </c>
      <c r="G3142" s="822" t="s">
        <v>5719</v>
      </c>
      <c r="H3142" s="831"/>
      <c r="I3142" s="831"/>
      <c r="J3142" s="822"/>
      <c r="K3142" s="822"/>
      <c r="L3142" s="831"/>
      <c r="M3142" s="831"/>
      <c r="N3142" s="822"/>
      <c r="O3142" s="822"/>
      <c r="P3142" s="831">
        <v>22</v>
      </c>
      <c r="Q3142" s="831">
        <v>1671.3400000000001</v>
      </c>
      <c r="R3142" s="827"/>
      <c r="S3142" s="832">
        <v>75.970000000000013</v>
      </c>
    </row>
    <row r="3143" spans="1:19" ht="14.45" customHeight="1" x14ac:dyDescent="0.2">
      <c r="A3143" s="821" t="s">
        <v>5435</v>
      </c>
      <c r="B3143" s="822" t="s">
        <v>5824</v>
      </c>
      <c r="C3143" s="822" t="s">
        <v>599</v>
      </c>
      <c r="D3143" s="822" t="s">
        <v>2906</v>
      </c>
      <c r="E3143" s="822" t="s">
        <v>5703</v>
      </c>
      <c r="F3143" s="822" t="s">
        <v>5720</v>
      </c>
      <c r="G3143" s="822" t="s">
        <v>5721</v>
      </c>
      <c r="H3143" s="831"/>
      <c r="I3143" s="831"/>
      <c r="J3143" s="822"/>
      <c r="K3143" s="822"/>
      <c r="L3143" s="831"/>
      <c r="M3143" s="831"/>
      <c r="N3143" s="822"/>
      <c r="O3143" s="822"/>
      <c r="P3143" s="831">
        <v>43</v>
      </c>
      <c r="Q3143" s="831">
        <v>4071.6699999999996</v>
      </c>
      <c r="R3143" s="827"/>
      <c r="S3143" s="832">
        <v>94.69</v>
      </c>
    </row>
    <row r="3144" spans="1:19" ht="14.45" customHeight="1" x14ac:dyDescent="0.2">
      <c r="A3144" s="821" t="s">
        <v>5435</v>
      </c>
      <c r="B3144" s="822" t="s">
        <v>5824</v>
      </c>
      <c r="C3144" s="822" t="s">
        <v>599</v>
      </c>
      <c r="D3144" s="822" t="s">
        <v>2906</v>
      </c>
      <c r="E3144" s="822" t="s">
        <v>5703</v>
      </c>
      <c r="F3144" s="822" t="s">
        <v>5722</v>
      </c>
      <c r="G3144" s="822" t="s">
        <v>5721</v>
      </c>
      <c r="H3144" s="831"/>
      <c r="I3144" s="831"/>
      <c r="J3144" s="822"/>
      <c r="K3144" s="822"/>
      <c r="L3144" s="831"/>
      <c r="M3144" s="831"/>
      <c r="N3144" s="822"/>
      <c r="O3144" s="822"/>
      <c r="P3144" s="831">
        <v>15</v>
      </c>
      <c r="Q3144" s="831">
        <v>1139.5500000000002</v>
      </c>
      <c r="R3144" s="827"/>
      <c r="S3144" s="832">
        <v>75.970000000000013</v>
      </c>
    </row>
    <row r="3145" spans="1:19" ht="14.45" customHeight="1" x14ac:dyDescent="0.2">
      <c r="A3145" s="821" t="s">
        <v>5435</v>
      </c>
      <c r="B3145" s="822" t="s">
        <v>5824</v>
      </c>
      <c r="C3145" s="822" t="s">
        <v>599</v>
      </c>
      <c r="D3145" s="822" t="s">
        <v>2906</v>
      </c>
      <c r="E3145" s="822" t="s">
        <v>5735</v>
      </c>
      <c r="F3145" s="822" t="s">
        <v>5738</v>
      </c>
      <c r="G3145" s="822" t="s">
        <v>5739</v>
      </c>
      <c r="H3145" s="831"/>
      <c r="I3145" s="831"/>
      <c r="J3145" s="822"/>
      <c r="K3145" s="822"/>
      <c r="L3145" s="831"/>
      <c r="M3145" s="831"/>
      <c r="N3145" s="822"/>
      <c r="O3145" s="822"/>
      <c r="P3145" s="831">
        <v>1</v>
      </c>
      <c r="Q3145" s="831">
        <v>123</v>
      </c>
      <c r="R3145" s="827"/>
      <c r="S3145" s="832">
        <v>123</v>
      </c>
    </row>
    <row r="3146" spans="1:19" ht="14.45" customHeight="1" x14ac:dyDescent="0.2">
      <c r="A3146" s="821" t="s">
        <v>5435</v>
      </c>
      <c r="B3146" s="822" t="s">
        <v>5824</v>
      </c>
      <c r="C3146" s="822" t="s">
        <v>599</v>
      </c>
      <c r="D3146" s="822" t="s">
        <v>2906</v>
      </c>
      <c r="E3146" s="822" t="s">
        <v>5735</v>
      </c>
      <c r="F3146" s="822" t="s">
        <v>5740</v>
      </c>
      <c r="G3146" s="822" t="s">
        <v>5741</v>
      </c>
      <c r="H3146" s="831"/>
      <c r="I3146" s="831"/>
      <c r="J3146" s="822"/>
      <c r="K3146" s="822"/>
      <c r="L3146" s="831">
        <v>10</v>
      </c>
      <c r="M3146" s="831">
        <v>1510</v>
      </c>
      <c r="N3146" s="822">
        <v>1</v>
      </c>
      <c r="O3146" s="822">
        <v>151</v>
      </c>
      <c r="P3146" s="831">
        <v>41</v>
      </c>
      <c r="Q3146" s="831">
        <v>6273</v>
      </c>
      <c r="R3146" s="827">
        <v>4.1543046357615898</v>
      </c>
      <c r="S3146" s="832">
        <v>153</v>
      </c>
    </row>
    <row r="3147" spans="1:19" ht="14.45" customHeight="1" x14ac:dyDescent="0.2">
      <c r="A3147" s="821" t="s">
        <v>5435</v>
      </c>
      <c r="B3147" s="822" t="s">
        <v>5824</v>
      </c>
      <c r="C3147" s="822" t="s">
        <v>599</v>
      </c>
      <c r="D3147" s="822" t="s">
        <v>2906</v>
      </c>
      <c r="E3147" s="822" t="s">
        <v>5735</v>
      </c>
      <c r="F3147" s="822" t="s">
        <v>5744</v>
      </c>
      <c r="G3147" s="822" t="s">
        <v>5745</v>
      </c>
      <c r="H3147" s="831"/>
      <c r="I3147" s="831"/>
      <c r="J3147" s="822"/>
      <c r="K3147" s="822"/>
      <c r="L3147" s="831">
        <v>21</v>
      </c>
      <c r="M3147" s="831">
        <v>798</v>
      </c>
      <c r="N3147" s="822">
        <v>1</v>
      </c>
      <c r="O3147" s="822">
        <v>38</v>
      </c>
      <c r="P3147" s="831">
        <v>101</v>
      </c>
      <c r="Q3147" s="831">
        <v>3838</v>
      </c>
      <c r="R3147" s="827">
        <v>4.8095238095238093</v>
      </c>
      <c r="S3147" s="832">
        <v>38</v>
      </c>
    </row>
    <row r="3148" spans="1:19" ht="14.45" customHeight="1" x14ac:dyDescent="0.2">
      <c r="A3148" s="821" t="s">
        <v>5435</v>
      </c>
      <c r="B3148" s="822" t="s">
        <v>5824</v>
      </c>
      <c r="C3148" s="822" t="s">
        <v>599</v>
      </c>
      <c r="D3148" s="822" t="s">
        <v>2906</v>
      </c>
      <c r="E3148" s="822" t="s">
        <v>5735</v>
      </c>
      <c r="F3148" s="822" t="s">
        <v>5752</v>
      </c>
      <c r="G3148" s="822" t="s">
        <v>5753</v>
      </c>
      <c r="H3148" s="831"/>
      <c r="I3148" s="831"/>
      <c r="J3148" s="822"/>
      <c r="K3148" s="822"/>
      <c r="L3148" s="831">
        <v>123</v>
      </c>
      <c r="M3148" s="831">
        <v>22017</v>
      </c>
      <c r="N3148" s="822">
        <v>1</v>
      </c>
      <c r="O3148" s="822">
        <v>179</v>
      </c>
      <c r="P3148" s="831">
        <v>492</v>
      </c>
      <c r="Q3148" s="831">
        <v>88560</v>
      </c>
      <c r="R3148" s="827">
        <v>4.022346368715084</v>
      </c>
      <c r="S3148" s="832">
        <v>180</v>
      </c>
    </row>
    <row r="3149" spans="1:19" ht="14.45" customHeight="1" x14ac:dyDescent="0.2">
      <c r="A3149" s="821" t="s">
        <v>5435</v>
      </c>
      <c r="B3149" s="822" t="s">
        <v>5824</v>
      </c>
      <c r="C3149" s="822" t="s">
        <v>599</v>
      </c>
      <c r="D3149" s="822" t="s">
        <v>2906</v>
      </c>
      <c r="E3149" s="822" t="s">
        <v>5735</v>
      </c>
      <c r="F3149" s="822" t="s">
        <v>5841</v>
      </c>
      <c r="G3149" s="822" t="s">
        <v>5842</v>
      </c>
      <c r="H3149" s="831"/>
      <c r="I3149" s="831"/>
      <c r="J3149" s="822"/>
      <c r="K3149" s="822"/>
      <c r="L3149" s="831"/>
      <c r="M3149" s="831"/>
      <c r="N3149" s="822"/>
      <c r="O3149" s="822"/>
      <c r="P3149" s="831">
        <v>2</v>
      </c>
      <c r="Q3149" s="831">
        <v>2502</v>
      </c>
      <c r="R3149" s="827"/>
      <c r="S3149" s="832">
        <v>1251</v>
      </c>
    </row>
    <row r="3150" spans="1:19" ht="14.45" customHeight="1" x14ac:dyDescent="0.2">
      <c r="A3150" s="821" t="s">
        <v>5435</v>
      </c>
      <c r="B3150" s="822" t="s">
        <v>5824</v>
      </c>
      <c r="C3150" s="822" t="s">
        <v>599</v>
      </c>
      <c r="D3150" s="822" t="s">
        <v>2906</v>
      </c>
      <c r="E3150" s="822" t="s">
        <v>5735</v>
      </c>
      <c r="F3150" s="822" t="s">
        <v>5851</v>
      </c>
      <c r="G3150" s="822" t="s">
        <v>5852</v>
      </c>
      <c r="H3150" s="831"/>
      <c r="I3150" s="831"/>
      <c r="J3150" s="822"/>
      <c r="K3150" s="822"/>
      <c r="L3150" s="831"/>
      <c r="M3150" s="831"/>
      <c r="N3150" s="822"/>
      <c r="O3150" s="822"/>
      <c r="P3150" s="831">
        <v>1</v>
      </c>
      <c r="Q3150" s="831">
        <v>741</v>
      </c>
      <c r="R3150" s="827"/>
      <c r="S3150" s="832">
        <v>741</v>
      </c>
    </row>
    <row r="3151" spans="1:19" ht="14.45" customHeight="1" x14ac:dyDescent="0.2">
      <c r="A3151" s="821" t="s">
        <v>5435</v>
      </c>
      <c r="B3151" s="822" t="s">
        <v>5824</v>
      </c>
      <c r="C3151" s="822" t="s">
        <v>599</v>
      </c>
      <c r="D3151" s="822" t="s">
        <v>2906</v>
      </c>
      <c r="E3151" s="822" t="s">
        <v>5735</v>
      </c>
      <c r="F3151" s="822" t="s">
        <v>5758</v>
      </c>
      <c r="G3151" s="822" t="s">
        <v>5759</v>
      </c>
      <c r="H3151" s="831"/>
      <c r="I3151" s="831"/>
      <c r="J3151" s="822"/>
      <c r="K3151" s="822"/>
      <c r="L3151" s="831">
        <v>24</v>
      </c>
      <c r="M3151" s="831">
        <v>5880</v>
      </c>
      <c r="N3151" s="822">
        <v>1</v>
      </c>
      <c r="O3151" s="822">
        <v>245</v>
      </c>
      <c r="P3151" s="831">
        <v>87</v>
      </c>
      <c r="Q3151" s="831">
        <v>21402</v>
      </c>
      <c r="R3151" s="827">
        <v>3.6397959183673469</v>
      </c>
      <c r="S3151" s="832">
        <v>246</v>
      </c>
    </row>
    <row r="3152" spans="1:19" ht="14.45" customHeight="1" x14ac:dyDescent="0.2">
      <c r="A3152" s="821" t="s">
        <v>5435</v>
      </c>
      <c r="B3152" s="822" t="s">
        <v>5824</v>
      </c>
      <c r="C3152" s="822" t="s">
        <v>599</v>
      </c>
      <c r="D3152" s="822" t="s">
        <v>2906</v>
      </c>
      <c r="E3152" s="822" t="s">
        <v>5735</v>
      </c>
      <c r="F3152" s="822" t="s">
        <v>5760</v>
      </c>
      <c r="G3152" s="822" t="s">
        <v>5761</v>
      </c>
      <c r="H3152" s="831"/>
      <c r="I3152" s="831"/>
      <c r="J3152" s="822"/>
      <c r="K3152" s="822"/>
      <c r="L3152" s="831">
        <v>38</v>
      </c>
      <c r="M3152" s="831">
        <v>1266.6500000000001</v>
      </c>
      <c r="N3152" s="822">
        <v>1</v>
      </c>
      <c r="O3152" s="822">
        <v>33.332894736842107</v>
      </c>
      <c r="P3152" s="831">
        <v>524</v>
      </c>
      <c r="Q3152" s="831">
        <v>17466.66</v>
      </c>
      <c r="R3152" s="827">
        <v>13.789649863813997</v>
      </c>
      <c r="S3152" s="832">
        <v>33.333320610687025</v>
      </c>
    </row>
    <row r="3153" spans="1:19" ht="14.45" customHeight="1" x14ac:dyDescent="0.2">
      <c r="A3153" s="821" t="s">
        <v>5435</v>
      </c>
      <c r="B3153" s="822" t="s">
        <v>5824</v>
      </c>
      <c r="C3153" s="822" t="s">
        <v>599</v>
      </c>
      <c r="D3153" s="822" t="s">
        <v>2906</v>
      </c>
      <c r="E3153" s="822" t="s">
        <v>5735</v>
      </c>
      <c r="F3153" s="822" t="s">
        <v>5762</v>
      </c>
      <c r="G3153" s="822" t="s">
        <v>5763</v>
      </c>
      <c r="H3153" s="831"/>
      <c r="I3153" s="831"/>
      <c r="J3153" s="822"/>
      <c r="K3153" s="822"/>
      <c r="L3153" s="831">
        <v>33</v>
      </c>
      <c r="M3153" s="831">
        <v>1254</v>
      </c>
      <c r="N3153" s="822">
        <v>1</v>
      </c>
      <c r="O3153" s="822">
        <v>38</v>
      </c>
      <c r="P3153" s="831">
        <v>290</v>
      </c>
      <c r="Q3153" s="831">
        <v>11020</v>
      </c>
      <c r="R3153" s="827">
        <v>8.7878787878787872</v>
      </c>
      <c r="S3153" s="832">
        <v>38</v>
      </c>
    </row>
    <row r="3154" spans="1:19" ht="14.45" customHeight="1" x14ac:dyDescent="0.2">
      <c r="A3154" s="821" t="s">
        <v>5435</v>
      </c>
      <c r="B3154" s="822" t="s">
        <v>5824</v>
      </c>
      <c r="C3154" s="822" t="s">
        <v>599</v>
      </c>
      <c r="D3154" s="822" t="s">
        <v>2906</v>
      </c>
      <c r="E3154" s="822" t="s">
        <v>5735</v>
      </c>
      <c r="F3154" s="822" t="s">
        <v>5766</v>
      </c>
      <c r="G3154" s="822" t="s">
        <v>5767</v>
      </c>
      <c r="H3154" s="831"/>
      <c r="I3154" s="831"/>
      <c r="J3154" s="822"/>
      <c r="K3154" s="822"/>
      <c r="L3154" s="831">
        <v>18</v>
      </c>
      <c r="M3154" s="831">
        <v>594</v>
      </c>
      <c r="N3154" s="822">
        <v>1</v>
      </c>
      <c r="O3154" s="822">
        <v>33</v>
      </c>
      <c r="P3154" s="831">
        <v>92</v>
      </c>
      <c r="Q3154" s="831">
        <v>3036</v>
      </c>
      <c r="R3154" s="827">
        <v>5.1111111111111107</v>
      </c>
      <c r="S3154" s="832">
        <v>33</v>
      </c>
    </row>
    <row r="3155" spans="1:19" ht="14.45" customHeight="1" x14ac:dyDescent="0.2">
      <c r="A3155" s="821" t="s">
        <v>5435</v>
      </c>
      <c r="B3155" s="822" t="s">
        <v>5824</v>
      </c>
      <c r="C3155" s="822" t="s">
        <v>599</v>
      </c>
      <c r="D3155" s="822" t="s">
        <v>2906</v>
      </c>
      <c r="E3155" s="822" t="s">
        <v>5735</v>
      </c>
      <c r="F3155" s="822" t="s">
        <v>5857</v>
      </c>
      <c r="G3155" s="822" t="s">
        <v>5858</v>
      </c>
      <c r="H3155" s="831"/>
      <c r="I3155" s="831"/>
      <c r="J3155" s="822"/>
      <c r="K3155" s="822"/>
      <c r="L3155" s="831">
        <v>2</v>
      </c>
      <c r="M3155" s="831">
        <v>716</v>
      </c>
      <c r="N3155" s="822">
        <v>1</v>
      </c>
      <c r="O3155" s="822">
        <v>358</v>
      </c>
      <c r="P3155" s="831">
        <v>4</v>
      </c>
      <c r="Q3155" s="831">
        <v>1440</v>
      </c>
      <c r="R3155" s="827">
        <v>2.011173184357542</v>
      </c>
      <c r="S3155" s="832">
        <v>360</v>
      </c>
    </row>
    <row r="3156" spans="1:19" ht="14.45" customHeight="1" x14ac:dyDescent="0.2">
      <c r="A3156" s="821" t="s">
        <v>5435</v>
      </c>
      <c r="B3156" s="822" t="s">
        <v>5824</v>
      </c>
      <c r="C3156" s="822" t="s">
        <v>599</v>
      </c>
      <c r="D3156" s="822" t="s">
        <v>2906</v>
      </c>
      <c r="E3156" s="822" t="s">
        <v>5735</v>
      </c>
      <c r="F3156" s="822" t="s">
        <v>5768</v>
      </c>
      <c r="G3156" s="822" t="s">
        <v>5769</v>
      </c>
      <c r="H3156" s="831"/>
      <c r="I3156" s="831"/>
      <c r="J3156" s="822"/>
      <c r="K3156" s="822"/>
      <c r="L3156" s="831">
        <v>10</v>
      </c>
      <c r="M3156" s="831">
        <v>1350</v>
      </c>
      <c r="N3156" s="822">
        <v>1</v>
      </c>
      <c r="O3156" s="822">
        <v>135</v>
      </c>
      <c r="P3156" s="831">
        <v>11</v>
      </c>
      <c r="Q3156" s="831">
        <v>1507</v>
      </c>
      <c r="R3156" s="827">
        <v>1.1162962962962963</v>
      </c>
      <c r="S3156" s="832">
        <v>137</v>
      </c>
    </row>
    <row r="3157" spans="1:19" ht="14.45" customHeight="1" x14ac:dyDescent="0.2">
      <c r="A3157" s="821" t="s">
        <v>5435</v>
      </c>
      <c r="B3157" s="822" t="s">
        <v>5824</v>
      </c>
      <c r="C3157" s="822" t="s">
        <v>599</v>
      </c>
      <c r="D3157" s="822" t="s">
        <v>2906</v>
      </c>
      <c r="E3157" s="822" t="s">
        <v>5735</v>
      </c>
      <c r="F3157" s="822" t="s">
        <v>5859</v>
      </c>
      <c r="G3157" s="822" t="s">
        <v>5860</v>
      </c>
      <c r="H3157" s="831"/>
      <c r="I3157" s="831"/>
      <c r="J3157" s="822"/>
      <c r="K3157" s="822"/>
      <c r="L3157" s="831">
        <v>3</v>
      </c>
      <c r="M3157" s="831">
        <v>2121</v>
      </c>
      <c r="N3157" s="822">
        <v>1</v>
      </c>
      <c r="O3157" s="822">
        <v>707</v>
      </c>
      <c r="P3157" s="831">
        <v>36</v>
      </c>
      <c r="Q3157" s="831">
        <v>25596</v>
      </c>
      <c r="R3157" s="827">
        <v>12.067892503536068</v>
      </c>
      <c r="S3157" s="832">
        <v>711</v>
      </c>
    </row>
    <row r="3158" spans="1:19" ht="14.45" customHeight="1" x14ac:dyDescent="0.2">
      <c r="A3158" s="821" t="s">
        <v>5435</v>
      </c>
      <c r="B3158" s="822" t="s">
        <v>5824</v>
      </c>
      <c r="C3158" s="822" t="s">
        <v>599</v>
      </c>
      <c r="D3158" s="822" t="s">
        <v>2906</v>
      </c>
      <c r="E3158" s="822" t="s">
        <v>5735</v>
      </c>
      <c r="F3158" s="822" t="s">
        <v>5770</v>
      </c>
      <c r="G3158" s="822" t="s">
        <v>5771</v>
      </c>
      <c r="H3158" s="831"/>
      <c r="I3158" s="831"/>
      <c r="J3158" s="822"/>
      <c r="K3158" s="822"/>
      <c r="L3158" s="831"/>
      <c r="M3158" s="831"/>
      <c r="N3158" s="822"/>
      <c r="O3158" s="822"/>
      <c r="P3158" s="831">
        <v>3</v>
      </c>
      <c r="Q3158" s="831">
        <v>684</v>
      </c>
      <c r="R3158" s="827"/>
      <c r="S3158" s="832">
        <v>228</v>
      </c>
    </row>
    <row r="3159" spans="1:19" ht="14.45" customHeight="1" x14ac:dyDescent="0.2">
      <c r="A3159" s="821" t="s">
        <v>5435</v>
      </c>
      <c r="B3159" s="822" t="s">
        <v>5824</v>
      </c>
      <c r="C3159" s="822" t="s">
        <v>599</v>
      </c>
      <c r="D3159" s="822" t="s">
        <v>2906</v>
      </c>
      <c r="E3159" s="822" t="s">
        <v>5735</v>
      </c>
      <c r="F3159" s="822" t="s">
        <v>5861</v>
      </c>
      <c r="G3159" s="822" t="s">
        <v>5862</v>
      </c>
      <c r="H3159" s="831"/>
      <c r="I3159" s="831"/>
      <c r="J3159" s="822"/>
      <c r="K3159" s="822"/>
      <c r="L3159" s="831"/>
      <c r="M3159" s="831"/>
      <c r="N3159" s="822"/>
      <c r="O3159" s="822"/>
      <c r="P3159" s="831">
        <v>1</v>
      </c>
      <c r="Q3159" s="831">
        <v>547</v>
      </c>
      <c r="R3159" s="827"/>
      <c r="S3159" s="832">
        <v>547</v>
      </c>
    </row>
    <row r="3160" spans="1:19" ht="14.45" customHeight="1" x14ac:dyDescent="0.2">
      <c r="A3160" s="821" t="s">
        <v>5435</v>
      </c>
      <c r="B3160" s="822" t="s">
        <v>5824</v>
      </c>
      <c r="C3160" s="822" t="s">
        <v>599</v>
      </c>
      <c r="D3160" s="822" t="s">
        <v>2906</v>
      </c>
      <c r="E3160" s="822" t="s">
        <v>5735</v>
      </c>
      <c r="F3160" s="822" t="s">
        <v>5776</v>
      </c>
      <c r="G3160" s="822" t="s">
        <v>5777</v>
      </c>
      <c r="H3160" s="831"/>
      <c r="I3160" s="831"/>
      <c r="J3160" s="822"/>
      <c r="K3160" s="822"/>
      <c r="L3160" s="831">
        <v>9</v>
      </c>
      <c r="M3160" s="831">
        <v>549</v>
      </c>
      <c r="N3160" s="822">
        <v>1</v>
      </c>
      <c r="O3160" s="822">
        <v>61</v>
      </c>
      <c r="P3160" s="831">
        <v>14</v>
      </c>
      <c r="Q3160" s="831">
        <v>868</v>
      </c>
      <c r="R3160" s="827">
        <v>1.5810564663023678</v>
      </c>
      <c r="S3160" s="832">
        <v>62</v>
      </c>
    </row>
    <row r="3161" spans="1:19" ht="14.45" customHeight="1" x14ac:dyDescent="0.2">
      <c r="A3161" s="821" t="s">
        <v>5435</v>
      </c>
      <c r="B3161" s="822" t="s">
        <v>5824</v>
      </c>
      <c r="C3161" s="822" t="s">
        <v>599</v>
      </c>
      <c r="D3161" s="822" t="s">
        <v>2906</v>
      </c>
      <c r="E3161" s="822" t="s">
        <v>5735</v>
      </c>
      <c r="F3161" s="822" t="s">
        <v>5780</v>
      </c>
      <c r="G3161" s="822" t="s">
        <v>5781</v>
      </c>
      <c r="H3161" s="831"/>
      <c r="I3161" s="831"/>
      <c r="J3161" s="822"/>
      <c r="K3161" s="822"/>
      <c r="L3161" s="831"/>
      <c r="M3161" s="831"/>
      <c r="N3161" s="822"/>
      <c r="O3161" s="822"/>
      <c r="P3161" s="831">
        <v>4</v>
      </c>
      <c r="Q3161" s="831">
        <v>248</v>
      </c>
      <c r="R3161" s="827"/>
      <c r="S3161" s="832">
        <v>62</v>
      </c>
    </row>
    <row r="3162" spans="1:19" ht="14.45" customHeight="1" x14ac:dyDescent="0.2">
      <c r="A3162" s="821" t="s">
        <v>5435</v>
      </c>
      <c r="B3162" s="822" t="s">
        <v>5824</v>
      </c>
      <c r="C3162" s="822" t="s">
        <v>599</v>
      </c>
      <c r="D3162" s="822" t="s">
        <v>2906</v>
      </c>
      <c r="E3162" s="822" t="s">
        <v>5735</v>
      </c>
      <c r="F3162" s="822" t="s">
        <v>5782</v>
      </c>
      <c r="G3162" s="822" t="s">
        <v>5783</v>
      </c>
      <c r="H3162" s="831"/>
      <c r="I3162" s="831"/>
      <c r="J3162" s="822"/>
      <c r="K3162" s="822"/>
      <c r="L3162" s="831"/>
      <c r="M3162" s="831"/>
      <c r="N3162" s="822"/>
      <c r="O3162" s="822"/>
      <c r="P3162" s="831">
        <v>11</v>
      </c>
      <c r="Q3162" s="831">
        <v>1287</v>
      </c>
      <c r="R3162" s="827"/>
      <c r="S3162" s="832">
        <v>117</v>
      </c>
    </row>
    <row r="3163" spans="1:19" ht="14.45" customHeight="1" x14ac:dyDescent="0.2">
      <c r="A3163" s="821" t="s">
        <v>5435</v>
      </c>
      <c r="B3163" s="822" t="s">
        <v>5824</v>
      </c>
      <c r="C3163" s="822" t="s">
        <v>599</v>
      </c>
      <c r="D3163" s="822" t="s">
        <v>2906</v>
      </c>
      <c r="E3163" s="822" t="s">
        <v>5735</v>
      </c>
      <c r="F3163" s="822" t="s">
        <v>5865</v>
      </c>
      <c r="G3163" s="822" t="s">
        <v>5866</v>
      </c>
      <c r="H3163" s="831"/>
      <c r="I3163" s="831"/>
      <c r="J3163" s="822"/>
      <c r="K3163" s="822"/>
      <c r="L3163" s="831"/>
      <c r="M3163" s="831"/>
      <c r="N3163" s="822"/>
      <c r="O3163" s="822"/>
      <c r="P3163" s="831">
        <v>1</v>
      </c>
      <c r="Q3163" s="831">
        <v>1954</v>
      </c>
      <c r="R3163" s="827"/>
      <c r="S3163" s="832">
        <v>1954</v>
      </c>
    </row>
    <row r="3164" spans="1:19" ht="14.45" customHeight="1" x14ac:dyDescent="0.2">
      <c r="A3164" s="821" t="s">
        <v>5435</v>
      </c>
      <c r="B3164" s="822" t="s">
        <v>5824</v>
      </c>
      <c r="C3164" s="822" t="s">
        <v>602</v>
      </c>
      <c r="D3164" s="822" t="s">
        <v>5420</v>
      </c>
      <c r="E3164" s="822" t="s">
        <v>5703</v>
      </c>
      <c r="F3164" s="822" t="s">
        <v>5832</v>
      </c>
      <c r="G3164" s="822" t="s">
        <v>5833</v>
      </c>
      <c r="H3164" s="831">
        <v>3</v>
      </c>
      <c r="I3164" s="831">
        <v>3065.31</v>
      </c>
      <c r="J3164" s="822"/>
      <c r="K3164" s="822">
        <v>1021.77</v>
      </c>
      <c r="L3164" s="831"/>
      <c r="M3164" s="831"/>
      <c r="N3164" s="822"/>
      <c r="O3164" s="822"/>
      <c r="P3164" s="831"/>
      <c r="Q3164" s="831"/>
      <c r="R3164" s="827"/>
      <c r="S3164" s="832"/>
    </row>
    <row r="3165" spans="1:19" ht="14.45" customHeight="1" x14ac:dyDescent="0.2">
      <c r="A3165" s="821" t="s">
        <v>5435</v>
      </c>
      <c r="B3165" s="822" t="s">
        <v>5824</v>
      </c>
      <c r="C3165" s="822" t="s">
        <v>602</v>
      </c>
      <c r="D3165" s="822" t="s">
        <v>5420</v>
      </c>
      <c r="E3165" s="822" t="s">
        <v>5703</v>
      </c>
      <c r="F3165" s="822" t="s">
        <v>5836</v>
      </c>
      <c r="G3165" s="822" t="s">
        <v>5837</v>
      </c>
      <c r="H3165" s="831"/>
      <c r="I3165" s="831"/>
      <c r="J3165" s="822"/>
      <c r="K3165" s="822"/>
      <c r="L3165" s="831"/>
      <c r="M3165" s="831"/>
      <c r="N3165" s="822"/>
      <c r="O3165" s="822"/>
      <c r="P3165" s="831">
        <v>1</v>
      </c>
      <c r="Q3165" s="831">
        <v>2520.7800000000002</v>
      </c>
      <c r="R3165" s="827"/>
      <c r="S3165" s="832">
        <v>2520.7800000000002</v>
      </c>
    </row>
    <row r="3166" spans="1:19" ht="14.45" customHeight="1" x14ac:dyDescent="0.2">
      <c r="A3166" s="821" t="s">
        <v>5435</v>
      </c>
      <c r="B3166" s="822" t="s">
        <v>5824</v>
      </c>
      <c r="C3166" s="822" t="s">
        <v>602</v>
      </c>
      <c r="D3166" s="822" t="s">
        <v>5420</v>
      </c>
      <c r="E3166" s="822" t="s">
        <v>5735</v>
      </c>
      <c r="F3166" s="822" t="s">
        <v>5738</v>
      </c>
      <c r="G3166" s="822" t="s">
        <v>5739</v>
      </c>
      <c r="H3166" s="831"/>
      <c r="I3166" s="831"/>
      <c r="J3166" s="822"/>
      <c r="K3166" s="822"/>
      <c r="L3166" s="831">
        <v>28</v>
      </c>
      <c r="M3166" s="831">
        <v>3416</v>
      </c>
      <c r="N3166" s="822">
        <v>1</v>
      </c>
      <c r="O3166" s="822">
        <v>122</v>
      </c>
      <c r="P3166" s="831"/>
      <c r="Q3166" s="831"/>
      <c r="R3166" s="827"/>
      <c r="S3166" s="832"/>
    </row>
    <row r="3167" spans="1:19" ht="14.45" customHeight="1" x14ac:dyDescent="0.2">
      <c r="A3167" s="821" t="s">
        <v>5435</v>
      </c>
      <c r="B3167" s="822" t="s">
        <v>5824</v>
      </c>
      <c r="C3167" s="822" t="s">
        <v>602</v>
      </c>
      <c r="D3167" s="822" t="s">
        <v>5420</v>
      </c>
      <c r="E3167" s="822" t="s">
        <v>5735</v>
      </c>
      <c r="F3167" s="822" t="s">
        <v>5744</v>
      </c>
      <c r="G3167" s="822" t="s">
        <v>5745</v>
      </c>
      <c r="H3167" s="831">
        <v>2</v>
      </c>
      <c r="I3167" s="831">
        <v>74</v>
      </c>
      <c r="J3167" s="822"/>
      <c r="K3167" s="822">
        <v>37</v>
      </c>
      <c r="L3167" s="831"/>
      <c r="M3167" s="831"/>
      <c r="N3167" s="822"/>
      <c r="O3167" s="822"/>
      <c r="P3167" s="831"/>
      <c r="Q3167" s="831"/>
      <c r="R3167" s="827"/>
      <c r="S3167" s="832"/>
    </row>
    <row r="3168" spans="1:19" ht="14.45" customHeight="1" x14ac:dyDescent="0.2">
      <c r="A3168" s="821" t="s">
        <v>5435</v>
      </c>
      <c r="B3168" s="822" t="s">
        <v>5824</v>
      </c>
      <c r="C3168" s="822" t="s">
        <v>602</v>
      </c>
      <c r="D3168" s="822" t="s">
        <v>5420</v>
      </c>
      <c r="E3168" s="822" t="s">
        <v>5735</v>
      </c>
      <c r="F3168" s="822" t="s">
        <v>5752</v>
      </c>
      <c r="G3168" s="822" t="s">
        <v>5753</v>
      </c>
      <c r="H3168" s="831">
        <v>1</v>
      </c>
      <c r="I3168" s="831">
        <v>178</v>
      </c>
      <c r="J3168" s="822"/>
      <c r="K3168" s="822">
        <v>178</v>
      </c>
      <c r="L3168" s="831"/>
      <c r="M3168" s="831"/>
      <c r="N3168" s="822"/>
      <c r="O3168" s="822"/>
      <c r="P3168" s="831">
        <v>1</v>
      </c>
      <c r="Q3168" s="831">
        <v>180</v>
      </c>
      <c r="R3168" s="827"/>
      <c r="S3168" s="832">
        <v>180</v>
      </c>
    </row>
    <row r="3169" spans="1:19" ht="14.45" customHeight="1" x14ac:dyDescent="0.2">
      <c r="A3169" s="821" t="s">
        <v>5435</v>
      </c>
      <c r="B3169" s="822" t="s">
        <v>5824</v>
      </c>
      <c r="C3169" s="822" t="s">
        <v>602</v>
      </c>
      <c r="D3169" s="822" t="s">
        <v>5420</v>
      </c>
      <c r="E3169" s="822" t="s">
        <v>5735</v>
      </c>
      <c r="F3169" s="822" t="s">
        <v>5843</v>
      </c>
      <c r="G3169" s="822" t="s">
        <v>5844</v>
      </c>
      <c r="H3169" s="831">
        <v>23681</v>
      </c>
      <c r="I3169" s="831">
        <v>16931915</v>
      </c>
      <c r="J3169" s="822">
        <v>1.4715093518921269</v>
      </c>
      <c r="K3169" s="822">
        <v>715</v>
      </c>
      <c r="L3169" s="831">
        <v>16093</v>
      </c>
      <c r="M3169" s="831">
        <v>11506495</v>
      </c>
      <c r="N3169" s="822">
        <v>1</v>
      </c>
      <c r="O3169" s="822">
        <v>715</v>
      </c>
      <c r="P3169" s="831">
        <v>18403</v>
      </c>
      <c r="Q3169" s="831">
        <v>13176548</v>
      </c>
      <c r="R3169" s="827">
        <v>1.1451400274366781</v>
      </c>
      <c r="S3169" s="832">
        <v>716</v>
      </c>
    </row>
    <row r="3170" spans="1:19" ht="14.45" customHeight="1" x14ac:dyDescent="0.2">
      <c r="A3170" s="821" t="s">
        <v>5435</v>
      </c>
      <c r="B3170" s="822" t="s">
        <v>5824</v>
      </c>
      <c r="C3170" s="822" t="s">
        <v>602</v>
      </c>
      <c r="D3170" s="822" t="s">
        <v>5420</v>
      </c>
      <c r="E3170" s="822" t="s">
        <v>5735</v>
      </c>
      <c r="F3170" s="822" t="s">
        <v>5845</v>
      </c>
      <c r="G3170" s="822" t="s">
        <v>5846</v>
      </c>
      <c r="H3170" s="831">
        <v>197</v>
      </c>
      <c r="I3170" s="831">
        <v>124504</v>
      </c>
      <c r="J3170" s="822">
        <v>0.91910646528177642</v>
      </c>
      <c r="K3170" s="822">
        <v>632</v>
      </c>
      <c r="L3170" s="831">
        <v>214</v>
      </c>
      <c r="M3170" s="831">
        <v>135462</v>
      </c>
      <c r="N3170" s="822">
        <v>1</v>
      </c>
      <c r="O3170" s="822">
        <v>633</v>
      </c>
      <c r="P3170" s="831">
        <v>41</v>
      </c>
      <c r="Q3170" s="831">
        <v>25994</v>
      </c>
      <c r="R3170" s="827">
        <v>0.19189145295359583</v>
      </c>
      <c r="S3170" s="832">
        <v>634</v>
      </c>
    </row>
    <row r="3171" spans="1:19" ht="14.45" customHeight="1" x14ac:dyDescent="0.2">
      <c r="A3171" s="821" t="s">
        <v>5435</v>
      </c>
      <c r="B3171" s="822" t="s">
        <v>5824</v>
      </c>
      <c r="C3171" s="822" t="s">
        <v>602</v>
      </c>
      <c r="D3171" s="822" t="s">
        <v>5420</v>
      </c>
      <c r="E3171" s="822" t="s">
        <v>5735</v>
      </c>
      <c r="F3171" s="822" t="s">
        <v>5849</v>
      </c>
      <c r="G3171" s="822" t="s">
        <v>5850</v>
      </c>
      <c r="H3171" s="831">
        <v>938</v>
      </c>
      <c r="I3171" s="831">
        <v>121002</v>
      </c>
      <c r="J3171" s="822">
        <v>1.2698289432259418</v>
      </c>
      <c r="K3171" s="822">
        <v>129</v>
      </c>
      <c r="L3171" s="831">
        <v>733</v>
      </c>
      <c r="M3171" s="831">
        <v>95290</v>
      </c>
      <c r="N3171" s="822">
        <v>1</v>
      </c>
      <c r="O3171" s="822">
        <v>130</v>
      </c>
      <c r="P3171" s="831">
        <v>821</v>
      </c>
      <c r="Q3171" s="831">
        <v>107551</v>
      </c>
      <c r="R3171" s="827">
        <v>1.128670374645818</v>
      </c>
      <c r="S3171" s="832">
        <v>131</v>
      </c>
    </row>
    <row r="3172" spans="1:19" ht="14.45" customHeight="1" x14ac:dyDescent="0.2">
      <c r="A3172" s="821" t="s">
        <v>5435</v>
      </c>
      <c r="B3172" s="822" t="s">
        <v>5824</v>
      </c>
      <c r="C3172" s="822" t="s">
        <v>602</v>
      </c>
      <c r="D3172" s="822" t="s">
        <v>5420</v>
      </c>
      <c r="E3172" s="822" t="s">
        <v>5735</v>
      </c>
      <c r="F3172" s="822" t="s">
        <v>5879</v>
      </c>
      <c r="G3172" s="822" t="s">
        <v>5880</v>
      </c>
      <c r="H3172" s="831"/>
      <c r="I3172" s="831"/>
      <c r="J3172" s="822"/>
      <c r="K3172" s="822"/>
      <c r="L3172" s="831"/>
      <c r="M3172" s="831"/>
      <c r="N3172" s="822"/>
      <c r="O3172" s="822"/>
      <c r="P3172" s="831">
        <v>1</v>
      </c>
      <c r="Q3172" s="831">
        <v>2913</v>
      </c>
      <c r="R3172" s="827"/>
      <c r="S3172" s="832">
        <v>2913</v>
      </c>
    </row>
    <row r="3173" spans="1:19" ht="14.45" customHeight="1" x14ac:dyDescent="0.2">
      <c r="A3173" s="821" t="s">
        <v>5435</v>
      </c>
      <c r="B3173" s="822" t="s">
        <v>5824</v>
      </c>
      <c r="C3173" s="822" t="s">
        <v>602</v>
      </c>
      <c r="D3173" s="822" t="s">
        <v>5420</v>
      </c>
      <c r="E3173" s="822" t="s">
        <v>5735</v>
      </c>
      <c r="F3173" s="822" t="s">
        <v>5851</v>
      </c>
      <c r="G3173" s="822" t="s">
        <v>5852</v>
      </c>
      <c r="H3173" s="831">
        <v>5</v>
      </c>
      <c r="I3173" s="831">
        <v>3620</v>
      </c>
      <c r="J3173" s="822"/>
      <c r="K3173" s="822">
        <v>724</v>
      </c>
      <c r="L3173" s="831"/>
      <c r="M3173" s="831"/>
      <c r="N3173" s="822"/>
      <c r="O3173" s="822"/>
      <c r="P3173" s="831">
        <v>3</v>
      </c>
      <c r="Q3173" s="831">
        <v>2223</v>
      </c>
      <c r="R3173" s="827"/>
      <c r="S3173" s="832">
        <v>741</v>
      </c>
    </row>
    <row r="3174" spans="1:19" ht="14.45" customHeight="1" x14ac:dyDescent="0.2">
      <c r="A3174" s="821" t="s">
        <v>5435</v>
      </c>
      <c r="B3174" s="822" t="s">
        <v>5824</v>
      </c>
      <c r="C3174" s="822" t="s">
        <v>602</v>
      </c>
      <c r="D3174" s="822" t="s">
        <v>5420</v>
      </c>
      <c r="E3174" s="822" t="s">
        <v>5735</v>
      </c>
      <c r="F3174" s="822" t="s">
        <v>5853</v>
      </c>
      <c r="G3174" s="822" t="s">
        <v>5854</v>
      </c>
      <c r="H3174" s="831">
        <v>37802</v>
      </c>
      <c r="I3174" s="831">
        <v>33227958</v>
      </c>
      <c r="J3174" s="822">
        <v>1.2277403607406356</v>
      </c>
      <c r="K3174" s="822">
        <v>879</v>
      </c>
      <c r="L3174" s="831">
        <v>30720</v>
      </c>
      <c r="M3174" s="831">
        <v>27064320</v>
      </c>
      <c r="N3174" s="822">
        <v>1</v>
      </c>
      <c r="O3174" s="822">
        <v>881</v>
      </c>
      <c r="P3174" s="831">
        <v>42445</v>
      </c>
      <c r="Q3174" s="831">
        <v>37436490</v>
      </c>
      <c r="R3174" s="827">
        <v>1.3832414780788875</v>
      </c>
      <c r="S3174" s="832">
        <v>882</v>
      </c>
    </row>
    <row r="3175" spans="1:19" ht="14.45" customHeight="1" x14ac:dyDescent="0.2">
      <c r="A3175" s="821" t="s">
        <v>5435</v>
      </c>
      <c r="B3175" s="822" t="s">
        <v>5824</v>
      </c>
      <c r="C3175" s="822" t="s">
        <v>602</v>
      </c>
      <c r="D3175" s="822" t="s">
        <v>5420</v>
      </c>
      <c r="E3175" s="822" t="s">
        <v>5735</v>
      </c>
      <c r="F3175" s="822" t="s">
        <v>5758</v>
      </c>
      <c r="G3175" s="822" t="s">
        <v>5759</v>
      </c>
      <c r="H3175" s="831"/>
      <c r="I3175" s="831"/>
      <c r="J3175" s="822"/>
      <c r="K3175" s="822"/>
      <c r="L3175" s="831">
        <v>1</v>
      </c>
      <c r="M3175" s="831">
        <v>245</v>
      </c>
      <c r="N3175" s="822">
        <v>1</v>
      </c>
      <c r="O3175" s="822">
        <v>245</v>
      </c>
      <c r="P3175" s="831"/>
      <c r="Q3175" s="831"/>
      <c r="R3175" s="827"/>
      <c r="S3175" s="832"/>
    </row>
    <row r="3176" spans="1:19" ht="14.45" customHeight="1" x14ac:dyDescent="0.2">
      <c r="A3176" s="821" t="s">
        <v>5435</v>
      </c>
      <c r="B3176" s="822" t="s">
        <v>5824</v>
      </c>
      <c r="C3176" s="822" t="s">
        <v>602</v>
      </c>
      <c r="D3176" s="822" t="s">
        <v>5420</v>
      </c>
      <c r="E3176" s="822" t="s">
        <v>5735</v>
      </c>
      <c r="F3176" s="822" t="s">
        <v>5760</v>
      </c>
      <c r="G3176" s="822" t="s">
        <v>5761</v>
      </c>
      <c r="H3176" s="831">
        <v>1</v>
      </c>
      <c r="I3176" s="831">
        <v>33.33</v>
      </c>
      <c r="J3176" s="822"/>
      <c r="K3176" s="822">
        <v>33.33</v>
      </c>
      <c r="L3176" s="831"/>
      <c r="M3176" s="831"/>
      <c r="N3176" s="822"/>
      <c r="O3176" s="822"/>
      <c r="P3176" s="831">
        <v>1</v>
      </c>
      <c r="Q3176" s="831">
        <v>33.33</v>
      </c>
      <c r="R3176" s="827"/>
      <c r="S3176" s="832">
        <v>33.33</v>
      </c>
    </row>
    <row r="3177" spans="1:19" ht="14.45" customHeight="1" x14ac:dyDescent="0.2">
      <c r="A3177" s="821" t="s">
        <v>5435</v>
      </c>
      <c r="B3177" s="822" t="s">
        <v>5824</v>
      </c>
      <c r="C3177" s="822" t="s">
        <v>602</v>
      </c>
      <c r="D3177" s="822" t="s">
        <v>5420</v>
      </c>
      <c r="E3177" s="822" t="s">
        <v>5735</v>
      </c>
      <c r="F3177" s="822" t="s">
        <v>5762</v>
      </c>
      <c r="G3177" s="822" t="s">
        <v>5763</v>
      </c>
      <c r="H3177" s="831">
        <v>922</v>
      </c>
      <c r="I3177" s="831">
        <v>34114</v>
      </c>
      <c r="J3177" s="822">
        <v>1.5164473684210527</v>
      </c>
      <c r="K3177" s="822">
        <v>37</v>
      </c>
      <c r="L3177" s="831">
        <v>592</v>
      </c>
      <c r="M3177" s="831">
        <v>22496</v>
      </c>
      <c r="N3177" s="822">
        <v>1</v>
      </c>
      <c r="O3177" s="822">
        <v>38</v>
      </c>
      <c r="P3177" s="831">
        <v>625</v>
      </c>
      <c r="Q3177" s="831">
        <v>23750</v>
      </c>
      <c r="R3177" s="827">
        <v>1.0557432432432432</v>
      </c>
      <c r="S3177" s="832">
        <v>38</v>
      </c>
    </row>
    <row r="3178" spans="1:19" ht="14.45" customHeight="1" x14ac:dyDescent="0.2">
      <c r="A3178" s="821" t="s">
        <v>5435</v>
      </c>
      <c r="B3178" s="822" t="s">
        <v>5824</v>
      </c>
      <c r="C3178" s="822" t="s">
        <v>602</v>
      </c>
      <c r="D3178" s="822" t="s">
        <v>5420</v>
      </c>
      <c r="E3178" s="822" t="s">
        <v>5735</v>
      </c>
      <c r="F3178" s="822" t="s">
        <v>5863</v>
      </c>
      <c r="G3178" s="822" t="s">
        <v>5864</v>
      </c>
      <c r="H3178" s="831"/>
      <c r="I3178" s="831"/>
      <c r="J3178" s="822"/>
      <c r="K3178" s="822"/>
      <c r="L3178" s="831"/>
      <c r="M3178" s="831"/>
      <c r="N3178" s="822"/>
      <c r="O3178" s="822"/>
      <c r="P3178" s="831">
        <v>1</v>
      </c>
      <c r="Q3178" s="831">
        <v>3845</v>
      </c>
      <c r="R3178" s="827"/>
      <c r="S3178" s="832">
        <v>3845</v>
      </c>
    </row>
    <row r="3179" spans="1:19" ht="14.45" customHeight="1" x14ac:dyDescent="0.2">
      <c r="A3179" s="821" t="s">
        <v>5435</v>
      </c>
      <c r="B3179" s="822" t="s">
        <v>5824</v>
      </c>
      <c r="C3179" s="822" t="s">
        <v>602</v>
      </c>
      <c r="D3179" s="822" t="s">
        <v>5420</v>
      </c>
      <c r="E3179" s="822" t="s">
        <v>5735</v>
      </c>
      <c r="F3179" s="822" t="s">
        <v>5865</v>
      </c>
      <c r="G3179" s="822" t="s">
        <v>5866</v>
      </c>
      <c r="H3179" s="831">
        <v>1797</v>
      </c>
      <c r="I3179" s="831">
        <v>3495165</v>
      </c>
      <c r="J3179" s="822">
        <v>1.5372146721203326</v>
      </c>
      <c r="K3179" s="822">
        <v>1945</v>
      </c>
      <c r="L3179" s="831">
        <v>1166</v>
      </c>
      <c r="M3179" s="831">
        <v>2273700</v>
      </c>
      <c r="N3179" s="822">
        <v>1</v>
      </c>
      <c r="O3179" s="822">
        <v>1950</v>
      </c>
      <c r="P3179" s="831">
        <v>2941</v>
      </c>
      <c r="Q3179" s="831">
        <v>5746714</v>
      </c>
      <c r="R3179" s="827">
        <v>2.5274724018120245</v>
      </c>
      <c r="S3179" s="832">
        <v>1954</v>
      </c>
    </row>
    <row r="3180" spans="1:19" ht="14.45" customHeight="1" x14ac:dyDescent="0.2">
      <c r="A3180" s="821" t="s">
        <v>5435</v>
      </c>
      <c r="B3180" s="822" t="s">
        <v>5824</v>
      </c>
      <c r="C3180" s="822" t="s">
        <v>602</v>
      </c>
      <c r="D3180" s="822" t="s">
        <v>5420</v>
      </c>
      <c r="E3180" s="822" t="s">
        <v>5735</v>
      </c>
      <c r="F3180" s="822" t="s">
        <v>5881</v>
      </c>
      <c r="G3180" s="822" t="s">
        <v>5882</v>
      </c>
      <c r="H3180" s="831">
        <v>1</v>
      </c>
      <c r="I3180" s="831">
        <v>357</v>
      </c>
      <c r="J3180" s="822">
        <v>7.6708207993124194E-2</v>
      </c>
      <c r="K3180" s="822">
        <v>357</v>
      </c>
      <c r="L3180" s="831">
        <v>13</v>
      </c>
      <c r="M3180" s="831">
        <v>4654</v>
      </c>
      <c r="N3180" s="822">
        <v>1</v>
      </c>
      <c r="O3180" s="822">
        <v>358</v>
      </c>
      <c r="P3180" s="831">
        <v>11</v>
      </c>
      <c r="Q3180" s="831">
        <v>3938</v>
      </c>
      <c r="R3180" s="827">
        <v>0.84615384615384615</v>
      </c>
      <c r="S3180" s="832">
        <v>358</v>
      </c>
    </row>
    <row r="3181" spans="1:19" ht="14.45" customHeight="1" x14ac:dyDescent="0.2">
      <c r="A3181" s="821" t="s">
        <v>5435</v>
      </c>
      <c r="B3181" s="822" t="s">
        <v>5824</v>
      </c>
      <c r="C3181" s="822" t="s">
        <v>602</v>
      </c>
      <c r="D3181" s="822" t="s">
        <v>5420</v>
      </c>
      <c r="E3181" s="822" t="s">
        <v>5735</v>
      </c>
      <c r="F3181" s="822" t="s">
        <v>5885</v>
      </c>
      <c r="G3181" s="822" t="s">
        <v>5886</v>
      </c>
      <c r="H3181" s="831">
        <v>119</v>
      </c>
      <c r="I3181" s="831">
        <v>1761676</v>
      </c>
      <c r="J3181" s="822">
        <v>4.4032433026899218</v>
      </c>
      <c r="K3181" s="822">
        <v>14804</v>
      </c>
      <c r="L3181" s="831">
        <v>27</v>
      </c>
      <c r="M3181" s="831">
        <v>400086</v>
      </c>
      <c r="N3181" s="822">
        <v>1</v>
      </c>
      <c r="O3181" s="822">
        <v>14818</v>
      </c>
      <c r="P3181" s="831">
        <v>27</v>
      </c>
      <c r="Q3181" s="831">
        <v>400410</v>
      </c>
      <c r="R3181" s="827">
        <v>1.0008098258874343</v>
      </c>
      <c r="S3181" s="832">
        <v>14830</v>
      </c>
    </row>
    <row r="3182" spans="1:19" ht="14.45" customHeight="1" x14ac:dyDescent="0.2">
      <c r="A3182" s="821" t="s">
        <v>5435</v>
      </c>
      <c r="B3182" s="822" t="s">
        <v>5824</v>
      </c>
      <c r="C3182" s="822" t="s">
        <v>602</v>
      </c>
      <c r="D3182" s="822" t="s">
        <v>5420</v>
      </c>
      <c r="E3182" s="822" t="s">
        <v>5735</v>
      </c>
      <c r="F3182" s="822" t="s">
        <v>5867</v>
      </c>
      <c r="G3182" s="822" t="s">
        <v>5868</v>
      </c>
      <c r="H3182" s="831">
        <v>1</v>
      </c>
      <c r="I3182" s="831">
        <v>301</v>
      </c>
      <c r="J3182" s="822"/>
      <c r="K3182" s="822">
        <v>301</v>
      </c>
      <c r="L3182" s="831"/>
      <c r="M3182" s="831"/>
      <c r="N3182" s="822"/>
      <c r="O3182" s="822"/>
      <c r="P3182" s="831"/>
      <c r="Q3182" s="831"/>
      <c r="R3182" s="827"/>
      <c r="S3182" s="832"/>
    </row>
    <row r="3183" spans="1:19" ht="14.45" customHeight="1" x14ac:dyDescent="0.2">
      <c r="A3183" s="821" t="s">
        <v>5435</v>
      </c>
      <c r="B3183" s="822" t="s">
        <v>5824</v>
      </c>
      <c r="C3183" s="822" t="s">
        <v>602</v>
      </c>
      <c r="D3183" s="822" t="s">
        <v>5420</v>
      </c>
      <c r="E3183" s="822" t="s">
        <v>5735</v>
      </c>
      <c r="F3183" s="822" t="s">
        <v>5869</v>
      </c>
      <c r="G3183" s="822" t="s">
        <v>5870</v>
      </c>
      <c r="H3183" s="831">
        <v>798</v>
      </c>
      <c r="I3183" s="831">
        <v>127680</v>
      </c>
      <c r="J3183" s="822">
        <v>1.4685990338164252</v>
      </c>
      <c r="K3183" s="822">
        <v>160</v>
      </c>
      <c r="L3183" s="831">
        <v>540</v>
      </c>
      <c r="M3183" s="831">
        <v>86940</v>
      </c>
      <c r="N3183" s="822">
        <v>1</v>
      </c>
      <c r="O3183" s="822">
        <v>161</v>
      </c>
      <c r="P3183" s="831">
        <v>360</v>
      </c>
      <c r="Q3183" s="831">
        <v>58320</v>
      </c>
      <c r="R3183" s="827">
        <v>0.67080745341614911</v>
      </c>
      <c r="S3183" s="832">
        <v>162</v>
      </c>
    </row>
    <row r="3184" spans="1:19" ht="14.45" customHeight="1" x14ac:dyDescent="0.2">
      <c r="A3184" s="821" t="s">
        <v>5435</v>
      </c>
      <c r="B3184" s="822" t="s">
        <v>5824</v>
      </c>
      <c r="C3184" s="822" t="s">
        <v>602</v>
      </c>
      <c r="D3184" s="822" t="s">
        <v>2882</v>
      </c>
      <c r="E3184" s="822" t="s">
        <v>5437</v>
      </c>
      <c r="F3184" s="822" t="s">
        <v>5607</v>
      </c>
      <c r="G3184" s="822" t="s">
        <v>5606</v>
      </c>
      <c r="H3184" s="831">
        <v>1</v>
      </c>
      <c r="I3184" s="831">
        <v>4567.1000000000004</v>
      </c>
      <c r="J3184" s="822"/>
      <c r="K3184" s="822">
        <v>4567.1000000000004</v>
      </c>
      <c r="L3184" s="831"/>
      <c r="M3184" s="831"/>
      <c r="N3184" s="822"/>
      <c r="O3184" s="822"/>
      <c r="P3184" s="831"/>
      <c r="Q3184" s="831"/>
      <c r="R3184" s="827"/>
      <c r="S3184" s="832"/>
    </row>
    <row r="3185" spans="1:19" ht="14.45" customHeight="1" x14ac:dyDescent="0.2">
      <c r="A3185" s="821" t="s">
        <v>5435</v>
      </c>
      <c r="B3185" s="822" t="s">
        <v>5824</v>
      </c>
      <c r="C3185" s="822" t="s">
        <v>602</v>
      </c>
      <c r="D3185" s="822" t="s">
        <v>2882</v>
      </c>
      <c r="E3185" s="822" t="s">
        <v>5703</v>
      </c>
      <c r="F3185" s="822" t="s">
        <v>5832</v>
      </c>
      <c r="G3185" s="822" t="s">
        <v>5833</v>
      </c>
      <c r="H3185" s="831">
        <v>9</v>
      </c>
      <c r="I3185" s="831">
        <v>9195.93</v>
      </c>
      <c r="J3185" s="822"/>
      <c r="K3185" s="822">
        <v>1021.77</v>
      </c>
      <c r="L3185" s="831"/>
      <c r="M3185" s="831"/>
      <c r="N3185" s="822"/>
      <c r="O3185" s="822"/>
      <c r="P3185" s="831"/>
      <c r="Q3185" s="831"/>
      <c r="R3185" s="827"/>
      <c r="S3185" s="832"/>
    </row>
    <row r="3186" spans="1:19" ht="14.45" customHeight="1" x14ac:dyDescent="0.2">
      <c r="A3186" s="821" t="s">
        <v>5435</v>
      </c>
      <c r="B3186" s="822" t="s">
        <v>5824</v>
      </c>
      <c r="C3186" s="822" t="s">
        <v>602</v>
      </c>
      <c r="D3186" s="822" t="s">
        <v>2882</v>
      </c>
      <c r="E3186" s="822" t="s">
        <v>5703</v>
      </c>
      <c r="F3186" s="822" t="s">
        <v>5871</v>
      </c>
      <c r="G3186" s="822" t="s">
        <v>5872</v>
      </c>
      <c r="H3186" s="831">
        <v>19</v>
      </c>
      <c r="I3186" s="831">
        <v>38238.83</v>
      </c>
      <c r="J3186" s="822"/>
      <c r="K3186" s="822">
        <v>2012.5700000000002</v>
      </c>
      <c r="L3186" s="831"/>
      <c r="M3186" s="831"/>
      <c r="N3186" s="822"/>
      <c r="O3186" s="822"/>
      <c r="P3186" s="831"/>
      <c r="Q3186" s="831"/>
      <c r="R3186" s="827"/>
      <c r="S3186" s="832"/>
    </row>
    <row r="3187" spans="1:19" ht="14.45" customHeight="1" x14ac:dyDescent="0.2">
      <c r="A3187" s="821" t="s">
        <v>5435</v>
      </c>
      <c r="B3187" s="822" t="s">
        <v>5824</v>
      </c>
      <c r="C3187" s="822" t="s">
        <v>602</v>
      </c>
      <c r="D3187" s="822" t="s">
        <v>2882</v>
      </c>
      <c r="E3187" s="822" t="s">
        <v>5703</v>
      </c>
      <c r="F3187" s="822" t="s">
        <v>5836</v>
      </c>
      <c r="G3187" s="822" t="s">
        <v>5837</v>
      </c>
      <c r="H3187" s="831"/>
      <c r="I3187" s="831"/>
      <c r="J3187" s="822"/>
      <c r="K3187" s="822"/>
      <c r="L3187" s="831">
        <v>16</v>
      </c>
      <c r="M3187" s="831">
        <v>47207.359999999993</v>
      </c>
      <c r="N3187" s="822">
        <v>1</v>
      </c>
      <c r="O3187" s="822">
        <v>2950.4599999999996</v>
      </c>
      <c r="P3187" s="831">
        <v>24</v>
      </c>
      <c r="Q3187" s="831">
        <v>60498.8</v>
      </c>
      <c r="R3187" s="827">
        <v>1.281554401686517</v>
      </c>
      <c r="S3187" s="832">
        <v>2520.7833333333333</v>
      </c>
    </row>
    <row r="3188" spans="1:19" ht="14.45" customHeight="1" x14ac:dyDescent="0.2">
      <c r="A3188" s="821" t="s">
        <v>5435</v>
      </c>
      <c r="B3188" s="822" t="s">
        <v>5824</v>
      </c>
      <c r="C3188" s="822" t="s">
        <v>602</v>
      </c>
      <c r="D3188" s="822" t="s">
        <v>2882</v>
      </c>
      <c r="E3188" s="822" t="s">
        <v>5703</v>
      </c>
      <c r="F3188" s="822" t="s">
        <v>5838</v>
      </c>
      <c r="G3188" s="822" t="s">
        <v>5839</v>
      </c>
      <c r="H3188" s="831"/>
      <c r="I3188" s="831"/>
      <c r="J3188" s="822"/>
      <c r="K3188" s="822"/>
      <c r="L3188" s="831">
        <v>4</v>
      </c>
      <c r="M3188" s="831">
        <v>6266.32</v>
      </c>
      <c r="N3188" s="822">
        <v>1</v>
      </c>
      <c r="O3188" s="822">
        <v>1566.58</v>
      </c>
      <c r="P3188" s="831">
        <v>10</v>
      </c>
      <c r="Q3188" s="831">
        <v>14019.31</v>
      </c>
      <c r="R3188" s="827">
        <v>2.2372476988088703</v>
      </c>
      <c r="S3188" s="832">
        <v>1401.931</v>
      </c>
    </row>
    <row r="3189" spans="1:19" ht="14.45" customHeight="1" x14ac:dyDescent="0.2">
      <c r="A3189" s="821" t="s">
        <v>5435</v>
      </c>
      <c r="B3189" s="822" t="s">
        <v>5824</v>
      </c>
      <c r="C3189" s="822" t="s">
        <v>602</v>
      </c>
      <c r="D3189" s="822" t="s">
        <v>2882</v>
      </c>
      <c r="E3189" s="822" t="s">
        <v>5703</v>
      </c>
      <c r="F3189" s="822" t="s">
        <v>5873</v>
      </c>
      <c r="G3189" s="822" t="s">
        <v>5874</v>
      </c>
      <c r="H3189" s="831"/>
      <c r="I3189" s="831"/>
      <c r="J3189" s="822"/>
      <c r="K3189" s="822"/>
      <c r="L3189" s="831">
        <v>1</v>
      </c>
      <c r="M3189" s="831">
        <v>1030.9000000000001</v>
      </c>
      <c r="N3189" s="822">
        <v>1</v>
      </c>
      <c r="O3189" s="822">
        <v>1030.9000000000001</v>
      </c>
      <c r="P3189" s="831"/>
      <c r="Q3189" s="831"/>
      <c r="R3189" s="827"/>
      <c r="S3189" s="832"/>
    </row>
    <row r="3190" spans="1:19" ht="14.45" customHeight="1" x14ac:dyDescent="0.2">
      <c r="A3190" s="821" t="s">
        <v>5435</v>
      </c>
      <c r="B3190" s="822" t="s">
        <v>5824</v>
      </c>
      <c r="C3190" s="822" t="s">
        <v>602</v>
      </c>
      <c r="D3190" s="822" t="s">
        <v>2882</v>
      </c>
      <c r="E3190" s="822" t="s">
        <v>5735</v>
      </c>
      <c r="F3190" s="822" t="s">
        <v>5744</v>
      </c>
      <c r="G3190" s="822" t="s">
        <v>5745</v>
      </c>
      <c r="H3190" s="831">
        <v>48</v>
      </c>
      <c r="I3190" s="831">
        <v>1776</v>
      </c>
      <c r="J3190" s="822">
        <v>0.80580762250453719</v>
      </c>
      <c r="K3190" s="822">
        <v>37</v>
      </c>
      <c r="L3190" s="831">
        <v>58</v>
      </c>
      <c r="M3190" s="831">
        <v>2204</v>
      </c>
      <c r="N3190" s="822">
        <v>1</v>
      </c>
      <c r="O3190" s="822">
        <v>38</v>
      </c>
      <c r="P3190" s="831">
        <v>43</v>
      </c>
      <c r="Q3190" s="831">
        <v>1634</v>
      </c>
      <c r="R3190" s="827">
        <v>0.74137931034482762</v>
      </c>
      <c r="S3190" s="832">
        <v>38</v>
      </c>
    </row>
    <row r="3191" spans="1:19" ht="14.45" customHeight="1" x14ac:dyDescent="0.2">
      <c r="A3191" s="821" t="s">
        <v>5435</v>
      </c>
      <c r="B3191" s="822" t="s">
        <v>5824</v>
      </c>
      <c r="C3191" s="822" t="s">
        <v>602</v>
      </c>
      <c r="D3191" s="822" t="s">
        <v>2882</v>
      </c>
      <c r="E3191" s="822" t="s">
        <v>5735</v>
      </c>
      <c r="F3191" s="822" t="s">
        <v>5752</v>
      </c>
      <c r="G3191" s="822" t="s">
        <v>5753</v>
      </c>
      <c r="H3191" s="831">
        <v>529</v>
      </c>
      <c r="I3191" s="831">
        <v>94162</v>
      </c>
      <c r="J3191" s="822">
        <v>0.87967339922647181</v>
      </c>
      <c r="K3191" s="822">
        <v>178</v>
      </c>
      <c r="L3191" s="831">
        <v>598</v>
      </c>
      <c r="M3191" s="831">
        <v>107042</v>
      </c>
      <c r="N3191" s="822">
        <v>1</v>
      </c>
      <c r="O3191" s="822">
        <v>179</v>
      </c>
      <c r="P3191" s="831">
        <v>456</v>
      </c>
      <c r="Q3191" s="831">
        <v>82080</v>
      </c>
      <c r="R3191" s="827">
        <v>0.76680181610956444</v>
      </c>
      <c r="S3191" s="832">
        <v>180</v>
      </c>
    </row>
    <row r="3192" spans="1:19" ht="14.45" customHeight="1" x14ac:dyDescent="0.2">
      <c r="A3192" s="821" t="s">
        <v>5435</v>
      </c>
      <c r="B3192" s="822" t="s">
        <v>5824</v>
      </c>
      <c r="C3192" s="822" t="s">
        <v>602</v>
      </c>
      <c r="D3192" s="822" t="s">
        <v>2882</v>
      </c>
      <c r="E3192" s="822" t="s">
        <v>5735</v>
      </c>
      <c r="F3192" s="822" t="s">
        <v>5841</v>
      </c>
      <c r="G3192" s="822" t="s">
        <v>5842</v>
      </c>
      <c r="H3192" s="831">
        <v>87</v>
      </c>
      <c r="I3192" s="831">
        <v>108141</v>
      </c>
      <c r="J3192" s="822">
        <v>1.0840116279069767</v>
      </c>
      <c r="K3192" s="822">
        <v>1243</v>
      </c>
      <c r="L3192" s="831">
        <v>80</v>
      </c>
      <c r="M3192" s="831">
        <v>99760</v>
      </c>
      <c r="N3192" s="822">
        <v>1</v>
      </c>
      <c r="O3192" s="822">
        <v>1247</v>
      </c>
      <c r="P3192" s="831">
        <v>50</v>
      </c>
      <c r="Q3192" s="831">
        <v>62550</v>
      </c>
      <c r="R3192" s="827">
        <v>0.62700481154771448</v>
      </c>
      <c r="S3192" s="832">
        <v>1251</v>
      </c>
    </row>
    <row r="3193" spans="1:19" ht="14.45" customHeight="1" x14ac:dyDescent="0.2">
      <c r="A3193" s="821" t="s">
        <v>5435</v>
      </c>
      <c r="B3193" s="822" t="s">
        <v>5824</v>
      </c>
      <c r="C3193" s="822" t="s">
        <v>602</v>
      </c>
      <c r="D3193" s="822" t="s">
        <v>2882</v>
      </c>
      <c r="E3193" s="822" t="s">
        <v>5735</v>
      </c>
      <c r="F3193" s="822" t="s">
        <v>5843</v>
      </c>
      <c r="G3193" s="822" t="s">
        <v>5844</v>
      </c>
      <c r="H3193" s="831"/>
      <c r="I3193" s="831"/>
      <c r="J3193" s="822"/>
      <c r="K3193" s="822"/>
      <c r="L3193" s="831">
        <v>1590</v>
      </c>
      <c r="M3193" s="831">
        <v>1136850</v>
      </c>
      <c r="N3193" s="822">
        <v>1</v>
      </c>
      <c r="O3193" s="822">
        <v>715</v>
      </c>
      <c r="P3193" s="831"/>
      <c r="Q3193" s="831"/>
      <c r="R3193" s="827"/>
      <c r="S3193" s="832"/>
    </row>
    <row r="3194" spans="1:19" ht="14.45" customHeight="1" x14ac:dyDescent="0.2">
      <c r="A3194" s="821" t="s">
        <v>5435</v>
      </c>
      <c r="B3194" s="822" t="s">
        <v>5824</v>
      </c>
      <c r="C3194" s="822" t="s">
        <v>602</v>
      </c>
      <c r="D3194" s="822" t="s">
        <v>2882</v>
      </c>
      <c r="E3194" s="822" t="s">
        <v>5735</v>
      </c>
      <c r="F3194" s="822" t="s">
        <v>5845</v>
      </c>
      <c r="G3194" s="822" t="s">
        <v>5846</v>
      </c>
      <c r="H3194" s="831"/>
      <c r="I3194" s="831"/>
      <c r="J3194" s="822"/>
      <c r="K3194" s="822"/>
      <c r="L3194" s="831">
        <v>9</v>
      </c>
      <c r="M3194" s="831">
        <v>5697</v>
      </c>
      <c r="N3194" s="822">
        <v>1</v>
      </c>
      <c r="O3194" s="822">
        <v>633</v>
      </c>
      <c r="P3194" s="831"/>
      <c r="Q3194" s="831"/>
      <c r="R3194" s="827"/>
      <c r="S3194" s="832"/>
    </row>
    <row r="3195" spans="1:19" ht="14.45" customHeight="1" x14ac:dyDescent="0.2">
      <c r="A3195" s="821" t="s">
        <v>5435</v>
      </c>
      <c r="B3195" s="822" t="s">
        <v>5824</v>
      </c>
      <c r="C3195" s="822" t="s">
        <v>602</v>
      </c>
      <c r="D3195" s="822" t="s">
        <v>2882</v>
      </c>
      <c r="E3195" s="822" t="s">
        <v>5735</v>
      </c>
      <c r="F3195" s="822" t="s">
        <v>5849</v>
      </c>
      <c r="G3195" s="822" t="s">
        <v>5850</v>
      </c>
      <c r="H3195" s="831"/>
      <c r="I3195" s="831"/>
      <c r="J3195" s="822"/>
      <c r="K3195" s="822"/>
      <c r="L3195" s="831">
        <v>60</v>
      </c>
      <c r="M3195" s="831">
        <v>7800</v>
      </c>
      <c r="N3195" s="822">
        <v>1</v>
      </c>
      <c r="O3195" s="822">
        <v>130</v>
      </c>
      <c r="P3195" s="831">
        <v>2</v>
      </c>
      <c r="Q3195" s="831">
        <v>262</v>
      </c>
      <c r="R3195" s="827">
        <v>3.3589743589743593E-2</v>
      </c>
      <c r="S3195" s="832">
        <v>131</v>
      </c>
    </row>
    <row r="3196" spans="1:19" ht="14.45" customHeight="1" x14ac:dyDescent="0.2">
      <c r="A3196" s="821" t="s">
        <v>5435</v>
      </c>
      <c r="B3196" s="822" t="s">
        <v>5824</v>
      </c>
      <c r="C3196" s="822" t="s">
        <v>602</v>
      </c>
      <c r="D3196" s="822" t="s">
        <v>2882</v>
      </c>
      <c r="E3196" s="822" t="s">
        <v>5735</v>
      </c>
      <c r="F3196" s="822" t="s">
        <v>5851</v>
      </c>
      <c r="G3196" s="822" t="s">
        <v>5852</v>
      </c>
      <c r="H3196" s="831">
        <v>30</v>
      </c>
      <c r="I3196" s="831">
        <v>21720</v>
      </c>
      <c r="J3196" s="822">
        <v>1.2900926585887385</v>
      </c>
      <c r="K3196" s="822">
        <v>724</v>
      </c>
      <c r="L3196" s="831">
        <v>23</v>
      </c>
      <c r="M3196" s="831">
        <v>16836</v>
      </c>
      <c r="N3196" s="822">
        <v>1</v>
      </c>
      <c r="O3196" s="822">
        <v>732</v>
      </c>
      <c r="P3196" s="831">
        <v>37</v>
      </c>
      <c r="Q3196" s="831">
        <v>27417</v>
      </c>
      <c r="R3196" s="827">
        <v>1.6284746970776907</v>
      </c>
      <c r="S3196" s="832">
        <v>741</v>
      </c>
    </row>
    <row r="3197" spans="1:19" ht="14.45" customHeight="1" x14ac:dyDescent="0.2">
      <c r="A3197" s="821" t="s">
        <v>5435</v>
      </c>
      <c r="B3197" s="822" t="s">
        <v>5824</v>
      </c>
      <c r="C3197" s="822" t="s">
        <v>602</v>
      </c>
      <c r="D3197" s="822" t="s">
        <v>2882</v>
      </c>
      <c r="E3197" s="822" t="s">
        <v>5735</v>
      </c>
      <c r="F3197" s="822" t="s">
        <v>5853</v>
      </c>
      <c r="G3197" s="822" t="s">
        <v>5854</v>
      </c>
      <c r="H3197" s="831"/>
      <c r="I3197" s="831"/>
      <c r="J3197" s="822"/>
      <c r="K3197" s="822"/>
      <c r="L3197" s="831">
        <v>2390</v>
      </c>
      <c r="M3197" s="831">
        <v>2105590</v>
      </c>
      <c r="N3197" s="822">
        <v>1</v>
      </c>
      <c r="O3197" s="822">
        <v>881</v>
      </c>
      <c r="P3197" s="831"/>
      <c r="Q3197" s="831"/>
      <c r="R3197" s="827"/>
      <c r="S3197" s="832"/>
    </row>
    <row r="3198" spans="1:19" ht="14.45" customHeight="1" x14ac:dyDescent="0.2">
      <c r="A3198" s="821" t="s">
        <v>5435</v>
      </c>
      <c r="B3198" s="822" t="s">
        <v>5824</v>
      </c>
      <c r="C3198" s="822" t="s">
        <v>602</v>
      </c>
      <c r="D3198" s="822" t="s">
        <v>2882</v>
      </c>
      <c r="E3198" s="822" t="s">
        <v>5735</v>
      </c>
      <c r="F3198" s="822" t="s">
        <v>5760</v>
      </c>
      <c r="G3198" s="822" t="s">
        <v>5761</v>
      </c>
      <c r="H3198" s="831">
        <v>506</v>
      </c>
      <c r="I3198" s="831">
        <v>16866.66</v>
      </c>
      <c r="J3198" s="822">
        <v>1.0811961538461539</v>
      </c>
      <c r="K3198" s="822">
        <v>33.333320158102765</v>
      </c>
      <c r="L3198" s="831">
        <v>468</v>
      </c>
      <c r="M3198" s="831">
        <v>15600</v>
      </c>
      <c r="N3198" s="822">
        <v>1</v>
      </c>
      <c r="O3198" s="822">
        <v>33.333333333333336</v>
      </c>
      <c r="P3198" s="831">
        <v>462</v>
      </c>
      <c r="Q3198" s="831">
        <v>15400.01</v>
      </c>
      <c r="R3198" s="827">
        <v>0.98718012820512824</v>
      </c>
      <c r="S3198" s="832">
        <v>33.333354978354976</v>
      </c>
    </row>
    <row r="3199" spans="1:19" ht="14.45" customHeight="1" x14ac:dyDescent="0.2">
      <c r="A3199" s="821" t="s">
        <v>5435</v>
      </c>
      <c r="B3199" s="822" t="s">
        <v>5824</v>
      </c>
      <c r="C3199" s="822" t="s">
        <v>602</v>
      </c>
      <c r="D3199" s="822" t="s">
        <v>2882</v>
      </c>
      <c r="E3199" s="822" t="s">
        <v>5735</v>
      </c>
      <c r="F3199" s="822" t="s">
        <v>5762</v>
      </c>
      <c r="G3199" s="822" t="s">
        <v>5763</v>
      </c>
      <c r="H3199" s="831"/>
      <c r="I3199" s="831"/>
      <c r="J3199" s="822"/>
      <c r="K3199" s="822"/>
      <c r="L3199" s="831">
        <v>53</v>
      </c>
      <c r="M3199" s="831">
        <v>2014</v>
      </c>
      <c r="N3199" s="822">
        <v>1</v>
      </c>
      <c r="O3199" s="822">
        <v>38</v>
      </c>
      <c r="P3199" s="831"/>
      <c r="Q3199" s="831"/>
      <c r="R3199" s="827"/>
      <c r="S3199" s="832"/>
    </row>
    <row r="3200" spans="1:19" ht="14.45" customHeight="1" x14ac:dyDescent="0.2">
      <c r="A3200" s="821" t="s">
        <v>5435</v>
      </c>
      <c r="B3200" s="822" t="s">
        <v>5824</v>
      </c>
      <c r="C3200" s="822" t="s">
        <v>602</v>
      </c>
      <c r="D3200" s="822" t="s">
        <v>2882</v>
      </c>
      <c r="E3200" s="822" t="s">
        <v>5735</v>
      </c>
      <c r="F3200" s="822" t="s">
        <v>5766</v>
      </c>
      <c r="G3200" s="822" t="s">
        <v>5767</v>
      </c>
      <c r="H3200" s="831">
        <v>1</v>
      </c>
      <c r="I3200" s="831">
        <v>32</v>
      </c>
      <c r="J3200" s="822"/>
      <c r="K3200" s="822">
        <v>32</v>
      </c>
      <c r="L3200" s="831"/>
      <c r="M3200" s="831"/>
      <c r="N3200" s="822"/>
      <c r="O3200" s="822"/>
      <c r="P3200" s="831"/>
      <c r="Q3200" s="831"/>
      <c r="R3200" s="827"/>
      <c r="S3200" s="832"/>
    </row>
    <row r="3201" spans="1:19" ht="14.45" customHeight="1" x14ac:dyDescent="0.2">
      <c r="A3201" s="821" t="s">
        <v>5435</v>
      </c>
      <c r="B3201" s="822" t="s">
        <v>5824</v>
      </c>
      <c r="C3201" s="822" t="s">
        <v>602</v>
      </c>
      <c r="D3201" s="822" t="s">
        <v>2882</v>
      </c>
      <c r="E3201" s="822" t="s">
        <v>5735</v>
      </c>
      <c r="F3201" s="822" t="s">
        <v>5857</v>
      </c>
      <c r="G3201" s="822" t="s">
        <v>5858</v>
      </c>
      <c r="H3201" s="831"/>
      <c r="I3201" s="831"/>
      <c r="J3201" s="822"/>
      <c r="K3201" s="822"/>
      <c r="L3201" s="831"/>
      <c r="M3201" s="831"/>
      <c r="N3201" s="822"/>
      <c r="O3201" s="822"/>
      <c r="P3201" s="831">
        <v>14</v>
      </c>
      <c r="Q3201" s="831">
        <v>5040</v>
      </c>
      <c r="R3201" s="827"/>
      <c r="S3201" s="832">
        <v>360</v>
      </c>
    </row>
    <row r="3202" spans="1:19" ht="14.45" customHeight="1" x14ac:dyDescent="0.2">
      <c r="A3202" s="821" t="s">
        <v>5435</v>
      </c>
      <c r="B3202" s="822" t="s">
        <v>5824</v>
      </c>
      <c r="C3202" s="822" t="s">
        <v>602</v>
      </c>
      <c r="D3202" s="822" t="s">
        <v>2882</v>
      </c>
      <c r="E3202" s="822" t="s">
        <v>5735</v>
      </c>
      <c r="F3202" s="822" t="s">
        <v>5768</v>
      </c>
      <c r="G3202" s="822" t="s">
        <v>5769</v>
      </c>
      <c r="H3202" s="831"/>
      <c r="I3202" s="831"/>
      <c r="J3202" s="822"/>
      <c r="K3202" s="822"/>
      <c r="L3202" s="831">
        <v>1</v>
      </c>
      <c r="M3202" s="831">
        <v>135</v>
      </c>
      <c r="N3202" s="822">
        <v>1</v>
      </c>
      <c r="O3202" s="822">
        <v>135</v>
      </c>
      <c r="P3202" s="831"/>
      <c r="Q3202" s="831"/>
      <c r="R3202" s="827"/>
      <c r="S3202" s="832"/>
    </row>
    <row r="3203" spans="1:19" ht="14.45" customHeight="1" x14ac:dyDescent="0.2">
      <c r="A3203" s="821" t="s">
        <v>5435</v>
      </c>
      <c r="B3203" s="822" t="s">
        <v>5824</v>
      </c>
      <c r="C3203" s="822" t="s">
        <v>602</v>
      </c>
      <c r="D3203" s="822" t="s">
        <v>2882</v>
      </c>
      <c r="E3203" s="822" t="s">
        <v>5735</v>
      </c>
      <c r="F3203" s="822" t="s">
        <v>5861</v>
      </c>
      <c r="G3203" s="822" t="s">
        <v>5862</v>
      </c>
      <c r="H3203" s="831">
        <v>10</v>
      </c>
      <c r="I3203" s="831">
        <v>5400</v>
      </c>
      <c r="J3203" s="822">
        <v>3.3149171270718232</v>
      </c>
      <c r="K3203" s="822">
        <v>540</v>
      </c>
      <c r="L3203" s="831">
        <v>3</v>
      </c>
      <c r="M3203" s="831">
        <v>1629</v>
      </c>
      <c r="N3203" s="822">
        <v>1</v>
      </c>
      <c r="O3203" s="822">
        <v>543</v>
      </c>
      <c r="P3203" s="831">
        <v>10</v>
      </c>
      <c r="Q3203" s="831">
        <v>5470</v>
      </c>
      <c r="R3203" s="827">
        <v>3.3578882750153469</v>
      </c>
      <c r="S3203" s="832">
        <v>547</v>
      </c>
    </row>
    <row r="3204" spans="1:19" ht="14.45" customHeight="1" x14ac:dyDescent="0.2">
      <c r="A3204" s="821" t="s">
        <v>5435</v>
      </c>
      <c r="B3204" s="822" t="s">
        <v>5824</v>
      </c>
      <c r="C3204" s="822" t="s">
        <v>602</v>
      </c>
      <c r="D3204" s="822" t="s">
        <v>2882</v>
      </c>
      <c r="E3204" s="822" t="s">
        <v>5735</v>
      </c>
      <c r="F3204" s="822" t="s">
        <v>5782</v>
      </c>
      <c r="G3204" s="822" t="s">
        <v>5783</v>
      </c>
      <c r="H3204" s="831">
        <v>86</v>
      </c>
      <c r="I3204" s="831">
        <v>9976</v>
      </c>
      <c r="J3204" s="822">
        <v>0.94505494505494503</v>
      </c>
      <c r="K3204" s="822">
        <v>116</v>
      </c>
      <c r="L3204" s="831">
        <v>91</v>
      </c>
      <c r="M3204" s="831">
        <v>10556</v>
      </c>
      <c r="N3204" s="822">
        <v>1</v>
      </c>
      <c r="O3204" s="822">
        <v>116</v>
      </c>
      <c r="P3204" s="831">
        <v>90</v>
      </c>
      <c r="Q3204" s="831">
        <v>10530</v>
      </c>
      <c r="R3204" s="827">
        <v>0.99753694581280783</v>
      </c>
      <c r="S3204" s="832">
        <v>117</v>
      </c>
    </row>
    <row r="3205" spans="1:19" ht="14.45" customHeight="1" x14ac:dyDescent="0.2">
      <c r="A3205" s="821" t="s">
        <v>5435</v>
      </c>
      <c r="B3205" s="822" t="s">
        <v>5824</v>
      </c>
      <c r="C3205" s="822" t="s">
        <v>602</v>
      </c>
      <c r="D3205" s="822" t="s">
        <v>2882</v>
      </c>
      <c r="E3205" s="822" t="s">
        <v>5735</v>
      </c>
      <c r="F3205" s="822" t="s">
        <v>5863</v>
      </c>
      <c r="G3205" s="822" t="s">
        <v>5864</v>
      </c>
      <c r="H3205" s="831">
        <v>47</v>
      </c>
      <c r="I3205" s="831">
        <v>180104</v>
      </c>
      <c r="J3205" s="822">
        <v>0.95743470610437453</v>
      </c>
      <c r="K3205" s="822">
        <v>3832</v>
      </c>
      <c r="L3205" s="831">
        <v>49</v>
      </c>
      <c r="M3205" s="831">
        <v>188111</v>
      </c>
      <c r="N3205" s="822">
        <v>1</v>
      </c>
      <c r="O3205" s="822">
        <v>3839</v>
      </c>
      <c r="P3205" s="831">
        <v>37</v>
      </c>
      <c r="Q3205" s="831">
        <v>142265</v>
      </c>
      <c r="R3205" s="827">
        <v>0.75628219508694339</v>
      </c>
      <c r="S3205" s="832">
        <v>3845</v>
      </c>
    </row>
    <row r="3206" spans="1:19" ht="14.45" customHeight="1" x14ac:dyDescent="0.2">
      <c r="A3206" s="821" t="s">
        <v>5435</v>
      </c>
      <c r="B3206" s="822" t="s">
        <v>5824</v>
      </c>
      <c r="C3206" s="822" t="s">
        <v>602</v>
      </c>
      <c r="D3206" s="822" t="s">
        <v>2882</v>
      </c>
      <c r="E3206" s="822" t="s">
        <v>5735</v>
      </c>
      <c r="F3206" s="822" t="s">
        <v>5865</v>
      </c>
      <c r="G3206" s="822" t="s">
        <v>5866</v>
      </c>
      <c r="H3206" s="831">
        <v>150</v>
      </c>
      <c r="I3206" s="831">
        <v>291750</v>
      </c>
      <c r="J3206" s="822">
        <v>0.76725838264299806</v>
      </c>
      <c r="K3206" s="822">
        <v>1945</v>
      </c>
      <c r="L3206" s="831">
        <v>195</v>
      </c>
      <c r="M3206" s="831">
        <v>380250</v>
      </c>
      <c r="N3206" s="822">
        <v>1</v>
      </c>
      <c r="O3206" s="822">
        <v>1950</v>
      </c>
      <c r="P3206" s="831">
        <v>89</v>
      </c>
      <c r="Q3206" s="831">
        <v>173906</v>
      </c>
      <c r="R3206" s="827">
        <v>0.4573464825772518</v>
      </c>
      <c r="S3206" s="832">
        <v>1954</v>
      </c>
    </row>
    <row r="3207" spans="1:19" ht="14.45" customHeight="1" x14ac:dyDescent="0.2">
      <c r="A3207" s="821" t="s">
        <v>5435</v>
      </c>
      <c r="B3207" s="822" t="s">
        <v>5824</v>
      </c>
      <c r="C3207" s="822" t="s">
        <v>602</v>
      </c>
      <c r="D3207" s="822" t="s">
        <v>2882</v>
      </c>
      <c r="E3207" s="822" t="s">
        <v>5735</v>
      </c>
      <c r="F3207" s="822" t="s">
        <v>5881</v>
      </c>
      <c r="G3207" s="822" t="s">
        <v>5882</v>
      </c>
      <c r="H3207" s="831"/>
      <c r="I3207" s="831"/>
      <c r="J3207" s="822"/>
      <c r="K3207" s="822"/>
      <c r="L3207" s="831">
        <v>3</v>
      </c>
      <c r="M3207" s="831">
        <v>1074</v>
      </c>
      <c r="N3207" s="822">
        <v>1</v>
      </c>
      <c r="O3207" s="822">
        <v>358</v>
      </c>
      <c r="P3207" s="831"/>
      <c r="Q3207" s="831"/>
      <c r="R3207" s="827"/>
      <c r="S3207" s="832"/>
    </row>
    <row r="3208" spans="1:19" ht="14.45" customHeight="1" x14ac:dyDescent="0.2">
      <c r="A3208" s="821" t="s">
        <v>5435</v>
      </c>
      <c r="B3208" s="822" t="s">
        <v>5824</v>
      </c>
      <c r="C3208" s="822" t="s">
        <v>602</v>
      </c>
      <c r="D3208" s="822" t="s">
        <v>2882</v>
      </c>
      <c r="E3208" s="822" t="s">
        <v>5735</v>
      </c>
      <c r="F3208" s="822" t="s">
        <v>5885</v>
      </c>
      <c r="G3208" s="822" t="s">
        <v>5886</v>
      </c>
      <c r="H3208" s="831">
        <v>4</v>
      </c>
      <c r="I3208" s="831">
        <v>59216</v>
      </c>
      <c r="J3208" s="822">
        <v>1.9981104062626536</v>
      </c>
      <c r="K3208" s="822">
        <v>14804</v>
      </c>
      <c r="L3208" s="831">
        <v>2</v>
      </c>
      <c r="M3208" s="831">
        <v>29636</v>
      </c>
      <c r="N3208" s="822">
        <v>1</v>
      </c>
      <c r="O3208" s="822">
        <v>14818</v>
      </c>
      <c r="P3208" s="831">
        <v>2</v>
      </c>
      <c r="Q3208" s="831">
        <v>29660</v>
      </c>
      <c r="R3208" s="827">
        <v>1.0008098258874343</v>
      </c>
      <c r="S3208" s="832">
        <v>14830</v>
      </c>
    </row>
    <row r="3209" spans="1:19" ht="14.45" customHeight="1" x14ac:dyDescent="0.2">
      <c r="A3209" s="821" t="s">
        <v>5435</v>
      </c>
      <c r="B3209" s="822" t="s">
        <v>5824</v>
      </c>
      <c r="C3209" s="822" t="s">
        <v>602</v>
      </c>
      <c r="D3209" s="822" t="s">
        <v>2882</v>
      </c>
      <c r="E3209" s="822" t="s">
        <v>5735</v>
      </c>
      <c r="F3209" s="822" t="s">
        <v>5869</v>
      </c>
      <c r="G3209" s="822" t="s">
        <v>5870</v>
      </c>
      <c r="H3209" s="831"/>
      <c r="I3209" s="831"/>
      <c r="J3209" s="822"/>
      <c r="K3209" s="822"/>
      <c r="L3209" s="831">
        <v>3</v>
      </c>
      <c r="M3209" s="831">
        <v>483</v>
      </c>
      <c r="N3209" s="822">
        <v>1</v>
      </c>
      <c r="O3209" s="822">
        <v>161</v>
      </c>
      <c r="P3209" s="831"/>
      <c r="Q3209" s="831"/>
      <c r="R3209" s="827"/>
      <c r="S3209" s="832"/>
    </row>
    <row r="3210" spans="1:19" ht="14.45" customHeight="1" x14ac:dyDescent="0.2">
      <c r="A3210" s="821" t="s">
        <v>5435</v>
      </c>
      <c r="B3210" s="822" t="s">
        <v>5824</v>
      </c>
      <c r="C3210" s="822" t="s">
        <v>602</v>
      </c>
      <c r="D3210" s="822" t="s">
        <v>2883</v>
      </c>
      <c r="E3210" s="822" t="s">
        <v>5437</v>
      </c>
      <c r="F3210" s="822" t="s">
        <v>5482</v>
      </c>
      <c r="G3210" s="822" t="s">
        <v>816</v>
      </c>
      <c r="H3210" s="831"/>
      <c r="I3210" s="831"/>
      <c r="J3210" s="822"/>
      <c r="K3210" s="822"/>
      <c r="L3210" s="831"/>
      <c r="M3210" s="831"/>
      <c r="N3210" s="822"/>
      <c r="O3210" s="822"/>
      <c r="P3210" s="831">
        <v>0.2</v>
      </c>
      <c r="Q3210" s="831">
        <v>11.95</v>
      </c>
      <c r="R3210" s="827"/>
      <c r="S3210" s="832">
        <v>59.749999999999993</v>
      </c>
    </row>
    <row r="3211" spans="1:19" ht="14.45" customHeight="1" x14ac:dyDescent="0.2">
      <c r="A3211" s="821" t="s">
        <v>5435</v>
      </c>
      <c r="B3211" s="822" t="s">
        <v>5824</v>
      </c>
      <c r="C3211" s="822" t="s">
        <v>602</v>
      </c>
      <c r="D3211" s="822" t="s">
        <v>2883</v>
      </c>
      <c r="E3211" s="822" t="s">
        <v>5437</v>
      </c>
      <c r="F3211" s="822" t="s">
        <v>5537</v>
      </c>
      <c r="G3211" s="822" t="s">
        <v>758</v>
      </c>
      <c r="H3211" s="831"/>
      <c r="I3211" s="831"/>
      <c r="J3211" s="822"/>
      <c r="K3211" s="822"/>
      <c r="L3211" s="831"/>
      <c r="M3211" s="831"/>
      <c r="N3211" s="822"/>
      <c r="O3211" s="822"/>
      <c r="P3211" s="831">
        <v>2</v>
      </c>
      <c r="Q3211" s="831">
        <v>158.4</v>
      </c>
      <c r="R3211" s="827"/>
      <c r="S3211" s="832">
        <v>79.2</v>
      </c>
    </row>
    <row r="3212" spans="1:19" ht="14.45" customHeight="1" x14ac:dyDescent="0.2">
      <c r="A3212" s="821" t="s">
        <v>5435</v>
      </c>
      <c r="B3212" s="822" t="s">
        <v>5824</v>
      </c>
      <c r="C3212" s="822" t="s">
        <v>602</v>
      </c>
      <c r="D3212" s="822" t="s">
        <v>2883</v>
      </c>
      <c r="E3212" s="822" t="s">
        <v>5437</v>
      </c>
      <c r="F3212" s="822" t="s">
        <v>5573</v>
      </c>
      <c r="G3212" s="822" t="s">
        <v>2645</v>
      </c>
      <c r="H3212" s="831"/>
      <c r="I3212" s="831"/>
      <c r="J3212" s="822"/>
      <c r="K3212" s="822"/>
      <c r="L3212" s="831"/>
      <c r="M3212" s="831"/>
      <c r="N3212" s="822"/>
      <c r="O3212" s="822"/>
      <c r="P3212" s="831">
        <v>0.05</v>
      </c>
      <c r="Q3212" s="831">
        <v>13.7</v>
      </c>
      <c r="R3212" s="827"/>
      <c r="S3212" s="832">
        <v>273.99999999999994</v>
      </c>
    </row>
    <row r="3213" spans="1:19" ht="14.45" customHeight="1" x14ac:dyDescent="0.2">
      <c r="A3213" s="821" t="s">
        <v>5435</v>
      </c>
      <c r="B3213" s="822" t="s">
        <v>5824</v>
      </c>
      <c r="C3213" s="822" t="s">
        <v>602</v>
      </c>
      <c r="D3213" s="822" t="s">
        <v>2883</v>
      </c>
      <c r="E3213" s="822" t="s">
        <v>5437</v>
      </c>
      <c r="F3213" s="822" t="s">
        <v>5584</v>
      </c>
      <c r="G3213" s="822" t="s">
        <v>5585</v>
      </c>
      <c r="H3213" s="831"/>
      <c r="I3213" s="831"/>
      <c r="J3213" s="822"/>
      <c r="K3213" s="822"/>
      <c r="L3213" s="831">
        <v>1</v>
      </c>
      <c r="M3213" s="831">
        <v>4087.4</v>
      </c>
      <c r="N3213" s="822">
        <v>1</v>
      </c>
      <c r="O3213" s="822">
        <v>4087.4</v>
      </c>
      <c r="P3213" s="831">
        <v>1</v>
      </c>
      <c r="Q3213" s="831">
        <v>4082.89</v>
      </c>
      <c r="R3213" s="827">
        <v>0.99889660909135392</v>
      </c>
      <c r="S3213" s="832">
        <v>4082.89</v>
      </c>
    </row>
    <row r="3214" spans="1:19" ht="14.45" customHeight="1" x14ac:dyDescent="0.2">
      <c r="A3214" s="821" t="s">
        <v>5435</v>
      </c>
      <c r="B3214" s="822" t="s">
        <v>5824</v>
      </c>
      <c r="C3214" s="822" t="s">
        <v>602</v>
      </c>
      <c r="D3214" s="822" t="s">
        <v>2883</v>
      </c>
      <c r="E3214" s="822" t="s">
        <v>5437</v>
      </c>
      <c r="F3214" s="822" t="s">
        <v>5605</v>
      </c>
      <c r="G3214" s="822" t="s">
        <v>5606</v>
      </c>
      <c r="H3214" s="831"/>
      <c r="I3214" s="831"/>
      <c r="J3214" s="822"/>
      <c r="K3214" s="822"/>
      <c r="L3214" s="831">
        <v>1</v>
      </c>
      <c r="M3214" s="831">
        <v>1186.57</v>
      </c>
      <c r="N3214" s="822">
        <v>1</v>
      </c>
      <c r="O3214" s="822">
        <v>1186.57</v>
      </c>
      <c r="P3214" s="831"/>
      <c r="Q3214" s="831"/>
      <c r="R3214" s="827"/>
      <c r="S3214" s="832"/>
    </row>
    <row r="3215" spans="1:19" ht="14.45" customHeight="1" x14ac:dyDescent="0.2">
      <c r="A3215" s="821" t="s">
        <v>5435</v>
      </c>
      <c r="B3215" s="822" t="s">
        <v>5824</v>
      </c>
      <c r="C3215" s="822" t="s">
        <v>602</v>
      </c>
      <c r="D3215" s="822" t="s">
        <v>2883</v>
      </c>
      <c r="E3215" s="822" t="s">
        <v>5437</v>
      </c>
      <c r="F3215" s="822" t="s">
        <v>5638</v>
      </c>
      <c r="G3215" s="822" t="s">
        <v>2512</v>
      </c>
      <c r="H3215" s="831"/>
      <c r="I3215" s="831"/>
      <c r="J3215" s="822"/>
      <c r="K3215" s="822"/>
      <c r="L3215" s="831"/>
      <c r="M3215" s="831"/>
      <c r="N3215" s="822"/>
      <c r="O3215" s="822"/>
      <c r="P3215" s="831">
        <v>0.56999999999999995</v>
      </c>
      <c r="Q3215" s="831">
        <v>270.33</v>
      </c>
      <c r="R3215" s="827"/>
      <c r="S3215" s="832">
        <v>474.26315789473688</v>
      </c>
    </row>
    <row r="3216" spans="1:19" ht="14.45" customHeight="1" x14ac:dyDescent="0.2">
      <c r="A3216" s="821" t="s">
        <v>5435</v>
      </c>
      <c r="B3216" s="822" t="s">
        <v>5824</v>
      </c>
      <c r="C3216" s="822" t="s">
        <v>602</v>
      </c>
      <c r="D3216" s="822" t="s">
        <v>2883</v>
      </c>
      <c r="E3216" s="822" t="s">
        <v>5437</v>
      </c>
      <c r="F3216" s="822" t="s">
        <v>5679</v>
      </c>
      <c r="G3216" s="822" t="s">
        <v>758</v>
      </c>
      <c r="H3216" s="831"/>
      <c r="I3216" s="831"/>
      <c r="J3216" s="822"/>
      <c r="K3216" s="822"/>
      <c r="L3216" s="831"/>
      <c r="M3216" s="831"/>
      <c r="N3216" s="822"/>
      <c r="O3216" s="822"/>
      <c r="P3216" s="831">
        <v>0.79</v>
      </c>
      <c r="Q3216" s="831">
        <v>172.93</v>
      </c>
      <c r="R3216" s="827"/>
      <c r="S3216" s="832">
        <v>218.89873417721518</v>
      </c>
    </row>
    <row r="3217" spans="1:19" ht="14.45" customHeight="1" x14ac:dyDescent="0.2">
      <c r="A3217" s="821" t="s">
        <v>5435</v>
      </c>
      <c r="B3217" s="822" t="s">
        <v>5824</v>
      </c>
      <c r="C3217" s="822" t="s">
        <v>602</v>
      </c>
      <c r="D3217" s="822" t="s">
        <v>2883</v>
      </c>
      <c r="E3217" s="822" t="s">
        <v>5703</v>
      </c>
      <c r="F3217" s="822" t="s">
        <v>5832</v>
      </c>
      <c r="G3217" s="822" t="s">
        <v>5833</v>
      </c>
      <c r="H3217" s="831">
        <v>13</v>
      </c>
      <c r="I3217" s="831">
        <v>13283.010000000002</v>
      </c>
      <c r="J3217" s="822"/>
      <c r="K3217" s="822">
        <v>1021.7700000000002</v>
      </c>
      <c r="L3217" s="831"/>
      <c r="M3217" s="831"/>
      <c r="N3217" s="822"/>
      <c r="O3217" s="822"/>
      <c r="P3217" s="831"/>
      <c r="Q3217" s="831"/>
      <c r="R3217" s="827"/>
      <c r="S3217" s="832"/>
    </row>
    <row r="3218" spans="1:19" ht="14.45" customHeight="1" x14ac:dyDescent="0.2">
      <c r="A3218" s="821" t="s">
        <v>5435</v>
      </c>
      <c r="B3218" s="822" t="s">
        <v>5824</v>
      </c>
      <c r="C3218" s="822" t="s">
        <v>602</v>
      </c>
      <c r="D3218" s="822" t="s">
        <v>2883</v>
      </c>
      <c r="E3218" s="822" t="s">
        <v>5703</v>
      </c>
      <c r="F3218" s="822" t="s">
        <v>5871</v>
      </c>
      <c r="G3218" s="822" t="s">
        <v>5872</v>
      </c>
      <c r="H3218" s="831">
        <v>2</v>
      </c>
      <c r="I3218" s="831">
        <v>4025.14</v>
      </c>
      <c r="J3218" s="822"/>
      <c r="K3218" s="822">
        <v>2012.57</v>
      </c>
      <c r="L3218" s="831"/>
      <c r="M3218" s="831"/>
      <c r="N3218" s="822"/>
      <c r="O3218" s="822"/>
      <c r="P3218" s="831"/>
      <c r="Q3218" s="831"/>
      <c r="R3218" s="827"/>
      <c r="S3218" s="832"/>
    </row>
    <row r="3219" spans="1:19" ht="14.45" customHeight="1" x14ac:dyDescent="0.2">
      <c r="A3219" s="821" t="s">
        <v>5435</v>
      </c>
      <c r="B3219" s="822" t="s">
        <v>5824</v>
      </c>
      <c r="C3219" s="822" t="s">
        <v>602</v>
      </c>
      <c r="D3219" s="822" t="s">
        <v>2883</v>
      </c>
      <c r="E3219" s="822" t="s">
        <v>5703</v>
      </c>
      <c r="F3219" s="822" t="s">
        <v>5838</v>
      </c>
      <c r="G3219" s="822" t="s">
        <v>5839</v>
      </c>
      <c r="H3219" s="831"/>
      <c r="I3219" s="831"/>
      <c r="J3219" s="822"/>
      <c r="K3219" s="822"/>
      <c r="L3219" s="831">
        <v>14</v>
      </c>
      <c r="M3219" s="831">
        <v>21932.12</v>
      </c>
      <c r="N3219" s="822">
        <v>1</v>
      </c>
      <c r="O3219" s="822">
        <v>1566.58</v>
      </c>
      <c r="P3219" s="831">
        <v>4</v>
      </c>
      <c r="Q3219" s="831">
        <v>4619.83</v>
      </c>
      <c r="R3219" s="827">
        <v>0.21064219965967723</v>
      </c>
      <c r="S3219" s="832">
        <v>1154.9575</v>
      </c>
    </row>
    <row r="3220" spans="1:19" ht="14.45" customHeight="1" x14ac:dyDescent="0.2">
      <c r="A3220" s="821" t="s">
        <v>5435</v>
      </c>
      <c r="B3220" s="822" t="s">
        <v>5824</v>
      </c>
      <c r="C3220" s="822" t="s">
        <v>602</v>
      </c>
      <c r="D3220" s="822" t="s">
        <v>2883</v>
      </c>
      <c r="E3220" s="822" t="s">
        <v>5703</v>
      </c>
      <c r="F3220" s="822" t="s">
        <v>5714</v>
      </c>
      <c r="G3220" s="822" t="s">
        <v>5715</v>
      </c>
      <c r="H3220" s="831"/>
      <c r="I3220" s="831"/>
      <c r="J3220" s="822"/>
      <c r="K3220" s="822"/>
      <c r="L3220" s="831"/>
      <c r="M3220" s="831"/>
      <c r="N3220" s="822"/>
      <c r="O3220" s="822"/>
      <c r="P3220" s="831">
        <v>1</v>
      </c>
      <c r="Q3220" s="831">
        <v>179.3</v>
      </c>
      <c r="R3220" s="827"/>
      <c r="S3220" s="832">
        <v>179.3</v>
      </c>
    </row>
    <row r="3221" spans="1:19" ht="14.45" customHeight="1" x14ac:dyDescent="0.2">
      <c r="A3221" s="821" t="s">
        <v>5435</v>
      </c>
      <c r="B3221" s="822" t="s">
        <v>5824</v>
      </c>
      <c r="C3221" s="822" t="s">
        <v>602</v>
      </c>
      <c r="D3221" s="822" t="s">
        <v>2883</v>
      </c>
      <c r="E3221" s="822" t="s">
        <v>5703</v>
      </c>
      <c r="F3221" s="822" t="s">
        <v>5718</v>
      </c>
      <c r="G3221" s="822" t="s">
        <v>5719</v>
      </c>
      <c r="H3221" s="831"/>
      <c r="I3221" s="831"/>
      <c r="J3221" s="822"/>
      <c r="K3221" s="822"/>
      <c r="L3221" s="831"/>
      <c r="M3221" s="831"/>
      <c r="N3221" s="822"/>
      <c r="O3221" s="822"/>
      <c r="P3221" s="831">
        <v>1</v>
      </c>
      <c r="Q3221" s="831">
        <v>75.97</v>
      </c>
      <c r="R3221" s="827"/>
      <c r="S3221" s="832">
        <v>75.97</v>
      </c>
    </row>
    <row r="3222" spans="1:19" ht="14.45" customHeight="1" x14ac:dyDescent="0.2">
      <c r="A3222" s="821" t="s">
        <v>5435</v>
      </c>
      <c r="B3222" s="822" t="s">
        <v>5824</v>
      </c>
      <c r="C3222" s="822" t="s">
        <v>602</v>
      </c>
      <c r="D3222" s="822" t="s">
        <v>2883</v>
      </c>
      <c r="E3222" s="822" t="s">
        <v>5703</v>
      </c>
      <c r="F3222" s="822" t="s">
        <v>5720</v>
      </c>
      <c r="G3222" s="822" t="s">
        <v>5721</v>
      </c>
      <c r="H3222" s="831"/>
      <c r="I3222" s="831"/>
      <c r="J3222" s="822"/>
      <c r="K3222" s="822"/>
      <c r="L3222" s="831"/>
      <c r="M3222" s="831"/>
      <c r="N3222" s="822"/>
      <c r="O3222" s="822"/>
      <c r="P3222" s="831">
        <v>1</v>
      </c>
      <c r="Q3222" s="831">
        <v>94.69</v>
      </c>
      <c r="R3222" s="827"/>
      <c r="S3222" s="832">
        <v>94.69</v>
      </c>
    </row>
    <row r="3223" spans="1:19" ht="14.45" customHeight="1" x14ac:dyDescent="0.2">
      <c r="A3223" s="821" t="s">
        <v>5435</v>
      </c>
      <c r="B3223" s="822" t="s">
        <v>5824</v>
      </c>
      <c r="C3223" s="822" t="s">
        <v>602</v>
      </c>
      <c r="D3223" s="822" t="s">
        <v>2883</v>
      </c>
      <c r="E3223" s="822" t="s">
        <v>5735</v>
      </c>
      <c r="F3223" s="822" t="s">
        <v>5736</v>
      </c>
      <c r="G3223" s="822" t="s">
        <v>5737</v>
      </c>
      <c r="H3223" s="831">
        <v>2</v>
      </c>
      <c r="I3223" s="831">
        <v>600</v>
      </c>
      <c r="J3223" s="822"/>
      <c r="K3223" s="822">
        <v>300</v>
      </c>
      <c r="L3223" s="831"/>
      <c r="M3223" s="831"/>
      <c r="N3223" s="822"/>
      <c r="O3223" s="822"/>
      <c r="P3223" s="831"/>
      <c r="Q3223" s="831"/>
      <c r="R3223" s="827"/>
      <c r="S3223" s="832"/>
    </row>
    <row r="3224" spans="1:19" ht="14.45" customHeight="1" x14ac:dyDescent="0.2">
      <c r="A3224" s="821" t="s">
        <v>5435</v>
      </c>
      <c r="B3224" s="822" t="s">
        <v>5824</v>
      </c>
      <c r="C3224" s="822" t="s">
        <v>602</v>
      </c>
      <c r="D3224" s="822" t="s">
        <v>2883</v>
      </c>
      <c r="E3224" s="822" t="s">
        <v>5735</v>
      </c>
      <c r="F3224" s="822" t="s">
        <v>5744</v>
      </c>
      <c r="G3224" s="822" t="s">
        <v>5745</v>
      </c>
      <c r="H3224" s="831">
        <v>7</v>
      </c>
      <c r="I3224" s="831">
        <v>259</v>
      </c>
      <c r="J3224" s="822">
        <v>0.52429149797570851</v>
      </c>
      <c r="K3224" s="822">
        <v>37</v>
      </c>
      <c r="L3224" s="831">
        <v>13</v>
      </c>
      <c r="M3224" s="831">
        <v>494</v>
      </c>
      <c r="N3224" s="822">
        <v>1</v>
      </c>
      <c r="O3224" s="822">
        <v>38</v>
      </c>
      <c r="P3224" s="831">
        <v>9</v>
      </c>
      <c r="Q3224" s="831">
        <v>342</v>
      </c>
      <c r="R3224" s="827">
        <v>0.69230769230769229</v>
      </c>
      <c r="S3224" s="832">
        <v>38</v>
      </c>
    </row>
    <row r="3225" spans="1:19" ht="14.45" customHeight="1" x14ac:dyDescent="0.2">
      <c r="A3225" s="821" t="s">
        <v>5435</v>
      </c>
      <c r="B3225" s="822" t="s">
        <v>5824</v>
      </c>
      <c r="C3225" s="822" t="s">
        <v>602</v>
      </c>
      <c r="D3225" s="822" t="s">
        <v>2883</v>
      </c>
      <c r="E3225" s="822" t="s">
        <v>5735</v>
      </c>
      <c r="F3225" s="822" t="s">
        <v>5752</v>
      </c>
      <c r="G3225" s="822" t="s">
        <v>5753</v>
      </c>
      <c r="H3225" s="831">
        <v>215</v>
      </c>
      <c r="I3225" s="831">
        <v>38270</v>
      </c>
      <c r="J3225" s="822">
        <v>1.8273408776202071</v>
      </c>
      <c r="K3225" s="822">
        <v>178</v>
      </c>
      <c r="L3225" s="831">
        <v>117</v>
      </c>
      <c r="M3225" s="831">
        <v>20943</v>
      </c>
      <c r="N3225" s="822">
        <v>1</v>
      </c>
      <c r="O3225" s="822">
        <v>179</v>
      </c>
      <c r="P3225" s="831">
        <v>89</v>
      </c>
      <c r="Q3225" s="831">
        <v>16020</v>
      </c>
      <c r="R3225" s="827">
        <v>0.76493339063171462</v>
      </c>
      <c r="S3225" s="832">
        <v>180</v>
      </c>
    </row>
    <row r="3226" spans="1:19" ht="14.45" customHeight="1" x14ac:dyDescent="0.2">
      <c r="A3226" s="821" t="s">
        <v>5435</v>
      </c>
      <c r="B3226" s="822" t="s">
        <v>5824</v>
      </c>
      <c r="C3226" s="822" t="s">
        <v>602</v>
      </c>
      <c r="D3226" s="822" t="s">
        <v>2883</v>
      </c>
      <c r="E3226" s="822" t="s">
        <v>5735</v>
      </c>
      <c r="F3226" s="822" t="s">
        <v>5841</v>
      </c>
      <c r="G3226" s="822" t="s">
        <v>5842</v>
      </c>
      <c r="H3226" s="831">
        <v>38</v>
      </c>
      <c r="I3226" s="831">
        <v>47234</v>
      </c>
      <c r="J3226" s="822">
        <v>2.2281239681117033</v>
      </c>
      <c r="K3226" s="822">
        <v>1243</v>
      </c>
      <c r="L3226" s="831">
        <v>17</v>
      </c>
      <c r="M3226" s="831">
        <v>21199</v>
      </c>
      <c r="N3226" s="822">
        <v>1</v>
      </c>
      <c r="O3226" s="822">
        <v>1247</v>
      </c>
      <c r="P3226" s="831">
        <v>36</v>
      </c>
      <c r="Q3226" s="831">
        <v>45036</v>
      </c>
      <c r="R3226" s="827">
        <v>2.1244398320675502</v>
      </c>
      <c r="S3226" s="832">
        <v>1251</v>
      </c>
    </row>
    <row r="3227" spans="1:19" ht="14.45" customHeight="1" x14ac:dyDescent="0.2">
      <c r="A3227" s="821" t="s">
        <v>5435</v>
      </c>
      <c r="B3227" s="822" t="s">
        <v>5824</v>
      </c>
      <c r="C3227" s="822" t="s">
        <v>602</v>
      </c>
      <c r="D3227" s="822" t="s">
        <v>2883</v>
      </c>
      <c r="E3227" s="822" t="s">
        <v>5735</v>
      </c>
      <c r="F3227" s="822" t="s">
        <v>5849</v>
      </c>
      <c r="G3227" s="822" t="s">
        <v>5850</v>
      </c>
      <c r="H3227" s="831"/>
      <c r="I3227" s="831"/>
      <c r="J3227" s="822"/>
      <c r="K3227" s="822"/>
      <c r="L3227" s="831"/>
      <c r="M3227" s="831"/>
      <c r="N3227" s="822"/>
      <c r="O3227" s="822"/>
      <c r="P3227" s="831">
        <v>2</v>
      </c>
      <c r="Q3227" s="831">
        <v>262</v>
      </c>
      <c r="R3227" s="827"/>
      <c r="S3227" s="832">
        <v>131</v>
      </c>
    </row>
    <row r="3228" spans="1:19" ht="14.45" customHeight="1" x14ac:dyDescent="0.2">
      <c r="A3228" s="821" t="s">
        <v>5435</v>
      </c>
      <c r="B3228" s="822" t="s">
        <v>5824</v>
      </c>
      <c r="C3228" s="822" t="s">
        <v>602</v>
      </c>
      <c r="D3228" s="822" t="s">
        <v>2883</v>
      </c>
      <c r="E3228" s="822" t="s">
        <v>5735</v>
      </c>
      <c r="F3228" s="822" t="s">
        <v>5851</v>
      </c>
      <c r="G3228" s="822" t="s">
        <v>5852</v>
      </c>
      <c r="H3228" s="831">
        <v>15</v>
      </c>
      <c r="I3228" s="831">
        <v>10860</v>
      </c>
      <c r="J3228" s="822">
        <v>0.98907103825136611</v>
      </c>
      <c r="K3228" s="822">
        <v>724</v>
      </c>
      <c r="L3228" s="831">
        <v>15</v>
      </c>
      <c r="M3228" s="831">
        <v>10980</v>
      </c>
      <c r="N3228" s="822">
        <v>1</v>
      </c>
      <c r="O3228" s="822">
        <v>732</v>
      </c>
      <c r="P3228" s="831">
        <v>4</v>
      </c>
      <c r="Q3228" s="831">
        <v>2964</v>
      </c>
      <c r="R3228" s="827">
        <v>0.26994535519125684</v>
      </c>
      <c r="S3228" s="832">
        <v>741</v>
      </c>
    </row>
    <row r="3229" spans="1:19" ht="14.45" customHeight="1" x14ac:dyDescent="0.2">
      <c r="A3229" s="821" t="s">
        <v>5435</v>
      </c>
      <c r="B3229" s="822" t="s">
        <v>5824</v>
      </c>
      <c r="C3229" s="822" t="s">
        <v>602</v>
      </c>
      <c r="D3229" s="822" t="s">
        <v>2883</v>
      </c>
      <c r="E3229" s="822" t="s">
        <v>5735</v>
      </c>
      <c r="F3229" s="822" t="s">
        <v>5758</v>
      </c>
      <c r="G3229" s="822" t="s">
        <v>5759</v>
      </c>
      <c r="H3229" s="831"/>
      <c r="I3229" s="831"/>
      <c r="J3229" s="822"/>
      <c r="K3229" s="822"/>
      <c r="L3229" s="831"/>
      <c r="M3229" s="831"/>
      <c r="N3229" s="822"/>
      <c r="O3229" s="822"/>
      <c r="P3229" s="831">
        <v>2</v>
      </c>
      <c r="Q3229" s="831">
        <v>492</v>
      </c>
      <c r="R3229" s="827"/>
      <c r="S3229" s="832">
        <v>246</v>
      </c>
    </row>
    <row r="3230" spans="1:19" ht="14.45" customHeight="1" x14ac:dyDescent="0.2">
      <c r="A3230" s="821" t="s">
        <v>5435</v>
      </c>
      <c r="B3230" s="822" t="s">
        <v>5824</v>
      </c>
      <c r="C3230" s="822" t="s">
        <v>602</v>
      </c>
      <c r="D3230" s="822" t="s">
        <v>2883</v>
      </c>
      <c r="E3230" s="822" t="s">
        <v>5735</v>
      </c>
      <c r="F3230" s="822" t="s">
        <v>5760</v>
      </c>
      <c r="G3230" s="822" t="s">
        <v>5761</v>
      </c>
      <c r="H3230" s="831">
        <v>274</v>
      </c>
      <c r="I3230" s="831">
        <v>9133.33</v>
      </c>
      <c r="J3230" s="822">
        <v>2.1745972033399918</v>
      </c>
      <c r="K3230" s="822">
        <v>33.333321167883213</v>
      </c>
      <c r="L3230" s="831">
        <v>126</v>
      </c>
      <c r="M3230" s="831">
        <v>4200.01</v>
      </c>
      <c r="N3230" s="822">
        <v>1</v>
      </c>
      <c r="O3230" s="822">
        <v>33.333412698412701</v>
      </c>
      <c r="P3230" s="831">
        <v>110</v>
      </c>
      <c r="Q3230" s="831">
        <v>3666.66</v>
      </c>
      <c r="R3230" s="827">
        <v>0.87301220711379246</v>
      </c>
      <c r="S3230" s="832">
        <v>33.333272727272728</v>
      </c>
    </row>
    <row r="3231" spans="1:19" ht="14.45" customHeight="1" x14ac:dyDescent="0.2">
      <c r="A3231" s="821" t="s">
        <v>5435</v>
      </c>
      <c r="B3231" s="822" t="s">
        <v>5824</v>
      </c>
      <c r="C3231" s="822" t="s">
        <v>602</v>
      </c>
      <c r="D3231" s="822" t="s">
        <v>2883</v>
      </c>
      <c r="E3231" s="822" t="s">
        <v>5735</v>
      </c>
      <c r="F3231" s="822" t="s">
        <v>5762</v>
      </c>
      <c r="G3231" s="822" t="s">
        <v>5763</v>
      </c>
      <c r="H3231" s="831">
        <v>1</v>
      </c>
      <c r="I3231" s="831">
        <v>37</v>
      </c>
      <c r="J3231" s="822">
        <v>0.24342105263157895</v>
      </c>
      <c r="K3231" s="822">
        <v>37</v>
      </c>
      <c r="L3231" s="831">
        <v>4</v>
      </c>
      <c r="M3231" s="831">
        <v>152</v>
      </c>
      <c r="N3231" s="822">
        <v>1</v>
      </c>
      <c r="O3231" s="822">
        <v>38</v>
      </c>
      <c r="P3231" s="831">
        <v>2</v>
      </c>
      <c r="Q3231" s="831">
        <v>76</v>
      </c>
      <c r="R3231" s="827">
        <v>0.5</v>
      </c>
      <c r="S3231" s="832">
        <v>38</v>
      </c>
    </row>
    <row r="3232" spans="1:19" ht="14.45" customHeight="1" x14ac:dyDescent="0.2">
      <c r="A3232" s="821" t="s">
        <v>5435</v>
      </c>
      <c r="B3232" s="822" t="s">
        <v>5824</v>
      </c>
      <c r="C3232" s="822" t="s">
        <v>602</v>
      </c>
      <c r="D3232" s="822" t="s">
        <v>2883</v>
      </c>
      <c r="E3232" s="822" t="s">
        <v>5735</v>
      </c>
      <c r="F3232" s="822" t="s">
        <v>5766</v>
      </c>
      <c r="G3232" s="822" t="s">
        <v>5767</v>
      </c>
      <c r="H3232" s="831">
        <v>2</v>
      </c>
      <c r="I3232" s="831">
        <v>64</v>
      </c>
      <c r="J3232" s="822">
        <v>0.96969696969696972</v>
      </c>
      <c r="K3232" s="822">
        <v>32</v>
      </c>
      <c r="L3232" s="831">
        <v>2</v>
      </c>
      <c r="M3232" s="831">
        <v>66</v>
      </c>
      <c r="N3232" s="822">
        <v>1</v>
      </c>
      <c r="O3232" s="822">
        <v>33</v>
      </c>
      <c r="P3232" s="831">
        <v>2</v>
      </c>
      <c r="Q3232" s="831">
        <v>66</v>
      </c>
      <c r="R3232" s="827">
        <v>1</v>
      </c>
      <c r="S3232" s="832">
        <v>33</v>
      </c>
    </row>
    <row r="3233" spans="1:19" ht="14.45" customHeight="1" x14ac:dyDescent="0.2">
      <c r="A3233" s="821" t="s">
        <v>5435</v>
      </c>
      <c r="B3233" s="822" t="s">
        <v>5824</v>
      </c>
      <c r="C3233" s="822" t="s">
        <v>602</v>
      </c>
      <c r="D3233" s="822" t="s">
        <v>2883</v>
      </c>
      <c r="E3233" s="822" t="s">
        <v>5735</v>
      </c>
      <c r="F3233" s="822" t="s">
        <v>5857</v>
      </c>
      <c r="G3233" s="822" t="s">
        <v>5858</v>
      </c>
      <c r="H3233" s="831">
        <v>70</v>
      </c>
      <c r="I3233" s="831">
        <v>24850</v>
      </c>
      <c r="J3233" s="822">
        <v>1.4461126629422718</v>
      </c>
      <c r="K3233" s="822">
        <v>355</v>
      </c>
      <c r="L3233" s="831">
        <v>48</v>
      </c>
      <c r="M3233" s="831">
        <v>17184</v>
      </c>
      <c r="N3233" s="822">
        <v>1</v>
      </c>
      <c r="O3233" s="822">
        <v>358</v>
      </c>
      <c r="P3233" s="831">
        <v>25</v>
      </c>
      <c r="Q3233" s="831">
        <v>9000</v>
      </c>
      <c r="R3233" s="827">
        <v>0.52374301675977653</v>
      </c>
      <c r="S3233" s="832">
        <v>360</v>
      </c>
    </row>
    <row r="3234" spans="1:19" ht="14.45" customHeight="1" x14ac:dyDescent="0.2">
      <c r="A3234" s="821" t="s">
        <v>5435</v>
      </c>
      <c r="B3234" s="822" t="s">
        <v>5824</v>
      </c>
      <c r="C3234" s="822" t="s">
        <v>602</v>
      </c>
      <c r="D3234" s="822" t="s">
        <v>2883</v>
      </c>
      <c r="E3234" s="822" t="s">
        <v>5735</v>
      </c>
      <c r="F3234" s="822" t="s">
        <v>5768</v>
      </c>
      <c r="G3234" s="822" t="s">
        <v>5769</v>
      </c>
      <c r="H3234" s="831"/>
      <c r="I3234" s="831"/>
      <c r="J3234" s="822"/>
      <c r="K3234" s="822"/>
      <c r="L3234" s="831">
        <v>1</v>
      </c>
      <c r="M3234" s="831">
        <v>135</v>
      </c>
      <c r="N3234" s="822">
        <v>1</v>
      </c>
      <c r="O3234" s="822">
        <v>135</v>
      </c>
      <c r="P3234" s="831">
        <v>1</v>
      </c>
      <c r="Q3234" s="831">
        <v>137</v>
      </c>
      <c r="R3234" s="827">
        <v>1.0148148148148148</v>
      </c>
      <c r="S3234" s="832">
        <v>137</v>
      </c>
    </row>
    <row r="3235" spans="1:19" ht="14.45" customHeight="1" x14ac:dyDescent="0.2">
      <c r="A3235" s="821" t="s">
        <v>5435</v>
      </c>
      <c r="B3235" s="822" t="s">
        <v>5824</v>
      </c>
      <c r="C3235" s="822" t="s">
        <v>602</v>
      </c>
      <c r="D3235" s="822" t="s">
        <v>2883</v>
      </c>
      <c r="E3235" s="822" t="s">
        <v>5735</v>
      </c>
      <c r="F3235" s="822" t="s">
        <v>5861</v>
      </c>
      <c r="G3235" s="822" t="s">
        <v>5862</v>
      </c>
      <c r="H3235" s="831">
        <v>12</v>
      </c>
      <c r="I3235" s="831">
        <v>6480</v>
      </c>
      <c r="J3235" s="822">
        <v>0.85240726124704025</v>
      </c>
      <c r="K3235" s="822">
        <v>540</v>
      </c>
      <c r="L3235" s="831">
        <v>14</v>
      </c>
      <c r="M3235" s="831">
        <v>7602</v>
      </c>
      <c r="N3235" s="822">
        <v>1</v>
      </c>
      <c r="O3235" s="822">
        <v>543</v>
      </c>
      <c r="P3235" s="831">
        <v>2</v>
      </c>
      <c r="Q3235" s="831">
        <v>1094</v>
      </c>
      <c r="R3235" s="827">
        <v>0.14390949750065773</v>
      </c>
      <c r="S3235" s="832">
        <v>547</v>
      </c>
    </row>
    <row r="3236" spans="1:19" ht="14.45" customHeight="1" x14ac:dyDescent="0.2">
      <c r="A3236" s="821" t="s">
        <v>5435</v>
      </c>
      <c r="B3236" s="822" t="s">
        <v>5824</v>
      </c>
      <c r="C3236" s="822" t="s">
        <v>602</v>
      </c>
      <c r="D3236" s="822" t="s">
        <v>2883</v>
      </c>
      <c r="E3236" s="822" t="s">
        <v>5735</v>
      </c>
      <c r="F3236" s="822" t="s">
        <v>5776</v>
      </c>
      <c r="G3236" s="822" t="s">
        <v>5777</v>
      </c>
      <c r="H3236" s="831"/>
      <c r="I3236" s="831"/>
      <c r="J3236" s="822"/>
      <c r="K3236" s="822"/>
      <c r="L3236" s="831"/>
      <c r="M3236" s="831"/>
      <c r="N3236" s="822"/>
      <c r="O3236" s="822"/>
      <c r="P3236" s="831">
        <v>1</v>
      </c>
      <c r="Q3236" s="831">
        <v>62</v>
      </c>
      <c r="R3236" s="827"/>
      <c r="S3236" s="832">
        <v>62</v>
      </c>
    </row>
    <row r="3237" spans="1:19" ht="14.45" customHeight="1" x14ac:dyDescent="0.2">
      <c r="A3237" s="821" t="s">
        <v>5435</v>
      </c>
      <c r="B3237" s="822" t="s">
        <v>5824</v>
      </c>
      <c r="C3237" s="822" t="s">
        <v>602</v>
      </c>
      <c r="D3237" s="822" t="s">
        <v>2883</v>
      </c>
      <c r="E3237" s="822" t="s">
        <v>5735</v>
      </c>
      <c r="F3237" s="822" t="s">
        <v>5863</v>
      </c>
      <c r="G3237" s="822" t="s">
        <v>5864</v>
      </c>
      <c r="H3237" s="831">
        <v>16</v>
      </c>
      <c r="I3237" s="831">
        <v>61312</v>
      </c>
      <c r="J3237" s="822">
        <v>1.3309021446557263</v>
      </c>
      <c r="K3237" s="822">
        <v>3832</v>
      </c>
      <c r="L3237" s="831">
        <v>12</v>
      </c>
      <c r="M3237" s="831">
        <v>46068</v>
      </c>
      <c r="N3237" s="822">
        <v>1</v>
      </c>
      <c r="O3237" s="822">
        <v>3839</v>
      </c>
      <c r="P3237" s="831">
        <v>7</v>
      </c>
      <c r="Q3237" s="831">
        <v>26915</v>
      </c>
      <c r="R3237" s="827">
        <v>0.58424502908743592</v>
      </c>
      <c r="S3237" s="832">
        <v>3845</v>
      </c>
    </row>
    <row r="3238" spans="1:19" ht="14.45" customHeight="1" x14ac:dyDescent="0.2">
      <c r="A3238" s="821" t="s">
        <v>5435</v>
      </c>
      <c r="B3238" s="822" t="s">
        <v>5824</v>
      </c>
      <c r="C3238" s="822" t="s">
        <v>602</v>
      </c>
      <c r="D3238" s="822" t="s">
        <v>2883</v>
      </c>
      <c r="E3238" s="822" t="s">
        <v>5735</v>
      </c>
      <c r="F3238" s="822" t="s">
        <v>5865</v>
      </c>
      <c r="G3238" s="822" t="s">
        <v>5866</v>
      </c>
      <c r="H3238" s="831">
        <v>82</v>
      </c>
      <c r="I3238" s="831">
        <v>159490</v>
      </c>
      <c r="J3238" s="822">
        <v>1.5728796844181459</v>
      </c>
      <c r="K3238" s="822">
        <v>1945</v>
      </c>
      <c r="L3238" s="831">
        <v>52</v>
      </c>
      <c r="M3238" s="831">
        <v>101400</v>
      </c>
      <c r="N3238" s="822">
        <v>1</v>
      </c>
      <c r="O3238" s="822">
        <v>1950</v>
      </c>
      <c r="P3238" s="831">
        <v>37</v>
      </c>
      <c r="Q3238" s="831">
        <v>72298</v>
      </c>
      <c r="R3238" s="827">
        <v>0.71299802761341224</v>
      </c>
      <c r="S3238" s="832">
        <v>1954</v>
      </c>
    </row>
    <row r="3239" spans="1:19" ht="14.45" customHeight="1" x14ac:dyDescent="0.2">
      <c r="A3239" s="821" t="s">
        <v>5435</v>
      </c>
      <c r="B3239" s="822" t="s">
        <v>5824</v>
      </c>
      <c r="C3239" s="822" t="s">
        <v>602</v>
      </c>
      <c r="D3239" s="822" t="s">
        <v>2883</v>
      </c>
      <c r="E3239" s="822" t="s">
        <v>5735</v>
      </c>
      <c r="F3239" s="822" t="s">
        <v>5883</v>
      </c>
      <c r="G3239" s="822" t="s">
        <v>5884</v>
      </c>
      <c r="H3239" s="831">
        <v>12</v>
      </c>
      <c r="I3239" s="831">
        <v>99960</v>
      </c>
      <c r="J3239" s="822">
        <v>1.9961658279415289</v>
      </c>
      <c r="K3239" s="822">
        <v>8330</v>
      </c>
      <c r="L3239" s="831">
        <v>6</v>
      </c>
      <c r="M3239" s="831">
        <v>50076</v>
      </c>
      <c r="N3239" s="822">
        <v>1</v>
      </c>
      <c r="O3239" s="822">
        <v>8346</v>
      </c>
      <c r="P3239" s="831">
        <v>2</v>
      </c>
      <c r="Q3239" s="831">
        <v>16720</v>
      </c>
      <c r="R3239" s="827">
        <v>0.33389248342519373</v>
      </c>
      <c r="S3239" s="832">
        <v>8360</v>
      </c>
    </row>
    <row r="3240" spans="1:19" ht="14.45" customHeight="1" x14ac:dyDescent="0.2">
      <c r="A3240" s="821" t="s">
        <v>5435</v>
      </c>
      <c r="B3240" s="822" t="s">
        <v>5824</v>
      </c>
      <c r="C3240" s="822" t="s">
        <v>602</v>
      </c>
      <c r="D3240" s="822" t="s">
        <v>2883</v>
      </c>
      <c r="E3240" s="822" t="s">
        <v>5735</v>
      </c>
      <c r="F3240" s="822" t="s">
        <v>5867</v>
      </c>
      <c r="G3240" s="822" t="s">
        <v>5868</v>
      </c>
      <c r="H3240" s="831">
        <v>7</v>
      </c>
      <c r="I3240" s="831">
        <v>2107</v>
      </c>
      <c r="J3240" s="822">
        <v>0.77010233918128657</v>
      </c>
      <c r="K3240" s="822">
        <v>301</v>
      </c>
      <c r="L3240" s="831">
        <v>9</v>
      </c>
      <c r="M3240" s="831">
        <v>2736</v>
      </c>
      <c r="N3240" s="822">
        <v>1</v>
      </c>
      <c r="O3240" s="822">
        <v>304</v>
      </c>
      <c r="P3240" s="831">
        <v>2</v>
      </c>
      <c r="Q3240" s="831">
        <v>612</v>
      </c>
      <c r="R3240" s="827">
        <v>0.22368421052631579</v>
      </c>
      <c r="S3240" s="832">
        <v>306</v>
      </c>
    </row>
    <row r="3241" spans="1:19" ht="14.45" customHeight="1" x14ac:dyDescent="0.2">
      <c r="A3241" s="821" t="s">
        <v>5435</v>
      </c>
      <c r="B3241" s="822" t="s">
        <v>5824</v>
      </c>
      <c r="C3241" s="822" t="s">
        <v>602</v>
      </c>
      <c r="D3241" s="822" t="s">
        <v>2884</v>
      </c>
      <c r="E3241" s="822" t="s">
        <v>5703</v>
      </c>
      <c r="F3241" s="822" t="s">
        <v>5832</v>
      </c>
      <c r="G3241" s="822" t="s">
        <v>5833</v>
      </c>
      <c r="H3241" s="831">
        <v>14</v>
      </c>
      <c r="I3241" s="831">
        <v>14304.78</v>
      </c>
      <c r="J3241" s="822"/>
      <c r="K3241" s="822">
        <v>1021.7700000000001</v>
      </c>
      <c r="L3241" s="831"/>
      <c r="M3241" s="831"/>
      <c r="N3241" s="822"/>
      <c r="O3241" s="822"/>
      <c r="P3241" s="831"/>
      <c r="Q3241" s="831"/>
      <c r="R3241" s="827"/>
      <c r="S3241" s="832"/>
    </row>
    <row r="3242" spans="1:19" ht="14.45" customHeight="1" x14ac:dyDescent="0.2">
      <c r="A3242" s="821" t="s">
        <v>5435</v>
      </c>
      <c r="B3242" s="822" t="s">
        <v>5824</v>
      </c>
      <c r="C3242" s="822" t="s">
        <v>602</v>
      </c>
      <c r="D3242" s="822" t="s">
        <v>2884</v>
      </c>
      <c r="E3242" s="822" t="s">
        <v>5703</v>
      </c>
      <c r="F3242" s="822" t="s">
        <v>5871</v>
      </c>
      <c r="G3242" s="822" t="s">
        <v>5872</v>
      </c>
      <c r="H3242" s="831">
        <v>2</v>
      </c>
      <c r="I3242" s="831">
        <v>4025.14</v>
      </c>
      <c r="J3242" s="822"/>
      <c r="K3242" s="822">
        <v>2012.57</v>
      </c>
      <c r="L3242" s="831"/>
      <c r="M3242" s="831"/>
      <c r="N3242" s="822"/>
      <c r="O3242" s="822"/>
      <c r="P3242" s="831"/>
      <c r="Q3242" s="831"/>
      <c r="R3242" s="827"/>
      <c r="S3242" s="832"/>
    </row>
    <row r="3243" spans="1:19" ht="14.45" customHeight="1" x14ac:dyDescent="0.2">
      <c r="A3243" s="821" t="s">
        <v>5435</v>
      </c>
      <c r="B3243" s="822" t="s">
        <v>5824</v>
      </c>
      <c r="C3243" s="822" t="s">
        <v>602</v>
      </c>
      <c r="D3243" s="822" t="s">
        <v>2884</v>
      </c>
      <c r="E3243" s="822" t="s">
        <v>5703</v>
      </c>
      <c r="F3243" s="822" t="s">
        <v>5836</v>
      </c>
      <c r="G3243" s="822" t="s">
        <v>5837</v>
      </c>
      <c r="H3243" s="831"/>
      <c r="I3243" s="831"/>
      <c r="J3243" s="822"/>
      <c r="K3243" s="822"/>
      <c r="L3243" s="831">
        <v>1</v>
      </c>
      <c r="M3243" s="831">
        <v>2950.46</v>
      </c>
      <c r="N3243" s="822">
        <v>1</v>
      </c>
      <c r="O3243" s="822">
        <v>2950.46</v>
      </c>
      <c r="P3243" s="831"/>
      <c r="Q3243" s="831"/>
      <c r="R3243" s="827"/>
      <c r="S3243" s="832"/>
    </row>
    <row r="3244" spans="1:19" ht="14.45" customHeight="1" x14ac:dyDescent="0.2">
      <c r="A3244" s="821" t="s">
        <v>5435</v>
      </c>
      <c r="B3244" s="822" t="s">
        <v>5824</v>
      </c>
      <c r="C3244" s="822" t="s">
        <v>602</v>
      </c>
      <c r="D3244" s="822" t="s">
        <v>2884</v>
      </c>
      <c r="E3244" s="822" t="s">
        <v>5703</v>
      </c>
      <c r="F3244" s="822" t="s">
        <v>5838</v>
      </c>
      <c r="G3244" s="822" t="s">
        <v>5839</v>
      </c>
      <c r="H3244" s="831"/>
      <c r="I3244" s="831"/>
      <c r="J3244" s="822"/>
      <c r="K3244" s="822"/>
      <c r="L3244" s="831">
        <v>13</v>
      </c>
      <c r="M3244" s="831">
        <v>20365.539999999997</v>
      </c>
      <c r="N3244" s="822">
        <v>1</v>
      </c>
      <c r="O3244" s="822">
        <v>1566.5799999999997</v>
      </c>
      <c r="P3244" s="831"/>
      <c r="Q3244" s="831"/>
      <c r="R3244" s="827"/>
      <c r="S3244" s="832"/>
    </row>
    <row r="3245" spans="1:19" ht="14.45" customHeight="1" x14ac:dyDescent="0.2">
      <c r="A3245" s="821" t="s">
        <v>5435</v>
      </c>
      <c r="B3245" s="822" t="s">
        <v>5824</v>
      </c>
      <c r="C3245" s="822" t="s">
        <v>602</v>
      </c>
      <c r="D3245" s="822" t="s">
        <v>2884</v>
      </c>
      <c r="E3245" s="822" t="s">
        <v>5735</v>
      </c>
      <c r="F3245" s="822" t="s">
        <v>5744</v>
      </c>
      <c r="G3245" s="822" t="s">
        <v>5745</v>
      </c>
      <c r="H3245" s="831">
        <v>42</v>
      </c>
      <c r="I3245" s="831">
        <v>1554</v>
      </c>
      <c r="J3245" s="822">
        <v>0.9510403916768666</v>
      </c>
      <c r="K3245" s="822">
        <v>37</v>
      </c>
      <c r="L3245" s="831">
        <v>43</v>
      </c>
      <c r="M3245" s="831">
        <v>1634</v>
      </c>
      <c r="N3245" s="822">
        <v>1</v>
      </c>
      <c r="O3245" s="822">
        <v>38</v>
      </c>
      <c r="P3245" s="831">
        <v>2</v>
      </c>
      <c r="Q3245" s="831">
        <v>76</v>
      </c>
      <c r="R3245" s="827">
        <v>4.6511627906976744E-2</v>
      </c>
      <c r="S3245" s="832">
        <v>38</v>
      </c>
    </row>
    <row r="3246" spans="1:19" ht="14.45" customHeight="1" x14ac:dyDescent="0.2">
      <c r="A3246" s="821" t="s">
        <v>5435</v>
      </c>
      <c r="B3246" s="822" t="s">
        <v>5824</v>
      </c>
      <c r="C3246" s="822" t="s">
        <v>602</v>
      </c>
      <c r="D3246" s="822" t="s">
        <v>2884</v>
      </c>
      <c r="E3246" s="822" t="s">
        <v>5735</v>
      </c>
      <c r="F3246" s="822" t="s">
        <v>5752</v>
      </c>
      <c r="G3246" s="822" t="s">
        <v>5753</v>
      </c>
      <c r="H3246" s="831">
        <v>281</v>
      </c>
      <c r="I3246" s="831">
        <v>50018</v>
      </c>
      <c r="J3246" s="822">
        <v>0.92526545562173956</v>
      </c>
      <c r="K3246" s="822">
        <v>178</v>
      </c>
      <c r="L3246" s="831">
        <v>302</v>
      </c>
      <c r="M3246" s="831">
        <v>54058</v>
      </c>
      <c r="N3246" s="822">
        <v>1</v>
      </c>
      <c r="O3246" s="822">
        <v>179</v>
      </c>
      <c r="P3246" s="831">
        <v>1</v>
      </c>
      <c r="Q3246" s="831">
        <v>180</v>
      </c>
      <c r="R3246" s="827">
        <v>3.3297569277442748E-3</v>
      </c>
      <c r="S3246" s="832">
        <v>180</v>
      </c>
    </row>
    <row r="3247" spans="1:19" ht="14.45" customHeight="1" x14ac:dyDescent="0.2">
      <c r="A3247" s="821" t="s">
        <v>5435</v>
      </c>
      <c r="B3247" s="822" t="s">
        <v>5824</v>
      </c>
      <c r="C3247" s="822" t="s">
        <v>602</v>
      </c>
      <c r="D3247" s="822" t="s">
        <v>2884</v>
      </c>
      <c r="E3247" s="822" t="s">
        <v>5735</v>
      </c>
      <c r="F3247" s="822" t="s">
        <v>5843</v>
      </c>
      <c r="G3247" s="822" t="s">
        <v>5844</v>
      </c>
      <c r="H3247" s="831"/>
      <c r="I3247" s="831"/>
      <c r="J3247" s="822"/>
      <c r="K3247" s="822"/>
      <c r="L3247" s="831">
        <v>5</v>
      </c>
      <c r="M3247" s="831">
        <v>3575</v>
      </c>
      <c r="N3247" s="822">
        <v>1</v>
      </c>
      <c r="O3247" s="822">
        <v>715</v>
      </c>
      <c r="P3247" s="831"/>
      <c r="Q3247" s="831"/>
      <c r="R3247" s="827"/>
      <c r="S3247" s="832"/>
    </row>
    <row r="3248" spans="1:19" ht="14.45" customHeight="1" x14ac:dyDescent="0.2">
      <c r="A3248" s="821" t="s">
        <v>5435</v>
      </c>
      <c r="B3248" s="822" t="s">
        <v>5824</v>
      </c>
      <c r="C3248" s="822" t="s">
        <v>602</v>
      </c>
      <c r="D3248" s="822" t="s">
        <v>2884</v>
      </c>
      <c r="E3248" s="822" t="s">
        <v>5735</v>
      </c>
      <c r="F3248" s="822" t="s">
        <v>5845</v>
      </c>
      <c r="G3248" s="822" t="s">
        <v>5846</v>
      </c>
      <c r="H3248" s="831">
        <v>34</v>
      </c>
      <c r="I3248" s="831">
        <v>21488</v>
      </c>
      <c r="J3248" s="822">
        <v>0.69278137795402517</v>
      </c>
      <c r="K3248" s="822">
        <v>632</v>
      </c>
      <c r="L3248" s="831">
        <v>49</v>
      </c>
      <c r="M3248" s="831">
        <v>31017</v>
      </c>
      <c r="N3248" s="822">
        <v>1</v>
      </c>
      <c r="O3248" s="822">
        <v>633</v>
      </c>
      <c r="P3248" s="831"/>
      <c r="Q3248" s="831"/>
      <c r="R3248" s="827"/>
      <c r="S3248" s="832"/>
    </row>
    <row r="3249" spans="1:19" ht="14.45" customHeight="1" x14ac:dyDescent="0.2">
      <c r="A3249" s="821" t="s">
        <v>5435</v>
      </c>
      <c r="B3249" s="822" t="s">
        <v>5824</v>
      </c>
      <c r="C3249" s="822" t="s">
        <v>602</v>
      </c>
      <c r="D3249" s="822" t="s">
        <v>2884</v>
      </c>
      <c r="E3249" s="822" t="s">
        <v>5735</v>
      </c>
      <c r="F3249" s="822" t="s">
        <v>5847</v>
      </c>
      <c r="G3249" s="822" t="s">
        <v>5848</v>
      </c>
      <c r="H3249" s="831">
        <v>10</v>
      </c>
      <c r="I3249" s="831">
        <v>66810</v>
      </c>
      <c r="J3249" s="822">
        <v>1.9958177744585512</v>
      </c>
      <c r="K3249" s="822">
        <v>6681</v>
      </c>
      <c r="L3249" s="831">
        <v>5</v>
      </c>
      <c r="M3249" s="831">
        <v>33475</v>
      </c>
      <c r="N3249" s="822">
        <v>1</v>
      </c>
      <c r="O3249" s="822">
        <v>6695</v>
      </c>
      <c r="P3249" s="831"/>
      <c r="Q3249" s="831"/>
      <c r="R3249" s="827"/>
      <c r="S3249" s="832"/>
    </row>
    <row r="3250" spans="1:19" ht="14.45" customHeight="1" x14ac:dyDescent="0.2">
      <c r="A3250" s="821" t="s">
        <v>5435</v>
      </c>
      <c r="B3250" s="822" t="s">
        <v>5824</v>
      </c>
      <c r="C3250" s="822" t="s">
        <v>602</v>
      </c>
      <c r="D3250" s="822" t="s">
        <v>2884</v>
      </c>
      <c r="E3250" s="822" t="s">
        <v>5735</v>
      </c>
      <c r="F3250" s="822" t="s">
        <v>5879</v>
      </c>
      <c r="G3250" s="822" t="s">
        <v>5880</v>
      </c>
      <c r="H3250" s="831"/>
      <c r="I3250" s="831"/>
      <c r="J3250" s="822"/>
      <c r="K3250" s="822"/>
      <c r="L3250" s="831">
        <v>1</v>
      </c>
      <c r="M3250" s="831">
        <v>2901</v>
      </c>
      <c r="N3250" s="822">
        <v>1</v>
      </c>
      <c r="O3250" s="822">
        <v>2901</v>
      </c>
      <c r="P3250" s="831"/>
      <c r="Q3250" s="831"/>
      <c r="R3250" s="827"/>
      <c r="S3250" s="832"/>
    </row>
    <row r="3251" spans="1:19" ht="14.45" customHeight="1" x14ac:dyDescent="0.2">
      <c r="A3251" s="821" t="s">
        <v>5435</v>
      </c>
      <c r="B3251" s="822" t="s">
        <v>5824</v>
      </c>
      <c r="C3251" s="822" t="s">
        <v>602</v>
      </c>
      <c r="D3251" s="822" t="s">
        <v>2884</v>
      </c>
      <c r="E3251" s="822" t="s">
        <v>5735</v>
      </c>
      <c r="F3251" s="822" t="s">
        <v>5851</v>
      </c>
      <c r="G3251" s="822" t="s">
        <v>5852</v>
      </c>
      <c r="H3251" s="831">
        <v>18</v>
      </c>
      <c r="I3251" s="831">
        <v>13032</v>
      </c>
      <c r="J3251" s="822">
        <v>1.1127049180327868</v>
      </c>
      <c r="K3251" s="822">
        <v>724</v>
      </c>
      <c r="L3251" s="831">
        <v>16</v>
      </c>
      <c r="M3251" s="831">
        <v>11712</v>
      </c>
      <c r="N3251" s="822">
        <v>1</v>
      </c>
      <c r="O3251" s="822">
        <v>732</v>
      </c>
      <c r="P3251" s="831"/>
      <c r="Q3251" s="831"/>
      <c r="R3251" s="827"/>
      <c r="S3251" s="832"/>
    </row>
    <row r="3252" spans="1:19" ht="14.45" customHeight="1" x14ac:dyDescent="0.2">
      <c r="A3252" s="821" t="s">
        <v>5435</v>
      </c>
      <c r="B3252" s="822" t="s">
        <v>5824</v>
      </c>
      <c r="C3252" s="822" t="s">
        <v>602</v>
      </c>
      <c r="D3252" s="822" t="s">
        <v>2884</v>
      </c>
      <c r="E3252" s="822" t="s">
        <v>5735</v>
      </c>
      <c r="F3252" s="822" t="s">
        <v>5853</v>
      </c>
      <c r="G3252" s="822" t="s">
        <v>5854</v>
      </c>
      <c r="H3252" s="831">
        <v>10</v>
      </c>
      <c r="I3252" s="831">
        <v>8790</v>
      </c>
      <c r="J3252" s="822"/>
      <c r="K3252" s="822">
        <v>879</v>
      </c>
      <c r="L3252" s="831"/>
      <c r="M3252" s="831"/>
      <c r="N3252" s="822"/>
      <c r="O3252" s="822"/>
      <c r="P3252" s="831"/>
      <c r="Q3252" s="831"/>
      <c r="R3252" s="827"/>
      <c r="S3252" s="832"/>
    </row>
    <row r="3253" spans="1:19" ht="14.45" customHeight="1" x14ac:dyDescent="0.2">
      <c r="A3253" s="821" t="s">
        <v>5435</v>
      </c>
      <c r="B3253" s="822" t="s">
        <v>5824</v>
      </c>
      <c r="C3253" s="822" t="s">
        <v>602</v>
      </c>
      <c r="D3253" s="822" t="s">
        <v>2884</v>
      </c>
      <c r="E3253" s="822" t="s">
        <v>5735</v>
      </c>
      <c r="F3253" s="822" t="s">
        <v>5760</v>
      </c>
      <c r="G3253" s="822" t="s">
        <v>5761</v>
      </c>
      <c r="H3253" s="831">
        <v>345</v>
      </c>
      <c r="I3253" s="831">
        <v>11500.01</v>
      </c>
      <c r="J3253" s="822">
        <v>1.1577183505245969</v>
      </c>
      <c r="K3253" s="822">
        <v>33.333362318840578</v>
      </c>
      <c r="L3253" s="831">
        <v>298</v>
      </c>
      <c r="M3253" s="831">
        <v>9933.34</v>
      </c>
      <c r="N3253" s="822">
        <v>1</v>
      </c>
      <c r="O3253" s="822">
        <v>33.333355704697986</v>
      </c>
      <c r="P3253" s="831">
        <v>1</v>
      </c>
      <c r="Q3253" s="831">
        <v>33.33</v>
      </c>
      <c r="R3253" s="827">
        <v>3.3553668755927006E-3</v>
      </c>
      <c r="S3253" s="832">
        <v>33.33</v>
      </c>
    </row>
    <row r="3254" spans="1:19" ht="14.45" customHeight="1" x14ac:dyDescent="0.2">
      <c r="A3254" s="821" t="s">
        <v>5435</v>
      </c>
      <c r="B3254" s="822" t="s">
        <v>5824</v>
      </c>
      <c r="C3254" s="822" t="s">
        <v>602</v>
      </c>
      <c r="D3254" s="822" t="s">
        <v>2884</v>
      </c>
      <c r="E3254" s="822" t="s">
        <v>5735</v>
      </c>
      <c r="F3254" s="822" t="s">
        <v>5855</v>
      </c>
      <c r="G3254" s="822" t="s">
        <v>5856</v>
      </c>
      <c r="H3254" s="831">
        <v>18</v>
      </c>
      <c r="I3254" s="831">
        <v>16902</v>
      </c>
      <c r="J3254" s="822">
        <v>0.94435132417029832</v>
      </c>
      <c r="K3254" s="822">
        <v>939</v>
      </c>
      <c r="L3254" s="831">
        <v>19</v>
      </c>
      <c r="M3254" s="831">
        <v>17898</v>
      </c>
      <c r="N3254" s="822">
        <v>1</v>
      </c>
      <c r="O3254" s="822">
        <v>942</v>
      </c>
      <c r="P3254" s="831"/>
      <c r="Q3254" s="831"/>
      <c r="R3254" s="827"/>
      <c r="S3254" s="832"/>
    </row>
    <row r="3255" spans="1:19" ht="14.45" customHeight="1" x14ac:dyDescent="0.2">
      <c r="A3255" s="821" t="s">
        <v>5435</v>
      </c>
      <c r="B3255" s="822" t="s">
        <v>5824</v>
      </c>
      <c r="C3255" s="822" t="s">
        <v>602</v>
      </c>
      <c r="D3255" s="822" t="s">
        <v>2884</v>
      </c>
      <c r="E3255" s="822" t="s">
        <v>5735</v>
      </c>
      <c r="F3255" s="822" t="s">
        <v>5857</v>
      </c>
      <c r="G3255" s="822" t="s">
        <v>5858</v>
      </c>
      <c r="H3255" s="831">
        <v>78</v>
      </c>
      <c r="I3255" s="831">
        <v>27690</v>
      </c>
      <c r="J3255" s="822">
        <v>1.2277201383346634</v>
      </c>
      <c r="K3255" s="822">
        <v>355</v>
      </c>
      <c r="L3255" s="831">
        <v>63</v>
      </c>
      <c r="M3255" s="831">
        <v>22554</v>
      </c>
      <c r="N3255" s="822">
        <v>1</v>
      </c>
      <c r="O3255" s="822">
        <v>358</v>
      </c>
      <c r="P3255" s="831"/>
      <c r="Q3255" s="831"/>
      <c r="R3255" s="827"/>
      <c r="S3255" s="832"/>
    </row>
    <row r="3256" spans="1:19" ht="14.45" customHeight="1" x14ac:dyDescent="0.2">
      <c r="A3256" s="821" t="s">
        <v>5435</v>
      </c>
      <c r="B3256" s="822" t="s">
        <v>5824</v>
      </c>
      <c r="C3256" s="822" t="s">
        <v>602</v>
      </c>
      <c r="D3256" s="822" t="s">
        <v>2884</v>
      </c>
      <c r="E3256" s="822" t="s">
        <v>5735</v>
      </c>
      <c r="F3256" s="822" t="s">
        <v>5861</v>
      </c>
      <c r="G3256" s="822" t="s">
        <v>5862</v>
      </c>
      <c r="H3256" s="831">
        <v>71</v>
      </c>
      <c r="I3256" s="831">
        <v>38340</v>
      </c>
      <c r="J3256" s="822">
        <v>0.92904914219249779</v>
      </c>
      <c r="K3256" s="822">
        <v>540</v>
      </c>
      <c r="L3256" s="831">
        <v>76</v>
      </c>
      <c r="M3256" s="831">
        <v>41268</v>
      </c>
      <c r="N3256" s="822">
        <v>1</v>
      </c>
      <c r="O3256" s="822">
        <v>543</v>
      </c>
      <c r="P3256" s="831"/>
      <c r="Q3256" s="831"/>
      <c r="R3256" s="827"/>
      <c r="S3256" s="832"/>
    </row>
    <row r="3257" spans="1:19" ht="14.45" customHeight="1" x14ac:dyDescent="0.2">
      <c r="A3257" s="821" t="s">
        <v>5435</v>
      </c>
      <c r="B3257" s="822" t="s">
        <v>5824</v>
      </c>
      <c r="C3257" s="822" t="s">
        <v>602</v>
      </c>
      <c r="D3257" s="822" t="s">
        <v>2884</v>
      </c>
      <c r="E3257" s="822" t="s">
        <v>5735</v>
      </c>
      <c r="F3257" s="822" t="s">
        <v>5865</v>
      </c>
      <c r="G3257" s="822" t="s">
        <v>5866</v>
      </c>
      <c r="H3257" s="831">
        <v>73</v>
      </c>
      <c r="I3257" s="831">
        <v>141985</v>
      </c>
      <c r="J3257" s="822">
        <v>0.93349769888231426</v>
      </c>
      <c r="K3257" s="822">
        <v>1945</v>
      </c>
      <c r="L3257" s="831">
        <v>78</v>
      </c>
      <c r="M3257" s="831">
        <v>152100</v>
      </c>
      <c r="N3257" s="822">
        <v>1</v>
      </c>
      <c r="O3257" s="822">
        <v>1950</v>
      </c>
      <c r="P3257" s="831"/>
      <c r="Q3257" s="831"/>
      <c r="R3257" s="827"/>
      <c r="S3257" s="832"/>
    </row>
    <row r="3258" spans="1:19" ht="14.45" customHeight="1" x14ac:dyDescent="0.2">
      <c r="A3258" s="821" t="s">
        <v>5435</v>
      </c>
      <c r="B3258" s="822" t="s">
        <v>5824</v>
      </c>
      <c r="C3258" s="822" t="s">
        <v>602</v>
      </c>
      <c r="D3258" s="822" t="s">
        <v>2884</v>
      </c>
      <c r="E3258" s="822" t="s">
        <v>5735</v>
      </c>
      <c r="F3258" s="822" t="s">
        <v>5867</v>
      </c>
      <c r="G3258" s="822" t="s">
        <v>5868</v>
      </c>
      <c r="H3258" s="831">
        <v>134</v>
      </c>
      <c r="I3258" s="831">
        <v>40334</v>
      </c>
      <c r="J3258" s="822">
        <v>1.1056469298245615</v>
      </c>
      <c r="K3258" s="822">
        <v>301</v>
      </c>
      <c r="L3258" s="831">
        <v>120</v>
      </c>
      <c r="M3258" s="831">
        <v>36480</v>
      </c>
      <c r="N3258" s="822">
        <v>1</v>
      </c>
      <c r="O3258" s="822">
        <v>304</v>
      </c>
      <c r="P3258" s="831"/>
      <c r="Q3258" s="831"/>
      <c r="R3258" s="827"/>
      <c r="S3258" s="832"/>
    </row>
    <row r="3259" spans="1:19" ht="14.45" customHeight="1" x14ac:dyDescent="0.2">
      <c r="A3259" s="821" t="s">
        <v>5435</v>
      </c>
      <c r="B3259" s="822" t="s">
        <v>5824</v>
      </c>
      <c r="C3259" s="822" t="s">
        <v>602</v>
      </c>
      <c r="D3259" s="822" t="s">
        <v>2884</v>
      </c>
      <c r="E3259" s="822" t="s">
        <v>5735</v>
      </c>
      <c r="F3259" s="822" t="s">
        <v>5869</v>
      </c>
      <c r="G3259" s="822" t="s">
        <v>5870</v>
      </c>
      <c r="H3259" s="831">
        <v>140</v>
      </c>
      <c r="I3259" s="831">
        <v>22400</v>
      </c>
      <c r="J3259" s="822">
        <v>1.1042097998619738</v>
      </c>
      <c r="K3259" s="822">
        <v>160</v>
      </c>
      <c r="L3259" s="831">
        <v>126</v>
      </c>
      <c r="M3259" s="831">
        <v>20286</v>
      </c>
      <c r="N3259" s="822">
        <v>1</v>
      </c>
      <c r="O3259" s="822">
        <v>161</v>
      </c>
      <c r="P3259" s="831"/>
      <c r="Q3259" s="831"/>
      <c r="R3259" s="827"/>
      <c r="S3259" s="832"/>
    </row>
    <row r="3260" spans="1:19" ht="14.45" customHeight="1" x14ac:dyDescent="0.2">
      <c r="A3260" s="821" t="s">
        <v>5435</v>
      </c>
      <c r="B3260" s="822" t="s">
        <v>5824</v>
      </c>
      <c r="C3260" s="822" t="s">
        <v>602</v>
      </c>
      <c r="D3260" s="822" t="s">
        <v>2891</v>
      </c>
      <c r="E3260" s="822" t="s">
        <v>5437</v>
      </c>
      <c r="F3260" s="822" t="s">
        <v>5446</v>
      </c>
      <c r="G3260" s="822"/>
      <c r="H3260" s="831">
        <v>20</v>
      </c>
      <c r="I3260" s="831">
        <v>94848</v>
      </c>
      <c r="J3260" s="822">
        <v>5</v>
      </c>
      <c r="K3260" s="822">
        <v>4742.3999999999996</v>
      </c>
      <c r="L3260" s="831">
        <v>4</v>
      </c>
      <c r="M3260" s="831">
        <v>18969.599999999999</v>
      </c>
      <c r="N3260" s="822">
        <v>1</v>
      </c>
      <c r="O3260" s="822">
        <v>4742.3999999999996</v>
      </c>
      <c r="P3260" s="831"/>
      <c r="Q3260" s="831"/>
      <c r="R3260" s="827"/>
      <c r="S3260" s="832"/>
    </row>
    <row r="3261" spans="1:19" ht="14.45" customHeight="1" x14ac:dyDescent="0.2">
      <c r="A3261" s="821" t="s">
        <v>5435</v>
      </c>
      <c r="B3261" s="822" t="s">
        <v>5824</v>
      </c>
      <c r="C3261" s="822" t="s">
        <v>602</v>
      </c>
      <c r="D3261" s="822" t="s">
        <v>2891</v>
      </c>
      <c r="E3261" s="822" t="s">
        <v>5437</v>
      </c>
      <c r="F3261" s="822" t="s">
        <v>5451</v>
      </c>
      <c r="G3261" s="822" t="s">
        <v>2057</v>
      </c>
      <c r="H3261" s="831"/>
      <c r="I3261" s="831"/>
      <c r="J3261" s="822"/>
      <c r="K3261" s="822"/>
      <c r="L3261" s="831">
        <v>2</v>
      </c>
      <c r="M3261" s="831">
        <v>8127.04</v>
      </c>
      <c r="N3261" s="822">
        <v>1</v>
      </c>
      <c r="O3261" s="822">
        <v>4063.52</v>
      </c>
      <c r="P3261" s="831"/>
      <c r="Q3261" s="831"/>
      <c r="R3261" s="827"/>
      <c r="S3261" s="832"/>
    </row>
    <row r="3262" spans="1:19" ht="14.45" customHeight="1" x14ac:dyDescent="0.2">
      <c r="A3262" s="821" t="s">
        <v>5435</v>
      </c>
      <c r="B3262" s="822" t="s">
        <v>5824</v>
      </c>
      <c r="C3262" s="822" t="s">
        <v>602</v>
      </c>
      <c r="D3262" s="822" t="s">
        <v>2891</v>
      </c>
      <c r="E3262" s="822" t="s">
        <v>5437</v>
      </c>
      <c r="F3262" s="822" t="s">
        <v>5584</v>
      </c>
      <c r="G3262" s="822" t="s">
        <v>5585</v>
      </c>
      <c r="H3262" s="831"/>
      <c r="I3262" s="831"/>
      <c r="J3262" s="822"/>
      <c r="K3262" s="822"/>
      <c r="L3262" s="831">
        <v>5</v>
      </c>
      <c r="M3262" s="831">
        <v>20436.84</v>
      </c>
      <c r="N3262" s="822">
        <v>1</v>
      </c>
      <c r="O3262" s="822">
        <v>4087.3679999999999</v>
      </c>
      <c r="P3262" s="831">
        <v>4</v>
      </c>
      <c r="Q3262" s="831">
        <v>16330.89</v>
      </c>
      <c r="R3262" s="827">
        <v>0.79909075962820075</v>
      </c>
      <c r="S3262" s="832">
        <v>4082.7224999999999</v>
      </c>
    </row>
    <row r="3263" spans="1:19" ht="14.45" customHeight="1" x14ac:dyDescent="0.2">
      <c r="A3263" s="821" t="s">
        <v>5435</v>
      </c>
      <c r="B3263" s="822" t="s">
        <v>5824</v>
      </c>
      <c r="C3263" s="822" t="s">
        <v>602</v>
      </c>
      <c r="D3263" s="822" t="s">
        <v>2891</v>
      </c>
      <c r="E3263" s="822" t="s">
        <v>5437</v>
      </c>
      <c r="F3263" s="822" t="s">
        <v>5607</v>
      </c>
      <c r="G3263" s="822" t="s">
        <v>5606</v>
      </c>
      <c r="H3263" s="831">
        <v>4</v>
      </c>
      <c r="I3263" s="831">
        <v>18268.400000000001</v>
      </c>
      <c r="J3263" s="822">
        <v>2.3036783899320312</v>
      </c>
      <c r="K3263" s="822">
        <v>4567.1000000000004</v>
      </c>
      <c r="L3263" s="831">
        <v>2</v>
      </c>
      <c r="M3263" s="831">
        <v>7930.1</v>
      </c>
      <c r="N3263" s="822">
        <v>1</v>
      </c>
      <c r="O3263" s="822">
        <v>3965.05</v>
      </c>
      <c r="P3263" s="831"/>
      <c r="Q3263" s="831"/>
      <c r="R3263" s="827"/>
      <c r="S3263" s="832"/>
    </row>
    <row r="3264" spans="1:19" ht="14.45" customHeight="1" x14ac:dyDescent="0.2">
      <c r="A3264" s="821" t="s">
        <v>5435</v>
      </c>
      <c r="B3264" s="822" t="s">
        <v>5824</v>
      </c>
      <c r="C3264" s="822" t="s">
        <v>602</v>
      </c>
      <c r="D3264" s="822" t="s">
        <v>2891</v>
      </c>
      <c r="E3264" s="822" t="s">
        <v>5703</v>
      </c>
      <c r="F3264" s="822" t="s">
        <v>5832</v>
      </c>
      <c r="G3264" s="822" t="s">
        <v>5833</v>
      </c>
      <c r="H3264" s="831">
        <v>6</v>
      </c>
      <c r="I3264" s="831">
        <v>6130.62</v>
      </c>
      <c r="J3264" s="822"/>
      <c r="K3264" s="822">
        <v>1021.77</v>
      </c>
      <c r="L3264" s="831"/>
      <c r="M3264" s="831"/>
      <c r="N3264" s="822"/>
      <c r="O3264" s="822"/>
      <c r="P3264" s="831"/>
      <c r="Q3264" s="831"/>
      <c r="R3264" s="827"/>
      <c r="S3264" s="832"/>
    </row>
    <row r="3265" spans="1:19" ht="14.45" customHeight="1" x14ac:dyDescent="0.2">
      <c r="A3265" s="821" t="s">
        <v>5435</v>
      </c>
      <c r="B3265" s="822" t="s">
        <v>5824</v>
      </c>
      <c r="C3265" s="822" t="s">
        <v>602</v>
      </c>
      <c r="D3265" s="822" t="s">
        <v>2891</v>
      </c>
      <c r="E3265" s="822" t="s">
        <v>5703</v>
      </c>
      <c r="F3265" s="822" t="s">
        <v>5871</v>
      </c>
      <c r="G3265" s="822" t="s">
        <v>5872</v>
      </c>
      <c r="H3265" s="831">
        <v>18</v>
      </c>
      <c r="I3265" s="831">
        <v>36226.26</v>
      </c>
      <c r="J3265" s="822"/>
      <c r="K3265" s="822">
        <v>2012.5700000000002</v>
      </c>
      <c r="L3265" s="831"/>
      <c r="M3265" s="831"/>
      <c r="N3265" s="822"/>
      <c r="O3265" s="822"/>
      <c r="P3265" s="831"/>
      <c r="Q3265" s="831"/>
      <c r="R3265" s="827"/>
      <c r="S3265" s="832"/>
    </row>
    <row r="3266" spans="1:19" ht="14.45" customHeight="1" x14ac:dyDescent="0.2">
      <c r="A3266" s="821" t="s">
        <v>5435</v>
      </c>
      <c r="B3266" s="822" t="s">
        <v>5824</v>
      </c>
      <c r="C3266" s="822" t="s">
        <v>602</v>
      </c>
      <c r="D3266" s="822" t="s">
        <v>2891</v>
      </c>
      <c r="E3266" s="822" t="s">
        <v>5703</v>
      </c>
      <c r="F3266" s="822" t="s">
        <v>5836</v>
      </c>
      <c r="G3266" s="822" t="s">
        <v>5837</v>
      </c>
      <c r="H3266" s="831"/>
      <c r="I3266" s="831"/>
      <c r="J3266" s="822"/>
      <c r="K3266" s="822"/>
      <c r="L3266" s="831">
        <v>12</v>
      </c>
      <c r="M3266" s="831">
        <v>35405.519999999997</v>
      </c>
      <c r="N3266" s="822">
        <v>1</v>
      </c>
      <c r="O3266" s="822">
        <v>2950.4599999999996</v>
      </c>
      <c r="P3266" s="831">
        <v>9</v>
      </c>
      <c r="Q3266" s="831">
        <v>22687.050000000003</v>
      </c>
      <c r="R3266" s="827">
        <v>0.64077720084325851</v>
      </c>
      <c r="S3266" s="832">
        <v>2520.7833333333338</v>
      </c>
    </row>
    <row r="3267" spans="1:19" ht="14.45" customHeight="1" x14ac:dyDescent="0.2">
      <c r="A3267" s="821" t="s">
        <v>5435</v>
      </c>
      <c r="B3267" s="822" t="s">
        <v>5824</v>
      </c>
      <c r="C3267" s="822" t="s">
        <v>602</v>
      </c>
      <c r="D3267" s="822" t="s">
        <v>2891</v>
      </c>
      <c r="E3267" s="822" t="s">
        <v>5703</v>
      </c>
      <c r="F3267" s="822" t="s">
        <v>5838</v>
      </c>
      <c r="G3267" s="822" t="s">
        <v>5839</v>
      </c>
      <c r="H3267" s="831"/>
      <c r="I3267" s="831"/>
      <c r="J3267" s="822"/>
      <c r="K3267" s="822"/>
      <c r="L3267" s="831">
        <v>7</v>
      </c>
      <c r="M3267" s="831">
        <v>10966.06</v>
      </c>
      <c r="N3267" s="822">
        <v>1</v>
      </c>
      <c r="O3267" s="822">
        <v>1566.58</v>
      </c>
      <c r="P3267" s="831">
        <v>5</v>
      </c>
      <c r="Q3267" s="831">
        <v>6186.41</v>
      </c>
      <c r="R3267" s="827">
        <v>0.56414154217649737</v>
      </c>
      <c r="S3267" s="832">
        <v>1237.2819999999999</v>
      </c>
    </row>
    <row r="3268" spans="1:19" ht="14.45" customHeight="1" x14ac:dyDescent="0.2">
      <c r="A3268" s="821" t="s">
        <v>5435</v>
      </c>
      <c r="B3268" s="822" t="s">
        <v>5824</v>
      </c>
      <c r="C3268" s="822" t="s">
        <v>602</v>
      </c>
      <c r="D3268" s="822" t="s">
        <v>2891</v>
      </c>
      <c r="E3268" s="822" t="s">
        <v>5703</v>
      </c>
      <c r="F3268" s="822" t="s">
        <v>5873</v>
      </c>
      <c r="G3268" s="822" t="s">
        <v>5874</v>
      </c>
      <c r="H3268" s="831"/>
      <c r="I3268" s="831"/>
      <c r="J3268" s="822"/>
      <c r="K3268" s="822"/>
      <c r="L3268" s="831">
        <v>2</v>
      </c>
      <c r="M3268" s="831">
        <v>2061.8000000000002</v>
      </c>
      <c r="N3268" s="822">
        <v>1</v>
      </c>
      <c r="O3268" s="822">
        <v>1030.9000000000001</v>
      </c>
      <c r="P3268" s="831"/>
      <c r="Q3268" s="831"/>
      <c r="R3268" s="827"/>
      <c r="S3268" s="832"/>
    </row>
    <row r="3269" spans="1:19" ht="14.45" customHeight="1" x14ac:dyDescent="0.2">
      <c r="A3269" s="821" t="s">
        <v>5435</v>
      </c>
      <c r="B3269" s="822" t="s">
        <v>5824</v>
      </c>
      <c r="C3269" s="822" t="s">
        <v>602</v>
      </c>
      <c r="D3269" s="822" t="s">
        <v>2891</v>
      </c>
      <c r="E3269" s="822" t="s">
        <v>5703</v>
      </c>
      <c r="F3269" s="822" t="s">
        <v>5714</v>
      </c>
      <c r="G3269" s="822" t="s">
        <v>5715</v>
      </c>
      <c r="H3269" s="831"/>
      <c r="I3269" s="831"/>
      <c r="J3269" s="822"/>
      <c r="K3269" s="822"/>
      <c r="L3269" s="831"/>
      <c r="M3269" s="831"/>
      <c r="N3269" s="822"/>
      <c r="O3269" s="822"/>
      <c r="P3269" s="831">
        <v>1</v>
      </c>
      <c r="Q3269" s="831">
        <v>179.3</v>
      </c>
      <c r="R3269" s="827"/>
      <c r="S3269" s="832">
        <v>179.3</v>
      </c>
    </row>
    <row r="3270" spans="1:19" ht="14.45" customHeight="1" x14ac:dyDescent="0.2">
      <c r="A3270" s="821" t="s">
        <v>5435</v>
      </c>
      <c r="B3270" s="822" t="s">
        <v>5824</v>
      </c>
      <c r="C3270" s="822" t="s">
        <v>602</v>
      </c>
      <c r="D3270" s="822" t="s">
        <v>2891</v>
      </c>
      <c r="E3270" s="822" t="s">
        <v>5735</v>
      </c>
      <c r="F3270" s="822" t="s">
        <v>5744</v>
      </c>
      <c r="G3270" s="822" t="s">
        <v>5745</v>
      </c>
      <c r="H3270" s="831">
        <v>31</v>
      </c>
      <c r="I3270" s="831">
        <v>1147</v>
      </c>
      <c r="J3270" s="822">
        <v>1.1179337231968811</v>
      </c>
      <c r="K3270" s="822">
        <v>37</v>
      </c>
      <c r="L3270" s="831">
        <v>27</v>
      </c>
      <c r="M3270" s="831">
        <v>1026</v>
      </c>
      <c r="N3270" s="822">
        <v>1</v>
      </c>
      <c r="O3270" s="822">
        <v>38</v>
      </c>
      <c r="P3270" s="831">
        <v>12</v>
      </c>
      <c r="Q3270" s="831">
        <v>456</v>
      </c>
      <c r="R3270" s="827">
        <v>0.44444444444444442</v>
      </c>
      <c r="S3270" s="832">
        <v>38</v>
      </c>
    </row>
    <row r="3271" spans="1:19" ht="14.45" customHeight="1" x14ac:dyDescent="0.2">
      <c r="A3271" s="821" t="s">
        <v>5435</v>
      </c>
      <c r="B3271" s="822" t="s">
        <v>5824</v>
      </c>
      <c r="C3271" s="822" t="s">
        <v>602</v>
      </c>
      <c r="D3271" s="822" t="s">
        <v>2891</v>
      </c>
      <c r="E3271" s="822" t="s">
        <v>5735</v>
      </c>
      <c r="F3271" s="822" t="s">
        <v>5752</v>
      </c>
      <c r="G3271" s="822" t="s">
        <v>5753</v>
      </c>
      <c r="H3271" s="831">
        <v>496</v>
      </c>
      <c r="I3271" s="831">
        <v>88288</v>
      </c>
      <c r="J3271" s="822">
        <v>0.98645810055865923</v>
      </c>
      <c r="K3271" s="822">
        <v>178</v>
      </c>
      <c r="L3271" s="831">
        <v>500</v>
      </c>
      <c r="M3271" s="831">
        <v>89500</v>
      </c>
      <c r="N3271" s="822">
        <v>1</v>
      </c>
      <c r="O3271" s="822">
        <v>179</v>
      </c>
      <c r="P3271" s="831">
        <v>378</v>
      </c>
      <c r="Q3271" s="831">
        <v>68040</v>
      </c>
      <c r="R3271" s="827">
        <v>0.76022346368715088</v>
      </c>
      <c r="S3271" s="832">
        <v>180</v>
      </c>
    </row>
    <row r="3272" spans="1:19" ht="14.45" customHeight="1" x14ac:dyDescent="0.2">
      <c r="A3272" s="821" t="s">
        <v>5435</v>
      </c>
      <c r="B3272" s="822" t="s">
        <v>5824</v>
      </c>
      <c r="C3272" s="822" t="s">
        <v>602</v>
      </c>
      <c r="D3272" s="822" t="s">
        <v>2891</v>
      </c>
      <c r="E3272" s="822" t="s">
        <v>5735</v>
      </c>
      <c r="F3272" s="822" t="s">
        <v>5841</v>
      </c>
      <c r="G3272" s="822" t="s">
        <v>5842</v>
      </c>
      <c r="H3272" s="831">
        <v>101</v>
      </c>
      <c r="I3272" s="831">
        <v>125543</v>
      </c>
      <c r="J3272" s="822">
        <v>1.3982780896373519</v>
      </c>
      <c r="K3272" s="822">
        <v>1243</v>
      </c>
      <c r="L3272" s="831">
        <v>72</v>
      </c>
      <c r="M3272" s="831">
        <v>89784</v>
      </c>
      <c r="N3272" s="822">
        <v>1</v>
      </c>
      <c r="O3272" s="822">
        <v>1247</v>
      </c>
      <c r="P3272" s="831">
        <v>56</v>
      </c>
      <c r="Q3272" s="831">
        <v>70056</v>
      </c>
      <c r="R3272" s="827">
        <v>0.7802726543704892</v>
      </c>
      <c r="S3272" s="832">
        <v>1251</v>
      </c>
    </row>
    <row r="3273" spans="1:19" ht="14.45" customHeight="1" x14ac:dyDescent="0.2">
      <c r="A3273" s="821" t="s">
        <v>5435</v>
      </c>
      <c r="B3273" s="822" t="s">
        <v>5824</v>
      </c>
      <c r="C3273" s="822" t="s">
        <v>602</v>
      </c>
      <c r="D3273" s="822" t="s">
        <v>2891</v>
      </c>
      <c r="E3273" s="822" t="s">
        <v>5735</v>
      </c>
      <c r="F3273" s="822" t="s">
        <v>5843</v>
      </c>
      <c r="G3273" s="822" t="s">
        <v>5844</v>
      </c>
      <c r="H3273" s="831"/>
      <c r="I3273" s="831"/>
      <c r="J3273" s="822"/>
      <c r="K3273" s="822"/>
      <c r="L3273" s="831">
        <v>4017</v>
      </c>
      <c r="M3273" s="831">
        <v>2872155</v>
      </c>
      <c r="N3273" s="822">
        <v>1</v>
      </c>
      <c r="O3273" s="822">
        <v>715</v>
      </c>
      <c r="P3273" s="831"/>
      <c r="Q3273" s="831"/>
      <c r="R3273" s="827"/>
      <c r="S3273" s="832"/>
    </row>
    <row r="3274" spans="1:19" ht="14.45" customHeight="1" x14ac:dyDescent="0.2">
      <c r="A3274" s="821" t="s">
        <v>5435</v>
      </c>
      <c r="B3274" s="822" t="s">
        <v>5824</v>
      </c>
      <c r="C3274" s="822" t="s">
        <v>602</v>
      </c>
      <c r="D3274" s="822" t="s">
        <v>2891</v>
      </c>
      <c r="E3274" s="822" t="s">
        <v>5735</v>
      </c>
      <c r="F3274" s="822" t="s">
        <v>5845</v>
      </c>
      <c r="G3274" s="822" t="s">
        <v>5846</v>
      </c>
      <c r="H3274" s="831"/>
      <c r="I3274" s="831"/>
      <c r="J3274" s="822"/>
      <c r="K3274" s="822"/>
      <c r="L3274" s="831">
        <v>97</v>
      </c>
      <c r="M3274" s="831">
        <v>61401</v>
      </c>
      <c r="N3274" s="822">
        <v>1</v>
      </c>
      <c r="O3274" s="822">
        <v>633</v>
      </c>
      <c r="P3274" s="831"/>
      <c r="Q3274" s="831"/>
      <c r="R3274" s="827"/>
      <c r="S3274" s="832"/>
    </row>
    <row r="3275" spans="1:19" ht="14.45" customHeight="1" x14ac:dyDescent="0.2">
      <c r="A3275" s="821" t="s">
        <v>5435</v>
      </c>
      <c r="B3275" s="822" t="s">
        <v>5824</v>
      </c>
      <c r="C3275" s="822" t="s">
        <v>602</v>
      </c>
      <c r="D3275" s="822" t="s">
        <v>2891</v>
      </c>
      <c r="E3275" s="822" t="s">
        <v>5735</v>
      </c>
      <c r="F3275" s="822" t="s">
        <v>5849</v>
      </c>
      <c r="G3275" s="822" t="s">
        <v>5850</v>
      </c>
      <c r="H3275" s="831"/>
      <c r="I3275" s="831"/>
      <c r="J3275" s="822"/>
      <c r="K3275" s="822"/>
      <c r="L3275" s="831">
        <v>204</v>
      </c>
      <c r="M3275" s="831">
        <v>26520</v>
      </c>
      <c r="N3275" s="822">
        <v>1</v>
      </c>
      <c r="O3275" s="822">
        <v>130</v>
      </c>
      <c r="P3275" s="831"/>
      <c r="Q3275" s="831"/>
      <c r="R3275" s="827"/>
      <c r="S3275" s="832"/>
    </row>
    <row r="3276" spans="1:19" ht="14.45" customHeight="1" x14ac:dyDescent="0.2">
      <c r="A3276" s="821" t="s">
        <v>5435</v>
      </c>
      <c r="B3276" s="822" t="s">
        <v>5824</v>
      </c>
      <c r="C3276" s="822" t="s">
        <v>602</v>
      </c>
      <c r="D3276" s="822" t="s">
        <v>2891</v>
      </c>
      <c r="E3276" s="822" t="s">
        <v>5735</v>
      </c>
      <c r="F3276" s="822" t="s">
        <v>5851</v>
      </c>
      <c r="G3276" s="822" t="s">
        <v>5852</v>
      </c>
      <c r="H3276" s="831">
        <v>25</v>
      </c>
      <c r="I3276" s="831">
        <v>18100</v>
      </c>
      <c r="J3276" s="822">
        <v>1.1239443616492797</v>
      </c>
      <c r="K3276" s="822">
        <v>724</v>
      </c>
      <c r="L3276" s="831">
        <v>22</v>
      </c>
      <c r="M3276" s="831">
        <v>16104</v>
      </c>
      <c r="N3276" s="822">
        <v>1</v>
      </c>
      <c r="O3276" s="822">
        <v>732</v>
      </c>
      <c r="P3276" s="831">
        <v>15</v>
      </c>
      <c r="Q3276" s="831">
        <v>11115</v>
      </c>
      <c r="R3276" s="827">
        <v>0.69020119225037257</v>
      </c>
      <c r="S3276" s="832">
        <v>741</v>
      </c>
    </row>
    <row r="3277" spans="1:19" ht="14.45" customHeight="1" x14ac:dyDescent="0.2">
      <c r="A3277" s="821" t="s">
        <v>5435</v>
      </c>
      <c r="B3277" s="822" t="s">
        <v>5824</v>
      </c>
      <c r="C3277" s="822" t="s">
        <v>602</v>
      </c>
      <c r="D3277" s="822" t="s">
        <v>2891</v>
      </c>
      <c r="E3277" s="822" t="s">
        <v>5735</v>
      </c>
      <c r="F3277" s="822" t="s">
        <v>5853</v>
      </c>
      <c r="G3277" s="822" t="s">
        <v>5854</v>
      </c>
      <c r="H3277" s="831"/>
      <c r="I3277" s="831"/>
      <c r="J3277" s="822"/>
      <c r="K3277" s="822"/>
      <c r="L3277" s="831">
        <v>7060</v>
      </c>
      <c r="M3277" s="831">
        <v>6219860</v>
      </c>
      <c r="N3277" s="822">
        <v>1</v>
      </c>
      <c r="O3277" s="822">
        <v>881</v>
      </c>
      <c r="P3277" s="831"/>
      <c r="Q3277" s="831"/>
      <c r="R3277" s="827"/>
      <c r="S3277" s="832"/>
    </row>
    <row r="3278" spans="1:19" ht="14.45" customHeight="1" x14ac:dyDescent="0.2">
      <c r="A3278" s="821" t="s">
        <v>5435</v>
      </c>
      <c r="B3278" s="822" t="s">
        <v>5824</v>
      </c>
      <c r="C3278" s="822" t="s">
        <v>602</v>
      </c>
      <c r="D3278" s="822" t="s">
        <v>2891</v>
      </c>
      <c r="E3278" s="822" t="s">
        <v>5735</v>
      </c>
      <c r="F3278" s="822" t="s">
        <v>5760</v>
      </c>
      <c r="G3278" s="822" t="s">
        <v>5761</v>
      </c>
      <c r="H3278" s="831">
        <v>485</v>
      </c>
      <c r="I3278" s="831">
        <v>16166.67</v>
      </c>
      <c r="J3278" s="822">
        <v>1.1547613180276299</v>
      </c>
      <c r="K3278" s="822">
        <v>33.333340206185568</v>
      </c>
      <c r="L3278" s="831">
        <v>420</v>
      </c>
      <c r="M3278" s="831">
        <v>14000.01</v>
      </c>
      <c r="N3278" s="822">
        <v>1</v>
      </c>
      <c r="O3278" s="822">
        <v>33.333357142857146</v>
      </c>
      <c r="P3278" s="831">
        <v>433</v>
      </c>
      <c r="Q3278" s="831">
        <v>14433.33</v>
      </c>
      <c r="R3278" s="827">
        <v>1.030951406463281</v>
      </c>
      <c r="S3278" s="832">
        <v>33.333325635103925</v>
      </c>
    </row>
    <row r="3279" spans="1:19" ht="14.45" customHeight="1" x14ac:dyDescent="0.2">
      <c r="A3279" s="821" t="s">
        <v>5435</v>
      </c>
      <c r="B3279" s="822" t="s">
        <v>5824</v>
      </c>
      <c r="C3279" s="822" t="s">
        <v>602</v>
      </c>
      <c r="D3279" s="822" t="s">
        <v>2891</v>
      </c>
      <c r="E3279" s="822" t="s">
        <v>5735</v>
      </c>
      <c r="F3279" s="822" t="s">
        <v>5762</v>
      </c>
      <c r="G3279" s="822" t="s">
        <v>5763</v>
      </c>
      <c r="H3279" s="831"/>
      <c r="I3279" s="831"/>
      <c r="J3279" s="822"/>
      <c r="K3279" s="822"/>
      <c r="L3279" s="831">
        <v>132</v>
      </c>
      <c r="M3279" s="831">
        <v>5016</v>
      </c>
      <c r="N3279" s="822">
        <v>1</v>
      </c>
      <c r="O3279" s="822">
        <v>38</v>
      </c>
      <c r="P3279" s="831">
        <v>1</v>
      </c>
      <c r="Q3279" s="831">
        <v>38</v>
      </c>
      <c r="R3279" s="827">
        <v>7.575757575757576E-3</v>
      </c>
      <c r="S3279" s="832">
        <v>38</v>
      </c>
    </row>
    <row r="3280" spans="1:19" ht="14.45" customHeight="1" x14ac:dyDescent="0.2">
      <c r="A3280" s="821" t="s">
        <v>5435</v>
      </c>
      <c r="B3280" s="822" t="s">
        <v>5824</v>
      </c>
      <c r="C3280" s="822" t="s">
        <v>602</v>
      </c>
      <c r="D3280" s="822" t="s">
        <v>2891</v>
      </c>
      <c r="E3280" s="822" t="s">
        <v>5735</v>
      </c>
      <c r="F3280" s="822" t="s">
        <v>5766</v>
      </c>
      <c r="G3280" s="822" t="s">
        <v>5767</v>
      </c>
      <c r="H3280" s="831">
        <v>24</v>
      </c>
      <c r="I3280" s="831">
        <v>768</v>
      </c>
      <c r="J3280" s="822">
        <v>1.6623376623376624</v>
      </c>
      <c r="K3280" s="822">
        <v>32</v>
      </c>
      <c r="L3280" s="831">
        <v>14</v>
      </c>
      <c r="M3280" s="831">
        <v>462</v>
      </c>
      <c r="N3280" s="822">
        <v>1</v>
      </c>
      <c r="O3280" s="822">
        <v>33</v>
      </c>
      <c r="P3280" s="831">
        <v>6</v>
      </c>
      <c r="Q3280" s="831">
        <v>198</v>
      </c>
      <c r="R3280" s="827">
        <v>0.42857142857142855</v>
      </c>
      <c r="S3280" s="832">
        <v>33</v>
      </c>
    </row>
    <row r="3281" spans="1:19" ht="14.45" customHeight="1" x14ac:dyDescent="0.2">
      <c r="A3281" s="821" t="s">
        <v>5435</v>
      </c>
      <c r="B3281" s="822" t="s">
        <v>5824</v>
      </c>
      <c r="C3281" s="822" t="s">
        <v>602</v>
      </c>
      <c r="D3281" s="822" t="s">
        <v>2891</v>
      </c>
      <c r="E3281" s="822" t="s">
        <v>5735</v>
      </c>
      <c r="F3281" s="822" t="s">
        <v>5857</v>
      </c>
      <c r="G3281" s="822" t="s">
        <v>5858</v>
      </c>
      <c r="H3281" s="831"/>
      <c r="I3281" s="831"/>
      <c r="J3281" s="822"/>
      <c r="K3281" s="822"/>
      <c r="L3281" s="831">
        <v>1</v>
      </c>
      <c r="M3281" s="831">
        <v>358</v>
      </c>
      <c r="N3281" s="822">
        <v>1</v>
      </c>
      <c r="O3281" s="822">
        <v>358</v>
      </c>
      <c r="P3281" s="831">
        <v>59</v>
      </c>
      <c r="Q3281" s="831">
        <v>21240</v>
      </c>
      <c r="R3281" s="827">
        <v>59.329608938547487</v>
      </c>
      <c r="S3281" s="832">
        <v>360</v>
      </c>
    </row>
    <row r="3282" spans="1:19" ht="14.45" customHeight="1" x14ac:dyDescent="0.2">
      <c r="A3282" s="821" t="s">
        <v>5435</v>
      </c>
      <c r="B3282" s="822" t="s">
        <v>5824</v>
      </c>
      <c r="C3282" s="822" t="s">
        <v>602</v>
      </c>
      <c r="D3282" s="822" t="s">
        <v>2891</v>
      </c>
      <c r="E3282" s="822" t="s">
        <v>5735</v>
      </c>
      <c r="F3282" s="822" t="s">
        <v>5859</v>
      </c>
      <c r="G3282" s="822" t="s">
        <v>5860</v>
      </c>
      <c r="H3282" s="831">
        <v>1</v>
      </c>
      <c r="I3282" s="831">
        <v>702</v>
      </c>
      <c r="J3282" s="822">
        <v>0.49646393210749645</v>
      </c>
      <c r="K3282" s="822">
        <v>702</v>
      </c>
      <c r="L3282" s="831">
        <v>2</v>
      </c>
      <c r="M3282" s="831">
        <v>1414</v>
      </c>
      <c r="N3282" s="822">
        <v>1</v>
      </c>
      <c r="O3282" s="822">
        <v>707</v>
      </c>
      <c r="P3282" s="831">
        <v>5</v>
      </c>
      <c r="Q3282" s="831">
        <v>3555</v>
      </c>
      <c r="R3282" s="827">
        <v>2.514144271570014</v>
      </c>
      <c r="S3282" s="832">
        <v>711</v>
      </c>
    </row>
    <row r="3283" spans="1:19" ht="14.45" customHeight="1" x14ac:dyDescent="0.2">
      <c r="A3283" s="821" t="s">
        <v>5435</v>
      </c>
      <c r="B3283" s="822" t="s">
        <v>5824</v>
      </c>
      <c r="C3283" s="822" t="s">
        <v>602</v>
      </c>
      <c r="D3283" s="822" t="s">
        <v>2891</v>
      </c>
      <c r="E3283" s="822" t="s">
        <v>5735</v>
      </c>
      <c r="F3283" s="822" t="s">
        <v>5861</v>
      </c>
      <c r="G3283" s="822" t="s">
        <v>5862</v>
      </c>
      <c r="H3283" s="831">
        <v>7</v>
      </c>
      <c r="I3283" s="831">
        <v>3780</v>
      </c>
      <c r="J3283" s="822">
        <v>3.4806629834254146</v>
      </c>
      <c r="K3283" s="822">
        <v>540</v>
      </c>
      <c r="L3283" s="831">
        <v>2</v>
      </c>
      <c r="M3283" s="831">
        <v>1086</v>
      </c>
      <c r="N3283" s="822">
        <v>1</v>
      </c>
      <c r="O3283" s="822">
        <v>543</v>
      </c>
      <c r="P3283" s="831">
        <v>6</v>
      </c>
      <c r="Q3283" s="831">
        <v>3282</v>
      </c>
      <c r="R3283" s="827">
        <v>3.0220994475138121</v>
      </c>
      <c r="S3283" s="832">
        <v>547</v>
      </c>
    </row>
    <row r="3284" spans="1:19" ht="14.45" customHeight="1" x14ac:dyDescent="0.2">
      <c r="A3284" s="821" t="s">
        <v>5435</v>
      </c>
      <c r="B3284" s="822" t="s">
        <v>5824</v>
      </c>
      <c r="C3284" s="822" t="s">
        <v>602</v>
      </c>
      <c r="D3284" s="822" t="s">
        <v>2891</v>
      </c>
      <c r="E3284" s="822" t="s">
        <v>5735</v>
      </c>
      <c r="F3284" s="822" t="s">
        <v>5782</v>
      </c>
      <c r="G3284" s="822" t="s">
        <v>5783</v>
      </c>
      <c r="H3284" s="831"/>
      <c r="I3284" s="831"/>
      <c r="J3284" s="822"/>
      <c r="K3284" s="822"/>
      <c r="L3284" s="831">
        <v>7</v>
      </c>
      <c r="M3284" s="831">
        <v>812</v>
      </c>
      <c r="N3284" s="822">
        <v>1</v>
      </c>
      <c r="O3284" s="822">
        <v>116</v>
      </c>
      <c r="P3284" s="831">
        <v>1</v>
      </c>
      <c r="Q3284" s="831">
        <v>117</v>
      </c>
      <c r="R3284" s="827">
        <v>0.14408866995073891</v>
      </c>
      <c r="S3284" s="832">
        <v>117</v>
      </c>
    </row>
    <row r="3285" spans="1:19" ht="14.45" customHeight="1" x14ac:dyDescent="0.2">
      <c r="A3285" s="821" t="s">
        <v>5435</v>
      </c>
      <c r="B3285" s="822" t="s">
        <v>5824</v>
      </c>
      <c r="C3285" s="822" t="s">
        <v>602</v>
      </c>
      <c r="D3285" s="822" t="s">
        <v>2891</v>
      </c>
      <c r="E3285" s="822" t="s">
        <v>5735</v>
      </c>
      <c r="F3285" s="822" t="s">
        <v>5863</v>
      </c>
      <c r="G3285" s="822" t="s">
        <v>5864</v>
      </c>
      <c r="H3285" s="831">
        <v>76</v>
      </c>
      <c r="I3285" s="831">
        <v>291232</v>
      </c>
      <c r="J3285" s="822">
        <v>1.3546682543817214</v>
      </c>
      <c r="K3285" s="822">
        <v>3832</v>
      </c>
      <c r="L3285" s="831">
        <v>56</v>
      </c>
      <c r="M3285" s="831">
        <v>214984</v>
      </c>
      <c r="N3285" s="822">
        <v>1</v>
      </c>
      <c r="O3285" s="822">
        <v>3839</v>
      </c>
      <c r="P3285" s="831">
        <v>39</v>
      </c>
      <c r="Q3285" s="831">
        <v>149955</v>
      </c>
      <c r="R3285" s="827">
        <v>0.69751702452275521</v>
      </c>
      <c r="S3285" s="832">
        <v>3845</v>
      </c>
    </row>
    <row r="3286" spans="1:19" ht="14.45" customHeight="1" x14ac:dyDescent="0.2">
      <c r="A3286" s="821" t="s">
        <v>5435</v>
      </c>
      <c r="B3286" s="822" t="s">
        <v>5824</v>
      </c>
      <c r="C3286" s="822" t="s">
        <v>602</v>
      </c>
      <c r="D3286" s="822" t="s">
        <v>2891</v>
      </c>
      <c r="E3286" s="822" t="s">
        <v>5735</v>
      </c>
      <c r="F3286" s="822" t="s">
        <v>5865</v>
      </c>
      <c r="G3286" s="822" t="s">
        <v>5866</v>
      </c>
      <c r="H3286" s="831">
        <v>125</v>
      </c>
      <c r="I3286" s="831">
        <v>243125</v>
      </c>
      <c r="J3286" s="822">
        <v>0.29685592185592186</v>
      </c>
      <c r="K3286" s="822">
        <v>1945</v>
      </c>
      <c r="L3286" s="831">
        <v>420</v>
      </c>
      <c r="M3286" s="831">
        <v>819000</v>
      </c>
      <c r="N3286" s="822">
        <v>1</v>
      </c>
      <c r="O3286" s="822">
        <v>1950</v>
      </c>
      <c r="P3286" s="831">
        <v>72</v>
      </c>
      <c r="Q3286" s="831">
        <v>140688</v>
      </c>
      <c r="R3286" s="827">
        <v>0.17178021978021979</v>
      </c>
      <c r="S3286" s="832">
        <v>1954</v>
      </c>
    </row>
    <row r="3287" spans="1:19" ht="14.45" customHeight="1" x14ac:dyDescent="0.2">
      <c r="A3287" s="821" t="s">
        <v>5435</v>
      </c>
      <c r="B3287" s="822" t="s">
        <v>5824</v>
      </c>
      <c r="C3287" s="822" t="s">
        <v>602</v>
      </c>
      <c r="D3287" s="822" t="s">
        <v>2891</v>
      </c>
      <c r="E3287" s="822" t="s">
        <v>5735</v>
      </c>
      <c r="F3287" s="822" t="s">
        <v>5881</v>
      </c>
      <c r="G3287" s="822" t="s">
        <v>5882</v>
      </c>
      <c r="H3287" s="831"/>
      <c r="I3287" s="831"/>
      <c r="J3287" s="822"/>
      <c r="K3287" s="822"/>
      <c r="L3287" s="831">
        <v>8</v>
      </c>
      <c r="M3287" s="831">
        <v>2864</v>
      </c>
      <c r="N3287" s="822">
        <v>1</v>
      </c>
      <c r="O3287" s="822">
        <v>358</v>
      </c>
      <c r="P3287" s="831"/>
      <c r="Q3287" s="831"/>
      <c r="R3287" s="827"/>
      <c r="S3287" s="832"/>
    </row>
    <row r="3288" spans="1:19" ht="14.45" customHeight="1" x14ac:dyDescent="0.2">
      <c r="A3288" s="821" t="s">
        <v>5435</v>
      </c>
      <c r="B3288" s="822" t="s">
        <v>5824</v>
      </c>
      <c r="C3288" s="822" t="s">
        <v>602</v>
      </c>
      <c r="D3288" s="822" t="s">
        <v>2891</v>
      </c>
      <c r="E3288" s="822" t="s">
        <v>5735</v>
      </c>
      <c r="F3288" s="822" t="s">
        <v>5883</v>
      </c>
      <c r="G3288" s="822" t="s">
        <v>5884</v>
      </c>
      <c r="H3288" s="831">
        <v>3</v>
      </c>
      <c r="I3288" s="831">
        <v>24990</v>
      </c>
      <c r="J3288" s="822"/>
      <c r="K3288" s="822">
        <v>8330</v>
      </c>
      <c r="L3288" s="831"/>
      <c r="M3288" s="831"/>
      <c r="N3288" s="822"/>
      <c r="O3288" s="822"/>
      <c r="P3288" s="831"/>
      <c r="Q3288" s="831"/>
      <c r="R3288" s="827"/>
      <c r="S3288" s="832"/>
    </row>
    <row r="3289" spans="1:19" ht="14.45" customHeight="1" x14ac:dyDescent="0.2">
      <c r="A3289" s="821" t="s">
        <v>5435</v>
      </c>
      <c r="B3289" s="822" t="s">
        <v>5824</v>
      </c>
      <c r="C3289" s="822" t="s">
        <v>602</v>
      </c>
      <c r="D3289" s="822" t="s">
        <v>2891</v>
      </c>
      <c r="E3289" s="822" t="s">
        <v>5735</v>
      </c>
      <c r="F3289" s="822" t="s">
        <v>5885</v>
      </c>
      <c r="G3289" s="822" t="s">
        <v>5886</v>
      </c>
      <c r="H3289" s="831">
        <v>1</v>
      </c>
      <c r="I3289" s="831">
        <v>14804</v>
      </c>
      <c r="J3289" s="822">
        <v>9.0823200284666075E-2</v>
      </c>
      <c r="K3289" s="822">
        <v>14804</v>
      </c>
      <c r="L3289" s="831">
        <v>11</v>
      </c>
      <c r="M3289" s="831">
        <v>162998</v>
      </c>
      <c r="N3289" s="822">
        <v>1</v>
      </c>
      <c r="O3289" s="822">
        <v>14818</v>
      </c>
      <c r="P3289" s="831"/>
      <c r="Q3289" s="831"/>
      <c r="R3289" s="827"/>
      <c r="S3289" s="832"/>
    </row>
    <row r="3290" spans="1:19" ht="14.45" customHeight="1" x14ac:dyDescent="0.2">
      <c r="A3290" s="821" t="s">
        <v>5435</v>
      </c>
      <c r="B3290" s="822" t="s">
        <v>5824</v>
      </c>
      <c r="C3290" s="822" t="s">
        <v>602</v>
      </c>
      <c r="D3290" s="822" t="s">
        <v>2891</v>
      </c>
      <c r="E3290" s="822" t="s">
        <v>5735</v>
      </c>
      <c r="F3290" s="822" t="s">
        <v>5869</v>
      </c>
      <c r="G3290" s="822" t="s">
        <v>5870</v>
      </c>
      <c r="H3290" s="831"/>
      <c r="I3290" s="831"/>
      <c r="J3290" s="822"/>
      <c r="K3290" s="822"/>
      <c r="L3290" s="831">
        <v>222</v>
      </c>
      <c r="M3290" s="831">
        <v>35742</v>
      </c>
      <c r="N3290" s="822">
        <v>1</v>
      </c>
      <c r="O3290" s="822">
        <v>161</v>
      </c>
      <c r="P3290" s="831"/>
      <c r="Q3290" s="831"/>
      <c r="R3290" s="827"/>
      <c r="S3290" s="832"/>
    </row>
    <row r="3291" spans="1:19" ht="14.45" customHeight="1" x14ac:dyDescent="0.2">
      <c r="A3291" s="821" t="s">
        <v>5435</v>
      </c>
      <c r="B3291" s="822" t="s">
        <v>5824</v>
      </c>
      <c r="C3291" s="822" t="s">
        <v>602</v>
      </c>
      <c r="D3291" s="822" t="s">
        <v>2896</v>
      </c>
      <c r="E3291" s="822" t="s">
        <v>5437</v>
      </c>
      <c r="F3291" s="822" t="s">
        <v>5446</v>
      </c>
      <c r="G3291" s="822"/>
      <c r="H3291" s="831">
        <v>27</v>
      </c>
      <c r="I3291" s="831">
        <v>128044.8</v>
      </c>
      <c r="J3291" s="822"/>
      <c r="K3291" s="822">
        <v>4742.4000000000005</v>
      </c>
      <c r="L3291" s="831"/>
      <c r="M3291" s="831"/>
      <c r="N3291" s="822"/>
      <c r="O3291" s="822"/>
      <c r="P3291" s="831"/>
      <c r="Q3291" s="831"/>
      <c r="R3291" s="827"/>
      <c r="S3291" s="832"/>
    </row>
    <row r="3292" spans="1:19" ht="14.45" customHeight="1" x14ac:dyDescent="0.2">
      <c r="A3292" s="821" t="s">
        <v>5435</v>
      </c>
      <c r="B3292" s="822" t="s">
        <v>5824</v>
      </c>
      <c r="C3292" s="822" t="s">
        <v>602</v>
      </c>
      <c r="D3292" s="822" t="s">
        <v>2896</v>
      </c>
      <c r="E3292" s="822" t="s">
        <v>5437</v>
      </c>
      <c r="F3292" s="822" t="s">
        <v>5451</v>
      </c>
      <c r="G3292" s="822" t="s">
        <v>2057</v>
      </c>
      <c r="H3292" s="831"/>
      <c r="I3292" s="831"/>
      <c r="J3292" s="822"/>
      <c r="K3292" s="822"/>
      <c r="L3292" s="831">
        <v>3</v>
      </c>
      <c r="M3292" s="831">
        <v>12190.56</v>
      </c>
      <c r="N3292" s="822">
        <v>1</v>
      </c>
      <c r="O3292" s="822">
        <v>4063.52</v>
      </c>
      <c r="P3292" s="831">
        <v>1</v>
      </c>
      <c r="Q3292" s="831">
        <v>4742.3999999999996</v>
      </c>
      <c r="R3292" s="827">
        <v>0.38902232547151239</v>
      </c>
      <c r="S3292" s="832">
        <v>4742.3999999999996</v>
      </c>
    </row>
    <row r="3293" spans="1:19" ht="14.45" customHeight="1" x14ac:dyDescent="0.2">
      <c r="A3293" s="821" t="s">
        <v>5435</v>
      </c>
      <c r="B3293" s="822" t="s">
        <v>5824</v>
      </c>
      <c r="C3293" s="822" t="s">
        <v>602</v>
      </c>
      <c r="D3293" s="822" t="s">
        <v>2896</v>
      </c>
      <c r="E3293" s="822" t="s">
        <v>5437</v>
      </c>
      <c r="F3293" s="822" t="s">
        <v>5488</v>
      </c>
      <c r="G3293" s="822" t="s">
        <v>5489</v>
      </c>
      <c r="H3293" s="831">
        <v>0.1</v>
      </c>
      <c r="I3293" s="831">
        <v>11.73</v>
      </c>
      <c r="J3293" s="822">
        <v>9.0909090909090912E-2</v>
      </c>
      <c r="K3293" s="822">
        <v>117.3</v>
      </c>
      <c r="L3293" s="831">
        <v>1.2000000000000002</v>
      </c>
      <c r="M3293" s="831">
        <v>129.03</v>
      </c>
      <c r="N3293" s="822">
        <v>1</v>
      </c>
      <c r="O3293" s="822">
        <v>107.52499999999999</v>
      </c>
      <c r="P3293" s="831">
        <v>0.2</v>
      </c>
      <c r="Q3293" s="831">
        <v>23.46</v>
      </c>
      <c r="R3293" s="827">
        <v>0.18181818181818182</v>
      </c>
      <c r="S3293" s="832">
        <v>117.3</v>
      </c>
    </row>
    <row r="3294" spans="1:19" ht="14.45" customHeight="1" x14ac:dyDescent="0.2">
      <c r="A3294" s="821" t="s">
        <v>5435</v>
      </c>
      <c r="B3294" s="822" t="s">
        <v>5824</v>
      </c>
      <c r="C3294" s="822" t="s">
        <v>602</v>
      </c>
      <c r="D3294" s="822" t="s">
        <v>2896</v>
      </c>
      <c r="E3294" s="822" t="s">
        <v>5437</v>
      </c>
      <c r="F3294" s="822" t="s">
        <v>5525</v>
      </c>
      <c r="G3294" s="822" t="s">
        <v>5526</v>
      </c>
      <c r="H3294" s="831">
        <v>1</v>
      </c>
      <c r="I3294" s="831">
        <v>3799.88</v>
      </c>
      <c r="J3294" s="822"/>
      <c r="K3294" s="822">
        <v>3799.88</v>
      </c>
      <c r="L3294" s="831"/>
      <c r="M3294" s="831"/>
      <c r="N3294" s="822"/>
      <c r="O3294" s="822"/>
      <c r="P3294" s="831"/>
      <c r="Q3294" s="831"/>
      <c r="R3294" s="827"/>
      <c r="S3294" s="832"/>
    </row>
    <row r="3295" spans="1:19" ht="14.45" customHeight="1" x14ac:dyDescent="0.2">
      <c r="A3295" s="821" t="s">
        <v>5435</v>
      </c>
      <c r="B3295" s="822" t="s">
        <v>5824</v>
      </c>
      <c r="C3295" s="822" t="s">
        <v>602</v>
      </c>
      <c r="D3295" s="822" t="s">
        <v>2896</v>
      </c>
      <c r="E3295" s="822" t="s">
        <v>5437</v>
      </c>
      <c r="F3295" s="822" t="s">
        <v>5584</v>
      </c>
      <c r="G3295" s="822" t="s">
        <v>5585</v>
      </c>
      <c r="H3295" s="831">
        <v>5</v>
      </c>
      <c r="I3295" s="831">
        <v>23712</v>
      </c>
      <c r="J3295" s="822">
        <v>0.11602619671098613</v>
      </c>
      <c r="K3295" s="822">
        <v>4742.3999999999996</v>
      </c>
      <c r="L3295" s="831">
        <v>50</v>
      </c>
      <c r="M3295" s="831">
        <v>204367.64</v>
      </c>
      <c r="N3295" s="822">
        <v>1</v>
      </c>
      <c r="O3295" s="822">
        <v>4087.3528000000001</v>
      </c>
      <c r="P3295" s="831">
        <v>54</v>
      </c>
      <c r="Q3295" s="831">
        <v>204129.89</v>
      </c>
      <c r="R3295" s="827">
        <v>0.99883665535306865</v>
      </c>
      <c r="S3295" s="832">
        <v>3780.1831481481486</v>
      </c>
    </row>
    <row r="3296" spans="1:19" ht="14.45" customHeight="1" x14ac:dyDescent="0.2">
      <c r="A3296" s="821" t="s">
        <v>5435</v>
      </c>
      <c r="B3296" s="822" t="s">
        <v>5824</v>
      </c>
      <c r="C3296" s="822" t="s">
        <v>602</v>
      </c>
      <c r="D3296" s="822" t="s">
        <v>2896</v>
      </c>
      <c r="E3296" s="822" t="s">
        <v>5437</v>
      </c>
      <c r="F3296" s="822" t="s">
        <v>5605</v>
      </c>
      <c r="G3296" s="822" t="s">
        <v>5606</v>
      </c>
      <c r="H3296" s="831">
        <v>1</v>
      </c>
      <c r="I3296" s="831">
        <v>1440.46</v>
      </c>
      <c r="J3296" s="822"/>
      <c r="K3296" s="822">
        <v>1440.46</v>
      </c>
      <c r="L3296" s="831"/>
      <c r="M3296" s="831"/>
      <c r="N3296" s="822"/>
      <c r="O3296" s="822"/>
      <c r="P3296" s="831"/>
      <c r="Q3296" s="831"/>
      <c r="R3296" s="827"/>
      <c r="S3296" s="832"/>
    </row>
    <row r="3297" spans="1:19" ht="14.45" customHeight="1" x14ac:dyDescent="0.2">
      <c r="A3297" s="821" t="s">
        <v>5435</v>
      </c>
      <c r="B3297" s="822" t="s">
        <v>5824</v>
      </c>
      <c r="C3297" s="822" t="s">
        <v>602</v>
      </c>
      <c r="D3297" s="822" t="s">
        <v>2896</v>
      </c>
      <c r="E3297" s="822" t="s">
        <v>5437</v>
      </c>
      <c r="F3297" s="822" t="s">
        <v>5607</v>
      </c>
      <c r="G3297" s="822" t="s">
        <v>5606</v>
      </c>
      <c r="H3297" s="831">
        <v>40</v>
      </c>
      <c r="I3297" s="831">
        <v>180275.8</v>
      </c>
      <c r="J3297" s="822">
        <v>3.0310807345851036</v>
      </c>
      <c r="K3297" s="822">
        <v>4506.8949999999995</v>
      </c>
      <c r="L3297" s="831">
        <v>15</v>
      </c>
      <c r="M3297" s="831">
        <v>59475.75</v>
      </c>
      <c r="N3297" s="822">
        <v>1</v>
      </c>
      <c r="O3297" s="822">
        <v>3965.05</v>
      </c>
      <c r="P3297" s="831">
        <v>3</v>
      </c>
      <c r="Q3297" s="831">
        <v>11895.63</v>
      </c>
      <c r="R3297" s="827">
        <v>0.2000080705161347</v>
      </c>
      <c r="S3297" s="832">
        <v>3965.2099999999996</v>
      </c>
    </row>
    <row r="3298" spans="1:19" ht="14.45" customHeight="1" x14ac:dyDescent="0.2">
      <c r="A3298" s="821" t="s">
        <v>5435</v>
      </c>
      <c r="B3298" s="822" t="s">
        <v>5824</v>
      </c>
      <c r="C3298" s="822" t="s">
        <v>602</v>
      </c>
      <c r="D3298" s="822" t="s">
        <v>2896</v>
      </c>
      <c r="E3298" s="822" t="s">
        <v>5437</v>
      </c>
      <c r="F3298" s="822" t="s">
        <v>5669</v>
      </c>
      <c r="G3298" s="822" t="s">
        <v>2057</v>
      </c>
      <c r="H3298" s="831"/>
      <c r="I3298" s="831"/>
      <c r="J3298" s="822"/>
      <c r="K3298" s="822"/>
      <c r="L3298" s="831"/>
      <c r="M3298" s="831"/>
      <c r="N3298" s="822"/>
      <c r="O3298" s="822"/>
      <c r="P3298" s="831">
        <v>4</v>
      </c>
      <c r="Q3298" s="831">
        <v>18290.72</v>
      </c>
      <c r="R3298" s="827"/>
      <c r="S3298" s="832">
        <v>4572.68</v>
      </c>
    </row>
    <row r="3299" spans="1:19" ht="14.45" customHeight="1" x14ac:dyDescent="0.2">
      <c r="A3299" s="821" t="s">
        <v>5435</v>
      </c>
      <c r="B3299" s="822" t="s">
        <v>5824</v>
      </c>
      <c r="C3299" s="822" t="s">
        <v>602</v>
      </c>
      <c r="D3299" s="822" t="s">
        <v>2896</v>
      </c>
      <c r="E3299" s="822" t="s">
        <v>5437</v>
      </c>
      <c r="F3299" s="822" t="s">
        <v>5670</v>
      </c>
      <c r="G3299" s="822" t="s">
        <v>2057</v>
      </c>
      <c r="H3299" s="831"/>
      <c r="I3299" s="831"/>
      <c r="J3299" s="822"/>
      <c r="K3299" s="822"/>
      <c r="L3299" s="831"/>
      <c r="M3299" s="831"/>
      <c r="N3299" s="822"/>
      <c r="O3299" s="822"/>
      <c r="P3299" s="831">
        <v>1</v>
      </c>
      <c r="Q3299" s="831">
        <v>1290.8599999999999</v>
      </c>
      <c r="R3299" s="827"/>
      <c r="S3299" s="832">
        <v>1290.8599999999999</v>
      </c>
    </row>
    <row r="3300" spans="1:19" ht="14.45" customHeight="1" x14ac:dyDescent="0.2">
      <c r="A3300" s="821" t="s">
        <v>5435</v>
      </c>
      <c r="B3300" s="822" t="s">
        <v>5824</v>
      </c>
      <c r="C3300" s="822" t="s">
        <v>602</v>
      </c>
      <c r="D3300" s="822" t="s">
        <v>2896</v>
      </c>
      <c r="E3300" s="822" t="s">
        <v>5703</v>
      </c>
      <c r="F3300" s="822" t="s">
        <v>5832</v>
      </c>
      <c r="G3300" s="822" t="s">
        <v>5833</v>
      </c>
      <c r="H3300" s="831">
        <v>9</v>
      </c>
      <c r="I3300" s="831">
        <v>9195.93</v>
      </c>
      <c r="J3300" s="822"/>
      <c r="K3300" s="822">
        <v>1021.77</v>
      </c>
      <c r="L3300" s="831"/>
      <c r="M3300" s="831"/>
      <c r="N3300" s="822"/>
      <c r="O3300" s="822"/>
      <c r="P3300" s="831"/>
      <c r="Q3300" s="831"/>
      <c r="R3300" s="827"/>
      <c r="S3300" s="832"/>
    </row>
    <row r="3301" spans="1:19" ht="14.45" customHeight="1" x14ac:dyDescent="0.2">
      <c r="A3301" s="821" t="s">
        <v>5435</v>
      </c>
      <c r="B3301" s="822" t="s">
        <v>5824</v>
      </c>
      <c r="C3301" s="822" t="s">
        <v>602</v>
      </c>
      <c r="D3301" s="822" t="s">
        <v>2896</v>
      </c>
      <c r="E3301" s="822" t="s">
        <v>5703</v>
      </c>
      <c r="F3301" s="822" t="s">
        <v>5871</v>
      </c>
      <c r="G3301" s="822" t="s">
        <v>5872</v>
      </c>
      <c r="H3301" s="831">
        <v>11</v>
      </c>
      <c r="I3301" s="831">
        <v>22138.27</v>
      </c>
      <c r="J3301" s="822"/>
      <c r="K3301" s="822">
        <v>2012.57</v>
      </c>
      <c r="L3301" s="831"/>
      <c r="M3301" s="831"/>
      <c r="N3301" s="822"/>
      <c r="O3301" s="822"/>
      <c r="P3301" s="831"/>
      <c r="Q3301" s="831"/>
      <c r="R3301" s="827"/>
      <c r="S3301" s="832"/>
    </row>
    <row r="3302" spans="1:19" ht="14.45" customHeight="1" x14ac:dyDescent="0.2">
      <c r="A3302" s="821" t="s">
        <v>5435</v>
      </c>
      <c r="B3302" s="822" t="s">
        <v>5824</v>
      </c>
      <c r="C3302" s="822" t="s">
        <v>602</v>
      </c>
      <c r="D3302" s="822" t="s">
        <v>2896</v>
      </c>
      <c r="E3302" s="822" t="s">
        <v>5703</v>
      </c>
      <c r="F3302" s="822" t="s">
        <v>5836</v>
      </c>
      <c r="G3302" s="822" t="s">
        <v>5837</v>
      </c>
      <c r="H3302" s="831"/>
      <c r="I3302" s="831"/>
      <c r="J3302" s="822"/>
      <c r="K3302" s="822"/>
      <c r="L3302" s="831">
        <v>4</v>
      </c>
      <c r="M3302" s="831">
        <v>11801.84</v>
      </c>
      <c r="N3302" s="822">
        <v>1</v>
      </c>
      <c r="O3302" s="822">
        <v>2950.46</v>
      </c>
      <c r="P3302" s="831">
        <v>4</v>
      </c>
      <c r="Q3302" s="831">
        <v>10083.119999999999</v>
      </c>
      <c r="R3302" s="827">
        <v>0.85436847135700866</v>
      </c>
      <c r="S3302" s="832">
        <v>2520.7799999999997</v>
      </c>
    </row>
    <row r="3303" spans="1:19" ht="14.45" customHeight="1" x14ac:dyDescent="0.2">
      <c r="A3303" s="821" t="s">
        <v>5435</v>
      </c>
      <c r="B3303" s="822" t="s">
        <v>5824</v>
      </c>
      <c r="C3303" s="822" t="s">
        <v>602</v>
      </c>
      <c r="D3303" s="822" t="s">
        <v>2896</v>
      </c>
      <c r="E3303" s="822" t="s">
        <v>5703</v>
      </c>
      <c r="F3303" s="822" t="s">
        <v>5838</v>
      </c>
      <c r="G3303" s="822" t="s">
        <v>5839</v>
      </c>
      <c r="H3303" s="831"/>
      <c r="I3303" s="831"/>
      <c r="J3303" s="822"/>
      <c r="K3303" s="822"/>
      <c r="L3303" s="831">
        <v>5</v>
      </c>
      <c r="M3303" s="831">
        <v>7832.9</v>
      </c>
      <c r="N3303" s="822">
        <v>1</v>
      </c>
      <c r="O3303" s="822">
        <v>1566.58</v>
      </c>
      <c r="P3303" s="831">
        <v>13</v>
      </c>
      <c r="Q3303" s="831">
        <v>19267.879999999997</v>
      </c>
      <c r="R3303" s="827">
        <v>2.4598654393647306</v>
      </c>
      <c r="S3303" s="832">
        <v>1482.1446153846152</v>
      </c>
    </row>
    <row r="3304" spans="1:19" ht="14.45" customHeight="1" x14ac:dyDescent="0.2">
      <c r="A3304" s="821" t="s">
        <v>5435</v>
      </c>
      <c r="B3304" s="822" t="s">
        <v>5824</v>
      </c>
      <c r="C3304" s="822" t="s">
        <v>602</v>
      </c>
      <c r="D3304" s="822" t="s">
        <v>2896</v>
      </c>
      <c r="E3304" s="822" t="s">
        <v>5703</v>
      </c>
      <c r="F3304" s="822" t="s">
        <v>5873</v>
      </c>
      <c r="G3304" s="822" t="s">
        <v>5874</v>
      </c>
      <c r="H3304" s="831"/>
      <c r="I3304" s="831"/>
      <c r="J3304" s="822"/>
      <c r="K3304" s="822"/>
      <c r="L3304" s="831">
        <v>1</v>
      </c>
      <c r="M3304" s="831">
        <v>1030.9000000000001</v>
      </c>
      <c r="N3304" s="822">
        <v>1</v>
      </c>
      <c r="O3304" s="822">
        <v>1030.9000000000001</v>
      </c>
      <c r="P3304" s="831"/>
      <c r="Q3304" s="831"/>
      <c r="R3304" s="827"/>
      <c r="S3304" s="832"/>
    </row>
    <row r="3305" spans="1:19" ht="14.45" customHeight="1" x14ac:dyDescent="0.2">
      <c r="A3305" s="821" t="s">
        <v>5435</v>
      </c>
      <c r="B3305" s="822" t="s">
        <v>5824</v>
      </c>
      <c r="C3305" s="822" t="s">
        <v>602</v>
      </c>
      <c r="D3305" s="822" t="s">
        <v>2896</v>
      </c>
      <c r="E3305" s="822" t="s">
        <v>5735</v>
      </c>
      <c r="F3305" s="822" t="s">
        <v>5740</v>
      </c>
      <c r="G3305" s="822" t="s">
        <v>5741</v>
      </c>
      <c r="H3305" s="831"/>
      <c r="I3305" s="831"/>
      <c r="J3305" s="822"/>
      <c r="K3305" s="822"/>
      <c r="L3305" s="831">
        <v>1</v>
      </c>
      <c r="M3305" s="831">
        <v>151</v>
      </c>
      <c r="N3305" s="822">
        <v>1</v>
      </c>
      <c r="O3305" s="822">
        <v>151</v>
      </c>
      <c r="P3305" s="831"/>
      <c r="Q3305" s="831"/>
      <c r="R3305" s="827"/>
      <c r="S3305" s="832"/>
    </row>
    <row r="3306" spans="1:19" ht="14.45" customHeight="1" x14ac:dyDescent="0.2">
      <c r="A3306" s="821" t="s">
        <v>5435</v>
      </c>
      <c r="B3306" s="822" t="s">
        <v>5824</v>
      </c>
      <c r="C3306" s="822" t="s">
        <v>602</v>
      </c>
      <c r="D3306" s="822" t="s">
        <v>2896</v>
      </c>
      <c r="E3306" s="822" t="s">
        <v>5735</v>
      </c>
      <c r="F3306" s="822" t="s">
        <v>5744</v>
      </c>
      <c r="G3306" s="822" t="s">
        <v>5745</v>
      </c>
      <c r="H3306" s="831">
        <v>172</v>
      </c>
      <c r="I3306" s="831">
        <v>6364</v>
      </c>
      <c r="J3306" s="822">
        <v>3.2837977296181631</v>
      </c>
      <c r="K3306" s="822">
        <v>37</v>
      </c>
      <c r="L3306" s="831">
        <v>51</v>
      </c>
      <c r="M3306" s="831">
        <v>1938</v>
      </c>
      <c r="N3306" s="822">
        <v>1</v>
      </c>
      <c r="O3306" s="822">
        <v>38</v>
      </c>
      <c r="P3306" s="831">
        <v>21</v>
      </c>
      <c r="Q3306" s="831">
        <v>798</v>
      </c>
      <c r="R3306" s="827">
        <v>0.41176470588235292</v>
      </c>
      <c r="S3306" s="832">
        <v>38</v>
      </c>
    </row>
    <row r="3307" spans="1:19" ht="14.45" customHeight="1" x14ac:dyDescent="0.2">
      <c r="A3307" s="821" t="s">
        <v>5435</v>
      </c>
      <c r="B3307" s="822" t="s">
        <v>5824</v>
      </c>
      <c r="C3307" s="822" t="s">
        <v>602</v>
      </c>
      <c r="D3307" s="822" t="s">
        <v>2896</v>
      </c>
      <c r="E3307" s="822" t="s">
        <v>5735</v>
      </c>
      <c r="F3307" s="822" t="s">
        <v>5752</v>
      </c>
      <c r="G3307" s="822" t="s">
        <v>5753</v>
      </c>
      <c r="H3307" s="831">
        <v>210</v>
      </c>
      <c r="I3307" s="831">
        <v>37380</v>
      </c>
      <c r="J3307" s="822">
        <v>0.660844353298918</v>
      </c>
      <c r="K3307" s="822">
        <v>178</v>
      </c>
      <c r="L3307" s="831">
        <v>316</v>
      </c>
      <c r="M3307" s="831">
        <v>56564</v>
      </c>
      <c r="N3307" s="822">
        <v>1</v>
      </c>
      <c r="O3307" s="822">
        <v>179</v>
      </c>
      <c r="P3307" s="831">
        <v>386</v>
      </c>
      <c r="Q3307" s="831">
        <v>69480</v>
      </c>
      <c r="R3307" s="827">
        <v>1.2283431157626759</v>
      </c>
      <c r="S3307" s="832">
        <v>180</v>
      </c>
    </row>
    <row r="3308" spans="1:19" ht="14.45" customHeight="1" x14ac:dyDescent="0.2">
      <c r="A3308" s="821" t="s">
        <v>5435</v>
      </c>
      <c r="B3308" s="822" t="s">
        <v>5824</v>
      </c>
      <c r="C3308" s="822" t="s">
        <v>602</v>
      </c>
      <c r="D3308" s="822" t="s">
        <v>2896</v>
      </c>
      <c r="E3308" s="822" t="s">
        <v>5735</v>
      </c>
      <c r="F3308" s="822" t="s">
        <v>5841</v>
      </c>
      <c r="G3308" s="822" t="s">
        <v>5842</v>
      </c>
      <c r="H3308" s="831">
        <v>97</v>
      </c>
      <c r="I3308" s="831">
        <v>120571</v>
      </c>
      <c r="J3308" s="822">
        <v>1.667049193927495</v>
      </c>
      <c r="K3308" s="822">
        <v>1243</v>
      </c>
      <c r="L3308" s="831">
        <v>58</v>
      </c>
      <c r="M3308" s="831">
        <v>72326</v>
      </c>
      <c r="N3308" s="822">
        <v>1</v>
      </c>
      <c r="O3308" s="822">
        <v>1247</v>
      </c>
      <c r="P3308" s="831">
        <v>54</v>
      </c>
      <c r="Q3308" s="831">
        <v>67554</v>
      </c>
      <c r="R3308" s="827">
        <v>0.93402096065038853</v>
      </c>
      <c r="S3308" s="832">
        <v>1251</v>
      </c>
    </row>
    <row r="3309" spans="1:19" ht="14.45" customHeight="1" x14ac:dyDescent="0.2">
      <c r="A3309" s="821" t="s">
        <v>5435</v>
      </c>
      <c r="B3309" s="822" t="s">
        <v>5824</v>
      </c>
      <c r="C3309" s="822" t="s">
        <v>602</v>
      </c>
      <c r="D3309" s="822" t="s">
        <v>2896</v>
      </c>
      <c r="E3309" s="822" t="s">
        <v>5735</v>
      </c>
      <c r="F3309" s="822" t="s">
        <v>5843</v>
      </c>
      <c r="G3309" s="822" t="s">
        <v>5844</v>
      </c>
      <c r="H3309" s="831"/>
      <c r="I3309" s="831"/>
      <c r="J3309" s="822"/>
      <c r="K3309" s="822"/>
      <c r="L3309" s="831">
        <v>2723</v>
      </c>
      <c r="M3309" s="831">
        <v>1946945</v>
      </c>
      <c r="N3309" s="822">
        <v>1</v>
      </c>
      <c r="O3309" s="822">
        <v>715</v>
      </c>
      <c r="P3309" s="831">
        <v>3</v>
      </c>
      <c r="Q3309" s="831">
        <v>2148</v>
      </c>
      <c r="R3309" s="827">
        <v>1.1032669130355505E-3</v>
      </c>
      <c r="S3309" s="832">
        <v>716</v>
      </c>
    </row>
    <row r="3310" spans="1:19" ht="14.45" customHeight="1" x14ac:dyDescent="0.2">
      <c r="A3310" s="821" t="s">
        <v>5435</v>
      </c>
      <c r="B3310" s="822" t="s">
        <v>5824</v>
      </c>
      <c r="C3310" s="822" t="s">
        <v>602</v>
      </c>
      <c r="D3310" s="822" t="s">
        <v>2896</v>
      </c>
      <c r="E3310" s="822" t="s">
        <v>5735</v>
      </c>
      <c r="F3310" s="822" t="s">
        <v>5845</v>
      </c>
      <c r="G3310" s="822" t="s">
        <v>5846</v>
      </c>
      <c r="H3310" s="831"/>
      <c r="I3310" s="831"/>
      <c r="J3310" s="822"/>
      <c r="K3310" s="822"/>
      <c r="L3310" s="831">
        <v>8</v>
      </c>
      <c r="M3310" s="831">
        <v>5064</v>
      </c>
      <c r="N3310" s="822">
        <v>1</v>
      </c>
      <c r="O3310" s="822">
        <v>633</v>
      </c>
      <c r="P3310" s="831"/>
      <c r="Q3310" s="831"/>
      <c r="R3310" s="827"/>
      <c r="S3310" s="832"/>
    </row>
    <row r="3311" spans="1:19" ht="14.45" customHeight="1" x14ac:dyDescent="0.2">
      <c r="A3311" s="821" t="s">
        <v>5435</v>
      </c>
      <c r="B3311" s="822" t="s">
        <v>5824</v>
      </c>
      <c r="C3311" s="822" t="s">
        <v>602</v>
      </c>
      <c r="D3311" s="822" t="s">
        <v>2896</v>
      </c>
      <c r="E3311" s="822" t="s">
        <v>5735</v>
      </c>
      <c r="F3311" s="822" t="s">
        <v>5849</v>
      </c>
      <c r="G3311" s="822" t="s">
        <v>5850</v>
      </c>
      <c r="H3311" s="831"/>
      <c r="I3311" s="831"/>
      <c r="J3311" s="822"/>
      <c r="K3311" s="822"/>
      <c r="L3311" s="831">
        <v>164</v>
      </c>
      <c r="M3311" s="831">
        <v>21320</v>
      </c>
      <c r="N3311" s="822">
        <v>1</v>
      </c>
      <c r="O3311" s="822">
        <v>130</v>
      </c>
      <c r="P3311" s="831"/>
      <c r="Q3311" s="831"/>
      <c r="R3311" s="827"/>
      <c r="S3311" s="832"/>
    </row>
    <row r="3312" spans="1:19" ht="14.45" customHeight="1" x14ac:dyDescent="0.2">
      <c r="A3312" s="821" t="s">
        <v>5435</v>
      </c>
      <c r="B3312" s="822" t="s">
        <v>5824</v>
      </c>
      <c r="C3312" s="822" t="s">
        <v>602</v>
      </c>
      <c r="D3312" s="822" t="s">
        <v>2896</v>
      </c>
      <c r="E3312" s="822" t="s">
        <v>5735</v>
      </c>
      <c r="F3312" s="822" t="s">
        <v>5851</v>
      </c>
      <c r="G3312" s="822" t="s">
        <v>5852</v>
      </c>
      <c r="H3312" s="831">
        <v>21</v>
      </c>
      <c r="I3312" s="831">
        <v>15204</v>
      </c>
      <c r="J3312" s="822">
        <v>1.5977301387137453</v>
      </c>
      <c r="K3312" s="822">
        <v>724</v>
      </c>
      <c r="L3312" s="831">
        <v>13</v>
      </c>
      <c r="M3312" s="831">
        <v>9516</v>
      </c>
      <c r="N3312" s="822">
        <v>1</v>
      </c>
      <c r="O3312" s="822">
        <v>732</v>
      </c>
      <c r="P3312" s="831">
        <v>17</v>
      </c>
      <c r="Q3312" s="831">
        <v>12597</v>
      </c>
      <c r="R3312" s="827">
        <v>1.3237704918032787</v>
      </c>
      <c r="S3312" s="832">
        <v>741</v>
      </c>
    </row>
    <row r="3313" spans="1:19" ht="14.45" customHeight="1" x14ac:dyDescent="0.2">
      <c r="A3313" s="821" t="s">
        <v>5435</v>
      </c>
      <c r="B3313" s="822" t="s">
        <v>5824</v>
      </c>
      <c r="C3313" s="822" t="s">
        <v>602</v>
      </c>
      <c r="D3313" s="822" t="s">
        <v>2896</v>
      </c>
      <c r="E3313" s="822" t="s">
        <v>5735</v>
      </c>
      <c r="F3313" s="822" t="s">
        <v>5853</v>
      </c>
      <c r="G3313" s="822" t="s">
        <v>5854</v>
      </c>
      <c r="H3313" s="831"/>
      <c r="I3313" s="831"/>
      <c r="J3313" s="822"/>
      <c r="K3313" s="822"/>
      <c r="L3313" s="831">
        <v>5141</v>
      </c>
      <c r="M3313" s="831">
        <v>4529221</v>
      </c>
      <c r="N3313" s="822">
        <v>1</v>
      </c>
      <c r="O3313" s="822">
        <v>881</v>
      </c>
      <c r="P3313" s="831"/>
      <c r="Q3313" s="831"/>
      <c r="R3313" s="827"/>
      <c r="S3313" s="832"/>
    </row>
    <row r="3314" spans="1:19" ht="14.45" customHeight="1" x14ac:dyDescent="0.2">
      <c r="A3314" s="821" t="s">
        <v>5435</v>
      </c>
      <c r="B3314" s="822" t="s">
        <v>5824</v>
      </c>
      <c r="C3314" s="822" t="s">
        <v>602</v>
      </c>
      <c r="D3314" s="822" t="s">
        <v>2896</v>
      </c>
      <c r="E3314" s="822" t="s">
        <v>5735</v>
      </c>
      <c r="F3314" s="822" t="s">
        <v>5760</v>
      </c>
      <c r="G3314" s="822" t="s">
        <v>5761</v>
      </c>
      <c r="H3314" s="831">
        <v>315</v>
      </c>
      <c r="I3314" s="831">
        <v>10499.99</v>
      </c>
      <c r="J3314" s="822">
        <v>0.90257741972640704</v>
      </c>
      <c r="K3314" s="822">
        <v>33.333301587301584</v>
      </c>
      <c r="L3314" s="831">
        <v>349</v>
      </c>
      <c r="M3314" s="831">
        <v>11633.34</v>
      </c>
      <c r="N3314" s="822">
        <v>1</v>
      </c>
      <c r="O3314" s="822">
        <v>33.333352435530088</v>
      </c>
      <c r="P3314" s="831">
        <v>388</v>
      </c>
      <c r="Q3314" s="831">
        <v>12933.34</v>
      </c>
      <c r="R3314" s="827">
        <v>1.1117477869640189</v>
      </c>
      <c r="S3314" s="832">
        <v>33.33335051546392</v>
      </c>
    </row>
    <row r="3315" spans="1:19" ht="14.45" customHeight="1" x14ac:dyDescent="0.2">
      <c r="A3315" s="821" t="s">
        <v>5435</v>
      </c>
      <c r="B3315" s="822" t="s">
        <v>5824</v>
      </c>
      <c r="C3315" s="822" t="s">
        <v>602</v>
      </c>
      <c r="D3315" s="822" t="s">
        <v>2896</v>
      </c>
      <c r="E3315" s="822" t="s">
        <v>5735</v>
      </c>
      <c r="F3315" s="822" t="s">
        <v>5762</v>
      </c>
      <c r="G3315" s="822" t="s">
        <v>5763</v>
      </c>
      <c r="H3315" s="831"/>
      <c r="I3315" s="831"/>
      <c r="J3315" s="822"/>
      <c r="K3315" s="822"/>
      <c r="L3315" s="831">
        <v>90</v>
      </c>
      <c r="M3315" s="831">
        <v>3420</v>
      </c>
      <c r="N3315" s="822">
        <v>1</v>
      </c>
      <c r="O3315" s="822">
        <v>38</v>
      </c>
      <c r="P3315" s="831"/>
      <c r="Q3315" s="831"/>
      <c r="R3315" s="827"/>
      <c r="S3315" s="832"/>
    </row>
    <row r="3316" spans="1:19" ht="14.45" customHeight="1" x14ac:dyDescent="0.2">
      <c r="A3316" s="821" t="s">
        <v>5435</v>
      </c>
      <c r="B3316" s="822" t="s">
        <v>5824</v>
      </c>
      <c r="C3316" s="822" t="s">
        <v>602</v>
      </c>
      <c r="D3316" s="822" t="s">
        <v>2896</v>
      </c>
      <c r="E3316" s="822" t="s">
        <v>5735</v>
      </c>
      <c r="F3316" s="822" t="s">
        <v>5766</v>
      </c>
      <c r="G3316" s="822" t="s">
        <v>5767</v>
      </c>
      <c r="H3316" s="831">
        <v>77</v>
      </c>
      <c r="I3316" s="831">
        <v>2464</v>
      </c>
      <c r="J3316" s="822">
        <v>1.0821256038647342</v>
      </c>
      <c r="K3316" s="822">
        <v>32</v>
      </c>
      <c r="L3316" s="831">
        <v>69</v>
      </c>
      <c r="M3316" s="831">
        <v>2277</v>
      </c>
      <c r="N3316" s="822">
        <v>1</v>
      </c>
      <c r="O3316" s="822">
        <v>33</v>
      </c>
      <c r="P3316" s="831">
        <v>64</v>
      </c>
      <c r="Q3316" s="831">
        <v>2112</v>
      </c>
      <c r="R3316" s="827">
        <v>0.92753623188405798</v>
      </c>
      <c r="S3316" s="832">
        <v>33</v>
      </c>
    </row>
    <row r="3317" spans="1:19" ht="14.45" customHeight="1" x14ac:dyDescent="0.2">
      <c r="A3317" s="821" t="s">
        <v>5435</v>
      </c>
      <c r="B3317" s="822" t="s">
        <v>5824</v>
      </c>
      <c r="C3317" s="822" t="s">
        <v>602</v>
      </c>
      <c r="D3317" s="822" t="s">
        <v>2896</v>
      </c>
      <c r="E3317" s="822" t="s">
        <v>5735</v>
      </c>
      <c r="F3317" s="822" t="s">
        <v>5857</v>
      </c>
      <c r="G3317" s="822" t="s">
        <v>5858</v>
      </c>
      <c r="H3317" s="831">
        <v>103</v>
      </c>
      <c r="I3317" s="831">
        <v>36565</v>
      </c>
      <c r="J3317" s="822">
        <v>1.2159151370045225</v>
      </c>
      <c r="K3317" s="822">
        <v>355</v>
      </c>
      <c r="L3317" s="831">
        <v>84</v>
      </c>
      <c r="M3317" s="831">
        <v>30072</v>
      </c>
      <c r="N3317" s="822">
        <v>1</v>
      </c>
      <c r="O3317" s="822">
        <v>358</v>
      </c>
      <c r="P3317" s="831">
        <v>9</v>
      </c>
      <c r="Q3317" s="831">
        <v>3240</v>
      </c>
      <c r="R3317" s="827">
        <v>0.1077414205905826</v>
      </c>
      <c r="S3317" s="832">
        <v>360</v>
      </c>
    </row>
    <row r="3318" spans="1:19" ht="14.45" customHeight="1" x14ac:dyDescent="0.2">
      <c r="A3318" s="821" t="s">
        <v>5435</v>
      </c>
      <c r="B3318" s="822" t="s">
        <v>5824</v>
      </c>
      <c r="C3318" s="822" t="s">
        <v>602</v>
      </c>
      <c r="D3318" s="822" t="s">
        <v>2896</v>
      </c>
      <c r="E3318" s="822" t="s">
        <v>5735</v>
      </c>
      <c r="F3318" s="822" t="s">
        <v>5859</v>
      </c>
      <c r="G3318" s="822" t="s">
        <v>5860</v>
      </c>
      <c r="H3318" s="831">
        <v>2</v>
      </c>
      <c r="I3318" s="831">
        <v>1404</v>
      </c>
      <c r="J3318" s="822">
        <v>6.4059862207418897E-2</v>
      </c>
      <c r="K3318" s="822">
        <v>702</v>
      </c>
      <c r="L3318" s="831">
        <v>31</v>
      </c>
      <c r="M3318" s="831">
        <v>21917</v>
      </c>
      <c r="N3318" s="822">
        <v>1</v>
      </c>
      <c r="O3318" s="822">
        <v>707</v>
      </c>
      <c r="P3318" s="831">
        <v>2</v>
      </c>
      <c r="Q3318" s="831">
        <v>1422</v>
      </c>
      <c r="R3318" s="827">
        <v>6.4881142492129396E-2</v>
      </c>
      <c r="S3318" s="832">
        <v>711</v>
      </c>
    </row>
    <row r="3319" spans="1:19" ht="14.45" customHeight="1" x14ac:dyDescent="0.2">
      <c r="A3319" s="821" t="s">
        <v>5435</v>
      </c>
      <c r="B3319" s="822" t="s">
        <v>5824</v>
      </c>
      <c r="C3319" s="822" t="s">
        <v>602</v>
      </c>
      <c r="D3319" s="822" t="s">
        <v>2896</v>
      </c>
      <c r="E3319" s="822" t="s">
        <v>5735</v>
      </c>
      <c r="F3319" s="822" t="s">
        <v>5861</v>
      </c>
      <c r="G3319" s="822" t="s">
        <v>5862</v>
      </c>
      <c r="H3319" s="831">
        <v>9</v>
      </c>
      <c r="I3319" s="831">
        <v>4860</v>
      </c>
      <c r="J3319" s="822">
        <v>1.2786108918705603</v>
      </c>
      <c r="K3319" s="822">
        <v>540</v>
      </c>
      <c r="L3319" s="831">
        <v>7</v>
      </c>
      <c r="M3319" s="831">
        <v>3801</v>
      </c>
      <c r="N3319" s="822">
        <v>1</v>
      </c>
      <c r="O3319" s="822">
        <v>543</v>
      </c>
      <c r="P3319" s="831">
        <v>10</v>
      </c>
      <c r="Q3319" s="831">
        <v>5470</v>
      </c>
      <c r="R3319" s="827">
        <v>1.4390949750065771</v>
      </c>
      <c r="S3319" s="832">
        <v>547</v>
      </c>
    </row>
    <row r="3320" spans="1:19" ht="14.45" customHeight="1" x14ac:dyDescent="0.2">
      <c r="A3320" s="821" t="s">
        <v>5435</v>
      </c>
      <c r="B3320" s="822" t="s">
        <v>5824</v>
      </c>
      <c r="C3320" s="822" t="s">
        <v>602</v>
      </c>
      <c r="D3320" s="822" t="s">
        <v>2896</v>
      </c>
      <c r="E3320" s="822" t="s">
        <v>5735</v>
      </c>
      <c r="F3320" s="822" t="s">
        <v>5776</v>
      </c>
      <c r="G3320" s="822" t="s">
        <v>5777</v>
      </c>
      <c r="H3320" s="831">
        <v>1</v>
      </c>
      <c r="I3320" s="831">
        <v>59</v>
      </c>
      <c r="J3320" s="822">
        <v>8.060109289617487E-2</v>
      </c>
      <c r="K3320" s="822">
        <v>59</v>
      </c>
      <c r="L3320" s="831">
        <v>12</v>
      </c>
      <c r="M3320" s="831">
        <v>732</v>
      </c>
      <c r="N3320" s="822">
        <v>1</v>
      </c>
      <c r="O3320" s="822">
        <v>61</v>
      </c>
      <c r="P3320" s="831">
        <v>2</v>
      </c>
      <c r="Q3320" s="831">
        <v>124</v>
      </c>
      <c r="R3320" s="827">
        <v>0.16939890710382513</v>
      </c>
      <c r="S3320" s="832">
        <v>62</v>
      </c>
    </row>
    <row r="3321" spans="1:19" ht="14.45" customHeight="1" x14ac:dyDescent="0.2">
      <c r="A3321" s="821" t="s">
        <v>5435</v>
      </c>
      <c r="B3321" s="822" t="s">
        <v>5824</v>
      </c>
      <c r="C3321" s="822" t="s">
        <v>602</v>
      </c>
      <c r="D3321" s="822" t="s">
        <v>2896</v>
      </c>
      <c r="E3321" s="822" t="s">
        <v>5735</v>
      </c>
      <c r="F3321" s="822" t="s">
        <v>5782</v>
      </c>
      <c r="G3321" s="822" t="s">
        <v>5783</v>
      </c>
      <c r="H3321" s="831"/>
      <c r="I3321" s="831"/>
      <c r="J3321" s="822"/>
      <c r="K3321" s="822"/>
      <c r="L3321" s="831">
        <v>30</v>
      </c>
      <c r="M3321" s="831">
        <v>3480</v>
      </c>
      <c r="N3321" s="822">
        <v>1</v>
      </c>
      <c r="O3321" s="822">
        <v>116</v>
      </c>
      <c r="P3321" s="831">
        <v>19</v>
      </c>
      <c r="Q3321" s="831">
        <v>2223</v>
      </c>
      <c r="R3321" s="827">
        <v>0.63879310344827589</v>
      </c>
      <c r="S3321" s="832">
        <v>117</v>
      </c>
    </row>
    <row r="3322" spans="1:19" ht="14.45" customHeight="1" x14ac:dyDescent="0.2">
      <c r="A3322" s="821" t="s">
        <v>5435</v>
      </c>
      <c r="B3322" s="822" t="s">
        <v>5824</v>
      </c>
      <c r="C3322" s="822" t="s">
        <v>602</v>
      </c>
      <c r="D3322" s="822" t="s">
        <v>2896</v>
      </c>
      <c r="E3322" s="822" t="s">
        <v>5735</v>
      </c>
      <c r="F3322" s="822" t="s">
        <v>5863</v>
      </c>
      <c r="G3322" s="822" t="s">
        <v>5864</v>
      </c>
      <c r="H3322" s="831">
        <v>42</v>
      </c>
      <c r="I3322" s="831">
        <v>160944</v>
      </c>
      <c r="J3322" s="822">
        <v>0.59890596509507688</v>
      </c>
      <c r="K3322" s="822">
        <v>3832</v>
      </c>
      <c r="L3322" s="831">
        <v>70</v>
      </c>
      <c r="M3322" s="831">
        <v>268730</v>
      </c>
      <c r="N3322" s="822">
        <v>1</v>
      </c>
      <c r="O3322" s="822">
        <v>3839</v>
      </c>
      <c r="P3322" s="831">
        <v>29</v>
      </c>
      <c r="Q3322" s="831">
        <v>111505</v>
      </c>
      <c r="R3322" s="827">
        <v>0.41493320433148512</v>
      </c>
      <c r="S3322" s="832">
        <v>3845</v>
      </c>
    </row>
    <row r="3323" spans="1:19" ht="14.45" customHeight="1" x14ac:dyDescent="0.2">
      <c r="A3323" s="821" t="s">
        <v>5435</v>
      </c>
      <c r="B3323" s="822" t="s">
        <v>5824</v>
      </c>
      <c r="C3323" s="822" t="s">
        <v>602</v>
      </c>
      <c r="D3323" s="822" t="s">
        <v>2896</v>
      </c>
      <c r="E3323" s="822" t="s">
        <v>5735</v>
      </c>
      <c r="F3323" s="822" t="s">
        <v>5865</v>
      </c>
      <c r="G3323" s="822" t="s">
        <v>5866</v>
      </c>
      <c r="H3323" s="831">
        <v>108</v>
      </c>
      <c r="I3323" s="831">
        <v>210060</v>
      </c>
      <c r="J3323" s="822">
        <v>0.30866211152744105</v>
      </c>
      <c r="K3323" s="822">
        <v>1945</v>
      </c>
      <c r="L3323" s="831">
        <v>349</v>
      </c>
      <c r="M3323" s="831">
        <v>680550</v>
      </c>
      <c r="N3323" s="822">
        <v>1</v>
      </c>
      <c r="O3323" s="822">
        <v>1950</v>
      </c>
      <c r="P3323" s="831">
        <v>71</v>
      </c>
      <c r="Q3323" s="831">
        <v>138734</v>
      </c>
      <c r="R3323" s="827">
        <v>0.20385570494453015</v>
      </c>
      <c r="S3323" s="832">
        <v>1954</v>
      </c>
    </row>
    <row r="3324" spans="1:19" ht="14.45" customHeight="1" x14ac:dyDescent="0.2">
      <c r="A3324" s="821" t="s">
        <v>5435</v>
      </c>
      <c r="B3324" s="822" t="s">
        <v>5824</v>
      </c>
      <c r="C3324" s="822" t="s">
        <v>602</v>
      </c>
      <c r="D3324" s="822" t="s">
        <v>2896</v>
      </c>
      <c r="E3324" s="822" t="s">
        <v>5735</v>
      </c>
      <c r="F3324" s="822" t="s">
        <v>5883</v>
      </c>
      <c r="G3324" s="822" t="s">
        <v>5884</v>
      </c>
      <c r="H3324" s="831">
        <v>2</v>
      </c>
      <c r="I3324" s="831">
        <v>16660</v>
      </c>
      <c r="J3324" s="822">
        <v>1.9961658279415289</v>
      </c>
      <c r="K3324" s="822">
        <v>8330</v>
      </c>
      <c r="L3324" s="831">
        <v>1</v>
      </c>
      <c r="M3324" s="831">
        <v>8346</v>
      </c>
      <c r="N3324" s="822">
        <v>1</v>
      </c>
      <c r="O3324" s="822">
        <v>8346</v>
      </c>
      <c r="P3324" s="831">
        <v>1</v>
      </c>
      <c r="Q3324" s="831">
        <v>8360</v>
      </c>
      <c r="R3324" s="827">
        <v>1.0016774502755812</v>
      </c>
      <c r="S3324" s="832">
        <v>8360</v>
      </c>
    </row>
    <row r="3325" spans="1:19" ht="14.45" customHeight="1" x14ac:dyDescent="0.2">
      <c r="A3325" s="821" t="s">
        <v>5435</v>
      </c>
      <c r="B3325" s="822" t="s">
        <v>5824</v>
      </c>
      <c r="C3325" s="822" t="s">
        <v>602</v>
      </c>
      <c r="D3325" s="822" t="s">
        <v>2896</v>
      </c>
      <c r="E3325" s="822" t="s">
        <v>5735</v>
      </c>
      <c r="F3325" s="822" t="s">
        <v>5885</v>
      </c>
      <c r="G3325" s="822" t="s">
        <v>5886</v>
      </c>
      <c r="H3325" s="831"/>
      <c r="I3325" s="831"/>
      <c r="J3325" s="822"/>
      <c r="K3325" s="822"/>
      <c r="L3325" s="831">
        <v>5</v>
      </c>
      <c r="M3325" s="831">
        <v>74090</v>
      </c>
      <c r="N3325" s="822">
        <v>1</v>
      </c>
      <c r="O3325" s="822">
        <v>14818</v>
      </c>
      <c r="P3325" s="831"/>
      <c r="Q3325" s="831"/>
      <c r="R3325" s="827"/>
      <c r="S3325" s="832"/>
    </row>
    <row r="3326" spans="1:19" ht="14.45" customHeight="1" x14ac:dyDescent="0.2">
      <c r="A3326" s="821" t="s">
        <v>5435</v>
      </c>
      <c r="B3326" s="822" t="s">
        <v>5824</v>
      </c>
      <c r="C3326" s="822" t="s">
        <v>602</v>
      </c>
      <c r="D3326" s="822" t="s">
        <v>2896</v>
      </c>
      <c r="E3326" s="822" t="s">
        <v>5735</v>
      </c>
      <c r="F3326" s="822" t="s">
        <v>5867</v>
      </c>
      <c r="G3326" s="822" t="s">
        <v>5868</v>
      </c>
      <c r="H3326" s="831">
        <v>1</v>
      </c>
      <c r="I3326" s="831">
        <v>301</v>
      </c>
      <c r="J3326" s="822">
        <v>0.99013157894736847</v>
      </c>
      <c r="K3326" s="822">
        <v>301</v>
      </c>
      <c r="L3326" s="831">
        <v>1</v>
      </c>
      <c r="M3326" s="831">
        <v>304</v>
      </c>
      <c r="N3326" s="822">
        <v>1</v>
      </c>
      <c r="O3326" s="822">
        <v>304</v>
      </c>
      <c r="P3326" s="831">
        <v>4</v>
      </c>
      <c r="Q3326" s="831">
        <v>1224</v>
      </c>
      <c r="R3326" s="827">
        <v>4.0263157894736841</v>
      </c>
      <c r="S3326" s="832">
        <v>306</v>
      </c>
    </row>
    <row r="3327" spans="1:19" ht="14.45" customHeight="1" x14ac:dyDescent="0.2">
      <c r="A3327" s="821" t="s">
        <v>5435</v>
      </c>
      <c r="B3327" s="822" t="s">
        <v>5824</v>
      </c>
      <c r="C3327" s="822" t="s">
        <v>602</v>
      </c>
      <c r="D3327" s="822" t="s">
        <v>2896</v>
      </c>
      <c r="E3327" s="822" t="s">
        <v>5735</v>
      </c>
      <c r="F3327" s="822" t="s">
        <v>5869</v>
      </c>
      <c r="G3327" s="822" t="s">
        <v>5870</v>
      </c>
      <c r="H3327" s="831"/>
      <c r="I3327" s="831"/>
      <c r="J3327" s="822"/>
      <c r="K3327" s="822"/>
      <c r="L3327" s="831">
        <v>36</v>
      </c>
      <c r="M3327" s="831">
        <v>5796</v>
      </c>
      <c r="N3327" s="822">
        <v>1</v>
      </c>
      <c r="O3327" s="822">
        <v>161</v>
      </c>
      <c r="P3327" s="831"/>
      <c r="Q3327" s="831"/>
      <c r="R3327" s="827"/>
      <c r="S3327" s="832"/>
    </row>
    <row r="3328" spans="1:19" ht="14.45" customHeight="1" x14ac:dyDescent="0.2">
      <c r="A3328" s="821" t="s">
        <v>5435</v>
      </c>
      <c r="B3328" s="822" t="s">
        <v>5824</v>
      </c>
      <c r="C3328" s="822" t="s">
        <v>602</v>
      </c>
      <c r="D3328" s="822" t="s">
        <v>2899</v>
      </c>
      <c r="E3328" s="822" t="s">
        <v>5735</v>
      </c>
      <c r="F3328" s="822" t="s">
        <v>5752</v>
      </c>
      <c r="G3328" s="822" t="s">
        <v>5753</v>
      </c>
      <c r="H3328" s="831">
        <v>4</v>
      </c>
      <c r="I3328" s="831">
        <v>712</v>
      </c>
      <c r="J3328" s="822"/>
      <c r="K3328" s="822">
        <v>178</v>
      </c>
      <c r="L3328" s="831"/>
      <c r="M3328" s="831"/>
      <c r="N3328" s="822"/>
      <c r="O3328" s="822"/>
      <c r="P3328" s="831"/>
      <c r="Q3328" s="831"/>
      <c r="R3328" s="827"/>
      <c r="S3328" s="832"/>
    </row>
    <row r="3329" spans="1:19" ht="14.45" customHeight="1" x14ac:dyDescent="0.2">
      <c r="A3329" s="821" t="s">
        <v>5435</v>
      </c>
      <c r="B3329" s="822" t="s">
        <v>5824</v>
      </c>
      <c r="C3329" s="822" t="s">
        <v>602</v>
      </c>
      <c r="D3329" s="822" t="s">
        <v>2899</v>
      </c>
      <c r="E3329" s="822" t="s">
        <v>5735</v>
      </c>
      <c r="F3329" s="822" t="s">
        <v>5841</v>
      </c>
      <c r="G3329" s="822" t="s">
        <v>5842</v>
      </c>
      <c r="H3329" s="831">
        <v>1</v>
      </c>
      <c r="I3329" s="831">
        <v>1243</v>
      </c>
      <c r="J3329" s="822"/>
      <c r="K3329" s="822">
        <v>1243</v>
      </c>
      <c r="L3329" s="831"/>
      <c r="M3329" s="831"/>
      <c r="N3329" s="822"/>
      <c r="O3329" s="822"/>
      <c r="P3329" s="831"/>
      <c r="Q3329" s="831"/>
      <c r="R3329" s="827"/>
      <c r="S3329" s="832"/>
    </row>
    <row r="3330" spans="1:19" ht="14.45" customHeight="1" x14ac:dyDescent="0.2">
      <c r="A3330" s="821" t="s">
        <v>5435</v>
      </c>
      <c r="B3330" s="822" t="s">
        <v>5824</v>
      </c>
      <c r="C3330" s="822" t="s">
        <v>602</v>
      </c>
      <c r="D3330" s="822" t="s">
        <v>2899</v>
      </c>
      <c r="E3330" s="822" t="s">
        <v>5735</v>
      </c>
      <c r="F3330" s="822" t="s">
        <v>5843</v>
      </c>
      <c r="G3330" s="822" t="s">
        <v>5844</v>
      </c>
      <c r="H3330" s="831">
        <v>2</v>
      </c>
      <c r="I3330" s="831">
        <v>1430</v>
      </c>
      <c r="J3330" s="822"/>
      <c r="K3330" s="822">
        <v>715</v>
      </c>
      <c r="L3330" s="831"/>
      <c r="M3330" s="831"/>
      <c r="N3330" s="822"/>
      <c r="O3330" s="822"/>
      <c r="P3330" s="831"/>
      <c r="Q3330" s="831"/>
      <c r="R3330" s="827"/>
      <c r="S3330" s="832"/>
    </row>
    <row r="3331" spans="1:19" ht="14.45" customHeight="1" x14ac:dyDescent="0.2">
      <c r="A3331" s="821" t="s">
        <v>5435</v>
      </c>
      <c r="B3331" s="822" t="s">
        <v>5824</v>
      </c>
      <c r="C3331" s="822" t="s">
        <v>602</v>
      </c>
      <c r="D3331" s="822" t="s">
        <v>2899</v>
      </c>
      <c r="E3331" s="822" t="s">
        <v>5735</v>
      </c>
      <c r="F3331" s="822" t="s">
        <v>5760</v>
      </c>
      <c r="G3331" s="822" t="s">
        <v>5761</v>
      </c>
      <c r="H3331" s="831">
        <v>16</v>
      </c>
      <c r="I3331" s="831">
        <v>533.33000000000004</v>
      </c>
      <c r="J3331" s="822">
        <v>7.9995500224988758</v>
      </c>
      <c r="K3331" s="822">
        <v>33.333125000000003</v>
      </c>
      <c r="L3331" s="831">
        <v>2</v>
      </c>
      <c r="M3331" s="831">
        <v>66.67</v>
      </c>
      <c r="N3331" s="822">
        <v>1</v>
      </c>
      <c r="O3331" s="822">
        <v>33.335000000000001</v>
      </c>
      <c r="P3331" s="831"/>
      <c r="Q3331" s="831"/>
      <c r="R3331" s="827"/>
      <c r="S3331" s="832"/>
    </row>
    <row r="3332" spans="1:19" ht="14.45" customHeight="1" x14ac:dyDescent="0.2">
      <c r="A3332" s="821" t="s">
        <v>5435</v>
      </c>
      <c r="B3332" s="822" t="s">
        <v>5824</v>
      </c>
      <c r="C3332" s="822" t="s">
        <v>602</v>
      </c>
      <c r="D3332" s="822" t="s">
        <v>2899</v>
      </c>
      <c r="E3332" s="822" t="s">
        <v>5735</v>
      </c>
      <c r="F3332" s="822" t="s">
        <v>5857</v>
      </c>
      <c r="G3332" s="822" t="s">
        <v>5858</v>
      </c>
      <c r="H3332" s="831">
        <v>12</v>
      </c>
      <c r="I3332" s="831">
        <v>4260</v>
      </c>
      <c r="J3332" s="822">
        <v>5.9497206703910619</v>
      </c>
      <c r="K3332" s="822">
        <v>355</v>
      </c>
      <c r="L3332" s="831">
        <v>2</v>
      </c>
      <c r="M3332" s="831">
        <v>716</v>
      </c>
      <c r="N3332" s="822">
        <v>1</v>
      </c>
      <c r="O3332" s="822">
        <v>358</v>
      </c>
      <c r="P3332" s="831"/>
      <c r="Q3332" s="831"/>
      <c r="R3332" s="827"/>
      <c r="S3332" s="832"/>
    </row>
    <row r="3333" spans="1:19" ht="14.45" customHeight="1" x14ac:dyDescent="0.2">
      <c r="A3333" s="821" t="s">
        <v>5435</v>
      </c>
      <c r="B3333" s="822" t="s">
        <v>5824</v>
      </c>
      <c r="C3333" s="822" t="s">
        <v>602</v>
      </c>
      <c r="D3333" s="822" t="s">
        <v>2899</v>
      </c>
      <c r="E3333" s="822" t="s">
        <v>5735</v>
      </c>
      <c r="F3333" s="822" t="s">
        <v>5861</v>
      </c>
      <c r="G3333" s="822" t="s">
        <v>5862</v>
      </c>
      <c r="H3333" s="831">
        <v>10</v>
      </c>
      <c r="I3333" s="831">
        <v>5400</v>
      </c>
      <c r="J3333" s="822">
        <v>9.94475138121547</v>
      </c>
      <c r="K3333" s="822">
        <v>540</v>
      </c>
      <c r="L3333" s="831">
        <v>1</v>
      </c>
      <c r="M3333" s="831">
        <v>543</v>
      </c>
      <c r="N3333" s="822">
        <v>1</v>
      </c>
      <c r="O3333" s="822">
        <v>543</v>
      </c>
      <c r="P3333" s="831"/>
      <c r="Q3333" s="831"/>
      <c r="R3333" s="827"/>
      <c r="S3333" s="832"/>
    </row>
    <row r="3334" spans="1:19" ht="14.45" customHeight="1" x14ac:dyDescent="0.2">
      <c r="A3334" s="821" t="s">
        <v>5435</v>
      </c>
      <c r="B3334" s="822" t="s">
        <v>5824</v>
      </c>
      <c r="C3334" s="822" t="s">
        <v>602</v>
      </c>
      <c r="D3334" s="822" t="s">
        <v>2899</v>
      </c>
      <c r="E3334" s="822" t="s">
        <v>5735</v>
      </c>
      <c r="F3334" s="822" t="s">
        <v>5780</v>
      </c>
      <c r="G3334" s="822" t="s">
        <v>5781</v>
      </c>
      <c r="H3334" s="831">
        <v>1</v>
      </c>
      <c r="I3334" s="831">
        <v>59</v>
      </c>
      <c r="J3334" s="822"/>
      <c r="K3334" s="822">
        <v>59</v>
      </c>
      <c r="L3334" s="831"/>
      <c r="M3334" s="831"/>
      <c r="N3334" s="822"/>
      <c r="O3334" s="822"/>
      <c r="P3334" s="831"/>
      <c r="Q3334" s="831"/>
      <c r="R3334" s="827"/>
      <c r="S3334" s="832"/>
    </row>
    <row r="3335" spans="1:19" ht="14.45" customHeight="1" x14ac:dyDescent="0.2">
      <c r="A3335" s="821" t="s">
        <v>5435</v>
      </c>
      <c r="B3335" s="822" t="s">
        <v>5824</v>
      </c>
      <c r="C3335" s="822" t="s">
        <v>602</v>
      </c>
      <c r="D3335" s="822" t="s">
        <v>2899</v>
      </c>
      <c r="E3335" s="822" t="s">
        <v>5735</v>
      </c>
      <c r="F3335" s="822" t="s">
        <v>5865</v>
      </c>
      <c r="G3335" s="822" t="s">
        <v>5866</v>
      </c>
      <c r="H3335" s="831">
        <v>12</v>
      </c>
      <c r="I3335" s="831">
        <v>23340</v>
      </c>
      <c r="J3335" s="822">
        <v>11.969230769230769</v>
      </c>
      <c r="K3335" s="822">
        <v>1945</v>
      </c>
      <c r="L3335" s="831">
        <v>1</v>
      </c>
      <c r="M3335" s="831">
        <v>1950</v>
      </c>
      <c r="N3335" s="822">
        <v>1</v>
      </c>
      <c r="O3335" s="822">
        <v>1950</v>
      </c>
      <c r="P3335" s="831"/>
      <c r="Q3335" s="831"/>
      <c r="R3335" s="827"/>
      <c r="S3335" s="832"/>
    </row>
    <row r="3336" spans="1:19" ht="14.45" customHeight="1" x14ac:dyDescent="0.2">
      <c r="A3336" s="821" t="s">
        <v>5435</v>
      </c>
      <c r="B3336" s="822" t="s">
        <v>5824</v>
      </c>
      <c r="C3336" s="822" t="s">
        <v>602</v>
      </c>
      <c r="D3336" s="822" t="s">
        <v>5427</v>
      </c>
      <c r="E3336" s="822" t="s">
        <v>5437</v>
      </c>
      <c r="F3336" s="822" t="s">
        <v>5547</v>
      </c>
      <c r="G3336" s="822" t="s">
        <v>912</v>
      </c>
      <c r="H3336" s="831"/>
      <c r="I3336" s="831"/>
      <c r="J3336" s="822"/>
      <c r="K3336" s="822"/>
      <c r="L3336" s="831">
        <v>1.87</v>
      </c>
      <c r="M3336" s="831">
        <v>297.92</v>
      </c>
      <c r="N3336" s="822">
        <v>1</v>
      </c>
      <c r="O3336" s="822">
        <v>159.31550802139037</v>
      </c>
      <c r="P3336" s="831"/>
      <c r="Q3336" s="831"/>
      <c r="R3336" s="827"/>
      <c r="S3336" s="832"/>
    </row>
    <row r="3337" spans="1:19" ht="14.45" customHeight="1" x14ac:dyDescent="0.2">
      <c r="A3337" s="821" t="s">
        <v>5435</v>
      </c>
      <c r="B3337" s="822" t="s">
        <v>5824</v>
      </c>
      <c r="C3337" s="822" t="s">
        <v>602</v>
      </c>
      <c r="D3337" s="822" t="s">
        <v>5427</v>
      </c>
      <c r="E3337" s="822" t="s">
        <v>5703</v>
      </c>
      <c r="F3337" s="822" t="s">
        <v>5706</v>
      </c>
      <c r="G3337" s="822" t="s">
        <v>5707</v>
      </c>
      <c r="H3337" s="831">
        <v>1</v>
      </c>
      <c r="I3337" s="831">
        <v>867</v>
      </c>
      <c r="J3337" s="822"/>
      <c r="K3337" s="822">
        <v>867</v>
      </c>
      <c r="L3337" s="831"/>
      <c r="M3337" s="831"/>
      <c r="N3337" s="822"/>
      <c r="O3337" s="822"/>
      <c r="P3337" s="831"/>
      <c r="Q3337" s="831"/>
      <c r="R3337" s="827"/>
      <c r="S3337" s="832"/>
    </row>
    <row r="3338" spans="1:19" ht="14.45" customHeight="1" x14ac:dyDescent="0.2">
      <c r="A3338" s="821" t="s">
        <v>5435</v>
      </c>
      <c r="B3338" s="822" t="s">
        <v>5824</v>
      </c>
      <c r="C3338" s="822" t="s">
        <v>602</v>
      </c>
      <c r="D3338" s="822" t="s">
        <v>5427</v>
      </c>
      <c r="E3338" s="822" t="s">
        <v>5703</v>
      </c>
      <c r="F3338" s="822" t="s">
        <v>5708</v>
      </c>
      <c r="G3338" s="822" t="s">
        <v>5709</v>
      </c>
      <c r="H3338" s="831"/>
      <c r="I3338" s="831"/>
      <c r="J3338" s="822"/>
      <c r="K3338" s="822"/>
      <c r="L3338" s="831">
        <v>3</v>
      </c>
      <c r="M3338" s="831">
        <v>2892</v>
      </c>
      <c r="N3338" s="822">
        <v>1</v>
      </c>
      <c r="O3338" s="822">
        <v>964</v>
      </c>
      <c r="P3338" s="831"/>
      <c r="Q3338" s="831"/>
      <c r="R3338" s="827"/>
      <c r="S3338" s="832"/>
    </row>
    <row r="3339" spans="1:19" ht="14.45" customHeight="1" x14ac:dyDescent="0.2">
      <c r="A3339" s="821" t="s">
        <v>5435</v>
      </c>
      <c r="B3339" s="822" t="s">
        <v>5824</v>
      </c>
      <c r="C3339" s="822" t="s">
        <v>602</v>
      </c>
      <c r="D3339" s="822" t="s">
        <v>5427</v>
      </c>
      <c r="E3339" s="822" t="s">
        <v>5703</v>
      </c>
      <c r="F3339" s="822" t="s">
        <v>5832</v>
      </c>
      <c r="G3339" s="822" t="s">
        <v>5833</v>
      </c>
      <c r="H3339" s="831">
        <v>7</v>
      </c>
      <c r="I3339" s="831">
        <v>7152.3900000000012</v>
      </c>
      <c r="J3339" s="822"/>
      <c r="K3339" s="822">
        <v>1021.7700000000002</v>
      </c>
      <c r="L3339" s="831"/>
      <c r="M3339" s="831"/>
      <c r="N3339" s="822"/>
      <c r="O3339" s="822"/>
      <c r="P3339" s="831"/>
      <c r="Q3339" s="831"/>
      <c r="R3339" s="827"/>
      <c r="S3339" s="832"/>
    </row>
    <row r="3340" spans="1:19" ht="14.45" customHeight="1" x14ac:dyDescent="0.2">
      <c r="A3340" s="821" t="s">
        <v>5435</v>
      </c>
      <c r="B3340" s="822" t="s">
        <v>5824</v>
      </c>
      <c r="C3340" s="822" t="s">
        <v>602</v>
      </c>
      <c r="D3340" s="822" t="s">
        <v>5427</v>
      </c>
      <c r="E3340" s="822" t="s">
        <v>5703</v>
      </c>
      <c r="F3340" s="822" t="s">
        <v>5871</v>
      </c>
      <c r="G3340" s="822" t="s">
        <v>5872</v>
      </c>
      <c r="H3340" s="831">
        <v>1</v>
      </c>
      <c r="I3340" s="831">
        <v>2012.57</v>
      </c>
      <c r="J3340" s="822"/>
      <c r="K3340" s="822">
        <v>2012.57</v>
      </c>
      <c r="L3340" s="831"/>
      <c r="M3340" s="831"/>
      <c r="N3340" s="822"/>
      <c r="O3340" s="822"/>
      <c r="P3340" s="831"/>
      <c r="Q3340" s="831"/>
      <c r="R3340" s="827"/>
      <c r="S3340" s="832"/>
    </row>
    <row r="3341" spans="1:19" ht="14.45" customHeight="1" x14ac:dyDescent="0.2">
      <c r="A3341" s="821" t="s">
        <v>5435</v>
      </c>
      <c r="B3341" s="822" t="s">
        <v>5824</v>
      </c>
      <c r="C3341" s="822" t="s">
        <v>602</v>
      </c>
      <c r="D3341" s="822" t="s">
        <v>5427</v>
      </c>
      <c r="E3341" s="822" t="s">
        <v>5703</v>
      </c>
      <c r="F3341" s="822" t="s">
        <v>5838</v>
      </c>
      <c r="G3341" s="822" t="s">
        <v>5839</v>
      </c>
      <c r="H3341" s="831"/>
      <c r="I3341" s="831"/>
      <c r="J3341" s="822"/>
      <c r="K3341" s="822"/>
      <c r="L3341" s="831">
        <v>4</v>
      </c>
      <c r="M3341" s="831">
        <v>6266.32</v>
      </c>
      <c r="N3341" s="822">
        <v>1</v>
      </c>
      <c r="O3341" s="822">
        <v>1566.58</v>
      </c>
      <c r="P3341" s="831"/>
      <c r="Q3341" s="831"/>
      <c r="R3341" s="827"/>
      <c r="S3341" s="832"/>
    </row>
    <row r="3342" spans="1:19" ht="14.45" customHeight="1" x14ac:dyDescent="0.2">
      <c r="A3342" s="821" t="s">
        <v>5435</v>
      </c>
      <c r="B3342" s="822" t="s">
        <v>5824</v>
      </c>
      <c r="C3342" s="822" t="s">
        <v>602</v>
      </c>
      <c r="D3342" s="822" t="s">
        <v>5427</v>
      </c>
      <c r="E3342" s="822" t="s">
        <v>5735</v>
      </c>
      <c r="F3342" s="822" t="s">
        <v>5744</v>
      </c>
      <c r="G3342" s="822" t="s">
        <v>5745</v>
      </c>
      <c r="H3342" s="831">
        <v>11</v>
      </c>
      <c r="I3342" s="831">
        <v>407</v>
      </c>
      <c r="J3342" s="822">
        <v>1.0710526315789475</v>
      </c>
      <c r="K3342" s="822">
        <v>37</v>
      </c>
      <c r="L3342" s="831">
        <v>10</v>
      </c>
      <c r="M3342" s="831">
        <v>380</v>
      </c>
      <c r="N3342" s="822">
        <v>1</v>
      </c>
      <c r="O3342" s="822">
        <v>38</v>
      </c>
      <c r="P3342" s="831"/>
      <c r="Q3342" s="831"/>
      <c r="R3342" s="827"/>
      <c r="S3342" s="832"/>
    </row>
    <row r="3343" spans="1:19" ht="14.45" customHeight="1" x14ac:dyDescent="0.2">
      <c r="A3343" s="821" t="s">
        <v>5435</v>
      </c>
      <c r="B3343" s="822" t="s">
        <v>5824</v>
      </c>
      <c r="C3343" s="822" t="s">
        <v>602</v>
      </c>
      <c r="D3343" s="822" t="s">
        <v>5427</v>
      </c>
      <c r="E3343" s="822" t="s">
        <v>5735</v>
      </c>
      <c r="F3343" s="822" t="s">
        <v>5752</v>
      </c>
      <c r="G3343" s="822" t="s">
        <v>5753</v>
      </c>
      <c r="H3343" s="831">
        <v>64</v>
      </c>
      <c r="I3343" s="831">
        <v>11392</v>
      </c>
      <c r="J3343" s="822">
        <v>0.2803632515443113</v>
      </c>
      <c r="K3343" s="822">
        <v>178</v>
      </c>
      <c r="L3343" s="831">
        <v>227</v>
      </c>
      <c r="M3343" s="831">
        <v>40633</v>
      </c>
      <c r="N3343" s="822">
        <v>1</v>
      </c>
      <c r="O3343" s="822">
        <v>179</v>
      </c>
      <c r="P3343" s="831"/>
      <c r="Q3343" s="831"/>
      <c r="R3343" s="827"/>
      <c r="S3343" s="832"/>
    </row>
    <row r="3344" spans="1:19" ht="14.45" customHeight="1" x14ac:dyDescent="0.2">
      <c r="A3344" s="821" t="s">
        <v>5435</v>
      </c>
      <c r="B3344" s="822" t="s">
        <v>5824</v>
      </c>
      <c r="C3344" s="822" t="s">
        <v>602</v>
      </c>
      <c r="D3344" s="822" t="s">
        <v>5427</v>
      </c>
      <c r="E3344" s="822" t="s">
        <v>5735</v>
      </c>
      <c r="F3344" s="822" t="s">
        <v>5845</v>
      </c>
      <c r="G3344" s="822" t="s">
        <v>5846</v>
      </c>
      <c r="H3344" s="831">
        <v>1</v>
      </c>
      <c r="I3344" s="831">
        <v>632</v>
      </c>
      <c r="J3344" s="822"/>
      <c r="K3344" s="822">
        <v>632</v>
      </c>
      <c r="L3344" s="831"/>
      <c r="M3344" s="831"/>
      <c r="N3344" s="822"/>
      <c r="O3344" s="822"/>
      <c r="P3344" s="831"/>
      <c r="Q3344" s="831"/>
      <c r="R3344" s="827"/>
      <c r="S3344" s="832"/>
    </row>
    <row r="3345" spans="1:19" ht="14.45" customHeight="1" x14ac:dyDescent="0.2">
      <c r="A3345" s="821" t="s">
        <v>5435</v>
      </c>
      <c r="B3345" s="822" t="s">
        <v>5824</v>
      </c>
      <c r="C3345" s="822" t="s">
        <v>602</v>
      </c>
      <c r="D3345" s="822" t="s">
        <v>5427</v>
      </c>
      <c r="E3345" s="822" t="s">
        <v>5735</v>
      </c>
      <c r="F3345" s="822" t="s">
        <v>5851</v>
      </c>
      <c r="G3345" s="822" t="s">
        <v>5852</v>
      </c>
      <c r="H3345" s="831">
        <v>9</v>
      </c>
      <c r="I3345" s="831">
        <v>6516</v>
      </c>
      <c r="J3345" s="822">
        <v>2.2254098360655736</v>
      </c>
      <c r="K3345" s="822">
        <v>724</v>
      </c>
      <c r="L3345" s="831">
        <v>4</v>
      </c>
      <c r="M3345" s="831">
        <v>2928</v>
      </c>
      <c r="N3345" s="822">
        <v>1</v>
      </c>
      <c r="O3345" s="822">
        <v>732</v>
      </c>
      <c r="P3345" s="831"/>
      <c r="Q3345" s="831"/>
      <c r="R3345" s="827"/>
      <c r="S3345" s="832"/>
    </row>
    <row r="3346" spans="1:19" ht="14.45" customHeight="1" x14ac:dyDescent="0.2">
      <c r="A3346" s="821" t="s">
        <v>5435</v>
      </c>
      <c r="B3346" s="822" t="s">
        <v>5824</v>
      </c>
      <c r="C3346" s="822" t="s">
        <v>602</v>
      </c>
      <c r="D3346" s="822" t="s">
        <v>5427</v>
      </c>
      <c r="E3346" s="822" t="s">
        <v>5735</v>
      </c>
      <c r="F3346" s="822" t="s">
        <v>5758</v>
      </c>
      <c r="G3346" s="822" t="s">
        <v>5759</v>
      </c>
      <c r="H3346" s="831"/>
      <c r="I3346" s="831"/>
      <c r="J3346" s="822"/>
      <c r="K3346" s="822"/>
      <c r="L3346" s="831">
        <v>3</v>
      </c>
      <c r="M3346" s="831">
        <v>735</v>
      </c>
      <c r="N3346" s="822">
        <v>1</v>
      </c>
      <c r="O3346" s="822">
        <v>245</v>
      </c>
      <c r="P3346" s="831"/>
      <c r="Q3346" s="831"/>
      <c r="R3346" s="827"/>
      <c r="S3346" s="832"/>
    </row>
    <row r="3347" spans="1:19" ht="14.45" customHeight="1" x14ac:dyDescent="0.2">
      <c r="A3347" s="821" t="s">
        <v>5435</v>
      </c>
      <c r="B3347" s="822" t="s">
        <v>5824</v>
      </c>
      <c r="C3347" s="822" t="s">
        <v>602</v>
      </c>
      <c r="D3347" s="822" t="s">
        <v>5427</v>
      </c>
      <c r="E3347" s="822" t="s">
        <v>5735</v>
      </c>
      <c r="F3347" s="822" t="s">
        <v>5760</v>
      </c>
      <c r="G3347" s="822" t="s">
        <v>5761</v>
      </c>
      <c r="H3347" s="831">
        <v>75</v>
      </c>
      <c r="I3347" s="831">
        <v>2500</v>
      </c>
      <c r="J3347" s="822">
        <v>0.32894736842105265</v>
      </c>
      <c r="K3347" s="822">
        <v>33.333333333333336</v>
      </c>
      <c r="L3347" s="831">
        <v>228</v>
      </c>
      <c r="M3347" s="831">
        <v>7600</v>
      </c>
      <c r="N3347" s="822">
        <v>1</v>
      </c>
      <c r="O3347" s="822">
        <v>33.333333333333336</v>
      </c>
      <c r="P3347" s="831"/>
      <c r="Q3347" s="831"/>
      <c r="R3347" s="827"/>
      <c r="S3347" s="832"/>
    </row>
    <row r="3348" spans="1:19" ht="14.45" customHeight="1" x14ac:dyDescent="0.2">
      <c r="A3348" s="821" t="s">
        <v>5435</v>
      </c>
      <c r="B3348" s="822" t="s">
        <v>5824</v>
      </c>
      <c r="C3348" s="822" t="s">
        <v>602</v>
      </c>
      <c r="D3348" s="822" t="s">
        <v>5427</v>
      </c>
      <c r="E3348" s="822" t="s">
        <v>5735</v>
      </c>
      <c r="F3348" s="822" t="s">
        <v>5762</v>
      </c>
      <c r="G3348" s="822" t="s">
        <v>5763</v>
      </c>
      <c r="H3348" s="831">
        <v>4</v>
      </c>
      <c r="I3348" s="831">
        <v>148</v>
      </c>
      <c r="J3348" s="822">
        <v>1.9473684210526316</v>
      </c>
      <c r="K3348" s="822">
        <v>37</v>
      </c>
      <c r="L3348" s="831">
        <v>2</v>
      </c>
      <c r="M3348" s="831">
        <v>76</v>
      </c>
      <c r="N3348" s="822">
        <v>1</v>
      </c>
      <c r="O3348" s="822">
        <v>38</v>
      </c>
      <c r="P3348" s="831"/>
      <c r="Q3348" s="831"/>
      <c r="R3348" s="827"/>
      <c r="S3348" s="832"/>
    </row>
    <row r="3349" spans="1:19" ht="14.45" customHeight="1" x14ac:dyDescent="0.2">
      <c r="A3349" s="821" t="s">
        <v>5435</v>
      </c>
      <c r="B3349" s="822" t="s">
        <v>5824</v>
      </c>
      <c r="C3349" s="822" t="s">
        <v>602</v>
      </c>
      <c r="D3349" s="822" t="s">
        <v>5427</v>
      </c>
      <c r="E3349" s="822" t="s">
        <v>5735</v>
      </c>
      <c r="F3349" s="822" t="s">
        <v>5857</v>
      </c>
      <c r="G3349" s="822" t="s">
        <v>5858</v>
      </c>
      <c r="H3349" s="831">
        <v>12</v>
      </c>
      <c r="I3349" s="831">
        <v>4260</v>
      </c>
      <c r="J3349" s="822"/>
      <c r="K3349" s="822">
        <v>355</v>
      </c>
      <c r="L3349" s="831"/>
      <c r="M3349" s="831"/>
      <c r="N3349" s="822"/>
      <c r="O3349" s="822"/>
      <c r="P3349" s="831"/>
      <c r="Q3349" s="831"/>
      <c r="R3349" s="827"/>
      <c r="S3349" s="832"/>
    </row>
    <row r="3350" spans="1:19" ht="14.45" customHeight="1" x14ac:dyDescent="0.2">
      <c r="A3350" s="821" t="s">
        <v>5435</v>
      </c>
      <c r="B3350" s="822" t="s">
        <v>5824</v>
      </c>
      <c r="C3350" s="822" t="s">
        <v>602</v>
      </c>
      <c r="D3350" s="822" t="s">
        <v>5427</v>
      </c>
      <c r="E3350" s="822" t="s">
        <v>5735</v>
      </c>
      <c r="F3350" s="822" t="s">
        <v>5859</v>
      </c>
      <c r="G3350" s="822" t="s">
        <v>5860</v>
      </c>
      <c r="H3350" s="831"/>
      <c r="I3350" s="831"/>
      <c r="J3350" s="822"/>
      <c r="K3350" s="822"/>
      <c r="L3350" s="831">
        <v>1</v>
      </c>
      <c r="M3350" s="831">
        <v>707</v>
      </c>
      <c r="N3350" s="822">
        <v>1</v>
      </c>
      <c r="O3350" s="822">
        <v>707</v>
      </c>
      <c r="P3350" s="831"/>
      <c r="Q3350" s="831"/>
      <c r="R3350" s="827"/>
      <c r="S3350" s="832"/>
    </row>
    <row r="3351" spans="1:19" ht="14.45" customHeight="1" x14ac:dyDescent="0.2">
      <c r="A3351" s="821" t="s">
        <v>5435</v>
      </c>
      <c r="B3351" s="822" t="s">
        <v>5824</v>
      </c>
      <c r="C3351" s="822" t="s">
        <v>602</v>
      </c>
      <c r="D3351" s="822" t="s">
        <v>5427</v>
      </c>
      <c r="E3351" s="822" t="s">
        <v>5735</v>
      </c>
      <c r="F3351" s="822" t="s">
        <v>5861</v>
      </c>
      <c r="G3351" s="822" t="s">
        <v>5862</v>
      </c>
      <c r="H3351" s="831">
        <v>20</v>
      </c>
      <c r="I3351" s="831">
        <v>10800</v>
      </c>
      <c r="J3351" s="822">
        <v>0.36832412523020258</v>
      </c>
      <c r="K3351" s="822">
        <v>540</v>
      </c>
      <c r="L3351" s="831">
        <v>54</v>
      </c>
      <c r="M3351" s="831">
        <v>29322</v>
      </c>
      <c r="N3351" s="822">
        <v>1</v>
      </c>
      <c r="O3351" s="822">
        <v>543</v>
      </c>
      <c r="P3351" s="831"/>
      <c r="Q3351" s="831"/>
      <c r="R3351" s="827"/>
      <c r="S3351" s="832"/>
    </row>
    <row r="3352" spans="1:19" ht="14.45" customHeight="1" x14ac:dyDescent="0.2">
      <c r="A3352" s="821" t="s">
        <v>5435</v>
      </c>
      <c r="B3352" s="822" t="s">
        <v>5824</v>
      </c>
      <c r="C3352" s="822" t="s">
        <v>602</v>
      </c>
      <c r="D3352" s="822" t="s">
        <v>5427</v>
      </c>
      <c r="E3352" s="822" t="s">
        <v>5735</v>
      </c>
      <c r="F3352" s="822" t="s">
        <v>5776</v>
      </c>
      <c r="G3352" s="822" t="s">
        <v>5777</v>
      </c>
      <c r="H3352" s="831"/>
      <c r="I3352" s="831"/>
      <c r="J3352" s="822"/>
      <c r="K3352" s="822"/>
      <c r="L3352" s="831">
        <v>1</v>
      </c>
      <c r="M3352" s="831">
        <v>61</v>
      </c>
      <c r="N3352" s="822">
        <v>1</v>
      </c>
      <c r="O3352" s="822">
        <v>61</v>
      </c>
      <c r="P3352" s="831"/>
      <c r="Q3352" s="831"/>
      <c r="R3352" s="827"/>
      <c r="S3352" s="832"/>
    </row>
    <row r="3353" spans="1:19" ht="14.45" customHeight="1" x14ac:dyDescent="0.2">
      <c r="A3353" s="821" t="s">
        <v>5435</v>
      </c>
      <c r="B3353" s="822" t="s">
        <v>5824</v>
      </c>
      <c r="C3353" s="822" t="s">
        <v>602</v>
      </c>
      <c r="D3353" s="822" t="s">
        <v>5427</v>
      </c>
      <c r="E3353" s="822" t="s">
        <v>5735</v>
      </c>
      <c r="F3353" s="822" t="s">
        <v>5782</v>
      </c>
      <c r="G3353" s="822" t="s">
        <v>5783</v>
      </c>
      <c r="H3353" s="831"/>
      <c r="I3353" s="831"/>
      <c r="J3353" s="822"/>
      <c r="K3353" s="822"/>
      <c r="L3353" s="831">
        <v>7</v>
      </c>
      <c r="M3353" s="831">
        <v>812</v>
      </c>
      <c r="N3353" s="822">
        <v>1</v>
      </c>
      <c r="O3353" s="822">
        <v>116</v>
      </c>
      <c r="P3353" s="831"/>
      <c r="Q3353" s="831"/>
      <c r="R3353" s="827"/>
      <c r="S3353" s="832"/>
    </row>
    <row r="3354" spans="1:19" ht="14.45" customHeight="1" x14ac:dyDescent="0.2">
      <c r="A3354" s="821" t="s">
        <v>5435</v>
      </c>
      <c r="B3354" s="822" t="s">
        <v>5824</v>
      </c>
      <c r="C3354" s="822" t="s">
        <v>602</v>
      </c>
      <c r="D3354" s="822" t="s">
        <v>5427</v>
      </c>
      <c r="E3354" s="822" t="s">
        <v>5735</v>
      </c>
      <c r="F3354" s="822" t="s">
        <v>5863</v>
      </c>
      <c r="G3354" s="822" t="s">
        <v>5864</v>
      </c>
      <c r="H3354" s="831">
        <v>6</v>
      </c>
      <c r="I3354" s="831">
        <v>22992</v>
      </c>
      <c r="J3354" s="822">
        <v>0.23034844811349109</v>
      </c>
      <c r="K3354" s="822">
        <v>3832</v>
      </c>
      <c r="L3354" s="831">
        <v>26</v>
      </c>
      <c r="M3354" s="831">
        <v>99814</v>
      </c>
      <c r="N3354" s="822">
        <v>1</v>
      </c>
      <c r="O3354" s="822">
        <v>3839</v>
      </c>
      <c r="P3354" s="831"/>
      <c r="Q3354" s="831"/>
      <c r="R3354" s="827"/>
      <c r="S3354" s="832"/>
    </row>
    <row r="3355" spans="1:19" ht="14.45" customHeight="1" x14ac:dyDescent="0.2">
      <c r="A3355" s="821" t="s">
        <v>5435</v>
      </c>
      <c r="B3355" s="822" t="s">
        <v>5824</v>
      </c>
      <c r="C3355" s="822" t="s">
        <v>602</v>
      </c>
      <c r="D3355" s="822" t="s">
        <v>5427</v>
      </c>
      <c r="E3355" s="822" t="s">
        <v>5735</v>
      </c>
      <c r="F3355" s="822" t="s">
        <v>5865</v>
      </c>
      <c r="G3355" s="822" t="s">
        <v>5866</v>
      </c>
      <c r="H3355" s="831">
        <v>33</v>
      </c>
      <c r="I3355" s="831">
        <v>64185</v>
      </c>
      <c r="J3355" s="822">
        <v>0.44480249480249479</v>
      </c>
      <c r="K3355" s="822">
        <v>1945</v>
      </c>
      <c r="L3355" s="831">
        <v>74</v>
      </c>
      <c r="M3355" s="831">
        <v>144300</v>
      </c>
      <c r="N3355" s="822">
        <v>1</v>
      </c>
      <c r="O3355" s="822">
        <v>1950</v>
      </c>
      <c r="P3355" s="831"/>
      <c r="Q3355" s="831"/>
      <c r="R3355" s="827"/>
      <c r="S3355" s="832"/>
    </row>
    <row r="3356" spans="1:19" ht="14.45" customHeight="1" x14ac:dyDescent="0.2">
      <c r="A3356" s="821" t="s">
        <v>5435</v>
      </c>
      <c r="B3356" s="822" t="s">
        <v>5824</v>
      </c>
      <c r="C3356" s="822" t="s">
        <v>602</v>
      </c>
      <c r="D3356" s="822" t="s">
        <v>5427</v>
      </c>
      <c r="E3356" s="822" t="s">
        <v>5735</v>
      </c>
      <c r="F3356" s="822" t="s">
        <v>5883</v>
      </c>
      <c r="G3356" s="822" t="s">
        <v>5884</v>
      </c>
      <c r="H3356" s="831">
        <v>8</v>
      </c>
      <c r="I3356" s="831">
        <v>66640</v>
      </c>
      <c r="J3356" s="822"/>
      <c r="K3356" s="822">
        <v>8330</v>
      </c>
      <c r="L3356" s="831"/>
      <c r="M3356" s="831"/>
      <c r="N3356" s="822"/>
      <c r="O3356" s="822"/>
      <c r="P3356" s="831"/>
      <c r="Q3356" s="831"/>
      <c r="R3356" s="827"/>
      <c r="S3356" s="832"/>
    </row>
    <row r="3357" spans="1:19" ht="14.45" customHeight="1" x14ac:dyDescent="0.2">
      <c r="A3357" s="821" t="s">
        <v>5435</v>
      </c>
      <c r="B3357" s="822" t="s">
        <v>5824</v>
      </c>
      <c r="C3357" s="822" t="s">
        <v>602</v>
      </c>
      <c r="D3357" s="822" t="s">
        <v>2907</v>
      </c>
      <c r="E3357" s="822" t="s">
        <v>5437</v>
      </c>
      <c r="F3357" s="822" t="s">
        <v>5626</v>
      </c>
      <c r="G3357" s="822" t="s">
        <v>5622</v>
      </c>
      <c r="H3357" s="831">
        <v>1</v>
      </c>
      <c r="I3357" s="831">
        <v>22483.23</v>
      </c>
      <c r="J3357" s="822"/>
      <c r="K3357" s="822">
        <v>22483.23</v>
      </c>
      <c r="L3357" s="831"/>
      <c r="M3357" s="831"/>
      <c r="N3357" s="822"/>
      <c r="O3357" s="822"/>
      <c r="P3357" s="831"/>
      <c r="Q3357" s="831"/>
      <c r="R3357" s="827"/>
      <c r="S3357" s="832"/>
    </row>
    <row r="3358" spans="1:19" ht="14.45" customHeight="1" x14ac:dyDescent="0.2">
      <c r="A3358" s="821" t="s">
        <v>5435</v>
      </c>
      <c r="B3358" s="822" t="s">
        <v>5824</v>
      </c>
      <c r="C3358" s="822" t="s">
        <v>602</v>
      </c>
      <c r="D3358" s="822" t="s">
        <v>2907</v>
      </c>
      <c r="E3358" s="822" t="s">
        <v>5735</v>
      </c>
      <c r="F3358" s="822" t="s">
        <v>5766</v>
      </c>
      <c r="G3358" s="822" t="s">
        <v>5767</v>
      </c>
      <c r="H3358" s="831">
        <v>1</v>
      </c>
      <c r="I3358" s="831">
        <v>32</v>
      </c>
      <c r="J3358" s="822"/>
      <c r="K3358" s="822">
        <v>32</v>
      </c>
      <c r="L3358" s="831"/>
      <c r="M3358" s="831"/>
      <c r="N3358" s="822"/>
      <c r="O3358" s="822"/>
      <c r="P3358" s="831"/>
      <c r="Q3358" s="831"/>
      <c r="R3358" s="827"/>
      <c r="S3358" s="832"/>
    </row>
    <row r="3359" spans="1:19" ht="14.45" customHeight="1" x14ac:dyDescent="0.2">
      <c r="A3359" s="821" t="s">
        <v>5435</v>
      </c>
      <c r="B3359" s="822" t="s">
        <v>5824</v>
      </c>
      <c r="C3359" s="822" t="s">
        <v>602</v>
      </c>
      <c r="D3359" s="822" t="s">
        <v>2909</v>
      </c>
      <c r="E3359" s="822" t="s">
        <v>5703</v>
      </c>
      <c r="F3359" s="822" t="s">
        <v>5838</v>
      </c>
      <c r="G3359" s="822" t="s">
        <v>5839</v>
      </c>
      <c r="H3359" s="831"/>
      <c r="I3359" s="831"/>
      <c r="J3359" s="822"/>
      <c r="K3359" s="822"/>
      <c r="L3359" s="831">
        <v>4</v>
      </c>
      <c r="M3359" s="831">
        <v>6266.32</v>
      </c>
      <c r="N3359" s="822">
        <v>1</v>
      </c>
      <c r="O3359" s="822">
        <v>1566.58</v>
      </c>
      <c r="P3359" s="831">
        <v>5</v>
      </c>
      <c r="Q3359" s="831">
        <v>7832.9</v>
      </c>
      <c r="R3359" s="827">
        <v>1.25</v>
      </c>
      <c r="S3359" s="832">
        <v>1566.58</v>
      </c>
    </row>
    <row r="3360" spans="1:19" ht="14.45" customHeight="1" x14ac:dyDescent="0.2">
      <c r="A3360" s="821" t="s">
        <v>5435</v>
      </c>
      <c r="B3360" s="822" t="s">
        <v>5824</v>
      </c>
      <c r="C3360" s="822" t="s">
        <v>602</v>
      </c>
      <c r="D3360" s="822" t="s">
        <v>2909</v>
      </c>
      <c r="E3360" s="822" t="s">
        <v>5703</v>
      </c>
      <c r="F3360" s="822" t="s">
        <v>5875</v>
      </c>
      <c r="G3360" s="822" t="s">
        <v>5876</v>
      </c>
      <c r="H3360" s="831"/>
      <c r="I3360" s="831"/>
      <c r="J3360" s="822"/>
      <c r="K3360" s="822"/>
      <c r="L3360" s="831"/>
      <c r="M3360" s="831"/>
      <c r="N3360" s="822"/>
      <c r="O3360" s="822"/>
      <c r="P3360" s="831">
        <v>1</v>
      </c>
      <c r="Q3360" s="831">
        <v>289800</v>
      </c>
      <c r="R3360" s="827"/>
      <c r="S3360" s="832">
        <v>289800</v>
      </c>
    </row>
    <row r="3361" spans="1:19" ht="14.45" customHeight="1" x14ac:dyDescent="0.2">
      <c r="A3361" s="821" t="s">
        <v>5435</v>
      </c>
      <c r="B3361" s="822" t="s">
        <v>5824</v>
      </c>
      <c r="C3361" s="822" t="s">
        <v>602</v>
      </c>
      <c r="D3361" s="822" t="s">
        <v>2909</v>
      </c>
      <c r="E3361" s="822" t="s">
        <v>5703</v>
      </c>
      <c r="F3361" s="822" t="s">
        <v>5714</v>
      </c>
      <c r="G3361" s="822" t="s">
        <v>5715</v>
      </c>
      <c r="H3361" s="831"/>
      <c r="I3361" s="831"/>
      <c r="J3361" s="822"/>
      <c r="K3361" s="822"/>
      <c r="L3361" s="831"/>
      <c r="M3361" s="831"/>
      <c r="N3361" s="822"/>
      <c r="O3361" s="822"/>
      <c r="P3361" s="831">
        <v>1</v>
      </c>
      <c r="Q3361" s="831">
        <v>179.3</v>
      </c>
      <c r="R3361" s="827"/>
      <c r="S3361" s="832">
        <v>179.3</v>
      </c>
    </row>
    <row r="3362" spans="1:19" ht="14.45" customHeight="1" x14ac:dyDescent="0.2">
      <c r="A3362" s="821" t="s">
        <v>5435</v>
      </c>
      <c r="B3362" s="822" t="s">
        <v>5824</v>
      </c>
      <c r="C3362" s="822" t="s">
        <v>602</v>
      </c>
      <c r="D3362" s="822" t="s">
        <v>2909</v>
      </c>
      <c r="E3362" s="822" t="s">
        <v>5735</v>
      </c>
      <c r="F3362" s="822" t="s">
        <v>5744</v>
      </c>
      <c r="G3362" s="822" t="s">
        <v>5745</v>
      </c>
      <c r="H3362" s="831">
        <v>27</v>
      </c>
      <c r="I3362" s="831">
        <v>999</v>
      </c>
      <c r="J3362" s="822">
        <v>4.3815789473684212</v>
      </c>
      <c r="K3362" s="822">
        <v>37</v>
      </c>
      <c r="L3362" s="831">
        <v>6</v>
      </c>
      <c r="M3362" s="831">
        <v>228</v>
      </c>
      <c r="N3362" s="822">
        <v>1</v>
      </c>
      <c r="O3362" s="822">
        <v>38</v>
      </c>
      <c r="P3362" s="831">
        <v>6</v>
      </c>
      <c r="Q3362" s="831">
        <v>228</v>
      </c>
      <c r="R3362" s="827">
        <v>1</v>
      </c>
      <c r="S3362" s="832">
        <v>38</v>
      </c>
    </row>
    <row r="3363" spans="1:19" ht="14.45" customHeight="1" x14ac:dyDescent="0.2">
      <c r="A3363" s="821" t="s">
        <v>5435</v>
      </c>
      <c r="B3363" s="822" t="s">
        <v>5824</v>
      </c>
      <c r="C3363" s="822" t="s">
        <v>602</v>
      </c>
      <c r="D3363" s="822" t="s">
        <v>2909</v>
      </c>
      <c r="E3363" s="822" t="s">
        <v>5735</v>
      </c>
      <c r="F3363" s="822" t="s">
        <v>5752</v>
      </c>
      <c r="G3363" s="822" t="s">
        <v>5753</v>
      </c>
      <c r="H3363" s="831">
        <v>25</v>
      </c>
      <c r="I3363" s="831">
        <v>4450</v>
      </c>
      <c r="J3363" s="822">
        <v>1.2430167597765363</v>
      </c>
      <c r="K3363" s="822">
        <v>178</v>
      </c>
      <c r="L3363" s="831">
        <v>20</v>
      </c>
      <c r="M3363" s="831">
        <v>3580</v>
      </c>
      <c r="N3363" s="822">
        <v>1</v>
      </c>
      <c r="O3363" s="822">
        <v>179</v>
      </c>
      <c r="P3363" s="831">
        <v>10</v>
      </c>
      <c r="Q3363" s="831">
        <v>1800</v>
      </c>
      <c r="R3363" s="827">
        <v>0.5027932960893855</v>
      </c>
      <c r="S3363" s="832">
        <v>180</v>
      </c>
    </row>
    <row r="3364" spans="1:19" ht="14.45" customHeight="1" x14ac:dyDescent="0.2">
      <c r="A3364" s="821" t="s">
        <v>5435</v>
      </c>
      <c r="B3364" s="822" t="s">
        <v>5824</v>
      </c>
      <c r="C3364" s="822" t="s">
        <v>602</v>
      </c>
      <c r="D3364" s="822" t="s">
        <v>2909</v>
      </c>
      <c r="E3364" s="822" t="s">
        <v>5735</v>
      </c>
      <c r="F3364" s="822" t="s">
        <v>5841</v>
      </c>
      <c r="G3364" s="822" t="s">
        <v>5842</v>
      </c>
      <c r="H3364" s="831"/>
      <c r="I3364" s="831"/>
      <c r="J3364" s="822"/>
      <c r="K3364" s="822"/>
      <c r="L3364" s="831">
        <v>1</v>
      </c>
      <c r="M3364" s="831">
        <v>1247</v>
      </c>
      <c r="N3364" s="822">
        <v>1</v>
      </c>
      <c r="O3364" s="822">
        <v>1247</v>
      </c>
      <c r="P3364" s="831"/>
      <c r="Q3364" s="831"/>
      <c r="R3364" s="827"/>
      <c r="S3364" s="832"/>
    </row>
    <row r="3365" spans="1:19" ht="14.45" customHeight="1" x14ac:dyDescent="0.2">
      <c r="A3365" s="821" t="s">
        <v>5435</v>
      </c>
      <c r="B3365" s="822" t="s">
        <v>5824</v>
      </c>
      <c r="C3365" s="822" t="s">
        <v>602</v>
      </c>
      <c r="D3365" s="822" t="s">
        <v>2909</v>
      </c>
      <c r="E3365" s="822" t="s">
        <v>5735</v>
      </c>
      <c r="F3365" s="822" t="s">
        <v>5851</v>
      </c>
      <c r="G3365" s="822" t="s">
        <v>5852</v>
      </c>
      <c r="H3365" s="831"/>
      <c r="I3365" s="831"/>
      <c r="J3365" s="822"/>
      <c r="K3365" s="822"/>
      <c r="L3365" s="831">
        <v>4</v>
      </c>
      <c r="M3365" s="831">
        <v>2928</v>
      </c>
      <c r="N3365" s="822">
        <v>1</v>
      </c>
      <c r="O3365" s="822">
        <v>732</v>
      </c>
      <c r="P3365" s="831">
        <v>8</v>
      </c>
      <c r="Q3365" s="831">
        <v>5928</v>
      </c>
      <c r="R3365" s="827">
        <v>2.0245901639344264</v>
      </c>
      <c r="S3365" s="832">
        <v>741</v>
      </c>
    </row>
    <row r="3366" spans="1:19" ht="14.45" customHeight="1" x14ac:dyDescent="0.2">
      <c r="A3366" s="821" t="s">
        <v>5435</v>
      </c>
      <c r="B3366" s="822" t="s">
        <v>5824</v>
      </c>
      <c r="C3366" s="822" t="s">
        <v>602</v>
      </c>
      <c r="D3366" s="822" t="s">
        <v>2909</v>
      </c>
      <c r="E3366" s="822" t="s">
        <v>5735</v>
      </c>
      <c r="F3366" s="822" t="s">
        <v>5760</v>
      </c>
      <c r="G3366" s="822" t="s">
        <v>5761</v>
      </c>
      <c r="H3366" s="831">
        <v>77</v>
      </c>
      <c r="I3366" s="831">
        <v>2566.67</v>
      </c>
      <c r="J3366" s="822">
        <v>0.76237647289458133</v>
      </c>
      <c r="K3366" s="822">
        <v>33.333376623376623</v>
      </c>
      <c r="L3366" s="831">
        <v>101</v>
      </c>
      <c r="M3366" s="831">
        <v>3366.67</v>
      </c>
      <c r="N3366" s="822">
        <v>1</v>
      </c>
      <c r="O3366" s="822">
        <v>33.333366336633667</v>
      </c>
      <c r="P3366" s="831">
        <v>101</v>
      </c>
      <c r="Q3366" s="831">
        <v>3366.66</v>
      </c>
      <c r="R3366" s="827">
        <v>0.99999702970591109</v>
      </c>
      <c r="S3366" s="832">
        <v>33.333267326732674</v>
      </c>
    </row>
    <row r="3367" spans="1:19" ht="14.45" customHeight="1" x14ac:dyDescent="0.2">
      <c r="A3367" s="821" t="s">
        <v>5435</v>
      </c>
      <c r="B3367" s="822" t="s">
        <v>5824</v>
      </c>
      <c r="C3367" s="822" t="s">
        <v>602</v>
      </c>
      <c r="D3367" s="822" t="s">
        <v>2909</v>
      </c>
      <c r="E3367" s="822" t="s">
        <v>5735</v>
      </c>
      <c r="F3367" s="822" t="s">
        <v>5857</v>
      </c>
      <c r="G3367" s="822" t="s">
        <v>5858</v>
      </c>
      <c r="H3367" s="831">
        <v>52</v>
      </c>
      <c r="I3367" s="831">
        <v>18460</v>
      </c>
      <c r="J3367" s="822">
        <v>0.56048093271799859</v>
      </c>
      <c r="K3367" s="822">
        <v>355</v>
      </c>
      <c r="L3367" s="831">
        <v>92</v>
      </c>
      <c r="M3367" s="831">
        <v>32936</v>
      </c>
      <c r="N3367" s="822">
        <v>1</v>
      </c>
      <c r="O3367" s="822">
        <v>358</v>
      </c>
      <c r="P3367" s="831">
        <v>90</v>
      </c>
      <c r="Q3367" s="831">
        <v>32400</v>
      </c>
      <c r="R3367" s="827">
        <v>0.98372601408792815</v>
      </c>
      <c r="S3367" s="832">
        <v>360</v>
      </c>
    </row>
    <row r="3368" spans="1:19" ht="14.45" customHeight="1" x14ac:dyDescent="0.2">
      <c r="A3368" s="821" t="s">
        <v>5435</v>
      </c>
      <c r="B3368" s="822" t="s">
        <v>5824</v>
      </c>
      <c r="C3368" s="822" t="s">
        <v>602</v>
      </c>
      <c r="D3368" s="822" t="s">
        <v>2909</v>
      </c>
      <c r="E3368" s="822" t="s">
        <v>5735</v>
      </c>
      <c r="F3368" s="822" t="s">
        <v>5861</v>
      </c>
      <c r="G3368" s="822" t="s">
        <v>5862</v>
      </c>
      <c r="H3368" s="831"/>
      <c r="I3368" s="831"/>
      <c r="J3368" s="822"/>
      <c r="K3368" s="822"/>
      <c r="L3368" s="831">
        <v>21</v>
      </c>
      <c r="M3368" s="831">
        <v>11403</v>
      </c>
      <c r="N3368" s="822">
        <v>1</v>
      </c>
      <c r="O3368" s="822">
        <v>543</v>
      </c>
      <c r="P3368" s="831">
        <v>28</v>
      </c>
      <c r="Q3368" s="831">
        <v>15316</v>
      </c>
      <c r="R3368" s="827">
        <v>1.3431553100061386</v>
      </c>
      <c r="S3368" s="832">
        <v>547</v>
      </c>
    </row>
    <row r="3369" spans="1:19" ht="14.45" customHeight="1" x14ac:dyDescent="0.2">
      <c r="A3369" s="821" t="s">
        <v>5435</v>
      </c>
      <c r="B3369" s="822" t="s">
        <v>5824</v>
      </c>
      <c r="C3369" s="822" t="s">
        <v>602</v>
      </c>
      <c r="D3369" s="822" t="s">
        <v>2909</v>
      </c>
      <c r="E3369" s="822" t="s">
        <v>5735</v>
      </c>
      <c r="F3369" s="822" t="s">
        <v>5865</v>
      </c>
      <c r="G3369" s="822" t="s">
        <v>5866</v>
      </c>
      <c r="H3369" s="831"/>
      <c r="I3369" s="831"/>
      <c r="J3369" s="822"/>
      <c r="K3369" s="822"/>
      <c r="L3369" s="831">
        <v>22</v>
      </c>
      <c r="M3369" s="831">
        <v>42900</v>
      </c>
      <c r="N3369" s="822">
        <v>1</v>
      </c>
      <c r="O3369" s="822">
        <v>1950</v>
      </c>
      <c r="P3369" s="831">
        <v>28</v>
      </c>
      <c r="Q3369" s="831">
        <v>54712</v>
      </c>
      <c r="R3369" s="827">
        <v>1.2753379953379953</v>
      </c>
      <c r="S3369" s="832">
        <v>1954</v>
      </c>
    </row>
    <row r="3370" spans="1:19" ht="14.45" customHeight="1" x14ac:dyDescent="0.2">
      <c r="A3370" s="821" t="s">
        <v>5435</v>
      </c>
      <c r="B3370" s="822" t="s">
        <v>5824</v>
      </c>
      <c r="C3370" s="822" t="s">
        <v>602</v>
      </c>
      <c r="D3370" s="822" t="s">
        <v>2909</v>
      </c>
      <c r="E3370" s="822" t="s">
        <v>5735</v>
      </c>
      <c r="F3370" s="822" t="s">
        <v>5867</v>
      </c>
      <c r="G3370" s="822" t="s">
        <v>5868</v>
      </c>
      <c r="H3370" s="831">
        <v>60</v>
      </c>
      <c r="I3370" s="831">
        <v>18060</v>
      </c>
      <c r="J3370" s="822">
        <v>0.80280938833570414</v>
      </c>
      <c r="K3370" s="822">
        <v>301</v>
      </c>
      <c r="L3370" s="831">
        <v>74</v>
      </c>
      <c r="M3370" s="831">
        <v>22496</v>
      </c>
      <c r="N3370" s="822">
        <v>1</v>
      </c>
      <c r="O3370" s="822">
        <v>304</v>
      </c>
      <c r="P3370" s="831">
        <v>64</v>
      </c>
      <c r="Q3370" s="831">
        <v>19584</v>
      </c>
      <c r="R3370" s="827">
        <v>0.87055476529160736</v>
      </c>
      <c r="S3370" s="832">
        <v>306</v>
      </c>
    </row>
    <row r="3371" spans="1:19" ht="14.45" customHeight="1" x14ac:dyDescent="0.2">
      <c r="A3371" s="821" t="s">
        <v>5435</v>
      </c>
      <c r="B3371" s="822" t="s">
        <v>5824</v>
      </c>
      <c r="C3371" s="822" t="s">
        <v>602</v>
      </c>
      <c r="D3371" s="822" t="s">
        <v>2909</v>
      </c>
      <c r="E3371" s="822" t="s">
        <v>5735</v>
      </c>
      <c r="F3371" s="822" t="s">
        <v>5869</v>
      </c>
      <c r="G3371" s="822" t="s">
        <v>5870</v>
      </c>
      <c r="H3371" s="831"/>
      <c r="I3371" s="831"/>
      <c r="J3371" s="822"/>
      <c r="K3371" s="822"/>
      <c r="L3371" s="831">
        <v>18</v>
      </c>
      <c r="M3371" s="831">
        <v>2898</v>
      </c>
      <c r="N3371" s="822">
        <v>1</v>
      </c>
      <c r="O3371" s="822">
        <v>161</v>
      </c>
      <c r="P3371" s="831"/>
      <c r="Q3371" s="831"/>
      <c r="R3371" s="827"/>
      <c r="S3371" s="832"/>
    </row>
    <row r="3372" spans="1:19" ht="14.45" customHeight="1" x14ac:dyDescent="0.2">
      <c r="A3372" s="821" t="s">
        <v>5435</v>
      </c>
      <c r="B3372" s="822" t="s">
        <v>5824</v>
      </c>
      <c r="C3372" s="822" t="s">
        <v>602</v>
      </c>
      <c r="D3372" s="822" t="s">
        <v>2912</v>
      </c>
      <c r="E3372" s="822" t="s">
        <v>5703</v>
      </c>
      <c r="F3372" s="822" t="s">
        <v>5832</v>
      </c>
      <c r="G3372" s="822" t="s">
        <v>5833</v>
      </c>
      <c r="H3372" s="831">
        <v>1</v>
      </c>
      <c r="I3372" s="831">
        <v>1021.77</v>
      </c>
      <c r="J3372" s="822"/>
      <c r="K3372" s="822">
        <v>1021.77</v>
      </c>
      <c r="L3372" s="831"/>
      <c r="M3372" s="831"/>
      <c r="N3372" s="822"/>
      <c r="O3372" s="822"/>
      <c r="P3372" s="831"/>
      <c r="Q3372" s="831"/>
      <c r="R3372" s="827"/>
      <c r="S3372" s="832"/>
    </row>
    <row r="3373" spans="1:19" ht="14.45" customHeight="1" x14ac:dyDescent="0.2">
      <c r="A3373" s="821" t="s">
        <v>5435</v>
      </c>
      <c r="B3373" s="822" t="s">
        <v>5824</v>
      </c>
      <c r="C3373" s="822" t="s">
        <v>602</v>
      </c>
      <c r="D3373" s="822" t="s">
        <v>2912</v>
      </c>
      <c r="E3373" s="822" t="s">
        <v>5703</v>
      </c>
      <c r="F3373" s="822" t="s">
        <v>5836</v>
      </c>
      <c r="G3373" s="822" t="s">
        <v>5837</v>
      </c>
      <c r="H3373" s="831"/>
      <c r="I3373" s="831"/>
      <c r="J3373" s="822"/>
      <c r="K3373" s="822"/>
      <c r="L3373" s="831">
        <v>1</v>
      </c>
      <c r="M3373" s="831">
        <v>2950.46</v>
      </c>
      <c r="N3373" s="822">
        <v>1</v>
      </c>
      <c r="O3373" s="822">
        <v>2950.46</v>
      </c>
      <c r="P3373" s="831">
        <v>7</v>
      </c>
      <c r="Q3373" s="831">
        <v>17645.5</v>
      </c>
      <c r="R3373" s="827">
        <v>5.9805928567070898</v>
      </c>
      <c r="S3373" s="832">
        <v>2520.7857142857142</v>
      </c>
    </row>
    <row r="3374" spans="1:19" ht="14.45" customHeight="1" x14ac:dyDescent="0.2">
      <c r="A3374" s="821" t="s">
        <v>5435</v>
      </c>
      <c r="B3374" s="822" t="s">
        <v>5824</v>
      </c>
      <c r="C3374" s="822" t="s">
        <v>602</v>
      </c>
      <c r="D3374" s="822" t="s">
        <v>2912</v>
      </c>
      <c r="E3374" s="822" t="s">
        <v>5703</v>
      </c>
      <c r="F3374" s="822" t="s">
        <v>5838</v>
      </c>
      <c r="G3374" s="822" t="s">
        <v>5839</v>
      </c>
      <c r="H3374" s="831"/>
      <c r="I3374" s="831"/>
      <c r="J3374" s="822"/>
      <c r="K3374" s="822"/>
      <c r="L3374" s="831"/>
      <c r="M3374" s="831"/>
      <c r="N3374" s="822"/>
      <c r="O3374" s="822"/>
      <c r="P3374" s="831">
        <v>5</v>
      </c>
      <c r="Q3374" s="831">
        <v>6735.24</v>
      </c>
      <c r="R3374" s="827"/>
      <c r="S3374" s="832">
        <v>1347.048</v>
      </c>
    </row>
    <row r="3375" spans="1:19" ht="14.45" customHeight="1" x14ac:dyDescent="0.2">
      <c r="A3375" s="821" t="s">
        <v>5435</v>
      </c>
      <c r="B3375" s="822" t="s">
        <v>5824</v>
      </c>
      <c r="C3375" s="822" t="s">
        <v>602</v>
      </c>
      <c r="D3375" s="822" t="s">
        <v>2912</v>
      </c>
      <c r="E3375" s="822" t="s">
        <v>5735</v>
      </c>
      <c r="F3375" s="822" t="s">
        <v>5740</v>
      </c>
      <c r="G3375" s="822" t="s">
        <v>5741</v>
      </c>
      <c r="H3375" s="831"/>
      <c r="I3375" s="831"/>
      <c r="J3375" s="822"/>
      <c r="K3375" s="822"/>
      <c r="L3375" s="831"/>
      <c r="M3375" s="831"/>
      <c r="N3375" s="822"/>
      <c r="O3375" s="822"/>
      <c r="P3375" s="831">
        <v>0</v>
      </c>
      <c r="Q3375" s="831">
        <v>0</v>
      </c>
      <c r="R3375" s="827"/>
      <c r="S3375" s="832"/>
    </row>
    <row r="3376" spans="1:19" ht="14.45" customHeight="1" x14ac:dyDescent="0.2">
      <c r="A3376" s="821" t="s">
        <v>5435</v>
      </c>
      <c r="B3376" s="822" t="s">
        <v>5824</v>
      </c>
      <c r="C3376" s="822" t="s">
        <v>602</v>
      </c>
      <c r="D3376" s="822" t="s">
        <v>2912</v>
      </c>
      <c r="E3376" s="822" t="s">
        <v>5735</v>
      </c>
      <c r="F3376" s="822" t="s">
        <v>5744</v>
      </c>
      <c r="G3376" s="822" t="s">
        <v>5745</v>
      </c>
      <c r="H3376" s="831">
        <v>1</v>
      </c>
      <c r="I3376" s="831">
        <v>37</v>
      </c>
      <c r="J3376" s="822"/>
      <c r="K3376" s="822">
        <v>37</v>
      </c>
      <c r="L3376" s="831"/>
      <c r="M3376" s="831"/>
      <c r="N3376" s="822"/>
      <c r="O3376" s="822"/>
      <c r="P3376" s="831">
        <v>2</v>
      </c>
      <c r="Q3376" s="831">
        <v>76</v>
      </c>
      <c r="R3376" s="827"/>
      <c r="S3376" s="832">
        <v>38</v>
      </c>
    </row>
    <row r="3377" spans="1:19" ht="14.45" customHeight="1" x14ac:dyDescent="0.2">
      <c r="A3377" s="821" t="s">
        <v>5435</v>
      </c>
      <c r="B3377" s="822" t="s">
        <v>5824</v>
      </c>
      <c r="C3377" s="822" t="s">
        <v>602</v>
      </c>
      <c r="D3377" s="822" t="s">
        <v>2912</v>
      </c>
      <c r="E3377" s="822" t="s">
        <v>5735</v>
      </c>
      <c r="F3377" s="822" t="s">
        <v>5752</v>
      </c>
      <c r="G3377" s="822" t="s">
        <v>5753</v>
      </c>
      <c r="H3377" s="831">
        <v>62</v>
      </c>
      <c r="I3377" s="831">
        <v>11036</v>
      </c>
      <c r="J3377" s="822">
        <v>0.55047885075818037</v>
      </c>
      <c r="K3377" s="822">
        <v>178</v>
      </c>
      <c r="L3377" s="831">
        <v>112</v>
      </c>
      <c r="M3377" s="831">
        <v>20048</v>
      </c>
      <c r="N3377" s="822">
        <v>1</v>
      </c>
      <c r="O3377" s="822">
        <v>179</v>
      </c>
      <c r="P3377" s="831">
        <v>232</v>
      </c>
      <c r="Q3377" s="831">
        <v>41760</v>
      </c>
      <c r="R3377" s="827">
        <v>2.0830007980845968</v>
      </c>
      <c r="S3377" s="832">
        <v>180</v>
      </c>
    </row>
    <row r="3378" spans="1:19" ht="14.45" customHeight="1" x14ac:dyDescent="0.2">
      <c r="A3378" s="821" t="s">
        <v>5435</v>
      </c>
      <c r="B3378" s="822" t="s">
        <v>5824</v>
      </c>
      <c r="C3378" s="822" t="s">
        <v>602</v>
      </c>
      <c r="D3378" s="822" t="s">
        <v>2912</v>
      </c>
      <c r="E3378" s="822" t="s">
        <v>5735</v>
      </c>
      <c r="F3378" s="822" t="s">
        <v>5841</v>
      </c>
      <c r="G3378" s="822" t="s">
        <v>5842</v>
      </c>
      <c r="H3378" s="831">
        <v>7</v>
      </c>
      <c r="I3378" s="831">
        <v>8701</v>
      </c>
      <c r="J3378" s="822">
        <v>0.6343223736968725</v>
      </c>
      <c r="K3378" s="822">
        <v>1243</v>
      </c>
      <c r="L3378" s="831">
        <v>11</v>
      </c>
      <c r="M3378" s="831">
        <v>13717</v>
      </c>
      <c r="N3378" s="822">
        <v>1</v>
      </c>
      <c r="O3378" s="822">
        <v>1247</v>
      </c>
      <c r="P3378" s="831">
        <v>31</v>
      </c>
      <c r="Q3378" s="831">
        <v>38781</v>
      </c>
      <c r="R3378" s="827">
        <v>2.8272216957060583</v>
      </c>
      <c r="S3378" s="832">
        <v>1251</v>
      </c>
    </row>
    <row r="3379" spans="1:19" ht="14.45" customHeight="1" x14ac:dyDescent="0.2">
      <c r="A3379" s="821" t="s">
        <v>5435</v>
      </c>
      <c r="B3379" s="822" t="s">
        <v>5824</v>
      </c>
      <c r="C3379" s="822" t="s">
        <v>602</v>
      </c>
      <c r="D3379" s="822" t="s">
        <v>2912</v>
      </c>
      <c r="E3379" s="822" t="s">
        <v>5735</v>
      </c>
      <c r="F3379" s="822" t="s">
        <v>5851</v>
      </c>
      <c r="G3379" s="822" t="s">
        <v>5852</v>
      </c>
      <c r="H3379" s="831">
        <v>1</v>
      </c>
      <c r="I3379" s="831">
        <v>724</v>
      </c>
      <c r="J3379" s="822">
        <v>0.98907103825136611</v>
      </c>
      <c r="K3379" s="822">
        <v>724</v>
      </c>
      <c r="L3379" s="831">
        <v>1</v>
      </c>
      <c r="M3379" s="831">
        <v>732</v>
      </c>
      <c r="N3379" s="822">
        <v>1</v>
      </c>
      <c r="O3379" s="822">
        <v>732</v>
      </c>
      <c r="P3379" s="831">
        <v>12</v>
      </c>
      <c r="Q3379" s="831">
        <v>8892</v>
      </c>
      <c r="R3379" s="827">
        <v>12.147540983606557</v>
      </c>
      <c r="S3379" s="832">
        <v>741</v>
      </c>
    </row>
    <row r="3380" spans="1:19" ht="14.45" customHeight="1" x14ac:dyDescent="0.2">
      <c r="A3380" s="821" t="s">
        <v>5435</v>
      </c>
      <c r="B3380" s="822" t="s">
        <v>5824</v>
      </c>
      <c r="C3380" s="822" t="s">
        <v>602</v>
      </c>
      <c r="D3380" s="822" t="s">
        <v>2912</v>
      </c>
      <c r="E3380" s="822" t="s">
        <v>5735</v>
      </c>
      <c r="F3380" s="822" t="s">
        <v>5760</v>
      </c>
      <c r="G3380" s="822" t="s">
        <v>5761</v>
      </c>
      <c r="H3380" s="831">
        <v>64</v>
      </c>
      <c r="I3380" s="831">
        <v>2133.34</v>
      </c>
      <c r="J3380" s="822">
        <v>0.65306459809101658</v>
      </c>
      <c r="K3380" s="822">
        <v>33.333437500000002</v>
      </c>
      <c r="L3380" s="831">
        <v>98</v>
      </c>
      <c r="M3380" s="831">
        <v>3266.66</v>
      </c>
      <c r="N3380" s="822">
        <v>1</v>
      </c>
      <c r="O3380" s="822">
        <v>33.333265306122449</v>
      </c>
      <c r="P3380" s="831">
        <v>225</v>
      </c>
      <c r="Q3380" s="831">
        <v>7500</v>
      </c>
      <c r="R3380" s="827">
        <v>2.2959230529041896</v>
      </c>
      <c r="S3380" s="832">
        <v>33.333333333333336</v>
      </c>
    </row>
    <row r="3381" spans="1:19" ht="14.45" customHeight="1" x14ac:dyDescent="0.2">
      <c r="A3381" s="821" t="s">
        <v>5435</v>
      </c>
      <c r="B3381" s="822" t="s">
        <v>5824</v>
      </c>
      <c r="C3381" s="822" t="s">
        <v>602</v>
      </c>
      <c r="D3381" s="822" t="s">
        <v>2912</v>
      </c>
      <c r="E3381" s="822" t="s">
        <v>5735</v>
      </c>
      <c r="F3381" s="822" t="s">
        <v>5855</v>
      </c>
      <c r="G3381" s="822" t="s">
        <v>5856</v>
      </c>
      <c r="H3381" s="831"/>
      <c r="I3381" s="831"/>
      <c r="J3381" s="822"/>
      <c r="K3381" s="822"/>
      <c r="L3381" s="831">
        <v>1</v>
      </c>
      <c r="M3381" s="831">
        <v>942</v>
      </c>
      <c r="N3381" s="822">
        <v>1</v>
      </c>
      <c r="O3381" s="822">
        <v>942</v>
      </c>
      <c r="P3381" s="831"/>
      <c r="Q3381" s="831"/>
      <c r="R3381" s="827"/>
      <c r="S3381" s="832"/>
    </row>
    <row r="3382" spans="1:19" ht="14.45" customHeight="1" x14ac:dyDescent="0.2">
      <c r="A3382" s="821" t="s">
        <v>5435</v>
      </c>
      <c r="B3382" s="822" t="s">
        <v>5824</v>
      </c>
      <c r="C3382" s="822" t="s">
        <v>602</v>
      </c>
      <c r="D3382" s="822" t="s">
        <v>2912</v>
      </c>
      <c r="E3382" s="822" t="s">
        <v>5735</v>
      </c>
      <c r="F3382" s="822" t="s">
        <v>5762</v>
      </c>
      <c r="G3382" s="822" t="s">
        <v>5763</v>
      </c>
      <c r="H3382" s="831">
        <v>5</v>
      </c>
      <c r="I3382" s="831">
        <v>185</v>
      </c>
      <c r="J3382" s="822">
        <v>1.6228070175438596</v>
      </c>
      <c r="K3382" s="822">
        <v>37</v>
      </c>
      <c r="L3382" s="831">
        <v>3</v>
      </c>
      <c r="M3382" s="831">
        <v>114</v>
      </c>
      <c r="N3382" s="822">
        <v>1</v>
      </c>
      <c r="O3382" s="822">
        <v>38</v>
      </c>
      <c r="P3382" s="831">
        <v>5</v>
      </c>
      <c r="Q3382" s="831">
        <v>190</v>
      </c>
      <c r="R3382" s="827">
        <v>1.6666666666666667</v>
      </c>
      <c r="S3382" s="832">
        <v>38</v>
      </c>
    </row>
    <row r="3383" spans="1:19" ht="14.45" customHeight="1" x14ac:dyDescent="0.2">
      <c r="A3383" s="821" t="s">
        <v>5435</v>
      </c>
      <c r="B3383" s="822" t="s">
        <v>5824</v>
      </c>
      <c r="C3383" s="822" t="s">
        <v>602</v>
      </c>
      <c r="D3383" s="822" t="s">
        <v>2912</v>
      </c>
      <c r="E3383" s="822" t="s">
        <v>5735</v>
      </c>
      <c r="F3383" s="822" t="s">
        <v>5857</v>
      </c>
      <c r="G3383" s="822" t="s">
        <v>5858</v>
      </c>
      <c r="H3383" s="831">
        <v>4</v>
      </c>
      <c r="I3383" s="831">
        <v>1420</v>
      </c>
      <c r="J3383" s="822">
        <v>0.99162011173184361</v>
      </c>
      <c r="K3383" s="822">
        <v>355</v>
      </c>
      <c r="L3383" s="831">
        <v>4</v>
      </c>
      <c r="M3383" s="831">
        <v>1432</v>
      </c>
      <c r="N3383" s="822">
        <v>1</v>
      </c>
      <c r="O3383" s="822">
        <v>358</v>
      </c>
      <c r="P3383" s="831"/>
      <c r="Q3383" s="831"/>
      <c r="R3383" s="827"/>
      <c r="S3383" s="832"/>
    </row>
    <row r="3384" spans="1:19" ht="14.45" customHeight="1" x14ac:dyDescent="0.2">
      <c r="A3384" s="821" t="s">
        <v>5435</v>
      </c>
      <c r="B3384" s="822" t="s">
        <v>5824</v>
      </c>
      <c r="C3384" s="822" t="s">
        <v>602</v>
      </c>
      <c r="D3384" s="822" t="s">
        <v>2912</v>
      </c>
      <c r="E3384" s="822" t="s">
        <v>5735</v>
      </c>
      <c r="F3384" s="822" t="s">
        <v>5861</v>
      </c>
      <c r="G3384" s="822" t="s">
        <v>5862</v>
      </c>
      <c r="H3384" s="831">
        <v>2</v>
      </c>
      <c r="I3384" s="831">
        <v>1080</v>
      </c>
      <c r="J3384" s="822">
        <v>0.99447513812154698</v>
      </c>
      <c r="K3384" s="822">
        <v>540</v>
      </c>
      <c r="L3384" s="831">
        <v>2</v>
      </c>
      <c r="M3384" s="831">
        <v>1086</v>
      </c>
      <c r="N3384" s="822">
        <v>1</v>
      </c>
      <c r="O3384" s="822">
        <v>543</v>
      </c>
      <c r="P3384" s="831">
        <v>1</v>
      </c>
      <c r="Q3384" s="831">
        <v>547</v>
      </c>
      <c r="R3384" s="827">
        <v>0.50368324125230202</v>
      </c>
      <c r="S3384" s="832">
        <v>547</v>
      </c>
    </row>
    <row r="3385" spans="1:19" ht="14.45" customHeight="1" x14ac:dyDescent="0.2">
      <c r="A3385" s="821" t="s">
        <v>5435</v>
      </c>
      <c r="B3385" s="822" t="s">
        <v>5824</v>
      </c>
      <c r="C3385" s="822" t="s">
        <v>602</v>
      </c>
      <c r="D3385" s="822" t="s">
        <v>2912</v>
      </c>
      <c r="E3385" s="822" t="s">
        <v>5735</v>
      </c>
      <c r="F3385" s="822" t="s">
        <v>5776</v>
      </c>
      <c r="G3385" s="822" t="s">
        <v>5777</v>
      </c>
      <c r="H3385" s="831"/>
      <c r="I3385" s="831"/>
      <c r="J3385" s="822"/>
      <c r="K3385" s="822"/>
      <c r="L3385" s="831"/>
      <c r="M3385" s="831"/>
      <c r="N3385" s="822"/>
      <c r="O3385" s="822"/>
      <c r="P3385" s="831">
        <v>2</v>
      </c>
      <c r="Q3385" s="831">
        <v>124</v>
      </c>
      <c r="R3385" s="827"/>
      <c r="S3385" s="832">
        <v>62</v>
      </c>
    </row>
    <row r="3386" spans="1:19" ht="14.45" customHeight="1" x14ac:dyDescent="0.2">
      <c r="A3386" s="821" t="s">
        <v>5435</v>
      </c>
      <c r="B3386" s="822" t="s">
        <v>5824</v>
      </c>
      <c r="C3386" s="822" t="s">
        <v>602</v>
      </c>
      <c r="D3386" s="822" t="s">
        <v>2912</v>
      </c>
      <c r="E3386" s="822" t="s">
        <v>5735</v>
      </c>
      <c r="F3386" s="822" t="s">
        <v>5863</v>
      </c>
      <c r="G3386" s="822" t="s">
        <v>5864</v>
      </c>
      <c r="H3386" s="831">
        <v>17</v>
      </c>
      <c r="I3386" s="831">
        <v>65144</v>
      </c>
      <c r="J3386" s="822">
        <v>0.77131828838002325</v>
      </c>
      <c r="K3386" s="822">
        <v>3832</v>
      </c>
      <c r="L3386" s="831">
        <v>22</v>
      </c>
      <c r="M3386" s="831">
        <v>84458</v>
      </c>
      <c r="N3386" s="822">
        <v>1</v>
      </c>
      <c r="O3386" s="822">
        <v>3839</v>
      </c>
      <c r="P3386" s="831">
        <v>16</v>
      </c>
      <c r="Q3386" s="831">
        <v>61520</v>
      </c>
      <c r="R3386" s="827">
        <v>0.72840938691420587</v>
      </c>
      <c r="S3386" s="832">
        <v>3845</v>
      </c>
    </row>
    <row r="3387" spans="1:19" ht="14.45" customHeight="1" x14ac:dyDescent="0.2">
      <c r="A3387" s="821" t="s">
        <v>5435</v>
      </c>
      <c r="B3387" s="822" t="s">
        <v>5824</v>
      </c>
      <c r="C3387" s="822" t="s">
        <v>602</v>
      </c>
      <c r="D3387" s="822" t="s">
        <v>2912</v>
      </c>
      <c r="E3387" s="822" t="s">
        <v>5735</v>
      </c>
      <c r="F3387" s="822" t="s">
        <v>5865</v>
      </c>
      <c r="G3387" s="822" t="s">
        <v>5866</v>
      </c>
      <c r="H3387" s="831">
        <v>5</v>
      </c>
      <c r="I3387" s="831">
        <v>9725</v>
      </c>
      <c r="J3387" s="822">
        <v>0.1466817496229261</v>
      </c>
      <c r="K3387" s="822">
        <v>1945</v>
      </c>
      <c r="L3387" s="831">
        <v>34</v>
      </c>
      <c r="M3387" s="831">
        <v>66300</v>
      </c>
      <c r="N3387" s="822">
        <v>1</v>
      </c>
      <c r="O3387" s="822">
        <v>1950</v>
      </c>
      <c r="P3387" s="831">
        <v>51</v>
      </c>
      <c r="Q3387" s="831">
        <v>99654</v>
      </c>
      <c r="R3387" s="827">
        <v>1.503076923076923</v>
      </c>
      <c r="S3387" s="832">
        <v>1954</v>
      </c>
    </row>
    <row r="3388" spans="1:19" ht="14.45" customHeight="1" x14ac:dyDescent="0.2">
      <c r="A3388" s="821" t="s">
        <v>5435</v>
      </c>
      <c r="B3388" s="822" t="s">
        <v>5824</v>
      </c>
      <c r="C3388" s="822" t="s">
        <v>602</v>
      </c>
      <c r="D3388" s="822" t="s">
        <v>2912</v>
      </c>
      <c r="E3388" s="822" t="s">
        <v>5735</v>
      </c>
      <c r="F3388" s="822" t="s">
        <v>5867</v>
      </c>
      <c r="G3388" s="822" t="s">
        <v>5868</v>
      </c>
      <c r="H3388" s="831">
        <v>1</v>
      </c>
      <c r="I3388" s="831">
        <v>301</v>
      </c>
      <c r="J3388" s="822">
        <v>0.49506578947368424</v>
      </c>
      <c r="K3388" s="822">
        <v>301</v>
      </c>
      <c r="L3388" s="831">
        <v>2</v>
      </c>
      <c r="M3388" s="831">
        <v>608</v>
      </c>
      <c r="N3388" s="822">
        <v>1</v>
      </c>
      <c r="O3388" s="822">
        <v>304</v>
      </c>
      <c r="P3388" s="831"/>
      <c r="Q3388" s="831"/>
      <c r="R3388" s="827"/>
      <c r="S3388" s="832"/>
    </row>
    <row r="3389" spans="1:19" ht="14.45" customHeight="1" x14ac:dyDescent="0.2">
      <c r="A3389" s="821" t="s">
        <v>5435</v>
      </c>
      <c r="B3389" s="822" t="s">
        <v>5824</v>
      </c>
      <c r="C3389" s="822" t="s">
        <v>602</v>
      </c>
      <c r="D3389" s="822" t="s">
        <v>2912</v>
      </c>
      <c r="E3389" s="822" t="s">
        <v>5735</v>
      </c>
      <c r="F3389" s="822" t="s">
        <v>5869</v>
      </c>
      <c r="G3389" s="822" t="s">
        <v>5870</v>
      </c>
      <c r="H3389" s="831"/>
      <c r="I3389" s="831"/>
      <c r="J3389" s="822"/>
      <c r="K3389" s="822"/>
      <c r="L3389" s="831">
        <v>1</v>
      </c>
      <c r="M3389" s="831">
        <v>161</v>
      </c>
      <c r="N3389" s="822">
        <v>1</v>
      </c>
      <c r="O3389" s="822">
        <v>161</v>
      </c>
      <c r="P3389" s="831"/>
      <c r="Q3389" s="831"/>
      <c r="R3389" s="827"/>
      <c r="S3389" s="832"/>
    </row>
    <row r="3390" spans="1:19" ht="14.45" customHeight="1" x14ac:dyDescent="0.2">
      <c r="A3390" s="821" t="s">
        <v>5435</v>
      </c>
      <c r="B3390" s="822" t="s">
        <v>5824</v>
      </c>
      <c r="C3390" s="822" t="s">
        <v>602</v>
      </c>
      <c r="D3390" s="822" t="s">
        <v>5433</v>
      </c>
      <c r="E3390" s="822" t="s">
        <v>5703</v>
      </c>
      <c r="F3390" s="822" t="s">
        <v>5838</v>
      </c>
      <c r="G3390" s="822" t="s">
        <v>5839</v>
      </c>
      <c r="H3390" s="831"/>
      <c r="I3390" s="831"/>
      <c r="J3390" s="822"/>
      <c r="K3390" s="822"/>
      <c r="L3390" s="831">
        <v>1</v>
      </c>
      <c r="M3390" s="831">
        <v>1566.58</v>
      </c>
      <c r="N3390" s="822">
        <v>1</v>
      </c>
      <c r="O3390" s="822">
        <v>1566.58</v>
      </c>
      <c r="P3390" s="831"/>
      <c r="Q3390" s="831"/>
      <c r="R3390" s="827"/>
      <c r="S3390" s="832"/>
    </row>
    <row r="3391" spans="1:19" ht="14.45" customHeight="1" x14ac:dyDescent="0.2">
      <c r="A3391" s="821" t="s">
        <v>5435</v>
      </c>
      <c r="B3391" s="822" t="s">
        <v>5824</v>
      </c>
      <c r="C3391" s="822" t="s">
        <v>602</v>
      </c>
      <c r="D3391" s="822" t="s">
        <v>5433</v>
      </c>
      <c r="E3391" s="822" t="s">
        <v>5735</v>
      </c>
      <c r="F3391" s="822" t="s">
        <v>5744</v>
      </c>
      <c r="G3391" s="822" t="s">
        <v>5745</v>
      </c>
      <c r="H3391" s="831">
        <v>1</v>
      </c>
      <c r="I3391" s="831">
        <v>37</v>
      </c>
      <c r="J3391" s="822">
        <v>0.97368421052631582</v>
      </c>
      <c r="K3391" s="822">
        <v>37</v>
      </c>
      <c r="L3391" s="831">
        <v>1</v>
      </c>
      <c r="M3391" s="831">
        <v>38</v>
      </c>
      <c r="N3391" s="822">
        <v>1</v>
      </c>
      <c r="O3391" s="822">
        <v>38</v>
      </c>
      <c r="P3391" s="831"/>
      <c r="Q3391" s="831"/>
      <c r="R3391" s="827"/>
      <c r="S3391" s="832"/>
    </row>
    <row r="3392" spans="1:19" ht="14.45" customHeight="1" x14ac:dyDescent="0.2">
      <c r="A3392" s="821" t="s">
        <v>5435</v>
      </c>
      <c r="B3392" s="822" t="s">
        <v>5824</v>
      </c>
      <c r="C3392" s="822" t="s">
        <v>602</v>
      </c>
      <c r="D3392" s="822" t="s">
        <v>5433</v>
      </c>
      <c r="E3392" s="822" t="s">
        <v>5735</v>
      </c>
      <c r="F3392" s="822" t="s">
        <v>5752</v>
      </c>
      <c r="G3392" s="822" t="s">
        <v>5753</v>
      </c>
      <c r="H3392" s="831">
        <v>10</v>
      </c>
      <c r="I3392" s="831">
        <v>1780</v>
      </c>
      <c r="J3392" s="822">
        <v>0.43235365557444744</v>
      </c>
      <c r="K3392" s="822">
        <v>178</v>
      </c>
      <c r="L3392" s="831">
        <v>23</v>
      </c>
      <c r="M3392" s="831">
        <v>4117</v>
      </c>
      <c r="N3392" s="822">
        <v>1</v>
      </c>
      <c r="O3392" s="822">
        <v>179</v>
      </c>
      <c r="P3392" s="831"/>
      <c r="Q3392" s="831"/>
      <c r="R3392" s="827"/>
      <c r="S3392" s="832"/>
    </row>
    <row r="3393" spans="1:19" ht="14.45" customHeight="1" x14ac:dyDescent="0.2">
      <c r="A3393" s="821" t="s">
        <v>5435</v>
      </c>
      <c r="B3393" s="822" t="s">
        <v>5824</v>
      </c>
      <c r="C3393" s="822" t="s">
        <v>602</v>
      </c>
      <c r="D3393" s="822" t="s">
        <v>5433</v>
      </c>
      <c r="E3393" s="822" t="s">
        <v>5735</v>
      </c>
      <c r="F3393" s="822" t="s">
        <v>5841</v>
      </c>
      <c r="G3393" s="822" t="s">
        <v>5842</v>
      </c>
      <c r="H3393" s="831">
        <v>5</v>
      </c>
      <c r="I3393" s="831">
        <v>6215</v>
      </c>
      <c r="J3393" s="822">
        <v>0.62299518845228552</v>
      </c>
      <c r="K3393" s="822">
        <v>1243</v>
      </c>
      <c r="L3393" s="831">
        <v>8</v>
      </c>
      <c r="M3393" s="831">
        <v>9976</v>
      </c>
      <c r="N3393" s="822">
        <v>1</v>
      </c>
      <c r="O3393" s="822">
        <v>1247</v>
      </c>
      <c r="P3393" s="831"/>
      <c r="Q3393" s="831"/>
      <c r="R3393" s="827"/>
      <c r="S3393" s="832"/>
    </row>
    <row r="3394" spans="1:19" ht="14.45" customHeight="1" x14ac:dyDescent="0.2">
      <c r="A3394" s="821" t="s">
        <v>5435</v>
      </c>
      <c r="B3394" s="822" t="s">
        <v>5824</v>
      </c>
      <c r="C3394" s="822" t="s">
        <v>602</v>
      </c>
      <c r="D3394" s="822" t="s">
        <v>5433</v>
      </c>
      <c r="E3394" s="822" t="s">
        <v>5735</v>
      </c>
      <c r="F3394" s="822" t="s">
        <v>5845</v>
      </c>
      <c r="G3394" s="822" t="s">
        <v>5846</v>
      </c>
      <c r="H3394" s="831">
        <v>1</v>
      </c>
      <c r="I3394" s="831">
        <v>632</v>
      </c>
      <c r="J3394" s="822"/>
      <c r="K3394" s="822">
        <v>632</v>
      </c>
      <c r="L3394" s="831"/>
      <c r="M3394" s="831"/>
      <c r="N3394" s="822"/>
      <c r="O3394" s="822"/>
      <c r="P3394" s="831"/>
      <c r="Q3394" s="831"/>
      <c r="R3394" s="827"/>
      <c r="S3394" s="832"/>
    </row>
    <row r="3395" spans="1:19" ht="14.45" customHeight="1" x14ac:dyDescent="0.2">
      <c r="A3395" s="821" t="s">
        <v>5435</v>
      </c>
      <c r="B3395" s="822" t="s">
        <v>5824</v>
      </c>
      <c r="C3395" s="822" t="s">
        <v>602</v>
      </c>
      <c r="D3395" s="822" t="s">
        <v>5433</v>
      </c>
      <c r="E3395" s="822" t="s">
        <v>5735</v>
      </c>
      <c r="F3395" s="822" t="s">
        <v>5877</v>
      </c>
      <c r="G3395" s="822" t="s">
        <v>5878</v>
      </c>
      <c r="H3395" s="831"/>
      <c r="I3395" s="831"/>
      <c r="J3395" s="822"/>
      <c r="K3395" s="822"/>
      <c r="L3395" s="831">
        <v>2</v>
      </c>
      <c r="M3395" s="831">
        <v>12324</v>
      </c>
      <c r="N3395" s="822">
        <v>1</v>
      </c>
      <c r="O3395" s="822">
        <v>6162</v>
      </c>
      <c r="P3395" s="831"/>
      <c r="Q3395" s="831"/>
      <c r="R3395" s="827"/>
      <c r="S3395" s="832"/>
    </row>
    <row r="3396" spans="1:19" ht="14.45" customHeight="1" x14ac:dyDescent="0.2">
      <c r="A3396" s="821" t="s">
        <v>5435</v>
      </c>
      <c r="B3396" s="822" t="s">
        <v>5824</v>
      </c>
      <c r="C3396" s="822" t="s">
        <v>602</v>
      </c>
      <c r="D3396" s="822" t="s">
        <v>5433</v>
      </c>
      <c r="E3396" s="822" t="s">
        <v>5735</v>
      </c>
      <c r="F3396" s="822" t="s">
        <v>5851</v>
      </c>
      <c r="G3396" s="822" t="s">
        <v>5852</v>
      </c>
      <c r="H3396" s="831"/>
      <c r="I3396" s="831"/>
      <c r="J3396" s="822"/>
      <c r="K3396" s="822"/>
      <c r="L3396" s="831">
        <v>1</v>
      </c>
      <c r="M3396" s="831">
        <v>732</v>
      </c>
      <c r="N3396" s="822">
        <v>1</v>
      </c>
      <c r="O3396" s="822">
        <v>732</v>
      </c>
      <c r="P3396" s="831"/>
      <c r="Q3396" s="831"/>
      <c r="R3396" s="827"/>
      <c r="S3396" s="832"/>
    </row>
    <row r="3397" spans="1:19" ht="14.45" customHeight="1" x14ac:dyDescent="0.2">
      <c r="A3397" s="821" t="s">
        <v>5435</v>
      </c>
      <c r="B3397" s="822" t="s">
        <v>5824</v>
      </c>
      <c r="C3397" s="822" t="s">
        <v>602</v>
      </c>
      <c r="D3397" s="822" t="s">
        <v>5433</v>
      </c>
      <c r="E3397" s="822" t="s">
        <v>5735</v>
      </c>
      <c r="F3397" s="822" t="s">
        <v>5760</v>
      </c>
      <c r="G3397" s="822" t="s">
        <v>5761</v>
      </c>
      <c r="H3397" s="831">
        <v>10</v>
      </c>
      <c r="I3397" s="831">
        <v>333.33000000000004</v>
      </c>
      <c r="J3397" s="822">
        <v>0.4347763705375195</v>
      </c>
      <c r="K3397" s="822">
        <v>33.333000000000006</v>
      </c>
      <c r="L3397" s="831">
        <v>23</v>
      </c>
      <c r="M3397" s="831">
        <v>766.67</v>
      </c>
      <c r="N3397" s="822">
        <v>1</v>
      </c>
      <c r="O3397" s="822">
        <v>33.333478260869562</v>
      </c>
      <c r="P3397" s="831"/>
      <c r="Q3397" s="831"/>
      <c r="R3397" s="827"/>
      <c r="S3397" s="832"/>
    </row>
    <row r="3398" spans="1:19" ht="14.45" customHeight="1" x14ac:dyDescent="0.2">
      <c r="A3398" s="821" t="s">
        <v>5435</v>
      </c>
      <c r="B3398" s="822" t="s">
        <v>5824</v>
      </c>
      <c r="C3398" s="822" t="s">
        <v>602</v>
      </c>
      <c r="D3398" s="822" t="s">
        <v>5433</v>
      </c>
      <c r="E3398" s="822" t="s">
        <v>5735</v>
      </c>
      <c r="F3398" s="822" t="s">
        <v>5855</v>
      </c>
      <c r="G3398" s="822" t="s">
        <v>5856</v>
      </c>
      <c r="H3398" s="831"/>
      <c r="I3398" s="831"/>
      <c r="J3398" s="822"/>
      <c r="K3398" s="822"/>
      <c r="L3398" s="831">
        <v>2</v>
      </c>
      <c r="M3398" s="831">
        <v>1884</v>
      </c>
      <c r="N3398" s="822">
        <v>1</v>
      </c>
      <c r="O3398" s="822">
        <v>942</v>
      </c>
      <c r="P3398" s="831"/>
      <c r="Q3398" s="831"/>
      <c r="R3398" s="827"/>
      <c r="S3398" s="832"/>
    </row>
    <row r="3399" spans="1:19" ht="14.45" customHeight="1" x14ac:dyDescent="0.2">
      <c r="A3399" s="821" t="s">
        <v>5435</v>
      </c>
      <c r="B3399" s="822" t="s">
        <v>5824</v>
      </c>
      <c r="C3399" s="822" t="s">
        <v>602</v>
      </c>
      <c r="D3399" s="822" t="s">
        <v>5433</v>
      </c>
      <c r="E3399" s="822" t="s">
        <v>5735</v>
      </c>
      <c r="F3399" s="822" t="s">
        <v>5762</v>
      </c>
      <c r="G3399" s="822" t="s">
        <v>5763</v>
      </c>
      <c r="H3399" s="831">
        <v>1</v>
      </c>
      <c r="I3399" s="831">
        <v>37</v>
      </c>
      <c r="J3399" s="822"/>
      <c r="K3399" s="822">
        <v>37</v>
      </c>
      <c r="L3399" s="831"/>
      <c r="M3399" s="831"/>
      <c r="N3399" s="822"/>
      <c r="O3399" s="822"/>
      <c r="P3399" s="831"/>
      <c r="Q3399" s="831"/>
      <c r="R3399" s="827"/>
      <c r="S3399" s="832"/>
    </row>
    <row r="3400" spans="1:19" ht="14.45" customHeight="1" x14ac:dyDescent="0.2">
      <c r="A3400" s="821" t="s">
        <v>5435</v>
      </c>
      <c r="B3400" s="822" t="s">
        <v>5824</v>
      </c>
      <c r="C3400" s="822" t="s">
        <v>602</v>
      </c>
      <c r="D3400" s="822" t="s">
        <v>5433</v>
      </c>
      <c r="E3400" s="822" t="s">
        <v>5735</v>
      </c>
      <c r="F3400" s="822" t="s">
        <v>5863</v>
      </c>
      <c r="G3400" s="822" t="s">
        <v>5864</v>
      </c>
      <c r="H3400" s="831"/>
      <c r="I3400" s="831"/>
      <c r="J3400" s="822"/>
      <c r="K3400" s="822"/>
      <c r="L3400" s="831">
        <v>3</v>
      </c>
      <c r="M3400" s="831">
        <v>11517</v>
      </c>
      <c r="N3400" s="822">
        <v>1</v>
      </c>
      <c r="O3400" s="822">
        <v>3839</v>
      </c>
      <c r="P3400" s="831"/>
      <c r="Q3400" s="831"/>
      <c r="R3400" s="827"/>
      <c r="S3400" s="832"/>
    </row>
    <row r="3401" spans="1:19" ht="14.45" customHeight="1" x14ac:dyDescent="0.2">
      <c r="A3401" s="821" t="s">
        <v>5435</v>
      </c>
      <c r="B3401" s="822" t="s">
        <v>5824</v>
      </c>
      <c r="C3401" s="822" t="s">
        <v>602</v>
      </c>
      <c r="D3401" s="822" t="s">
        <v>5433</v>
      </c>
      <c r="E3401" s="822" t="s">
        <v>5735</v>
      </c>
      <c r="F3401" s="822" t="s">
        <v>5865</v>
      </c>
      <c r="G3401" s="822" t="s">
        <v>5866</v>
      </c>
      <c r="H3401" s="831">
        <v>1</v>
      </c>
      <c r="I3401" s="831">
        <v>1945</v>
      </c>
      <c r="J3401" s="822">
        <v>0.14249084249084248</v>
      </c>
      <c r="K3401" s="822">
        <v>1945</v>
      </c>
      <c r="L3401" s="831">
        <v>7</v>
      </c>
      <c r="M3401" s="831">
        <v>13650</v>
      </c>
      <c r="N3401" s="822">
        <v>1</v>
      </c>
      <c r="O3401" s="822">
        <v>1950</v>
      </c>
      <c r="P3401" s="831"/>
      <c r="Q3401" s="831"/>
      <c r="R3401" s="827"/>
      <c r="S3401" s="832"/>
    </row>
    <row r="3402" spans="1:19" ht="14.45" customHeight="1" x14ac:dyDescent="0.2">
      <c r="A3402" s="821" t="s">
        <v>5435</v>
      </c>
      <c r="B3402" s="822" t="s">
        <v>5824</v>
      </c>
      <c r="C3402" s="822" t="s">
        <v>602</v>
      </c>
      <c r="D3402" s="822" t="s">
        <v>2889</v>
      </c>
      <c r="E3402" s="822" t="s">
        <v>5703</v>
      </c>
      <c r="F3402" s="822" t="s">
        <v>5838</v>
      </c>
      <c r="G3402" s="822" t="s">
        <v>5839</v>
      </c>
      <c r="H3402" s="831"/>
      <c r="I3402" s="831"/>
      <c r="J3402" s="822"/>
      <c r="K3402" s="822"/>
      <c r="L3402" s="831"/>
      <c r="M3402" s="831"/>
      <c r="N3402" s="822"/>
      <c r="O3402" s="822"/>
      <c r="P3402" s="831">
        <v>1</v>
      </c>
      <c r="Q3402" s="831">
        <v>1566.58</v>
      </c>
      <c r="R3402" s="827"/>
      <c r="S3402" s="832">
        <v>1566.58</v>
      </c>
    </row>
    <row r="3403" spans="1:19" ht="14.45" customHeight="1" x14ac:dyDescent="0.2">
      <c r="A3403" s="821" t="s">
        <v>5435</v>
      </c>
      <c r="B3403" s="822" t="s">
        <v>5824</v>
      </c>
      <c r="C3403" s="822" t="s">
        <v>602</v>
      </c>
      <c r="D3403" s="822" t="s">
        <v>2889</v>
      </c>
      <c r="E3403" s="822" t="s">
        <v>5735</v>
      </c>
      <c r="F3403" s="822" t="s">
        <v>5744</v>
      </c>
      <c r="G3403" s="822" t="s">
        <v>5745</v>
      </c>
      <c r="H3403" s="831"/>
      <c r="I3403" s="831"/>
      <c r="J3403" s="822"/>
      <c r="K3403" s="822"/>
      <c r="L3403" s="831"/>
      <c r="M3403" s="831"/>
      <c r="N3403" s="822"/>
      <c r="O3403" s="822"/>
      <c r="P3403" s="831">
        <v>2</v>
      </c>
      <c r="Q3403" s="831">
        <v>76</v>
      </c>
      <c r="R3403" s="827"/>
      <c r="S3403" s="832">
        <v>38</v>
      </c>
    </row>
    <row r="3404" spans="1:19" ht="14.45" customHeight="1" x14ac:dyDescent="0.2">
      <c r="A3404" s="821" t="s">
        <v>5435</v>
      </c>
      <c r="B3404" s="822" t="s">
        <v>5824</v>
      </c>
      <c r="C3404" s="822" t="s">
        <v>602</v>
      </c>
      <c r="D3404" s="822" t="s">
        <v>2889</v>
      </c>
      <c r="E3404" s="822" t="s">
        <v>5735</v>
      </c>
      <c r="F3404" s="822" t="s">
        <v>5752</v>
      </c>
      <c r="G3404" s="822" t="s">
        <v>5753</v>
      </c>
      <c r="H3404" s="831"/>
      <c r="I3404" s="831"/>
      <c r="J3404" s="822"/>
      <c r="K3404" s="822"/>
      <c r="L3404" s="831"/>
      <c r="M3404" s="831"/>
      <c r="N3404" s="822"/>
      <c r="O3404" s="822"/>
      <c r="P3404" s="831">
        <v>5</v>
      </c>
      <c r="Q3404" s="831">
        <v>900</v>
      </c>
      <c r="R3404" s="827"/>
      <c r="S3404" s="832">
        <v>180</v>
      </c>
    </row>
    <row r="3405" spans="1:19" ht="14.45" customHeight="1" x14ac:dyDescent="0.2">
      <c r="A3405" s="821" t="s">
        <v>5435</v>
      </c>
      <c r="B3405" s="822" t="s">
        <v>5824</v>
      </c>
      <c r="C3405" s="822" t="s">
        <v>602</v>
      </c>
      <c r="D3405" s="822" t="s">
        <v>2889</v>
      </c>
      <c r="E3405" s="822" t="s">
        <v>5735</v>
      </c>
      <c r="F3405" s="822" t="s">
        <v>5841</v>
      </c>
      <c r="G3405" s="822" t="s">
        <v>5842</v>
      </c>
      <c r="H3405" s="831"/>
      <c r="I3405" s="831"/>
      <c r="J3405" s="822"/>
      <c r="K3405" s="822"/>
      <c r="L3405" s="831"/>
      <c r="M3405" s="831"/>
      <c r="N3405" s="822"/>
      <c r="O3405" s="822"/>
      <c r="P3405" s="831">
        <v>1</v>
      </c>
      <c r="Q3405" s="831">
        <v>1251</v>
      </c>
      <c r="R3405" s="827"/>
      <c r="S3405" s="832">
        <v>1251</v>
      </c>
    </row>
    <row r="3406" spans="1:19" ht="14.45" customHeight="1" x14ac:dyDescent="0.2">
      <c r="A3406" s="821" t="s">
        <v>5435</v>
      </c>
      <c r="B3406" s="822" t="s">
        <v>5824</v>
      </c>
      <c r="C3406" s="822" t="s">
        <v>602</v>
      </c>
      <c r="D3406" s="822" t="s">
        <v>2889</v>
      </c>
      <c r="E3406" s="822" t="s">
        <v>5735</v>
      </c>
      <c r="F3406" s="822" t="s">
        <v>5845</v>
      </c>
      <c r="G3406" s="822" t="s">
        <v>5846</v>
      </c>
      <c r="H3406" s="831"/>
      <c r="I3406" s="831"/>
      <c r="J3406" s="822"/>
      <c r="K3406" s="822"/>
      <c r="L3406" s="831"/>
      <c r="M3406" s="831"/>
      <c r="N3406" s="822"/>
      <c r="O3406" s="822"/>
      <c r="P3406" s="831">
        <v>1</v>
      </c>
      <c r="Q3406" s="831">
        <v>634</v>
      </c>
      <c r="R3406" s="827"/>
      <c r="S3406" s="832">
        <v>634</v>
      </c>
    </row>
    <row r="3407" spans="1:19" ht="14.45" customHeight="1" x14ac:dyDescent="0.2">
      <c r="A3407" s="821" t="s">
        <v>5435</v>
      </c>
      <c r="B3407" s="822" t="s">
        <v>5824</v>
      </c>
      <c r="C3407" s="822" t="s">
        <v>602</v>
      </c>
      <c r="D3407" s="822" t="s">
        <v>2889</v>
      </c>
      <c r="E3407" s="822" t="s">
        <v>5735</v>
      </c>
      <c r="F3407" s="822" t="s">
        <v>5851</v>
      </c>
      <c r="G3407" s="822" t="s">
        <v>5852</v>
      </c>
      <c r="H3407" s="831"/>
      <c r="I3407" s="831"/>
      <c r="J3407" s="822"/>
      <c r="K3407" s="822"/>
      <c r="L3407" s="831"/>
      <c r="M3407" s="831"/>
      <c r="N3407" s="822"/>
      <c r="O3407" s="822"/>
      <c r="P3407" s="831">
        <v>1</v>
      </c>
      <c r="Q3407" s="831">
        <v>741</v>
      </c>
      <c r="R3407" s="827"/>
      <c r="S3407" s="832">
        <v>741</v>
      </c>
    </row>
    <row r="3408" spans="1:19" ht="14.45" customHeight="1" x14ac:dyDescent="0.2">
      <c r="A3408" s="821" t="s">
        <v>5435</v>
      </c>
      <c r="B3408" s="822" t="s">
        <v>5824</v>
      </c>
      <c r="C3408" s="822" t="s">
        <v>602</v>
      </c>
      <c r="D3408" s="822" t="s">
        <v>2889</v>
      </c>
      <c r="E3408" s="822" t="s">
        <v>5735</v>
      </c>
      <c r="F3408" s="822" t="s">
        <v>5853</v>
      </c>
      <c r="G3408" s="822" t="s">
        <v>5854</v>
      </c>
      <c r="H3408" s="831"/>
      <c r="I3408" s="831"/>
      <c r="J3408" s="822"/>
      <c r="K3408" s="822"/>
      <c r="L3408" s="831"/>
      <c r="M3408" s="831"/>
      <c r="N3408" s="822"/>
      <c r="O3408" s="822"/>
      <c r="P3408" s="831">
        <v>1</v>
      </c>
      <c r="Q3408" s="831">
        <v>882</v>
      </c>
      <c r="R3408" s="827"/>
      <c r="S3408" s="832">
        <v>882</v>
      </c>
    </row>
    <row r="3409" spans="1:19" ht="14.45" customHeight="1" x14ac:dyDescent="0.2">
      <c r="A3409" s="821" t="s">
        <v>5435</v>
      </c>
      <c r="B3409" s="822" t="s">
        <v>5824</v>
      </c>
      <c r="C3409" s="822" t="s">
        <v>602</v>
      </c>
      <c r="D3409" s="822" t="s">
        <v>2889</v>
      </c>
      <c r="E3409" s="822" t="s">
        <v>5735</v>
      </c>
      <c r="F3409" s="822" t="s">
        <v>5760</v>
      </c>
      <c r="G3409" s="822" t="s">
        <v>5761</v>
      </c>
      <c r="H3409" s="831"/>
      <c r="I3409" s="831"/>
      <c r="J3409" s="822"/>
      <c r="K3409" s="822"/>
      <c r="L3409" s="831"/>
      <c r="M3409" s="831"/>
      <c r="N3409" s="822"/>
      <c r="O3409" s="822"/>
      <c r="P3409" s="831">
        <v>14</v>
      </c>
      <c r="Q3409" s="831">
        <v>466.68</v>
      </c>
      <c r="R3409" s="827"/>
      <c r="S3409" s="832">
        <v>33.334285714285713</v>
      </c>
    </row>
    <row r="3410" spans="1:19" ht="14.45" customHeight="1" x14ac:dyDescent="0.2">
      <c r="A3410" s="821" t="s">
        <v>5435</v>
      </c>
      <c r="B3410" s="822" t="s">
        <v>5824</v>
      </c>
      <c r="C3410" s="822" t="s">
        <v>602</v>
      </c>
      <c r="D3410" s="822" t="s">
        <v>2889</v>
      </c>
      <c r="E3410" s="822" t="s">
        <v>5735</v>
      </c>
      <c r="F3410" s="822" t="s">
        <v>5857</v>
      </c>
      <c r="G3410" s="822" t="s">
        <v>5858</v>
      </c>
      <c r="H3410" s="831"/>
      <c r="I3410" s="831"/>
      <c r="J3410" s="822"/>
      <c r="K3410" s="822"/>
      <c r="L3410" s="831"/>
      <c r="M3410" s="831"/>
      <c r="N3410" s="822"/>
      <c r="O3410" s="822"/>
      <c r="P3410" s="831">
        <v>6</v>
      </c>
      <c r="Q3410" s="831">
        <v>2160</v>
      </c>
      <c r="R3410" s="827"/>
      <c r="S3410" s="832">
        <v>360</v>
      </c>
    </row>
    <row r="3411" spans="1:19" ht="14.45" customHeight="1" x14ac:dyDescent="0.2">
      <c r="A3411" s="821" t="s">
        <v>5435</v>
      </c>
      <c r="B3411" s="822" t="s">
        <v>5824</v>
      </c>
      <c r="C3411" s="822" t="s">
        <v>602</v>
      </c>
      <c r="D3411" s="822" t="s">
        <v>2889</v>
      </c>
      <c r="E3411" s="822" t="s">
        <v>5735</v>
      </c>
      <c r="F3411" s="822" t="s">
        <v>5859</v>
      </c>
      <c r="G3411" s="822" t="s">
        <v>5860</v>
      </c>
      <c r="H3411" s="831"/>
      <c r="I3411" s="831"/>
      <c r="J3411" s="822"/>
      <c r="K3411" s="822"/>
      <c r="L3411" s="831"/>
      <c r="M3411" s="831"/>
      <c r="N3411" s="822"/>
      <c r="O3411" s="822"/>
      <c r="P3411" s="831">
        <v>3</v>
      </c>
      <c r="Q3411" s="831">
        <v>2133</v>
      </c>
      <c r="R3411" s="827"/>
      <c r="S3411" s="832">
        <v>711</v>
      </c>
    </row>
    <row r="3412" spans="1:19" ht="14.45" customHeight="1" x14ac:dyDescent="0.2">
      <c r="A3412" s="821" t="s">
        <v>5435</v>
      </c>
      <c r="B3412" s="822" t="s">
        <v>5824</v>
      </c>
      <c r="C3412" s="822" t="s">
        <v>602</v>
      </c>
      <c r="D3412" s="822" t="s">
        <v>2889</v>
      </c>
      <c r="E3412" s="822" t="s">
        <v>5735</v>
      </c>
      <c r="F3412" s="822" t="s">
        <v>5863</v>
      </c>
      <c r="G3412" s="822" t="s">
        <v>5864</v>
      </c>
      <c r="H3412" s="831"/>
      <c r="I3412" s="831"/>
      <c r="J3412" s="822"/>
      <c r="K3412" s="822"/>
      <c r="L3412" s="831"/>
      <c r="M3412" s="831"/>
      <c r="N3412" s="822"/>
      <c r="O3412" s="822"/>
      <c r="P3412" s="831">
        <v>3</v>
      </c>
      <c r="Q3412" s="831">
        <v>11535</v>
      </c>
      <c r="R3412" s="827"/>
      <c r="S3412" s="832">
        <v>3845</v>
      </c>
    </row>
    <row r="3413" spans="1:19" ht="14.45" customHeight="1" x14ac:dyDescent="0.2">
      <c r="A3413" s="821" t="s">
        <v>5435</v>
      </c>
      <c r="B3413" s="822" t="s">
        <v>5824</v>
      </c>
      <c r="C3413" s="822" t="s">
        <v>602</v>
      </c>
      <c r="D3413" s="822" t="s">
        <v>2889</v>
      </c>
      <c r="E3413" s="822" t="s">
        <v>5735</v>
      </c>
      <c r="F3413" s="822" t="s">
        <v>5865</v>
      </c>
      <c r="G3413" s="822" t="s">
        <v>5866</v>
      </c>
      <c r="H3413" s="831"/>
      <c r="I3413" s="831"/>
      <c r="J3413" s="822"/>
      <c r="K3413" s="822"/>
      <c r="L3413" s="831"/>
      <c r="M3413" s="831"/>
      <c r="N3413" s="822"/>
      <c r="O3413" s="822"/>
      <c r="P3413" s="831">
        <v>9</v>
      </c>
      <c r="Q3413" s="831">
        <v>17586</v>
      </c>
      <c r="R3413" s="827"/>
      <c r="S3413" s="832">
        <v>1954</v>
      </c>
    </row>
    <row r="3414" spans="1:19" ht="14.45" customHeight="1" x14ac:dyDescent="0.2">
      <c r="A3414" s="821" t="s">
        <v>5435</v>
      </c>
      <c r="B3414" s="822" t="s">
        <v>5824</v>
      </c>
      <c r="C3414" s="822" t="s">
        <v>602</v>
      </c>
      <c r="D3414" s="822" t="s">
        <v>2906</v>
      </c>
      <c r="E3414" s="822" t="s">
        <v>5437</v>
      </c>
      <c r="F3414" s="822" t="s">
        <v>5442</v>
      </c>
      <c r="G3414" s="822" t="s">
        <v>5443</v>
      </c>
      <c r="H3414" s="831"/>
      <c r="I3414" s="831"/>
      <c r="J3414" s="822"/>
      <c r="K3414" s="822"/>
      <c r="L3414" s="831"/>
      <c r="M3414" s="831"/>
      <c r="N3414" s="822"/>
      <c r="O3414" s="822"/>
      <c r="P3414" s="831">
        <v>0.6</v>
      </c>
      <c r="Q3414" s="831">
        <v>7.72</v>
      </c>
      <c r="R3414" s="827"/>
      <c r="S3414" s="832">
        <v>12.866666666666667</v>
      </c>
    </row>
    <row r="3415" spans="1:19" ht="14.45" customHeight="1" x14ac:dyDescent="0.2">
      <c r="A3415" s="821" t="s">
        <v>5435</v>
      </c>
      <c r="B3415" s="822" t="s">
        <v>5824</v>
      </c>
      <c r="C3415" s="822" t="s">
        <v>602</v>
      </c>
      <c r="D3415" s="822" t="s">
        <v>2906</v>
      </c>
      <c r="E3415" s="822" t="s">
        <v>5437</v>
      </c>
      <c r="F3415" s="822" t="s">
        <v>5482</v>
      </c>
      <c r="G3415" s="822" t="s">
        <v>816</v>
      </c>
      <c r="H3415" s="831"/>
      <c r="I3415" s="831"/>
      <c r="J3415" s="822"/>
      <c r="K3415" s="822"/>
      <c r="L3415" s="831"/>
      <c r="M3415" s="831"/>
      <c r="N3415" s="822"/>
      <c r="O3415" s="822"/>
      <c r="P3415" s="831">
        <v>0.2</v>
      </c>
      <c r="Q3415" s="831">
        <v>11.99</v>
      </c>
      <c r="R3415" s="827"/>
      <c r="S3415" s="832">
        <v>59.949999999999996</v>
      </c>
    </row>
    <row r="3416" spans="1:19" ht="14.45" customHeight="1" x14ac:dyDescent="0.2">
      <c r="A3416" s="821" t="s">
        <v>5435</v>
      </c>
      <c r="B3416" s="822" t="s">
        <v>5824</v>
      </c>
      <c r="C3416" s="822" t="s">
        <v>602</v>
      </c>
      <c r="D3416" s="822" t="s">
        <v>2906</v>
      </c>
      <c r="E3416" s="822" t="s">
        <v>5437</v>
      </c>
      <c r="F3416" s="822" t="s">
        <v>5515</v>
      </c>
      <c r="G3416" s="822" t="s">
        <v>5516</v>
      </c>
      <c r="H3416" s="831"/>
      <c r="I3416" s="831"/>
      <c r="J3416" s="822"/>
      <c r="K3416" s="822"/>
      <c r="L3416" s="831"/>
      <c r="M3416" s="831"/>
      <c r="N3416" s="822"/>
      <c r="O3416" s="822"/>
      <c r="P3416" s="831">
        <v>1</v>
      </c>
      <c r="Q3416" s="831">
        <v>6706.6</v>
      </c>
      <c r="R3416" s="827"/>
      <c r="S3416" s="832">
        <v>6706.6</v>
      </c>
    </row>
    <row r="3417" spans="1:19" ht="14.45" customHeight="1" x14ac:dyDescent="0.2">
      <c r="A3417" s="821" t="s">
        <v>5435</v>
      </c>
      <c r="B3417" s="822" t="s">
        <v>5824</v>
      </c>
      <c r="C3417" s="822" t="s">
        <v>602</v>
      </c>
      <c r="D3417" s="822" t="s">
        <v>2906</v>
      </c>
      <c r="E3417" s="822" t="s">
        <v>5437</v>
      </c>
      <c r="F3417" s="822" t="s">
        <v>5563</v>
      </c>
      <c r="G3417" s="822" t="s">
        <v>5564</v>
      </c>
      <c r="H3417" s="831"/>
      <c r="I3417" s="831"/>
      <c r="J3417" s="822"/>
      <c r="K3417" s="822"/>
      <c r="L3417" s="831"/>
      <c r="M3417" s="831"/>
      <c r="N3417" s="822"/>
      <c r="O3417" s="822"/>
      <c r="P3417" s="831">
        <v>1.49</v>
      </c>
      <c r="Q3417" s="831">
        <v>615.12</v>
      </c>
      <c r="R3417" s="827"/>
      <c r="S3417" s="832">
        <v>412.83221476510067</v>
      </c>
    </row>
    <row r="3418" spans="1:19" ht="14.45" customHeight="1" x14ac:dyDescent="0.2">
      <c r="A3418" s="821" t="s">
        <v>5435</v>
      </c>
      <c r="B3418" s="822" t="s">
        <v>5824</v>
      </c>
      <c r="C3418" s="822" t="s">
        <v>602</v>
      </c>
      <c r="D3418" s="822" t="s">
        <v>2906</v>
      </c>
      <c r="E3418" s="822" t="s">
        <v>5437</v>
      </c>
      <c r="F3418" s="822" t="s">
        <v>5584</v>
      </c>
      <c r="G3418" s="822" t="s">
        <v>5585</v>
      </c>
      <c r="H3418" s="831"/>
      <c r="I3418" s="831"/>
      <c r="J3418" s="822"/>
      <c r="K3418" s="822"/>
      <c r="L3418" s="831">
        <v>1</v>
      </c>
      <c r="M3418" s="831">
        <v>4087.32</v>
      </c>
      <c r="N3418" s="822">
        <v>1</v>
      </c>
      <c r="O3418" s="822">
        <v>4087.32</v>
      </c>
      <c r="P3418" s="831">
        <v>3</v>
      </c>
      <c r="Q3418" s="831">
        <v>12247.49</v>
      </c>
      <c r="R3418" s="827">
        <v>2.9964597829384534</v>
      </c>
      <c r="S3418" s="832">
        <v>4082.4966666666664</v>
      </c>
    </row>
    <row r="3419" spans="1:19" ht="14.45" customHeight="1" x14ac:dyDescent="0.2">
      <c r="A3419" s="821" t="s">
        <v>5435</v>
      </c>
      <c r="B3419" s="822" t="s">
        <v>5824</v>
      </c>
      <c r="C3419" s="822" t="s">
        <v>602</v>
      </c>
      <c r="D3419" s="822" t="s">
        <v>2906</v>
      </c>
      <c r="E3419" s="822" t="s">
        <v>5437</v>
      </c>
      <c r="F3419" s="822" t="s">
        <v>5607</v>
      </c>
      <c r="G3419" s="822" t="s">
        <v>5606</v>
      </c>
      <c r="H3419" s="831"/>
      <c r="I3419" s="831"/>
      <c r="J3419" s="822"/>
      <c r="K3419" s="822"/>
      <c r="L3419" s="831"/>
      <c r="M3419" s="831"/>
      <c r="N3419" s="822"/>
      <c r="O3419" s="822"/>
      <c r="P3419" s="831">
        <v>1</v>
      </c>
      <c r="Q3419" s="831">
        <v>3965.05</v>
      </c>
      <c r="R3419" s="827"/>
      <c r="S3419" s="832">
        <v>3965.05</v>
      </c>
    </row>
    <row r="3420" spans="1:19" ht="14.45" customHeight="1" x14ac:dyDescent="0.2">
      <c r="A3420" s="821" t="s">
        <v>5435</v>
      </c>
      <c r="B3420" s="822" t="s">
        <v>5824</v>
      </c>
      <c r="C3420" s="822" t="s">
        <v>602</v>
      </c>
      <c r="D3420" s="822" t="s">
        <v>2906</v>
      </c>
      <c r="E3420" s="822" t="s">
        <v>5437</v>
      </c>
      <c r="F3420" s="822" t="s">
        <v>5652</v>
      </c>
      <c r="G3420" s="822" t="s">
        <v>5651</v>
      </c>
      <c r="H3420" s="831"/>
      <c r="I3420" s="831"/>
      <c r="J3420" s="822"/>
      <c r="K3420" s="822"/>
      <c r="L3420" s="831"/>
      <c r="M3420" s="831"/>
      <c r="N3420" s="822"/>
      <c r="O3420" s="822"/>
      <c r="P3420" s="831">
        <v>0.4</v>
      </c>
      <c r="Q3420" s="831">
        <v>43.55</v>
      </c>
      <c r="R3420" s="827"/>
      <c r="S3420" s="832">
        <v>108.87499999999999</v>
      </c>
    </row>
    <row r="3421" spans="1:19" ht="14.45" customHeight="1" x14ac:dyDescent="0.2">
      <c r="A3421" s="821" t="s">
        <v>5435</v>
      </c>
      <c r="B3421" s="822" t="s">
        <v>5824</v>
      </c>
      <c r="C3421" s="822" t="s">
        <v>602</v>
      </c>
      <c r="D3421" s="822" t="s">
        <v>2906</v>
      </c>
      <c r="E3421" s="822" t="s">
        <v>5437</v>
      </c>
      <c r="F3421" s="822" t="s">
        <v>5670</v>
      </c>
      <c r="G3421" s="822" t="s">
        <v>2057</v>
      </c>
      <c r="H3421" s="831"/>
      <c r="I3421" s="831"/>
      <c r="J3421" s="822"/>
      <c r="K3421" s="822"/>
      <c r="L3421" s="831"/>
      <c r="M3421" s="831"/>
      <c r="N3421" s="822"/>
      <c r="O3421" s="822"/>
      <c r="P3421" s="831">
        <v>1</v>
      </c>
      <c r="Q3421" s="831">
        <v>1290.8599999999999</v>
      </c>
      <c r="R3421" s="827"/>
      <c r="S3421" s="832">
        <v>1290.8599999999999</v>
      </c>
    </row>
    <row r="3422" spans="1:19" ht="14.45" customHeight="1" x14ac:dyDescent="0.2">
      <c r="A3422" s="821" t="s">
        <v>5435</v>
      </c>
      <c r="B3422" s="822" t="s">
        <v>5824</v>
      </c>
      <c r="C3422" s="822" t="s">
        <v>602</v>
      </c>
      <c r="D3422" s="822" t="s">
        <v>2906</v>
      </c>
      <c r="E3422" s="822" t="s">
        <v>5703</v>
      </c>
      <c r="F3422" s="822" t="s">
        <v>5836</v>
      </c>
      <c r="G3422" s="822" t="s">
        <v>5837</v>
      </c>
      <c r="H3422" s="831"/>
      <c r="I3422" s="831"/>
      <c r="J3422" s="822"/>
      <c r="K3422" s="822"/>
      <c r="L3422" s="831">
        <v>11</v>
      </c>
      <c r="M3422" s="831">
        <v>32455.059999999998</v>
      </c>
      <c r="N3422" s="822">
        <v>1</v>
      </c>
      <c r="O3422" s="822">
        <v>2950.4599999999996</v>
      </c>
      <c r="P3422" s="831">
        <v>12</v>
      </c>
      <c r="Q3422" s="831">
        <v>30249.46</v>
      </c>
      <c r="R3422" s="827">
        <v>0.93204141357310699</v>
      </c>
      <c r="S3422" s="832">
        <v>2520.7883333333334</v>
      </c>
    </row>
    <row r="3423" spans="1:19" ht="14.45" customHeight="1" x14ac:dyDescent="0.2">
      <c r="A3423" s="821" t="s">
        <v>5435</v>
      </c>
      <c r="B3423" s="822" t="s">
        <v>5824</v>
      </c>
      <c r="C3423" s="822" t="s">
        <v>602</v>
      </c>
      <c r="D3423" s="822" t="s">
        <v>2906</v>
      </c>
      <c r="E3423" s="822" t="s">
        <v>5703</v>
      </c>
      <c r="F3423" s="822" t="s">
        <v>5838</v>
      </c>
      <c r="G3423" s="822" t="s">
        <v>5839</v>
      </c>
      <c r="H3423" s="831"/>
      <c r="I3423" s="831"/>
      <c r="J3423" s="822"/>
      <c r="K3423" s="822"/>
      <c r="L3423" s="831">
        <v>9</v>
      </c>
      <c r="M3423" s="831">
        <v>14099.22</v>
      </c>
      <c r="N3423" s="822">
        <v>1</v>
      </c>
      <c r="O3423" s="822">
        <v>1566.58</v>
      </c>
      <c r="P3423" s="831">
        <v>3</v>
      </c>
      <c r="Q3423" s="831">
        <v>3602.08</v>
      </c>
      <c r="R3423" s="827">
        <v>0.25548079964707271</v>
      </c>
      <c r="S3423" s="832">
        <v>1200.6933333333334</v>
      </c>
    </row>
    <row r="3424" spans="1:19" ht="14.45" customHeight="1" x14ac:dyDescent="0.2">
      <c r="A3424" s="821" t="s">
        <v>5435</v>
      </c>
      <c r="B3424" s="822" t="s">
        <v>5824</v>
      </c>
      <c r="C3424" s="822" t="s">
        <v>602</v>
      </c>
      <c r="D3424" s="822" t="s">
        <v>2906</v>
      </c>
      <c r="E3424" s="822" t="s">
        <v>5703</v>
      </c>
      <c r="F3424" s="822" t="s">
        <v>5873</v>
      </c>
      <c r="G3424" s="822" t="s">
        <v>5874</v>
      </c>
      <c r="H3424" s="831"/>
      <c r="I3424" s="831"/>
      <c r="J3424" s="822"/>
      <c r="K3424" s="822"/>
      <c r="L3424" s="831">
        <v>1</v>
      </c>
      <c r="M3424" s="831">
        <v>1030.9000000000001</v>
      </c>
      <c r="N3424" s="822">
        <v>1</v>
      </c>
      <c r="O3424" s="822">
        <v>1030.9000000000001</v>
      </c>
      <c r="P3424" s="831"/>
      <c r="Q3424" s="831"/>
      <c r="R3424" s="827"/>
      <c r="S3424" s="832"/>
    </row>
    <row r="3425" spans="1:19" ht="14.45" customHeight="1" x14ac:dyDescent="0.2">
      <c r="A3425" s="821" t="s">
        <v>5435</v>
      </c>
      <c r="B3425" s="822" t="s">
        <v>5824</v>
      </c>
      <c r="C3425" s="822" t="s">
        <v>602</v>
      </c>
      <c r="D3425" s="822" t="s">
        <v>2906</v>
      </c>
      <c r="E3425" s="822" t="s">
        <v>5703</v>
      </c>
      <c r="F3425" s="822" t="s">
        <v>5714</v>
      </c>
      <c r="G3425" s="822" t="s">
        <v>5715</v>
      </c>
      <c r="H3425" s="831"/>
      <c r="I3425" s="831"/>
      <c r="J3425" s="822"/>
      <c r="K3425" s="822"/>
      <c r="L3425" s="831"/>
      <c r="M3425" s="831"/>
      <c r="N3425" s="822"/>
      <c r="O3425" s="822"/>
      <c r="P3425" s="831">
        <v>0</v>
      </c>
      <c r="Q3425" s="831">
        <v>0</v>
      </c>
      <c r="R3425" s="827"/>
      <c r="S3425" s="832"/>
    </row>
    <row r="3426" spans="1:19" ht="14.45" customHeight="1" x14ac:dyDescent="0.2">
      <c r="A3426" s="821" t="s">
        <v>5435</v>
      </c>
      <c r="B3426" s="822" t="s">
        <v>5824</v>
      </c>
      <c r="C3426" s="822" t="s">
        <v>602</v>
      </c>
      <c r="D3426" s="822" t="s">
        <v>2906</v>
      </c>
      <c r="E3426" s="822" t="s">
        <v>5703</v>
      </c>
      <c r="F3426" s="822" t="s">
        <v>5720</v>
      </c>
      <c r="G3426" s="822" t="s">
        <v>5721</v>
      </c>
      <c r="H3426" s="831"/>
      <c r="I3426" s="831"/>
      <c r="J3426" s="822"/>
      <c r="K3426" s="822"/>
      <c r="L3426" s="831"/>
      <c r="M3426" s="831"/>
      <c r="N3426" s="822"/>
      <c r="O3426" s="822"/>
      <c r="P3426" s="831">
        <v>0</v>
      </c>
      <c r="Q3426" s="831">
        <v>0</v>
      </c>
      <c r="R3426" s="827"/>
      <c r="S3426" s="832"/>
    </row>
    <row r="3427" spans="1:19" ht="14.45" customHeight="1" x14ac:dyDescent="0.2">
      <c r="A3427" s="821" t="s">
        <v>5435</v>
      </c>
      <c r="B3427" s="822" t="s">
        <v>5824</v>
      </c>
      <c r="C3427" s="822" t="s">
        <v>602</v>
      </c>
      <c r="D3427" s="822" t="s">
        <v>2906</v>
      </c>
      <c r="E3427" s="822" t="s">
        <v>5735</v>
      </c>
      <c r="F3427" s="822" t="s">
        <v>5740</v>
      </c>
      <c r="G3427" s="822" t="s">
        <v>5741</v>
      </c>
      <c r="H3427" s="831"/>
      <c r="I3427" s="831"/>
      <c r="J3427" s="822"/>
      <c r="K3427" s="822"/>
      <c r="L3427" s="831">
        <v>2</v>
      </c>
      <c r="M3427" s="831">
        <v>302</v>
      </c>
      <c r="N3427" s="822">
        <v>1</v>
      </c>
      <c r="O3427" s="822">
        <v>151</v>
      </c>
      <c r="P3427" s="831">
        <v>1</v>
      </c>
      <c r="Q3427" s="831">
        <v>153</v>
      </c>
      <c r="R3427" s="827">
        <v>0.50662251655629142</v>
      </c>
      <c r="S3427" s="832">
        <v>153</v>
      </c>
    </row>
    <row r="3428" spans="1:19" ht="14.45" customHeight="1" x14ac:dyDescent="0.2">
      <c r="A3428" s="821" t="s">
        <v>5435</v>
      </c>
      <c r="B3428" s="822" t="s">
        <v>5824</v>
      </c>
      <c r="C3428" s="822" t="s">
        <v>602</v>
      </c>
      <c r="D3428" s="822" t="s">
        <v>2906</v>
      </c>
      <c r="E3428" s="822" t="s">
        <v>5735</v>
      </c>
      <c r="F3428" s="822" t="s">
        <v>5744</v>
      </c>
      <c r="G3428" s="822" t="s">
        <v>5745</v>
      </c>
      <c r="H3428" s="831"/>
      <c r="I3428" s="831"/>
      <c r="J3428" s="822"/>
      <c r="K3428" s="822"/>
      <c r="L3428" s="831">
        <v>5</v>
      </c>
      <c r="M3428" s="831">
        <v>190</v>
      </c>
      <c r="N3428" s="822">
        <v>1</v>
      </c>
      <c r="O3428" s="822">
        <v>38</v>
      </c>
      <c r="P3428" s="831">
        <v>28</v>
      </c>
      <c r="Q3428" s="831">
        <v>1064</v>
      </c>
      <c r="R3428" s="827">
        <v>5.6</v>
      </c>
      <c r="S3428" s="832">
        <v>38</v>
      </c>
    </row>
    <row r="3429" spans="1:19" ht="14.45" customHeight="1" x14ac:dyDescent="0.2">
      <c r="A3429" s="821" t="s">
        <v>5435</v>
      </c>
      <c r="B3429" s="822" t="s">
        <v>5824</v>
      </c>
      <c r="C3429" s="822" t="s">
        <v>602</v>
      </c>
      <c r="D3429" s="822" t="s">
        <v>2906</v>
      </c>
      <c r="E3429" s="822" t="s">
        <v>5735</v>
      </c>
      <c r="F3429" s="822" t="s">
        <v>5746</v>
      </c>
      <c r="G3429" s="822" t="s">
        <v>5747</v>
      </c>
      <c r="H3429" s="831"/>
      <c r="I3429" s="831"/>
      <c r="J3429" s="822"/>
      <c r="K3429" s="822"/>
      <c r="L3429" s="831"/>
      <c r="M3429" s="831"/>
      <c r="N3429" s="822"/>
      <c r="O3429" s="822"/>
      <c r="P3429" s="831">
        <v>1</v>
      </c>
      <c r="Q3429" s="831">
        <v>10</v>
      </c>
      <c r="R3429" s="827"/>
      <c r="S3429" s="832">
        <v>10</v>
      </c>
    </row>
    <row r="3430" spans="1:19" ht="14.45" customHeight="1" x14ac:dyDescent="0.2">
      <c r="A3430" s="821" t="s">
        <v>5435</v>
      </c>
      <c r="B3430" s="822" t="s">
        <v>5824</v>
      </c>
      <c r="C3430" s="822" t="s">
        <v>602</v>
      </c>
      <c r="D3430" s="822" t="s">
        <v>2906</v>
      </c>
      <c r="E3430" s="822" t="s">
        <v>5735</v>
      </c>
      <c r="F3430" s="822" t="s">
        <v>5752</v>
      </c>
      <c r="G3430" s="822" t="s">
        <v>5753</v>
      </c>
      <c r="H3430" s="831"/>
      <c r="I3430" s="831"/>
      <c r="J3430" s="822"/>
      <c r="K3430" s="822"/>
      <c r="L3430" s="831">
        <v>266</v>
      </c>
      <c r="M3430" s="831">
        <v>47614</v>
      </c>
      <c r="N3430" s="822">
        <v>1</v>
      </c>
      <c r="O3430" s="822">
        <v>179</v>
      </c>
      <c r="P3430" s="831">
        <v>355</v>
      </c>
      <c r="Q3430" s="831">
        <v>63900</v>
      </c>
      <c r="R3430" s="827">
        <v>1.3420422564791867</v>
      </c>
      <c r="S3430" s="832">
        <v>180</v>
      </c>
    </row>
    <row r="3431" spans="1:19" ht="14.45" customHeight="1" x14ac:dyDescent="0.2">
      <c r="A3431" s="821" t="s">
        <v>5435</v>
      </c>
      <c r="B3431" s="822" t="s">
        <v>5824</v>
      </c>
      <c r="C3431" s="822" t="s">
        <v>602</v>
      </c>
      <c r="D3431" s="822" t="s">
        <v>2906</v>
      </c>
      <c r="E3431" s="822" t="s">
        <v>5735</v>
      </c>
      <c r="F3431" s="822" t="s">
        <v>5841</v>
      </c>
      <c r="G3431" s="822" t="s">
        <v>5842</v>
      </c>
      <c r="H3431" s="831"/>
      <c r="I3431" s="831"/>
      <c r="J3431" s="822"/>
      <c r="K3431" s="822"/>
      <c r="L3431" s="831">
        <v>47</v>
      </c>
      <c r="M3431" s="831">
        <v>58609</v>
      </c>
      <c r="N3431" s="822">
        <v>1</v>
      </c>
      <c r="O3431" s="822">
        <v>1247</v>
      </c>
      <c r="P3431" s="831">
        <v>51</v>
      </c>
      <c r="Q3431" s="831">
        <v>63801</v>
      </c>
      <c r="R3431" s="827">
        <v>1.0885870770700745</v>
      </c>
      <c r="S3431" s="832">
        <v>1251</v>
      </c>
    </row>
    <row r="3432" spans="1:19" ht="14.45" customHeight="1" x14ac:dyDescent="0.2">
      <c r="A3432" s="821" t="s">
        <v>5435</v>
      </c>
      <c r="B3432" s="822" t="s">
        <v>5824</v>
      </c>
      <c r="C3432" s="822" t="s">
        <v>602</v>
      </c>
      <c r="D3432" s="822" t="s">
        <v>2906</v>
      </c>
      <c r="E3432" s="822" t="s">
        <v>5735</v>
      </c>
      <c r="F3432" s="822" t="s">
        <v>5849</v>
      </c>
      <c r="G3432" s="822" t="s">
        <v>5850</v>
      </c>
      <c r="H3432" s="831"/>
      <c r="I3432" s="831"/>
      <c r="J3432" s="822"/>
      <c r="K3432" s="822"/>
      <c r="L3432" s="831">
        <v>3</v>
      </c>
      <c r="M3432" s="831">
        <v>390</v>
      </c>
      <c r="N3432" s="822">
        <v>1</v>
      </c>
      <c r="O3432" s="822">
        <v>130</v>
      </c>
      <c r="P3432" s="831"/>
      <c r="Q3432" s="831"/>
      <c r="R3432" s="827"/>
      <c r="S3432" s="832"/>
    </row>
    <row r="3433" spans="1:19" ht="14.45" customHeight="1" x14ac:dyDescent="0.2">
      <c r="A3433" s="821" t="s">
        <v>5435</v>
      </c>
      <c r="B3433" s="822" t="s">
        <v>5824</v>
      </c>
      <c r="C3433" s="822" t="s">
        <v>602</v>
      </c>
      <c r="D3433" s="822" t="s">
        <v>2906</v>
      </c>
      <c r="E3433" s="822" t="s">
        <v>5735</v>
      </c>
      <c r="F3433" s="822" t="s">
        <v>5879</v>
      </c>
      <c r="G3433" s="822" t="s">
        <v>5880</v>
      </c>
      <c r="H3433" s="831"/>
      <c r="I3433" s="831"/>
      <c r="J3433" s="822"/>
      <c r="K3433" s="822"/>
      <c r="L3433" s="831">
        <v>1</v>
      </c>
      <c r="M3433" s="831">
        <v>2901</v>
      </c>
      <c r="N3433" s="822">
        <v>1</v>
      </c>
      <c r="O3433" s="822">
        <v>2901</v>
      </c>
      <c r="P3433" s="831"/>
      <c r="Q3433" s="831"/>
      <c r="R3433" s="827"/>
      <c r="S3433" s="832"/>
    </row>
    <row r="3434" spans="1:19" ht="14.45" customHeight="1" x14ac:dyDescent="0.2">
      <c r="A3434" s="821" t="s">
        <v>5435</v>
      </c>
      <c r="B3434" s="822" t="s">
        <v>5824</v>
      </c>
      <c r="C3434" s="822" t="s">
        <v>602</v>
      </c>
      <c r="D3434" s="822" t="s">
        <v>2906</v>
      </c>
      <c r="E3434" s="822" t="s">
        <v>5735</v>
      </c>
      <c r="F3434" s="822" t="s">
        <v>5851</v>
      </c>
      <c r="G3434" s="822" t="s">
        <v>5852</v>
      </c>
      <c r="H3434" s="831"/>
      <c r="I3434" s="831"/>
      <c r="J3434" s="822"/>
      <c r="K3434" s="822"/>
      <c r="L3434" s="831">
        <v>22</v>
      </c>
      <c r="M3434" s="831">
        <v>16104</v>
      </c>
      <c r="N3434" s="822">
        <v>1</v>
      </c>
      <c r="O3434" s="822">
        <v>732</v>
      </c>
      <c r="P3434" s="831">
        <v>16</v>
      </c>
      <c r="Q3434" s="831">
        <v>11856</v>
      </c>
      <c r="R3434" s="827">
        <v>0.73621460506706404</v>
      </c>
      <c r="S3434" s="832">
        <v>741</v>
      </c>
    </row>
    <row r="3435" spans="1:19" ht="14.45" customHeight="1" x14ac:dyDescent="0.2">
      <c r="A3435" s="821" t="s">
        <v>5435</v>
      </c>
      <c r="B3435" s="822" t="s">
        <v>5824</v>
      </c>
      <c r="C3435" s="822" t="s">
        <v>602</v>
      </c>
      <c r="D3435" s="822" t="s">
        <v>2906</v>
      </c>
      <c r="E3435" s="822" t="s">
        <v>5735</v>
      </c>
      <c r="F3435" s="822" t="s">
        <v>5758</v>
      </c>
      <c r="G3435" s="822" t="s">
        <v>5759</v>
      </c>
      <c r="H3435" s="831"/>
      <c r="I3435" s="831"/>
      <c r="J3435" s="822"/>
      <c r="K3435" s="822"/>
      <c r="L3435" s="831"/>
      <c r="M3435" s="831"/>
      <c r="N3435" s="822"/>
      <c r="O3435" s="822"/>
      <c r="P3435" s="831">
        <v>2</v>
      </c>
      <c r="Q3435" s="831">
        <v>492</v>
      </c>
      <c r="R3435" s="827"/>
      <c r="S3435" s="832">
        <v>246</v>
      </c>
    </row>
    <row r="3436" spans="1:19" ht="14.45" customHeight="1" x14ac:dyDescent="0.2">
      <c r="A3436" s="821" t="s">
        <v>5435</v>
      </c>
      <c r="B3436" s="822" t="s">
        <v>5824</v>
      </c>
      <c r="C3436" s="822" t="s">
        <v>602</v>
      </c>
      <c r="D3436" s="822" t="s">
        <v>2906</v>
      </c>
      <c r="E3436" s="822" t="s">
        <v>5735</v>
      </c>
      <c r="F3436" s="822" t="s">
        <v>5760</v>
      </c>
      <c r="G3436" s="822" t="s">
        <v>5761</v>
      </c>
      <c r="H3436" s="831"/>
      <c r="I3436" s="831"/>
      <c r="J3436" s="822"/>
      <c r="K3436" s="822"/>
      <c r="L3436" s="831">
        <v>168</v>
      </c>
      <c r="M3436" s="831">
        <v>5599.99</v>
      </c>
      <c r="N3436" s="822">
        <v>1</v>
      </c>
      <c r="O3436" s="822">
        <v>33.33327380952381</v>
      </c>
      <c r="P3436" s="831">
        <v>354</v>
      </c>
      <c r="Q3436" s="831">
        <v>11800</v>
      </c>
      <c r="R3436" s="827">
        <v>2.1071466199046784</v>
      </c>
      <c r="S3436" s="832">
        <v>33.333333333333336</v>
      </c>
    </row>
    <row r="3437" spans="1:19" ht="14.45" customHeight="1" x14ac:dyDescent="0.2">
      <c r="A3437" s="821" t="s">
        <v>5435</v>
      </c>
      <c r="B3437" s="822" t="s">
        <v>5824</v>
      </c>
      <c r="C3437" s="822" t="s">
        <v>602</v>
      </c>
      <c r="D3437" s="822" t="s">
        <v>2906</v>
      </c>
      <c r="E3437" s="822" t="s">
        <v>5735</v>
      </c>
      <c r="F3437" s="822" t="s">
        <v>5762</v>
      </c>
      <c r="G3437" s="822" t="s">
        <v>5763</v>
      </c>
      <c r="H3437" s="831"/>
      <c r="I3437" s="831"/>
      <c r="J3437" s="822"/>
      <c r="K3437" s="822"/>
      <c r="L3437" s="831">
        <v>2</v>
      </c>
      <c r="M3437" s="831">
        <v>76</v>
      </c>
      <c r="N3437" s="822">
        <v>1</v>
      </c>
      <c r="O3437" s="822">
        <v>38</v>
      </c>
      <c r="P3437" s="831">
        <v>14</v>
      </c>
      <c r="Q3437" s="831">
        <v>532</v>
      </c>
      <c r="R3437" s="827">
        <v>7</v>
      </c>
      <c r="S3437" s="832">
        <v>38</v>
      </c>
    </row>
    <row r="3438" spans="1:19" ht="14.45" customHeight="1" x14ac:dyDescent="0.2">
      <c r="A3438" s="821" t="s">
        <v>5435</v>
      </c>
      <c r="B3438" s="822" t="s">
        <v>5824</v>
      </c>
      <c r="C3438" s="822" t="s">
        <v>602</v>
      </c>
      <c r="D3438" s="822" t="s">
        <v>2906</v>
      </c>
      <c r="E3438" s="822" t="s">
        <v>5735</v>
      </c>
      <c r="F3438" s="822" t="s">
        <v>5766</v>
      </c>
      <c r="G3438" s="822" t="s">
        <v>5767</v>
      </c>
      <c r="H3438" s="831"/>
      <c r="I3438" s="831"/>
      <c r="J3438" s="822"/>
      <c r="K3438" s="822"/>
      <c r="L3438" s="831">
        <v>1</v>
      </c>
      <c r="M3438" s="831">
        <v>33</v>
      </c>
      <c r="N3438" s="822">
        <v>1</v>
      </c>
      <c r="O3438" s="822">
        <v>33</v>
      </c>
      <c r="P3438" s="831">
        <v>6</v>
      </c>
      <c r="Q3438" s="831">
        <v>198</v>
      </c>
      <c r="R3438" s="827">
        <v>6</v>
      </c>
      <c r="S3438" s="832">
        <v>33</v>
      </c>
    </row>
    <row r="3439" spans="1:19" ht="14.45" customHeight="1" x14ac:dyDescent="0.2">
      <c r="A3439" s="821" t="s">
        <v>5435</v>
      </c>
      <c r="B3439" s="822" t="s">
        <v>5824</v>
      </c>
      <c r="C3439" s="822" t="s">
        <v>602</v>
      </c>
      <c r="D3439" s="822" t="s">
        <v>2906</v>
      </c>
      <c r="E3439" s="822" t="s">
        <v>5735</v>
      </c>
      <c r="F3439" s="822" t="s">
        <v>5857</v>
      </c>
      <c r="G3439" s="822" t="s">
        <v>5858</v>
      </c>
      <c r="H3439" s="831"/>
      <c r="I3439" s="831"/>
      <c r="J3439" s="822"/>
      <c r="K3439" s="822"/>
      <c r="L3439" s="831">
        <v>1</v>
      </c>
      <c r="M3439" s="831">
        <v>358</v>
      </c>
      <c r="N3439" s="822">
        <v>1</v>
      </c>
      <c r="O3439" s="822">
        <v>358</v>
      </c>
      <c r="P3439" s="831">
        <v>2</v>
      </c>
      <c r="Q3439" s="831">
        <v>720</v>
      </c>
      <c r="R3439" s="827">
        <v>2.011173184357542</v>
      </c>
      <c r="S3439" s="832">
        <v>360</v>
      </c>
    </row>
    <row r="3440" spans="1:19" ht="14.45" customHeight="1" x14ac:dyDescent="0.2">
      <c r="A3440" s="821" t="s">
        <v>5435</v>
      </c>
      <c r="B3440" s="822" t="s">
        <v>5824</v>
      </c>
      <c r="C3440" s="822" t="s">
        <v>602</v>
      </c>
      <c r="D3440" s="822" t="s">
        <v>2906</v>
      </c>
      <c r="E3440" s="822" t="s">
        <v>5735</v>
      </c>
      <c r="F3440" s="822" t="s">
        <v>5768</v>
      </c>
      <c r="G3440" s="822" t="s">
        <v>5769</v>
      </c>
      <c r="H3440" s="831"/>
      <c r="I3440" s="831"/>
      <c r="J3440" s="822"/>
      <c r="K3440" s="822"/>
      <c r="L3440" s="831">
        <v>1</v>
      </c>
      <c r="M3440" s="831">
        <v>135</v>
      </c>
      <c r="N3440" s="822">
        <v>1</v>
      </c>
      <c r="O3440" s="822">
        <v>135</v>
      </c>
      <c r="P3440" s="831"/>
      <c r="Q3440" s="831"/>
      <c r="R3440" s="827"/>
      <c r="S3440" s="832"/>
    </row>
    <row r="3441" spans="1:19" ht="14.45" customHeight="1" x14ac:dyDescent="0.2">
      <c r="A3441" s="821" t="s">
        <v>5435</v>
      </c>
      <c r="B3441" s="822" t="s">
        <v>5824</v>
      </c>
      <c r="C3441" s="822" t="s">
        <v>602</v>
      </c>
      <c r="D3441" s="822" t="s">
        <v>2906</v>
      </c>
      <c r="E3441" s="822" t="s">
        <v>5735</v>
      </c>
      <c r="F3441" s="822" t="s">
        <v>5859</v>
      </c>
      <c r="G3441" s="822" t="s">
        <v>5860</v>
      </c>
      <c r="H3441" s="831"/>
      <c r="I3441" s="831"/>
      <c r="J3441" s="822"/>
      <c r="K3441" s="822"/>
      <c r="L3441" s="831">
        <v>1</v>
      </c>
      <c r="M3441" s="831">
        <v>707</v>
      </c>
      <c r="N3441" s="822">
        <v>1</v>
      </c>
      <c r="O3441" s="822">
        <v>707</v>
      </c>
      <c r="P3441" s="831">
        <v>1</v>
      </c>
      <c r="Q3441" s="831">
        <v>711</v>
      </c>
      <c r="R3441" s="827">
        <v>1.0056577086280056</v>
      </c>
      <c r="S3441" s="832">
        <v>711</v>
      </c>
    </row>
    <row r="3442" spans="1:19" ht="14.45" customHeight="1" x14ac:dyDescent="0.2">
      <c r="A3442" s="821" t="s">
        <v>5435</v>
      </c>
      <c r="B3442" s="822" t="s">
        <v>5824</v>
      </c>
      <c r="C3442" s="822" t="s">
        <v>602</v>
      </c>
      <c r="D3442" s="822" t="s">
        <v>2906</v>
      </c>
      <c r="E3442" s="822" t="s">
        <v>5735</v>
      </c>
      <c r="F3442" s="822" t="s">
        <v>5861</v>
      </c>
      <c r="G3442" s="822" t="s">
        <v>5862</v>
      </c>
      <c r="H3442" s="831"/>
      <c r="I3442" s="831"/>
      <c r="J3442" s="822"/>
      <c r="K3442" s="822"/>
      <c r="L3442" s="831">
        <v>5</v>
      </c>
      <c r="M3442" s="831">
        <v>2715</v>
      </c>
      <c r="N3442" s="822">
        <v>1</v>
      </c>
      <c r="O3442" s="822">
        <v>543</v>
      </c>
      <c r="P3442" s="831">
        <v>4</v>
      </c>
      <c r="Q3442" s="831">
        <v>2188</v>
      </c>
      <c r="R3442" s="827">
        <v>0.8058931860036832</v>
      </c>
      <c r="S3442" s="832">
        <v>547</v>
      </c>
    </row>
    <row r="3443" spans="1:19" ht="14.45" customHeight="1" x14ac:dyDescent="0.2">
      <c r="A3443" s="821" t="s">
        <v>5435</v>
      </c>
      <c r="B3443" s="822" t="s">
        <v>5824</v>
      </c>
      <c r="C3443" s="822" t="s">
        <v>602</v>
      </c>
      <c r="D3443" s="822" t="s">
        <v>2906</v>
      </c>
      <c r="E3443" s="822" t="s">
        <v>5735</v>
      </c>
      <c r="F3443" s="822" t="s">
        <v>5782</v>
      </c>
      <c r="G3443" s="822" t="s">
        <v>5783</v>
      </c>
      <c r="H3443" s="831"/>
      <c r="I3443" s="831"/>
      <c r="J3443" s="822"/>
      <c r="K3443" s="822"/>
      <c r="L3443" s="831">
        <v>4</v>
      </c>
      <c r="M3443" s="831">
        <v>464</v>
      </c>
      <c r="N3443" s="822">
        <v>1</v>
      </c>
      <c r="O3443" s="822">
        <v>116</v>
      </c>
      <c r="P3443" s="831">
        <v>30</v>
      </c>
      <c r="Q3443" s="831">
        <v>3510</v>
      </c>
      <c r="R3443" s="827">
        <v>7.5646551724137927</v>
      </c>
      <c r="S3443" s="832">
        <v>117</v>
      </c>
    </row>
    <row r="3444" spans="1:19" ht="14.45" customHeight="1" x14ac:dyDescent="0.2">
      <c r="A3444" s="821" t="s">
        <v>5435</v>
      </c>
      <c r="B3444" s="822" t="s">
        <v>5824</v>
      </c>
      <c r="C3444" s="822" t="s">
        <v>602</v>
      </c>
      <c r="D3444" s="822" t="s">
        <v>2906</v>
      </c>
      <c r="E3444" s="822" t="s">
        <v>5735</v>
      </c>
      <c r="F3444" s="822" t="s">
        <v>5863</v>
      </c>
      <c r="G3444" s="822" t="s">
        <v>5864</v>
      </c>
      <c r="H3444" s="831"/>
      <c r="I3444" s="831"/>
      <c r="J3444" s="822"/>
      <c r="K3444" s="822"/>
      <c r="L3444" s="831">
        <v>24</v>
      </c>
      <c r="M3444" s="831">
        <v>92136</v>
      </c>
      <c r="N3444" s="822">
        <v>1</v>
      </c>
      <c r="O3444" s="822">
        <v>3839</v>
      </c>
      <c r="P3444" s="831">
        <v>52</v>
      </c>
      <c r="Q3444" s="831">
        <v>199940</v>
      </c>
      <c r="R3444" s="827">
        <v>2.1700529651819052</v>
      </c>
      <c r="S3444" s="832">
        <v>3845</v>
      </c>
    </row>
    <row r="3445" spans="1:19" ht="14.45" customHeight="1" x14ac:dyDescent="0.2">
      <c r="A3445" s="821" t="s">
        <v>5435</v>
      </c>
      <c r="B3445" s="822" t="s">
        <v>5824</v>
      </c>
      <c r="C3445" s="822" t="s">
        <v>602</v>
      </c>
      <c r="D3445" s="822" t="s">
        <v>2906</v>
      </c>
      <c r="E3445" s="822" t="s">
        <v>5735</v>
      </c>
      <c r="F3445" s="822" t="s">
        <v>5865</v>
      </c>
      <c r="G3445" s="822" t="s">
        <v>5866</v>
      </c>
      <c r="H3445" s="831"/>
      <c r="I3445" s="831"/>
      <c r="J3445" s="822"/>
      <c r="K3445" s="822"/>
      <c r="L3445" s="831">
        <v>81</v>
      </c>
      <c r="M3445" s="831">
        <v>157950</v>
      </c>
      <c r="N3445" s="822">
        <v>1</v>
      </c>
      <c r="O3445" s="822">
        <v>1950</v>
      </c>
      <c r="P3445" s="831">
        <v>100</v>
      </c>
      <c r="Q3445" s="831">
        <v>195400</v>
      </c>
      <c r="R3445" s="827">
        <v>1.2371003482114593</v>
      </c>
      <c r="S3445" s="832">
        <v>1954</v>
      </c>
    </row>
    <row r="3446" spans="1:19" ht="14.45" customHeight="1" x14ac:dyDescent="0.2">
      <c r="A3446" s="821" t="s">
        <v>5435</v>
      </c>
      <c r="B3446" s="822" t="s">
        <v>5824</v>
      </c>
      <c r="C3446" s="822" t="s">
        <v>602</v>
      </c>
      <c r="D3446" s="822" t="s">
        <v>2906</v>
      </c>
      <c r="E3446" s="822" t="s">
        <v>5735</v>
      </c>
      <c r="F3446" s="822" t="s">
        <v>5867</v>
      </c>
      <c r="G3446" s="822" t="s">
        <v>5868</v>
      </c>
      <c r="H3446" s="831"/>
      <c r="I3446" s="831"/>
      <c r="J3446" s="822"/>
      <c r="K3446" s="822"/>
      <c r="L3446" s="831">
        <v>1</v>
      </c>
      <c r="M3446" s="831">
        <v>304</v>
      </c>
      <c r="N3446" s="822">
        <v>1</v>
      </c>
      <c r="O3446" s="822">
        <v>304</v>
      </c>
      <c r="P3446" s="831"/>
      <c r="Q3446" s="831"/>
      <c r="R3446" s="827"/>
      <c r="S3446" s="832"/>
    </row>
    <row r="3447" spans="1:19" ht="14.45" customHeight="1" x14ac:dyDescent="0.2">
      <c r="A3447" s="821" t="s">
        <v>5435</v>
      </c>
      <c r="B3447" s="822" t="s">
        <v>5824</v>
      </c>
      <c r="C3447" s="822" t="s">
        <v>602</v>
      </c>
      <c r="D3447" s="822" t="s">
        <v>2894</v>
      </c>
      <c r="E3447" s="822" t="s">
        <v>5703</v>
      </c>
      <c r="F3447" s="822" t="s">
        <v>5838</v>
      </c>
      <c r="G3447" s="822" t="s">
        <v>5839</v>
      </c>
      <c r="H3447" s="831"/>
      <c r="I3447" s="831"/>
      <c r="J3447" s="822"/>
      <c r="K3447" s="822"/>
      <c r="L3447" s="831"/>
      <c r="M3447" s="831"/>
      <c r="N3447" s="822"/>
      <c r="O3447" s="822"/>
      <c r="P3447" s="831">
        <v>1</v>
      </c>
      <c r="Q3447" s="831">
        <v>1566.58</v>
      </c>
      <c r="R3447" s="827"/>
      <c r="S3447" s="832">
        <v>1566.58</v>
      </c>
    </row>
    <row r="3448" spans="1:19" ht="14.45" customHeight="1" x14ac:dyDescent="0.2">
      <c r="A3448" s="821" t="s">
        <v>5435</v>
      </c>
      <c r="B3448" s="822" t="s">
        <v>5824</v>
      </c>
      <c r="C3448" s="822" t="s">
        <v>602</v>
      </c>
      <c r="D3448" s="822" t="s">
        <v>2894</v>
      </c>
      <c r="E3448" s="822" t="s">
        <v>5735</v>
      </c>
      <c r="F3448" s="822" t="s">
        <v>5744</v>
      </c>
      <c r="G3448" s="822" t="s">
        <v>5745</v>
      </c>
      <c r="H3448" s="831"/>
      <c r="I3448" s="831"/>
      <c r="J3448" s="822"/>
      <c r="K3448" s="822"/>
      <c r="L3448" s="831"/>
      <c r="M3448" s="831"/>
      <c r="N3448" s="822"/>
      <c r="O3448" s="822"/>
      <c r="P3448" s="831">
        <v>4</v>
      </c>
      <c r="Q3448" s="831">
        <v>152</v>
      </c>
      <c r="R3448" s="827"/>
      <c r="S3448" s="832">
        <v>38</v>
      </c>
    </row>
    <row r="3449" spans="1:19" ht="14.45" customHeight="1" x14ac:dyDescent="0.2">
      <c r="A3449" s="821" t="s">
        <v>5435</v>
      </c>
      <c r="B3449" s="822" t="s">
        <v>5824</v>
      </c>
      <c r="C3449" s="822" t="s">
        <v>602</v>
      </c>
      <c r="D3449" s="822" t="s">
        <v>2894</v>
      </c>
      <c r="E3449" s="822" t="s">
        <v>5735</v>
      </c>
      <c r="F3449" s="822" t="s">
        <v>5752</v>
      </c>
      <c r="G3449" s="822" t="s">
        <v>5753</v>
      </c>
      <c r="H3449" s="831"/>
      <c r="I3449" s="831"/>
      <c r="J3449" s="822"/>
      <c r="K3449" s="822"/>
      <c r="L3449" s="831"/>
      <c r="M3449" s="831"/>
      <c r="N3449" s="822"/>
      <c r="O3449" s="822"/>
      <c r="P3449" s="831">
        <v>2</v>
      </c>
      <c r="Q3449" s="831">
        <v>360</v>
      </c>
      <c r="R3449" s="827"/>
      <c r="S3449" s="832">
        <v>180</v>
      </c>
    </row>
    <row r="3450" spans="1:19" ht="14.45" customHeight="1" x14ac:dyDescent="0.2">
      <c r="A3450" s="821" t="s">
        <v>5435</v>
      </c>
      <c r="B3450" s="822" t="s">
        <v>5824</v>
      </c>
      <c r="C3450" s="822" t="s">
        <v>602</v>
      </c>
      <c r="D3450" s="822" t="s">
        <v>2894</v>
      </c>
      <c r="E3450" s="822" t="s">
        <v>5735</v>
      </c>
      <c r="F3450" s="822" t="s">
        <v>5841</v>
      </c>
      <c r="G3450" s="822" t="s">
        <v>5842</v>
      </c>
      <c r="H3450" s="831"/>
      <c r="I3450" s="831"/>
      <c r="J3450" s="822"/>
      <c r="K3450" s="822"/>
      <c r="L3450" s="831"/>
      <c r="M3450" s="831"/>
      <c r="N3450" s="822"/>
      <c r="O3450" s="822"/>
      <c r="P3450" s="831">
        <v>7</v>
      </c>
      <c r="Q3450" s="831">
        <v>8757</v>
      </c>
      <c r="R3450" s="827"/>
      <c r="S3450" s="832">
        <v>1251</v>
      </c>
    </row>
    <row r="3451" spans="1:19" ht="14.45" customHeight="1" x14ac:dyDescent="0.2">
      <c r="A3451" s="821" t="s">
        <v>5435</v>
      </c>
      <c r="B3451" s="822" t="s">
        <v>5824</v>
      </c>
      <c r="C3451" s="822" t="s">
        <v>602</v>
      </c>
      <c r="D3451" s="822" t="s">
        <v>2894</v>
      </c>
      <c r="E3451" s="822" t="s">
        <v>5735</v>
      </c>
      <c r="F3451" s="822" t="s">
        <v>5851</v>
      </c>
      <c r="G3451" s="822" t="s">
        <v>5852</v>
      </c>
      <c r="H3451" s="831"/>
      <c r="I3451" s="831"/>
      <c r="J3451" s="822"/>
      <c r="K3451" s="822"/>
      <c r="L3451" s="831"/>
      <c r="M3451" s="831"/>
      <c r="N3451" s="822"/>
      <c r="O3451" s="822"/>
      <c r="P3451" s="831">
        <v>1</v>
      </c>
      <c r="Q3451" s="831">
        <v>741</v>
      </c>
      <c r="R3451" s="827"/>
      <c r="S3451" s="832">
        <v>741</v>
      </c>
    </row>
    <row r="3452" spans="1:19" ht="14.45" customHeight="1" x14ac:dyDescent="0.2">
      <c r="A3452" s="821" t="s">
        <v>5435</v>
      </c>
      <c r="B3452" s="822" t="s">
        <v>5824</v>
      </c>
      <c r="C3452" s="822" t="s">
        <v>602</v>
      </c>
      <c r="D3452" s="822" t="s">
        <v>2894</v>
      </c>
      <c r="E3452" s="822" t="s">
        <v>5735</v>
      </c>
      <c r="F3452" s="822" t="s">
        <v>5853</v>
      </c>
      <c r="G3452" s="822" t="s">
        <v>5854</v>
      </c>
      <c r="H3452" s="831"/>
      <c r="I3452" s="831"/>
      <c r="J3452" s="822"/>
      <c r="K3452" s="822"/>
      <c r="L3452" s="831"/>
      <c r="M3452" s="831"/>
      <c r="N3452" s="822"/>
      <c r="O3452" s="822"/>
      <c r="P3452" s="831">
        <v>1</v>
      </c>
      <c r="Q3452" s="831">
        <v>882</v>
      </c>
      <c r="R3452" s="827"/>
      <c r="S3452" s="832">
        <v>882</v>
      </c>
    </row>
    <row r="3453" spans="1:19" ht="14.45" customHeight="1" x14ac:dyDescent="0.2">
      <c r="A3453" s="821" t="s">
        <v>5435</v>
      </c>
      <c r="B3453" s="822" t="s">
        <v>5824</v>
      </c>
      <c r="C3453" s="822" t="s">
        <v>602</v>
      </c>
      <c r="D3453" s="822" t="s">
        <v>2894</v>
      </c>
      <c r="E3453" s="822" t="s">
        <v>5735</v>
      </c>
      <c r="F3453" s="822" t="s">
        <v>5760</v>
      </c>
      <c r="G3453" s="822" t="s">
        <v>5761</v>
      </c>
      <c r="H3453" s="831"/>
      <c r="I3453" s="831"/>
      <c r="J3453" s="822"/>
      <c r="K3453" s="822"/>
      <c r="L3453" s="831"/>
      <c r="M3453" s="831"/>
      <c r="N3453" s="822"/>
      <c r="O3453" s="822"/>
      <c r="P3453" s="831">
        <v>19</v>
      </c>
      <c r="Q3453" s="831">
        <v>633.33000000000004</v>
      </c>
      <c r="R3453" s="827"/>
      <c r="S3453" s="832">
        <v>33.333157894736843</v>
      </c>
    </row>
    <row r="3454" spans="1:19" ht="14.45" customHeight="1" x14ac:dyDescent="0.2">
      <c r="A3454" s="821" t="s">
        <v>5435</v>
      </c>
      <c r="B3454" s="822" t="s">
        <v>5824</v>
      </c>
      <c r="C3454" s="822" t="s">
        <v>602</v>
      </c>
      <c r="D3454" s="822" t="s">
        <v>2894</v>
      </c>
      <c r="E3454" s="822" t="s">
        <v>5735</v>
      </c>
      <c r="F3454" s="822" t="s">
        <v>5857</v>
      </c>
      <c r="G3454" s="822" t="s">
        <v>5858</v>
      </c>
      <c r="H3454" s="831"/>
      <c r="I3454" s="831"/>
      <c r="J3454" s="822"/>
      <c r="K3454" s="822"/>
      <c r="L3454" s="831"/>
      <c r="M3454" s="831"/>
      <c r="N3454" s="822"/>
      <c r="O3454" s="822"/>
      <c r="P3454" s="831">
        <v>1</v>
      </c>
      <c r="Q3454" s="831">
        <v>360</v>
      </c>
      <c r="R3454" s="827"/>
      <c r="S3454" s="832">
        <v>360</v>
      </c>
    </row>
    <row r="3455" spans="1:19" ht="14.45" customHeight="1" x14ac:dyDescent="0.2">
      <c r="A3455" s="821" t="s">
        <v>5435</v>
      </c>
      <c r="B3455" s="822" t="s">
        <v>5824</v>
      </c>
      <c r="C3455" s="822" t="s">
        <v>602</v>
      </c>
      <c r="D3455" s="822" t="s">
        <v>2894</v>
      </c>
      <c r="E3455" s="822" t="s">
        <v>5735</v>
      </c>
      <c r="F3455" s="822" t="s">
        <v>5768</v>
      </c>
      <c r="G3455" s="822" t="s">
        <v>5769</v>
      </c>
      <c r="H3455" s="831"/>
      <c r="I3455" s="831"/>
      <c r="J3455" s="822"/>
      <c r="K3455" s="822"/>
      <c r="L3455" s="831"/>
      <c r="M3455" s="831"/>
      <c r="N3455" s="822"/>
      <c r="O3455" s="822"/>
      <c r="P3455" s="831">
        <v>1</v>
      </c>
      <c r="Q3455" s="831">
        <v>137</v>
      </c>
      <c r="R3455" s="827"/>
      <c r="S3455" s="832">
        <v>137</v>
      </c>
    </row>
    <row r="3456" spans="1:19" ht="14.45" customHeight="1" x14ac:dyDescent="0.2">
      <c r="A3456" s="821" t="s">
        <v>5435</v>
      </c>
      <c r="B3456" s="822" t="s">
        <v>5824</v>
      </c>
      <c r="C3456" s="822" t="s">
        <v>602</v>
      </c>
      <c r="D3456" s="822" t="s">
        <v>2894</v>
      </c>
      <c r="E3456" s="822" t="s">
        <v>5735</v>
      </c>
      <c r="F3456" s="822" t="s">
        <v>5859</v>
      </c>
      <c r="G3456" s="822" t="s">
        <v>5860</v>
      </c>
      <c r="H3456" s="831"/>
      <c r="I3456" s="831"/>
      <c r="J3456" s="822"/>
      <c r="K3456" s="822"/>
      <c r="L3456" s="831"/>
      <c r="M3456" s="831"/>
      <c r="N3456" s="822"/>
      <c r="O3456" s="822"/>
      <c r="P3456" s="831">
        <v>17</v>
      </c>
      <c r="Q3456" s="831">
        <v>12087</v>
      </c>
      <c r="R3456" s="827"/>
      <c r="S3456" s="832">
        <v>711</v>
      </c>
    </row>
    <row r="3457" spans="1:19" ht="14.45" customHeight="1" x14ac:dyDescent="0.2">
      <c r="A3457" s="821" t="s">
        <v>5435</v>
      </c>
      <c r="B3457" s="822" t="s">
        <v>5824</v>
      </c>
      <c r="C3457" s="822" t="s">
        <v>602</v>
      </c>
      <c r="D3457" s="822" t="s">
        <v>2894</v>
      </c>
      <c r="E3457" s="822" t="s">
        <v>5735</v>
      </c>
      <c r="F3457" s="822" t="s">
        <v>5780</v>
      </c>
      <c r="G3457" s="822" t="s">
        <v>5781</v>
      </c>
      <c r="H3457" s="831"/>
      <c r="I3457" s="831"/>
      <c r="J3457" s="822"/>
      <c r="K3457" s="822"/>
      <c r="L3457" s="831"/>
      <c r="M3457" s="831"/>
      <c r="N3457" s="822"/>
      <c r="O3457" s="822"/>
      <c r="P3457" s="831">
        <v>1</v>
      </c>
      <c r="Q3457" s="831">
        <v>62</v>
      </c>
      <c r="R3457" s="827"/>
      <c r="S3457" s="832">
        <v>62</v>
      </c>
    </row>
    <row r="3458" spans="1:19" ht="14.45" customHeight="1" x14ac:dyDescent="0.2">
      <c r="A3458" s="821" t="s">
        <v>5435</v>
      </c>
      <c r="B3458" s="822" t="s">
        <v>5824</v>
      </c>
      <c r="C3458" s="822" t="s">
        <v>602</v>
      </c>
      <c r="D3458" s="822" t="s">
        <v>2894</v>
      </c>
      <c r="E3458" s="822" t="s">
        <v>5735</v>
      </c>
      <c r="F3458" s="822" t="s">
        <v>5863</v>
      </c>
      <c r="G3458" s="822" t="s">
        <v>5864</v>
      </c>
      <c r="H3458" s="831"/>
      <c r="I3458" s="831"/>
      <c r="J3458" s="822"/>
      <c r="K3458" s="822"/>
      <c r="L3458" s="831"/>
      <c r="M3458" s="831"/>
      <c r="N3458" s="822"/>
      <c r="O3458" s="822"/>
      <c r="P3458" s="831">
        <v>8</v>
      </c>
      <c r="Q3458" s="831">
        <v>30760</v>
      </c>
      <c r="R3458" s="827"/>
      <c r="S3458" s="832">
        <v>3845</v>
      </c>
    </row>
    <row r="3459" spans="1:19" ht="14.45" customHeight="1" x14ac:dyDescent="0.2">
      <c r="A3459" s="821" t="s">
        <v>5435</v>
      </c>
      <c r="B3459" s="822" t="s">
        <v>5824</v>
      </c>
      <c r="C3459" s="822" t="s">
        <v>602</v>
      </c>
      <c r="D3459" s="822" t="s">
        <v>2894</v>
      </c>
      <c r="E3459" s="822" t="s">
        <v>5735</v>
      </c>
      <c r="F3459" s="822" t="s">
        <v>5865</v>
      </c>
      <c r="G3459" s="822" t="s">
        <v>5866</v>
      </c>
      <c r="H3459" s="831"/>
      <c r="I3459" s="831"/>
      <c r="J3459" s="822"/>
      <c r="K3459" s="822"/>
      <c r="L3459" s="831"/>
      <c r="M3459" s="831"/>
      <c r="N3459" s="822"/>
      <c r="O3459" s="822"/>
      <c r="P3459" s="831">
        <v>17</v>
      </c>
      <c r="Q3459" s="831">
        <v>33218</v>
      </c>
      <c r="R3459" s="827"/>
      <c r="S3459" s="832">
        <v>1954</v>
      </c>
    </row>
    <row r="3460" spans="1:19" ht="14.45" customHeight="1" x14ac:dyDescent="0.2">
      <c r="A3460" s="821" t="s">
        <v>5435</v>
      </c>
      <c r="B3460" s="822" t="s">
        <v>5824</v>
      </c>
      <c r="C3460" s="822" t="s">
        <v>602</v>
      </c>
      <c r="D3460" s="822" t="s">
        <v>2885</v>
      </c>
      <c r="E3460" s="822" t="s">
        <v>5437</v>
      </c>
      <c r="F3460" s="822" t="s">
        <v>5451</v>
      </c>
      <c r="G3460" s="822" t="s">
        <v>2057</v>
      </c>
      <c r="H3460" s="831"/>
      <c r="I3460" s="831"/>
      <c r="J3460" s="822"/>
      <c r="K3460" s="822"/>
      <c r="L3460" s="831"/>
      <c r="M3460" s="831"/>
      <c r="N3460" s="822"/>
      <c r="O3460" s="822"/>
      <c r="P3460" s="831">
        <v>3</v>
      </c>
      <c r="Q3460" s="831">
        <v>14227.199999999999</v>
      </c>
      <c r="R3460" s="827"/>
      <c r="S3460" s="832">
        <v>4742.3999999999996</v>
      </c>
    </row>
    <row r="3461" spans="1:19" ht="14.45" customHeight="1" x14ac:dyDescent="0.2">
      <c r="A3461" s="821" t="s">
        <v>5435</v>
      </c>
      <c r="B3461" s="822" t="s">
        <v>5824</v>
      </c>
      <c r="C3461" s="822" t="s">
        <v>602</v>
      </c>
      <c r="D3461" s="822" t="s">
        <v>2885</v>
      </c>
      <c r="E3461" s="822" t="s">
        <v>5437</v>
      </c>
      <c r="F3461" s="822" t="s">
        <v>5669</v>
      </c>
      <c r="G3461" s="822" t="s">
        <v>2057</v>
      </c>
      <c r="H3461" s="831"/>
      <c r="I3461" s="831"/>
      <c r="J3461" s="822"/>
      <c r="K3461" s="822"/>
      <c r="L3461" s="831"/>
      <c r="M3461" s="831"/>
      <c r="N3461" s="822"/>
      <c r="O3461" s="822"/>
      <c r="P3461" s="831">
        <v>4</v>
      </c>
      <c r="Q3461" s="831">
        <v>18290.72</v>
      </c>
      <c r="R3461" s="827"/>
      <c r="S3461" s="832">
        <v>4572.68</v>
      </c>
    </row>
    <row r="3462" spans="1:19" ht="14.45" customHeight="1" x14ac:dyDescent="0.2">
      <c r="A3462" s="821" t="s">
        <v>5435</v>
      </c>
      <c r="B3462" s="822" t="s">
        <v>5824</v>
      </c>
      <c r="C3462" s="822" t="s">
        <v>602</v>
      </c>
      <c r="D3462" s="822" t="s">
        <v>2885</v>
      </c>
      <c r="E3462" s="822" t="s">
        <v>5437</v>
      </c>
      <c r="F3462" s="822" t="s">
        <v>5670</v>
      </c>
      <c r="G3462" s="822" t="s">
        <v>2057</v>
      </c>
      <c r="H3462" s="831"/>
      <c r="I3462" s="831"/>
      <c r="J3462" s="822"/>
      <c r="K3462" s="822"/>
      <c r="L3462" s="831"/>
      <c r="M3462" s="831"/>
      <c r="N3462" s="822"/>
      <c r="O3462" s="822"/>
      <c r="P3462" s="831">
        <v>1</v>
      </c>
      <c r="Q3462" s="831">
        <v>1290.8599999999999</v>
      </c>
      <c r="R3462" s="827"/>
      <c r="S3462" s="832">
        <v>1290.8599999999999</v>
      </c>
    </row>
    <row r="3463" spans="1:19" ht="14.45" customHeight="1" x14ac:dyDescent="0.2">
      <c r="A3463" s="821" t="s">
        <v>5435</v>
      </c>
      <c r="B3463" s="822" t="s">
        <v>5824</v>
      </c>
      <c r="C3463" s="822" t="s">
        <v>602</v>
      </c>
      <c r="D3463" s="822" t="s">
        <v>2885</v>
      </c>
      <c r="E3463" s="822" t="s">
        <v>5703</v>
      </c>
      <c r="F3463" s="822" t="s">
        <v>5838</v>
      </c>
      <c r="G3463" s="822" t="s">
        <v>5839</v>
      </c>
      <c r="H3463" s="831"/>
      <c r="I3463" s="831"/>
      <c r="J3463" s="822"/>
      <c r="K3463" s="822"/>
      <c r="L3463" s="831"/>
      <c r="M3463" s="831"/>
      <c r="N3463" s="822"/>
      <c r="O3463" s="822"/>
      <c r="P3463" s="831">
        <v>2</v>
      </c>
      <c r="Q3463" s="831">
        <v>2584.33</v>
      </c>
      <c r="R3463" s="827"/>
      <c r="S3463" s="832">
        <v>1292.165</v>
      </c>
    </row>
    <row r="3464" spans="1:19" ht="14.45" customHeight="1" x14ac:dyDescent="0.2">
      <c r="A3464" s="821" t="s">
        <v>5435</v>
      </c>
      <c r="B3464" s="822" t="s">
        <v>5824</v>
      </c>
      <c r="C3464" s="822" t="s">
        <v>602</v>
      </c>
      <c r="D3464" s="822" t="s">
        <v>2885</v>
      </c>
      <c r="E3464" s="822" t="s">
        <v>5735</v>
      </c>
      <c r="F3464" s="822" t="s">
        <v>5752</v>
      </c>
      <c r="G3464" s="822" t="s">
        <v>5753</v>
      </c>
      <c r="H3464" s="831"/>
      <c r="I3464" s="831"/>
      <c r="J3464" s="822"/>
      <c r="K3464" s="822"/>
      <c r="L3464" s="831"/>
      <c r="M3464" s="831"/>
      <c r="N3464" s="822"/>
      <c r="O3464" s="822"/>
      <c r="P3464" s="831">
        <v>7</v>
      </c>
      <c r="Q3464" s="831">
        <v>1260</v>
      </c>
      <c r="R3464" s="827"/>
      <c r="S3464" s="832">
        <v>180</v>
      </c>
    </row>
    <row r="3465" spans="1:19" ht="14.45" customHeight="1" x14ac:dyDescent="0.2">
      <c r="A3465" s="821" t="s">
        <v>5435</v>
      </c>
      <c r="B3465" s="822" t="s">
        <v>5824</v>
      </c>
      <c r="C3465" s="822" t="s">
        <v>602</v>
      </c>
      <c r="D3465" s="822" t="s">
        <v>2885</v>
      </c>
      <c r="E3465" s="822" t="s">
        <v>5735</v>
      </c>
      <c r="F3465" s="822" t="s">
        <v>5841</v>
      </c>
      <c r="G3465" s="822" t="s">
        <v>5842</v>
      </c>
      <c r="H3465" s="831"/>
      <c r="I3465" s="831"/>
      <c r="J3465" s="822"/>
      <c r="K3465" s="822"/>
      <c r="L3465" s="831"/>
      <c r="M3465" s="831"/>
      <c r="N3465" s="822"/>
      <c r="O3465" s="822"/>
      <c r="P3465" s="831">
        <v>7</v>
      </c>
      <c r="Q3465" s="831">
        <v>8757</v>
      </c>
      <c r="R3465" s="827"/>
      <c r="S3465" s="832">
        <v>1251</v>
      </c>
    </row>
    <row r="3466" spans="1:19" ht="14.45" customHeight="1" x14ac:dyDescent="0.2">
      <c r="A3466" s="821" t="s">
        <v>5435</v>
      </c>
      <c r="B3466" s="822" t="s">
        <v>5824</v>
      </c>
      <c r="C3466" s="822" t="s">
        <v>602</v>
      </c>
      <c r="D3466" s="822" t="s">
        <v>2885</v>
      </c>
      <c r="E3466" s="822" t="s">
        <v>5735</v>
      </c>
      <c r="F3466" s="822" t="s">
        <v>5847</v>
      </c>
      <c r="G3466" s="822" t="s">
        <v>5848</v>
      </c>
      <c r="H3466" s="831"/>
      <c r="I3466" s="831"/>
      <c r="J3466" s="822"/>
      <c r="K3466" s="822"/>
      <c r="L3466" s="831"/>
      <c r="M3466" s="831"/>
      <c r="N3466" s="822"/>
      <c r="O3466" s="822"/>
      <c r="P3466" s="831">
        <v>4</v>
      </c>
      <c r="Q3466" s="831">
        <v>26828</v>
      </c>
      <c r="R3466" s="827"/>
      <c r="S3466" s="832">
        <v>6707</v>
      </c>
    </row>
    <row r="3467" spans="1:19" ht="14.45" customHeight="1" x14ac:dyDescent="0.2">
      <c r="A3467" s="821" t="s">
        <v>5435</v>
      </c>
      <c r="B3467" s="822" t="s">
        <v>5824</v>
      </c>
      <c r="C3467" s="822" t="s">
        <v>602</v>
      </c>
      <c r="D3467" s="822" t="s">
        <v>2885</v>
      </c>
      <c r="E3467" s="822" t="s">
        <v>5735</v>
      </c>
      <c r="F3467" s="822" t="s">
        <v>5851</v>
      </c>
      <c r="G3467" s="822" t="s">
        <v>5852</v>
      </c>
      <c r="H3467" s="831"/>
      <c r="I3467" s="831"/>
      <c r="J3467" s="822"/>
      <c r="K3467" s="822"/>
      <c r="L3467" s="831"/>
      <c r="M3467" s="831"/>
      <c r="N3467" s="822"/>
      <c r="O3467" s="822"/>
      <c r="P3467" s="831">
        <v>2</v>
      </c>
      <c r="Q3467" s="831">
        <v>1482</v>
      </c>
      <c r="R3467" s="827"/>
      <c r="S3467" s="832">
        <v>741</v>
      </c>
    </row>
    <row r="3468" spans="1:19" ht="14.45" customHeight="1" x14ac:dyDescent="0.2">
      <c r="A3468" s="821" t="s">
        <v>5435</v>
      </c>
      <c r="B3468" s="822" t="s">
        <v>5824</v>
      </c>
      <c r="C3468" s="822" t="s">
        <v>602</v>
      </c>
      <c r="D3468" s="822" t="s">
        <v>2885</v>
      </c>
      <c r="E3468" s="822" t="s">
        <v>5735</v>
      </c>
      <c r="F3468" s="822" t="s">
        <v>5760</v>
      </c>
      <c r="G3468" s="822" t="s">
        <v>5761</v>
      </c>
      <c r="H3468" s="831"/>
      <c r="I3468" s="831"/>
      <c r="J3468" s="822"/>
      <c r="K3468" s="822"/>
      <c r="L3468" s="831"/>
      <c r="M3468" s="831"/>
      <c r="N3468" s="822"/>
      <c r="O3468" s="822"/>
      <c r="P3468" s="831">
        <v>91</v>
      </c>
      <c r="Q3468" s="831">
        <v>3033.3199999999997</v>
      </c>
      <c r="R3468" s="827"/>
      <c r="S3468" s="832">
        <v>33.333186813186813</v>
      </c>
    </row>
    <row r="3469" spans="1:19" ht="14.45" customHeight="1" x14ac:dyDescent="0.2">
      <c r="A3469" s="821" t="s">
        <v>5435</v>
      </c>
      <c r="B3469" s="822" t="s">
        <v>5824</v>
      </c>
      <c r="C3469" s="822" t="s">
        <v>602</v>
      </c>
      <c r="D3469" s="822" t="s">
        <v>2885</v>
      </c>
      <c r="E3469" s="822" t="s">
        <v>5735</v>
      </c>
      <c r="F3469" s="822" t="s">
        <v>5855</v>
      </c>
      <c r="G3469" s="822" t="s">
        <v>5856</v>
      </c>
      <c r="H3469" s="831"/>
      <c r="I3469" s="831"/>
      <c r="J3469" s="822"/>
      <c r="K3469" s="822"/>
      <c r="L3469" s="831"/>
      <c r="M3469" s="831"/>
      <c r="N3469" s="822"/>
      <c r="O3469" s="822"/>
      <c r="P3469" s="831">
        <v>4</v>
      </c>
      <c r="Q3469" s="831">
        <v>3776</v>
      </c>
      <c r="R3469" s="827"/>
      <c r="S3469" s="832">
        <v>944</v>
      </c>
    </row>
    <row r="3470" spans="1:19" ht="14.45" customHeight="1" x14ac:dyDescent="0.2">
      <c r="A3470" s="821" t="s">
        <v>5435</v>
      </c>
      <c r="B3470" s="822" t="s">
        <v>5824</v>
      </c>
      <c r="C3470" s="822" t="s">
        <v>602</v>
      </c>
      <c r="D3470" s="822" t="s">
        <v>2885</v>
      </c>
      <c r="E3470" s="822" t="s">
        <v>5735</v>
      </c>
      <c r="F3470" s="822" t="s">
        <v>5766</v>
      </c>
      <c r="G3470" s="822" t="s">
        <v>5767</v>
      </c>
      <c r="H3470" s="831"/>
      <c r="I3470" s="831"/>
      <c r="J3470" s="822"/>
      <c r="K3470" s="822"/>
      <c r="L3470" s="831"/>
      <c r="M3470" s="831"/>
      <c r="N3470" s="822"/>
      <c r="O3470" s="822"/>
      <c r="P3470" s="831">
        <v>8</v>
      </c>
      <c r="Q3470" s="831">
        <v>264</v>
      </c>
      <c r="R3470" s="827"/>
      <c r="S3470" s="832">
        <v>33</v>
      </c>
    </row>
    <row r="3471" spans="1:19" ht="14.45" customHeight="1" x14ac:dyDescent="0.2">
      <c r="A3471" s="821" t="s">
        <v>5435</v>
      </c>
      <c r="B3471" s="822" t="s">
        <v>5824</v>
      </c>
      <c r="C3471" s="822" t="s">
        <v>602</v>
      </c>
      <c r="D3471" s="822" t="s">
        <v>2885</v>
      </c>
      <c r="E3471" s="822" t="s">
        <v>5735</v>
      </c>
      <c r="F3471" s="822" t="s">
        <v>5857</v>
      </c>
      <c r="G3471" s="822" t="s">
        <v>5858</v>
      </c>
      <c r="H3471" s="831"/>
      <c r="I3471" s="831"/>
      <c r="J3471" s="822"/>
      <c r="K3471" s="822"/>
      <c r="L3471" s="831"/>
      <c r="M3471" s="831"/>
      <c r="N3471" s="822"/>
      <c r="O3471" s="822"/>
      <c r="P3471" s="831">
        <v>61</v>
      </c>
      <c r="Q3471" s="831">
        <v>21960</v>
      </c>
      <c r="R3471" s="827"/>
      <c r="S3471" s="832">
        <v>360</v>
      </c>
    </row>
    <row r="3472" spans="1:19" ht="14.45" customHeight="1" x14ac:dyDescent="0.2">
      <c r="A3472" s="821" t="s">
        <v>5435</v>
      </c>
      <c r="B3472" s="822" t="s">
        <v>5824</v>
      </c>
      <c r="C3472" s="822" t="s">
        <v>602</v>
      </c>
      <c r="D3472" s="822" t="s">
        <v>2885</v>
      </c>
      <c r="E3472" s="822" t="s">
        <v>5735</v>
      </c>
      <c r="F3472" s="822" t="s">
        <v>5859</v>
      </c>
      <c r="G3472" s="822" t="s">
        <v>5860</v>
      </c>
      <c r="H3472" s="831"/>
      <c r="I3472" s="831"/>
      <c r="J3472" s="822"/>
      <c r="K3472" s="822"/>
      <c r="L3472" s="831"/>
      <c r="M3472" s="831"/>
      <c r="N3472" s="822"/>
      <c r="O3472" s="822"/>
      <c r="P3472" s="831">
        <v>24</v>
      </c>
      <c r="Q3472" s="831">
        <v>17064</v>
      </c>
      <c r="R3472" s="827"/>
      <c r="S3472" s="832">
        <v>711</v>
      </c>
    </row>
    <row r="3473" spans="1:19" ht="14.45" customHeight="1" x14ac:dyDescent="0.2">
      <c r="A3473" s="821" t="s">
        <v>5435</v>
      </c>
      <c r="B3473" s="822" t="s">
        <v>5824</v>
      </c>
      <c r="C3473" s="822" t="s">
        <v>602</v>
      </c>
      <c r="D3473" s="822" t="s">
        <v>2885</v>
      </c>
      <c r="E3473" s="822" t="s">
        <v>5735</v>
      </c>
      <c r="F3473" s="822" t="s">
        <v>5782</v>
      </c>
      <c r="G3473" s="822" t="s">
        <v>5783</v>
      </c>
      <c r="H3473" s="831"/>
      <c r="I3473" s="831"/>
      <c r="J3473" s="822"/>
      <c r="K3473" s="822"/>
      <c r="L3473" s="831"/>
      <c r="M3473" s="831"/>
      <c r="N3473" s="822"/>
      <c r="O3473" s="822"/>
      <c r="P3473" s="831">
        <v>4</v>
      </c>
      <c r="Q3473" s="831">
        <v>468</v>
      </c>
      <c r="R3473" s="827"/>
      <c r="S3473" s="832">
        <v>117</v>
      </c>
    </row>
    <row r="3474" spans="1:19" ht="14.45" customHeight="1" x14ac:dyDescent="0.2">
      <c r="A3474" s="821" t="s">
        <v>5435</v>
      </c>
      <c r="B3474" s="822" t="s">
        <v>5824</v>
      </c>
      <c r="C3474" s="822" t="s">
        <v>602</v>
      </c>
      <c r="D3474" s="822" t="s">
        <v>2885</v>
      </c>
      <c r="E3474" s="822" t="s">
        <v>5735</v>
      </c>
      <c r="F3474" s="822" t="s">
        <v>5863</v>
      </c>
      <c r="G3474" s="822" t="s">
        <v>5864</v>
      </c>
      <c r="H3474" s="831"/>
      <c r="I3474" s="831"/>
      <c r="J3474" s="822"/>
      <c r="K3474" s="822"/>
      <c r="L3474" s="831"/>
      <c r="M3474" s="831"/>
      <c r="N3474" s="822"/>
      <c r="O3474" s="822"/>
      <c r="P3474" s="831">
        <v>16</v>
      </c>
      <c r="Q3474" s="831">
        <v>61520</v>
      </c>
      <c r="R3474" s="827"/>
      <c r="S3474" s="832">
        <v>3845</v>
      </c>
    </row>
    <row r="3475" spans="1:19" ht="14.45" customHeight="1" x14ac:dyDescent="0.2">
      <c r="A3475" s="821" t="s">
        <v>5435</v>
      </c>
      <c r="B3475" s="822" t="s">
        <v>5824</v>
      </c>
      <c r="C3475" s="822" t="s">
        <v>602</v>
      </c>
      <c r="D3475" s="822" t="s">
        <v>2885</v>
      </c>
      <c r="E3475" s="822" t="s">
        <v>5735</v>
      </c>
      <c r="F3475" s="822" t="s">
        <v>5865</v>
      </c>
      <c r="G3475" s="822" t="s">
        <v>5866</v>
      </c>
      <c r="H3475" s="831"/>
      <c r="I3475" s="831"/>
      <c r="J3475" s="822"/>
      <c r="K3475" s="822"/>
      <c r="L3475" s="831"/>
      <c r="M3475" s="831"/>
      <c r="N3475" s="822"/>
      <c r="O3475" s="822"/>
      <c r="P3475" s="831">
        <v>7</v>
      </c>
      <c r="Q3475" s="831">
        <v>13678</v>
      </c>
      <c r="R3475" s="827"/>
      <c r="S3475" s="832">
        <v>1954</v>
      </c>
    </row>
    <row r="3476" spans="1:19" ht="14.45" customHeight="1" x14ac:dyDescent="0.2">
      <c r="A3476" s="821" t="s">
        <v>5435</v>
      </c>
      <c r="B3476" s="822" t="s">
        <v>5824</v>
      </c>
      <c r="C3476" s="822" t="s">
        <v>602</v>
      </c>
      <c r="D3476" s="822" t="s">
        <v>2885</v>
      </c>
      <c r="E3476" s="822" t="s">
        <v>5735</v>
      </c>
      <c r="F3476" s="822" t="s">
        <v>5883</v>
      </c>
      <c r="G3476" s="822" t="s">
        <v>5884</v>
      </c>
      <c r="H3476" s="831"/>
      <c r="I3476" s="831"/>
      <c r="J3476" s="822"/>
      <c r="K3476" s="822"/>
      <c r="L3476" s="831"/>
      <c r="M3476" s="831"/>
      <c r="N3476" s="822"/>
      <c r="O3476" s="822"/>
      <c r="P3476" s="831">
        <v>2</v>
      </c>
      <c r="Q3476" s="831">
        <v>16720</v>
      </c>
      <c r="R3476" s="827"/>
      <c r="S3476" s="832">
        <v>8360</v>
      </c>
    </row>
    <row r="3477" spans="1:19" ht="14.45" customHeight="1" x14ac:dyDescent="0.2">
      <c r="A3477" s="821" t="s">
        <v>5435</v>
      </c>
      <c r="B3477" s="822" t="s">
        <v>5824</v>
      </c>
      <c r="C3477" s="822" t="s">
        <v>605</v>
      </c>
      <c r="D3477" s="822" t="s">
        <v>5420</v>
      </c>
      <c r="E3477" s="822" t="s">
        <v>5735</v>
      </c>
      <c r="F3477" s="822" t="s">
        <v>5843</v>
      </c>
      <c r="G3477" s="822" t="s">
        <v>5844</v>
      </c>
      <c r="H3477" s="831">
        <v>382</v>
      </c>
      <c r="I3477" s="831">
        <v>273130</v>
      </c>
      <c r="J3477" s="822">
        <v>2.893939393939394</v>
      </c>
      <c r="K3477" s="822">
        <v>715</v>
      </c>
      <c r="L3477" s="831">
        <v>132</v>
      </c>
      <c r="M3477" s="831">
        <v>94380</v>
      </c>
      <c r="N3477" s="822">
        <v>1</v>
      </c>
      <c r="O3477" s="822">
        <v>715</v>
      </c>
      <c r="P3477" s="831"/>
      <c r="Q3477" s="831"/>
      <c r="R3477" s="827"/>
      <c r="S3477" s="832"/>
    </row>
    <row r="3478" spans="1:19" ht="14.45" customHeight="1" x14ac:dyDescent="0.2">
      <c r="A3478" s="821" t="s">
        <v>5435</v>
      </c>
      <c r="B3478" s="822" t="s">
        <v>5824</v>
      </c>
      <c r="C3478" s="822" t="s">
        <v>605</v>
      </c>
      <c r="D3478" s="822" t="s">
        <v>5420</v>
      </c>
      <c r="E3478" s="822" t="s">
        <v>5735</v>
      </c>
      <c r="F3478" s="822" t="s">
        <v>5849</v>
      </c>
      <c r="G3478" s="822" t="s">
        <v>5850</v>
      </c>
      <c r="H3478" s="831">
        <v>18</v>
      </c>
      <c r="I3478" s="831">
        <v>2322</v>
      </c>
      <c r="J3478" s="822">
        <v>2.976923076923077</v>
      </c>
      <c r="K3478" s="822">
        <v>129</v>
      </c>
      <c r="L3478" s="831">
        <v>6</v>
      </c>
      <c r="M3478" s="831">
        <v>780</v>
      </c>
      <c r="N3478" s="822">
        <v>1</v>
      </c>
      <c r="O3478" s="822">
        <v>130</v>
      </c>
      <c r="P3478" s="831"/>
      <c r="Q3478" s="831"/>
      <c r="R3478" s="827"/>
      <c r="S3478" s="832"/>
    </row>
    <row r="3479" spans="1:19" ht="14.45" customHeight="1" x14ac:dyDescent="0.2">
      <c r="A3479" s="821" t="s">
        <v>5435</v>
      </c>
      <c r="B3479" s="822" t="s">
        <v>5824</v>
      </c>
      <c r="C3479" s="822" t="s">
        <v>605</v>
      </c>
      <c r="D3479" s="822" t="s">
        <v>5420</v>
      </c>
      <c r="E3479" s="822" t="s">
        <v>5735</v>
      </c>
      <c r="F3479" s="822" t="s">
        <v>5853</v>
      </c>
      <c r="G3479" s="822" t="s">
        <v>5854</v>
      </c>
      <c r="H3479" s="831">
        <v>720</v>
      </c>
      <c r="I3479" s="831">
        <v>632880</v>
      </c>
      <c r="J3479" s="822">
        <v>2.9931895573212257</v>
      </c>
      <c r="K3479" s="822">
        <v>879</v>
      </c>
      <c r="L3479" s="831">
        <v>240</v>
      </c>
      <c r="M3479" s="831">
        <v>211440</v>
      </c>
      <c r="N3479" s="822">
        <v>1</v>
      </c>
      <c r="O3479" s="822">
        <v>881</v>
      </c>
      <c r="P3479" s="831"/>
      <c r="Q3479" s="831"/>
      <c r="R3479" s="827"/>
      <c r="S3479" s="832"/>
    </row>
    <row r="3480" spans="1:19" ht="14.45" customHeight="1" x14ac:dyDescent="0.2">
      <c r="A3480" s="821" t="s">
        <v>5435</v>
      </c>
      <c r="B3480" s="822" t="s">
        <v>5824</v>
      </c>
      <c r="C3480" s="822" t="s">
        <v>605</v>
      </c>
      <c r="D3480" s="822" t="s">
        <v>5420</v>
      </c>
      <c r="E3480" s="822" t="s">
        <v>5735</v>
      </c>
      <c r="F3480" s="822" t="s">
        <v>5762</v>
      </c>
      <c r="G3480" s="822" t="s">
        <v>5763</v>
      </c>
      <c r="H3480" s="831">
        <v>14</v>
      </c>
      <c r="I3480" s="831">
        <v>518</v>
      </c>
      <c r="J3480" s="822">
        <v>4.5438596491228074</v>
      </c>
      <c r="K3480" s="822">
        <v>37</v>
      </c>
      <c r="L3480" s="831">
        <v>3</v>
      </c>
      <c r="M3480" s="831">
        <v>114</v>
      </c>
      <c r="N3480" s="822">
        <v>1</v>
      </c>
      <c r="O3480" s="822">
        <v>38</v>
      </c>
      <c r="P3480" s="831"/>
      <c r="Q3480" s="831"/>
      <c r="R3480" s="827"/>
      <c r="S3480" s="832"/>
    </row>
    <row r="3481" spans="1:19" ht="14.45" customHeight="1" x14ac:dyDescent="0.2">
      <c r="A3481" s="821" t="s">
        <v>5435</v>
      </c>
      <c r="B3481" s="822" t="s">
        <v>5824</v>
      </c>
      <c r="C3481" s="822" t="s">
        <v>605</v>
      </c>
      <c r="D3481" s="822" t="s">
        <v>5420</v>
      </c>
      <c r="E3481" s="822" t="s">
        <v>5735</v>
      </c>
      <c r="F3481" s="822" t="s">
        <v>5865</v>
      </c>
      <c r="G3481" s="822" t="s">
        <v>5866</v>
      </c>
      <c r="H3481" s="831">
        <v>26</v>
      </c>
      <c r="I3481" s="831">
        <v>50570</v>
      </c>
      <c r="J3481" s="822">
        <v>5.1866666666666665</v>
      </c>
      <c r="K3481" s="822">
        <v>1945</v>
      </c>
      <c r="L3481" s="831">
        <v>5</v>
      </c>
      <c r="M3481" s="831">
        <v>9750</v>
      </c>
      <c r="N3481" s="822">
        <v>1</v>
      </c>
      <c r="O3481" s="822">
        <v>1950</v>
      </c>
      <c r="P3481" s="831"/>
      <c r="Q3481" s="831"/>
      <c r="R3481" s="827"/>
      <c r="S3481" s="832"/>
    </row>
    <row r="3482" spans="1:19" ht="14.45" customHeight="1" x14ac:dyDescent="0.2">
      <c r="A3482" s="821" t="s">
        <v>5435</v>
      </c>
      <c r="B3482" s="822" t="s">
        <v>5824</v>
      </c>
      <c r="C3482" s="822" t="s">
        <v>605</v>
      </c>
      <c r="D3482" s="822" t="s">
        <v>5420</v>
      </c>
      <c r="E3482" s="822" t="s">
        <v>5735</v>
      </c>
      <c r="F3482" s="822" t="s">
        <v>5885</v>
      </c>
      <c r="G3482" s="822" t="s">
        <v>5886</v>
      </c>
      <c r="H3482" s="831">
        <v>2</v>
      </c>
      <c r="I3482" s="831">
        <v>29608</v>
      </c>
      <c r="J3482" s="822"/>
      <c r="K3482" s="822">
        <v>14804</v>
      </c>
      <c r="L3482" s="831"/>
      <c r="M3482" s="831"/>
      <c r="N3482" s="822"/>
      <c r="O3482" s="822"/>
      <c r="P3482" s="831"/>
      <c r="Q3482" s="831"/>
      <c r="R3482" s="827"/>
      <c r="S3482" s="832"/>
    </row>
    <row r="3483" spans="1:19" ht="14.45" customHeight="1" x14ac:dyDescent="0.2">
      <c r="A3483" s="821" t="s">
        <v>5435</v>
      </c>
      <c r="B3483" s="822" t="s">
        <v>5824</v>
      </c>
      <c r="C3483" s="822" t="s">
        <v>605</v>
      </c>
      <c r="D3483" s="822" t="s">
        <v>2883</v>
      </c>
      <c r="E3483" s="822" t="s">
        <v>5437</v>
      </c>
      <c r="F3483" s="822" t="s">
        <v>5488</v>
      </c>
      <c r="G3483" s="822" t="s">
        <v>5489</v>
      </c>
      <c r="H3483" s="831">
        <v>0.1</v>
      </c>
      <c r="I3483" s="831">
        <v>11.73</v>
      </c>
      <c r="J3483" s="822"/>
      <c r="K3483" s="822">
        <v>117.3</v>
      </c>
      <c r="L3483" s="831"/>
      <c r="M3483" s="831"/>
      <c r="N3483" s="822"/>
      <c r="O3483" s="822"/>
      <c r="P3483" s="831"/>
      <c r="Q3483" s="831"/>
      <c r="R3483" s="827"/>
      <c r="S3483" s="832"/>
    </row>
    <row r="3484" spans="1:19" ht="14.45" customHeight="1" x14ac:dyDescent="0.2">
      <c r="A3484" s="821" t="s">
        <v>5435</v>
      </c>
      <c r="B3484" s="822" t="s">
        <v>5824</v>
      </c>
      <c r="C3484" s="822" t="s">
        <v>605</v>
      </c>
      <c r="D3484" s="822" t="s">
        <v>2883</v>
      </c>
      <c r="E3484" s="822" t="s">
        <v>5735</v>
      </c>
      <c r="F3484" s="822" t="s">
        <v>5744</v>
      </c>
      <c r="G3484" s="822" t="s">
        <v>5745</v>
      </c>
      <c r="H3484" s="831">
        <v>1</v>
      </c>
      <c r="I3484" s="831">
        <v>37</v>
      </c>
      <c r="J3484" s="822"/>
      <c r="K3484" s="822">
        <v>37</v>
      </c>
      <c r="L3484" s="831"/>
      <c r="M3484" s="831"/>
      <c r="N3484" s="822"/>
      <c r="O3484" s="822"/>
      <c r="P3484" s="831"/>
      <c r="Q3484" s="831"/>
      <c r="R3484" s="827"/>
      <c r="S3484" s="832"/>
    </row>
    <row r="3485" spans="1:19" ht="14.45" customHeight="1" x14ac:dyDescent="0.2">
      <c r="A3485" s="821" t="s">
        <v>5435</v>
      </c>
      <c r="B3485" s="822" t="s">
        <v>5824</v>
      </c>
      <c r="C3485" s="822" t="s">
        <v>605</v>
      </c>
      <c r="D3485" s="822" t="s">
        <v>2883</v>
      </c>
      <c r="E3485" s="822" t="s">
        <v>5735</v>
      </c>
      <c r="F3485" s="822" t="s">
        <v>5776</v>
      </c>
      <c r="G3485" s="822" t="s">
        <v>5777</v>
      </c>
      <c r="H3485" s="831">
        <v>1</v>
      </c>
      <c r="I3485" s="831">
        <v>59</v>
      </c>
      <c r="J3485" s="822"/>
      <c r="K3485" s="822">
        <v>59</v>
      </c>
      <c r="L3485" s="831"/>
      <c r="M3485" s="831"/>
      <c r="N3485" s="822"/>
      <c r="O3485" s="822"/>
      <c r="P3485" s="831"/>
      <c r="Q3485" s="831"/>
      <c r="R3485" s="827"/>
      <c r="S3485" s="832"/>
    </row>
    <row r="3486" spans="1:19" ht="14.45" customHeight="1" x14ac:dyDescent="0.2">
      <c r="A3486" s="821" t="s">
        <v>5435</v>
      </c>
      <c r="B3486" s="822" t="s">
        <v>5824</v>
      </c>
      <c r="C3486" s="822" t="s">
        <v>605</v>
      </c>
      <c r="D3486" s="822" t="s">
        <v>5427</v>
      </c>
      <c r="E3486" s="822" t="s">
        <v>5735</v>
      </c>
      <c r="F3486" s="822" t="s">
        <v>5752</v>
      </c>
      <c r="G3486" s="822" t="s">
        <v>5753</v>
      </c>
      <c r="H3486" s="831">
        <v>24</v>
      </c>
      <c r="I3486" s="831">
        <v>4272</v>
      </c>
      <c r="J3486" s="822"/>
      <c r="K3486" s="822">
        <v>178</v>
      </c>
      <c r="L3486" s="831"/>
      <c r="M3486" s="831"/>
      <c r="N3486" s="822"/>
      <c r="O3486" s="822"/>
      <c r="P3486" s="831"/>
      <c r="Q3486" s="831"/>
      <c r="R3486" s="827"/>
      <c r="S3486" s="832"/>
    </row>
    <row r="3487" spans="1:19" ht="14.45" customHeight="1" x14ac:dyDescent="0.2">
      <c r="A3487" s="821" t="s">
        <v>5435</v>
      </c>
      <c r="B3487" s="822" t="s">
        <v>5824</v>
      </c>
      <c r="C3487" s="822" t="s">
        <v>605</v>
      </c>
      <c r="D3487" s="822" t="s">
        <v>5427</v>
      </c>
      <c r="E3487" s="822" t="s">
        <v>5735</v>
      </c>
      <c r="F3487" s="822" t="s">
        <v>5845</v>
      </c>
      <c r="G3487" s="822" t="s">
        <v>5846</v>
      </c>
      <c r="H3487" s="831">
        <v>6</v>
      </c>
      <c r="I3487" s="831">
        <v>3792</v>
      </c>
      <c r="J3487" s="822"/>
      <c r="K3487" s="822">
        <v>632</v>
      </c>
      <c r="L3487" s="831"/>
      <c r="M3487" s="831"/>
      <c r="N3487" s="822"/>
      <c r="O3487" s="822"/>
      <c r="P3487" s="831"/>
      <c r="Q3487" s="831"/>
      <c r="R3487" s="827"/>
      <c r="S3487" s="832"/>
    </row>
    <row r="3488" spans="1:19" ht="14.45" customHeight="1" x14ac:dyDescent="0.2">
      <c r="A3488" s="821" t="s">
        <v>5435</v>
      </c>
      <c r="B3488" s="822" t="s">
        <v>5824</v>
      </c>
      <c r="C3488" s="822" t="s">
        <v>605</v>
      </c>
      <c r="D3488" s="822" t="s">
        <v>5427</v>
      </c>
      <c r="E3488" s="822" t="s">
        <v>5735</v>
      </c>
      <c r="F3488" s="822" t="s">
        <v>5877</v>
      </c>
      <c r="G3488" s="822" t="s">
        <v>5878</v>
      </c>
      <c r="H3488" s="831">
        <v>3</v>
      </c>
      <c r="I3488" s="831">
        <v>18456</v>
      </c>
      <c r="J3488" s="822"/>
      <c r="K3488" s="822">
        <v>6152</v>
      </c>
      <c r="L3488" s="831"/>
      <c r="M3488" s="831"/>
      <c r="N3488" s="822"/>
      <c r="O3488" s="822"/>
      <c r="P3488" s="831"/>
      <c r="Q3488" s="831"/>
      <c r="R3488" s="827"/>
      <c r="S3488" s="832"/>
    </row>
    <row r="3489" spans="1:19" ht="14.45" customHeight="1" x14ac:dyDescent="0.2">
      <c r="A3489" s="821" t="s">
        <v>5435</v>
      </c>
      <c r="B3489" s="822" t="s">
        <v>5824</v>
      </c>
      <c r="C3489" s="822" t="s">
        <v>605</v>
      </c>
      <c r="D3489" s="822" t="s">
        <v>5427</v>
      </c>
      <c r="E3489" s="822" t="s">
        <v>5735</v>
      </c>
      <c r="F3489" s="822" t="s">
        <v>5847</v>
      </c>
      <c r="G3489" s="822" t="s">
        <v>5848</v>
      </c>
      <c r="H3489" s="831">
        <v>12</v>
      </c>
      <c r="I3489" s="831">
        <v>80172</v>
      </c>
      <c r="J3489" s="822"/>
      <c r="K3489" s="822">
        <v>6681</v>
      </c>
      <c r="L3489" s="831"/>
      <c r="M3489" s="831"/>
      <c r="N3489" s="822"/>
      <c r="O3489" s="822"/>
      <c r="P3489" s="831"/>
      <c r="Q3489" s="831"/>
      <c r="R3489" s="827"/>
      <c r="S3489" s="832"/>
    </row>
    <row r="3490" spans="1:19" ht="14.45" customHeight="1" x14ac:dyDescent="0.2">
      <c r="A3490" s="821" t="s">
        <v>5435</v>
      </c>
      <c r="B3490" s="822" t="s">
        <v>5824</v>
      </c>
      <c r="C3490" s="822" t="s">
        <v>605</v>
      </c>
      <c r="D3490" s="822" t="s">
        <v>5427</v>
      </c>
      <c r="E3490" s="822" t="s">
        <v>5735</v>
      </c>
      <c r="F3490" s="822" t="s">
        <v>5760</v>
      </c>
      <c r="G3490" s="822" t="s">
        <v>5761</v>
      </c>
      <c r="H3490" s="831">
        <v>24</v>
      </c>
      <c r="I3490" s="831">
        <v>800.00000000000011</v>
      </c>
      <c r="J3490" s="822"/>
      <c r="K3490" s="822">
        <v>33.333333333333336</v>
      </c>
      <c r="L3490" s="831"/>
      <c r="M3490" s="831"/>
      <c r="N3490" s="822"/>
      <c r="O3490" s="822"/>
      <c r="P3490" s="831"/>
      <c r="Q3490" s="831"/>
      <c r="R3490" s="827"/>
      <c r="S3490" s="832"/>
    </row>
    <row r="3491" spans="1:19" ht="14.45" customHeight="1" x14ac:dyDescent="0.2">
      <c r="A3491" s="821" t="s">
        <v>5435</v>
      </c>
      <c r="B3491" s="822" t="s">
        <v>5824</v>
      </c>
      <c r="C3491" s="822" t="s">
        <v>605</v>
      </c>
      <c r="D3491" s="822" t="s">
        <v>5427</v>
      </c>
      <c r="E3491" s="822" t="s">
        <v>5735</v>
      </c>
      <c r="F3491" s="822" t="s">
        <v>5855</v>
      </c>
      <c r="G3491" s="822" t="s">
        <v>5856</v>
      </c>
      <c r="H3491" s="831">
        <v>15</v>
      </c>
      <c r="I3491" s="831">
        <v>14085</v>
      </c>
      <c r="J3491" s="822"/>
      <c r="K3491" s="822">
        <v>939</v>
      </c>
      <c r="L3491" s="831"/>
      <c r="M3491" s="831"/>
      <c r="N3491" s="822"/>
      <c r="O3491" s="822"/>
      <c r="P3491" s="831"/>
      <c r="Q3491" s="831"/>
      <c r="R3491" s="827"/>
      <c r="S3491" s="832"/>
    </row>
    <row r="3492" spans="1:19" ht="14.45" customHeight="1" x14ac:dyDescent="0.2">
      <c r="A3492" s="821" t="s">
        <v>5435</v>
      </c>
      <c r="B3492" s="822" t="s">
        <v>5824</v>
      </c>
      <c r="C3492" s="822" t="s">
        <v>605</v>
      </c>
      <c r="D3492" s="822" t="s">
        <v>5427</v>
      </c>
      <c r="E3492" s="822" t="s">
        <v>5735</v>
      </c>
      <c r="F3492" s="822" t="s">
        <v>5865</v>
      </c>
      <c r="G3492" s="822" t="s">
        <v>5866</v>
      </c>
      <c r="H3492" s="831">
        <v>10</v>
      </c>
      <c r="I3492" s="831">
        <v>19450</v>
      </c>
      <c r="J3492" s="822"/>
      <c r="K3492" s="822">
        <v>1945</v>
      </c>
      <c r="L3492" s="831"/>
      <c r="M3492" s="831"/>
      <c r="N3492" s="822"/>
      <c r="O3492" s="822"/>
      <c r="P3492" s="831"/>
      <c r="Q3492" s="831"/>
      <c r="R3492" s="827"/>
      <c r="S3492" s="832"/>
    </row>
    <row r="3493" spans="1:19" ht="14.45" customHeight="1" x14ac:dyDescent="0.2">
      <c r="A3493" s="821" t="s">
        <v>5435</v>
      </c>
      <c r="B3493" s="822" t="s">
        <v>5824</v>
      </c>
      <c r="C3493" s="822" t="s">
        <v>605</v>
      </c>
      <c r="D3493" s="822" t="s">
        <v>2912</v>
      </c>
      <c r="E3493" s="822" t="s">
        <v>5735</v>
      </c>
      <c r="F3493" s="822" t="s">
        <v>5752</v>
      </c>
      <c r="G3493" s="822" t="s">
        <v>5753</v>
      </c>
      <c r="H3493" s="831">
        <v>43</v>
      </c>
      <c r="I3493" s="831">
        <v>7654</v>
      </c>
      <c r="J3493" s="822">
        <v>2.5152809727242853</v>
      </c>
      <c r="K3493" s="822">
        <v>178</v>
      </c>
      <c r="L3493" s="831">
        <v>17</v>
      </c>
      <c r="M3493" s="831">
        <v>3043</v>
      </c>
      <c r="N3493" s="822">
        <v>1</v>
      </c>
      <c r="O3493" s="822">
        <v>179</v>
      </c>
      <c r="P3493" s="831">
        <v>37</v>
      </c>
      <c r="Q3493" s="831">
        <v>6660</v>
      </c>
      <c r="R3493" s="827">
        <v>2.1886296418008544</v>
      </c>
      <c r="S3493" s="832">
        <v>180</v>
      </c>
    </row>
    <row r="3494" spans="1:19" ht="14.45" customHeight="1" x14ac:dyDescent="0.2">
      <c r="A3494" s="821" t="s">
        <v>5435</v>
      </c>
      <c r="B3494" s="822" t="s">
        <v>5824</v>
      </c>
      <c r="C3494" s="822" t="s">
        <v>605</v>
      </c>
      <c r="D3494" s="822" t="s">
        <v>2912</v>
      </c>
      <c r="E3494" s="822" t="s">
        <v>5735</v>
      </c>
      <c r="F3494" s="822" t="s">
        <v>5845</v>
      </c>
      <c r="G3494" s="822" t="s">
        <v>5846</v>
      </c>
      <c r="H3494" s="831">
        <v>4</v>
      </c>
      <c r="I3494" s="831">
        <v>2528</v>
      </c>
      <c r="J3494" s="822">
        <v>1.9968404423380726</v>
      </c>
      <c r="K3494" s="822">
        <v>632</v>
      </c>
      <c r="L3494" s="831">
        <v>2</v>
      </c>
      <c r="M3494" s="831">
        <v>1266</v>
      </c>
      <c r="N3494" s="822">
        <v>1</v>
      </c>
      <c r="O3494" s="822">
        <v>633</v>
      </c>
      <c r="P3494" s="831">
        <v>14</v>
      </c>
      <c r="Q3494" s="831">
        <v>8876</v>
      </c>
      <c r="R3494" s="827">
        <v>7.011058451816746</v>
      </c>
      <c r="S3494" s="832">
        <v>634</v>
      </c>
    </row>
    <row r="3495" spans="1:19" ht="14.45" customHeight="1" x14ac:dyDescent="0.2">
      <c r="A3495" s="821" t="s">
        <v>5435</v>
      </c>
      <c r="B3495" s="822" t="s">
        <v>5824</v>
      </c>
      <c r="C3495" s="822" t="s">
        <v>605</v>
      </c>
      <c r="D3495" s="822" t="s">
        <v>2912</v>
      </c>
      <c r="E3495" s="822" t="s">
        <v>5735</v>
      </c>
      <c r="F3495" s="822" t="s">
        <v>5877</v>
      </c>
      <c r="G3495" s="822" t="s">
        <v>5878</v>
      </c>
      <c r="H3495" s="831">
        <v>6</v>
      </c>
      <c r="I3495" s="831">
        <v>36912</v>
      </c>
      <c r="J3495" s="822">
        <v>0.99837715027588447</v>
      </c>
      <c r="K3495" s="822">
        <v>6152</v>
      </c>
      <c r="L3495" s="831">
        <v>6</v>
      </c>
      <c r="M3495" s="831">
        <v>36972</v>
      </c>
      <c r="N3495" s="822">
        <v>1</v>
      </c>
      <c r="O3495" s="822">
        <v>6162</v>
      </c>
      <c r="P3495" s="831"/>
      <c r="Q3495" s="831"/>
      <c r="R3495" s="827"/>
      <c r="S3495" s="832"/>
    </row>
    <row r="3496" spans="1:19" ht="14.45" customHeight="1" x14ac:dyDescent="0.2">
      <c r="A3496" s="821" t="s">
        <v>5435</v>
      </c>
      <c r="B3496" s="822" t="s">
        <v>5824</v>
      </c>
      <c r="C3496" s="822" t="s">
        <v>605</v>
      </c>
      <c r="D3496" s="822" t="s">
        <v>2912</v>
      </c>
      <c r="E3496" s="822" t="s">
        <v>5735</v>
      </c>
      <c r="F3496" s="822" t="s">
        <v>5847</v>
      </c>
      <c r="G3496" s="822" t="s">
        <v>5848</v>
      </c>
      <c r="H3496" s="831">
        <v>32</v>
      </c>
      <c r="I3496" s="831">
        <v>213792</v>
      </c>
      <c r="J3496" s="822">
        <v>3.5481204879263131</v>
      </c>
      <c r="K3496" s="822">
        <v>6681</v>
      </c>
      <c r="L3496" s="831">
        <v>9</v>
      </c>
      <c r="M3496" s="831">
        <v>60255</v>
      </c>
      <c r="N3496" s="822">
        <v>1</v>
      </c>
      <c r="O3496" s="822">
        <v>6695</v>
      </c>
      <c r="P3496" s="831">
        <v>21</v>
      </c>
      <c r="Q3496" s="831">
        <v>140847</v>
      </c>
      <c r="R3496" s="827">
        <v>2.3375155588747822</v>
      </c>
      <c r="S3496" s="832">
        <v>6707</v>
      </c>
    </row>
    <row r="3497" spans="1:19" ht="14.45" customHeight="1" x14ac:dyDescent="0.2">
      <c r="A3497" s="821" t="s">
        <v>5435</v>
      </c>
      <c r="B3497" s="822" t="s">
        <v>5824</v>
      </c>
      <c r="C3497" s="822" t="s">
        <v>605</v>
      </c>
      <c r="D3497" s="822" t="s">
        <v>2912</v>
      </c>
      <c r="E3497" s="822" t="s">
        <v>5735</v>
      </c>
      <c r="F3497" s="822" t="s">
        <v>5760</v>
      </c>
      <c r="G3497" s="822" t="s">
        <v>5761</v>
      </c>
      <c r="H3497" s="831">
        <v>42</v>
      </c>
      <c r="I3497" s="831">
        <v>1399.9899999999998</v>
      </c>
      <c r="J3497" s="822">
        <v>3.0000214288775551</v>
      </c>
      <c r="K3497" s="822">
        <v>33.333095238095233</v>
      </c>
      <c r="L3497" s="831">
        <v>14</v>
      </c>
      <c r="M3497" s="831">
        <v>466.65999999999997</v>
      </c>
      <c r="N3497" s="822">
        <v>1</v>
      </c>
      <c r="O3497" s="822">
        <v>33.332857142857144</v>
      </c>
      <c r="P3497" s="831">
        <v>36</v>
      </c>
      <c r="Q3497" s="831">
        <v>1199.9999999999998</v>
      </c>
      <c r="R3497" s="827">
        <v>2.5714653066472377</v>
      </c>
      <c r="S3497" s="832">
        <v>33.333333333333329</v>
      </c>
    </row>
    <row r="3498" spans="1:19" ht="14.45" customHeight="1" x14ac:dyDescent="0.2">
      <c r="A3498" s="821" t="s">
        <v>5435</v>
      </c>
      <c r="B3498" s="822" t="s">
        <v>5824</v>
      </c>
      <c r="C3498" s="822" t="s">
        <v>605</v>
      </c>
      <c r="D3498" s="822" t="s">
        <v>2912</v>
      </c>
      <c r="E3498" s="822" t="s">
        <v>5735</v>
      </c>
      <c r="F3498" s="822" t="s">
        <v>5855</v>
      </c>
      <c r="G3498" s="822" t="s">
        <v>5856</v>
      </c>
      <c r="H3498" s="831">
        <v>39</v>
      </c>
      <c r="I3498" s="831">
        <v>36621</v>
      </c>
      <c r="J3498" s="822">
        <v>2.4297372611464967</v>
      </c>
      <c r="K3498" s="822">
        <v>939</v>
      </c>
      <c r="L3498" s="831">
        <v>16</v>
      </c>
      <c r="M3498" s="831">
        <v>15072</v>
      </c>
      <c r="N3498" s="822">
        <v>1</v>
      </c>
      <c r="O3498" s="822">
        <v>942</v>
      </c>
      <c r="P3498" s="831">
        <v>33</v>
      </c>
      <c r="Q3498" s="831">
        <v>31152</v>
      </c>
      <c r="R3498" s="827">
        <v>2.0668789808917198</v>
      </c>
      <c r="S3498" s="832">
        <v>944</v>
      </c>
    </row>
    <row r="3499" spans="1:19" ht="14.45" customHeight="1" x14ac:dyDescent="0.2">
      <c r="A3499" s="821" t="s">
        <v>5435</v>
      </c>
      <c r="B3499" s="822" t="s">
        <v>5824</v>
      </c>
      <c r="C3499" s="822" t="s">
        <v>605</v>
      </c>
      <c r="D3499" s="822" t="s">
        <v>2912</v>
      </c>
      <c r="E3499" s="822" t="s">
        <v>5735</v>
      </c>
      <c r="F3499" s="822" t="s">
        <v>5762</v>
      </c>
      <c r="G3499" s="822" t="s">
        <v>5763</v>
      </c>
      <c r="H3499" s="831"/>
      <c r="I3499" s="831"/>
      <c r="J3499" s="822"/>
      <c r="K3499" s="822"/>
      <c r="L3499" s="831"/>
      <c r="M3499" s="831"/>
      <c r="N3499" s="822"/>
      <c r="O3499" s="822"/>
      <c r="P3499" s="831">
        <v>1</v>
      </c>
      <c r="Q3499" s="831">
        <v>38</v>
      </c>
      <c r="R3499" s="827"/>
      <c r="S3499" s="832">
        <v>38</v>
      </c>
    </row>
    <row r="3500" spans="1:19" ht="14.45" customHeight="1" x14ac:dyDescent="0.2">
      <c r="A3500" s="821" t="s">
        <v>5435</v>
      </c>
      <c r="B3500" s="822" t="s">
        <v>5824</v>
      </c>
      <c r="C3500" s="822" t="s">
        <v>605</v>
      </c>
      <c r="D3500" s="822" t="s">
        <v>2912</v>
      </c>
      <c r="E3500" s="822" t="s">
        <v>5735</v>
      </c>
      <c r="F3500" s="822" t="s">
        <v>5776</v>
      </c>
      <c r="G3500" s="822" t="s">
        <v>5777</v>
      </c>
      <c r="H3500" s="831"/>
      <c r="I3500" s="831"/>
      <c r="J3500" s="822"/>
      <c r="K3500" s="822"/>
      <c r="L3500" s="831"/>
      <c r="M3500" s="831"/>
      <c r="N3500" s="822"/>
      <c r="O3500" s="822"/>
      <c r="P3500" s="831">
        <v>1</v>
      </c>
      <c r="Q3500" s="831">
        <v>62</v>
      </c>
      <c r="R3500" s="827"/>
      <c r="S3500" s="832">
        <v>62</v>
      </c>
    </row>
    <row r="3501" spans="1:19" ht="14.45" customHeight="1" x14ac:dyDescent="0.2">
      <c r="A3501" s="821" t="s">
        <v>5435</v>
      </c>
      <c r="B3501" s="822" t="s">
        <v>5824</v>
      </c>
      <c r="C3501" s="822" t="s">
        <v>605</v>
      </c>
      <c r="D3501" s="822" t="s">
        <v>2912</v>
      </c>
      <c r="E3501" s="822" t="s">
        <v>5735</v>
      </c>
      <c r="F3501" s="822" t="s">
        <v>5863</v>
      </c>
      <c r="G3501" s="822" t="s">
        <v>5864</v>
      </c>
      <c r="H3501" s="831"/>
      <c r="I3501" s="831"/>
      <c r="J3501" s="822"/>
      <c r="K3501" s="822"/>
      <c r="L3501" s="831"/>
      <c r="M3501" s="831"/>
      <c r="N3501" s="822"/>
      <c r="O3501" s="822"/>
      <c r="P3501" s="831">
        <v>1</v>
      </c>
      <c r="Q3501" s="831">
        <v>3845</v>
      </c>
      <c r="R3501" s="827"/>
      <c r="S3501" s="832">
        <v>3845</v>
      </c>
    </row>
    <row r="3502" spans="1:19" ht="14.45" customHeight="1" x14ac:dyDescent="0.2">
      <c r="A3502" s="821" t="s">
        <v>5435</v>
      </c>
      <c r="B3502" s="822" t="s">
        <v>5824</v>
      </c>
      <c r="C3502" s="822" t="s">
        <v>605</v>
      </c>
      <c r="D3502" s="822" t="s">
        <v>2912</v>
      </c>
      <c r="E3502" s="822" t="s">
        <v>5735</v>
      </c>
      <c r="F3502" s="822" t="s">
        <v>5865</v>
      </c>
      <c r="G3502" s="822" t="s">
        <v>5866</v>
      </c>
      <c r="H3502" s="831">
        <v>10</v>
      </c>
      <c r="I3502" s="831">
        <v>19450</v>
      </c>
      <c r="J3502" s="822">
        <v>1.1082621082621082</v>
      </c>
      <c r="K3502" s="822">
        <v>1945</v>
      </c>
      <c r="L3502" s="831">
        <v>9</v>
      </c>
      <c r="M3502" s="831">
        <v>17550</v>
      </c>
      <c r="N3502" s="822">
        <v>1</v>
      </c>
      <c r="O3502" s="822">
        <v>1950</v>
      </c>
      <c r="P3502" s="831">
        <v>11</v>
      </c>
      <c r="Q3502" s="831">
        <v>21494</v>
      </c>
      <c r="R3502" s="827">
        <v>1.2247293447293448</v>
      </c>
      <c r="S3502" s="832">
        <v>1954</v>
      </c>
    </row>
    <row r="3503" spans="1:19" ht="14.45" customHeight="1" x14ac:dyDescent="0.2">
      <c r="A3503" s="821" t="s">
        <v>5435</v>
      </c>
      <c r="B3503" s="822" t="s">
        <v>5824</v>
      </c>
      <c r="C3503" s="822" t="s">
        <v>605</v>
      </c>
      <c r="D3503" s="822" t="s">
        <v>5433</v>
      </c>
      <c r="E3503" s="822" t="s">
        <v>5437</v>
      </c>
      <c r="F3503" s="822" t="s">
        <v>5438</v>
      </c>
      <c r="G3503" s="822" t="s">
        <v>5439</v>
      </c>
      <c r="H3503" s="831">
        <v>4.6000000000000005</v>
      </c>
      <c r="I3503" s="831">
        <v>248.86</v>
      </c>
      <c r="J3503" s="822">
        <v>23</v>
      </c>
      <c r="K3503" s="822">
        <v>54.099999999999994</v>
      </c>
      <c r="L3503" s="831">
        <v>0.2</v>
      </c>
      <c r="M3503" s="831">
        <v>10.82</v>
      </c>
      <c r="N3503" s="822">
        <v>1</v>
      </c>
      <c r="O3503" s="822">
        <v>54.1</v>
      </c>
      <c r="P3503" s="831"/>
      <c r="Q3503" s="831"/>
      <c r="R3503" s="827"/>
      <c r="S3503" s="832"/>
    </row>
    <row r="3504" spans="1:19" ht="14.45" customHeight="1" x14ac:dyDescent="0.2">
      <c r="A3504" s="821" t="s">
        <v>5435</v>
      </c>
      <c r="B3504" s="822" t="s">
        <v>5824</v>
      </c>
      <c r="C3504" s="822" t="s">
        <v>605</v>
      </c>
      <c r="D3504" s="822" t="s">
        <v>5433</v>
      </c>
      <c r="E3504" s="822" t="s">
        <v>5437</v>
      </c>
      <c r="F3504" s="822" t="s">
        <v>5440</v>
      </c>
      <c r="G3504" s="822" t="s">
        <v>5439</v>
      </c>
      <c r="H3504" s="831">
        <v>0.60000000000000009</v>
      </c>
      <c r="I3504" s="831">
        <v>64.949999999999989</v>
      </c>
      <c r="J3504" s="822"/>
      <c r="K3504" s="822">
        <v>108.24999999999997</v>
      </c>
      <c r="L3504" s="831"/>
      <c r="M3504" s="831"/>
      <c r="N3504" s="822"/>
      <c r="O3504" s="822"/>
      <c r="P3504" s="831"/>
      <c r="Q3504" s="831"/>
      <c r="R3504" s="827"/>
      <c r="S3504" s="832"/>
    </row>
    <row r="3505" spans="1:19" ht="14.45" customHeight="1" x14ac:dyDescent="0.2">
      <c r="A3505" s="821" t="s">
        <v>5435</v>
      </c>
      <c r="B3505" s="822" t="s">
        <v>5824</v>
      </c>
      <c r="C3505" s="822" t="s">
        <v>605</v>
      </c>
      <c r="D3505" s="822" t="s">
        <v>5433</v>
      </c>
      <c r="E3505" s="822" t="s">
        <v>5437</v>
      </c>
      <c r="F3505" s="822" t="s">
        <v>5442</v>
      </c>
      <c r="G3505" s="822" t="s">
        <v>5443</v>
      </c>
      <c r="H3505" s="831">
        <v>0.8</v>
      </c>
      <c r="I3505" s="831">
        <v>10.28</v>
      </c>
      <c r="J3505" s="822"/>
      <c r="K3505" s="822">
        <v>12.849999999999998</v>
      </c>
      <c r="L3505" s="831"/>
      <c r="M3505" s="831"/>
      <c r="N3505" s="822"/>
      <c r="O3505" s="822"/>
      <c r="P3505" s="831"/>
      <c r="Q3505" s="831"/>
      <c r="R3505" s="827"/>
      <c r="S3505" s="832"/>
    </row>
    <row r="3506" spans="1:19" ht="14.45" customHeight="1" x14ac:dyDescent="0.2">
      <c r="A3506" s="821" t="s">
        <v>5435</v>
      </c>
      <c r="B3506" s="822" t="s">
        <v>5824</v>
      </c>
      <c r="C3506" s="822" t="s">
        <v>605</v>
      </c>
      <c r="D3506" s="822" t="s">
        <v>5433</v>
      </c>
      <c r="E3506" s="822" t="s">
        <v>5437</v>
      </c>
      <c r="F3506" s="822" t="s">
        <v>5444</v>
      </c>
      <c r="G3506" s="822" t="s">
        <v>5445</v>
      </c>
      <c r="H3506" s="831">
        <v>3.5</v>
      </c>
      <c r="I3506" s="831">
        <v>697.93999999999994</v>
      </c>
      <c r="J3506" s="822">
        <v>45.616993464052278</v>
      </c>
      <c r="K3506" s="822">
        <v>199.41142857142856</v>
      </c>
      <c r="L3506" s="831">
        <v>0.1</v>
      </c>
      <c r="M3506" s="831">
        <v>15.3</v>
      </c>
      <c r="N3506" s="822">
        <v>1</v>
      </c>
      <c r="O3506" s="822">
        <v>153</v>
      </c>
      <c r="P3506" s="831"/>
      <c r="Q3506" s="831"/>
      <c r="R3506" s="827"/>
      <c r="S3506" s="832"/>
    </row>
    <row r="3507" spans="1:19" ht="14.45" customHeight="1" x14ac:dyDescent="0.2">
      <c r="A3507" s="821" t="s">
        <v>5435</v>
      </c>
      <c r="B3507" s="822" t="s">
        <v>5824</v>
      </c>
      <c r="C3507" s="822" t="s">
        <v>605</v>
      </c>
      <c r="D3507" s="822" t="s">
        <v>5433</v>
      </c>
      <c r="E3507" s="822" t="s">
        <v>5437</v>
      </c>
      <c r="F3507" s="822" t="s">
        <v>5448</v>
      </c>
      <c r="G3507" s="822" t="s">
        <v>1341</v>
      </c>
      <c r="H3507" s="831">
        <v>107</v>
      </c>
      <c r="I3507" s="831">
        <v>1457.6</v>
      </c>
      <c r="J3507" s="822">
        <v>109.02019446522064</v>
      </c>
      <c r="K3507" s="822">
        <v>13.622429906542056</v>
      </c>
      <c r="L3507" s="831">
        <v>1</v>
      </c>
      <c r="M3507" s="831">
        <v>13.37</v>
      </c>
      <c r="N3507" s="822">
        <v>1</v>
      </c>
      <c r="O3507" s="822">
        <v>13.37</v>
      </c>
      <c r="P3507" s="831"/>
      <c r="Q3507" s="831"/>
      <c r="R3507" s="827"/>
      <c r="S3507" s="832"/>
    </row>
    <row r="3508" spans="1:19" ht="14.45" customHeight="1" x14ac:dyDescent="0.2">
      <c r="A3508" s="821" t="s">
        <v>5435</v>
      </c>
      <c r="B3508" s="822" t="s">
        <v>5824</v>
      </c>
      <c r="C3508" s="822" t="s">
        <v>605</v>
      </c>
      <c r="D3508" s="822" t="s">
        <v>5433</v>
      </c>
      <c r="E3508" s="822" t="s">
        <v>5437</v>
      </c>
      <c r="F3508" s="822" t="s">
        <v>5479</v>
      </c>
      <c r="G3508" s="822" t="s">
        <v>2057</v>
      </c>
      <c r="H3508" s="831"/>
      <c r="I3508" s="831"/>
      <c r="J3508" s="822"/>
      <c r="K3508" s="822"/>
      <c r="L3508" s="831">
        <v>1</v>
      </c>
      <c r="M3508" s="831">
        <v>1290.8599999999999</v>
      </c>
      <c r="N3508" s="822">
        <v>1</v>
      </c>
      <c r="O3508" s="822">
        <v>1290.8599999999999</v>
      </c>
      <c r="P3508" s="831"/>
      <c r="Q3508" s="831"/>
      <c r="R3508" s="827"/>
      <c r="S3508" s="832"/>
    </row>
    <row r="3509" spans="1:19" ht="14.45" customHeight="1" x14ac:dyDescent="0.2">
      <c r="A3509" s="821" t="s">
        <v>5435</v>
      </c>
      <c r="B3509" s="822" t="s">
        <v>5824</v>
      </c>
      <c r="C3509" s="822" t="s">
        <v>605</v>
      </c>
      <c r="D3509" s="822" t="s">
        <v>5433</v>
      </c>
      <c r="E3509" s="822" t="s">
        <v>5437</v>
      </c>
      <c r="F3509" s="822" t="s">
        <v>5481</v>
      </c>
      <c r="G3509" s="822" t="s">
        <v>1298</v>
      </c>
      <c r="H3509" s="831">
        <v>9.2000000000000011</v>
      </c>
      <c r="I3509" s="831">
        <v>1658.3600000000001</v>
      </c>
      <c r="J3509" s="822">
        <v>15.757886735081719</v>
      </c>
      <c r="K3509" s="822">
        <v>180.25652173913042</v>
      </c>
      <c r="L3509" s="831">
        <v>0.6</v>
      </c>
      <c r="M3509" s="831">
        <v>105.24</v>
      </c>
      <c r="N3509" s="822">
        <v>1</v>
      </c>
      <c r="O3509" s="822">
        <v>175.4</v>
      </c>
      <c r="P3509" s="831"/>
      <c r="Q3509" s="831"/>
      <c r="R3509" s="827"/>
      <c r="S3509" s="832"/>
    </row>
    <row r="3510" spans="1:19" ht="14.45" customHeight="1" x14ac:dyDescent="0.2">
      <c r="A3510" s="821" t="s">
        <v>5435</v>
      </c>
      <c r="B3510" s="822" t="s">
        <v>5824</v>
      </c>
      <c r="C3510" s="822" t="s">
        <v>605</v>
      </c>
      <c r="D3510" s="822" t="s">
        <v>5433</v>
      </c>
      <c r="E3510" s="822" t="s">
        <v>5437</v>
      </c>
      <c r="F3510" s="822" t="s">
        <v>5482</v>
      </c>
      <c r="G3510" s="822" t="s">
        <v>816</v>
      </c>
      <c r="H3510" s="831">
        <v>3.4000000000000004</v>
      </c>
      <c r="I3510" s="831">
        <v>289.51</v>
      </c>
      <c r="J3510" s="822">
        <v>23.966059602649004</v>
      </c>
      <c r="K3510" s="822">
        <v>85.149999999999991</v>
      </c>
      <c r="L3510" s="831">
        <v>0.2</v>
      </c>
      <c r="M3510" s="831">
        <v>12.08</v>
      </c>
      <c r="N3510" s="822">
        <v>1</v>
      </c>
      <c r="O3510" s="822">
        <v>60.4</v>
      </c>
      <c r="P3510" s="831"/>
      <c r="Q3510" s="831"/>
      <c r="R3510" s="827"/>
      <c r="S3510" s="832"/>
    </row>
    <row r="3511" spans="1:19" ht="14.45" customHeight="1" x14ac:dyDescent="0.2">
      <c r="A3511" s="821" t="s">
        <v>5435</v>
      </c>
      <c r="B3511" s="822" t="s">
        <v>5824</v>
      </c>
      <c r="C3511" s="822" t="s">
        <v>605</v>
      </c>
      <c r="D3511" s="822" t="s">
        <v>5433</v>
      </c>
      <c r="E3511" s="822" t="s">
        <v>5437</v>
      </c>
      <c r="F3511" s="822" t="s">
        <v>5483</v>
      </c>
      <c r="G3511" s="822" t="s">
        <v>3632</v>
      </c>
      <c r="H3511" s="831">
        <v>0.41000000000000003</v>
      </c>
      <c r="I3511" s="831">
        <v>281.32</v>
      </c>
      <c r="J3511" s="822"/>
      <c r="K3511" s="822">
        <v>686.14634146341461</v>
      </c>
      <c r="L3511" s="831"/>
      <c r="M3511" s="831"/>
      <c r="N3511" s="822"/>
      <c r="O3511" s="822"/>
      <c r="P3511" s="831"/>
      <c r="Q3511" s="831"/>
      <c r="R3511" s="827"/>
      <c r="S3511" s="832"/>
    </row>
    <row r="3512" spans="1:19" ht="14.45" customHeight="1" x14ac:dyDescent="0.2">
      <c r="A3512" s="821" t="s">
        <v>5435</v>
      </c>
      <c r="B3512" s="822" t="s">
        <v>5824</v>
      </c>
      <c r="C3512" s="822" t="s">
        <v>605</v>
      </c>
      <c r="D3512" s="822" t="s">
        <v>5433</v>
      </c>
      <c r="E3512" s="822" t="s">
        <v>5437</v>
      </c>
      <c r="F3512" s="822" t="s">
        <v>5484</v>
      </c>
      <c r="G3512" s="822" t="s">
        <v>3632</v>
      </c>
      <c r="H3512" s="831">
        <v>1</v>
      </c>
      <c r="I3512" s="831">
        <v>171.55</v>
      </c>
      <c r="J3512" s="822"/>
      <c r="K3512" s="822">
        <v>171.55</v>
      </c>
      <c r="L3512" s="831"/>
      <c r="M3512" s="831"/>
      <c r="N3512" s="822"/>
      <c r="O3512" s="822"/>
      <c r="P3512" s="831"/>
      <c r="Q3512" s="831"/>
      <c r="R3512" s="827"/>
      <c r="S3512" s="832"/>
    </row>
    <row r="3513" spans="1:19" ht="14.45" customHeight="1" x14ac:dyDescent="0.2">
      <c r="A3513" s="821" t="s">
        <v>5435</v>
      </c>
      <c r="B3513" s="822" t="s">
        <v>5824</v>
      </c>
      <c r="C3513" s="822" t="s">
        <v>605</v>
      </c>
      <c r="D3513" s="822" t="s">
        <v>5433</v>
      </c>
      <c r="E3513" s="822" t="s">
        <v>5437</v>
      </c>
      <c r="F3513" s="822" t="s">
        <v>5485</v>
      </c>
      <c r="G3513" s="822" t="s">
        <v>3632</v>
      </c>
      <c r="H3513" s="831">
        <v>4.01</v>
      </c>
      <c r="I3513" s="831">
        <v>1375.78</v>
      </c>
      <c r="J3513" s="822"/>
      <c r="K3513" s="822">
        <v>343.08728179551122</v>
      </c>
      <c r="L3513" s="831"/>
      <c r="M3513" s="831"/>
      <c r="N3513" s="822"/>
      <c r="O3513" s="822"/>
      <c r="P3513" s="831"/>
      <c r="Q3513" s="831"/>
      <c r="R3513" s="827"/>
      <c r="S3513" s="832"/>
    </row>
    <row r="3514" spans="1:19" ht="14.45" customHeight="1" x14ac:dyDescent="0.2">
      <c r="A3514" s="821" t="s">
        <v>5435</v>
      </c>
      <c r="B3514" s="822" t="s">
        <v>5824</v>
      </c>
      <c r="C3514" s="822" t="s">
        <v>605</v>
      </c>
      <c r="D3514" s="822" t="s">
        <v>5433</v>
      </c>
      <c r="E3514" s="822" t="s">
        <v>5437</v>
      </c>
      <c r="F3514" s="822" t="s">
        <v>5488</v>
      </c>
      <c r="G3514" s="822" t="s">
        <v>5489</v>
      </c>
      <c r="H3514" s="831">
        <v>2.5</v>
      </c>
      <c r="I3514" s="831">
        <v>293.25000000000006</v>
      </c>
      <c r="J3514" s="822">
        <v>1.1363636363636365</v>
      </c>
      <c r="K3514" s="822">
        <v>117.30000000000003</v>
      </c>
      <c r="L3514" s="831">
        <v>2.2000000000000002</v>
      </c>
      <c r="M3514" s="831">
        <v>258.06</v>
      </c>
      <c r="N3514" s="822">
        <v>1</v>
      </c>
      <c r="O3514" s="822">
        <v>117.3</v>
      </c>
      <c r="P3514" s="831"/>
      <c r="Q3514" s="831"/>
      <c r="R3514" s="827"/>
      <c r="S3514" s="832"/>
    </row>
    <row r="3515" spans="1:19" ht="14.45" customHeight="1" x14ac:dyDescent="0.2">
      <c r="A3515" s="821" t="s">
        <v>5435</v>
      </c>
      <c r="B3515" s="822" t="s">
        <v>5824</v>
      </c>
      <c r="C3515" s="822" t="s">
        <v>605</v>
      </c>
      <c r="D3515" s="822" t="s">
        <v>5433</v>
      </c>
      <c r="E3515" s="822" t="s">
        <v>5437</v>
      </c>
      <c r="F3515" s="822" t="s">
        <v>5490</v>
      </c>
      <c r="G3515" s="822" t="s">
        <v>4160</v>
      </c>
      <c r="H3515" s="831">
        <v>1.4000000000000001</v>
      </c>
      <c r="I3515" s="831">
        <v>120.66</v>
      </c>
      <c r="J3515" s="822"/>
      <c r="K3515" s="822">
        <v>86.185714285714269</v>
      </c>
      <c r="L3515" s="831"/>
      <c r="M3515" s="831"/>
      <c r="N3515" s="822"/>
      <c r="O3515" s="822"/>
      <c r="P3515" s="831"/>
      <c r="Q3515" s="831"/>
      <c r="R3515" s="827"/>
      <c r="S3515" s="832"/>
    </row>
    <row r="3516" spans="1:19" ht="14.45" customHeight="1" x14ac:dyDescent="0.2">
      <c r="A3516" s="821" t="s">
        <v>5435</v>
      </c>
      <c r="B3516" s="822" t="s">
        <v>5824</v>
      </c>
      <c r="C3516" s="822" t="s">
        <v>605</v>
      </c>
      <c r="D3516" s="822" t="s">
        <v>5433</v>
      </c>
      <c r="E3516" s="822" t="s">
        <v>5437</v>
      </c>
      <c r="F3516" s="822" t="s">
        <v>5491</v>
      </c>
      <c r="G3516" s="822" t="s">
        <v>5492</v>
      </c>
      <c r="H3516" s="831">
        <v>0.1</v>
      </c>
      <c r="I3516" s="831">
        <v>2068.8000000000002</v>
      </c>
      <c r="J3516" s="822"/>
      <c r="K3516" s="822">
        <v>20688</v>
      </c>
      <c r="L3516" s="831"/>
      <c r="M3516" s="831"/>
      <c r="N3516" s="822"/>
      <c r="O3516" s="822"/>
      <c r="P3516" s="831"/>
      <c r="Q3516" s="831"/>
      <c r="R3516" s="827"/>
      <c r="S3516" s="832"/>
    </row>
    <row r="3517" spans="1:19" ht="14.45" customHeight="1" x14ac:dyDescent="0.2">
      <c r="A3517" s="821" t="s">
        <v>5435</v>
      </c>
      <c r="B3517" s="822" t="s">
        <v>5824</v>
      </c>
      <c r="C3517" s="822" t="s">
        <v>605</v>
      </c>
      <c r="D3517" s="822" t="s">
        <v>5433</v>
      </c>
      <c r="E3517" s="822" t="s">
        <v>5437</v>
      </c>
      <c r="F3517" s="822" t="s">
        <v>5493</v>
      </c>
      <c r="G3517" s="822" t="s">
        <v>945</v>
      </c>
      <c r="H3517" s="831">
        <v>0.18</v>
      </c>
      <c r="I3517" s="831">
        <v>36.119999999999997</v>
      </c>
      <c r="J3517" s="822"/>
      <c r="K3517" s="822">
        <v>200.66666666666666</v>
      </c>
      <c r="L3517" s="831"/>
      <c r="M3517" s="831"/>
      <c r="N3517" s="822"/>
      <c r="O3517" s="822"/>
      <c r="P3517" s="831"/>
      <c r="Q3517" s="831"/>
      <c r="R3517" s="827"/>
      <c r="S3517" s="832"/>
    </row>
    <row r="3518" spans="1:19" ht="14.45" customHeight="1" x14ac:dyDescent="0.2">
      <c r="A3518" s="821" t="s">
        <v>5435</v>
      </c>
      <c r="B3518" s="822" t="s">
        <v>5824</v>
      </c>
      <c r="C3518" s="822" t="s">
        <v>605</v>
      </c>
      <c r="D3518" s="822" t="s">
        <v>5433</v>
      </c>
      <c r="E3518" s="822" t="s">
        <v>5437</v>
      </c>
      <c r="F3518" s="822" t="s">
        <v>5494</v>
      </c>
      <c r="G3518" s="822" t="s">
        <v>2512</v>
      </c>
      <c r="H3518" s="831">
        <v>7.48</v>
      </c>
      <c r="I3518" s="831">
        <v>17599.61</v>
      </c>
      <c r="J3518" s="822"/>
      <c r="K3518" s="822">
        <v>2352.889037433155</v>
      </c>
      <c r="L3518" s="831"/>
      <c r="M3518" s="831"/>
      <c r="N3518" s="822"/>
      <c r="O3518" s="822"/>
      <c r="P3518" s="831"/>
      <c r="Q3518" s="831"/>
      <c r="R3518" s="827"/>
      <c r="S3518" s="832"/>
    </row>
    <row r="3519" spans="1:19" ht="14.45" customHeight="1" x14ac:dyDescent="0.2">
      <c r="A3519" s="821" t="s">
        <v>5435</v>
      </c>
      <c r="B3519" s="822" t="s">
        <v>5824</v>
      </c>
      <c r="C3519" s="822" t="s">
        <v>605</v>
      </c>
      <c r="D3519" s="822" t="s">
        <v>5433</v>
      </c>
      <c r="E3519" s="822" t="s">
        <v>5437</v>
      </c>
      <c r="F3519" s="822" t="s">
        <v>5508</v>
      </c>
      <c r="G3519" s="822" t="s">
        <v>5509</v>
      </c>
      <c r="H3519" s="831">
        <v>17.8</v>
      </c>
      <c r="I3519" s="831">
        <v>4140.33</v>
      </c>
      <c r="J3519" s="822"/>
      <c r="K3519" s="822">
        <v>232.60280898876402</v>
      </c>
      <c r="L3519" s="831"/>
      <c r="M3519" s="831"/>
      <c r="N3519" s="822"/>
      <c r="O3519" s="822"/>
      <c r="P3519" s="831"/>
      <c r="Q3519" s="831"/>
      <c r="R3519" s="827"/>
      <c r="S3519" s="832"/>
    </row>
    <row r="3520" spans="1:19" ht="14.45" customHeight="1" x14ac:dyDescent="0.2">
      <c r="A3520" s="821" t="s">
        <v>5435</v>
      </c>
      <c r="B3520" s="822" t="s">
        <v>5824</v>
      </c>
      <c r="C3520" s="822" t="s">
        <v>605</v>
      </c>
      <c r="D3520" s="822" t="s">
        <v>5433</v>
      </c>
      <c r="E3520" s="822" t="s">
        <v>5437</v>
      </c>
      <c r="F3520" s="822" t="s">
        <v>5515</v>
      </c>
      <c r="G3520" s="822" t="s">
        <v>5516</v>
      </c>
      <c r="H3520" s="831">
        <v>4</v>
      </c>
      <c r="I3520" s="831">
        <v>26846.48</v>
      </c>
      <c r="J3520" s="822">
        <v>2.0014970327736856</v>
      </c>
      <c r="K3520" s="822">
        <v>6711.62</v>
      </c>
      <c r="L3520" s="831">
        <v>2</v>
      </c>
      <c r="M3520" s="831">
        <v>13413.2</v>
      </c>
      <c r="N3520" s="822">
        <v>1</v>
      </c>
      <c r="O3520" s="822">
        <v>6706.6</v>
      </c>
      <c r="P3520" s="831"/>
      <c r="Q3520" s="831"/>
      <c r="R3520" s="827"/>
      <c r="S3520" s="832"/>
    </row>
    <row r="3521" spans="1:19" ht="14.45" customHeight="1" x14ac:dyDescent="0.2">
      <c r="A3521" s="821" t="s">
        <v>5435</v>
      </c>
      <c r="B3521" s="822" t="s">
        <v>5824</v>
      </c>
      <c r="C3521" s="822" t="s">
        <v>605</v>
      </c>
      <c r="D3521" s="822" t="s">
        <v>5433</v>
      </c>
      <c r="E3521" s="822" t="s">
        <v>5437</v>
      </c>
      <c r="F3521" s="822" t="s">
        <v>5517</v>
      </c>
      <c r="G3521" s="822" t="s">
        <v>5509</v>
      </c>
      <c r="H3521" s="831">
        <v>4.84</v>
      </c>
      <c r="I3521" s="831">
        <v>12767.1</v>
      </c>
      <c r="J3521" s="822"/>
      <c r="K3521" s="822">
        <v>2637.8305785123966</v>
      </c>
      <c r="L3521" s="831"/>
      <c r="M3521" s="831"/>
      <c r="N3521" s="822"/>
      <c r="O3521" s="822"/>
      <c r="P3521" s="831"/>
      <c r="Q3521" s="831"/>
      <c r="R3521" s="827"/>
      <c r="S3521" s="832"/>
    </row>
    <row r="3522" spans="1:19" ht="14.45" customHeight="1" x14ac:dyDescent="0.2">
      <c r="A3522" s="821" t="s">
        <v>5435</v>
      </c>
      <c r="B3522" s="822" t="s">
        <v>5824</v>
      </c>
      <c r="C3522" s="822" t="s">
        <v>605</v>
      </c>
      <c r="D3522" s="822" t="s">
        <v>5433</v>
      </c>
      <c r="E3522" s="822" t="s">
        <v>5437</v>
      </c>
      <c r="F3522" s="822" t="s">
        <v>5518</v>
      </c>
      <c r="G3522" s="822" t="s">
        <v>5509</v>
      </c>
      <c r="H3522" s="831">
        <v>6</v>
      </c>
      <c r="I3522" s="831">
        <v>6819.2000000000007</v>
      </c>
      <c r="J3522" s="822"/>
      <c r="K3522" s="822">
        <v>1136.5333333333335</v>
      </c>
      <c r="L3522" s="831"/>
      <c r="M3522" s="831"/>
      <c r="N3522" s="822"/>
      <c r="O3522" s="822"/>
      <c r="P3522" s="831"/>
      <c r="Q3522" s="831"/>
      <c r="R3522" s="827"/>
      <c r="S3522" s="832"/>
    </row>
    <row r="3523" spans="1:19" ht="14.45" customHeight="1" x14ac:dyDescent="0.2">
      <c r="A3523" s="821" t="s">
        <v>5435</v>
      </c>
      <c r="B3523" s="822" t="s">
        <v>5824</v>
      </c>
      <c r="C3523" s="822" t="s">
        <v>605</v>
      </c>
      <c r="D3523" s="822" t="s">
        <v>5433</v>
      </c>
      <c r="E3523" s="822" t="s">
        <v>5437</v>
      </c>
      <c r="F3523" s="822" t="s">
        <v>5521</v>
      </c>
      <c r="G3523" s="822" t="s">
        <v>2721</v>
      </c>
      <c r="H3523" s="831">
        <v>0.2</v>
      </c>
      <c r="I3523" s="831">
        <v>1346.29</v>
      </c>
      <c r="J3523" s="822"/>
      <c r="K3523" s="822">
        <v>6731.45</v>
      </c>
      <c r="L3523" s="831"/>
      <c r="M3523" s="831"/>
      <c r="N3523" s="822"/>
      <c r="O3523" s="822"/>
      <c r="P3523" s="831"/>
      <c r="Q3523" s="831"/>
      <c r="R3523" s="827"/>
      <c r="S3523" s="832"/>
    </row>
    <row r="3524" spans="1:19" ht="14.45" customHeight="1" x14ac:dyDescent="0.2">
      <c r="A3524" s="821" t="s">
        <v>5435</v>
      </c>
      <c r="B3524" s="822" t="s">
        <v>5824</v>
      </c>
      <c r="C3524" s="822" t="s">
        <v>605</v>
      </c>
      <c r="D3524" s="822" t="s">
        <v>5433</v>
      </c>
      <c r="E3524" s="822" t="s">
        <v>5437</v>
      </c>
      <c r="F3524" s="822" t="s">
        <v>5525</v>
      </c>
      <c r="G3524" s="822" t="s">
        <v>5526</v>
      </c>
      <c r="H3524" s="831">
        <v>1</v>
      </c>
      <c r="I3524" s="831">
        <v>3799.88</v>
      </c>
      <c r="J3524" s="822"/>
      <c r="K3524" s="822">
        <v>3799.88</v>
      </c>
      <c r="L3524" s="831"/>
      <c r="M3524" s="831"/>
      <c r="N3524" s="822"/>
      <c r="O3524" s="822"/>
      <c r="P3524" s="831"/>
      <c r="Q3524" s="831"/>
      <c r="R3524" s="827"/>
      <c r="S3524" s="832"/>
    </row>
    <row r="3525" spans="1:19" ht="14.45" customHeight="1" x14ac:dyDescent="0.2">
      <c r="A3525" s="821" t="s">
        <v>5435</v>
      </c>
      <c r="B3525" s="822" t="s">
        <v>5824</v>
      </c>
      <c r="C3525" s="822" t="s">
        <v>605</v>
      </c>
      <c r="D3525" s="822" t="s">
        <v>5433</v>
      </c>
      <c r="E3525" s="822" t="s">
        <v>5437</v>
      </c>
      <c r="F3525" s="822" t="s">
        <v>5535</v>
      </c>
      <c r="G3525" s="822" t="s">
        <v>758</v>
      </c>
      <c r="H3525" s="831">
        <v>1.7800000000000002</v>
      </c>
      <c r="I3525" s="831">
        <v>1905.83</v>
      </c>
      <c r="J3525" s="822">
        <v>4.0726344131977088</v>
      </c>
      <c r="K3525" s="822">
        <v>1070.6910112359549</v>
      </c>
      <c r="L3525" s="831">
        <v>0.89</v>
      </c>
      <c r="M3525" s="831">
        <v>467.96</v>
      </c>
      <c r="N3525" s="822">
        <v>1</v>
      </c>
      <c r="O3525" s="822">
        <v>525.79775280898878</v>
      </c>
      <c r="P3525" s="831"/>
      <c r="Q3525" s="831"/>
      <c r="R3525" s="827"/>
      <c r="S3525" s="832"/>
    </row>
    <row r="3526" spans="1:19" ht="14.45" customHeight="1" x14ac:dyDescent="0.2">
      <c r="A3526" s="821" t="s">
        <v>5435</v>
      </c>
      <c r="B3526" s="822" t="s">
        <v>5824</v>
      </c>
      <c r="C3526" s="822" t="s">
        <v>605</v>
      </c>
      <c r="D3526" s="822" t="s">
        <v>5433</v>
      </c>
      <c r="E3526" s="822" t="s">
        <v>5437</v>
      </c>
      <c r="F3526" s="822" t="s">
        <v>5536</v>
      </c>
      <c r="G3526" s="822" t="s">
        <v>758</v>
      </c>
      <c r="H3526" s="831">
        <v>7.78</v>
      </c>
      <c r="I3526" s="831">
        <v>2634.27</v>
      </c>
      <c r="J3526" s="822"/>
      <c r="K3526" s="822">
        <v>338.59511568123389</v>
      </c>
      <c r="L3526" s="831"/>
      <c r="M3526" s="831"/>
      <c r="N3526" s="822"/>
      <c r="O3526" s="822"/>
      <c r="P3526" s="831"/>
      <c r="Q3526" s="831"/>
      <c r="R3526" s="827"/>
      <c r="S3526" s="832"/>
    </row>
    <row r="3527" spans="1:19" ht="14.45" customHeight="1" x14ac:dyDescent="0.2">
      <c r="A3527" s="821" t="s">
        <v>5435</v>
      </c>
      <c r="B3527" s="822" t="s">
        <v>5824</v>
      </c>
      <c r="C3527" s="822" t="s">
        <v>605</v>
      </c>
      <c r="D3527" s="822" t="s">
        <v>5433</v>
      </c>
      <c r="E3527" s="822" t="s">
        <v>5437</v>
      </c>
      <c r="F3527" s="822" t="s">
        <v>5537</v>
      </c>
      <c r="G3527" s="822" t="s">
        <v>758</v>
      </c>
      <c r="H3527" s="831">
        <v>8.94</v>
      </c>
      <c r="I3527" s="831">
        <v>995.8</v>
      </c>
      <c r="J3527" s="822"/>
      <c r="K3527" s="822">
        <v>111.38702460850112</v>
      </c>
      <c r="L3527" s="831"/>
      <c r="M3527" s="831"/>
      <c r="N3527" s="822"/>
      <c r="O3527" s="822"/>
      <c r="P3527" s="831"/>
      <c r="Q3527" s="831"/>
      <c r="R3527" s="827"/>
      <c r="S3527" s="832"/>
    </row>
    <row r="3528" spans="1:19" ht="14.45" customHeight="1" x14ac:dyDescent="0.2">
      <c r="A3528" s="821" t="s">
        <v>5435</v>
      </c>
      <c r="B3528" s="822" t="s">
        <v>5824</v>
      </c>
      <c r="C3528" s="822" t="s">
        <v>605</v>
      </c>
      <c r="D3528" s="822" t="s">
        <v>5433</v>
      </c>
      <c r="E3528" s="822" t="s">
        <v>5437</v>
      </c>
      <c r="F3528" s="822" t="s">
        <v>5538</v>
      </c>
      <c r="G3528" s="822" t="s">
        <v>758</v>
      </c>
      <c r="H3528" s="831">
        <v>0.31</v>
      </c>
      <c r="I3528" s="831">
        <v>437.61</v>
      </c>
      <c r="J3528" s="822"/>
      <c r="K3528" s="822">
        <v>1411.6451612903227</v>
      </c>
      <c r="L3528" s="831"/>
      <c r="M3528" s="831"/>
      <c r="N3528" s="822"/>
      <c r="O3528" s="822"/>
      <c r="P3528" s="831"/>
      <c r="Q3528" s="831"/>
      <c r="R3528" s="827"/>
      <c r="S3528" s="832"/>
    </row>
    <row r="3529" spans="1:19" ht="14.45" customHeight="1" x14ac:dyDescent="0.2">
      <c r="A3529" s="821" t="s">
        <v>5435</v>
      </c>
      <c r="B3529" s="822" t="s">
        <v>5824</v>
      </c>
      <c r="C3529" s="822" t="s">
        <v>605</v>
      </c>
      <c r="D3529" s="822" t="s">
        <v>5433</v>
      </c>
      <c r="E3529" s="822" t="s">
        <v>5437</v>
      </c>
      <c r="F3529" s="822" t="s">
        <v>5539</v>
      </c>
      <c r="G3529" s="822" t="s">
        <v>1230</v>
      </c>
      <c r="H3529" s="831">
        <v>11.920000000000002</v>
      </c>
      <c r="I3529" s="831">
        <v>6452.3700000000008</v>
      </c>
      <c r="J3529" s="822"/>
      <c r="K3529" s="822">
        <v>541.30620805369131</v>
      </c>
      <c r="L3529" s="831"/>
      <c r="M3529" s="831"/>
      <c r="N3529" s="822"/>
      <c r="O3529" s="822"/>
      <c r="P3529" s="831"/>
      <c r="Q3529" s="831"/>
      <c r="R3529" s="827"/>
      <c r="S3529" s="832"/>
    </row>
    <row r="3530" spans="1:19" ht="14.45" customHeight="1" x14ac:dyDescent="0.2">
      <c r="A3530" s="821" t="s">
        <v>5435</v>
      </c>
      <c r="B3530" s="822" t="s">
        <v>5824</v>
      </c>
      <c r="C3530" s="822" t="s">
        <v>605</v>
      </c>
      <c r="D3530" s="822" t="s">
        <v>5433</v>
      </c>
      <c r="E3530" s="822" t="s">
        <v>5437</v>
      </c>
      <c r="F3530" s="822" t="s">
        <v>5540</v>
      </c>
      <c r="G3530" s="822" t="s">
        <v>1230</v>
      </c>
      <c r="H3530" s="831">
        <v>46.879999999999995</v>
      </c>
      <c r="I3530" s="831">
        <v>46174.710000000006</v>
      </c>
      <c r="J3530" s="822">
        <v>64.303016377005349</v>
      </c>
      <c r="K3530" s="822">
        <v>984.95541808873747</v>
      </c>
      <c r="L3530" s="831">
        <v>4</v>
      </c>
      <c r="M3530" s="831">
        <v>718.08</v>
      </c>
      <c r="N3530" s="822">
        <v>1</v>
      </c>
      <c r="O3530" s="822">
        <v>179.52</v>
      </c>
      <c r="P3530" s="831"/>
      <c r="Q3530" s="831"/>
      <c r="R3530" s="827"/>
      <c r="S3530" s="832"/>
    </row>
    <row r="3531" spans="1:19" ht="14.45" customHeight="1" x14ac:dyDescent="0.2">
      <c r="A3531" s="821" t="s">
        <v>5435</v>
      </c>
      <c r="B3531" s="822" t="s">
        <v>5824</v>
      </c>
      <c r="C3531" s="822" t="s">
        <v>605</v>
      </c>
      <c r="D3531" s="822" t="s">
        <v>5433</v>
      </c>
      <c r="E3531" s="822" t="s">
        <v>5437</v>
      </c>
      <c r="F3531" s="822" t="s">
        <v>5543</v>
      </c>
      <c r="G3531" s="822" t="s">
        <v>2512</v>
      </c>
      <c r="H3531" s="831">
        <v>19.11</v>
      </c>
      <c r="I3531" s="831">
        <v>14987.9</v>
      </c>
      <c r="J3531" s="822"/>
      <c r="K3531" s="822">
        <v>784.29618001046572</v>
      </c>
      <c r="L3531" s="831"/>
      <c r="M3531" s="831"/>
      <c r="N3531" s="822"/>
      <c r="O3531" s="822"/>
      <c r="P3531" s="831"/>
      <c r="Q3531" s="831"/>
      <c r="R3531" s="827"/>
      <c r="S3531" s="832"/>
    </row>
    <row r="3532" spans="1:19" ht="14.45" customHeight="1" x14ac:dyDescent="0.2">
      <c r="A3532" s="821" t="s">
        <v>5435</v>
      </c>
      <c r="B3532" s="822" t="s">
        <v>5824</v>
      </c>
      <c r="C3532" s="822" t="s">
        <v>605</v>
      </c>
      <c r="D3532" s="822" t="s">
        <v>5433</v>
      </c>
      <c r="E3532" s="822" t="s">
        <v>5437</v>
      </c>
      <c r="F3532" s="822" t="s">
        <v>5547</v>
      </c>
      <c r="G3532" s="822" t="s">
        <v>912</v>
      </c>
      <c r="H3532" s="831">
        <v>35.419999999999995</v>
      </c>
      <c r="I3532" s="831">
        <v>10705.89</v>
      </c>
      <c r="J3532" s="822">
        <v>13.798205931253142</v>
      </c>
      <c r="K3532" s="822">
        <v>302.25550536420104</v>
      </c>
      <c r="L3532" s="831">
        <v>4.87</v>
      </c>
      <c r="M3532" s="831">
        <v>775.89</v>
      </c>
      <c r="N3532" s="822">
        <v>1</v>
      </c>
      <c r="O3532" s="822">
        <v>159.32032854209444</v>
      </c>
      <c r="P3532" s="831"/>
      <c r="Q3532" s="831"/>
      <c r="R3532" s="827"/>
      <c r="S3532" s="832"/>
    </row>
    <row r="3533" spans="1:19" ht="14.45" customHeight="1" x14ac:dyDescent="0.2">
      <c r="A3533" s="821" t="s">
        <v>5435</v>
      </c>
      <c r="B3533" s="822" t="s">
        <v>5824</v>
      </c>
      <c r="C3533" s="822" t="s">
        <v>605</v>
      </c>
      <c r="D3533" s="822" t="s">
        <v>5433</v>
      </c>
      <c r="E3533" s="822" t="s">
        <v>5437</v>
      </c>
      <c r="F3533" s="822" t="s">
        <v>5549</v>
      </c>
      <c r="G3533" s="822" t="s">
        <v>2512</v>
      </c>
      <c r="H3533" s="831">
        <v>6.3299999999999992</v>
      </c>
      <c r="I3533" s="831">
        <v>1265.24</v>
      </c>
      <c r="J3533" s="822"/>
      <c r="K3533" s="822">
        <v>199.87993680884679</v>
      </c>
      <c r="L3533" s="831"/>
      <c r="M3533" s="831"/>
      <c r="N3533" s="822"/>
      <c r="O3533" s="822"/>
      <c r="P3533" s="831"/>
      <c r="Q3533" s="831"/>
      <c r="R3533" s="827"/>
      <c r="S3533" s="832"/>
    </row>
    <row r="3534" spans="1:19" ht="14.45" customHeight="1" x14ac:dyDescent="0.2">
      <c r="A3534" s="821" t="s">
        <v>5435</v>
      </c>
      <c r="B3534" s="822" t="s">
        <v>5824</v>
      </c>
      <c r="C3534" s="822" t="s">
        <v>605</v>
      </c>
      <c r="D3534" s="822" t="s">
        <v>5433</v>
      </c>
      <c r="E3534" s="822" t="s">
        <v>5437</v>
      </c>
      <c r="F3534" s="822" t="s">
        <v>5555</v>
      </c>
      <c r="G3534" s="822" t="s">
        <v>5556</v>
      </c>
      <c r="H3534" s="831">
        <v>4</v>
      </c>
      <c r="I3534" s="831">
        <v>1464.04</v>
      </c>
      <c r="J3534" s="822"/>
      <c r="K3534" s="822">
        <v>366.01</v>
      </c>
      <c r="L3534" s="831"/>
      <c r="M3534" s="831"/>
      <c r="N3534" s="822"/>
      <c r="O3534" s="822"/>
      <c r="P3534" s="831"/>
      <c r="Q3534" s="831"/>
      <c r="R3534" s="827"/>
      <c r="S3534" s="832"/>
    </row>
    <row r="3535" spans="1:19" ht="14.45" customHeight="1" x14ac:dyDescent="0.2">
      <c r="A3535" s="821" t="s">
        <v>5435</v>
      </c>
      <c r="B3535" s="822" t="s">
        <v>5824</v>
      </c>
      <c r="C3535" s="822" t="s">
        <v>605</v>
      </c>
      <c r="D3535" s="822" t="s">
        <v>5433</v>
      </c>
      <c r="E3535" s="822" t="s">
        <v>5437</v>
      </c>
      <c r="F3535" s="822" t="s">
        <v>5559</v>
      </c>
      <c r="G3535" s="822" t="s">
        <v>5556</v>
      </c>
      <c r="H3535" s="831">
        <v>2</v>
      </c>
      <c r="I3535" s="831">
        <v>2928.04</v>
      </c>
      <c r="J3535" s="822"/>
      <c r="K3535" s="822">
        <v>1464.02</v>
      </c>
      <c r="L3535" s="831"/>
      <c r="M3535" s="831"/>
      <c r="N3535" s="822"/>
      <c r="O3535" s="822"/>
      <c r="P3535" s="831"/>
      <c r="Q3535" s="831"/>
      <c r="R3535" s="827"/>
      <c r="S3535" s="832"/>
    </row>
    <row r="3536" spans="1:19" ht="14.45" customHeight="1" x14ac:dyDescent="0.2">
      <c r="A3536" s="821" t="s">
        <v>5435</v>
      </c>
      <c r="B3536" s="822" t="s">
        <v>5824</v>
      </c>
      <c r="C3536" s="822" t="s">
        <v>605</v>
      </c>
      <c r="D3536" s="822" t="s">
        <v>5433</v>
      </c>
      <c r="E3536" s="822" t="s">
        <v>5437</v>
      </c>
      <c r="F3536" s="822" t="s">
        <v>5563</v>
      </c>
      <c r="G3536" s="822" t="s">
        <v>5564</v>
      </c>
      <c r="H3536" s="831">
        <v>8.1399999999999988</v>
      </c>
      <c r="I3536" s="831">
        <v>4150.49</v>
      </c>
      <c r="J3536" s="822"/>
      <c r="K3536" s="822">
        <v>509.88820638820641</v>
      </c>
      <c r="L3536" s="831"/>
      <c r="M3536" s="831"/>
      <c r="N3536" s="822"/>
      <c r="O3536" s="822"/>
      <c r="P3536" s="831"/>
      <c r="Q3536" s="831"/>
      <c r="R3536" s="827"/>
      <c r="S3536" s="832"/>
    </row>
    <row r="3537" spans="1:19" ht="14.45" customHeight="1" x14ac:dyDescent="0.2">
      <c r="A3537" s="821" t="s">
        <v>5435</v>
      </c>
      <c r="B3537" s="822" t="s">
        <v>5824</v>
      </c>
      <c r="C3537" s="822" t="s">
        <v>605</v>
      </c>
      <c r="D3537" s="822" t="s">
        <v>5433</v>
      </c>
      <c r="E3537" s="822" t="s">
        <v>5437</v>
      </c>
      <c r="F3537" s="822" t="s">
        <v>5572</v>
      </c>
      <c r="G3537" s="822" t="s">
        <v>2530</v>
      </c>
      <c r="H3537" s="831">
        <v>6</v>
      </c>
      <c r="I3537" s="831">
        <v>10494.48</v>
      </c>
      <c r="J3537" s="822">
        <v>64.068864468864462</v>
      </c>
      <c r="K3537" s="822">
        <v>1749.08</v>
      </c>
      <c r="L3537" s="831">
        <v>2</v>
      </c>
      <c r="M3537" s="831">
        <v>163.80000000000001</v>
      </c>
      <c r="N3537" s="822">
        <v>1</v>
      </c>
      <c r="O3537" s="822">
        <v>81.900000000000006</v>
      </c>
      <c r="P3537" s="831"/>
      <c r="Q3537" s="831"/>
      <c r="R3537" s="827"/>
      <c r="S3537" s="832"/>
    </row>
    <row r="3538" spans="1:19" ht="14.45" customHeight="1" x14ac:dyDescent="0.2">
      <c r="A3538" s="821" t="s">
        <v>5435</v>
      </c>
      <c r="B3538" s="822" t="s">
        <v>5824</v>
      </c>
      <c r="C3538" s="822" t="s">
        <v>605</v>
      </c>
      <c r="D3538" s="822" t="s">
        <v>5433</v>
      </c>
      <c r="E3538" s="822" t="s">
        <v>5437</v>
      </c>
      <c r="F3538" s="822" t="s">
        <v>5573</v>
      </c>
      <c r="G3538" s="822" t="s">
        <v>2645</v>
      </c>
      <c r="H3538" s="831">
        <v>4.5</v>
      </c>
      <c r="I3538" s="831">
        <v>1263.8</v>
      </c>
      <c r="J3538" s="822">
        <v>12.768236007274195</v>
      </c>
      <c r="K3538" s="822">
        <v>280.84444444444443</v>
      </c>
      <c r="L3538" s="831">
        <v>0.35</v>
      </c>
      <c r="M3538" s="831">
        <v>98.98</v>
      </c>
      <c r="N3538" s="822">
        <v>1</v>
      </c>
      <c r="O3538" s="822">
        <v>282.8</v>
      </c>
      <c r="P3538" s="831"/>
      <c r="Q3538" s="831"/>
      <c r="R3538" s="827"/>
      <c r="S3538" s="832"/>
    </row>
    <row r="3539" spans="1:19" ht="14.45" customHeight="1" x14ac:dyDescent="0.2">
      <c r="A3539" s="821" t="s">
        <v>5435</v>
      </c>
      <c r="B3539" s="822" t="s">
        <v>5824</v>
      </c>
      <c r="C3539" s="822" t="s">
        <v>605</v>
      </c>
      <c r="D3539" s="822" t="s">
        <v>5433</v>
      </c>
      <c r="E3539" s="822" t="s">
        <v>5437</v>
      </c>
      <c r="F3539" s="822" t="s">
        <v>5583</v>
      </c>
      <c r="G3539" s="822" t="s">
        <v>2810</v>
      </c>
      <c r="H3539" s="831">
        <v>3</v>
      </c>
      <c r="I3539" s="831">
        <v>11209.85</v>
      </c>
      <c r="J3539" s="822"/>
      <c r="K3539" s="822">
        <v>3736.6166666666668</v>
      </c>
      <c r="L3539" s="831"/>
      <c r="M3539" s="831"/>
      <c r="N3539" s="822"/>
      <c r="O3539" s="822"/>
      <c r="P3539" s="831"/>
      <c r="Q3539" s="831"/>
      <c r="R3539" s="827"/>
      <c r="S3539" s="832"/>
    </row>
    <row r="3540" spans="1:19" ht="14.45" customHeight="1" x14ac:dyDescent="0.2">
      <c r="A3540" s="821" t="s">
        <v>5435</v>
      </c>
      <c r="B3540" s="822" t="s">
        <v>5824</v>
      </c>
      <c r="C3540" s="822" t="s">
        <v>605</v>
      </c>
      <c r="D3540" s="822" t="s">
        <v>5433</v>
      </c>
      <c r="E3540" s="822" t="s">
        <v>5437</v>
      </c>
      <c r="F3540" s="822" t="s">
        <v>5599</v>
      </c>
      <c r="G3540" s="822" t="s">
        <v>5600</v>
      </c>
      <c r="H3540" s="831">
        <v>1.41</v>
      </c>
      <c r="I3540" s="831">
        <v>433.26</v>
      </c>
      <c r="J3540" s="822"/>
      <c r="K3540" s="822">
        <v>307.27659574468089</v>
      </c>
      <c r="L3540" s="831"/>
      <c r="M3540" s="831"/>
      <c r="N3540" s="822"/>
      <c r="O3540" s="822"/>
      <c r="P3540" s="831"/>
      <c r="Q3540" s="831"/>
      <c r="R3540" s="827"/>
      <c r="S3540" s="832"/>
    </row>
    <row r="3541" spans="1:19" ht="14.45" customHeight="1" x14ac:dyDescent="0.2">
      <c r="A3541" s="821" t="s">
        <v>5435</v>
      </c>
      <c r="B3541" s="822" t="s">
        <v>5824</v>
      </c>
      <c r="C3541" s="822" t="s">
        <v>605</v>
      </c>
      <c r="D3541" s="822" t="s">
        <v>5433</v>
      </c>
      <c r="E3541" s="822" t="s">
        <v>5437</v>
      </c>
      <c r="F3541" s="822" t="s">
        <v>5601</v>
      </c>
      <c r="G3541" s="822" t="s">
        <v>5600</v>
      </c>
      <c r="H3541" s="831">
        <v>3</v>
      </c>
      <c r="I3541" s="831">
        <v>2304.6</v>
      </c>
      <c r="J3541" s="822"/>
      <c r="K3541" s="822">
        <v>768.19999999999993</v>
      </c>
      <c r="L3541" s="831"/>
      <c r="M3541" s="831"/>
      <c r="N3541" s="822"/>
      <c r="O3541" s="822"/>
      <c r="P3541" s="831"/>
      <c r="Q3541" s="831"/>
      <c r="R3541" s="827"/>
      <c r="S3541" s="832"/>
    </row>
    <row r="3542" spans="1:19" ht="14.45" customHeight="1" x14ac:dyDescent="0.2">
      <c r="A3542" s="821" t="s">
        <v>5435</v>
      </c>
      <c r="B3542" s="822" t="s">
        <v>5824</v>
      </c>
      <c r="C3542" s="822" t="s">
        <v>605</v>
      </c>
      <c r="D3542" s="822" t="s">
        <v>5433</v>
      </c>
      <c r="E3542" s="822" t="s">
        <v>5437</v>
      </c>
      <c r="F3542" s="822" t="s">
        <v>5605</v>
      </c>
      <c r="G3542" s="822" t="s">
        <v>5606</v>
      </c>
      <c r="H3542" s="831">
        <v>7</v>
      </c>
      <c r="I3542" s="831">
        <v>10083.220000000001</v>
      </c>
      <c r="J3542" s="822">
        <v>8.4977877411362179</v>
      </c>
      <c r="K3542" s="822">
        <v>1440.4600000000003</v>
      </c>
      <c r="L3542" s="831">
        <v>1</v>
      </c>
      <c r="M3542" s="831">
        <v>1186.57</v>
      </c>
      <c r="N3542" s="822">
        <v>1</v>
      </c>
      <c r="O3542" s="822">
        <v>1186.57</v>
      </c>
      <c r="P3542" s="831"/>
      <c r="Q3542" s="831"/>
      <c r="R3542" s="827"/>
      <c r="S3542" s="832"/>
    </row>
    <row r="3543" spans="1:19" ht="14.45" customHeight="1" x14ac:dyDescent="0.2">
      <c r="A3543" s="821" t="s">
        <v>5435</v>
      </c>
      <c r="B3543" s="822" t="s">
        <v>5824</v>
      </c>
      <c r="C3543" s="822" t="s">
        <v>605</v>
      </c>
      <c r="D3543" s="822" t="s">
        <v>5433</v>
      </c>
      <c r="E3543" s="822" t="s">
        <v>5437</v>
      </c>
      <c r="F3543" s="822" t="s">
        <v>5607</v>
      </c>
      <c r="G3543" s="822" t="s">
        <v>5606</v>
      </c>
      <c r="H3543" s="831"/>
      <c r="I3543" s="831"/>
      <c r="J3543" s="822"/>
      <c r="K3543" s="822"/>
      <c r="L3543" s="831">
        <v>2</v>
      </c>
      <c r="M3543" s="831">
        <v>7930.1</v>
      </c>
      <c r="N3543" s="822">
        <v>1</v>
      </c>
      <c r="O3543" s="822">
        <v>3965.05</v>
      </c>
      <c r="P3543" s="831"/>
      <c r="Q3543" s="831"/>
      <c r="R3543" s="827"/>
      <c r="S3543" s="832"/>
    </row>
    <row r="3544" spans="1:19" ht="14.45" customHeight="1" x14ac:dyDescent="0.2">
      <c r="A3544" s="821" t="s">
        <v>5435</v>
      </c>
      <c r="B3544" s="822" t="s">
        <v>5824</v>
      </c>
      <c r="C3544" s="822" t="s">
        <v>605</v>
      </c>
      <c r="D3544" s="822" t="s">
        <v>5433</v>
      </c>
      <c r="E3544" s="822" t="s">
        <v>5437</v>
      </c>
      <c r="F3544" s="822" t="s">
        <v>5608</v>
      </c>
      <c r="G3544" s="822" t="s">
        <v>2799</v>
      </c>
      <c r="H3544" s="831">
        <v>3</v>
      </c>
      <c r="I3544" s="831">
        <v>70215.100000000006</v>
      </c>
      <c r="J3544" s="822"/>
      <c r="K3544" s="822">
        <v>23405.033333333336</v>
      </c>
      <c r="L3544" s="831"/>
      <c r="M3544" s="831"/>
      <c r="N3544" s="822"/>
      <c r="O3544" s="822"/>
      <c r="P3544" s="831"/>
      <c r="Q3544" s="831"/>
      <c r="R3544" s="827"/>
      <c r="S3544" s="832"/>
    </row>
    <row r="3545" spans="1:19" ht="14.45" customHeight="1" x14ac:dyDescent="0.2">
      <c r="A3545" s="821" t="s">
        <v>5435</v>
      </c>
      <c r="B3545" s="822" t="s">
        <v>5824</v>
      </c>
      <c r="C3545" s="822" t="s">
        <v>605</v>
      </c>
      <c r="D3545" s="822" t="s">
        <v>5433</v>
      </c>
      <c r="E3545" s="822" t="s">
        <v>5437</v>
      </c>
      <c r="F3545" s="822" t="s">
        <v>5609</v>
      </c>
      <c r="G3545" s="822" t="s">
        <v>5610</v>
      </c>
      <c r="H3545" s="831">
        <v>4</v>
      </c>
      <c r="I3545" s="831">
        <v>3137.2</v>
      </c>
      <c r="J3545" s="822"/>
      <c r="K3545" s="822">
        <v>784.3</v>
      </c>
      <c r="L3545" s="831"/>
      <c r="M3545" s="831"/>
      <c r="N3545" s="822"/>
      <c r="O3545" s="822"/>
      <c r="P3545" s="831"/>
      <c r="Q3545" s="831"/>
      <c r="R3545" s="827"/>
      <c r="S3545" s="832"/>
    </row>
    <row r="3546" spans="1:19" ht="14.45" customHeight="1" x14ac:dyDescent="0.2">
      <c r="A3546" s="821" t="s">
        <v>5435</v>
      </c>
      <c r="B3546" s="822" t="s">
        <v>5824</v>
      </c>
      <c r="C3546" s="822" t="s">
        <v>605</v>
      </c>
      <c r="D3546" s="822" t="s">
        <v>5433</v>
      </c>
      <c r="E3546" s="822" t="s">
        <v>5437</v>
      </c>
      <c r="F3546" s="822" t="s">
        <v>5611</v>
      </c>
      <c r="G3546" s="822" t="s">
        <v>5610</v>
      </c>
      <c r="H3546" s="831">
        <v>10.61</v>
      </c>
      <c r="I3546" s="831">
        <v>2496.4</v>
      </c>
      <c r="J3546" s="822"/>
      <c r="K3546" s="822">
        <v>235.28746465598493</v>
      </c>
      <c r="L3546" s="831"/>
      <c r="M3546" s="831"/>
      <c r="N3546" s="822"/>
      <c r="O3546" s="822"/>
      <c r="P3546" s="831"/>
      <c r="Q3546" s="831"/>
      <c r="R3546" s="827"/>
      <c r="S3546" s="832"/>
    </row>
    <row r="3547" spans="1:19" ht="14.45" customHeight="1" x14ac:dyDescent="0.2">
      <c r="A3547" s="821" t="s">
        <v>5435</v>
      </c>
      <c r="B3547" s="822" t="s">
        <v>5824</v>
      </c>
      <c r="C3547" s="822" t="s">
        <v>605</v>
      </c>
      <c r="D3547" s="822" t="s">
        <v>5433</v>
      </c>
      <c r="E3547" s="822" t="s">
        <v>5437</v>
      </c>
      <c r="F3547" s="822" t="s">
        <v>5612</v>
      </c>
      <c r="G3547" s="822" t="s">
        <v>5610</v>
      </c>
      <c r="H3547" s="831">
        <v>2.0100000000000002</v>
      </c>
      <c r="I3547" s="831">
        <v>4729.3</v>
      </c>
      <c r="J3547" s="822"/>
      <c r="K3547" s="822">
        <v>2352.8855721393033</v>
      </c>
      <c r="L3547" s="831"/>
      <c r="M3547" s="831"/>
      <c r="N3547" s="822"/>
      <c r="O3547" s="822"/>
      <c r="P3547" s="831"/>
      <c r="Q3547" s="831"/>
      <c r="R3547" s="827"/>
      <c r="S3547" s="832"/>
    </row>
    <row r="3548" spans="1:19" ht="14.45" customHeight="1" x14ac:dyDescent="0.2">
      <c r="A3548" s="821" t="s">
        <v>5435</v>
      </c>
      <c r="B3548" s="822" t="s">
        <v>5824</v>
      </c>
      <c r="C3548" s="822" t="s">
        <v>605</v>
      </c>
      <c r="D3548" s="822" t="s">
        <v>5433</v>
      </c>
      <c r="E3548" s="822" t="s">
        <v>5437</v>
      </c>
      <c r="F3548" s="822" t="s">
        <v>5615</v>
      </c>
      <c r="G3548" s="822" t="s">
        <v>845</v>
      </c>
      <c r="H3548" s="831">
        <v>10.029999999999999</v>
      </c>
      <c r="I3548" s="831">
        <v>6897.2199999999993</v>
      </c>
      <c r="J3548" s="822">
        <v>16.176986584107325</v>
      </c>
      <c r="K3548" s="822">
        <v>687.65902293120632</v>
      </c>
      <c r="L3548" s="831">
        <v>2</v>
      </c>
      <c r="M3548" s="831">
        <v>426.36</v>
      </c>
      <c r="N3548" s="822">
        <v>1</v>
      </c>
      <c r="O3548" s="822">
        <v>213.18</v>
      </c>
      <c r="P3548" s="831"/>
      <c r="Q3548" s="831"/>
      <c r="R3548" s="827"/>
      <c r="S3548" s="832"/>
    </row>
    <row r="3549" spans="1:19" ht="14.45" customHeight="1" x14ac:dyDescent="0.2">
      <c r="A3549" s="821" t="s">
        <v>5435</v>
      </c>
      <c r="B3549" s="822" t="s">
        <v>5824</v>
      </c>
      <c r="C3549" s="822" t="s">
        <v>605</v>
      </c>
      <c r="D3549" s="822" t="s">
        <v>5433</v>
      </c>
      <c r="E3549" s="822" t="s">
        <v>5437</v>
      </c>
      <c r="F3549" s="822" t="s">
        <v>5616</v>
      </c>
      <c r="G3549" s="822" t="s">
        <v>845</v>
      </c>
      <c r="H3549" s="831">
        <v>2</v>
      </c>
      <c r="I3549" s="831">
        <v>275.08</v>
      </c>
      <c r="J3549" s="822">
        <v>1.2572786690433748</v>
      </c>
      <c r="K3549" s="822">
        <v>137.54</v>
      </c>
      <c r="L3549" s="831">
        <v>3</v>
      </c>
      <c r="M3549" s="831">
        <v>218.79</v>
      </c>
      <c r="N3549" s="822">
        <v>1</v>
      </c>
      <c r="O3549" s="822">
        <v>72.929999999999993</v>
      </c>
      <c r="P3549" s="831"/>
      <c r="Q3549" s="831"/>
      <c r="R3549" s="827"/>
      <c r="S3549" s="832"/>
    </row>
    <row r="3550" spans="1:19" ht="14.45" customHeight="1" x14ac:dyDescent="0.2">
      <c r="A3550" s="821" t="s">
        <v>5435</v>
      </c>
      <c r="B3550" s="822" t="s">
        <v>5824</v>
      </c>
      <c r="C3550" s="822" t="s">
        <v>605</v>
      </c>
      <c r="D3550" s="822" t="s">
        <v>5433</v>
      </c>
      <c r="E3550" s="822" t="s">
        <v>5437</v>
      </c>
      <c r="F3550" s="822" t="s">
        <v>5627</v>
      </c>
      <c r="G3550" s="822" t="s">
        <v>752</v>
      </c>
      <c r="H3550" s="831">
        <v>16.61</v>
      </c>
      <c r="I3550" s="831">
        <v>2953.18</v>
      </c>
      <c r="J3550" s="822">
        <v>12.820960319527654</v>
      </c>
      <c r="K3550" s="822">
        <v>177.79530403371461</v>
      </c>
      <c r="L3550" s="831">
        <v>2.04</v>
      </c>
      <c r="M3550" s="831">
        <v>230.34</v>
      </c>
      <c r="N3550" s="822">
        <v>1</v>
      </c>
      <c r="O3550" s="822">
        <v>112.91176470588235</v>
      </c>
      <c r="P3550" s="831"/>
      <c r="Q3550" s="831"/>
      <c r="R3550" s="827"/>
      <c r="S3550" s="832"/>
    </row>
    <row r="3551" spans="1:19" ht="14.45" customHeight="1" x14ac:dyDescent="0.2">
      <c r="A3551" s="821" t="s">
        <v>5435</v>
      </c>
      <c r="B3551" s="822" t="s">
        <v>5824</v>
      </c>
      <c r="C3551" s="822" t="s">
        <v>605</v>
      </c>
      <c r="D3551" s="822" t="s">
        <v>5433</v>
      </c>
      <c r="E3551" s="822" t="s">
        <v>5437</v>
      </c>
      <c r="F3551" s="822" t="s">
        <v>5628</v>
      </c>
      <c r="G3551" s="822" t="s">
        <v>752</v>
      </c>
      <c r="H3551" s="831">
        <v>0.14000000000000001</v>
      </c>
      <c r="I3551" s="831">
        <v>40.33</v>
      </c>
      <c r="J3551" s="822"/>
      <c r="K3551" s="822">
        <v>288.07142857142856</v>
      </c>
      <c r="L3551" s="831"/>
      <c r="M3551" s="831"/>
      <c r="N3551" s="822"/>
      <c r="O3551" s="822"/>
      <c r="P3551" s="831"/>
      <c r="Q3551" s="831"/>
      <c r="R3551" s="827"/>
      <c r="S3551" s="832"/>
    </row>
    <row r="3552" spans="1:19" ht="14.45" customHeight="1" x14ac:dyDescent="0.2">
      <c r="A3552" s="821" t="s">
        <v>5435</v>
      </c>
      <c r="B3552" s="822" t="s">
        <v>5824</v>
      </c>
      <c r="C3552" s="822" t="s">
        <v>605</v>
      </c>
      <c r="D3552" s="822" t="s">
        <v>5433</v>
      </c>
      <c r="E3552" s="822" t="s">
        <v>5437</v>
      </c>
      <c r="F3552" s="822" t="s">
        <v>5629</v>
      </c>
      <c r="G3552" s="822" t="s">
        <v>1039</v>
      </c>
      <c r="H3552" s="831">
        <v>0.49</v>
      </c>
      <c r="I3552" s="831">
        <v>89.62</v>
      </c>
      <c r="J3552" s="822"/>
      <c r="K3552" s="822">
        <v>182.89795918367349</v>
      </c>
      <c r="L3552" s="831"/>
      <c r="M3552" s="831"/>
      <c r="N3552" s="822"/>
      <c r="O3552" s="822"/>
      <c r="P3552" s="831"/>
      <c r="Q3552" s="831"/>
      <c r="R3552" s="827"/>
      <c r="S3552" s="832"/>
    </row>
    <row r="3553" spans="1:19" ht="14.45" customHeight="1" x14ac:dyDescent="0.2">
      <c r="A3553" s="821" t="s">
        <v>5435</v>
      </c>
      <c r="B3553" s="822" t="s">
        <v>5824</v>
      </c>
      <c r="C3553" s="822" t="s">
        <v>605</v>
      </c>
      <c r="D3553" s="822" t="s">
        <v>5433</v>
      </c>
      <c r="E3553" s="822" t="s">
        <v>5437</v>
      </c>
      <c r="F3553" s="822" t="s">
        <v>5633</v>
      </c>
      <c r="G3553" s="822" t="s">
        <v>1039</v>
      </c>
      <c r="H3553" s="831">
        <v>1</v>
      </c>
      <c r="I3553" s="831">
        <v>421.22</v>
      </c>
      <c r="J3553" s="822">
        <v>1.2048282371785703</v>
      </c>
      <c r="K3553" s="822">
        <v>421.22</v>
      </c>
      <c r="L3553" s="831">
        <v>0.83</v>
      </c>
      <c r="M3553" s="831">
        <v>349.61</v>
      </c>
      <c r="N3553" s="822">
        <v>1</v>
      </c>
      <c r="O3553" s="822">
        <v>421.21686746987956</v>
      </c>
      <c r="P3553" s="831"/>
      <c r="Q3553" s="831"/>
      <c r="R3553" s="827"/>
      <c r="S3553" s="832"/>
    </row>
    <row r="3554" spans="1:19" ht="14.45" customHeight="1" x14ac:dyDescent="0.2">
      <c r="A3554" s="821" t="s">
        <v>5435</v>
      </c>
      <c r="B3554" s="822" t="s">
        <v>5824</v>
      </c>
      <c r="C3554" s="822" t="s">
        <v>605</v>
      </c>
      <c r="D3554" s="822" t="s">
        <v>5433</v>
      </c>
      <c r="E3554" s="822" t="s">
        <v>5437</v>
      </c>
      <c r="F3554" s="822" t="s">
        <v>5638</v>
      </c>
      <c r="G3554" s="822" t="s">
        <v>2512</v>
      </c>
      <c r="H3554" s="831"/>
      <c r="I3554" s="831"/>
      <c r="J3554" s="822"/>
      <c r="K3554" s="822"/>
      <c r="L3554" s="831">
        <v>1.02</v>
      </c>
      <c r="M3554" s="831">
        <v>483.76</v>
      </c>
      <c r="N3554" s="822">
        <v>1</v>
      </c>
      <c r="O3554" s="822">
        <v>474.27450980392155</v>
      </c>
      <c r="P3554" s="831"/>
      <c r="Q3554" s="831"/>
      <c r="R3554" s="827"/>
      <c r="S3554" s="832"/>
    </row>
    <row r="3555" spans="1:19" ht="14.45" customHeight="1" x14ac:dyDescent="0.2">
      <c r="A3555" s="821" t="s">
        <v>5435</v>
      </c>
      <c r="B3555" s="822" t="s">
        <v>5824</v>
      </c>
      <c r="C3555" s="822" t="s">
        <v>605</v>
      </c>
      <c r="D3555" s="822" t="s">
        <v>5433</v>
      </c>
      <c r="E3555" s="822" t="s">
        <v>5437</v>
      </c>
      <c r="F3555" s="822" t="s">
        <v>5639</v>
      </c>
      <c r="G3555" s="822" t="s">
        <v>2512</v>
      </c>
      <c r="H3555" s="831"/>
      <c r="I3555" s="831"/>
      <c r="J3555" s="822"/>
      <c r="K3555" s="822"/>
      <c r="L3555" s="831">
        <v>0.21</v>
      </c>
      <c r="M3555" s="831">
        <v>42.95</v>
      </c>
      <c r="N3555" s="822">
        <v>1</v>
      </c>
      <c r="O3555" s="822">
        <v>204.52380952380955</v>
      </c>
      <c r="P3555" s="831"/>
      <c r="Q3555" s="831"/>
      <c r="R3555" s="827"/>
      <c r="S3555" s="832"/>
    </row>
    <row r="3556" spans="1:19" ht="14.45" customHeight="1" x14ac:dyDescent="0.2">
      <c r="A3556" s="821" t="s">
        <v>5435</v>
      </c>
      <c r="B3556" s="822" t="s">
        <v>5824</v>
      </c>
      <c r="C3556" s="822" t="s">
        <v>605</v>
      </c>
      <c r="D3556" s="822" t="s">
        <v>5433</v>
      </c>
      <c r="E3556" s="822" t="s">
        <v>5703</v>
      </c>
      <c r="F3556" s="822" t="s">
        <v>5704</v>
      </c>
      <c r="G3556" s="822" t="s">
        <v>5705</v>
      </c>
      <c r="H3556" s="831"/>
      <c r="I3556" s="831"/>
      <c r="J3556" s="822"/>
      <c r="K3556" s="822"/>
      <c r="L3556" s="831">
        <v>1</v>
      </c>
      <c r="M3556" s="831">
        <v>867</v>
      </c>
      <c r="N3556" s="822">
        <v>1</v>
      </c>
      <c r="O3556" s="822">
        <v>867</v>
      </c>
      <c r="P3556" s="831"/>
      <c r="Q3556" s="831"/>
      <c r="R3556" s="827"/>
      <c r="S3556" s="832"/>
    </row>
    <row r="3557" spans="1:19" ht="14.45" customHeight="1" x14ac:dyDescent="0.2">
      <c r="A3557" s="821" t="s">
        <v>5435</v>
      </c>
      <c r="B3557" s="822" t="s">
        <v>5824</v>
      </c>
      <c r="C3557" s="822" t="s">
        <v>605</v>
      </c>
      <c r="D3557" s="822" t="s">
        <v>5433</v>
      </c>
      <c r="E3557" s="822" t="s">
        <v>5703</v>
      </c>
      <c r="F3557" s="822" t="s">
        <v>5706</v>
      </c>
      <c r="G3557" s="822" t="s">
        <v>5707</v>
      </c>
      <c r="H3557" s="831">
        <v>30</v>
      </c>
      <c r="I3557" s="831">
        <v>26010</v>
      </c>
      <c r="J3557" s="822">
        <v>15.409224206878168</v>
      </c>
      <c r="K3557" s="822">
        <v>867</v>
      </c>
      <c r="L3557" s="831">
        <v>3</v>
      </c>
      <c r="M3557" s="831">
        <v>1687.9499999999998</v>
      </c>
      <c r="N3557" s="822">
        <v>1</v>
      </c>
      <c r="O3557" s="822">
        <v>562.65</v>
      </c>
      <c r="P3557" s="831"/>
      <c r="Q3557" s="831"/>
      <c r="R3557" s="827"/>
      <c r="S3557" s="832"/>
    </row>
    <row r="3558" spans="1:19" ht="14.45" customHeight="1" x14ac:dyDescent="0.2">
      <c r="A3558" s="821" t="s">
        <v>5435</v>
      </c>
      <c r="B3558" s="822" t="s">
        <v>5824</v>
      </c>
      <c r="C3558" s="822" t="s">
        <v>605</v>
      </c>
      <c r="D3558" s="822" t="s">
        <v>5433</v>
      </c>
      <c r="E3558" s="822" t="s">
        <v>5703</v>
      </c>
      <c r="F3558" s="822" t="s">
        <v>5708</v>
      </c>
      <c r="G3558" s="822" t="s">
        <v>5709</v>
      </c>
      <c r="H3558" s="831">
        <v>8</v>
      </c>
      <c r="I3558" s="831">
        <v>7712</v>
      </c>
      <c r="J3558" s="822"/>
      <c r="K3558" s="822">
        <v>964</v>
      </c>
      <c r="L3558" s="831"/>
      <c r="M3558" s="831"/>
      <c r="N3558" s="822"/>
      <c r="O3558" s="822"/>
      <c r="P3558" s="831"/>
      <c r="Q3558" s="831"/>
      <c r="R3558" s="827"/>
      <c r="S3558" s="832"/>
    </row>
    <row r="3559" spans="1:19" ht="14.45" customHeight="1" x14ac:dyDescent="0.2">
      <c r="A3559" s="821" t="s">
        <v>5435</v>
      </c>
      <c r="B3559" s="822" t="s">
        <v>5824</v>
      </c>
      <c r="C3559" s="822" t="s">
        <v>605</v>
      </c>
      <c r="D3559" s="822" t="s">
        <v>5433</v>
      </c>
      <c r="E3559" s="822" t="s">
        <v>5735</v>
      </c>
      <c r="F3559" s="822" t="s">
        <v>5738</v>
      </c>
      <c r="G3559" s="822" t="s">
        <v>5739</v>
      </c>
      <c r="H3559" s="831">
        <v>2</v>
      </c>
      <c r="I3559" s="831">
        <v>244</v>
      </c>
      <c r="J3559" s="822">
        <v>2</v>
      </c>
      <c r="K3559" s="822">
        <v>122</v>
      </c>
      <c r="L3559" s="831">
        <v>1</v>
      </c>
      <c r="M3559" s="831">
        <v>122</v>
      </c>
      <c r="N3559" s="822">
        <v>1</v>
      </c>
      <c r="O3559" s="822">
        <v>122</v>
      </c>
      <c r="P3559" s="831"/>
      <c r="Q3559" s="831"/>
      <c r="R3559" s="827"/>
      <c r="S3559" s="832"/>
    </row>
    <row r="3560" spans="1:19" ht="14.45" customHeight="1" x14ac:dyDescent="0.2">
      <c r="A3560" s="821" t="s">
        <v>5435</v>
      </c>
      <c r="B3560" s="822" t="s">
        <v>5824</v>
      </c>
      <c r="C3560" s="822" t="s">
        <v>605</v>
      </c>
      <c r="D3560" s="822" t="s">
        <v>5433</v>
      </c>
      <c r="E3560" s="822" t="s">
        <v>5735</v>
      </c>
      <c r="F3560" s="822" t="s">
        <v>5740</v>
      </c>
      <c r="G3560" s="822" t="s">
        <v>5741</v>
      </c>
      <c r="H3560" s="831">
        <v>100</v>
      </c>
      <c r="I3560" s="831">
        <v>14700</v>
      </c>
      <c r="J3560" s="822">
        <v>6.9536423841059607</v>
      </c>
      <c r="K3560" s="822">
        <v>147</v>
      </c>
      <c r="L3560" s="831">
        <v>14</v>
      </c>
      <c r="M3560" s="831">
        <v>2114</v>
      </c>
      <c r="N3560" s="822">
        <v>1</v>
      </c>
      <c r="O3560" s="822">
        <v>151</v>
      </c>
      <c r="P3560" s="831"/>
      <c r="Q3560" s="831"/>
      <c r="R3560" s="827"/>
      <c r="S3560" s="832"/>
    </row>
    <row r="3561" spans="1:19" ht="14.45" customHeight="1" x14ac:dyDescent="0.2">
      <c r="A3561" s="821" t="s">
        <v>5435</v>
      </c>
      <c r="B3561" s="822" t="s">
        <v>5824</v>
      </c>
      <c r="C3561" s="822" t="s">
        <v>605</v>
      </c>
      <c r="D3561" s="822" t="s">
        <v>5433</v>
      </c>
      <c r="E3561" s="822" t="s">
        <v>5735</v>
      </c>
      <c r="F3561" s="822" t="s">
        <v>5744</v>
      </c>
      <c r="G3561" s="822" t="s">
        <v>5745</v>
      </c>
      <c r="H3561" s="831">
        <v>167</v>
      </c>
      <c r="I3561" s="831">
        <v>6179</v>
      </c>
      <c r="J3561" s="822">
        <v>2.1680701754385967</v>
      </c>
      <c r="K3561" s="822">
        <v>37</v>
      </c>
      <c r="L3561" s="831">
        <v>75</v>
      </c>
      <c r="M3561" s="831">
        <v>2850</v>
      </c>
      <c r="N3561" s="822">
        <v>1</v>
      </c>
      <c r="O3561" s="822">
        <v>38</v>
      </c>
      <c r="P3561" s="831"/>
      <c r="Q3561" s="831"/>
      <c r="R3561" s="827"/>
      <c r="S3561" s="832"/>
    </row>
    <row r="3562" spans="1:19" ht="14.45" customHeight="1" x14ac:dyDescent="0.2">
      <c r="A3562" s="821" t="s">
        <v>5435</v>
      </c>
      <c r="B3562" s="822" t="s">
        <v>5824</v>
      </c>
      <c r="C3562" s="822" t="s">
        <v>605</v>
      </c>
      <c r="D3562" s="822" t="s">
        <v>5433</v>
      </c>
      <c r="E3562" s="822" t="s">
        <v>5735</v>
      </c>
      <c r="F3562" s="822" t="s">
        <v>5752</v>
      </c>
      <c r="G3562" s="822" t="s">
        <v>5753</v>
      </c>
      <c r="H3562" s="831">
        <v>636</v>
      </c>
      <c r="I3562" s="831">
        <v>113208</v>
      </c>
      <c r="J3562" s="822">
        <v>3.4372115618168571</v>
      </c>
      <c r="K3562" s="822">
        <v>178</v>
      </c>
      <c r="L3562" s="831">
        <v>184</v>
      </c>
      <c r="M3562" s="831">
        <v>32936</v>
      </c>
      <c r="N3562" s="822">
        <v>1</v>
      </c>
      <c r="O3562" s="822">
        <v>179</v>
      </c>
      <c r="P3562" s="831"/>
      <c r="Q3562" s="831"/>
      <c r="R3562" s="827"/>
      <c r="S3562" s="832"/>
    </row>
    <row r="3563" spans="1:19" ht="14.45" customHeight="1" x14ac:dyDescent="0.2">
      <c r="A3563" s="821" t="s">
        <v>5435</v>
      </c>
      <c r="B3563" s="822" t="s">
        <v>5824</v>
      </c>
      <c r="C3563" s="822" t="s">
        <v>605</v>
      </c>
      <c r="D3563" s="822" t="s">
        <v>5433</v>
      </c>
      <c r="E3563" s="822" t="s">
        <v>5735</v>
      </c>
      <c r="F3563" s="822" t="s">
        <v>5845</v>
      </c>
      <c r="G3563" s="822" t="s">
        <v>5846</v>
      </c>
      <c r="H3563" s="831">
        <v>2</v>
      </c>
      <c r="I3563" s="831">
        <v>1264</v>
      </c>
      <c r="J3563" s="822">
        <v>0.28526292033401041</v>
      </c>
      <c r="K3563" s="822">
        <v>632</v>
      </c>
      <c r="L3563" s="831">
        <v>7</v>
      </c>
      <c r="M3563" s="831">
        <v>4431</v>
      </c>
      <c r="N3563" s="822">
        <v>1</v>
      </c>
      <c r="O3563" s="822">
        <v>633</v>
      </c>
      <c r="P3563" s="831"/>
      <c r="Q3563" s="831"/>
      <c r="R3563" s="827"/>
      <c r="S3563" s="832"/>
    </row>
    <row r="3564" spans="1:19" ht="14.45" customHeight="1" x14ac:dyDescent="0.2">
      <c r="A3564" s="821" t="s">
        <v>5435</v>
      </c>
      <c r="B3564" s="822" t="s">
        <v>5824</v>
      </c>
      <c r="C3564" s="822" t="s">
        <v>605</v>
      </c>
      <c r="D3564" s="822" t="s">
        <v>5433</v>
      </c>
      <c r="E3564" s="822" t="s">
        <v>5735</v>
      </c>
      <c r="F3564" s="822" t="s">
        <v>5877</v>
      </c>
      <c r="G3564" s="822" t="s">
        <v>5878</v>
      </c>
      <c r="H3564" s="831">
        <v>2</v>
      </c>
      <c r="I3564" s="831">
        <v>12304</v>
      </c>
      <c r="J3564" s="822">
        <v>0.99837715027588447</v>
      </c>
      <c r="K3564" s="822">
        <v>6152</v>
      </c>
      <c r="L3564" s="831">
        <v>2</v>
      </c>
      <c r="M3564" s="831">
        <v>12324</v>
      </c>
      <c r="N3564" s="822">
        <v>1</v>
      </c>
      <c r="O3564" s="822">
        <v>6162</v>
      </c>
      <c r="P3564" s="831"/>
      <c r="Q3564" s="831"/>
      <c r="R3564" s="827"/>
      <c r="S3564" s="832"/>
    </row>
    <row r="3565" spans="1:19" ht="14.45" customHeight="1" x14ac:dyDescent="0.2">
      <c r="A3565" s="821" t="s">
        <v>5435</v>
      </c>
      <c r="B3565" s="822" t="s">
        <v>5824</v>
      </c>
      <c r="C3565" s="822" t="s">
        <v>605</v>
      </c>
      <c r="D3565" s="822" t="s">
        <v>5433</v>
      </c>
      <c r="E3565" s="822" t="s">
        <v>5735</v>
      </c>
      <c r="F3565" s="822" t="s">
        <v>5847</v>
      </c>
      <c r="G3565" s="822" t="s">
        <v>5848</v>
      </c>
      <c r="H3565" s="831">
        <v>4</v>
      </c>
      <c r="I3565" s="831">
        <v>26724</v>
      </c>
      <c r="J3565" s="822">
        <v>1.9958177744585512</v>
      </c>
      <c r="K3565" s="822">
        <v>6681</v>
      </c>
      <c r="L3565" s="831">
        <v>2</v>
      </c>
      <c r="M3565" s="831">
        <v>13390</v>
      </c>
      <c r="N3565" s="822">
        <v>1</v>
      </c>
      <c r="O3565" s="822">
        <v>6695</v>
      </c>
      <c r="P3565" s="831"/>
      <c r="Q3565" s="831"/>
      <c r="R3565" s="827"/>
      <c r="S3565" s="832"/>
    </row>
    <row r="3566" spans="1:19" ht="14.45" customHeight="1" x14ac:dyDescent="0.2">
      <c r="A3566" s="821" t="s">
        <v>5435</v>
      </c>
      <c r="B3566" s="822" t="s">
        <v>5824</v>
      </c>
      <c r="C3566" s="822" t="s">
        <v>605</v>
      </c>
      <c r="D3566" s="822" t="s">
        <v>5433</v>
      </c>
      <c r="E3566" s="822" t="s">
        <v>5735</v>
      </c>
      <c r="F3566" s="822" t="s">
        <v>5758</v>
      </c>
      <c r="G3566" s="822" t="s">
        <v>5759</v>
      </c>
      <c r="H3566" s="831">
        <v>219</v>
      </c>
      <c r="I3566" s="831">
        <v>53436</v>
      </c>
      <c r="J3566" s="822">
        <v>12.117006802721088</v>
      </c>
      <c r="K3566" s="822">
        <v>244</v>
      </c>
      <c r="L3566" s="831">
        <v>18</v>
      </c>
      <c r="M3566" s="831">
        <v>4410</v>
      </c>
      <c r="N3566" s="822">
        <v>1</v>
      </c>
      <c r="O3566" s="822">
        <v>245</v>
      </c>
      <c r="P3566" s="831"/>
      <c r="Q3566" s="831"/>
      <c r="R3566" s="827"/>
      <c r="S3566" s="832"/>
    </row>
    <row r="3567" spans="1:19" ht="14.45" customHeight="1" x14ac:dyDescent="0.2">
      <c r="A3567" s="821" t="s">
        <v>5435</v>
      </c>
      <c r="B3567" s="822" t="s">
        <v>5824</v>
      </c>
      <c r="C3567" s="822" t="s">
        <v>605</v>
      </c>
      <c r="D3567" s="822" t="s">
        <v>5433</v>
      </c>
      <c r="E3567" s="822" t="s">
        <v>5735</v>
      </c>
      <c r="F3567" s="822" t="s">
        <v>5760</v>
      </c>
      <c r="G3567" s="822" t="s">
        <v>5761</v>
      </c>
      <c r="H3567" s="831">
        <v>613</v>
      </c>
      <c r="I3567" s="831">
        <v>20433.330000000002</v>
      </c>
      <c r="J3567" s="822">
        <v>3.3315284381053005</v>
      </c>
      <c r="K3567" s="822">
        <v>33.333327895595438</v>
      </c>
      <c r="L3567" s="831">
        <v>184</v>
      </c>
      <c r="M3567" s="831">
        <v>6133.32</v>
      </c>
      <c r="N3567" s="822">
        <v>1</v>
      </c>
      <c r="O3567" s="822">
        <v>33.333260869565216</v>
      </c>
      <c r="P3567" s="831"/>
      <c r="Q3567" s="831"/>
      <c r="R3567" s="827"/>
      <c r="S3567" s="832"/>
    </row>
    <row r="3568" spans="1:19" ht="14.45" customHeight="1" x14ac:dyDescent="0.2">
      <c r="A3568" s="821" t="s">
        <v>5435</v>
      </c>
      <c r="B3568" s="822" t="s">
        <v>5824</v>
      </c>
      <c r="C3568" s="822" t="s">
        <v>605</v>
      </c>
      <c r="D3568" s="822" t="s">
        <v>5433</v>
      </c>
      <c r="E3568" s="822" t="s">
        <v>5735</v>
      </c>
      <c r="F3568" s="822" t="s">
        <v>5855</v>
      </c>
      <c r="G3568" s="822" t="s">
        <v>5856</v>
      </c>
      <c r="H3568" s="831">
        <v>6</v>
      </c>
      <c r="I3568" s="831">
        <v>5634</v>
      </c>
      <c r="J3568" s="822">
        <v>0.99681528662420382</v>
      </c>
      <c r="K3568" s="822">
        <v>939</v>
      </c>
      <c r="L3568" s="831">
        <v>6</v>
      </c>
      <c r="M3568" s="831">
        <v>5652</v>
      </c>
      <c r="N3568" s="822">
        <v>1</v>
      </c>
      <c r="O3568" s="822">
        <v>942</v>
      </c>
      <c r="P3568" s="831"/>
      <c r="Q3568" s="831"/>
      <c r="R3568" s="827"/>
      <c r="S3568" s="832"/>
    </row>
    <row r="3569" spans="1:19" ht="14.45" customHeight="1" x14ac:dyDescent="0.2">
      <c r="A3569" s="821" t="s">
        <v>5435</v>
      </c>
      <c r="B3569" s="822" t="s">
        <v>5824</v>
      </c>
      <c r="C3569" s="822" t="s">
        <v>605</v>
      </c>
      <c r="D3569" s="822" t="s">
        <v>5433</v>
      </c>
      <c r="E3569" s="822" t="s">
        <v>5735</v>
      </c>
      <c r="F3569" s="822" t="s">
        <v>5762</v>
      </c>
      <c r="G3569" s="822" t="s">
        <v>5763</v>
      </c>
      <c r="H3569" s="831">
        <v>459</v>
      </c>
      <c r="I3569" s="831">
        <v>16983</v>
      </c>
      <c r="J3569" s="822">
        <v>4.3390393459376595</v>
      </c>
      <c r="K3569" s="822">
        <v>37</v>
      </c>
      <c r="L3569" s="831">
        <v>103</v>
      </c>
      <c r="M3569" s="831">
        <v>3914</v>
      </c>
      <c r="N3569" s="822">
        <v>1</v>
      </c>
      <c r="O3569" s="822">
        <v>38</v>
      </c>
      <c r="P3569" s="831"/>
      <c r="Q3569" s="831"/>
      <c r="R3569" s="827"/>
      <c r="S3569" s="832"/>
    </row>
    <row r="3570" spans="1:19" ht="14.45" customHeight="1" x14ac:dyDescent="0.2">
      <c r="A3570" s="821" t="s">
        <v>5435</v>
      </c>
      <c r="B3570" s="822" t="s">
        <v>5824</v>
      </c>
      <c r="C3570" s="822" t="s">
        <v>605</v>
      </c>
      <c r="D3570" s="822" t="s">
        <v>5433</v>
      </c>
      <c r="E3570" s="822" t="s">
        <v>5735</v>
      </c>
      <c r="F3570" s="822" t="s">
        <v>5766</v>
      </c>
      <c r="G3570" s="822" t="s">
        <v>5767</v>
      </c>
      <c r="H3570" s="831">
        <v>33</v>
      </c>
      <c r="I3570" s="831">
        <v>1056</v>
      </c>
      <c r="J3570" s="822">
        <v>3.5555555555555554</v>
      </c>
      <c r="K3570" s="822">
        <v>32</v>
      </c>
      <c r="L3570" s="831">
        <v>9</v>
      </c>
      <c r="M3570" s="831">
        <v>297</v>
      </c>
      <c r="N3570" s="822">
        <v>1</v>
      </c>
      <c r="O3570" s="822">
        <v>33</v>
      </c>
      <c r="P3570" s="831"/>
      <c r="Q3570" s="831"/>
      <c r="R3570" s="827"/>
      <c r="S3570" s="832"/>
    </row>
    <row r="3571" spans="1:19" ht="14.45" customHeight="1" x14ac:dyDescent="0.2">
      <c r="A3571" s="821" t="s">
        <v>5435</v>
      </c>
      <c r="B3571" s="822" t="s">
        <v>5824</v>
      </c>
      <c r="C3571" s="822" t="s">
        <v>605</v>
      </c>
      <c r="D3571" s="822" t="s">
        <v>5433</v>
      </c>
      <c r="E3571" s="822" t="s">
        <v>5735</v>
      </c>
      <c r="F3571" s="822" t="s">
        <v>5857</v>
      </c>
      <c r="G3571" s="822" t="s">
        <v>5858</v>
      </c>
      <c r="H3571" s="831">
        <v>1</v>
      </c>
      <c r="I3571" s="831">
        <v>355</v>
      </c>
      <c r="J3571" s="822"/>
      <c r="K3571" s="822">
        <v>355</v>
      </c>
      <c r="L3571" s="831"/>
      <c r="M3571" s="831"/>
      <c r="N3571" s="822"/>
      <c r="O3571" s="822"/>
      <c r="P3571" s="831"/>
      <c r="Q3571" s="831"/>
      <c r="R3571" s="827"/>
      <c r="S3571" s="832"/>
    </row>
    <row r="3572" spans="1:19" ht="14.45" customHeight="1" x14ac:dyDescent="0.2">
      <c r="A3572" s="821" t="s">
        <v>5435</v>
      </c>
      <c r="B3572" s="822" t="s">
        <v>5824</v>
      </c>
      <c r="C3572" s="822" t="s">
        <v>605</v>
      </c>
      <c r="D3572" s="822" t="s">
        <v>5433</v>
      </c>
      <c r="E3572" s="822" t="s">
        <v>5735</v>
      </c>
      <c r="F3572" s="822" t="s">
        <v>5768</v>
      </c>
      <c r="G3572" s="822" t="s">
        <v>5769</v>
      </c>
      <c r="H3572" s="831">
        <v>15</v>
      </c>
      <c r="I3572" s="831">
        <v>1980</v>
      </c>
      <c r="J3572" s="822">
        <v>7.333333333333333</v>
      </c>
      <c r="K3572" s="822">
        <v>132</v>
      </c>
      <c r="L3572" s="831">
        <v>2</v>
      </c>
      <c r="M3572" s="831">
        <v>270</v>
      </c>
      <c r="N3572" s="822">
        <v>1</v>
      </c>
      <c r="O3572" s="822">
        <v>135</v>
      </c>
      <c r="P3572" s="831"/>
      <c r="Q3572" s="831"/>
      <c r="R3572" s="827"/>
      <c r="S3572" s="832"/>
    </row>
    <row r="3573" spans="1:19" ht="14.45" customHeight="1" x14ac:dyDescent="0.2">
      <c r="A3573" s="821" t="s">
        <v>5435</v>
      </c>
      <c r="B3573" s="822" t="s">
        <v>5824</v>
      </c>
      <c r="C3573" s="822" t="s">
        <v>605</v>
      </c>
      <c r="D3573" s="822" t="s">
        <v>5433</v>
      </c>
      <c r="E3573" s="822" t="s">
        <v>5735</v>
      </c>
      <c r="F3573" s="822" t="s">
        <v>5776</v>
      </c>
      <c r="G3573" s="822" t="s">
        <v>5777</v>
      </c>
      <c r="H3573" s="831">
        <v>31</v>
      </c>
      <c r="I3573" s="831">
        <v>1829</v>
      </c>
      <c r="J3573" s="822">
        <v>1.3628912071535022</v>
      </c>
      <c r="K3573" s="822">
        <v>59</v>
      </c>
      <c r="L3573" s="831">
        <v>22</v>
      </c>
      <c r="M3573" s="831">
        <v>1342</v>
      </c>
      <c r="N3573" s="822">
        <v>1</v>
      </c>
      <c r="O3573" s="822">
        <v>61</v>
      </c>
      <c r="P3573" s="831"/>
      <c r="Q3573" s="831"/>
      <c r="R3573" s="827"/>
      <c r="S3573" s="832"/>
    </row>
    <row r="3574" spans="1:19" ht="14.45" customHeight="1" x14ac:dyDescent="0.2">
      <c r="A3574" s="821" t="s">
        <v>5435</v>
      </c>
      <c r="B3574" s="822" t="s">
        <v>5824</v>
      </c>
      <c r="C3574" s="822" t="s">
        <v>605</v>
      </c>
      <c r="D3574" s="822" t="s">
        <v>5433</v>
      </c>
      <c r="E3574" s="822" t="s">
        <v>5735</v>
      </c>
      <c r="F3574" s="822" t="s">
        <v>5782</v>
      </c>
      <c r="G3574" s="822" t="s">
        <v>5783</v>
      </c>
      <c r="H3574" s="831">
        <v>10</v>
      </c>
      <c r="I3574" s="831">
        <v>1160</v>
      </c>
      <c r="J3574" s="822">
        <v>3.3333333333333335</v>
      </c>
      <c r="K3574" s="822">
        <v>116</v>
      </c>
      <c r="L3574" s="831">
        <v>3</v>
      </c>
      <c r="M3574" s="831">
        <v>348</v>
      </c>
      <c r="N3574" s="822">
        <v>1</v>
      </c>
      <c r="O3574" s="822">
        <v>116</v>
      </c>
      <c r="P3574" s="831"/>
      <c r="Q3574" s="831"/>
      <c r="R3574" s="827"/>
      <c r="S3574" s="832"/>
    </row>
    <row r="3575" spans="1:19" ht="14.45" customHeight="1" x14ac:dyDescent="0.2">
      <c r="A3575" s="821" t="s">
        <v>5435</v>
      </c>
      <c r="B3575" s="822" t="s">
        <v>5824</v>
      </c>
      <c r="C3575" s="822" t="s">
        <v>605</v>
      </c>
      <c r="D3575" s="822" t="s">
        <v>5433</v>
      </c>
      <c r="E3575" s="822" t="s">
        <v>5735</v>
      </c>
      <c r="F3575" s="822" t="s">
        <v>5865</v>
      </c>
      <c r="G3575" s="822" t="s">
        <v>5866</v>
      </c>
      <c r="H3575" s="831">
        <v>6</v>
      </c>
      <c r="I3575" s="831">
        <v>11670</v>
      </c>
      <c r="J3575" s="822">
        <v>1.4961538461538462</v>
      </c>
      <c r="K3575" s="822">
        <v>1945</v>
      </c>
      <c r="L3575" s="831">
        <v>4</v>
      </c>
      <c r="M3575" s="831">
        <v>7800</v>
      </c>
      <c r="N3575" s="822">
        <v>1</v>
      </c>
      <c r="O3575" s="822">
        <v>1950</v>
      </c>
      <c r="P3575" s="831"/>
      <c r="Q3575" s="831"/>
      <c r="R3575" s="827"/>
      <c r="S3575" s="832"/>
    </row>
    <row r="3576" spans="1:19" ht="14.45" customHeight="1" x14ac:dyDescent="0.2">
      <c r="A3576" s="821" t="s">
        <v>5435</v>
      </c>
      <c r="B3576" s="822" t="s">
        <v>5824</v>
      </c>
      <c r="C3576" s="822" t="s">
        <v>605</v>
      </c>
      <c r="D3576" s="822" t="s">
        <v>2889</v>
      </c>
      <c r="E3576" s="822" t="s">
        <v>5735</v>
      </c>
      <c r="F3576" s="822" t="s">
        <v>5752</v>
      </c>
      <c r="G3576" s="822" t="s">
        <v>5753</v>
      </c>
      <c r="H3576" s="831"/>
      <c r="I3576" s="831"/>
      <c r="J3576" s="822"/>
      <c r="K3576" s="822"/>
      <c r="L3576" s="831"/>
      <c r="M3576" s="831"/>
      <c r="N3576" s="822"/>
      <c r="O3576" s="822"/>
      <c r="P3576" s="831">
        <v>1</v>
      </c>
      <c r="Q3576" s="831">
        <v>180</v>
      </c>
      <c r="R3576" s="827"/>
      <c r="S3576" s="832">
        <v>180</v>
      </c>
    </row>
    <row r="3577" spans="1:19" ht="14.45" customHeight="1" x14ac:dyDescent="0.2">
      <c r="A3577" s="821" t="s">
        <v>5435</v>
      </c>
      <c r="B3577" s="822" t="s">
        <v>5824</v>
      </c>
      <c r="C3577" s="822" t="s">
        <v>605</v>
      </c>
      <c r="D3577" s="822" t="s">
        <v>2889</v>
      </c>
      <c r="E3577" s="822" t="s">
        <v>5735</v>
      </c>
      <c r="F3577" s="822" t="s">
        <v>5845</v>
      </c>
      <c r="G3577" s="822" t="s">
        <v>5846</v>
      </c>
      <c r="H3577" s="831"/>
      <c r="I3577" s="831"/>
      <c r="J3577" s="822"/>
      <c r="K3577" s="822"/>
      <c r="L3577" s="831"/>
      <c r="M3577" s="831"/>
      <c r="N3577" s="822"/>
      <c r="O3577" s="822"/>
      <c r="P3577" s="831">
        <v>1</v>
      </c>
      <c r="Q3577" s="831">
        <v>634</v>
      </c>
      <c r="R3577" s="827"/>
      <c r="S3577" s="832">
        <v>634</v>
      </c>
    </row>
    <row r="3578" spans="1:19" ht="14.45" customHeight="1" x14ac:dyDescent="0.2">
      <c r="A3578" s="821" t="s">
        <v>5435</v>
      </c>
      <c r="B3578" s="822" t="s">
        <v>5824</v>
      </c>
      <c r="C3578" s="822" t="s">
        <v>605</v>
      </c>
      <c r="D3578" s="822" t="s">
        <v>2889</v>
      </c>
      <c r="E3578" s="822" t="s">
        <v>5735</v>
      </c>
      <c r="F3578" s="822" t="s">
        <v>5760</v>
      </c>
      <c r="G3578" s="822" t="s">
        <v>5761</v>
      </c>
      <c r="H3578" s="831"/>
      <c r="I3578" s="831"/>
      <c r="J3578" s="822"/>
      <c r="K3578" s="822"/>
      <c r="L3578" s="831"/>
      <c r="M3578" s="831"/>
      <c r="N3578" s="822"/>
      <c r="O3578" s="822"/>
      <c r="P3578" s="831">
        <v>1</v>
      </c>
      <c r="Q3578" s="831">
        <v>33.33</v>
      </c>
      <c r="R3578" s="827"/>
      <c r="S3578" s="832">
        <v>33.33</v>
      </c>
    </row>
    <row r="3579" spans="1:19" ht="14.45" customHeight="1" x14ac:dyDescent="0.2">
      <c r="A3579" s="821" t="s">
        <v>5435</v>
      </c>
      <c r="B3579" s="822" t="s">
        <v>5824</v>
      </c>
      <c r="C3579" s="822" t="s">
        <v>605</v>
      </c>
      <c r="D3579" s="822" t="s">
        <v>5424</v>
      </c>
      <c r="E3579" s="822" t="s">
        <v>5437</v>
      </c>
      <c r="F3579" s="822" t="s">
        <v>5448</v>
      </c>
      <c r="G3579" s="822" t="s">
        <v>1341</v>
      </c>
      <c r="H3579" s="831">
        <v>2</v>
      </c>
      <c r="I3579" s="831">
        <v>27.48</v>
      </c>
      <c r="J3579" s="822"/>
      <c r="K3579" s="822">
        <v>13.74</v>
      </c>
      <c r="L3579" s="831"/>
      <c r="M3579" s="831"/>
      <c r="N3579" s="822"/>
      <c r="O3579" s="822"/>
      <c r="P3579" s="831"/>
      <c r="Q3579" s="831"/>
      <c r="R3579" s="827"/>
      <c r="S3579" s="832"/>
    </row>
    <row r="3580" spans="1:19" ht="14.45" customHeight="1" x14ac:dyDescent="0.2">
      <c r="A3580" s="821" t="s">
        <v>5435</v>
      </c>
      <c r="B3580" s="822" t="s">
        <v>5824</v>
      </c>
      <c r="C3580" s="822" t="s">
        <v>605</v>
      </c>
      <c r="D3580" s="822" t="s">
        <v>5424</v>
      </c>
      <c r="E3580" s="822" t="s">
        <v>5437</v>
      </c>
      <c r="F3580" s="822" t="s">
        <v>5563</v>
      </c>
      <c r="G3580" s="822" t="s">
        <v>5564</v>
      </c>
      <c r="H3580" s="831">
        <v>1</v>
      </c>
      <c r="I3580" s="831">
        <v>538.54999999999995</v>
      </c>
      <c r="J3580" s="822"/>
      <c r="K3580" s="822">
        <v>538.54999999999995</v>
      </c>
      <c r="L3580" s="831"/>
      <c r="M3580" s="831"/>
      <c r="N3580" s="822"/>
      <c r="O3580" s="822"/>
      <c r="P3580" s="831"/>
      <c r="Q3580" s="831"/>
      <c r="R3580" s="827"/>
      <c r="S3580" s="832"/>
    </row>
    <row r="3581" spans="1:19" ht="14.45" customHeight="1" x14ac:dyDescent="0.2">
      <c r="A3581" s="821" t="s">
        <v>5435</v>
      </c>
      <c r="B3581" s="822" t="s">
        <v>5824</v>
      </c>
      <c r="C3581" s="822" t="s">
        <v>605</v>
      </c>
      <c r="D3581" s="822" t="s">
        <v>2885</v>
      </c>
      <c r="E3581" s="822" t="s">
        <v>5735</v>
      </c>
      <c r="F3581" s="822" t="s">
        <v>5752</v>
      </c>
      <c r="G3581" s="822" t="s">
        <v>5753</v>
      </c>
      <c r="H3581" s="831"/>
      <c r="I3581" s="831"/>
      <c r="J3581" s="822"/>
      <c r="K3581" s="822"/>
      <c r="L3581" s="831"/>
      <c r="M3581" s="831"/>
      <c r="N3581" s="822"/>
      <c r="O3581" s="822"/>
      <c r="P3581" s="831">
        <v>20</v>
      </c>
      <c r="Q3581" s="831">
        <v>3600</v>
      </c>
      <c r="R3581" s="827"/>
      <c r="S3581" s="832">
        <v>180</v>
      </c>
    </row>
    <row r="3582" spans="1:19" ht="14.45" customHeight="1" x14ac:dyDescent="0.2">
      <c r="A3582" s="821" t="s">
        <v>5435</v>
      </c>
      <c r="B3582" s="822" t="s">
        <v>5824</v>
      </c>
      <c r="C3582" s="822" t="s">
        <v>605</v>
      </c>
      <c r="D3582" s="822" t="s">
        <v>2885</v>
      </c>
      <c r="E3582" s="822" t="s">
        <v>5735</v>
      </c>
      <c r="F3582" s="822" t="s">
        <v>5845</v>
      </c>
      <c r="G3582" s="822" t="s">
        <v>5846</v>
      </c>
      <c r="H3582" s="831"/>
      <c r="I3582" s="831"/>
      <c r="J3582" s="822"/>
      <c r="K3582" s="822"/>
      <c r="L3582" s="831"/>
      <c r="M3582" s="831"/>
      <c r="N3582" s="822"/>
      <c r="O3582" s="822"/>
      <c r="P3582" s="831">
        <v>5</v>
      </c>
      <c r="Q3582" s="831">
        <v>3170</v>
      </c>
      <c r="R3582" s="827"/>
      <c r="S3582" s="832">
        <v>634</v>
      </c>
    </row>
    <row r="3583" spans="1:19" ht="14.45" customHeight="1" x14ac:dyDescent="0.2">
      <c r="A3583" s="821" t="s">
        <v>5435</v>
      </c>
      <c r="B3583" s="822" t="s">
        <v>5824</v>
      </c>
      <c r="C3583" s="822" t="s">
        <v>605</v>
      </c>
      <c r="D3583" s="822" t="s">
        <v>2885</v>
      </c>
      <c r="E3583" s="822" t="s">
        <v>5735</v>
      </c>
      <c r="F3583" s="822" t="s">
        <v>5847</v>
      </c>
      <c r="G3583" s="822" t="s">
        <v>5848</v>
      </c>
      <c r="H3583" s="831"/>
      <c r="I3583" s="831"/>
      <c r="J3583" s="822"/>
      <c r="K3583" s="822"/>
      <c r="L3583" s="831"/>
      <c r="M3583" s="831"/>
      <c r="N3583" s="822"/>
      <c r="O3583" s="822"/>
      <c r="P3583" s="831">
        <v>17</v>
      </c>
      <c r="Q3583" s="831">
        <v>114019</v>
      </c>
      <c r="R3583" s="827"/>
      <c r="S3583" s="832">
        <v>6707</v>
      </c>
    </row>
    <row r="3584" spans="1:19" ht="14.45" customHeight="1" x14ac:dyDescent="0.2">
      <c r="A3584" s="821" t="s">
        <v>5435</v>
      </c>
      <c r="B3584" s="822" t="s">
        <v>5824</v>
      </c>
      <c r="C3584" s="822" t="s">
        <v>605</v>
      </c>
      <c r="D3584" s="822" t="s">
        <v>2885</v>
      </c>
      <c r="E3584" s="822" t="s">
        <v>5735</v>
      </c>
      <c r="F3584" s="822" t="s">
        <v>5760</v>
      </c>
      <c r="G3584" s="822" t="s">
        <v>5761</v>
      </c>
      <c r="H3584" s="831"/>
      <c r="I3584" s="831"/>
      <c r="J3584" s="822"/>
      <c r="K3584" s="822"/>
      <c r="L3584" s="831"/>
      <c r="M3584" s="831"/>
      <c r="N3584" s="822"/>
      <c r="O3584" s="822"/>
      <c r="P3584" s="831">
        <v>22</v>
      </c>
      <c r="Q3584" s="831">
        <v>733.32999999999993</v>
      </c>
      <c r="R3584" s="827"/>
      <c r="S3584" s="832">
        <v>33.333181818181814</v>
      </c>
    </row>
    <row r="3585" spans="1:19" ht="14.45" customHeight="1" x14ac:dyDescent="0.2">
      <c r="A3585" s="821" t="s">
        <v>5435</v>
      </c>
      <c r="B3585" s="822" t="s">
        <v>5824</v>
      </c>
      <c r="C3585" s="822" t="s">
        <v>605</v>
      </c>
      <c r="D3585" s="822" t="s">
        <v>2885</v>
      </c>
      <c r="E3585" s="822" t="s">
        <v>5735</v>
      </c>
      <c r="F3585" s="822" t="s">
        <v>5855</v>
      </c>
      <c r="G3585" s="822" t="s">
        <v>5856</v>
      </c>
      <c r="H3585" s="831"/>
      <c r="I3585" s="831"/>
      <c r="J3585" s="822"/>
      <c r="K3585" s="822"/>
      <c r="L3585" s="831"/>
      <c r="M3585" s="831"/>
      <c r="N3585" s="822"/>
      <c r="O3585" s="822"/>
      <c r="P3585" s="831">
        <v>17</v>
      </c>
      <c r="Q3585" s="831">
        <v>16048</v>
      </c>
      <c r="R3585" s="827"/>
      <c r="S3585" s="832">
        <v>944</v>
      </c>
    </row>
    <row r="3586" spans="1:19" ht="14.45" customHeight="1" thickBot="1" x14ac:dyDescent="0.25">
      <c r="A3586" s="813" t="s">
        <v>5435</v>
      </c>
      <c r="B3586" s="814" t="s">
        <v>5824</v>
      </c>
      <c r="C3586" s="814" t="s">
        <v>605</v>
      </c>
      <c r="D3586" s="814" t="s">
        <v>2885</v>
      </c>
      <c r="E3586" s="814" t="s">
        <v>5735</v>
      </c>
      <c r="F3586" s="814" t="s">
        <v>5857</v>
      </c>
      <c r="G3586" s="814" t="s">
        <v>5858</v>
      </c>
      <c r="H3586" s="833"/>
      <c r="I3586" s="833"/>
      <c r="J3586" s="814"/>
      <c r="K3586" s="814"/>
      <c r="L3586" s="833"/>
      <c r="M3586" s="833"/>
      <c r="N3586" s="814"/>
      <c r="O3586" s="814"/>
      <c r="P3586" s="833">
        <v>2</v>
      </c>
      <c r="Q3586" s="833">
        <v>720</v>
      </c>
      <c r="R3586" s="819"/>
      <c r="S3586" s="834">
        <v>360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783D76C-2C92-46A4-B25F-E2CA936B967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22913949</v>
      </c>
      <c r="C3" s="344">
        <f t="shared" ref="C3:R3" si="0">SUBTOTAL(9,C6:C1048576)</f>
        <v>124.98807224248203</v>
      </c>
      <c r="D3" s="344">
        <f t="shared" si="0"/>
        <v>20187605</v>
      </c>
      <c r="E3" s="344">
        <f t="shared" si="0"/>
        <v>22</v>
      </c>
      <c r="F3" s="344">
        <f t="shared" si="0"/>
        <v>17019909</v>
      </c>
      <c r="G3" s="347">
        <f>IF(D3&lt;&gt;0,F3/D3,"")</f>
        <v>0.8430870823953609</v>
      </c>
      <c r="H3" s="343">
        <f t="shared" si="0"/>
        <v>3063820.5000000033</v>
      </c>
      <c r="I3" s="344">
        <f t="shared" si="0"/>
        <v>6.0952701365886179</v>
      </c>
      <c r="J3" s="344">
        <f t="shared" si="0"/>
        <v>2687846.1699999962</v>
      </c>
      <c r="K3" s="344">
        <f t="shared" si="0"/>
        <v>10</v>
      </c>
      <c r="L3" s="344">
        <f t="shared" si="0"/>
        <v>5443595.5200000182</v>
      </c>
      <c r="M3" s="345">
        <f>IF(J3&lt;&gt;0,L3/J3,"")</f>
        <v>2.0252630454666334</v>
      </c>
      <c r="N3" s="346">
        <f t="shared" si="0"/>
        <v>5495005.9900000002</v>
      </c>
      <c r="O3" s="344">
        <f t="shared" si="0"/>
        <v>1.5579991322627671</v>
      </c>
      <c r="P3" s="344">
        <f t="shared" si="0"/>
        <v>5487926.6499999985</v>
      </c>
      <c r="Q3" s="344">
        <f t="shared" si="0"/>
        <v>4</v>
      </c>
      <c r="R3" s="344">
        <f t="shared" si="0"/>
        <v>4974489.8800000008</v>
      </c>
      <c r="S3" s="345">
        <f>IF(P3&lt;&gt;0,R3/P3,"")</f>
        <v>0.90644248679963724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5889</v>
      </c>
      <c r="B6" s="863">
        <v>25579</v>
      </c>
      <c r="C6" s="807">
        <v>2.6703204927445454</v>
      </c>
      <c r="D6" s="863">
        <v>9579</v>
      </c>
      <c r="E6" s="807">
        <v>1</v>
      </c>
      <c r="F6" s="863">
        <v>398</v>
      </c>
      <c r="G6" s="812">
        <v>4.1549222257020568E-2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5890</v>
      </c>
      <c r="B7" s="865">
        <v>1256</v>
      </c>
      <c r="C7" s="822">
        <v>1.1376502450114579E-2</v>
      </c>
      <c r="D7" s="865">
        <v>110403</v>
      </c>
      <c r="E7" s="822">
        <v>1</v>
      </c>
      <c r="F7" s="865">
        <v>27449</v>
      </c>
      <c r="G7" s="827">
        <v>0.24862549024935918</v>
      </c>
      <c r="H7" s="865"/>
      <c r="I7" s="822"/>
      <c r="J7" s="865">
        <v>2371.8500000000004</v>
      </c>
      <c r="K7" s="822">
        <v>1</v>
      </c>
      <c r="L7" s="865">
        <v>2520.7800000000002</v>
      </c>
      <c r="M7" s="827">
        <v>1.062790648649788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5891</v>
      </c>
      <c r="B8" s="865">
        <v>5039</v>
      </c>
      <c r="C8" s="822">
        <v>3.0933087783916515</v>
      </c>
      <c r="D8" s="865">
        <v>1629</v>
      </c>
      <c r="E8" s="822">
        <v>1</v>
      </c>
      <c r="F8" s="865">
        <v>900</v>
      </c>
      <c r="G8" s="827">
        <v>0.5524861878453039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5892</v>
      </c>
      <c r="B9" s="865">
        <v>23822</v>
      </c>
      <c r="C9" s="822">
        <v>0.25611749021631619</v>
      </c>
      <c r="D9" s="865">
        <v>93012</v>
      </c>
      <c r="E9" s="822">
        <v>1</v>
      </c>
      <c r="F9" s="865">
        <v>16948</v>
      </c>
      <c r="G9" s="827">
        <v>0.18221304777878122</v>
      </c>
      <c r="H9" s="865">
        <v>87559.549999999988</v>
      </c>
      <c r="I9" s="822">
        <v>1.1073395133549169</v>
      </c>
      <c r="J9" s="865">
        <v>79072</v>
      </c>
      <c r="K9" s="822">
        <v>1</v>
      </c>
      <c r="L9" s="865">
        <v>1071.3200000000088</v>
      </c>
      <c r="M9" s="827">
        <v>1.3548664508296348E-2</v>
      </c>
      <c r="N9" s="865">
        <v>42236.91</v>
      </c>
      <c r="O9" s="822">
        <v>0.53632802515135802</v>
      </c>
      <c r="P9" s="865">
        <v>78752.010000000009</v>
      </c>
      <c r="Q9" s="822">
        <v>1</v>
      </c>
      <c r="R9" s="865">
        <v>93026.54</v>
      </c>
      <c r="S9" s="828">
        <v>1.1812592465893885</v>
      </c>
    </row>
    <row r="10" spans="1:19" ht="14.45" customHeight="1" x14ac:dyDescent="0.2">
      <c r="A10" s="836" t="s">
        <v>5893</v>
      </c>
      <c r="B10" s="865">
        <v>116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5894</v>
      </c>
      <c r="B11" s="865">
        <v>3379</v>
      </c>
      <c r="C11" s="822">
        <v>3.8137697516930023</v>
      </c>
      <c r="D11" s="865">
        <v>886</v>
      </c>
      <c r="E11" s="822">
        <v>1</v>
      </c>
      <c r="F11" s="865">
        <v>515</v>
      </c>
      <c r="G11" s="827">
        <v>0.58126410835214448</v>
      </c>
      <c r="H11" s="865">
        <v>1021.77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5895</v>
      </c>
      <c r="B12" s="865"/>
      <c r="C12" s="822"/>
      <c r="D12" s="865">
        <v>358</v>
      </c>
      <c r="E12" s="822">
        <v>1</v>
      </c>
      <c r="F12" s="865">
        <v>117</v>
      </c>
      <c r="G12" s="827">
        <v>0.32681564245810057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5896</v>
      </c>
      <c r="B13" s="865">
        <v>13398</v>
      </c>
      <c r="C13" s="822">
        <v>45.416949152542372</v>
      </c>
      <c r="D13" s="865">
        <v>295</v>
      </c>
      <c r="E13" s="822">
        <v>1</v>
      </c>
      <c r="F13" s="865">
        <v>1884</v>
      </c>
      <c r="G13" s="827">
        <v>6.3864406779661014</v>
      </c>
      <c r="H13" s="865"/>
      <c r="I13" s="822"/>
      <c r="J13" s="865"/>
      <c r="K13" s="822"/>
      <c r="L13" s="865">
        <v>2392.33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5897</v>
      </c>
      <c r="B14" s="865">
        <v>9330</v>
      </c>
      <c r="C14" s="822"/>
      <c r="D14" s="865"/>
      <c r="E14" s="822"/>
      <c r="F14" s="865">
        <v>10338</v>
      </c>
      <c r="G14" s="827"/>
      <c r="H14" s="865">
        <v>1021.77</v>
      </c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5898</v>
      </c>
      <c r="B15" s="865">
        <v>10522</v>
      </c>
      <c r="C15" s="822">
        <v>58.782122905027933</v>
      </c>
      <c r="D15" s="865">
        <v>179</v>
      </c>
      <c r="E15" s="822">
        <v>1</v>
      </c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5899</v>
      </c>
      <c r="B16" s="865">
        <v>644</v>
      </c>
      <c r="C16" s="822">
        <v>8.3365695792880265E-2</v>
      </c>
      <c r="D16" s="865">
        <v>7725</v>
      </c>
      <c r="E16" s="822">
        <v>1</v>
      </c>
      <c r="F16" s="865">
        <v>1791</v>
      </c>
      <c r="G16" s="827">
        <v>0.23184466019417477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5900</v>
      </c>
      <c r="B17" s="865">
        <v>1891</v>
      </c>
      <c r="C17" s="822">
        <v>0.34576705064911317</v>
      </c>
      <c r="D17" s="865">
        <v>5469</v>
      </c>
      <c r="E17" s="822">
        <v>1</v>
      </c>
      <c r="F17" s="865">
        <v>2475</v>
      </c>
      <c r="G17" s="827">
        <v>0.45255074053757544</v>
      </c>
      <c r="H17" s="865"/>
      <c r="I17" s="822"/>
      <c r="J17" s="865">
        <v>2950.46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5901</v>
      </c>
      <c r="B18" s="865">
        <v>178</v>
      </c>
      <c r="C18" s="822"/>
      <c r="D18" s="865"/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5902</v>
      </c>
      <c r="B19" s="865">
        <v>1135027</v>
      </c>
      <c r="C19" s="822">
        <v>1.0706044479491101</v>
      </c>
      <c r="D19" s="865">
        <v>1060174</v>
      </c>
      <c r="E19" s="822">
        <v>1</v>
      </c>
      <c r="F19" s="865">
        <v>1321953</v>
      </c>
      <c r="G19" s="827">
        <v>1.2469207884743447</v>
      </c>
      <c r="H19" s="865">
        <v>19413.63</v>
      </c>
      <c r="I19" s="822">
        <v>0.56328928447492466</v>
      </c>
      <c r="J19" s="865">
        <v>34464.759999999995</v>
      </c>
      <c r="K19" s="822">
        <v>1</v>
      </c>
      <c r="L19" s="865">
        <v>14861.57</v>
      </c>
      <c r="M19" s="827">
        <v>0.43121060468722261</v>
      </c>
      <c r="N19" s="865"/>
      <c r="O19" s="822"/>
      <c r="P19" s="865">
        <v>48044.4</v>
      </c>
      <c r="Q19" s="822">
        <v>1</v>
      </c>
      <c r="R19" s="865"/>
      <c r="S19" s="828"/>
    </row>
    <row r="20" spans="1:19" ht="14.45" customHeight="1" x14ac:dyDescent="0.2">
      <c r="A20" s="836" t="s">
        <v>5903</v>
      </c>
      <c r="B20" s="865">
        <v>1698</v>
      </c>
      <c r="C20" s="822">
        <v>1.5187835420393561</v>
      </c>
      <c r="D20" s="865">
        <v>1118</v>
      </c>
      <c r="E20" s="822">
        <v>1</v>
      </c>
      <c r="F20" s="865">
        <v>48351</v>
      </c>
      <c r="G20" s="827">
        <v>43.24776386404293</v>
      </c>
      <c r="H20" s="865"/>
      <c r="I20" s="822"/>
      <c r="J20" s="865">
        <v>0</v>
      </c>
      <c r="K20" s="822"/>
      <c r="L20" s="865">
        <v>320.17</v>
      </c>
      <c r="M20" s="827"/>
      <c r="N20" s="865"/>
      <c r="O20" s="822"/>
      <c r="P20" s="865">
        <v>24022.2</v>
      </c>
      <c r="Q20" s="822">
        <v>1</v>
      </c>
      <c r="R20" s="865"/>
      <c r="S20" s="828"/>
    </row>
    <row r="21" spans="1:19" ht="14.45" customHeight="1" x14ac:dyDescent="0.2">
      <c r="A21" s="836" t="s">
        <v>5904</v>
      </c>
      <c r="B21" s="865"/>
      <c r="C21" s="822"/>
      <c r="D21" s="865">
        <v>216970</v>
      </c>
      <c r="E21" s="822">
        <v>1</v>
      </c>
      <c r="F21" s="865">
        <v>218</v>
      </c>
      <c r="G21" s="827">
        <v>1.004747200073743E-3</v>
      </c>
      <c r="H21" s="865"/>
      <c r="I21" s="822"/>
      <c r="J21" s="865">
        <v>154316.75000000003</v>
      </c>
      <c r="K21" s="822">
        <v>1</v>
      </c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5905</v>
      </c>
      <c r="B22" s="865"/>
      <c r="C22" s="822"/>
      <c r="D22" s="865">
        <v>358</v>
      </c>
      <c r="E22" s="822">
        <v>1</v>
      </c>
      <c r="F22" s="865">
        <v>180</v>
      </c>
      <c r="G22" s="827">
        <v>0.5027932960893855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2865</v>
      </c>
      <c r="B23" s="865">
        <v>21481520</v>
      </c>
      <c r="C23" s="822">
        <v>1.1564009964155182</v>
      </c>
      <c r="D23" s="865">
        <v>18576186</v>
      </c>
      <c r="E23" s="822">
        <v>1</v>
      </c>
      <c r="F23" s="865">
        <v>15497890</v>
      </c>
      <c r="G23" s="827">
        <v>0.83428805030268327</v>
      </c>
      <c r="H23" s="865">
        <v>2933819.0200000028</v>
      </c>
      <c r="I23" s="822">
        <v>1.2255774253393636</v>
      </c>
      <c r="J23" s="865">
        <v>2393825.929999996</v>
      </c>
      <c r="K23" s="822">
        <v>1</v>
      </c>
      <c r="L23" s="865">
        <v>5412474.3500000183</v>
      </c>
      <c r="M23" s="827">
        <v>2.2610141707338043</v>
      </c>
      <c r="N23" s="865">
        <v>5452769.0800000001</v>
      </c>
      <c r="O23" s="822">
        <v>1.0216711071114091</v>
      </c>
      <c r="P23" s="865">
        <v>5337108.0399999982</v>
      </c>
      <c r="Q23" s="822">
        <v>1</v>
      </c>
      <c r="R23" s="865">
        <v>4881463.3400000008</v>
      </c>
      <c r="S23" s="828">
        <v>0.91462704210125045</v>
      </c>
    </row>
    <row r="24" spans="1:19" ht="14.45" customHeight="1" x14ac:dyDescent="0.2">
      <c r="A24" s="836" t="s">
        <v>5906</v>
      </c>
      <c r="B24" s="865">
        <v>116</v>
      </c>
      <c r="C24" s="822"/>
      <c r="D24" s="865"/>
      <c r="E24" s="822"/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5907</v>
      </c>
      <c r="B25" s="865">
        <v>61362</v>
      </c>
      <c r="C25" s="822">
        <v>3.2882482182090991</v>
      </c>
      <c r="D25" s="865">
        <v>18661</v>
      </c>
      <c r="E25" s="822">
        <v>1</v>
      </c>
      <c r="F25" s="865">
        <v>4225</v>
      </c>
      <c r="G25" s="827">
        <v>0.22640801671936123</v>
      </c>
      <c r="H25" s="865">
        <v>4025.14</v>
      </c>
      <c r="I25" s="822">
        <v>0.68212075405191053</v>
      </c>
      <c r="J25" s="865">
        <v>5900.92</v>
      </c>
      <c r="K25" s="822">
        <v>1</v>
      </c>
      <c r="L25" s="865">
        <v>2520.7600000000002</v>
      </c>
      <c r="M25" s="827">
        <v>0.42718084637649728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5908</v>
      </c>
      <c r="B26" s="865">
        <v>178</v>
      </c>
      <c r="C26" s="822">
        <v>0.21628189550425272</v>
      </c>
      <c r="D26" s="865">
        <v>823</v>
      </c>
      <c r="E26" s="822">
        <v>1</v>
      </c>
      <c r="F26" s="865">
        <v>11314</v>
      </c>
      <c r="G26" s="827">
        <v>13.74726609963548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5909</v>
      </c>
      <c r="B27" s="865">
        <v>508</v>
      </c>
      <c r="C27" s="822">
        <v>0.70949720670391059</v>
      </c>
      <c r="D27" s="865">
        <v>716</v>
      </c>
      <c r="E27" s="822">
        <v>1</v>
      </c>
      <c r="F27" s="865">
        <v>373</v>
      </c>
      <c r="G27" s="827">
        <v>0.52094972067039103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5910</v>
      </c>
      <c r="B28" s="865"/>
      <c r="C28" s="822"/>
      <c r="D28" s="865">
        <v>1027</v>
      </c>
      <c r="E28" s="822">
        <v>1</v>
      </c>
      <c r="F28" s="865"/>
      <c r="G28" s="827"/>
      <c r="H28" s="865"/>
      <c r="I28" s="822"/>
      <c r="J28" s="865">
        <v>1193.67</v>
      </c>
      <c r="K28" s="822">
        <v>1</v>
      </c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5911</v>
      </c>
      <c r="B29" s="865">
        <v>136769</v>
      </c>
      <c r="C29" s="822">
        <v>1.739488210006868</v>
      </c>
      <c r="D29" s="865">
        <v>78626</v>
      </c>
      <c r="E29" s="822">
        <v>1</v>
      </c>
      <c r="F29" s="865">
        <v>71606</v>
      </c>
      <c r="G29" s="827">
        <v>0.91071655686414166</v>
      </c>
      <c r="H29" s="865">
        <v>4087.08</v>
      </c>
      <c r="I29" s="822">
        <v>1.304459395626141</v>
      </c>
      <c r="J29" s="865">
        <v>3133.16</v>
      </c>
      <c r="K29" s="822">
        <v>1</v>
      </c>
      <c r="L29" s="865">
        <v>4556.26</v>
      </c>
      <c r="M29" s="827">
        <v>1.4542059773519387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5912</v>
      </c>
      <c r="B30" s="865">
        <v>116</v>
      </c>
      <c r="C30" s="822">
        <v>0.32402234636871508</v>
      </c>
      <c r="D30" s="865">
        <v>358</v>
      </c>
      <c r="E30" s="822">
        <v>1</v>
      </c>
      <c r="F30" s="865"/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5913</v>
      </c>
      <c r="B31" s="867">
        <v>1501</v>
      </c>
      <c r="C31" s="814">
        <v>0.49164755977726826</v>
      </c>
      <c r="D31" s="867">
        <v>3053</v>
      </c>
      <c r="E31" s="814">
        <v>1</v>
      </c>
      <c r="F31" s="867">
        <v>984</v>
      </c>
      <c r="G31" s="819">
        <v>0.32230592859482476</v>
      </c>
      <c r="H31" s="867">
        <v>12872.54</v>
      </c>
      <c r="I31" s="814">
        <v>1.2124837637413615</v>
      </c>
      <c r="J31" s="867">
        <v>10616.67</v>
      </c>
      <c r="K31" s="814">
        <v>1</v>
      </c>
      <c r="L31" s="867">
        <v>2877.9799999999996</v>
      </c>
      <c r="M31" s="819">
        <v>0.27108123356947139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87A8EA9-2F6E-4ED3-9FDE-DD576EBCCE2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6114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42449.329999999994</v>
      </c>
      <c r="G3" s="208">
        <f t="shared" si="0"/>
        <v>31472775.490000013</v>
      </c>
      <c r="H3" s="208"/>
      <c r="I3" s="208"/>
      <c r="J3" s="208">
        <f t="shared" si="0"/>
        <v>39369.689999999988</v>
      </c>
      <c r="K3" s="208">
        <f t="shared" si="0"/>
        <v>28363377.820000008</v>
      </c>
      <c r="L3" s="208"/>
      <c r="M3" s="208"/>
      <c r="N3" s="208">
        <f t="shared" si="0"/>
        <v>42780.84</v>
      </c>
      <c r="O3" s="208">
        <f t="shared" si="0"/>
        <v>27437994.400000006</v>
      </c>
      <c r="P3" s="79">
        <f>IF(K3=0,0,O3/K3)</f>
        <v>0.96737400510359939</v>
      </c>
      <c r="Q3" s="209">
        <f>IF(N3=0,0,O3/N3)</f>
        <v>641.36174979266434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5914</v>
      </c>
      <c r="B6" s="807" t="s">
        <v>5436</v>
      </c>
      <c r="C6" s="807" t="s">
        <v>5735</v>
      </c>
      <c r="D6" s="807" t="s">
        <v>5744</v>
      </c>
      <c r="E6" s="807" t="s">
        <v>5745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5914</v>
      </c>
      <c r="B7" s="822" t="s">
        <v>5436</v>
      </c>
      <c r="C7" s="822" t="s">
        <v>5735</v>
      </c>
      <c r="D7" s="822" t="s">
        <v>5750</v>
      </c>
      <c r="E7" s="822" t="s">
        <v>5751</v>
      </c>
      <c r="F7" s="831"/>
      <c r="G7" s="831"/>
      <c r="H7" s="831"/>
      <c r="I7" s="831"/>
      <c r="J7" s="831">
        <v>2</v>
      </c>
      <c r="K7" s="831">
        <v>358</v>
      </c>
      <c r="L7" s="831">
        <v>1</v>
      </c>
      <c r="M7" s="831">
        <v>179</v>
      </c>
      <c r="N7" s="831"/>
      <c r="O7" s="831"/>
      <c r="P7" s="827"/>
      <c r="Q7" s="832"/>
    </row>
    <row r="8" spans="1:17" ht="14.45" customHeight="1" x14ac:dyDescent="0.2">
      <c r="A8" s="821" t="s">
        <v>5914</v>
      </c>
      <c r="B8" s="822" t="s">
        <v>5436</v>
      </c>
      <c r="C8" s="822" t="s">
        <v>5735</v>
      </c>
      <c r="D8" s="822" t="s">
        <v>5782</v>
      </c>
      <c r="E8" s="822" t="s">
        <v>5783</v>
      </c>
      <c r="F8" s="831"/>
      <c r="G8" s="831"/>
      <c r="H8" s="831"/>
      <c r="I8" s="831"/>
      <c r="J8" s="831">
        <v>2</v>
      </c>
      <c r="K8" s="831">
        <v>232</v>
      </c>
      <c r="L8" s="831">
        <v>1</v>
      </c>
      <c r="M8" s="831">
        <v>116</v>
      </c>
      <c r="N8" s="831"/>
      <c r="O8" s="831"/>
      <c r="P8" s="827"/>
      <c r="Q8" s="832"/>
    </row>
    <row r="9" spans="1:17" ht="14.45" customHeight="1" x14ac:dyDescent="0.2">
      <c r="A9" s="821" t="s">
        <v>5914</v>
      </c>
      <c r="B9" s="822" t="s">
        <v>5824</v>
      </c>
      <c r="C9" s="822" t="s">
        <v>5735</v>
      </c>
      <c r="D9" s="822" t="s">
        <v>5752</v>
      </c>
      <c r="E9" s="822" t="s">
        <v>5753</v>
      </c>
      <c r="F9" s="831">
        <v>3</v>
      </c>
      <c r="G9" s="831">
        <v>534</v>
      </c>
      <c r="H9" s="831">
        <v>2.983240223463687</v>
      </c>
      <c r="I9" s="831">
        <v>178</v>
      </c>
      <c r="J9" s="831">
        <v>1</v>
      </c>
      <c r="K9" s="831">
        <v>179</v>
      </c>
      <c r="L9" s="831">
        <v>1</v>
      </c>
      <c r="M9" s="831">
        <v>179</v>
      </c>
      <c r="N9" s="831"/>
      <c r="O9" s="831"/>
      <c r="P9" s="827"/>
      <c r="Q9" s="832"/>
    </row>
    <row r="10" spans="1:17" ht="14.45" customHeight="1" x14ac:dyDescent="0.2">
      <c r="A10" s="821" t="s">
        <v>5914</v>
      </c>
      <c r="B10" s="822" t="s">
        <v>5824</v>
      </c>
      <c r="C10" s="822" t="s">
        <v>5735</v>
      </c>
      <c r="D10" s="822" t="s">
        <v>5843</v>
      </c>
      <c r="E10" s="822" t="s">
        <v>5844</v>
      </c>
      <c r="F10" s="831">
        <v>5</v>
      </c>
      <c r="G10" s="831">
        <v>3575</v>
      </c>
      <c r="H10" s="831"/>
      <c r="I10" s="831">
        <v>715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5914</v>
      </c>
      <c r="B11" s="822" t="s">
        <v>5824</v>
      </c>
      <c r="C11" s="822" t="s">
        <v>5735</v>
      </c>
      <c r="D11" s="822" t="s">
        <v>5853</v>
      </c>
      <c r="E11" s="822" t="s">
        <v>5854</v>
      </c>
      <c r="F11" s="831">
        <v>20</v>
      </c>
      <c r="G11" s="831">
        <v>17580</v>
      </c>
      <c r="H11" s="831">
        <v>1.9954597048808171</v>
      </c>
      <c r="I11" s="831">
        <v>879</v>
      </c>
      <c r="J11" s="831">
        <v>10</v>
      </c>
      <c r="K11" s="831">
        <v>8810</v>
      </c>
      <c r="L11" s="831">
        <v>1</v>
      </c>
      <c r="M11" s="831">
        <v>881</v>
      </c>
      <c r="N11" s="831"/>
      <c r="O11" s="831"/>
      <c r="P11" s="827"/>
      <c r="Q11" s="832"/>
    </row>
    <row r="12" spans="1:17" ht="14.45" customHeight="1" x14ac:dyDescent="0.2">
      <c r="A12" s="821" t="s">
        <v>5914</v>
      </c>
      <c r="B12" s="822" t="s">
        <v>5824</v>
      </c>
      <c r="C12" s="822" t="s">
        <v>5735</v>
      </c>
      <c r="D12" s="822" t="s">
        <v>5857</v>
      </c>
      <c r="E12" s="822" t="s">
        <v>5858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360</v>
      </c>
      <c r="P12" s="827"/>
      <c r="Q12" s="832">
        <v>360</v>
      </c>
    </row>
    <row r="13" spans="1:17" ht="14.45" customHeight="1" x14ac:dyDescent="0.2">
      <c r="A13" s="821" t="s">
        <v>5914</v>
      </c>
      <c r="B13" s="822" t="s">
        <v>5824</v>
      </c>
      <c r="C13" s="822" t="s">
        <v>5735</v>
      </c>
      <c r="D13" s="822" t="s">
        <v>5865</v>
      </c>
      <c r="E13" s="822" t="s">
        <v>5866</v>
      </c>
      <c r="F13" s="831">
        <v>2</v>
      </c>
      <c r="G13" s="831">
        <v>3890</v>
      </c>
      <c r="H13" s="831"/>
      <c r="I13" s="831">
        <v>1945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5915</v>
      </c>
      <c r="B14" s="822" t="s">
        <v>5436</v>
      </c>
      <c r="C14" s="822" t="s">
        <v>5437</v>
      </c>
      <c r="D14" s="822" t="s">
        <v>5521</v>
      </c>
      <c r="E14" s="822" t="s">
        <v>2721</v>
      </c>
      <c r="F14" s="831"/>
      <c r="G14" s="831"/>
      <c r="H14" s="831"/>
      <c r="I14" s="831"/>
      <c r="J14" s="831">
        <v>0.6</v>
      </c>
      <c r="K14" s="831">
        <v>320.14999999999998</v>
      </c>
      <c r="L14" s="831">
        <v>1</v>
      </c>
      <c r="M14" s="831">
        <v>533.58333333333337</v>
      </c>
      <c r="N14" s="831"/>
      <c r="O14" s="831"/>
      <c r="P14" s="827"/>
      <c r="Q14" s="832"/>
    </row>
    <row r="15" spans="1:17" ht="14.45" customHeight="1" x14ac:dyDescent="0.2">
      <c r="A15" s="821" t="s">
        <v>5915</v>
      </c>
      <c r="B15" s="822" t="s">
        <v>5436</v>
      </c>
      <c r="C15" s="822" t="s">
        <v>5437</v>
      </c>
      <c r="D15" s="822" t="s">
        <v>5539</v>
      </c>
      <c r="E15" s="822" t="s">
        <v>1230</v>
      </c>
      <c r="F15" s="831"/>
      <c r="G15" s="831"/>
      <c r="H15" s="831"/>
      <c r="I15" s="831"/>
      <c r="J15" s="831">
        <v>0.75</v>
      </c>
      <c r="K15" s="831">
        <v>78.260000000000005</v>
      </c>
      <c r="L15" s="831">
        <v>1</v>
      </c>
      <c r="M15" s="831">
        <v>104.34666666666668</v>
      </c>
      <c r="N15" s="831"/>
      <c r="O15" s="831"/>
      <c r="P15" s="827"/>
      <c r="Q15" s="832"/>
    </row>
    <row r="16" spans="1:17" ht="14.45" customHeight="1" x14ac:dyDescent="0.2">
      <c r="A16" s="821" t="s">
        <v>5915</v>
      </c>
      <c r="B16" s="822" t="s">
        <v>5436</v>
      </c>
      <c r="C16" s="822" t="s">
        <v>5437</v>
      </c>
      <c r="D16" s="822" t="s">
        <v>5540</v>
      </c>
      <c r="E16" s="822" t="s">
        <v>1230</v>
      </c>
      <c r="F16" s="831"/>
      <c r="G16" s="831"/>
      <c r="H16" s="831"/>
      <c r="I16" s="831"/>
      <c r="J16" s="831">
        <v>1</v>
      </c>
      <c r="K16" s="831">
        <v>179.52</v>
      </c>
      <c r="L16" s="831">
        <v>1</v>
      </c>
      <c r="M16" s="831">
        <v>179.52</v>
      </c>
      <c r="N16" s="831"/>
      <c r="O16" s="831"/>
      <c r="P16" s="827"/>
      <c r="Q16" s="832"/>
    </row>
    <row r="17" spans="1:17" ht="14.45" customHeight="1" x14ac:dyDescent="0.2">
      <c r="A17" s="821" t="s">
        <v>5915</v>
      </c>
      <c r="B17" s="822" t="s">
        <v>5436</v>
      </c>
      <c r="C17" s="822" t="s">
        <v>5437</v>
      </c>
      <c r="D17" s="822" t="s">
        <v>5547</v>
      </c>
      <c r="E17" s="822" t="s">
        <v>912</v>
      </c>
      <c r="F17" s="831"/>
      <c r="G17" s="831"/>
      <c r="H17" s="831"/>
      <c r="I17" s="831"/>
      <c r="J17" s="831">
        <v>0.95</v>
      </c>
      <c r="K17" s="831">
        <v>151.35</v>
      </c>
      <c r="L17" s="831">
        <v>1</v>
      </c>
      <c r="M17" s="831">
        <v>159.31578947368422</v>
      </c>
      <c r="N17" s="831"/>
      <c r="O17" s="831"/>
      <c r="P17" s="827"/>
      <c r="Q17" s="832"/>
    </row>
    <row r="18" spans="1:17" ht="14.45" customHeight="1" x14ac:dyDescent="0.2">
      <c r="A18" s="821" t="s">
        <v>5915</v>
      </c>
      <c r="B18" s="822" t="s">
        <v>5436</v>
      </c>
      <c r="C18" s="822" t="s">
        <v>5437</v>
      </c>
      <c r="D18" s="822" t="s">
        <v>5627</v>
      </c>
      <c r="E18" s="822" t="s">
        <v>752</v>
      </c>
      <c r="F18" s="831"/>
      <c r="G18" s="831"/>
      <c r="H18" s="831"/>
      <c r="I18" s="831"/>
      <c r="J18" s="831">
        <v>3</v>
      </c>
      <c r="K18" s="831">
        <v>338.91</v>
      </c>
      <c r="L18" s="831">
        <v>1</v>
      </c>
      <c r="M18" s="831">
        <v>112.97000000000001</v>
      </c>
      <c r="N18" s="831"/>
      <c r="O18" s="831"/>
      <c r="P18" s="827"/>
      <c r="Q18" s="832"/>
    </row>
    <row r="19" spans="1:17" ht="14.45" customHeight="1" x14ac:dyDescent="0.2">
      <c r="A19" s="821" t="s">
        <v>5915</v>
      </c>
      <c r="B19" s="822" t="s">
        <v>5436</v>
      </c>
      <c r="C19" s="822" t="s">
        <v>5437</v>
      </c>
      <c r="D19" s="822" t="s">
        <v>5628</v>
      </c>
      <c r="E19" s="822" t="s">
        <v>752</v>
      </c>
      <c r="F19" s="831"/>
      <c r="G19" s="831"/>
      <c r="H19" s="831"/>
      <c r="I19" s="831"/>
      <c r="J19" s="831">
        <v>1.1100000000000001</v>
      </c>
      <c r="K19" s="831">
        <v>319.79000000000002</v>
      </c>
      <c r="L19" s="831">
        <v>1</v>
      </c>
      <c r="M19" s="831">
        <v>288.09909909909908</v>
      </c>
      <c r="N19" s="831"/>
      <c r="O19" s="831"/>
      <c r="P19" s="827"/>
      <c r="Q19" s="832"/>
    </row>
    <row r="20" spans="1:17" ht="14.45" customHeight="1" x14ac:dyDescent="0.2">
      <c r="A20" s="821" t="s">
        <v>5915</v>
      </c>
      <c r="B20" s="822" t="s">
        <v>5436</v>
      </c>
      <c r="C20" s="822" t="s">
        <v>5437</v>
      </c>
      <c r="D20" s="822" t="s">
        <v>5633</v>
      </c>
      <c r="E20" s="822" t="s">
        <v>1039</v>
      </c>
      <c r="F20" s="831"/>
      <c r="G20" s="831"/>
      <c r="H20" s="831"/>
      <c r="I20" s="831"/>
      <c r="J20" s="831">
        <v>1</v>
      </c>
      <c r="K20" s="831">
        <v>421.22</v>
      </c>
      <c r="L20" s="831">
        <v>1</v>
      </c>
      <c r="M20" s="831">
        <v>421.22</v>
      </c>
      <c r="N20" s="831"/>
      <c r="O20" s="831"/>
      <c r="P20" s="827"/>
      <c r="Q20" s="832"/>
    </row>
    <row r="21" spans="1:17" ht="14.45" customHeight="1" x14ac:dyDescent="0.2">
      <c r="A21" s="821" t="s">
        <v>5915</v>
      </c>
      <c r="B21" s="822" t="s">
        <v>5436</v>
      </c>
      <c r="C21" s="822" t="s">
        <v>5703</v>
      </c>
      <c r="D21" s="822" t="s">
        <v>5706</v>
      </c>
      <c r="E21" s="822" t="s">
        <v>5707</v>
      </c>
      <c r="F21" s="831"/>
      <c r="G21" s="831"/>
      <c r="H21" s="831"/>
      <c r="I21" s="831"/>
      <c r="J21" s="831">
        <v>1</v>
      </c>
      <c r="K21" s="831">
        <v>562.65</v>
      </c>
      <c r="L21" s="831">
        <v>1</v>
      </c>
      <c r="M21" s="831">
        <v>562.65</v>
      </c>
      <c r="N21" s="831"/>
      <c r="O21" s="831"/>
      <c r="P21" s="827"/>
      <c r="Q21" s="832"/>
    </row>
    <row r="22" spans="1:17" ht="14.45" customHeight="1" x14ac:dyDescent="0.2">
      <c r="A22" s="821" t="s">
        <v>5915</v>
      </c>
      <c r="B22" s="822" t="s">
        <v>5436</v>
      </c>
      <c r="C22" s="822" t="s">
        <v>5735</v>
      </c>
      <c r="D22" s="822" t="s">
        <v>5744</v>
      </c>
      <c r="E22" s="822" t="s">
        <v>5745</v>
      </c>
      <c r="F22" s="831">
        <v>2</v>
      </c>
      <c r="G22" s="831">
        <v>74</v>
      </c>
      <c r="H22" s="831">
        <v>0.48684210526315791</v>
      </c>
      <c r="I22" s="831">
        <v>37</v>
      </c>
      <c r="J22" s="831">
        <v>4</v>
      </c>
      <c r="K22" s="831">
        <v>152</v>
      </c>
      <c r="L22" s="831">
        <v>1</v>
      </c>
      <c r="M22" s="831">
        <v>38</v>
      </c>
      <c r="N22" s="831">
        <v>1</v>
      </c>
      <c r="O22" s="831">
        <v>38</v>
      </c>
      <c r="P22" s="827">
        <v>0.25</v>
      </c>
      <c r="Q22" s="832">
        <v>38</v>
      </c>
    </row>
    <row r="23" spans="1:17" ht="14.45" customHeight="1" x14ac:dyDescent="0.2">
      <c r="A23" s="821" t="s">
        <v>5915</v>
      </c>
      <c r="B23" s="822" t="s">
        <v>5436</v>
      </c>
      <c r="C23" s="822" t="s">
        <v>5735</v>
      </c>
      <c r="D23" s="822" t="s">
        <v>5750</v>
      </c>
      <c r="E23" s="822" t="s">
        <v>5751</v>
      </c>
      <c r="F23" s="831">
        <v>2</v>
      </c>
      <c r="G23" s="831">
        <v>356</v>
      </c>
      <c r="H23" s="831">
        <v>0.39776536312849164</v>
      </c>
      <c r="I23" s="831">
        <v>178</v>
      </c>
      <c r="J23" s="831">
        <v>5</v>
      </c>
      <c r="K23" s="831">
        <v>895</v>
      </c>
      <c r="L23" s="831">
        <v>1</v>
      </c>
      <c r="M23" s="831">
        <v>179</v>
      </c>
      <c r="N23" s="831">
        <v>4</v>
      </c>
      <c r="O23" s="831">
        <v>720</v>
      </c>
      <c r="P23" s="827">
        <v>0.8044692737430168</v>
      </c>
      <c r="Q23" s="832">
        <v>180</v>
      </c>
    </row>
    <row r="24" spans="1:17" ht="14.45" customHeight="1" x14ac:dyDescent="0.2">
      <c r="A24" s="821" t="s">
        <v>5915</v>
      </c>
      <c r="B24" s="822" t="s">
        <v>5436</v>
      </c>
      <c r="C24" s="822" t="s">
        <v>5735</v>
      </c>
      <c r="D24" s="822" t="s">
        <v>5756</v>
      </c>
      <c r="E24" s="822" t="s">
        <v>5757</v>
      </c>
      <c r="F24" s="831"/>
      <c r="G24" s="831"/>
      <c r="H24" s="831"/>
      <c r="I24" s="831"/>
      <c r="J24" s="831">
        <v>1</v>
      </c>
      <c r="K24" s="831">
        <v>0</v>
      </c>
      <c r="L24" s="831"/>
      <c r="M24" s="831">
        <v>0</v>
      </c>
      <c r="N24" s="831"/>
      <c r="O24" s="831"/>
      <c r="P24" s="827"/>
      <c r="Q24" s="832"/>
    </row>
    <row r="25" spans="1:17" ht="14.45" customHeight="1" x14ac:dyDescent="0.2">
      <c r="A25" s="821" t="s">
        <v>5915</v>
      </c>
      <c r="B25" s="822" t="s">
        <v>5436</v>
      </c>
      <c r="C25" s="822" t="s">
        <v>5735</v>
      </c>
      <c r="D25" s="822" t="s">
        <v>5758</v>
      </c>
      <c r="E25" s="822" t="s">
        <v>5759</v>
      </c>
      <c r="F25" s="831"/>
      <c r="G25" s="831"/>
      <c r="H25" s="831"/>
      <c r="I25" s="831"/>
      <c r="J25" s="831">
        <v>4</v>
      </c>
      <c r="K25" s="831">
        <v>980</v>
      </c>
      <c r="L25" s="831">
        <v>1</v>
      </c>
      <c r="M25" s="831">
        <v>245</v>
      </c>
      <c r="N25" s="831"/>
      <c r="O25" s="831"/>
      <c r="P25" s="827"/>
      <c r="Q25" s="832"/>
    </row>
    <row r="26" spans="1:17" ht="14.45" customHeight="1" x14ac:dyDescent="0.2">
      <c r="A26" s="821" t="s">
        <v>5915</v>
      </c>
      <c r="B26" s="822" t="s">
        <v>5436</v>
      </c>
      <c r="C26" s="822" t="s">
        <v>5735</v>
      </c>
      <c r="D26" s="822" t="s">
        <v>5774</v>
      </c>
      <c r="E26" s="822" t="s">
        <v>5775</v>
      </c>
      <c r="F26" s="831">
        <v>2</v>
      </c>
      <c r="G26" s="831">
        <v>710</v>
      </c>
      <c r="H26" s="831">
        <v>0.99162011173184361</v>
      </c>
      <c r="I26" s="831">
        <v>355</v>
      </c>
      <c r="J26" s="831">
        <v>2</v>
      </c>
      <c r="K26" s="831">
        <v>716</v>
      </c>
      <c r="L26" s="831">
        <v>1</v>
      </c>
      <c r="M26" s="831">
        <v>358</v>
      </c>
      <c r="N26" s="831">
        <v>9</v>
      </c>
      <c r="O26" s="831">
        <v>3240</v>
      </c>
      <c r="P26" s="827">
        <v>4.5251396648044695</v>
      </c>
      <c r="Q26" s="832">
        <v>360</v>
      </c>
    </row>
    <row r="27" spans="1:17" ht="14.45" customHeight="1" x14ac:dyDescent="0.2">
      <c r="A27" s="821" t="s">
        <v>5915</v>
      </c>
      <c r="B27" s="822" t="s">
        <v>5436</v>
      </c>
      <c r="C27" s="822" t="s">
        <v>5735</v>
      </c>
      <c r="D27" s="822" t="s">
        <v>5782</v>
      </c>
      <c r="E27" s="822" t="s">
        <v>5783</v>
      </c>
      <c r="F27" s="831">
        <v>1</v>
      </c>
      <c r="G27" s="831">
        <v>116</v>
      </c>
      <c r="H27" s="831">
        <v>9.0909090909090912E-2</v>
      </c>
      <c r="I27" s="831">
        <v>116</v>
      </c>
      <c r="J27" s="831">
        <v>11</v>
      </c>
      <c r="K27" s="831">
        <v>1276</v>
      </c>
      <c r="L27" s="831">
        <v>1</v>
      </c>
      <c r="M27" s="831">
        <v>116</v>
      </c>
      <c r="N27" s="831">
        <v>7</v>
      </c>
      <c r="O27" s="831">
        <v>819</v>
      </c>
      <c r="P27" s="827">
        <v>0.64184952978056431</v>
      </c>
      <c r="Q27" s="832">
        <v>117</v>
      </c>
    </row>
    <row r="28" spans="1:17" ht="14.45" customHeight="1" x14ac:dyDescent="0.2">
      <c r="A28" s="821" t="s">
        <v>5915</v>
      </c>
      <c r="B28" s="822" t="s">
        <v>5824</v>
      </c>
      <c r="C28" s="822" t="s">
        <v>5703</v>
      </c>
      <c r="D28" s="822" t="s">
        <v>5836</v>
      </c>
      <c r="E28" s="822" t="s">
        <v>5837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2520.7800000000002</v>
      </c>
      <c r="P28" s="827"/>
      <c r="Q28" s="832">
        <v>2520.7800000000002</v>
      </c>
    </row>
    <row r="29" spans="1:17" ht="14.45" customHeight="1" x14ac:dyDescent="0.2">
      <c r="A29" s="821" t="s">
        <v>5915</v>
      </c>
      <c r="B29" s="822" t="s">
        <v>5824</v>
      </c>
      <c r="C29" s="822" t="s">
        <v>5735</v>
      </c>
      <c r="D29" s="822" t="s">
        <v>5744</v>
      </c>
      <c r="E29" s="822" t="s">
        <v>5745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38</v>
      </c>
      <c r="P29" s="827"/>
      <c r="Q29" s="832">
        <v>38</v>
      </c>
    </row>
    <row r="30" spans="1:17" ht="14.45" customHeight="1" x14ac:dyDescent="0.2">
      <c r="A30" s="821" t="s">
        <v>5915</v>
      </c>
      <c r="B30" s="822" t="s">
        <v>5824</v>
      </c>
      <c r="C30" s="822" t="s">
        <v>5735</v>
      </c>
      <c r="D30" s="822" t="s">
        <v>5752</v>
      </c>
      <c r="E30" s="822" t="s">
        <v>5753</v>
      </c>
      <c r="F30" s="831"/>
      <c r="G30" s="831"/>
      <c r="H30" s="831"/>
      <c r="I30" s="831"/>
      <c r="J30" s="831">
        <v>2</v>
      </c>
      <c r="K30" s="831">
        <v>358</v>
      </c>
      <c r="L30" s="831">
        <v>1</v>
      </c>
      <c r="M30" s="831">
        <v>179</v>
      </c>
      <c r="N30" s="831"/>
      <c r="O30" s="831"/>
      <c r="P30" s="827"/>
      <c r="Q30" s="832"/>
    </row>
    <row r="31" spans="1:17" ht="14.45" customHeight="1" x14ac:dyDescent="0.2">
      <c r="A31" s="821" t="s">
        <v>5915</v>
      </c>
      <c r="B31" s="822" t="s">
        <v>5824</v>
      </c>
      <c r="C31" s="822" t="s">
        <v>5735</v>
      </c>
      <c r="D31" s="822" t="s">
        <v>5849</v>
      </c>
      <c r="E31" s="822" t="s">
        <v>5850</v>
      </c>
      <c r="F31" s="831"/>
      <c r="G31" s="831"/>
      <c r="H31" s="831"/>
      <c r="I31" s="831"/>
      <c r="J31" s="831">
        <v>2</v>
      </c>
      <c r="K31" s="831">
        <v>260</v>
      </c>
      <c r="L31" s="831">
        <v>1</v>
      </c>
      <c r="M31" s="831">
        <v>130</v>
      </c>
      <c r="N31" s="831"/>
      <c r="O31" s="831"/>
      <c r="P31" s="827"/>
      <c r="Q31" s="832"/>
    </row>
    <row r="32" spans="1:17" ht="14.45" customHeight="1" x14ac:dyDescent="0.2">
      <c r="A32" s="821" t="s">
        <v>5915</v>
      </c>
      <c r="B32" s="822" t="s">
        <v>5824</v>
      </c>
      <c r="C32" s="822" t="s">
        <v>5735</v>
      </c>
      <c r="D32" s="822" t="s">
        <v>5851</v>
      </c>
      <c r="E32" s="822" t="s">
        <v>5852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741</v>
      </c>
      <c r="P32" s="827"/>
      <c r="Q32" s="832">
        <v>741</v>
      </c>
    </row>
    <row r="33" spans="1:17" ht="14.45" customHeight="1" x14ac:dyDescent="0.2">
      <c r="A33" s="821" t="s">
        <v>5915</v>
      </c>
      <c r="B33" s="822" t="s">
        <v>5824</v>
      </c>
      <c r="C33" s="822" t="s">
        <v>5735</v>
      </c>
      <c r="D33" s="822" t="s">
        <v>5853</v>
      </c>
      <c r="E33" s="822" t="s">
        <v>5854</v>
      </c>
      <c r="F33" s="831"/>
      <c r="G33" s="831"/>
      <c r="H33" s="831"/>
      <c r="I33" s="831"/>
      <c r="J33" s="831">
        <v>100</v>
      </c>
      <c r="K33" s="831">
        <v>88100</v>
      </c>
      <c r="L33" s="831">
        <v>1</v>
      </c>
      <c r="M33" s="831">
        <v>881</v>
      </c>
      <c r="N33" s="831">
        <v>20</v>
      </c>
      <c r="O33" s="831">
        <v>17640</v>
      </c>
      <c r="P33" s="827">
        <v>0.20022701475595914</v>
      </c>
      <c r="Q33" s="832">
        <v>882</v>
      </c>
    </row>
    <row r="34" spans="1:17" ht="14.45" customHeight="1" x14ac:dyDescent="0.2">
      <c r="A34" s="821" t="s">
        <v>5915</v>
      </c>
      <c r="B34" s="822" t="s">
        <v>5824</v>
      </c>
      <c r="C34" s="822" t="s">
        <v>5735</v>
      </c>
      <c r="D34" s="822" t="s">
        <v>5857</v>
      </c>
      <c r="E34" s="822" t="s">
        <v>5858</v>
      </c>
      <c r="F34" s="831"/>
      <c r="G34" s="831"/>
      <c r="H34" s="831"/>
      <c r="I34" s="831"/>
      <c r="J34" s="831"/>
      <c r="K34" s="831"/>
      <c r="L34" s="831"/>
      <c r="M34" s="831"/>
      <c r="N34" s="831">
        <v>3</v>
      </c>
      <c r="O34" s="831">
        <v>1080</v>
      </c>
      <c r="P34" s="827"/>
      <c r="Q34" s="832">
        <v>360</v>
      </c>
    </row>
    <row r="35" spans="1:17" ht="14.45" customHeight="1" x14ac:dyDescent="0.2">
      <c r="A35" s="821" t="s">
        <v>5915</v>
      </c>
      <c r="B35" s="822" t="s">
        <v>5824</v>
      </c>
      <c r="C35" s="822" t="s">
        <v>5735</v>
      </c>
      <c r="D35" s="822" t="s">
        <v>5859</v>
      </c>
      <c r="E35" s="822" t="s">
        <v>5860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711</v>
      </c>
      <c r="P35" s="827"/>
      <c r="Q35" s="832">
        <v>711</v>
      </c>
    </row>
    <row r="36" spans="1:17" ht="14.45" customHeight="1" x14ac:dyDescent="0.2">
      <c r="A36" s="821" t="s">
        <v>5915</v>
      </c>
      <c r="B36" s="822" t="s">
        <v>5824</v>
      </c>
      <c r="C36" s="822" t="s">
        <v>5735</v>
      </c>
      <c r="D36" s="822" t="s">
        <v>5782</v>
      </c>
      <c r="E36" s="822" t="s">
        <v>5783</v>
      </c>
      <c r="F36" s="831"/>
      <c r="G36" s="831"/>
      <c r="H36" s="831"/>
      <c r="I36" s="831"/>
      <c r="J36" s="831">
        <v>1</v>
      </c>
      <c r="K36" s="831">
        <v>116</v>
      </c>
      <c r="L36" s="831">
        <v>1</v>
      </c>
      <c r="M36" s="831">
        <v>116</v>
      </c>
      <c r="N36" s="831">
        <v>4</v>
      </c>
      <c r="O36" s="831">
        <v>468</v>
      </c>
      <c r="P36" s="827">
        <v>4.0344827586206895</v>
      </c>
      <c r="Q36" s="832">
        <v>117</v>
      </c>
    </row>
    <row r="37" spans="1:17" ht="14.45" customHeight="1" x14ac:dyDescent="0.2">
      <c r="A37" s="821" t="s">
        <v>5915</v>
      </c>
      <c r="B37" s="822" t="s">
        <v>5824</v>
      </c>
      <c r="C37" s="822" t="s">
        <v>5735</v>
      </c>
      <c r="D37" s="822" t="s">
        <v>5865</v>
      </c>
      <c r="E37" s="822" t="s">
        <v>5866</v>
      </c>
      <c r="F37" s="831"/>
      <c r="G37" s="831"/>
      <c r="H37" s="831"/>
      <c r="I37" s="831"/>
      <c r="J37" s="831">
        <v>9</v>
      </c>
      <c r="K37" s="831">
        <v>17550</v>
      </c>
      <c r="L37" s="831">
        <v>1</v>
      </c>
      <c r="M37" s="831">
        <v>1950</v>
      </c>
      <c r="N37" s="831">
        <v>1</v>
      </c>
      <c r="O37" s="831">
        <v>1954</v>
      </c>
      <c r="P37" s="827">
        <v>0.11133903133903134</v>
      </c>
      <c r="Q37" s="832">
        <v>1954</v>
      </c>
    </row>
    <row r="38" spans="1:17" ht="14.45" customHeight="1" x14ac:dyDescent="0.2">
      <c r="A38" s="821" t="s">
        <v>5916</v>
      </c>
      <c r="B38" s="822" t="s">
        <v>5436</v>
      </c>
      <c r="C38" s="822" t="s">
        <v>5735</v>
      </c>
      <c r="D38" s="822" t="s">
        <v>5744</v>
      </c>
      <c r="E38" s="822" t="s">
        <v>5745</v>
      </c>
      <c r="F38" s="831">
        <v>1</v>
      </c>
      <c r="G38" s="831">
        <v>37</v>
      </c>
      <c r="H38" s="831">
        <v>0.97368421052631582</v>
      </c>
      <c r="I38" s="831">
        <v>37</v>
      </c>
      <c r="J38" s="831">
        <v>1</v>
      </c>
      <c r="K38" s="831">
        <v>38</v>
      </c>
      <c r="L38" s="831">
        <v>1</v>
      </c>
      <c r="M38" s="831">
        <v>38</v>
      </c>
      <c r="N38" s="831"/>
      <c r="O38" s="831"/>
      <c r="P38" s="827"/>
      <c r="Q38" s="832"/>
    </row>
    <row r="39" spans="1:17" ht="14.45" customHeight="1" x14ac:dyDescent="0.2">
      <c r="A39" s="821" t="s">
        <v>5916</v>
      </c>
      <c r="B39" s="822" t="s">
        <v>5436</v>
      </c>
      <c r="C39" s="822" t="s">
        <v>5735</v>
      </c>
      <c r="D39" s="822" t="s">
        <v>5750</v>
      </c>
      <c r="E39" s="822" t="s">
        <v>5751</v>
      </c>
      <c r="F39" s="831">
        <v>1</v>
      </c>
      <c r="G39" s="831">
        <v>178</v>
      </c>
      <c r="H39" s="831">
        <v>0.994413407821229</v>
      </c>
      <c r="I39" s="831">
        <v>178</v>
      </c>
      <c r="J39" s="831">
        <v>1</v>
      </c>
      <c r="K39" s="831">
        <v>179</v>
      </c>
      <c r="L39" s="831">
        <v>1</v>
      </c>
      <c r="M39" s="831">
        <v>179</v>
      </c>
      <c r="N39" s="831">
        <v>2</v>
      </c>
      <c r="O39" s="831">
        <v>360</v>
      </c>
      <c r="P39" s="827">
        <v>2.011173184357542</v>
      </c>
      <c r="Q39" s="832">
        <v>180</v>
      </c>
    </row>
    <row r="40" spans="1:17" ht="14.45" customHeight="1" x14ac:dyDescent="0.2">
      <c r="A40" s="821" t="s">
        <v>5916</v>
      </c>
      <c r="B40" s="822" t="s">
        <v>5436</v>
      </c>
      <c r="C40" s="822" t="s">
        <v>5735</v>
      </c>
      <c r="D40" s="822" t="s">
        <v>5774</v>
      </c>
      <c r="E40" s="822" t="s">
        <v>5775</v>
      </c>
      <c r="F40" s="831">
        <v>4</v>
      </c>
      <c r="G40" s="831">
        <v>1420</v>
      </c>
      <c r="H40" s="831">
        <v>3.9664804469273744</v>
      </c>
      <c r="I40" s="831">
        <v>355</v>
      </c>
      <c r="J40" s="831">
        <v>1</v>
      </c>
      <c r="K40" s="831">
        <v>358</v>
      </c>
      <c r="L40" s="831">
        <v>1</v>
      </c>
      <c r="M40" s="831">
        <v>358</v>
      </c>
      <c r="N40" s="831">
        <v>1</v>
      </c>
      <c r="O40" s="831">
        <v>360</v>
      </c>
      <c r="P40" s="827">
        <v>1.005586592178771</v>
      </c>
      <c r="Q40" s="832">
        <v>360</v>
      </c>
    </row>
    <row r="41" spans="1:17" ht="14.45" customHeight="1" x14ac:dyDescent="0.2">
      <c r="A41" s="821" t="s">
        <v>5916</v>
      </c>
      <c r="B41" s="822" t="s">
        <v>5436</v>
      </c>
      <c r="C41" s="822" t="s">
        <v>5735</v>
      </c>
      <c r="D41" s="822" t="s">
        <v>5782</v>
      </c>
      <c r="E41" s="822" t="s">
        <v>5783</v>
      </c>
      <c r="F41" s="831">
        <v>3</v>
      </c>
      <c r="G41" s="831">
        <v>348</v>
      </c>
      <c r="H41" s="831">
        <v>0.5</v>
      </c>
      <c r="I41" s="831">
        <v>116</v>
      </c>
      <c r="J41" s="831">
        <v>6</v>
      </c>
      <c r="K41" s="831">
        <v>696</v>
      </c>
      <c r="L41" s="831">
        <v>1</v>
      </c>
      <c r="M41" s="831">
        <v>116</v>
      </c>
      <c r="N41" s="831"/>
      <c r="O41" s="831"/>
      <c r="P41" s="827"/>
      <c r="Q41" s="832"/>
    </row>
    <row r="42" spans="1:17" ht="14.45" customHeight="1" x14ac:dyDescent="0.2">
      <c r="A42" s="821" t="s">
        <v>5916</v>
      </c>
      <c r="B42" s="822" t="s">
        <v>5824</v>
      </c>
      <c r="C42" s="822" t="s">
        <v>5735</v>
      </c>
      <c r="D42" s="822" t="s">
        <v>5744</v>
      </c>
      <c r="E42" s="822" t="s">
        <v>5745</v>
      </c>
      <c r="F42" s="831">
        <v>1</v>
      </c>
      <c r="G42" s="831">
        <v>37</v>
      </c>
      <c r="H42" s="831"/>
      <c r="I42" s="831">
        <v>37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5916</v>
      </c>
      <c r="B43" s="822" t="s">
        <v>5824</v>
      </c>
      <c r="C43" s="822" t="s">
        <v>5735</v>
      </c>
      <c r="D43" s="822" t="s">
        <v>5752</v>
      </c>
      <c r="E43" s="822" t="s">
        <v>5753</v>
      </c>
      <c r="F43" s="831">
        <v>3</v>
      </c>
      <c r="G43" s="831">
        <v>534</v>
      </c>
      <c r="H43" s="831"/>
      <c r="I43" s="831">
        <v>178</v>
      </c>
      <c r="J43" s="831"/>
      <c r="K43" s="831"/>
      <c r="L43" s="831"/>
      <c r="M43" s="831"/>
      <c r="N43" s="831">
        <v>1</v>
      </c>
      <c r="O43" s="831">
        <v>180</v>
      </c>
      <c r="P43" s="827"/>
      <c r="Q43" s="832">
        <v>180</v>
      </c>
    </row>
    <row r="44" spans="1:17" ht="14.45" customHeight="1" x14ac:dyDescent="0.2">
      <c r="A44" s="821" t="s">
        <v>5916</v>
      </c>
      <c r="B44" s="822" t="s">
        <v>5824</v>
      </c>
      <c r="C44" s="822" t="s">
        <v>5735</v>
      </c>
      <c r="D44" s="822" t="s">
        <v>5857</v>
      </c>
      <c r="E44" s="822" t="s">
        <v>5858</v>
      </c>
      <c r="F44" s="831"/>
      <c r="G44" s="831"/>
      <c r="H44" s="831"/>
      <c r="I44" s="831"/>
      <c r="J44" s="831">
        <v>1</v>
      </c>
      <c r="K44" s="831">
        <v>358</v>
      </c>
      <c r="L44" s="831">
        <v>1</v>
      </c>
      <c r="M44" s="831">
        <v>358</v>
      </c>
      <c r="N44" s="831"/>
      <c r="O44" s="831"/>
      <c r="P44" s="827"/>
      <c r="Q44" s="832"/>
    </row>
    <row r="45" spans="1:17" ht="14.45" customHeight="1" x14ac:dyDescent="0.2">
      <c r="A45" s="821" t="s">
        <v>5916</v>
      </c>
      <c r="B45" s="822" t="s">
        <v>5824</v>
      </c>
      <c r="C45" s="822" t="s">
        <v>5735</v>
      </c>
      <c r="D45" s="822" t="s">
        <v>5861</v>
      </c>
      <c r="E45" s="822" t="s">
        <v>5862</v>
      </c>
      <c r="F45" s="831">
        <v>1</v>
      </c>
      <c r="G45" s="831">
        <v>540</v>
      </c>
      <c r="H45" s="831"/>
      <c r="I45" s="831">
        <v>540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5916</v>
      </c>
      <c r="B46" s="822" t="s">
        <v>5824</v>
      </c>
      <c r="C46" s="822" t="s">
        <v>5735</v>
      </c>
      <c r="D46" s="822" t="s">
        <v>5865</v>
      </c>
      <c r="E46" s="822" t="s">
        <v>5866</v>
      </c>
      <c r="F46" s="831">
        <v>1</v>
      </c>
      <c r="G46" s="831">
        <v>1945</v>
      </c>
      <c r="H46" s="831"/>
      <c r="I46" s="831">
        <v>1945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5917</v>
      </c>
      <c r="B47" s="822" t="s">
        <v>5436</v>
      </c>
      <c r="C47" s="822" t="s">
        <v>5437</v>
      </c>
      <c r="D47" s="822" t="s">
        <v>5466</v>
      </c>
      <c r="E47" s="822" t="s">
        <v>5467</v>
      </c>
      <c r="F47" s="831">
        <v>1</v>
      </c>
      <c r="G47" s="831">
        <v>36740</v>
      </c>
      <c r="H47" s="831"/>
      <c r="I47" s="831">
        <v>36740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5917</v>
      </c>
      <c r="B48" s="822" t="s">
        <v>5436</v>
      </c>
      <c r="C48" s="822" t="s">
        <v>5437</v>
      </c>
      <c r="D48" s="822" t="s">
        <v>5918</v>
      </c>
      <c r="E48" s="822" t="s">
        <v>5919</v>
      </c>
      <c r="F48" s="831">
        <v>2.4500000000000002</v>
      </c>
      <c r="G48" s="831">
        <v>259.18</v>
      </c>
      <c r="H48" s="831"/>
      <c r="I48" s="831">
        <v>105.7877551020408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5917</v>
      </c>
      <c r="B49" s="822" t="s">
        <v>5436</v>
      </c>
      <c r="C49" s="822" t="s">
        <v>5437</v>
      </c>
      <c r="D49" s="822" t="s">
        <v>5548</v>
      </c>
      <c r="E49" s="822" t="s">
        <v>5795</v>
      </c>
      <c r="F49" s="831">
        <v>0</v>
      </c>
      <c r="G49" s="831">
        <v>0</v>
      </c>
      <c r="H49" s="831">
        <v>0</v>
      </c>
      <c r="I49" s="831"/>
      <c r="J49" s="831">
        <v>0</v>
      </c>
      <c r="K49" s="831">
        <v>7.2759576141834259E-12</v>
      </c>
      <c r="L49" s="831">
        <v>1</v>
      </c>
      <c r="M49" s="831"/>
      <c r="N49" s="831">
        <v>0</v>
      </c>
      <c r="O49" s="831">
        <v>-3.637978807091713E-12</v>
      </c>
      <c r="P49" s="827">
        <v>-0.5</v>
      </c>
      <c r="Q49" s="832"/>
    </row>
    <row r="50" spans="1:17" ht="14.45" customHeight="1" x14ac:dyDescent="0.2">
      <c r="A50" s="821" t="s">
        <v>5917</v>
      </c>
      <c r="B50" s="822" t="s">
        <v>5436</v>
      </c>
      <c r="C50" s="822" t="s">
        <v>5437</v>
      </c>
      <c r="D50" s="822" t="s">
        <v>5548</v>
      </c>
      <c r="E50" s="822" t="s">
        <v>2824</v>
      </c>
      <c r="F50" s="831">
        <v>2</v>
      </c>
      <c r="G50" s="831">
        <v>84473.82</v>
      </c>
      <c r="H50" s="831">
        <v>0.53699766972494223</v>
      </c>
      <c r="I50" s="831">
        <v>42236.91</v>
      </c>
      <c r="J50" s="831">
        <v>4</v>
      </c>
      <c r="K50" s="831">
        <v>157307.60999999999</v>
      </c>
      <c r="L50" s="831">
        <v>1</v>
      </c>
      <c r="M50" s="831">
        <v>39326.902499999997</v>
      </c>
      <c r="N50" s="831">
        <v>2</v>
      </c>
      <c r="O50" s="831">
        <v>47331.199999999997</v>
      </c>
      <c r="P50" s="827">
        <v>0.30088309141560288</v>
      </c>
      <c r="Q50" s="832">
        <v>23665.599999999999</v>
      </c>
    </row>
    <row r="51" spans="1:17" ht="14.45" customHeight="1" x14ac:dyDescent="0.2">
      <c r="A51" s="821" t="s">
        <v>5917</v>
      </c>
      <c r="B51" s="822" t="s">
        <v>5436</v>
      </c>
      <c r="C51" s="822" t="s">
        <v>5437</v>
      </c>
      <c r="D51" s="822" t="s">
        <v>5563</v>
      </c>
      <c r="E51" s="822" t="s">
        <v>5564</v>
      </c>
      <c r="F51" s="831">
        <v>4.68</v>
      </c>
      <c r="G51" s="831">
        <v>2438.8900000000003</v>
      </c>
      <c r="H51" s="831">
        <v>4.7228698683191332</v>
      </c>
      <c r="I51" s="831">
        <v>521.13034188034203</v>
      </c>
      <c r="J51" s="831">
        <v>1.25</v>
      </c>
      <c r="K51" s="831">
        <v>516.4</v>
      </c>
      <c r="L51" s="831">
        <v>1</v>
      </c>
      <c r="M51" s="831">
        <v>413.12</v>
      </c>
      <c r="N51" s="831">
        <v>0.69</v>
      </c>
      <c r="O51" s="831">
        <v>340.49</v>
      </c>
      <c r="P51" s="827">
        <v>0.65935321456235485</v>
      </c>
      <c r="Q51" s="832">
        <v>493.46376811594206</v>
      </c>
    </row>
    <row r="52" spans="1:17" ht="14.45" customHeight="1" x14ac:dyDescent="0.2">
      <c r="A52" s="821" t="s">
        <v>5917</v>
      </c>
      <c r="B52" s="822" t="s">
        <v>5436</v>
      </c>
      <c r="C52" s="822" t="s">
        <v>5437</v>
      </c>
      <c r="D52" s="822" t="s">
        <v>5586</v>
      </c>
      <c r="E52" s="822" t="s">
        <v>3875</v>
      </c>
      <c r="F52" s="831"/>
      <c r="G52" s="831"/>
      <c r="H52" s="831"/>
      <c r="I52" s="831"/>
      <c r="J52" s="831"/>
      <c r="K52" s="831"/>
      <c r="L52" s="831"/>
      <c r="M52" s="831"/>
      <c r="N52" s="831">
        <v>0.79</v>
      </c>
      <c r="O52" s="831">
        <v>6236.92</v>
      </c>
      <c r="P52" s="827"/>
      <c r="Q52" s="832">
        <v>7894.8354430379741</v>
      </c>
    </row>
    <row r="53" spans="1:17" ht="14.45" customHeight="1" x14ac:dyDescent="0.2">
      <c r="A53" s="821" t="s">
        <v>5917</v>
      </c>
      <c r="B53" s="822" t="s">
        <v>5436</v>
      </c>
      <c r="C53" s="822" t="s">
        <v>5437</v>
      </c>
      <c r="D53" s="822" t="s">
        <v>5602</v>
      </c>
      <c r="E53" s="822" t="s">
        <v>3875</v>
      </c>
      <c r="F53" s="831"/>
      <c r="G53" s="831"/>
      <c r="H53" s="831"/>
      <c r="I53" s="831"/>
      <c r="J53" s="831"/>
      <c r="K53" s="831"/>
      <c r="L53" s="831"/>
      <c r="M53" s="831"/>
      <c r="N53" s="831">
        <v>2</v>
      </c>
      <c r="O53" s="831">
        <v>39458.42</v>
      </c>
      <c r="P53" s="827"/>
      <c r="Q53" s="832">
        <v>19729.21</v>
      </c>
    </row>
    <row r="54" spans="1:17" ht="14.45" customHeight="1" x14ac:dyDescent="0.2">
      <c r="A54" s="821" t="s">
        <v>5917</v>
      </c>
      <c r="B54" s="822" t="s">
        <v>5436</v>
      </c>
      <c r="C54" s="822" t="s">
        <v>5437</v>
      </c>
      <c r="D54" s="822" t="s">
        <v>5615</v>
      </c>
      <c r="E54" s="822" t="s">
        <v>845</v>
      </c>
      <c r="F54" s="831">
        <v>0.04</v>
      </c>
      <c r="G54" s="831">
        <v>27.5</v>
      </c>
      <c r="H54" s="831"/>
      <c r="I54" s="831">
        <v>687.5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5917</v>
      </c>
      <c r="B55" s="822" t="s">
        <v>5436</v>
      </c>
      <c r="C55" s="822" t="s">
        <v>5437</v>
      </c>
      <c r="D55" s="822" t="s">
        <v>5616</v>
      </c>
      <c r="E55" s="822" t="s">
        <v>845</v>
      </c>
      <c r="F55" s="831">
        <v>2.61</v>
      </c>
      <c r="G55" s="831">
        <v>358.97</v>
      </c>
      <c r="H55" s="831"/>
      <c r="I55" s="831">
        <v>137.53639846743297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5917</v>
      </c>
      <c r="B56" s="822" t="s">
        <v>5436</v>
      </c>
      <c r="C56" s="822" t="s">
        <v>5735</v>
      </c>
      <c r="D56" s="822" t="s">
        <v>5744</v>
      </c>
      <c r="E56" s="822" t="s">
        <v>5745</v>
      </c>
      <c r="F56" s="831">
        <v>7</v>
      </c>
      <c r="G56" s="831">
        <v>259</v>
      </c>
      <c r="H56" s="831">
        <v>1.1359649122807018</v>
      </c>
      <c r="I56" s="831">
        <v>37</v>
      </c>
      <c r="J56" s="831">
        <v>6</v>
      </c>
      <c r="K56" s="831">
        <v>228</v>
      </c>
      <c r="L56" s="831">
        <v>1</v>
      </c>
      <c r="M56" s="831">
        <v>38</v>
      </c>
      <c r="N56" s="831">
        <v>1</v>
      </c>
      <c r="O56" s="831">
        <v>38</v>
      </c>
      <c r="P56" s="827">
        <v>0.16666666666666666</v>
      </c>
      <c r="Q56" s="832">
        <v>38</v>
      </c>
    </row>
    <row r="57" spans="1:17" ht="14.45" customHeight="1" x14ac:dyDescent="0.2">
      <c r="A57" s="821" t="s">
        <v>5917</v>
      </c>
      <c r="B57" s="822" t="s">
        <v>5436</v>
      </c>
      <c r="C57" s="822" t="s">
        <v>5735</v>
      </c>
      <c r="D57" s="822" t="s">
        <v>5750</v>
      </c>
      <c r="E57" s="822" t="s">
        <v>5751</v>
      </c>
      <c r="F57" s="831">
        <v>8</v>
      </c>
      <c r="G57" s="831">
        <v>1424</v>
      </c>
      <c r="H57" s="831">
        <v>0.46795925073940192</v>
      </c>
      <c r="I57" s="831">
        <v>178</v>
      </c>
      <c r="J57" s="831">
        <v>17</v>
      </c>
      <c r="K57" s="831">
        <v>3043</v>
      </c>
      <c r="L57" s="831">
        <v>1</v>
      </c>
      <c r="M57" s="831">
        <v>179</v>
      </c>
      <c r="N57" s="831">
        <v>19</v>
      </c>
      <c r="O57" s="831">
        <v>3420</v>
      </c>
      <c r="P57" s="827">
        <v>1.1238908971409793</v>
      </c>
      <c r="Q57" s="832">
        <v>180</v>
      </c>
    </row>
    <row r="58" spans="1:17" ht="14.45" customHeight="1" x14ac:dyDescent="0.2">
      <c r="A58" s="821" t="s">
        <v>5917</v>
      </c>
      <c r="B58" s="822" t="s">
        <v>5436</v>
      </c>
      <c r="C58" s="822" t="s">
        <v>5735</v>
      </c>
      <c r="D58" s="822" t="s">
        <v>5754</v>
      </c>
      <c r="E58" s="822" t="s">
        <v>5755</v>
      </c>
      <c r="F58" s="831">
        <v>3</v>
      </c>
      <c r="G58" s="831">
        <v>0</v>
      </c>
      <c r="H58" s="831"/>
      <c r="I58" s="831">
        <v>0</v>
      </c>
      <c r="J58" s="831">
        <v>4</v>
      </c>
      <c r="K58" s="831">
        <v>0</v>
      </c>
      <c r="L58" s="831"/>
      <c r="M58" s="831">
        <v>0</v>
      </c>
      <c r="N58" s="831">
        <v>3</v>
      </c>
      <c r="O58" s="831">
        <v>0</v>
      </c>
      <c r="P58" s="827"/>
      <c r="Q58" s="832">
        <v>0</v>
      </c>
    </row>
    <row r="59" spans="1:17" ht="14.45" customHeight="1" x14ac:dyDescent="0.2">
      <c r="A59" s="821" t="s">
        <v>5917</v>
      </c>
      <c r="B59" s="822" t="s">
        <v>5436</v>
      </c>
      <c r="C59" s="822" t="s">
        <v>5735</v>
      </c>
      <c r="D59" s="822" t="s">
        <v>5758</v>
      </c>
      <c r="E59" s="822" t="s">
        <v>5759</v>
      </c>
      <c r="F59" s="831">
        <v>5</v>
      </c>
      <c r="G59" s="831">
        <v>1220</v>
      </c>
      <c r="H59" s="831">
        <v>0.71137026239067058</v>
      </c>
      <c r="I59" s="831">
        <v>244</v>
      </c>
      <c r="J59" s="831">
        <v>7</v>
      </c>
      <c r="K59" s="831">
        <v>1715</v>
      </c>
      <c r="L59" s="831">
        <v>1</v>
      </c>
      <c r="M59" s="831">
        <v>245</v>
      </c>
      <c r="N59" s="831">
        <v>3</v>
      </c>
      <c r="O59" s="831">
        <v>738</v>
      </c>
      <c r="P59" s="827">
        <v>0.43032069970845482</v>
      </c>
      <c r="Q59" s="832">
        <v>246</v>
      </c>
    </row>
    <row r="60" spans="1:17" ht="14.45" customHeight="1" x14ac:dyDescent="0.2">
      <c r="A60" s="821" t="s">
        <v>5917</v>
      </c>
      <c r="B60" s="822" t="s">
        <v>5436</v>
      </c>
      <c r="C60" s="822" t="s">
        <v>5735</v>
      </c>
      <c r="D60" s="822" t="s">
        <v>5774</v>
      </c>
      <c r="E60" s="822" t="s">
        <v>5775</v>
      </c>
      <c r="F60" s="831">
        <v>16</v>
      </c>
      <c r="G60" s="831">
        <v>5680</v>
      </c>
      <c r="H60" s="831">
        <v>1.0577281191806331</v>
      </c>
      <c r="I60" s="831">
        <v>355</v>
      </c>
      <c r="J60" s="831">
        <v>15</v>
      </c>
      <c r="K60" s="831">
        <v>5370</v>
      </c>
      <c r="L60" s="831">
        <v>1</v>
      </c>
      <c r="M60" s="831">
        <v>358</v>
      </c>
      <c r="N60" s="831">
        <v>14</v>
      </c>
      <c r="O60" s="831">
        <v>5040</v>
      </c>
      <c r="P60" s="827">
        <v>0.93854748603351956</v>
      </c>
      <c r="Q60" s="832">
        <v>360</v>
      </c>
    </row>
    <row r="61" spans="1:17" ht="14.45" customHeight="1" x14ac:dyDescent="0.2">
      <c r="A61" s="821" t="s">
        <v>5917</v>
      </c>
      <c r="B61" s="822" t="s">
        <v>5436</v>
      </c>
      <c r="C61" s="822" t="s">
        <v>5735</v>
      </c>
      <c r="D61" s="822" t="s">
        <v>5782</v>
      </c>
      <c r="E61" s="822" t="s">
        <v>5783</v>
      </c>
      <c r="F61" s="831">
        <v>4</v>
      </c>
      <c r="G61" s="831">
        <v>464</v>
      </c>
      <c r="H61" s="831">
        <v>0.26666666666666666</v>
      </c>
      <c r="I61" s="831">
        <v>116</v>
      </c>
      <c r="J61" s="831">
        <v>15</v>
      </c>
      <c r="K61" s="831">
        <v>1740</v>
      </c>
      <c r="L61" s="831">
        <v>1</v>
      </c>
      <c r="M61" s="831">
        <v>116</v>
      </c>
      <c r="N61" s="831">
        <v>15</v>
      </c>
      <c r="O61" s="831">
        <v>1755</v>
      </c>
      <c r="P61" s="827">
        <v>1.0086206896551724</v>
      </c>
      <c r="Q61" s="832">
        <v>117</v>
      </c>
    </row>
    <row r="62" spans="1:17" ht="14.45" customHeight="1" x14ac:dyDescent="0.2">
      <c r="A62" s="821" t="s">
        <v>5917</v>
      </c>
      <c r="B62" s="822" t="s">
        <v>5436</v>
      </c>
      <c r="C62" s="822" t="s">
        <v>5735</v>
      </c>
      <c r="D62" s="822" t="s">
        <v>5784</v>
      </c>
      <c r="E62" s="822" t="s">
        <v>5785</v>
      </c>
      <c r="F62" s="831">
        <v>1</v>
      </c>
      <c r="G62" s="831">
        <v>0</v>
      </c>
      <c r="H62" s="831"/>
      <c r="I62" s="831">
        <v>0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5917</v>
      </c>
      <c r="B63" s="822" t="s">
        <v>5824</v>
      </c>
      <c r="C63" s="822" t="s">
        <v>5437</v>
      </c>
      <c r="D63" s="822" t="s">
        <v>5539</v>
      </c>
      <c r="E63" s="822" t="s">
        <v>1230</v>
      </c>
      <c r="F63" s="831">
        <v>1</v>
      </c>
      <c r="G63" s="831">
        <v>715.68</v>
      </c>
      <c r="H63" s="831"/>
      <c r="I63" s="831">
        <v>715.68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5917</v>
      </c>
      <c r="B64" s="822" t="s">
        <v>5824</v>
      </c>
      <c r="C64" s="822" t="s">
        <v>5437</v>
      </c>
      <c r="D64" s="822" t="s">
        <v>5540</v>
      </c>
      <c r="E64" s="822" t="s">
        <v>1230</v>
      </c>
      <c r="F64" s="831">
        <v>1</v>
      </c>
      <c r="G64" s="831">
        <v>1431.35</v>
      </c>
      <c r="H64" s="831"/>
      <c r="I64" s="831">
        <v>1431.35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5917</v>
      </c>
      <c r="B65" s="822" t="s">
        <v>5824</v>
      </c>
      <c r="C65" s="822" t="s">
        <v>5437</v>
      </c>
      <c r="D65" s="822" t="s">
        <v>5547</v>
      </c>
      <c r="E65" s="822" t="s">
        <v>912</v>
      </c>
      <c r="F65" s="831">
        <v>0.97</v>
      </c>
      <c r="G65" s="831">
        <v>316.73</v>
      </c>
      <c r="H65" s="831"/>
      <c r="I65" s="831">
        <v>326.5257731958763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5917</v>
      </c>
      <c r="B66" s="822" t="s">
        <v>5824</v>
      </c>
      <c r="C66" s="822" t="s">
        <v>5437</v>
      </c>
      <c r="D66" s="822" t="s">
        <v>5563</v>
      </c>
      <c r="E66" s="822" t="s">
        <v>5564</v>
      </c>
      <c r="F66" s="831"/>
      <c r="G66" s="831"/>
      <c r="H66" s="831"/>
      <c r="I66" s="831"/>
      <c r="J66" s="831"/>
      <c r="K66" s="831"/>
      <c r="L66" s="831"/>
      <c r="M66" s="831"/>
      <c r="N66" s="831">
        <v>1.77</v>
      </c>
      <c r="O66" s="831">
        <v>730.83</v>
      </c>
      <c r="P66" s="827"/>
      <c r="Q66" s="832">
        <v>412.8983050847458</v>
      </c>
    </row>
    <row r="67" spans="1:17" ht="14.45" customHeight="1" x14ac:dyDescent="0.2">
      <c r="A67" s="821" t="s">
        <v>5917</v>
      </c>
      <c r="B67" s="822" t="s">
        <v>5824</v>
      </c>
      <c r="C67" s="822" t="s">
        <v>5703</v>
      </c>
      <c r="D67" s="822" t="s">
        <v>5832</v>
      </c>
      <c r="E67" s="822" t="s">
        <v>5833</v>
      </c>
      <c r="F67" s="831">
        <v>1</v>
      </c>
      <c r="G67" s="831">
        <v>1021.77</v>
      </c>
      <c r="H67" s="831"/>
      <c r="I67" s="831">
        <v>1021.77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5917</v>
      </c>
      <c r="B68" s="822" t="s">
        <v>5824</v>
      </c>
      <c r="C68" s="822" t="s">
        <v>5703</v>
      </c>
      <c r="D68" s="822" t="s">
        <v>5871</v>
      </c>
      <c r="E68" s="822" t="s">
        <v>5872</v>
      </c>
      <c r="F68" s="831">
        <v>1</v>
      </c>
      <c r="G68" s="831">
        <v>2012.57</v>
      </c>
      <c r="H68" s="831"/>
      <c r="I68" s="831">
        <v>2012.57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5917</v>
      </c>
      <c r="B69" s="822" t="s">
        <v>5824</v>
      </c>
      <c r="C69" s="822" t="s">
        <v>5735</v>
      </c>
      <c r="D69" s="822" t="s">
        <v>5744</v>
      </c>
      <c r="E69" s="822" t="s">
        <v>5745</v>
      </c>
      <c r="F69" s="831">
        <v>6</v>
      </c>
      <c r="G69" s="831">
        <v>222</v>
      </c>
      <c r="H69" s="831"/>
      <c r="I69" s="831">
        <v>37</v>
      </c>
      <c r="J69" s="831"/>
      <c r="K69" s="831"/>
      <c r="L69" s="831"/>
      <c r="M69" s="831"/>
      <c r="N69" s="831">
        <v>1</v>
      </c>
      <c r="O69" s="831">
        <v>38</v>
      </c>
      <c r="P69" s="827"/>
      <c r="Q69" s="832">
        <v>38</v>
      </c>
    </row>
    <row r="70" spans="1:17" ht="14.45" customHeight="1" x14ac:dyDescent="0.2">
      <c r="A70" s="821" t="s">
        <v>5917</v>
      </c>
      <c r="B70" s="822" t="s">
        <v>5824</v>
      </c>
      <c r="C70" s="822" t="s">
        <v>5735</v>
      </c>
      <c r="D70" s="822" t="s">
        <v>5752</v>
      </c>
      <c r="E70" s="822" t="s">
        <v>5753</v>
      </c>
      <c r="F70" s="831">
        <v>30</v>
      </c>
      <c r="G70" s="831">
        <v>5340</v>
      </c>
      <c r="H70" s="831">
        <v>7.4581005586592175</v>
      </c>
      <c r="I70" s="831">
        <v>178</v>
      </c>
      <c r="J70" s="831">
        <v>4</v>
      </c>
      <c r="K70" s="831">
        <v>716</v>
      </c>
      <c r="L70" s="831">
        <v>1</v>
      </c>
      <c r="M70" s="831">
        <v>179</v>
      </c>
      <c r="N70" s="831">
        <v>5</v>
      </c>
      <c r="O70" s="831">
        <v>900</v>
      </c>
      <c r="P70" s="827">
        <v>1.2569832402234637</v>
      </c>
      <c r="Q70" s="832">
        <v>180</v>
      </c>
    </row>
    <row r="71" spans="1:17" ht="14.45" customHeight="1" x14ac:dyDescent="0.2">
      <c r="A71" s="821" t="s">
        <v>5917</v>
      </c>
      <c r="B71" s="822" t="s">
        <v>5824</v>
      </c>
      <c r="C71" s="822" t="s">
        <v>5735</v>
      </c>
      <c r="D71" s="822" t="s">
        <v>5841</v>
      </c>
      <c r="E71" s="822" t="s">
        <v>5842</v>
      </c>
      <c r="F71" s="831"/>
      <c r="G71" s="831"/>
      <c r="H71" s="831"/>
      <c r="I71" s="831"/>
      <c r="J71" s="831">
        <v>1</v>
      </c>
      <c r="K71" s="831">
        <v>1247</v>
      </c>
      <c r="L71" s="831">
        <v>1</v>
      </c>
      <c r="M71" s="831">
        <v>1247</v>
      </c>
      <c r="N71" s="831"/>
      <c r="O71" s="831"/>
      <c r="P71" s="827"/>
      <c r="Q71" s="832"/>
    </row>
    <row r="72" spans="1:17" ht="14.45" customHeight="1" x14ac:dyDescent="0.2">
      <c r="A72" s="821" t="s">
        <v>5917</v>
      </c>
      <c r="B72" s="822" t="s">
        <v>5824</v>
      </c>
      <c r="C72" s="822" t="s">
        <v>5735</v>
      </c>
      <c r="D72" s="822" t="s">
        <v>5843</v>
      </c>
      <c r="E72" s="822" t="s">
        <v>5844</v>
      </c>
      <c r="F72" s="831"/>
      <c r="G72" s="831"/>
      <c r="H72" s="831"/>
      <c r="I72" s="831"/>
      <c r="J72" s="831">
        <v>7</v>
      </c>
      <c r="K72" s="831">
        <v>5005</v>
      </c>
      <c r="L72" s="831">
        <v>1</v>
      </c>
      <c r="M72" s="831">
        <v>715</v>
      </c>
      <c r="N72" s="831"/>
      <c r="O72" s="831"/>
      <c r="P72" s="827"/>
      <c r="Q72" s="832"/>
    </row>
    <row r="73" spans="1:17" ht="14.45" customHeight="1" x14ac:dyDescent="0.2">
      <c r="A73" s="821" t="s">
        <v>5917</v>
      </c>
      <c r="B73" s="822" t="s">
        <v>5824</v>
      </c>
      <c r="C73" s="822" t="s">
        <v>5735</v>
      </c>
      <c r="D73" s="822" t="s">
        <v>5851</v>
      </c>
      <c r="E73" s="822" t="s">
        <v>5852</v>
      </c>
      <c r="F73" s="831">
        <v>2</v>
      </c>
      <c r="G73" s="831">
        <v>1448</v>
      </c>
      <c r="H73" s="831"/>
      <c r="I73" s="831">
        <v>724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5917</v>
      </c>
      <c r="B74" s="822" t="s">
        <v>5824</v>
      </c>
      <c r="C74" s="822" t="s">
        <v>5735</v>
      </c>
      <c r="D74" s="822" t="s">
        <v>5853</v>
      </c>
      <c r="E74" s="822" t="s">
        <v>5854</v>
      </c>
      <c r="F74" s="831"/>
      <c r="G74" s="831"/>
      <c r="H74" s="831"/>
      <c r="I74" s="831"/>
      <c r="J74" s="831">
        <v>80</v>
      </c>
      <c r="K74" s="831">
        <v>70480</v>
      </c>
      <c r="L74" s="831">
        <v>1</v>
      </c>
      <c r="M74" s="831">
        <v>881</v>
      </c>
      <c r="N74" s="831"/>
      <c r="O74" s="831"/>
      <c r="P74" s="827"/>
      <c r="Q74" s="832"/>
    </row>
    <row r="75" spans="1:17" ht="14.45" customHeight="1" x14ac:dyDescent="0.2">
      <c r="A75" s="821" t="s">
        <v>5917</v>
      </c>
      <c r="B75" s="822" t="s">
        <v>5824</v>
      </c>
      <c r="C75" s="822" t="s">
        <v>5735</v>
      </c>
      <c r="D75" s="822" t="s">
        <v>5758</v>
      </c>
      <c r="E75" s="822" t="s">
        <v>5759</v>
      </c>
      <c r="F75" s="831">
        <v>5</v>
      </c>
      <c r="G75" s="831">
        <v>1220</v>
      </c>
      <c r="H75" s="831"/>
      <c r="I75" s="831">
        <v>244</v>
      </c>
      <c r="J75" s="831"/>
      <c r="K75" s="831"/>
      <c r="L75" s="831"/>
      <c r="M75" s="831"/>
      <c r="N75" s="831">
        <v>2</v>
      </c>
      <c r="O75" s="831">
        <v>492</v>
      </c>
      <c r="P75" s="827"/>
      <c r="Q75" s="832">
        <v>246</v>
      </c>
    </row>
    <row r="76" spans="1:17" ht="14.45" customHeight="1" x14ac:dyDescent="0.2">
      <c r="A76" s="821" t="s">
        <v>5917</v>
      </c>
      <c r="B76" s="822" t="s">
        <v>5824</v>
      </c>
      <c r="C76" s="822" t="s">
        <v>5735</v>
      </c>
      <c r="D76" s="822" t="s">
        <v>5857</v>
      </c>
      <c r="E76" s="822" t="s">
        <v>5858</v>
      </c>
      <c r="F76" s="831">
        <v>2</v>
      </c>
      <c r="G76" s="831">
        <v>710</v>
      </c>
      <c r="H76" s="831">
        <v>1.9832402234636872</v>
      </c>
      <c r="I76" s="831">
        <v>355</v>
      </c>
      <c r="J76" s="831">
        <v>1</v>
      </c>
      <c r="K76" s="831">
        <v>358</v>
      </c>
      <c r="L76" s="831">
        <v>1</v>
      </c>
      <c r="M76" s="831">
        <v>358</v>
      </c>
      <c r="N76" s="831">
        <v>9</v>
      </c>
      <c r="O76" s="831">
        <v>3240</v>
      </c>
      <c r="P76" s="827">
        <v>9.050279329608939</v>
      </c>
      <c r="Q76" s="832">
        <v>360</v>
      </c>
    </row>
    <row r="77" spans="1:17" ht="14.45" customHeight="1" x14ac:dyDescent="0.2">
      <c r="A77" s="821" t="s">
        <v>5917</v>
      </c>
      <c r="B77" s="822" t="s">
        <v>5824</v>
      </c>
      <c r="C77" s="822" t="s">
        <v>5735</v>
      </c>
      <c r="D77" s="822" t="s">
        <v>5782</v>
      </c>
      <c r="E77" s="822" t="s">
        <v>5783</v>
      </c>
      <c r="F77" s="831"/>
      <c r="G77" s="831"/>
      <c r="H77" s="831"/>
      <c r="I77" s="831"/>
      <c r="J77" s="831">
        <v>10</v>
      </c>
      <c r="K77" s="831">
        <v>1160</v>
      </c>
      <c r="L77" s="831">
        <v>1</v>
      </c>
      <c r="M77" s="831">
        <v>116</v>
      </c>
      <c r="N77" s="831">
        <v>11</v>
      </c>
      <c r="O77" s="831">
        <v>1287</v>
      </c>
      <c r="P77" s="827">
        <v>1.1094827586206897</v>
      </c>
      <c r="Q77" s="832">
        <v>117</v>
      </c>
    </row>
    <row r="78" spans="1:17" ht="14.45" customHeight="1" x14ac:dyDescent="0.2">
      <c r="A78" s="821" t="s">
        <v>5917</v>
      </c>
      <c r="B78" s="822" t="s">
        <v>5824</v>
      </c>
      <c r="C78" s="822" t="s">
        <v>5735</v>
      </c>
      <c r="D78" s="822" t="s">
        <v>5865</v>
      </c>
      <c r="E78" s="822" t="s">
        <v>5866</v>
      </c>
      <c r="F78" s="831">
        <v>3</v>
      </c>
      <c r="G78" s="831">
        <v>5835</v>
      </c>
      <c r="H78" s="831">
        <v>2.9923076923076923</v>
      </c>
      <c r="I78" s="831">
        <v>1945</v>
      </c>
      <c r="J78" s="831">
        <v>1</v>
      </c>
      <c r="K78" s="831">
        <v>1950</v>
      </c>
      <c r="L78" s="831">
        <v>1</v>
      </c>
      <c r="M78" s="831">
        <v>1950</v>
      </c>
      <c r="N78" s="831"/>
      <c r="O78" s="831"/>
      <c r="P78" s="827"/>
      <c r="Q78" s="832"/>
    </row>
    <row r="79" spans="1:17" ht="14.45" customHeight="1" x14ac:dyDescent="0.2">
      <c r="A79" s="821" t="s">
        <v>5920</v>
      </c>
      <c r="B79" s="822" t="s">
        <v>5436</v>
      </c>
      <c r="C79" s="822" t="s">
        <v>5735</v>
      </c>
      <c r="D79" s="822" t="s">
        <v>5782</v>
      </c>
      <c r="E79" s="822" t="s">
        <v>5783</v>
      </c>
      <c r="F79" s="831">
        <v>1</v>
      </c>
      <c r="G79" s="831">
        <v>116</v>
      </c>
      <c r="H79" s="831"/>
      <c r="I79" s="831">
        <v>116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5435</v>
      </c>
      <c r="B80" s="822" t="s">
        <v>5436</v>
      </c>
      <c r="C80" s="822" t="s">
        <v>5735</v>
      </c>
      <c r="D80" s="822" t="s">
        <v>5744</v>
      </c>
      <c r="E80" s="822" t="s">
        <v>5745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38</v>
      </c>
      <c r="P80" s="827"/>
      <c r="Q80" s="832">
        <v>38</v>
      </c>
    </row>
    <row r="81" spans="1:17" ht="14.45" customHeight="1" x14ac:dyDescent="0.2">
      <c r="A81" s="821" t="s">
        <v>5435</v>
      </c>
      <c r="B81" s="822" t="s">
        <v>5436</v>
      </c>
      <c r="C81" s="822" t="s">
        <v>5735</v>
      </c>
      <c r="D81" s="822" t="s">
        <v>5750</v>
      </c>
      <c r="E81" s="822" t="s">
        <v>5751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180</v>
      </c>
      <c r="P81" s="827"/>
      <c r="Q81" s="832">
        <v>180</v>
      </c>
    </row>
    <row r="82" spans="1:17" ht="14.45" customHeight="1" x14ac:dyDescent="0.2">
      <c r="A82" s="821" t="s">
        <v>5435</v>
      </c>
      <c r="B82" s="822" t="s">
        <v>5824</v>
      </c>
      <c r="C82" s="822" t="s">
        <v>5703</v>
      </c>
      <c r="D82" s="822" t="s">
        <v>5832</v>
      </c>
      <c r="E82" s="822" t="s">
        <v>5833</v>
      </c>
      <c r="F82" s="831">
        <v>1</v>
      </c>
      <c r="G82" s="831">
        <v>1021.77</v>
      </c>
      <c r="H82" s="831"/>
      <c r="I82" s="831">
        <v>1021.77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5435</v>
      </c>
      <c r="B83" s="822" t="s">
        <v>5824</v>
      </c>
      <c r="C83" s="822" t="s">
        <v>5735</v>
      </c>
      <c r="D83" s="822" t="s">
        <v>5752</v>
      </c>
      <c r="E83" s="822" t="s">
        <v>5753</v>
      </c>
      <c r="F83" s="831"/>
      <c r="G83" s="831"/>
      <c r="H83" s="831"/>
      <c r="I83" s="831"/>
      <c r="J83" s="831">
        <v>1</v>
      </c>
      <c r="K83" s="831">
        <v>179</v>
      </c>
      <c r="L83" s="831">
        <v>1</v>
      </c>
      <c r="M83" s="831">
        <v>179</v>
      </c>
      <c r="N83" s="831">
        <v>1</v>
      </c>
      <c r="O83" s="831">
        <v>180</v>
      </c>
      <c r="P83" s="827">
        <v>1.005586592178771</v>
      </c>
      <c r="Q83" s="832">
        <v>180</v>
      </c>
    </row>
    <row r="84" spans="1:17" ht="14.45" customHeight="1" x14ac:dyDescent="0.2">
      <c r="A84" s="821" t="s">
        <v>5435</v>
      </c>
      <c r="B84" s="822" t="s">
        <v>5824</v>
      </c>
      <c r="C84" s="822" t="s">
        <v>5735</v>
      </c>
      <c r="D84" s="822" t="s">
        <v>5851</v>
      </c>
      <c r="E84" s="822" t="s">
        <v>5852</v>
      </c>
      <c r="F84" s="831">
        <v>1</v>
      </c>
      <c r="G84" s="831">
        <v>724</v>
      </c>
      <c r="H84" s="831"/>
      <c r="I84" s="831">
        <v>724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5435</v>
      </c>
      <c r="B85" s="822" t="s">
        <v>5824</v>
      </c>
      <c r="C85" s="822" t="s">
        <v>5735</v>
      </c>
      <c r="D85" s="822" t="s">
        <v>5857</v>
      </c>
      <c r="E85" s="822" t="s">
        <v>5858</v>
      </c>
      <c r="F85" s="831">
        <v>2</v>
      </c>
      <c r="G85" s="831">
        <v>710</v>
      </c>
      <c r="H85" s="831"/>
      <c r="I85" s="831">
        <v>355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5435</v>
      </c>
      <c r="B86" s="822" t="s">
        <v>5824</v>
      </c>
      <c r="C86" s="822" t="s">
        <v>5735</v>
      </c>
      <c r="D86" s="822" t="s">
        <v>5859</v>
      </c>
      <c r="E86" s="822" t="s">
        <v>5860</v>
      </c>
      <c r="F86" s="831"/>
      <c r="G86" s="831"/>
      <c r="H86" s="831"/>
      <c r="I86" s="831"/>
      <c r="J86" s="831">
        <v>1</v>
      </c>
      <c r="K86" s="831">
        <v>707</v>
      </c>
      <c r="L86" s="831">
        <v>1</v>
      </c>
      <c r="M86" s="831">
        <v>707</v>
      </c>
      <c r="N86" s="831"/>
      <c r="O86" s="831"/>
      <c r="P86" s="827"/>
      <c r="Q86" s="832"/>
    </row>
    <row r="87" spans="1:17" ht="14.45" customHeight="1" x14ac:dyDescent="0.2">
      <c r="A87" s="821" t="s">
        <v>5435</v>
      </c>
      <c r="B87" s="822" t="s">
        <v>5824</v>
      </c>
      <c r="C87" s="822" t="s">
        <v>5735</v>
      </c>
      <c r="D87" s="822" t="s">
        <v>5782</v>
      </c>
      <c r="E87" s="822" t="s">
        <v>5783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117</v>
      </c>
      <c r="P87" s="827"/>
      <c r="Q87" s="832">
        <v>117</v>
      </c>
    </row>
    <row r="88" spans="1:17" ht="14.45" customHeight="1" x14ac:dyDescent="0.2">
      <c r="A88" s="821" t="s">
        <v>5435</v>
      </c>
      <c r="B88" s="822" t="s">
        <v>5824</v>
      </c>
      <c r="C88" s="822" t="s">
        <v>5735</v>
      </c>
      <c r="D88" s="822" t="s">
        <v>5865</v>
      </c>
      <c r="E88" s="822" t="s">
        <v>5866</v>
      </c>
      <c r="F88" s="831">
        <v>1</v>
      </c>
      <c r="G88" s="831">
        <v>1945</v>
      </c>
      <c r="H88" s="831"/>
      <c r="I88" s="831">
        <v>1945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5921</v>
      </c>
      <c r="B89" s="822" t="s">
        <v>5824</v>
      </c>
      <c r="C89" s="822" t="s">
        <v>5735</v>
      </c>
      <c r="D89" s="822" t="s">
        <v>5857</v>
      </c>
      <c r="E89" s="822" t="s">
        <v>5858</v>
      </c>
      <c r="F89" s="831"/>
      <c r="G89" s="831"/>
      <c r="H89" s="831"/>
      <c r="I89" s="831"/>
      <c r="J89" s="831">
        <v>1</v>
      </c>
      <c r="K89" s="831">
        <v>358</v>
      </c>
      <c r="L89" s="831">
        <v>1</v>
      </c>
      <c r="M89" s="831">
        <v>358</v>
      </c>
      <c r="N89" s="831"/>
      <c r="O89" s="831"/>
      <c r="P89" s="827"/>
      <c r="Q89" s="832"/>
    </row>
    <row r="90" spans="1:17" ht="14.45" customHeight="1" x14ac:dyDescent="0.2">
      <c r="A90" s="821" t="s">
        <v>5921</v>
      </c>
      <c r="B90" s="822" t="s">
        <v>5824</v>
      </c>
      <c r="C90" s="822" t="s">
        <v>5735</v>
      </c>
      <c r="D90" s="822" t="s">
        <v>5782</v>
      </c>
      <c r="E90" s="822" t="s">
        <v>5783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117</v>
      </c>
      <c r="P90" s="827"/>
      <c r="Q90" s="832">
        <v>117</v>
      </c>
    </row>
    <row r="91" spans="1:17" ht="14.45" customHeight="1" x14ac:dyDescent="0.2">
      <c r="A91" s="821" t="s">
        <v>5922</v>
      </c>
      <c r="B91" s="822" t="s">
        <v>5436</v>
      </c>
      <c r="C91" s="822" t="s">
        <v>5437</v>
      </c>
      <c r="D91" s="822" t="s">
        <v>5483</v>
      </c>
      <c r="E91" s="822" t="s">
        <v>3632</v>
      </c>
      <c r="F91" s="831"/>
      <c r="G91" s="831"/>
      <c r="H91" s="831"/>
      <c r="I91" s="831"/>
      <c r="J91" s="831"/>
      <c r="K91" s="831"/>
      <c r="L91" s="831"/>
      <c r="M91" s="831"/>
      <c r="N91" s="831">
        <v>0.36</v>
      </c>
      <c r="O91" s="831">
        <v>247.02</v>
      </c>
      <c r="P91" s="827"/>
      <c r="Q91" s="832">
        <v>686.16666666666674</v>
      </c>
    </row>
    <row r="92" spans="1:17" ht="14.45" customHeight="1" x14ac:dyDescent="0.2">
      <c r="A92" s="821" t="s">
        <v>5922</v>
      </c>
      <c r="B92" s="822" t="s">
        <v>5436</v>
      </c>
      <c r="C92" s="822" t="s">
        <v>5437</v>
      </c>
      <c r="D92" s="822" t="s">
        <v>5484</v>
      </c>
      <c r="E92" s="822" t="s">
        <v>3632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171.55</v>
      </c>
      <c r="P92" s="827"/>
      <c r="Q92" s="832">
        <v>171.55</v>
      </c>
    </row>
    <row r="93" spans="1:17" ht="14.45" customHeight="1" x14ac:dyDescent="0.2">
      <c r="A93" s="821" t="s">
        <v>5922</v>
      </c>
      <c r="B93" s="822" t="s">
        <v>5436</v>
      </c>
      <c r="C93" s="822" t="s">
        <v>5437</v>
      </c>
      <c r="D93" s="822" t="s">
        <v>5485</v>
      </c>
      <c r="E93" s="822" t="s">
        <v>3632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343.09</v>
      </c>
      <c r="P93" s="827"/>
      <c r="Q93" s="832">
        <v>343.09</v>
      </c>
    </row>
    <row r="94" spans="1:17" ht="14.45" customHeight="1" x14ac:dyDescent="0.2">
      <c r="A94" s="821" t="s">
        <v>5922</v>
      </c>
      <c r="B94" s="822" t="s">
        <v>5436</v>
      </c>
      <c r="C94" s="822" t="s">
        <v>5437</v>
      </c>
      <c r="D94" s="822" t="s">
        <v>5615</v>
      </c>
      <c r="E94" s="822" t="s">
        <v>845</v>
      </c>
      <c r="F94" s="831"/>
      <c r="G94" s="831"/>
      <c r="H94" s="831"/>
      <c r="I94" s="831"/>
      <c r="J94" s="831"/>
      <c r="K94" s="831"/>
      <c r="L94" s="831"/>
      <c r="M94" s="831"/>
      <c r="N94" s="831">
        <v>4.2</v>
      </c>
      <c r="O94" s="831">
        <v>895.27</v>
      </c>
      <c r="P94" s="827"/>
      <c r="Q94" s="832">
        <v>213.15952380952379</v>
      </c>
    </row>
    <row r="95" spans="1:17" ht="14.45" customHeight="1" x14ac:dyDescent="0.2">
      <c r="A95" s="821" t="s">
        <v>5922</v>
      </c>
      <c r="B95" s="822" t="s">
        <v>5436</v>
      </c>
      <c r="C95" s="822" t="s">
        <v>5437</v>
      </c>
      <c r="D95" s="822" t="s">
        <v>5616</v>
      </c>
      <c r="E95" s="822" t="s">
        <v>845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72.92</v>
      </c>
      <c r="P95" s="827"/>
      <c r="Q95" s="832">
        <v>72.92</v>
      </c>
    </row>
    <row r="96" spans="1:17" ht="14.45" customHeight="1" x14ac:dyDescent="0.2">
      <c r="A96" s="821" t="s">
        <v>5922</v>
      </c>
      <c r="B96" s="822" t="s">
        <v>5436</v>
      </c>
      <c r="C96" s="822" t="s">
        <v>5703</v>
      </c>
      <c r="D96" s="822" t="s">
        <v>5714</v>
      </c>
      <c r="E96" s="822" t="s">
        <v>5715</v>
      </c>
      <c r="F96" s="831"/>
      <c r="G96" s="831"/>
      <c r="H96" s="831"/>
      <c r="I96" s="831"/>
      <c r="J96" s="831"/>
      <c r="K96" s="831"/>
      <c r="L96" s="831"/>
      <c r="M96" s="831"/>
      <c r="N96" s="831">
        <v>2</v>
      </c>
      <c r="O96" s="831">
        <v>358.6</v>
      </c>
      <c r="P96" s="827"/>
      <c r="Q96" s="832">
        <v>179.3</v>
      </c>
    </row>
    <row r="97" spans="1:17" ht="14.45" customHeight="1" x14ac:dyDescent="0.2">
      <c r="A97" s="821" t="s">
        <v>5922</v>
      </c>
      <c r="B97" s="822" t="s">
        <v>5436</v>
      </c>
      <c r="C97" s="822" t="s">
        <v>5703</v>
      </c>
      <c r="D97" s="822" t="s">
        <v>5722</v>
      </c>
      <c r="E97" s="822" t="s">
        <v>5721</v>
      </c>
      <c r="F97" s="831"/>
      <c r="G97" s="831"/>
      <c r="H97" s="831"/>
      <c r="I97" s="831"/>
      <c r="J97" s="831"/>
      <c r="K97" s="831"/>
      <c r="L97" s="831"/>
      <c r="M97" s="831"/>
      <c r="N97" s="831">
        <v>4</v>
      </c>
      <c r="O97" s="831">
        <v>303.88</v>
      </c>
      <c r="P97" s="827"/>
      <c r="Q97" s="832">
        <v>75.97</v>
      </c>
    </row>
    <row r="98" spans="1:17" ht="14.45" customHeight="1" x14ac:dyDescent="0.2">
      <c r="A98" s="821" t="s">
        <v>5922</v>
      </c>
      <c r="B98" s="822" t="s">
        <v>5436</v>
      </c>
      <c r="C98" s="822" t="s">
        <v>5735</v>
      </c>
      <c r="D98" s="822" t="s">
        <v>5744</v>
      </c>
      <c r="E98" s="822" t="s">
        <v>5745</v>
      </c>
      <c r="F98" s="831">
        <v>1</v>
      </c>
      <c r="G98" s="831">
        <v>37</v>
      </c>
      <c r="H98" s="831"/>
      <c r="I98" s="831">
        <v>37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5922</v>
      </c>
      <c r="B99" s="822" t="s">
        <v>5436</v>
      </c>
      <c r="C99" s="822" t="s">
        <v>5735</v>
      </c>
      <c r="D99" s="822" t="s">
        <v>5750</v>
      </c>
      <c r="E99" s="822" t="s">
        <v>5751</v>
      </c>
      <c r="F99" s="831"/>
      <c r="G99" s="831"/>
      <c r="H99" s="831"/>
      <c r="I99" s="831"/>
      <c r="J99" s="831"/>
      <c r="K99" s="831"/>
      <c r="L99" s="831"/>
      <c r="M99" s="831"/>
      <c r="N99" s="831">
        <v>5</v>
      </c>
      <c r="O99" s="831">
        <v>900</v>
      </c>
      <c r="P99" s="827"/>
      <c r="Q99" s="832">
        <v>180</v>
      </c>
    </row>
    <row r="100" spans="1:17" ht="14.45" customHeight="1" x14ac:dyDescent="0.2">
      <c r="A100" s="821" t="s">
        <v>5922</v>
      </c>
      <c r="B100" s="822" t="s">
        <v>5436</v>
      </c>
      <c r="C100" s="822" t="s">
        <v>5735</v>
      </c>
      <c r="D100" s="822" t="s">
        <v>5758</v>
      </c>
      <c r="E100" s="822" t="s">
        <v>5759</v>
      </c>
      <c r="F100" s="831"/>
      <c r="G100" s="831"/>
      <c r="H100" s="831"/>
      <c r="I100" s="831"/>
      <c r="J100" s="831"/>
      <c r="K100" s="831"/>
      <c r="L100" s="831"/>
      <c r="M100" s="831"/>
      <c r="N100" s="831">
        <v>4</v>
      </c>
      <c r="O100" s="831">
        <v>984</v>
      </c>
      <c r="P100" s="827"/>
      <c r="Q100" s="832">
        <v>246</v>
      </c>
    </row>
    <row r="101" spans="1:17" ht="14.45" customHeight="1" x14ac:dyDescent="0.2">
      <c r="A101" s="821" t="s">
        <v>5922</v>
      </c>
      <c r="B101" s="822" t="s">
        <v>5436</v>
      </c>
      <c r="C101" s="822" t="s">
        <v>5735</v>
      </c>
      <c r="D101" s="822" t="s">
        <v>5782</v>
      </c>
      <c r="E101" s="822" t="s">
        <v>5783</v>
      </c>
      <c r="F101" s="831"/>
      <c r="G101" s="831"/>
      <c r="H101" s="831"/>
      <c r="I101" s="831"/>
      <c r="J101" s="831">
        <v>1</v>
      </c>
      <c r="K101" s="831">
        <v>116</v>
      </c>
      <c r="L101" s="831">
        <v>1</v>
      </c>
      <c r="M101" s="831">
        <v>116</v>
      </c>
      <c r="N101" s="831"/>
      <c r="O101" s="831"/>
      <c r="P101" s="827"/>
      <c r="Q101" s="832"/>
    </row>
    <row r="102" spans="1:17" ht="14.45" customHeight="1" x14ac:dyDescent="0.2">
      <c r="A102" s="821" t="s">
        <v>5922</v>
      </c>
      <c r="B102" s="822" t="s">
        <v>5824</v>
      </c>
      <c r="C102" s="822" t="s">
        <v>5735</v>
      </c>
      <c r="D102" s="822" t="s">
        <v>5744</v>
      </c>
      <c r="E102" s="822" t="s">
        <v>5745</v>
      </c>
      <c r="F102" s="831">
        <v>4</v>
      </c>
      <c r="G102" s="831">
        <v>148</v>
      </c>
      <c r="H102" s="831"/>
      <c r="I102" s="831">
        <v>37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5922</v>
      </c>
      <c r="B103" s="822" t="s">
        <v>5824</v>
      </c>
      <c r="C103" s="822" t="s">
        <v>5735</v>
      </c>
      <c r="D103" s="822" t="s">
        <v>5752</v>
      </c>
      <c r="E103" s="822" t="s">
        <v>5753</v>
      </c>
      <c r="F103" s="831">
        <v>1</v>
      </c>
      <c r="G103" s="831">
        <v>178</v>
      </c>
      <c r="H103" s="831">
        <v>0.994413407821229</v>
      </c>
      <c r="I103" s="831">
        <v>178</v>
      </c>
      <c r="J103" s="831">
        <v>1</v>
      </c>
      <c r="K103" s="831">
        <v>179</v>
      </c>
      <c r="L103" s="831">
        <v>1</v>
      </c>
      <c r="M103" s="831">
        <v>179</v>
      </c>
      <c r="N103" s="831"/>
      <c r="O103" s="831"/>
      <c r="P103" s="827"/>
      <c r="Q103" s="832"/>
    </row>
    <row r="104" spans="1:17" ht="14.45" customHeight="1" x14ac:dyDescent="0.2">
      <c r="A104" s="821" t="s">
        <v>5922</v>
      </c>
      <c r="B104" s="822" t="s">
        <v>5824</v>
      </c>
      <c r="C104" s="822" t="s">
        <v>5735</v>
      </c>
      <c r="D104" s="822" t="s">
        <v>5853</v>
      </c>
      <c r="E104" s="822" t="s">
        <v>5854</v>
      </c>
      <c r="F104" s="831">
        <v>10</v>
      </c>
      <c r="G104" s="831">
        <v>8790</v>
      </c>
      <c r="H104" s="831"/>
      <c r="I104" s="831">
        <v>879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5922</v>
      </c>
      <c r="B105" s="822" t="s">
        <v>5824</v>
      </c>
      <c r="C105" s="822" t="s">
        <v>5735</v>
      </c>
      <c r="D105" s="822" t="s">
        <v>5857</v>
      </c>
      <c r="E105" s="822" t="s">
        <v>5858</v>
      </c>
      <c r="F105" s="831">
        <v>1</v>
      </c>
      <c r="G105" s="831">
        <v>355</v>
      </c>
      <c r="H105" s="831"/>
      <c r="I105" s="831">
        <v>355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5922</v>
      </c>
      <c r="B106" s="822" t="s">
        <v>5824</v>
      </c>
      <c r="C106" s="822" t="s">
        <v>5735</v>
      </c>
      <c r="D106" s="822" t="s">
        <v>5865</v>
      </c>
      <c r="E106" s="822" t="s">
        <v>5866</v>
      </c>
      <c r="F106" s="831">
        <v>2</v>
      </c>
      <c r="G106" s="831">
        <v>3890</v>
      </c>
      <c r="H106" s="831"/>
      <c r="I106" s="831">
        <v>1945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5923</v>
      </c>
      <c r="B107" s="822" t="s">
        <v>5824</v>
      </c>
      <c r="C107" s="822" t="s">
        <v>5703</v>
      </c>
      <c r="D107" s="822" t="s">
        <v>5832</v>
      </c>
      <c r="E107" s="822" t="s">
        <v>5833</v>
      </c>
      <c r="F107" s="831">
        <v>1</v>
      </c>
      <c r="G107" s="831">
        <v>1021.77</v>
      </c>
      <c r="H107" s="831"/>
      <c r="I107" s="831">
        <v>1021.77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5923</v>
      </c>
      <c r="B108" s="822" t="s">
        <v>5824</v>
      </c>
      <c r="C108" s="822" t="s">
        <v>5735</v>
      </c>
      <c r="D108" s="822" t="s">
        <v>5752</v>
      </c>
      <c r="E108" s="822" t="s">
        <v>5753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180</v>
      </c>
      <c r="P108" s="827"/>
      <c r="Q108" s="832">
        <v>180</v>
      </c>
    </row>
    <row r="109" spans="1:17" ht="14.45" customHeight="1" x14ac:dyDescent="0.2">
      <c r="A109" s="821" t="s">
        <v>5923</v>
      </c>
      <c r="B109" s="822" t="s">
        <v>5824</v>
      </c>
      <c r="C109" s="822" t="s">
        <v>5735</v>
      </c>
      <c r="D109" s="822" t="s">
        <v>5841</v>
      </c>
      <c r="E109" s="822" t="s">
        <v>5842</v>
      </c>
      <c r="F109" s="831">
        <v>1</v>
      </c>
      <c r="G109" s="831">
        <v>1243</v>
      </c>
      <c r="H109" s="831"/>
      <c r="I109" s="831">
        <v>1243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5923</v>
      </c>
      <c r="B110" s="822" t="s">
        <v>5824</v>
      </c>
      <c r="C110" s="822" t="s">
        <v>5735</v>
      </c>
      <c r="D110" s="822" t="s">
        <v>5843</v>
      </c>
      <c r="E110" s="822" t="s">
        <v>5844</v>
      </c>
      <c r="F110" s="831">
        <v>4</v>
      </c>
      <c r="G110" s="831">
        <v>2860</v>
      </c>
      <c r="H110" s="831"/>
      <c r="I110" s="831">
        <v>715</v>
      </c>
      <c r="J110" s="831"/>
      <c r="K110" s="831"/>
      <c r="L110" s="831"/>
      <c r="M110" s="831"/>
      <c r="N110" s="831">
        <v>6</v>
      </c>
      <c r="O110" s="831">
        <v>4296</v>
      </c>
      <c r="P110" s="827"/>
      <c r="Q110" s="832">
        <v>716</v>
      </c>
    </row>
    <row r="111" spans="1:17" ht="14.45" customHeight="1" x14ac:dyDescent="0.2">
      <c r="A111" s="821" t="s">
        <v>5923</v>
      </c>
      <c r="B111" s="822" t="s">
        <v>5824</v>
      </c>
      <c r="C111" s="822" t="s">
        <v>5735</v>
      </c>
      <c r="D111" s="822" t="s">
        <v>5849</v>
      </c>
      <c r="E111" s="822" t="s">
        <v>5850</v>
      </c>
      <c r="F111" s="831">
        <v>2</v>
      </c>
      <c r="G111" s="831">
        <v>258</v>
      </c>
      <c r="H111" s="831"/>
      <c r="I111" s="831">
        <v>129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5923</v>
      </c>
      <c r="B112" s="822" t="s">
        <v>5824</v>
      </c>
      <c r="C112" s="822" t="s">
        <v>5735</v>
      </c>
      <c r="D112" s="822" t="s">
        <v>5851</v>
      </c>
      <c r="E112" s="822" t="s">
        <v>5852</v>
      </c>
      <c r="F112" s="831">
        <v>1</v>
      </c>
      <c r="G112" s="831">
        <v>724</v>
      </c>
      <c r="H112" s="831"/>
      <c r="I112" s="831">
        <v>724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5923</v>
      </c>
      <c r="B113" s="822" t="s">
        <v>5824</v>
      </c>
      <c r="C113" s="822" t="s">
        <v>5735</v>
      </c>
      <c r="D113" s="822" t="s">
        <v>5857</v>
      </c>
      <c r="E113" s="822" t="s">
        <v>5858</v>
      </c>
      <c r="F113" s="831">
        <v>1</v>
      </c>
      <c r="G113" s="831">
        <v>355</v>
      </c>
      <c r="H113" s="831"/>
      <c r="I113" s="831">
        <v>355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5923</v>
      </c>
      <c r="B114" s="822" t="s">
        <v>5824</v>
      </c>
      <c r="C114" s="822" t="s">
        <v>5735</v>
      </c>
      <c r="D114" s="822" t="s">
        <v>5865</v>
      </c>
      <c r="E114" s="822" t="s">
        <v>5866</v>
      </c>
      <c r="F114" s="831">
        <v>2</v>
      </c>
      <c r="G114" s="831">
        <v>3890</v>
      </c>
      <c r="H114" s="831"/>
      <c r="I114" s="831">
        <v>1945</v>
      </c>
      <c r="J114" s="831"/>
      <c r="K114" s="831"/>
      <c r="L114" s="831"/>
      <c r="M114" s="831"/>
      <c r="N114" s="831">
        <v>3</v>
      </c>
      <c r="O114" s="831">
        <v>5862</v>
      </c>
      <c r="P114" s="827"/>
      <c r="Q114" s="832">
        <v>1954</v>
      </c>
    </row>
    <row r="115" spans="1:17" ht="14.45" customHeight="1" x14ac:dyDescent="0.2">
      <c r="A115" s="821" t="s">
        <v>5924</v>
      </c>
      <c r="B115" s="822" t="s">
        <v>5436</v>
      </c>
      <c r="C115" s="822" t="s">
        <v>5735</v>
      </c>
      <c r="D115" s="822" t="s">
        <v>5750</v>
      </c>
      <c r="E115" s="822" t="s">
        <v>5751</v>
      </c>
      <c r="F115" s="831"/>
      <c r="G115" s="831"/>
      <c r="H115" s="831"/>
      <c r="I115" s="831"/>
      <c r="J115" s="831">
        <v>1</v>
      </c>
      <c r="K115" s="831">
        <v>179</v>
      </c>
      <c r="L115" s="831">
        <v>1</v>
      </c>
      <c r="M115" s="831">
        <v>179</v>
      </c>
      <c r="N115" s="831"/>
      <c r="O115" s="831"/>
      <c r="P115" s="827"/>
      <c r="Q115" s="832"/>
    </row>
    <row r="116" spans="1:17" ht="14.45" customHeight="1" x14ac:dyDescent="0.2">
      <c r="A116" s="821" t="s">
        <v>5924</v>
      </c>
      <c r="B116" s="822" t="s">
        <v>5824</v>
      </c>
      <c r="C116" s="822" t="s">
        <v>5735</v>
      </c>
      <c r="D116" s="822" t="s">
        <v>5744</v>
      </c>
      <c r="E116" s="822" t="s">
        <v>5745</v>
      </c>
      <c r="F116" s="831">
        <v>3</v>
      </c>
      <c r="G116" s="831">
        <v>111</v>
      </c>
      <c r="H116" s="831"/>
      <c r="I116" s="831">
        <v>37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5924</v>
      </c>
      <c r="B117" s="822" t="s">
        <v>5824</v>
      </c>
      <c r="C117" s="822" t="s">
        <v>5735</v>
      </c>
      <c r="D117" s="822" t="s">
        <v>5752</v>
      </c>
      <c r="E117" s="822" t="s">
        <v>5753</v>
      </c>
      <c r="F117" s="831">
        <v>1</v>
      </c>
      <c r="G117" s="831">
        <v>178</v>
      </c>
      <c r="H117" s="831"/>
      <c r="I117" s="831">
        <v>178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5924</v>
      </c>
      <c r="B118" s="822" t="s">
        <v>5824</v>
      </c>
      <c r="C118" s="822" t="s">
        <v>5735</v>
      </c>
      <c r="D118" s="822" t="s">
        <v>5843</v>
      </c>
      <c r="E118" s="822" t="s">
        <v>5844</v>
      </c>
      <c r="F118" s="831">
        <v>7</v>
      </c>
      <c r="G118" s="831">
        <v>5005</v>
      </c>
      <c r="H118" s="831"/>
      <c r="I118" s="831">
        <v>715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5924</v>
      </c>
      <c r="B119" s="822" t="s">
        <v>5824</v>
      </c>
      <c r="C119" s="822" t="s">
        <v>5735</v>
      </c>
      <c r="D119" s="822" t="s">
        <v>5849</v>
      </c>
      <c r="E119" s="822" t="s">
        <v>5850</v>
      </c>
      <c r="F119" s="831">
        <v>2</v>
      </c>
      <c r="G119" s="831">
        <v>258</v>
      </c>
      <c r="H119" s="831"/>
      <c r="I119" s="831">
        <v>129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5924</v>
      </c>
      <c r="B120" s="822" t="s">
        <v>5824</v>
      </c>
      <c r="C120" s="822" t="s">
        <v>5735</v>
      </c>
      <c r="D120" s="822" t="s">
        <v>5861</v>
      </c>
      <c r="E120" s="822" t="s">
        <v>5862</v>
      </c>
      <c r="F120" s="831">
        <v>2</v>
      </c>
      <c r="G120" s="831">
        <v>1080</v>
      </c>
      <c r="H120" s="831"/>
      <c r="I120" s="831">
        <v>540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5924</v>
      </c>
      <c r="B121" s="822" t="s">
        <v>5824</v>
      </c>
      <c r="C121" s="822" t="s">
        <v>5735</v>
      </c>
      <c r="D121" s="822" t="s">
        <v>5865</v>
      </c>
      <c r="E121" s="822" t="s">
        <v>5866</v>
      </c>
      <c r="F121" s="831">
        <v>2</v>
      </c>
      <c r="G121" s="831">
        <v>3890</v>
      </c>
      <c r="H121" s="831"/>
      <c r="I121" s="831">
        <v>1945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5925</v>
      </c>
      <c r="B122" s="822" t="s">
        <v>5436</v>
      </c>
      <c r="C122" s="822" t="s">
        <v>5735</v>
      </c>
      <c r="D122" s="822" t="s">
        <v>5744</v>
      </c>
      <c r="E122" s="822" t="s">
        <v>5745</v>
      </c>
      <c r="F122" s="831">
        <v>2</v>
      </c>
      <c r="G122" s="831">
        <v>74</v>
      </c>
      <c r="H122" s="831"/>
      <c r="I122" s="831">
        <v>37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5925</v>
      </c>
      <c r="B123" s="822" t="s">
        <v>5436</v>
      </c>
      <c r="C123" s="822" t="s">
        <v>5735</v>
      </c>
      <c r="D123" s="822" t="s">
        <v>5774</v>
      </c>
      <c r="E123" s="822" t="s">
        <v>5775</v>
      </c>
      <c r="F123" s="831">
        <v>1</v>
      </c>
      <c r="G123" s="831">
        <v>355</v>
      </c>
      <c r="H123" s="831">
        <v>0.99162011173184361</v>
      </c>
      <c r="I123" s="831">
        <v>355</v>
      </c>
      <c r="J123" s="831">
        <v>1</v>
      </c>
      <c r="K123" s="831">
        <v>358</v>
      </c>
      <c r="L123" s="831">
        <v>1</v>
      </c>
      <c r="M123" s="831">
        <v>358</v>
      </c>
      <c r="N123" s="831">
        <v>2</v>
      </c>
      <c r="O123" s="831">
        <v>720</v>
      </c>
      <c r="P123" s="827">
        <v>2.011173184357542</v>
      </c>
      <c r="Q123" s="832">
        <v>360</v>
      </c>
    </row>
    <row r="124" spans="1:17" ht="14.45" customHeight="1" x14ac:dyDescent="0.2">
      <c r="A124" s="821" t="s">
        <v>5925</v>
      </c>
      <c r="B124" s="822" t="s">
        <v>5436</v>
      </c>
      <c r="C124" s="822" t="s">
        <v>5735</v>
      </c>
      <c r="D124" s="822" t="s">
        <v>5782</v>
      </c>
      <c r="E124" s="822" t="s">
        <v>5783</v>
      </c>
      <c r="F124" s="831"/>
      <c r="G124" s="831"/>
      <c r="H124" s="831"/>
      <c r="I124" s="831"/>
      <c r="J124" s="831"/>
      <c r="K124" s="831"/>
      <c r="L124" s="831"/>
      <c r="M124" s="831"/>
      <c r="N124" s="831">
        <v>3</v>
      </c>
      <c r="O124" s="831">
        <v>351</v>
      </c>
      <c r="P124" s="827"/>
      <c r="Q124" s="832">
        <v>117</v>
      </c>
    </row>
    <row r="125" spans="1:17" ht="14.45" customHeight="1" x14ac:dyDescent="0.2">
      <c r="A125" s="821" t="s">
        <v>5925</v>
      </c>
      <c r="B125" s="822" t="s">
        <v>5824</v>
      </c>
      <c r="C125" s="822" t="s">
        <v>5735</v>
      </c>
      <c r="D125" s="822" t="s">
        <v>5744</v>
      </c>
      <c r="E125" s="822" t="s">
        <v>5745</v>
      </c>
      <c r="F125" s="831">
        <v>1</v>
      </c>
      <c r="G125" s="831">
        <v>37</v>
      </c>
      <c r="H125" s="831">
        <v>0.97368421052631582</v>
      </c>
      <c r="I125" s="831">
        <v>37</v>
      </c>
      <c r="J125" s="831">
        <v>1</v>
      </c>
      <c r="K125" s="831">
        <v>38</v>
      </c>
      <c r="L125" s="831">
        <v>1</v>
      </c>
      <c r="M125" s="831">
        <v>38</v>
      </c>
      <c r="N125" s="831"/>
      <c r="O125" s="831"/>
      <c r="P125" s="827"/>
      <c r="Q125" s="832"/>
    </row>
    <row r="126" spans="1:17" ht="14.45" customHeight="1" x14ac:dyDescent="0.2">
      <c r="A126" s="821" t="s">
        <v>5925</v>
      </c>
      <c r="B126" s="822" t="s">
        <v>5824</v>
      </c>
      <c r="C126" s="822" t="s">
        <v>5735</v>
      </c>
      <c r="D126" s="822" t="s">
        <v>5752</v>
      </c>
      <c r="E126" s="822" t="s">
        <v>5753</v>
      </c>
      <c r="F126" s="831">
        <v>1</v>
      </c>
      <c r="G126" s="831">
        <v>178</v>
      </c>
      <c r="H126" s="831">
        <v>0.994413407821229</v>
      </c>
      <c r="I126" s="831">
        <v>178</v>
      </c>
      <c r="J126" s="831">
        <v>1</v>
      </c>
      <c r="K126" s="831">
        <v>179</v>
      </c>
      <c r="L126" s="831">
        <v>1</v>
      </c>
      <c r="M126" s="831">
        <v>179</v>
      </c>
      <c r="N126" s="831"/>
      <c r="O126" s="831"/>
      <c r="P126" s="827"/>
      <c r="Q126" s="832"/>
    </row>
    <row r="127" spans="1:17" ht="14.45" customHeight="1" x14ac:dyDescent="0.2">
      <c r="A127" s="821" t="s">
        <v>5925</v>
      </c>
      <c r="B127" s="822" t="s">
        <v>5824</v>
      </c>
      <c r="C127" s="822" t="s">
        <v>5735</v>
      </c>
      <c r="D127" s="822" t="s">
        <v>5843</v>
      </c>
      <c r="E127" s="822" t="s">
        <v>5844</v>
      </c>
      <c r="F127" s="831"/>
      <c r="G127" s="831"/>
      <c r="H127" s="831"/>
      <c r="I127" s="831"/>
      <c r="J127" s="831">
        <v>10</v>
      </c>
      <c r="K127" s="831">
        <v>7150</v>
      </c>
      <c r="L127" s="831">
        <v>1</v>
      </c>
      <c r="M127" s="831">
        <v>715</v>
      </c>
      <c r="N127" s="831"/>
      <c r="O127" s="831"/>
      <c r="P127" s="827"/>
      <c r="Q127" s="832"/>
    </row>
    <row r="128" spans="1:17" ht="14.45" customHeight="1" x14ac:dyDescent="0.2">
      <c r="A128" s="821" t="s">
        <v>5925</v>
      </c>
      <c r="B128" s="822" t="s">
        <v>5824</v>
      </c>
      <c r="C128" s="822" t="s">
        <v>5735</v>
      </c>
      <c r="D128" s="822" t="s">
        <v>5857</v>
      </c>
      <c r="E128" s="822" t="s">
        <v>5858</v>
      </c>
      <c r="F128" s="831"/>
      <c r="G128" s="831"/>
      <c r="H128" s="831"/>
      <c r="I128" s="831"/>
      <c r="J128" s="831"/>
      <c r="K128" s="831"/>
      <c r="L128" s="831"/>
      <c r="M128" s="831"/>
      <c r="N128" s="831">
        <v>2</v>
      </c>
      <c r="O128" s="831">
        <v>720</v>
      </c>
      <c r="P128" s="827"/>
      <c r="Q128" s="832">
        <v>360</v>
      </c>
    </row>
    <row r="129" spans="1:17" ht="14.45" customHeight="1" x14ac:dyDescent="0.2">
      <c r="A129" s="821" t="s">
        <v>5926</v>
      </c>
      <c r="B129" s="822" t="s">
        <v>5436</v>
      </c>
      <c r="C129" s="822" t="s">
        <v>5735</v>
      </c>
      <c r="D129" s="822" t="s">
        <v>5744</v>
      </c>
      <c r="E129" s="822" t="s">
        <v>5745</v>
      </c>
      <c r="F129" s="831">
        <v>2</v>
      </c>
      <c r="G129" s="831">
        <v>74</v>
      </c>
      <c r="H129" s="831">
        <v>1.9473684210526316</v>
      </c>
      <c r="I129" s="831">
        <v>37</v>
      </c>
      <c r="J129" s="831">
        <v>1</v>
      </c>
      <c r="K129" s="831">
        <v>38</v>
      </c>
      <c r="L129" s="831">
        <v>1</v>
      </c>
      <c r="M129" s="831">
        <v>38</v>
      </c>
      <c r="N129" s="831"/>
      <c r="O129" s="831"/>
      <c r="P129" s="827"/>
      <c r="Q129" s="832"/>
    </row>
    <row r="130" spans="1:17" ht="14.45" customHeight="1" x14ac:dyDescent="0.2">
      <c r="A130" s="821" t="s">
        <v>5926</v>
      </c>
      <c r="B130" s="822" t="s">
        <v>5436</v>
      </c>
      <c r="C130" s="822" t="s">
        <v>5735</v>
      </c>
      <c r="D130" s="822" t="s">
        <v>5750</v>
      </c>
      <c r="E130" s="822" t="s">
        <v>5751</v>
      </c>
      <c r="F130" s="831"/>
      <c r="G130" s="831"/>
      <c r="H130" s="831"/>
      <c r="I130" s="831"/>
      <c r="J130" s="831">
        <v>2</v>
      </c>
      <c r="K130" s="831">
        <v>358</v>
      </c>
      <c r="L130" s="831">
        <v>1</v>
      </c>
      <c r="M130" s="831">
        <v>179</v>
      </c>
      <c r="N130" s="831"/>
      <c r="O130" s="831"/>
      <c r="P130" s="827"/>
      <c r="Q130" s="832"/>
    </row>
    <row r="131" spans="1:17" ht="14.45" customHeight="1" x14ac:dyDescent="0.2">
      <c r="A131" s="821" t="s">
        <v>5926</v>
      </c>
      <c r="B131" s="822" t="s">
        <v>5436</v>
      </c>
      <c r="C131" s="822" t="s">
        <v>5735</v>
      </c>
      <c r="D131" s="822" t="s">
        <v>5758</v>
      </c>
      <c r="E131" s="822" t="s">
        <v>5759</v>
      </c>
      <c r="F131" s="831"/>
      <c r="G131" s="831"/>
      <c r="H131" s="831"/>
      <c r="I131" s="831"/>
      <c r="J131" s="831">
        <v>1</v>
      </c>
      <c r="K131" s="831">
        <v>245</v>
      </c>
      <c r="L131" s="831">
        <v>1</v>
      </c>
      <c r="M131" s="831">
        <v>245</v>
      </c>
      <c r="N131" s="831"/>
      <c r="O131" s="831"/>
      <c r="P131" s="827"/>
      <c r="Q131" s="832"/>
    </row>
    <row r="132" spans="1:17" ht="14.45" customHeight="1" x14ac:dyDescent="0.2">
      <c r="A132" s="821" t="s">
        <v>5926</v>
      </c>
      <c r="B132" s="822" t="s">
        <v>5436</v>
      </c>
      <c r="C132" s="822" t="s">
        <v>5735</v>
      </c>
      <c r="D132" s="822" t="s">
        <v>5782</v>
      </c>
      <c r="E132" s="822" t="s">
        <v>5783</v>
      </c>
      <c r="F132" s="831">
        <v>1</v>
      </c>
      <c r="G132" s="831">
        <v>116</v>
      </c>
      <c r="H132" s="831"/>
      <c r="I132" s="831">
        <v>116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5926</v>
      </c>
      <c r="B133" s="822" t="s">
        <v>5824</v>
      </c>
      <c r="C133" s="822" t="s">
        <v>5703</v>
      </c>
      <c r="D133" s="822" t="s">
        <v>5836</v>
      </c>
      <c r="E133" s="822" t="s">
        <v>5837</v>
      </c>
      <c r="F133" s="831"/>
      <c r="G133" s="831"/>
      <c r="H133" s="831"/>
      <c r="I133" s="831"/>
      <c r="J133" s="831">
        <v>1</v>
      </c>
      <c r="K133" s="831">
        <v>2950.46</v>
      </c>
      <c r="L133" s="831">
        <v>1</v>
      </c>
      <c r="M133" s="831">
        <v>2950.46</v>
      </c>
      <c r="N133" s="831"/>
      <c r="O133" s="831"/>
      <c r="P133" s="827"/>
      <c r="Q133" s="832"/>
    </row>
    <row r="134" spans="1:17" ht="14.45" customHeight="1" x14ac:dyDescent="0.2">
      <c r="A134" s="821" t="s">
        <v>5926</v>
      </c>
      <c r="B134" s="822" t="s">
        <v>5824</v>
      </c>
      <c r="C134" s="822" t="s">
        <v>5735</v>
      </c>
      <c r="D134" s="822" t="s">
        <v>5744</v>
      </c>
      <c r="E134" s="822" t="s">
        <v>5745</v>
      </c>
      <c r="F134" s="831">
        <v>5</v>
      </c>
      <c r="G134" s="831">
        <v>185</v>
      </c>
      <c r="H134" s="831">
        <v>4.8684210526315788</v>
      </c>
      <c r="I134" s="831">
        <v>37</v>
      </c>
      <c r="J134" s="831">
        <v>1</v>
      </c>
      <c r="K134" s="831">
        <v>38</v>
      </c>
      <c r="L134" s="831">
        <v>1</v>
      </c>
      <c r="M134" s="831">
        <v>38</v>
      </c>
      <c r="N134" s="831"/>
      <c r="O134" s="831"/>
      <c r="P134" s="827"/>
      <c r="Q134" s="832"/>
    </row>
    <row r="135" spans="1:17" ht="14.45" customHeight="1" x14ac:dyDescent="0.2">
      <c r="A135" s="821" t="s">
        <v>5926</v>
      </c>
      <c r="B135" s="822" t="s">
        <v>5824</v>
      </c>
      <c r="C135" s="822" t="s">
        <v>5735</v>
      </c>
      <c r="D135" s="822" t="s">
        <v>5752</v>
      </c>
      <c r="E135" s="822" t="s">
        <v>5753</v>
      </c>
      <c r="F135" s="831">
        <v>2</v>
      </c>
      <c r="G135" s="831">
        <v>356</v>
      </c>
      <c r="H135" s="831">
        <v>0.4972067039106145</v>
      </c>
      <c r="I135" s="831">
        <v>178</v>
      </c>
      <c r="J135" s="831">
        <v>4</v>
      </c>
      <c r="K135" s="831">
        <v>716</v>
      </c>
      <c r="L135" s="831">
        <v>1</v>
      </c>
      <c r="M135" s="831">
        <v>179</v>
      </c>
      <c r="N135" s="831">
        <v>2</v>
      </c>
      <c r="O135" s="831">
        <v>360</v>
      </c>
      <c r="P135" s="827">
        <v>0.5027932960893855</v>
      </c>
      <c r="Q135" s="832">
        <v>180</v>
      </c>
    </row>
    <row r="136" spans="1:17" ht="14.45" customHeight="1" x14ac:dyDescent="0.2">
      <c r="A136" s="821" t="s">
        <v>5926</v>
      </c>
      <c r="B136" s="822" t="s">
        <v>5824</v>
      </c>
      <c r="C136" s="822" t="s">
        <v>5735</v>
      </c>
      <c r="D136" s="822" t="s">
        <v>5851</v>
      </c>
      <c r="E136" s="822" t="s">
        <v>5852</v>
      </c>
      <c r="F136" s="831"/>
      <c r="G136" s="831"/>
      <c r="H136" s="831"/>
      <c r="I136" s="831"/>
      <c r="J136" s="831">
        <v>1</v>
      </c>
      <c r="K136" s="831">
        <v>732</v>
      </c>
      <c r="L136" s="831">
        <v>1</v>
      </c>
      <c r="M136" s="831">
        <v>732</v>
      </c>
      <c r="N136" s="831"/>
      <c r="O136" s="831"/>
      <c r="P136" s="827"/>
      <c r="Q136" s="832"/>
    </row>
    <row r="137" spans="1:17" ht="14.45" customHeight="1" x14ac:dyDescent="0.2">
      <c r="A137" s="821" t="s">
        <v>5926</v>
      </c>
      <c r="B137" s="822" t="s">
        <v>5824</v>
      </c>
      <c r="C137" s="822" t="s">
        <v>5735</v>
      </c>
      <c r="D137" s="822" t="s">
        <v>5859</v>
      </c>
      <c r="E137" s="822" t="s">
        <v>5860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711</v>
      </c>
      <c r="P137" s="827"/>
      <c r="Q137" s="832">
        <v>711</v>
      </c>
    </row>
    <row r="138" spans="1:17" ht="14.45" customHeight="1" x14ac:dyDescent="0.2">
      <c r="A138" s="821" t="s">
        <v>5926</v>
      </c>
      <c r="B138" s="822" t="s">
        <v>5824</v>
      </c>
      <c r="C138" s="822" t="s">
        <v>5735</v>
      </c>
      <c r="D138" s="822" t="s">
        <v>5782</v>
      </c>
      <c r="E138" s="822" t="s">
        <v>5783</v>
      </c>
      <c r="F138" s="831">
        <v>10</v>
      </c>
      <c r="G138" s="831">
        <v>1160</v>
      </c>
      <c r="H138" s="831">
        <v>0.83333333333333337</v>
      </c>
      <c r="I138" s="831">
        <v>116</v>
      </c>
      <c r="J138" s="831">
        <v>12</v>
      </c>
      <c r="K138" s="831">
        <v>1392</v>
      </c>
      <c r="L138" s="831">
        <v>1</v>
      </c>
      <c r="M138" s="831">
        <v>116</v>
      </c>
      <c r="N138" s="831">
        <v>12</v>
      </c>
      <c r="O138" s="831">
        <v>1404</v>
      </c>
      <c r="P138" s="827">
        <v>1.0086206896551724</v>
      </c>
      <c r="Q138" s="832">
        <v>117</v>
      </c>
    </row>
    <row r="139" spans="1:17" ht="14.45" customHeight="1" x14ac:dyDescent="0.2">
      <c r="A139" s="821" t="s">
        <v>5926</v>
      </c>
      <c r="B139" s="822" t="s">
        <v>5824</v>
      </c>
      <c r="C139" s="822" t="s">
        <v>5735</v>
      </c>
      <c r="D139" s="822" t="s">
        <v>5865</v>
      </c>
      <c r="E139" s="822" t="s">
        <v>5866</v>
      </c>
      <c r="F139" s="831"/>
      <c r="G139" s="831"/>
      <c r="H139" s="831"/>
      <c r="I139" s="831"/>
      <c r="J139" s="831">
        <v>1</v>
      </c>
      <c r="K139" s="831">
        <v>1950</v>
      </c>
      <c r="L139" s="831">
        <v>1</v>
      </c>
      <c r="M139" s="831">
        <v>1950</v>
      </c>
      <c r="N139" s="831"/>
      <c r="O139" s="831"/>
      <c r="P139" s="827"/>
      <c r="Q139" s="832"/>
    </row>
    <row r="140" spans="1:17" ht="14.45" customHeight="1" x14ac:dyDescent="0.2">
      <c r="A140" s="821" t="s">
        <v>5927</v>
      </c>
      <c r="B140" s="822" t="s">
        <v>5436</v>
      </c>
      <c r="C140" s="822" t="s">
        <v>5735</v>
      </c>
      <c r="D140" s="822" t="s">
        <v>5750</v>
      </c>
      <c r="E140" s="822" t="s">
        <v>5751</v>
      </c>
      <c r="F140" s="831">
        <v>1</v>
      </c>
      <c r="G140" s="831">
        <v>178</v>
      </c>
      <c r="H140" s="831"/>
      <c r="I140" s="831">
        <v>178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5928</v>
      </c>
      <c r="B141" s="822" t="s">
        <v>5436</v>
      </c>
      <c r="C141" s="822" t="s">
        <v>5437</v>
      </c>
      <c r="D141" s="822" t="s">
        <v>5466</v>
      </c>
      <c r="E141" s="822" t="s">
        <v>5467</v>
      </c>
      <c r="F141" s="831"/>
      <c r="G141" s="831"/>
      <c r="H141" s="831"/>
      <c r="I141" s="831"/>
      <c r="J141" s="831">
        <v>2</v>
      </c>
      <c r="K141" s="831">
        <v>48044.4</v>
      </c>
      <c r="L141" s="831">
        <v>1</v>
      </c>
      <c r="M141" s="831">
        <v>24022.2</v>
      </c>
      <c r="N141" s="831"/>
      <c r="O141" s="831"/>
      <c r="P141" s="827"/>
      <c r="Q141" s="832"/>
    </row>
    <row r="142" spans="1:17" ht="14.45" customHeight="1" x14ac:dyDescent="0.2">
      <c r="A142" s="821" t="s">
        <v>5928</v>
      </c>
      <c r="B142" s="822" t="s">
        <v>5436</v>
      </c>
      <c r="C142" s="822" t="s">
        <v>5437</v>
      </c>
      <c r="D142" s="822" t="s">
        <v>5536</v>
      </c>
      <c r="E142" s="822" t="s">
        <v>758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218.9</v>
      </c>
      <c r="P142" s="827"/>
      <c r="Q142" s="832">
        <v>218.9</v>
      </c>
    </row>
    <row r="143" spans="1:17" ht="14.45" customHeight="1" x14ac:dyDescent="0.2">
      <c r="A143" s="821" t="s">
        <v>5928</v>
      </c>
      <c r="B143" s="822" t="s">
        <v>5436</v>
      </c>
      <c r="C143" s="822" t="s">
        <v>5437</v>
      </c>
      <c r="D143" s="822" t="s">
        <v>5537</v>
      </c>
      <c r="E143" s="822" t="s">
        <v>758</v>
      </c>
      <c r="F143" s="831"/>
      <c r="G143" s="831"/>
      <c r="H143" s="831"/>
      <c r="I143" s="831"/>
      <c r="J143" s="831"/>
      <c r="K143" s="831"/>
      <c r="L143" s="831"/>
      <c r="M143" s="831"/>
      <c r="N143" s="831">
        <v>1.56</v>
      </c>
      <c r="O143" s="831">
        <v>123.55</v>
      </c>
      <c r="P143" s="827"/>
      <c r="Q143" s="832">
        <v>79.198717948717942</v>
      </c>
    </row>
    <row r="144" spans="1:17" ht="14.45" customHeight="1" x14ac:dyDescent="0.2">
      <c r="A144" s="821" t="s">
        <v>5928</v>
      </c>
      <c r="B144" s="822" t="s">
        <v>5436</v>
      </c>
      <c r="C144" s="822" t="s">
        <v>5437</v>
      </c>
      <c r="D144" s="822" t="s">
        <v>5638</v>
      </c>
      <c r="E144" s="822" t="s">
        <v>2512</v>
      </c>
      <c r="F144" s="831"/>
      <c r="G144" s="831"/>
      <c r="H144" s="831"/>
      <c r="I144" s="831"/>
      <c r="J144" s="831"/>
      <c r="K144" s="831"/>
      <c r="L144" s="831"/>
      <c r="M144" s="831"/>
      <c r="N144" s="831">
        <v>0.45</v>
      </c>
      <c r="O144" s="831">
        <v>213.42</v>
      </c>
      <c r="P144" s="827"/>
      <c r="Q144" s="832">
        <v>474.26666666666665</v>
      </c>
    </row>
    <row r="145" spans="1:17" ht="14.45" customHeight="1" x14ac:dyDescent="0.2">
      <c r="A145" s="821" t="s">
        <v>5928</v>
      </c>
      <c r="B145" s="822" t="s">
        <v>5436</v>
      </c>
      <c r="C145" s="822" t="s">
        <v>5703</v>
      </c>
      <c r="D145" s="822" t="s">
        <v>5714</v>
      </c>
      <c r="E145" s="822" t="s">
        <v>5715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179.3</v>
      </c>
      <c r="P145" s="827"/>
      <c r="Q145" s="832">
        <v>179.3</v>
      </c>
    </row>
    <row r="146" spans="1:17" ht="14.45" customHeight="1" x14ac:dyDescent="0.2">
      <c r="A146" s="821" t="s">
        <v>5928</v>
      </c>
      <c r="B146" s="822" t="s">
        <v>5436</v>
      </c>
      <c r="C146" s="822" t="s">
        <v>5703</v>
      </c>
      <c r="D146" s="822" t="s">
        <v>5718</v>
      </c>
      <c r="E146" s="822" t="s">
        <v>5719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75.97</v>
      </c>
      <c r="P146" s="827"/>
      <c r="Q146" s="832">
        <v>75.97</v>
      </c>
    </row>
    <row r="147" spans="1:17" ht="14.45" customHeight="1" x14ac:dyDescent="0.2">
      <c r="A147" s="821" t="s">
        <v>5928</v>
      </c>
      <c r="B147" s="822" t="s">
        <v>5436</v>
      </c>
      <c r="C147" s="822" t="s">
        <v>5703</v>
      </c>
      <c r="D147" s="822" t="s">
        <v>5720</v>
      </c>
      <c r="E147" s="822" t="s">
        <v>5721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94.69</v>
      </c>
      <c r="P147" s="827"/>
      <c r="Q147" s="832">
        <v>94.69</v>
      </c>
    </row>
    <row r="148" spans="1:17" ht="14.45" customHeight="1" x14ac:dyDescent="0.2">
      <c r="A148" s="821" t="s">
        <v>5928</v>
      </c>
      <c r="B148" s="822" t="s">
        <v>5436</v>
      </c>
      <c r="C148" s="822" t="s">
        <v>5735</v>
      </c>
      <c r="D148" s="822" t="s">
        <v>5736</v>
      </c>
      <c r="E148" s="822" t="s">
        <v>5737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304</v>
      </c>
      <c r="P148" s="827"/>
      <c r="Q148" s="832">
        <v>304</v>
      </c>
    </row>
    <row r="149" spans="1:17" ht="14.45" customHeight="1" x14ac:dyDescent="0.2">
      <c r="A149" s="821" t="s">
        <v>5928</v>
      </c>
      <c r="B149" s="822" t="s">
        <v>5436</v>
      </c>
      <c r="C149" s="822" t="s">
        <v>5735</v>
      </c>
      <c r="D149" s="822" t="s">
        <v>5750</v>
      </c>
      <c r="E149" s="822" t="s">
        <v>5751</v>
      </c>
      <c r="F149" s="831">
        <v>2</v>
      </c>
      <c r="G149" s="831">
        <v>356</v>
      </c>
      <c r="H149" s="831">
        <v>1.988826815642458</v>
      </c>
      <c r="I149" s="831">
        <v>178</v>
      </c>
      <c r="J149" s="831">
        <v>1</v>
      </c>
      <c r="K149" s="831">
        <v>179</v>
      </c>
      <c r="L149" s="831">
        <v>1</v>
      </c>
      <c r="M149" s="831">
        <v>179</v>
      </c>
      <c r="N149" s="831">
        <v>2</v>
      </c>
      <c r="O149" s="831">
        <v>360</v>
      </c>
      <c r="P149" s="827">
        <v>2.011173184357542</v>
      </c>
      <c r="Q149" s="832">
        <v>180</v>
      </c>
    </row>
    <row r="150" spans="1:17" ht="14.45" customHeight="1" x14ac:dyDescent="0.2">
      <c r="A150" s="821" t="s">
        <v>5928</v>
      </c>
      <c r="B150" s="822" t="s">
        <v>5436</v>
      </c>
      <c r="C150" s="822" t="s">
        <v>5735</v>
      </c>
      <c r="D150" s="822" t="s">
        <v>5754</v>
      </c>
      <c r="E150" s="822" t="s">
        <v>5755</v>
      </c>
      <c r="F150" s="831"/>
      <c r="G150" s="831"/>
      <c r="H150" s="831"/>
      <c r="I150" s="831"/>
      <c r="J150" s="831">
        <v>1</v>
      </c>
      <c r="K150" s="831">
        <v>0</v>
      </c>
      <c r="L150" s="831"/>
      <c r="M150" s="831">
        <v>0</v>
      </c>
      <c r="N150" s="831"/>
      <c r="O150" s="831"/>
      <c r="P150" s="827"/>
      <c r="Q150" s="832"/>
    </row>
    <row r="151" spans="1:17" ht="14.45" customHeight="1" x14ac:dyDescent="0.2">
      <c r="A151" s="821" t="s">
        <v>5928</v>
      </c>
      <c r="B151" s="822" t="s">
        <v>5436</v>
      </c>
      <c r="C151" s="822" t="s">
        <v>5735</v>
      </c>
      <c r="D151" s="822" t="s">
        <v>5758</v>
      </c>
      <c r="E151" s="822" t="s">
        <v>5759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492</v>
      </c>
      <c r="P151" s="827"/>
      <c r="Q151" s="832">
        <v>246</v>
      </c>
    </row>
    <row r="152" spans="1:17" ht="14.45" customHeight="1" x14ac:dyDescent="0.2">
      <c r="A152" s="821" t="s">
        <v>5928</v>
      </c>
      <c r="B152" s="822" t="s">
        <v>5436</v>
      </c>
      <c r="C152" s="822" t="s">
        <v>5735</v>
      </c>
      <c r="D152" s="822" t="s">
        <v>5774</v>
      </c>
      <c r="E152" s="822" t="s">
        <v>5775</v>
      </c>
      <c r="F152" s="831"/>
      <c r="G152" s="831"/>
      <c r="H152" s="831"/>
      <c r="I152" s="831"/>
      <c r="J152" s="831">
        <v>1</v>
      </c>
      <c r="K152" s="831">
        <v>358</v>
      </c>
      <c r="L152" s="831">
        <v>1</v>
      </c>
      <c r="M152" s="831">
        <v>358</v>
      </c>
      <c r="N152" s="831"/>
      <c r="O152" s="831"/>
      <c r="P152" s="827"/>
      <c r="Q152" s="832"/>
    </row>
    <row r="153" spans="1:17" ht="14.45" customHeight="1" x14ac:dyDescent="0.2">
      <c r="A153" s="821" t="s">
        <v>5928</v>
      </c>
      <c r="B153" s="822" t="s">
        <v>5436</v>
      </c>
      <c r="C153" s="822" t="s">
        <v>5735</v>
      </c>
      <c r="D153" s="822" t="s">
        <v>5782</v>
      </c>
      <c r="E153" s="822" t="s">
        <v>5783</v>
      </c>
      <c r="F153" s="831">
        <v>2</v>
      </c>
      <c r="G153" s="831">
        <v>232</v>
      </c>
      <c r="H153" s="831">
        <v>2</v>
      </c>
      <c r="I153" s="831">
        <v>116</v>
      </c>
      <c r="J153" s="831">
        <v>1</v>
      </c>
      <c r="K153" s="831">
        <v>116</v>
      </c>
      <c r="L153" s="831">
        <v>1</v>
      </c>
      <c r="M153" s="831">
        <v>116</v>
      </c>
      <c r="N153" s="831"/>
      <c r="O153" s="831"/>
      <c r="P153" s="827"/>
      <c r="Q153" s="832"/>
    </row>
    <row r="154" spans="1:17" ht="14.45" customHeight="1" x14ac:dyDescent="0.2">
      <c r="A154" s="821" t="s">
        <v>5928</v>
      </c>
      <c r="B154" s="822" t="s">
        <v>5436</v>
      </c>
      <c r="C154" s="822" t="s">
        <v>5735</v>
      </c>
      <c r="D154" s="822" t="s">
        <v>5784</v>
      </c>
      <c r="E154" s="822" t="s">
        <v>5785</v>
      </c>
      <c r="F154" s="831"/>
      <c r="G154" s="831"/>
      <c r="H154" s="831"/>
      <c r="I154" s="831"/>
      <c r="J154" s="831">
        <v>1</v>
      </c>
      <c r="K154" s="831">
        <v>0</v>
      </c>
      <c r="L154" s="831"/>
      <c r="M154" s="831">
        <v>0</v>
      </c>
      <c r="N154" s="831"/>
      <c r="O154" s="831"/>
      <c r="P154" s="827"/>
      <c r="Q154" s="832"/>
    </row>
    <row r="155" spans="1:17" ht="14.45" customHeight="1" x14ac:dyDescent="0.2">
      <c r="A155" s="821" t="s">
        <v>5928</v>
      </c>
      <c r="B155" s="822" t="s">
        <v>5824</v>
      </c>
      <c r="C155" s="822" t="s">
        <v>5703</v>
      </c>
      <c r="D155" s="822" t="s">
        <v>5832</v>
      </c>
      <c r="E155" s="822" t="s">
        <v>5833</v>
      </c>
      <c r="F155" s="831">
        <v>19</v>
      </c>
      <c r="G155" s="831">
        <v>19413.63</v>
      </c>
      <c r="H155" s="831"/>
      <c r="I155" s="831">
        <v>1021.7700000000001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5928</v>
      </c>
      <c r="B156" s="822" t="s">
        <v>5824</v>
      </c>
      <c r="C156" s="822" t="s">
        <v>5703</v>
      </c>
      <c r="D156" s="822" t="s">
        <v>5836</v>
      </c>
      <c r="E156" s="822" t="s">
        <v>5837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2520.7600000000002</v>
      </c>
      <c r="P156" s="827"/>
      <c r="Q156" s="832">
        <v>2520.7600000000002</v>
      </c>
    </row>
    <row r="157" spans="1:17" ht="14.45" customHeight="1" x14ac:dyDescent="0.2">
      <c r="A157" s="821" t="s">
        <v>5928</v>
      </c>
      <c r="B157" s="822" t="s">
        <v>5824</v>
      </c>
      <c r="C157" s="822" t="s">
        <v>5703</v>
      </c>
      <c r="D157" s="822" t="s">
        <v>5838</v>
      </c>
      <c r="E157" s="822" t="s">
        <v>5839</v>
      </c>
      <c r="F157" s="831"/>
      <c r="G157" s="831"/>
      <c r="H157" s="831"/>
      <c r="I157" s="831"/>
      <c r="J157" s="831">
        <v>22</v>
      </c>
      <c r="K157" s="831">
        <v>34464.759999999995</v>
      </c>
      <c r="L157" s="831">
        <v>1</v>
      </c>
      <c r="M157" s="831">
        <v>1566.5799999999997</v>
      </c>
      <c r="N157" s="831">
        <v>8</v>
      </c>
      <c r="O157" s="831">
        <v>11434.98</v>
      </c>
      <c r="P157" s="827">
        <v>0.33178759985562067</v>
      </c>
      <c r="Q157" s="832">
        <v>1429.3724999999999</v>
      </c>
    </row>
    <row r="158" spans="1:17" ht="14.45" customHeight="1" x14ac:dyDescent="0.2">
      <c r="A158" s="821" t="s">
        <v>5928</v>
      </c>
      <c r="B158" s="822" t="s">
        <v>5824</v>
      </c>
      <c r="C158" s="822" t="s">
        <v>5735</v>
      </c>
      <c r="D158" s="822" t="s">
        <v>5744</v>
      </c>
      <c r="E158" s="822" t="s">
        <v>5745</v>
      </c>
      <c r="F158" s="831">
        <v>26</v>
      </c>
      <c r="G158" s="831">
        <v>962</v>
      </c>
      <c r="H158" s="831">
        <v>1.687719298245614</v>
      </c>
      <c r="I158" s="831">
        <v>37</v>
      </c>
      <c r="J158" s="831">
        <v>15</v>
      </c>
      <c r="K158" s="831">
        <v>570</v>
      </c>
      <c r="L158" s="831">
        <v>1</v>
      </c>
      <c r="M158" s="831">
        <v>38</v>
      </c>
      <c r="N158" s="831">
        <v>14</v>
      </c>
      <c r="O158" s="831">
        <v>532</v>
      </c>
      <c r="P158" s="827">
        <v>0.93333333333333335</v>
      </c>
      <c r="Q158" s="832">
        <v>38</v>
      </c>
    </row>
    <row r="159" spans="1:17" ht="14.45" customHeight="1" x14ac:dyDescent="0.2">
      <c r="A159" s="821" t="s">
        <v>5928</v>
      </c>
      <c r="B159" s="822" t="s">
        <v>5824</v>
      </c>
      <c r="C159" s="822" t="s">
        <v>5735</v>
      </c>
      <c r="D159" s="822" t="s">
        <v>5752</v>
      </c>
      <c r="E159" s="822" t="s">
        <v>5753</v>
      </c>
      <c r="F159" s="831">
        <v>61</v>
      </c>
      <c r="G159" s="831">
        <v>10858</v>
      </c>
      <c r="H159" s="831">
        <v>0.9190790587438632</v>
      </c>
      <c r="I159" s="831">
        <v>178</v>
      </c>
      <c r="J159" s="831">
        <v>66</v>
      </c>
      <c r="K159" s="831">
        <v>11814</v>
      </c>
      <c r="L159" s="831">
        <v>1</v>
      </c>
      <c r="M159" s="831">
        <v>179</v>
      </c>
      <c r="N159" s="831">
        <v>34</v>
      </c>
      <c r="O159" s="831">
        <v>6120</v>
      </c>
      <c r="P159" s="827">
        <v>0.51802945657694266</v>
      </c>
      <c r="Q159" s="832">
        <v>180</v>
      </c>
    </row>
    <row r="160" spans="1:17" ht="14.45" customHeight="1" x14ac:dyDescent="0.2">
      <c r="A160" s="821" t="s">
        <v>5928</v>
      </c>
      <c r="B160" s="822" t="s">
        <v>5824</v>
      </c>
      <c r="C160" s="822" t="s">
        <v>5735</v>
      </c>
      <c r="D160" s="822" t="s">
        <v>5841</v>
      </c>
      <c r="E160" s="822" t="s">
        <v>5842</v>
      </c>
      <c r="F160" s="831">
        <v>2</v>
      </c>
      <c r="G160" s="831">
        <v>2486</v>
      </c>
      <c r="H160" s="831">
        <v>0.66452820101577115</v>
      </c>
      <c r="I160" s="831">
        <v>1243</v>
      </c>
      <c r="J160" s="831">
        <v>3</v>
      </c>
      <c r="K160" s="831">
        <v>3741</v>
      </c>
      <c r="L160" s="831">
        <v>1</v>
      </c>
      <c r="M160" s="831">
        <v>1247</v>
      </c>
      <c r="N160" s="831">
        <v>6</v>
      </c>
      <c r="O160" s="831">
        <v>7506</v>
      </c>
      <c r="P160" s="827">
        <v>2.0064153969526863</v>
      </c>
      <c r="Q160" s="832">
        <v>1251</v>
      </c>
    </row>
    <row r="161" spans="1:17" ht="14.45" customHeight="1" x14ac:dyDescent="0.2">
      <c r="A161" s="821" t="s">
        <v>5928</v>
      </c>
      <c r="B161" s="822" t="s">
        <v>5824</v>
      </c>
      <c r="C161" s="822" t="s">
        <v>5735</v>
      </c>
      <c r="D161" s="822" t="s">
        <v>5843</v>
      </c>
      <c r="E161" s="822" t="s">
        <v>5844</v>
      </c>
      <c r="F161" s="831">
        <v>923</v>
      </c>
      <c r="G161" s="831">
        <v>659945</v>
      </c>
      <c r="H161" s="831">
        <v>0.94183673469387752</v>
      </c>
      <c r="I161" s="831">
        <v>715</v>
      </c>
      <c r="J161" s="831">
        <v>980</v>
      </c>
      <c r="K161" s="831">
        <v>700700</v>
      </c>
      <c r="L161" s="831">
        <v>1</v>
      </c>
      <c r="M161" s="831">
        <v>715</v>
      </c>
      <c r="N161" s="831">
        <v>363</v>
      </c>
      <c r="O161" s="831">
        <v>259908</v>
      </c>
      <c r="P161" s="827">
        <v>0.37092621664050235</v>
      </c>
      <c r="Q161" s="832">
        <v>716</v>
      </c>
    </row>
    <row r="162" spans="1:17" ht="14.45" customHeight="1" x14ac:dyDescent="0.2">
      <c r="A162" s="821" t="s">
        <v>5928</v>
      </c>
      <c r="B162" s="822" t="s">
        <v>5824</v>
      </c>
      <c r="C162" s="822" t="s">
        <v>5735</v>
      </c>
      <c r="D162" s="822" t="s">
        <v>5877</v>
      </c>
      <c r="E162" s="822" t="s">
        <v>5878</v>
      </c>
      <c r="F162" s="831"/>
      <c r="G162" s="831"/>
      <c r="H162" s="831"/>
      <c r="I162" s="831"/>
      <c r="J162" s="831">
        <v>3</v>
      </c>
      <c r="K162" s="831">
        <v>18486</v>
      </c>
      <c r="L162" s="831">
        <v>1</v>
      </c>
      <c r="M162" s="831">
        <v>6162</v>
      </c>
      <c r="N162" s="831"/>
      <c r="O162" s="831"/>
      <c r="P162" s="827"/>
      <c r="Q162" s="832"/>
    </row>
    <row r="163" spans="1:17" ht="14.45" customHeight="1" x14ac:dyDescent="0.2">
      <c r="A163" s="821" t="s">
        <v>5928</v>
      </c>
      <c r="B163" s="822" t="s">
        <v>5824</v>
      </c>
      <c r="C163" s="822" t="s">
        <v>5735</v>
      </c>
      <c r="D163" s="822" t="s">
        <v>5847</v>
      </c>
      <c r="E163" s="822" t="s">
        <v>5848</v>
      </c>
      <c r="F163" s="831">
        <v>6</v>
      </c>
      <c r="G163" s="831">
        <v>40086</v>
      </c>
      <c r="H163" s="831"/>
      <c r="I163" s="831">
        <v>6681</v>
      </c>
      <c r="J163" s="831"/>
      <c r="K163" s="831"/>
      <c r="L163" s="831"/>
      <c r="M163" s="831"/>
      <c r="N163" s="831">
        <v>1</v>
      </c>
      <c r="O163" s="831">
        <v>6707</v>
      </c>
      <c r="P163" s="827"/>
      <c r="Q163" s="832">
        <v>6707</v>
      </c>
    </row>
    <row r="164" spans="1:17" ht="14.45" customHeight="1" x14ac:dyDescent="0.2">
      <c r="A164" s="821" t="s">
        <v>5928</v>
      </c>
      <c r="B164" s="822" t="s">
        <v>5824</v>
      </c>
      <c r="C164" s="822" t="s">
        <v>5735</v>
      </c>
      <c r="D164" s="822" t="s">
        <v>5849</v>
      </c>
      <c r="E164" s="822" t="s">
        <v>5850</v>
      </c>
      <c r="F164" s="831">
        <v>25</v>
      </c>
      <c r="G164" s="831">
        <v>3225</v>
      </c>
      <c r="H164" s="831">
        <v>0.37587412587412589</v>
      </c>
      <c r="I164" s="831">
        <v>129</v>
      </c>
      <c r="J164" s="831">
        <v>66</v>
      </c>
      <c r="K164" s="831">
        <v>8580</v>
      </c>
      <c r="L164" s="831">
        <v>1</v>
      </c>
      <c r="M164" s="831">
        <v>130</v>
      </c>
      <c r="N164" s="831">
        <v>49</v>
      </c>
      <c r="O164" s="831">
        <v>6419</v>
      </c>
      <c r="P164" s="827">
        <v>0.74813519813519813</v>
      </c>
      <c r="Q164" s="832">
        <v>131</v>
      </c>
    </row>
    <row r="165" spans="1:17" ht="14.45" customHeight="1" x14ac:dyDescent="0.2">
      <c r="A165" s="821" t="s">
        <v>5928</v>
      </c>
      <c r="B165" s="822" t="s">
        <v>5824</v>
      </c>
      <c r="C165" s="822" t="s">
        <v>5735</v>
      </c>
      <c r="D165" s="822" t="s">
        <v>5851</v>
      </c>
      <c r="E165" s="822" t="s">
        <v>5852</v>
      </c>
      <c r="F165" s="831">
        <v>24</v>
      </c>
      <c r="G165" s="831">
        <v>17376</v>
      </c>
      <c r="H165" s="831">
        <v>0.98907103825136611</v>
      </c>
      <c r="I165" s="831">
        <v>724</v>
      </c>
      <c r="J165" s="831">
        <v>24</v>
      </c>
      <c r="K165" s="831">
        <v>17568</v>
      </c>
      <c r="L165" s="831">
        <v>1</v>
      </c>
      <c r="M165" s="831">
        <v>732</v>
      </c>
      <c r="N165" s="831">
        <v>10</v>
      </c>
      <c r="O165" s="831">
        <v>7410</v>
      </c>
      <c r="P165" s="827">
        <v>0.42178961748633881</v>
      </c>
      <c r="Q165" s="832">
        <v>741</v>
      </c>
    </row>
    <row r="166" spans="1:17" ht="14.45" customHeight="1" x14ac:dyDescent="0.2">
      <c r="A166" s="821" t="s">
        <v>5928</v>
      </c>
      <c r="B166" s="822" t="s">
        <v>5824</v>
      </c>
      <c r="C166" s="822" t="s">
        <v>5735</v>
      </c>
      <c r="D166" s="822" t="s">
        <v>5853</v>
      </c>
      <c r="E166" s="822" t="s">
        <v>5854</v>
      </c>
      <c r="F166" s="831">
        <v>70</v>
      </c>
      <c r="G166" s="831">
        <v>61530</v>
      </c>
      <c r="H166" s="831">
        <v>1.746027241770715</v>
      </c>
      <c r="I166" s="831">
        <v>879</v>
      </c>
      <c r="J166" s="831">
        <v>40</v>
      </c>
      <c r="K166" s="831">
        <v>35240</v>
      </c>
      <c r="L166" s="831">
        <v>1</v>
      </c>
      <c r="M166" s="831">
        <v>881</v>
      </c>
      <c r="N166" s="831">
        <v>970</v>
      </c>
      <c r="O166" s="831">
        <v>855540</v>
      </c>
      <c r="P166" s="827">
        <v>24.277525539160045</v>
      </c>
      <c r="Q166" s="832">
        <v>882</v>
      </c>
    </row>
    <row r="167" spans="1:17" ht="14.45" customHeight="1" x14ac:dyDescent="0.2">
      <c r="A167" s="821" t="s">
        <v>5928</v>
      </c>
      <c r="B167" s="822" t="s">
        <v>5824</v>
      </c>
      <c r="C167" s="822" t="s">
        <v>5735</v>
      </c>
      <c r="D167" s="822" t="s">
        <v>5855</v>
      </c>
      <c r="E167" s="822" t="s">
        <v>5856</v>
      </c>
      <c r="F167" s="831">
        <v>6</v>
      </c>
      <c r="G167" s="831">
        <v>5634</v>
      </c>
      <c r="H167" s="831"/>
      <c r="I167" s="831">
        <v>939</v>
      </c>
      <c r="J167" s="831"/>
      <c r="K167" s="831"/>
      <c r="L167" s="831"/>
      <c r="M167" s="831"/>
      <c r="N167" s="831">
        <v>1</v>
      </c>
      <c r="O167" s="831">
        <v>944</v>
      </c>
      <c r="P167" s="827"/>
      <c r="Q167" s="832">
        <v>944</v>
      </c>
    </row>
    <row r="168" spans="1:17" ht="14.45" customHeight="1" x14ac:dyDescent="0.2">
      <c r="A168" s="821" t="s">
        <v>5928</v>
      </c>
      <c r="B168" s="822" t="s">
        <v>5824</v>
      </c>
      <c r="C168" s="822" t="s">
        <v>5735</v>
      </c>
      <c r="D168" s="822" t="s">
        <v>5857</v>
      </c>
      <c r="E168" s="822" t="s">
        <v>5858</v>
      </c>
      <c r="F168" s="831">
        <v>13</v>
      </c>
      <c r="G168" s="831">
        <v>4615</v>
      </c>
      <c r="H168" s="831">
        <v>0.49581005586592181</v>
      </c>
      <c r="I168" s="831">
        <v>355</v>
      </c>
      <c r="J168" s="831">
        <v>26</v>
      </c>
      <c r="K168" s="831">
        <v>9308</v>
      </c>
      <c r="L168" s="831">
        <v>1</v>
      </c>
      <c r="M168" s="831">
        <v>358</v>
      </c>
      <c r="N168" s="831">
        <v>14</v>
      </c>
      <c r="O168" s="831">
        <v>5040</v>
      </c>
      <c r="P168" s="827">
        <v>0.54146970348087664</v>
      </c>
      <c r="Q168" s="832">
        <v>360</v>
      </c>
    </row>
    <row r="169" spans="1:17" ht="14.45" customHeight="1" x14ac:dyDescent="0.2">
      <c r="A169" s="821" t="s">
        <v>5928</v>
      </c>
      <c r="B169" s="822" t="s">
        <v>5824</v>
      </c>
      <c r="C169" s="822" t="s">
        <v>5735</v>
      </c>
      <c r="D169" s="822" t="s">
        <v>5859</v>
      </c>
      <c r="E169" s="822" t="s">
        <v>5860</v>
      </c>
      <c r="F169" s="831"/>
      <c r="G169" s="831"/>
      <c r="H169" s="831"/>
      <c r="I169" s="831"/>
      <c r="J169" s="831">
        <v>1</v>
      </c>
      <c r="K169" s="831">
        <v>707</v>
      </c>
      <c r="L169" s="831">
        <v>1</v>
      </c>
      <c r="M169" s="831">
        <v>707</v>
      </c>
      <c r="N169" s="831"/>
      <c r="O169" s="831"/>
      <c r="P169" s="827"/>
      <c r="Q169" s="832"/>
    </row>
    <row r="170" spans="1:17" ht="14.45" customHeight="1" x14ac:dyDescent="0.2">
      <c r="A170" s="821" t="s">
        <v>5928</v>
      </c>
      <c r="B170" s="822" t="s">
        <v>5824</v>
      </c>
      <c r="C170" s="822" t="s">
        <v>5735</v>
      </c>
      <c r="D170" s="822" t="s">
        <v>5861</v>
      </c>
      <c r="E170" s="822" t="s">
        <v>5862</v>
      </c>
      <c r="F170" s="831">
        <v>49</v>
      </c>
      <c r="G170" s="831">
        <v>26460</v>
      </c>
      <c r="H170" s="831">
        <v>1.0828729281767955</v>
      </c>
      <c r="I170" s="831">
        <v>540</v>
      </c>
      <c r="J170" s="831">
        <v>45</v>
      </c>
      <c r="K170" s="831">
        <v>24435</v>
      </c>
      <c r="L170" s="831">
        <v>1</v>
      </c>
      <c r="M170" s="831">
        <v>543</v>
      </c>
      <c r="N170" s="831">
        <v>26</v>
      </c>
      <c r="O170" s="831">
        <v>14222</v>
      </c>
      <c r="P170" s="827">
        <v>0.5820339676693268</v>
      </c>
      <c r="Q170" s="832">
        <v>547</v>
      </c>
    </row>
    <row r="171" spans="1:17" ht="14.45" customHeight="1" x14ac:dyDescent="0.2">
      <c r="A171" s="821" t="s">
        <v>5928</v>
      </c>
      <c r="B171" s="822" t="s">
        <v>5824</v>
      </c>
      <c r="C171" s="822" t="s">
        <v>5735</v>
      </c>
      <c r="D171" s="822" t="s">
        <v>5782</v>
      </c>
      <c r="E171" s="822" t="s">
        <v>5783</v>
      </c>
      <c r="F171" s="831"/>
      <c r="G171" s="831"/>
      <c r="H171" s="831"/>
      <c r="I171" s="831"/>
      <c r="J171" s="831">
        <v>2</v>
      </c>
      <c r="K171" s="831">
        <v>232</v>
      </c>
      <c r="L171" s="831">
        <v>1</v>
      </c>
      <c r="M171" s="831">
        <v>116</v>
      </c>
      <c r="N171" s="831">
        <v>1</v>
      </c>
      <c r="O171" s="831">
        <v>117</v>
      </c>
      <c r="P171" s="827">
        <v>0.50431034482758619</v>
      </c>
      <c r="Q171" s="832">
        <v>117</v>
      </c>
    </row>
    <row r="172" spans="1:17" ht="14.45" customHeight="1" x14ac:dyDescent="0.2">
      <c r="A172" s="821" t="s">
        <v>5928</v>
      </c>
      <c r="B172" s="822" t="s">
        <v>5824</v>
      </c>
      <c r="C172" s="822" t="s">
        <v>5735</v>
      </c>
      <c r="D172" s="822" t="s">
        <v>5863</v>
      </c>
      <c r="E172" s="822" t="s">
        <v>5864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7690</v>
      </c>
      <c r="P172" s="827"/>
      <c r="Q172" s="832">
        <v>3845</v>
      </c>
    </row>
    <row r="173" spans="1:17" ht="14.45" customHeight="1" x14ac:dyDescent="0.2">
      <c r="A173" s="821" t="s">
        <v>5928</v>
      </c>
      <c r="B173" s="822" t="s">
        <v>5824</v>
      </c>
      <c r="C173" s="822" t="s">
        <v>5735</v>
      </c>
      <c r="D173" s="822" t="s">
        <v>5865</v>
      </c>
      <c r="E173" s="822" t="s">
        <v>5866</v>
      </c>
      <c r="F173" s="831">
        <v>94</v>
      </c>
      <c r="G173" s="831">
        <v>182830</v>
      </c>
      <c r="H173" s="831">
        <v>1.1868224602401818</v>
      </c>
      <c r="I173" s="831">
        <v>1945</v>
      </c>
      <c r="J173" s="831">
        <v>79</v>
      </c>
      <c r="K173" s="831">
        <v>154050</v>
      </c>
      <c r="L173" s="831">
        <v>1</v>
      </c>
      <c r="M173" s="831">
        <v>1950</v>
      </c>
      <c r="N173" s="831">
        <v>73</v>
      </c>
      <c r="O173" s="831">
        <v>142642</v>
      </c>
      <c r="P173" s="827">
        <v>0.92594612138915933</v>
      </c>
      <c r="Q173" s="832">
        <v>1954</v>
      </c>
    </row>
    <row r="174" spans="1:17" ht="14.45" customHeight="1" x14ac:dyDescent="0.2">
      <c r="A174" s="821" t="s">
        <v>5928</v>
      </c>
      <c r="B174" s="822" t="s">
        <v>5824</v>
      </c>
      <c r="C174" s="822" t="s">
        <v>5735</v>
      </c>
      <c r="D174" s="822" t="s">
        <v>5885</v>
      </c>
      <c r="E174" s="822" t="s">
        <v>5886</v>
      </c>
      <c r="F174" s="831">
        <v>8</v>
      </c>
      <c r="G174" s="831">
        <v>118432</v>
      </c>
      <c r="H174" s="831">
        <v>1.5984883250101227</v>
      </c>
      <c r="I174" s="831">
        <v>14804</v>
      </c>
      <c r="J174" s="831">
        <v>5</v>
      </c>
      <c r="K174" s="831">
        <v>74090</v>
      </c>
      <c r="L174" s="831">
        <v>1</v>
      </c>
      <c r="M174" s="831">
        <v>14818</v>
      </c>
      <c r="N174" s="831"/>
      <c r="O174" s="831"/>
      <c r="P174" s="827"/>
      <c r="Q174" s="832"/>
    </row>
    <row r="175" spans="1:17" ht="14.45" customHeight="1" x14ac:dyDescent="0.2">
      <c r="A175" s="821" t="s">
        <v>5929</v>
      </c>
      <c r="B175" s="822" t="s">
        <v>5436</v>
      </c>
      <c r="C175" s="822" t="s">
        <v>5437</v>
      </c>
      <c r="D175" s="822" t="s">
        <v>5466</v>
      </c>
      <c r="E175" s="822" t="s">
        <v>5467</v>
      </c>
      <c r="F175" s="831"/>
      <c r="G175" s="831"/>
      <c r="H175" s="831"/>
      <c r="I175" s="831"/>
      <c r="J175" s="831">
        <v>1</v>
      </c>
      <c r="K175" s="831">
        <v>24022.2</v>
      </c>
      <c r="L175" s="831">
        <v>1</v>
      </c>
      <c r="M175" s="831">
        <v>24022.2</v>
      </c>
      <c r="N175" s="831"/>
      <c r="O175" s="831"/>
      <c r="P175" s="827"/>
      <c r="Q175" s="832"/>
    </row>
    <row r="176" spans="1:17" ht="14.45" customHeight="1" x14ac:dyDescent="0.2">
      <c r="A176" s="821" t="s">
        <v>5929</v>
      </c>
      <c r="B176" s="822" t="s">
        <v>5436</v>
      </c>
      <c r="C176" s="822" t="s">
        <v>5437</v>
      </c>
      <c r="D176" s="822" t="s">
        <v>5521</v>
      </c>
      <c r="E176" s="822" t="s">
        <v>2721</v>
      </c>
      <c r="F176" s="831"/>
      <c r="G176" s="831"/>
      <c r="H176" s="831"/>
      <c r="I176" s="831"/>
      <c r="J176" s="831"/>
      <c r="K176" s="831"/>
      <c r="L176" s="831"/>
      <c r="M176" s="831"/>
      <c r="N176" s="831">
        <v>0.6</v>
      </c>
      <c r="O176" s="831">
        <v>320.17</v>
      </c>
      <c r="P176" s="827"/>
      <c r="Q176" s="832">
        <v>533.61666666666667</v>
      </c>
    </row>
    <row r="177" spans="1:17" ht="14.45" customHeight="1" x14ac:dyDescent="0.2">
      <c r="A177" s="821" t="s">
        <v>5929</v>
      </c>
      <c r="B177" s="822" t="s">
        <v>5436</v>
      </c>
      <c r="C177" s="822" t="s">
        <v>5735</v>
      </c>
      <c r="D177" s="822" t="s">
        <v>5744</v>
      </c>
      <c r="E177" s="822" t="s">
        <v>5745</v>
      </c>
      <c r="F177" s="831"/>
      <c r="G177" s="831"/>
      <c r="H177" s="831"/>
      <c r="I177" s="831"/>
      <c r="J177" s="831"/>
      <c r="K177" s="831"/>
      <c r="L177" s="831"/>
      <c r="M177" s="831"/>
      <c r="N177" s="831">
        <v>2</v>
      </c>
      <c r="O177" s="831">
        <v>76</v>
      </c>
      <c r="P177" s="827"/>
      <c r="Q177" s="832">
        <v>38</v>
      </c>
    </row>
    <row r="178" spans="1:17" ht="14.45" customHeight="1" x14ac:dyDescent="0.2">
      <c r="A178" s="821" t="s">
        <v>5929</v>
      </c>
      <c r="B178" s="822" t="s">
        <v>5436</v>
      </c>
      <c r="C178" s="822" t="s">
        <v>5735</v>
      </c>
      <c r="D178" s="822" t="s">
        <v>5750</v>
      </c>
      <c r="E178" s="822" t="s">
        <v>5751</v>
      </c>
      <c r="F178" s="831">
        <v>1</v>
      </c>
      <c r="G178" s="831">
        <v>178</v>
      </c>
      <c r="H178" s="831">
        <v>0.994413407821229</v>
      </c>
      <c r="I178" s="831">
        <v>178</v>
      </c>
      <c r="J178" s="831">
        <v>1</v>
      </c>
      <c r="K178" s="831">
        <v>179</v>
      </c>
      <c r="L178" s="831">
        <v>1</v>
      </c>
      <c r="M178" s="831">
        <v>179</v>
      </c>
      <c r="N178" s="831">
        <v>1</v>
      </c>
      <c r="O178" s="831">
        <v>180</v>
      </c>
      <c r="P178" s="827">
        <v>1.005586592178771</v>
      </c>
      <c r="Q178" s="832">
        <v>180</v>
      </c>
    </row>
    <row r="179" spans="1:17" ht="14.45" customHeight="1" x14ac:dyDescent="0.2">
      <c r="A179" s="821" t="s">
        <v>5929</v>
      </c>
      <c r="B179" s="822" t="s">
        <v>5436</v>
      </c>
      <c r="C179" s="822" t="s">
        <v>5735</v>
      </c>
      <c r="D179" s="822" t="s">
        <v>5754</v>
      </c>
      <c r="E179" s="822" t="s">
        <v>5755</v>
      </c>
      <c r="F179" s="831"/>
      <c r="G179" s="831"/>
      <c r="H179" s="831"/>
      <c r="I179" s="831"/>
      <c r="J179" s="831">
        <v>1</v>
      </c>
      <c r="K179" s="831">
        <v>0</v>
      </c>
      <c r="L179" s="831"/>
      <c r="M179" s="831">
        <v>0</v>
      </c>
      <c r="N179" s="831"/>
      <c r="O179" s="831"/>
      <c r="P179" s="827"/>
      <c r="Q179" s="832"/>
    </row>
    <row r="180" spans="1:17" ht="14.45" customHeight="1" x14ac:dyDescent="0.2">
      <c r="A180" s="821" t="s">
        <v>5929</v>
      </c>
      <c r="B180" s="822" t="s">
        <v>5436</v>
      </c>
      <c r="C180" s="822" t="s">
        <v>5735</v>
      </c>
      <c r="D180" s="822" t="s">
        <v>5756</v>
      </c>
      <c r="E180" s="822" t="s">
        <v>5757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0</v>
      </c>
      <c r="P180" s="827"/>
      <c r="Q180" s="832">
        <v>0</v>
      </c>
    </row>
    <row r="181" spans="1:17" ht="14.45" customHeight="1" x14ac:dyDescent="0.2">
      <c r="A181" s="821" t="s">
        <v>5929</v>
      </c>
      <c r="B181" s="822" t="s">
        <v>5436</v>
      </c>
      <c r="C181" s="822" t="s">
        <v>5735</v>
      </c>
      <c r="D181" s="822" t="s">
        <v>5774</v>
      </c>
      <c r="E181" s="822" t="s">
        <v>5775</v>
      </c>
      <c r="F181" s="831"/>
      <c r="G181" s="831"/>
      <c r="H181" s="831"/>
      <c r="I181" s="831"/>
      <c r="J181" s="831"/>
      <c r="K181" s="831"/>
      <c r="L181" s="831"/>
      <c r="M181" s="831"/>
      <c r="N181" s="831">
        <v>2</v>
      </c>
      <c r="O181" s="831">
        <v>720</v>
      </c>
      <c r="P181" s="827"/>
      <c r="Q181" s="832">
        <v>360</v>
      </c>
    </row>
    <row r="182" spans="1:17" ht="14.45" customHeight="1" x14ac:dyDescent="0.2">
      <c r="A182" s="821" t="s">
        <v>5929</v>
      </c>
      <c r="B182" s="822" t="s">
        <v>5436</v>
      </c>
      <c r="C182" s="822" t="s">
        <v>5735</v>
      </c>
      <c r="D182" s="822" t="s">
        <v>5782</v>
      </c>
      <c r="E182" s="822" t="s">
        <v>5783</v>
      </c>
      <c r="F182" s="831"/>
      <c r="G182" s="831"/>
      <c r="H182" s="831"/>
      <c r="I182" s="831"/>
      <c r="J182" s="831">
        <v>2</v>
      </c>
      <c r="K182" s="831">
        <v>232</v>
      </c>
      <c r="L182" s="831">
        <v>1</v>
      </c>
      <c r="M182" s="831">
        <v>116</v>
      </c>
      <c r="N182" s="831">
        <v>1</v>
      </c>
      <c r="O182" s="831">
        <v>117</v>
      </c>
      <c r="P182" s="827">
        <v>0.50431034482758619</v>
      </c>
      <c r="Q182" s="832">
        <v>117</v>
      </c>
    </row>
    <row r="183" spans="1:17" ht="14.45" customHeight="1" x14ac:dyDescent="0.2">
      <c r="A183" s="821" t="s">
        <v>5929</v>
      </c>
      <c r="B183" s="822" t="s">
        <v>5824</v>
      </c>
      <c r="C183" s="822" t="s">
        <v>5735</v>
      </c>
      <c r="D183" s="822" t="s">
        <v>5744</v>
      </c>
      <c r="E183" s="822" t="s">
        <v>5745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38</v>
      </c>
      <c r="P183" s="827"/>
      <c r="Q183" s="832">
        <v>38</v>
      </c>
    </row>
    <row r="184" spans="1:17" ht="14.45" customHeight="1" x14ac:dyDescent="0.2">
      <c r="A184" s="821" t="s">
        <v>5929</v>
      </c>
      <c r="B184" s="822" t="s">
        <v>5824</v>
      </c>
      <c r="C184" s="822" t="s">
        <v>5735</v>
      </c>
      <c r="D184" s="822" t="s">
        <v>5752</v>
      </c>
      <c r="E184" s="822" t="s">
        <v>5753</v>
      </c>
      <c r="F184" s="831"/>
      <c r="G184" s="831"/>
      <c r="H184" s="831"/>
      <c r="I184" s="831"/>
      <c r="J184" s="831"/>
      <c r="K184" s="831"/>
      <c r="L184" s="831"/>
      <c r="M184" s="831"/>
      <c r="N184" s="831">
        <v>3</v>
      </c>
      <c r="O184" s="831">
        <v>540</v>
      </c>
      <c r="P184" s="827"/>
      <c r="Q184" s="832">
        <v>180</v>
      </c>
    </row>
    <row r="185" spans="1:17" ht="14.45" customHeight="1" x14ac:dyDescent="0.2">
      <c r="A185" s="821" t="s">
        <v>5929</v>
      </c>
      <c r="B185" s="822" t="s">
        <v>5824</v>
      </c>
      <c r="C185" s="822" t="s">
        <v>5735</v>
      </c>
      <c r="D185" s="822" t="s">
        <v>5843</v>
      </c>
      <c r="E185" s="822" t="s">
        <v>5844</v>
      </c>
      <c r="F185" s="831"/>
      <c r="G185" s="831"/>
      <c r="H185" s="831"/>
      <c r="I185" s="831"/>
      <c r="J185" s="831"/>
      <c r="K185" s="831"/>
      <c r="L185" s="831"/>
      <c r="M185" s="831"/>
      <c r="N185" s="831">
        <v>4</v>
      </c>
      <c r="O185" s="831">
        <v>2864</v>
      </c>
      <c r="P185" s="827"/>
      <c r="Q185" s="832">
        <v>716</v>
      </c>
    </row>
    <row r="186" spans="1:17" ht="14.45" customHeight="1" x14ac:dyDescent="0.2">
      <c r="A186" s="821" t="s">
        <v>5929</v>
      </c>
      <c r="B186" s="822" t="s">
        <v>5824</v>
      </c>
      <c r="C186" s="822" t="s">
        <v>5735</v>
      </c>
      <c r="D186" s="822" t="s">
        <v>5853</v>
      </c>
      <c r="E186" s="822" t="s">
        <v>5854</v>
      </c>
      <c r="F186" s="831"/>
      <c r="G186" s="831"/>
      <c r="H186" s="831"/>
      <c r="I186" s="831"/>
      <c r="J186" s="831"/>
      <c r="K186" s="831"/>
      <c r="L186" s="831"/>
      <c r="M186" s="831"/>
      <c r="N186" s="831">
        <v>40</v>
      </c>
      <c r="O186" s="831">
        <v>35280</v>
      </c>
      <c r="P186" s="827"/>
      <c r="Q186" s="832">
        <v>882</v>
      </c>
    </row>
    <row r="187" spans="1:17" ht="14.45" customHeight="1" x14ac:dyDescent="0.2">
      <c r="A187" s="821" t="s">
        <v>5929</v>
      </c>
      <c r="B187" s="822" t="s">
        <v>5824</v>
      </c>
      <c r="C187" s="822" t="s">
        <v>5735</v>
      </c>
      <c r="D187" s="822" t="s">
        <v>5857</v>
      </c>
      <c r="E187" s="822" t="s">
        <v>5858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720</v>
      </c>
      <c r="P187" s="827"/>
      <c r="Q187" s="832">
        <v>360</v>
      </c>
    </row>
    <row r="188" spans="1:17" ht="14.45" customHeight="1" x14ac:dyDescent="0.2">
      <c r="A188" s="821" t="s">
        <v>5929</v>
      </c>
      <c r="B188" s="822" t="s">
        <v>5824</v>
      </c>
      <c r="C188" s="822" t="s">
        <v>5735</v>
      </c>
      <c r="D188" s="822" t="s">
        <v>5859</v>
      </c>
      <c r="E188" s="822" t="s">
        <v>5860</v>
      </c>
      <c r="F188" s="831">
        <v>2</v>
      </c>
      <c r="G188" s="831">
        <v>1404</v>
      </c>
      <c r="H188" s="831">
        <v>1.9858557284299858</v>
      </c>
      <c r="I188" s="831">
        <v>702</v>
      </c>
      <c r="J188" s="831">
        <v>1</v>
      </c>
      <c r="K188" s="831">
        <v>707</v>
      </c>
      <c r="L188" s="831">
        <v>1</v>
      </c>
      <c r="M188" s="831">
        <v>707</v>
      </c>
      <c r="N188" s="831"/>
      <c r="O188" s="831"/>
      <c r="P188" s="827"/>
      <c r="Q188" s="832"/>
    </row>
    <row r="189" spans="1:17" ht="14.45" customHeight="1" x14ac:dyDescent="0.2">
      <c r="A189" s="821" t="s">
        <v>5929</v>
      </c>
      <c r="B189" s="822" t="s">
        <v>5824</v>
      </c>
      <c r="C189" s="822" t="s">
        <v>5735</v>
      </c>
      <c r="D189" s="822" t="s">
        <v>5782</v>
      </c>
      <c r="E189" s="822" t="s">
        <v>5783</v>
      </c>
      <c r="F189" s="831">
        <v>1</v>
      </c>
      <c r="G189" s="831">
        <v>116</v>
      </c>
      <c r="H189" s="831"/>
      <c r="I189" s="831">
        <v>116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5929</v>
      </c>
      <c r="B190" s="822" t="s">
        <v>5824</v>
      </c>
      <c r="C190" s="822" t="s">
        <v>5735</v>
      </c>
      <c r="D190" s="822" t="s">
        <v>5865</v>
      </c>
      <c r="E190" s="822" t="s">
        <v>5866</v>
      </c>
      <c r="F190" s="831"/>
      <c r="G190" s="831"/>
      <c r="H190" s="831"/>
      <c r="I190" s="831"/>
      <c r="J190" s="831"/>
      <c r="K190" s="831"/>
      <c r="L190" s="831"/>
      <c r="M190" s="831"/>
      <c r="N190" s="831">
        <v>4</v>
      </c>
      <c r="O190" s="831">
        <v>7816</v>
      </c>
      <c r="P190" s="827"/>
      <c r="Q190" s="832">
        <v>1954</v>
      </c>
    </row>
    <row r="191" spans="1:17" ht="14.45" customHeight="1" x14ac:dyDescent="0.2">
      <c r="A191" s="821" t="s">
        <v>5930</v>
      </c>
      <c r="B191" s="822" t="s">
        <v>5436</v>
      </c>
      <c r="C191" s="822" t="s">
        <v>5437</v>
      </c>
      <c r="D191" s="822" t="s">
        <v>5530</v>
      </c>
      <c r="E191" s="822" t="s">
        <v>5529</v>
      </c>
      <c r="F191" s="831"/>
      <c r="G191" s="831"/>
      <c r="H191" s="831"/>
      <c r="I191" s="831"/>
      <c r="J191" s="831">
        <v>2</v>
      </c>
      <c r="K191" s="831">
        <v>145922.6</v>
      </c>
      <c r="L191" s="831">
        <v>1</v>
      </c>
      <c r="M191" s="831">
        <v>72961.3</v>
      </c>
      <c r="N191" s="831"/>
      <c r="O191" s="831"/>
      <c r="P191" s="827"/>
      <c r="Q191" s="832"/>
    </row>
    <row r="192" spans="1:17" ht="14.45" customHeight="1" x14ac:dyDescent="0.2">
      <c r="A192" s="821" t="s">
        <v>5930</v>
      </c>
      <c r="B192" s="822" t="s">
        <v>5436</v>
      </c>
      <c r="C192" s="822" t="s">
        <v>5437</v>
      </c>
      <c r="D192" s="822" t="s">
        <v>5586</v>
      </c>
      <c r="E192" s="822" t="s">
        <v>3875</v>
      </c>
      <c r="F192" s="831"/>
      <c r="G192" s="831"/>
      <c r="H192" s="831"/>
      <c r="I192" s="831"/>
      <c r="J192" s="831">
        <v>0.76</v>
      </c>
      <c r="K192" s="831">
        <v>6666.39</v>
      </c>
      <c r="L192" s="831">
        <v>1</v>
      </c>
      <c r="M192" s="831">
        <v>8771.5657894736851</v>
      </c>
      <c r="N192" s="831"/>
      <c r="O192" s="831"/>
      <c r="P192" s="827"/>
      <c r="Q192" s="832"/>
    </row>
    <row r="193" spans="1:17" ht="14.45" customHeight="1" x14ac:dyDescent="0.2">
      <c r="A193" s="821" t="s">
        <v>5930</v>
      </c>
      <c r="B193" s="822" t="s">
        <v>5436</v>
      </c>
      <c r="C193" s="822" t="s">
        <v>5437</v>
      </c>
      <c r="D193" s="822" t="s">
        <v>5654</v>
      </c>
      <c r="E193" s="822" t="s">
        <v>5643</v>
      </c>
      <c r="F193" s="831"/>
      <c r="G193" s="831"/>
      <c r="H193" s="831"/>
      <c r="I193" s="831"/>
      <c r="J193" s="831">
        <v>2</v>
      </c>
      <c r="K193" s="831">
        <v>1727.76</v>
      </c>
      <c r="L193" s="831">
        <v>1</v>
      </c>
      <c r="M193" s="831">
        <v>863.88</v>
      </c>
      <c r="N193" s="831"/>
      <c r="O193" s="831"/>
      <c r="P193" s="827"/>
      <c r="Q193" s="832"/>
    </row>
    <row r="194" spans="1:17" ht="14.45" customHeight="1" x14ac:dyDescent="0.2">
      <c r="A194" s="821" t="s">
        <v>5930</v>
      </c>
      <c r="B194" s="822" t="s">
        <v>5436</v>
      </c>
      <c r="C194" s="822" t="s">
        <v>5735</v>
      </c>
      <c r="D194" s="822" t="s">
        <v>5744</v>
      </c>
      <c r="E194" s="822" t="s">
        <v>5745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38</v>
      </c>
      <c r="P194" s="827"/>
      <c r="Q194" s="832">
        <v>38</v>
      </c>
    </row>
    <row r="195" spans="1:17" ht="14.45" customHeight="1" x14ac:dyDescent="0.2">
      <c r="A195" s="821" t="s">
        <v>5930</v>
      </c>
      <c r="B195" s="822" t="s">
        <v>5436</v>
      </c>
      <c r="C195" s="822" t="s">
        <v>5735</v>
      </c>
      <c r="D195" s="822" t="s">
        <v>5750</v>
      </c>
      <c r="E195" s="822" t="s">
        <v>5751</v>
      </c>
      <c r="F195" s="831"/>
      <c r="G195" s="831"/>
      <c r="H195" s="831"/>
      <c r="I195" s="831"/>
      <c r="J195" s="831">
        <v>1</v>
      </c>
      <c r="K195" s="831">
        <v>179</v>
      </c>
      <c r="L195" s="831">
        <v>1</v>
      </c>
      <c r="M195" s="831">
        <v>179</v>
      </c>
      <c r="N195" s="831">
        <v>1</v>
      </c>
      <c r="O195" s="831">
        <v>180</v>
      </c>
      <c r="P195" s="827">
        <v>1.005586592178771</v>
      </c>
      <c r="Q195" s="832">
        <v>180</v>
      </c>
    </row>
    <row r="196" spans="1:17" ht="14.45" customHeight="1" x14ac:dyDescent="0.2">
      <c r="A196" s="821" t="s">
        <v>5930</v>
      </c>
      <c r="B196" s="822" t="s">
        <v>5436</v>
      </c>
      <c r="C196" s="822" t="s">
        <v>5735</v>
      </c>
      <c r="D196" s="822" t="s">
        <v>5754</v>
      </c>
      <c r="E196" s="822" t="s">
        <v>5755</v>
      </c>
      <c r="F196" s="831"/>
      <c r="G196" s="831"/>
      <c r="H196" s="831"/>
      <c r="I196" s="831"/>
      <c r="J196" s="831">
        <v>1</v>
      </c>
      <c r="K196" s="831">
        <v>0</v>
      </c>
      <c r="L196" s="831"/>
      <c r="M196" s="831">
        <v>0</v>
      </c>
      <c r="N196" s="831"/>
      <c r="O196" s="831"/>
      <c r="P196" s="827"/>
      <c r="Q196" s="832"/>
    </row>
    <row r="197" spans="1:17" ht="14.45" customHeight="1" x14ac:dyDescent="0.2">
      <c r="A197" s="821" t="s">
        <v>5930</v>
      </c>
      <c r="B197" s="822" t="s">
        <v>5436</v>
      </c>
      <c r="C197" s="822" t="s">
        <v>5735</v>
      </c>
      <c r="D197" s="822" t="s">
        <v>5758</v>
      </c>
      <c r="E197" s="822" t="s">
        <v>5759</v>
      </c>
      <c r="F197" s="831"/>
      <c r="G197" s="831"/>
      <c r="H197" s="831"/>
      <c r="I197" s="831"/>
      <c r="J197" s="831">
        <v>1</v>
      </c>
      <c r="K197" s="831">
        <v>245</v>
      </c>
      <c r="L197" s="831">
        <v>1</v>
      </c>
      <c r="M197" s="831">
        <v>245</v>
      </c>
      <c r="N197" s="831"/>
      <c r="O197" s="831"/>
      <c r="P197" s="827"/>
      <c r="Q197" s="832"/>
    </row>
    <row r="198" spans="1:17" ht="14.45" customHeight="1" x14ac:dyDescent="0.2">
      <c r="A198" s="821" t="s">
        <v>5930</v>
      </c>
      <c r="B198" s="822" t="s">
        <v>5824</v>
      </c>
      <c r="C198" s="822" t="s">
        <v>5735</v>
      </c>
      <c r="D198" s="822" t="s">
        <v>5752</v>
      </c>
      <c r="E198" s="822" t="s">
        <v>5753</v>
      </c>
      <c r="F198" s="831"/>
      <c r="G198" s="831"/>
      <c r="H198" s="831"/>
      <c r="I198" s="831"/>
      <c r="J198" s="831">
        <v>2</v>
      </c>
      <c r="K198" s="831">
        <v>358</v>
      </c>
      <c r="L198" s="831">
        <v>1</v>
      </c>
      <c r="M198" s="831">
        <v>179</v>
      </c>
      <c r="N198" s="831"/>
      <c r="O198" s="831"/>
      <c r="P198" s="827"/>
      <c r="Q198" s="832"/>
    </row>
    <row r="199" spans="1:17" ht="14.45" customHeight="1" x14ac:dyDescent="0.2">
      <c r="A199" s="821" t="s">
        <v>5930</v>
      </c>
      <c r="B199" s="822" t="s">
        <v>5824</v>
      </c>
      <c r="C199" s="822" t="s">
        <v>5735</v>
      </c>
      <c r="D199" s="822" t="s">
        <v>5851</v>
      </c>
      <c r="E199" s="822" t="s">
        <v>5852</v>
      </c>
      <c r="F199" s="831"/>
      <c r="G199" s="831"/>
      <c r="H199" s="831"/>
      <c r="I199" s="831"/>
      <c r="J199" s="831">
        <v>1</v>
      </c>
      <c r="K199" s="831">
        <v>732</v>
      </c>
      <c r="L199" s="831">
        <v>1</v>
      </c>
      <c r="M199" s="831">
        <v>732</v>
      </c>
      <c r="N199" s="831"/>
      <c r="O199" s="831"/>
      <c r="P199" s="827"/>
      <c r="Q199" s="832"/>
    </row>
    <row r="200" spans="1:17" ht="14.45" customHeight="1" x14ac:dyDescent="0.2">
      <c r="A200" s="821" t="s">
        <v>5930</v>
      </c>
      <c r="B200" s="822" t="s">
        <v>5824</v>
      </c>
      <c r="C200" s="822" t="s">
        <v>5735</v>
      </c>
      <c r="D200" s="822" t="s">
        <v>5853</v>
      </c>
      <c r="E200" s="822" t="s">
        <v>5854</v>
      </c>
      <c r="F200" s="831"/>
      <c r="G200" s="831"/>
      <c r="H200" s="831"/>
      <c r="I200" s="831"/>
      <c r="J200" s="831">
        <v>240</v>
      </c>
      <c r="K200" s="831">
        <v>211440</v>
      </c>
      <c r="L200" s="831">
        <v>1</v>
      </c>
      <c r="M200" s="831">
        <v>881</v>
      </c>
      <c r="N200" s="831"/>
      <c r="O200" s="831"/>
      <c r="P200" s="827"/>
      <c r="Q200" s="832"/>
    </row>
    <row r="201" spans="1:17" ht="14.45" customHeight="1" x14ac:dyDescent="0.2">
      <c r="A201" s="821" t="s">
        <v>5930</v>
      </c>
      <c r="B201" s="822" t="s">
        <v>5824</v>
      </c>
      <c r="C201" s="822" t="s">
        <v>5735</v>
      </c>
      <c r="D201" s="822" t="s">
        <v>5782</v>
      </c>
      <c r="E201" s="822" t="s">
        <v>5783</v>
      </c>
      <c r="F201" s="831"/>
      <c r="G201" s="831"/>
      <c r="H201" s="831"/>
      <c r="I201" s="831"/>
      <c r="J201" s="831">
        <v>1</v>
      </c>
      <c r="K201" s="831">
        <v>116</v>
      </c>
      <c r="L201" s="831">
        <v>1</v>
      </c>
      <c r="M201" s="831">
        <v>116</v>
      </c>
      <c r="N201" s="831"/>
      <c r="O201" s="831"/>
      <c r="P201" s="827"/>
      <c r="Q201" s="832"/>
    </row>
    <row r="202" spans="1:17" ht="14.45" customHeight="1" x14ac:dyDescent="0.2">
      <c r="A202" s="821" t="s">
        <v>5930</v>
      </c>
      <c r="B202" s="822" t="s">
        <v>5824</v>
      </c>
      <c r="C202" s="822" t="s">
        <v>5735</v>
      </c>
      <c r="D202" s="822" t="s">
        <v>5865</v>
      </c>
      <c r="E202" s="822" t="s">
        <v>5866</v>
      </c>
      <c r="F202" s="831"/>
      <c r="G202" s="831"/>
      <c r="H202" s="831"/>
      <c r="I202" s="831"/>
      <c r="J202" s="831">
        <v>2</v>
      </c>
      <c r="K202" s="831">
        <v>3900</v>
      </c>
      <c r="L202" s="831">
        <v>1</v>
      </c>
      <c r="M202" s="831">
        <v>1950</v>
      </c>
      <c r="N202" s="831"/>
      <c r="O202" s="831"/>
      <c r="P202" s="827"/>
      <c r="Q202" s="832"/>
    </row>
    <row r="203" spans="1:17" ht="14.45" customHeight="1" x14ac:dyDescent="0.2">
      <c r="A203" s="821" t="s">
        <v>5931</v>
      </c>
      <c r="B203" s="822" t="s">
        <v>5436</v>
      </c>
      <c r="C203" s="822" t="s">
        <v>5735</v>
      </c>
      <c r="D203" s="822" t="s">
        <v>5750</v>
      </c>
      <c r="E203" s="822" t="s">
        <v>5751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180</v>
      </c>
      <c r="P203" s="827"/>
      <c r="Q203" s="832">
        <v>180</v>
      </c>
    </row>
    <row r="204" spans="1:17" ht="14.45" customHeight="1" x14ac:dyDescent="0.2">
      <c r="A204" s="821" t="s">
        <v>5931</v>
      </c>
      <c r="B204" s="822" t="s">
        <v>5436</v>
      </c>
      <c r="C204" s="822" t="s">
        <v>5735</v>
      </c>
      <c r="D204" s="822" t="s">
        <v>5774</v>
      </c>
      <c r="E204" s="822" t="s">
        <v>5775</v>
      </c>
      <c r="F204" s="831"/>
      <c r="G204" s="831"/>
      <c r="H204" s="831"/>
      <c r="I204" s="831"/>
      <c r="J204" s="831">
        <v>1</v>
      </c>
      <c r="K204" s="831">
        <v>358</v>
      </c>
      <c r="L204" s="831">
        <v>1</v>
      </c>
      <c r="M204" s="831">
        <v>358</v>
      </c>
      <c r="N204" s="831"/>
      <c r="O204" s="831"/>
      <c r="P204" s="827"/>
      <c r="Q204" s="832"/>
    </row>
    <row r="205" spans="1:17" ht="14.45" customHeight="1" x14ac:dyDescent="0.2">
      <c r="A205" s="821" t="s">
        <v>576</v>
      </c>
      <c r="B205" s="822" t="s">
        <v>5436</v>
      </c>
      <c r="C205" s="822" t="s">
        <v>5437</v>
      </c>
      <c r="D205" s="822" t="s">
        <v>5459</v>
      </c>
      <c r="E205" s="822" t="s">
        <v>5795</v>
      </c>
      <c r="F205" s="831">
        <v>0</v>
      </c>
      <c r="G205" s="831">
        <v>0</v>
      </c>
      <c r="H205" s="831"/>
      <c r="I205" s="831"/>
      <c r="J205" s="831">
        <v>0</v>
      </c>
      <c r="K205" s="831">
        <v>0</v>
      </c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576</v>
      </c>
      <c r="B206" s="822" t="s">
        <v>5436</v>
      </c>
      <c r="C206" s="822" t="s">
        <v>5437</v>
      </c>
      <c r="D206" s="822" t="s">
        <v>5459</v>
      </c>
      <c r="E206" s="822" t="s">
        <v>2824</v>
      </c>
      <c r="F206" s="831">
        <v>8.5399999999999991</v>
      </c>
      <c r="G206" s="831">
        <v>121422.82999999999</v>
      </c>
      <c r="H206" s="831">
        <v>0.48411884390074911</v>
      </c>
      <c r="I206" s="831">
        <v>14218.129976580796</v>
      </c>
      <c r="J206" s="831">
        <v>19.100000000000001</v>
      </c>
      <c r="K206" s="831">
        <v>250812.02999999997</v>
      </c>
      <c r="L206" s="831">
        <v>1</v>
      </c>
      <c r="M206" s="831">
        <v>13131.519895287956</v>
      </c>
      <c r="N206" s="831"/>
      <c r="O206" s="831"/>
      <c r="P206" s="827"/>
      <c r="Q206" s="832"/>
    </row>
    <row r="207" spans="1:17" ht="14.45" customHeight="1" x14ac:dyDescent="0.2">
      <c r="A207" s="821" t="s">
        <v>576</v>
      </c>
      <c r="B207" s="822" t="s">
        <v>5436</v>
      </c>
      <c r="C207" s="822" t="s">
        <v>5437</v>
      </c>
      <c r="D207" s="822" t="s">
        <v>5466</v>
      </c>
      <c r="E207" s="822" t="s">
        <v>5467</v>
      </c>
      <c r="F207" s="831">
        <v>2</v>
      </c>
      <c r="G207" s="831">
        <v>73469</v>
      </c>
      <c r="H207" s="831">
        <v>3.0583793324508162</v>
      </c>
      <c r="I207" s="831">
        <v>36734.5</v>
      </c>
      <c r="J207" s="831">
        <v>1</v>
      </c>
      <c r="K207" s="831">
        <v>24022.2</v>
      </c>
      <c r="L207" s="831">
        <v>1</v>
      </c>
      <c r="M207" s="831">
        <v>24022.2</v>
      </c>
      <c r="N207" s="831">
        <v>1</v>
      </c>
      <c r="O207" s="831">
        <v>5812.75</v>
      </c>
      <c r="P207" s="827">
        <v>0.24197409063283129</v>
      </c>
      <c r="Q207" s="832">
        <v>5812.75</v>
      </c>
    </row>
    <row r="208" spans="1:17" ht="14.45" customHeight="1" x14ac:dyDescent="0.2">
      <c r="A208" s="821" t="s">
        <v>576</v>
      </c>
      <c r="B208" s="822" t="s">
        <v>5436</v>
      </c>
      <c r="C208" s="822" t="s">
        <v>5437</v>
      </c>
      <c r="D208" s="822" t="s">
        <v>5473</v>
      </c>
      <c r="E208" s="822" t="s">
        <v>5797</v>
      </c>
      <c r="F208" s="831">
        <v>0</v>
      </c>
      <c r="G208" s="831">
        <v>-3.637978807091713E-12</v>
      </c>
      <c r="H208" s="831"/>
      <c r="I208" s="831"/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576</v>
      </c>
      <c r="B209" s="822" t="s">
        <v>5436</v>
      </c>
      <c r="C209" s="822" t="s">
        <v>5437</v>
      </c>
      <c r="D209" s="822" t="s">
        <v>5473</v>
      </c>
      <c r="E209" s="822" t="s">
        <v>2095</v>
      </c>
      <c r="F209" s="831">
        <v>4.91</v>
      </c>
      <c r="G209" s="831">
        <v>35209.119999999995</v>
      </c>
      <c r="H209" s="831"/>
      <c r="I209" s="831">
        <v>7170.9002036659867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576</v>
      </c>
      <c r="B210" s="822" t="s">
        <v>5436</v>
      </c>
      <c r="C210" s="822" t="s">
        <v>5437</v>
      </c>
      <c r="D210" s="822" t="s">
        <v>5474</v>
      </c>
      <c r="E210" s="822" t="s">
        <v>5797</v>
      </c>
      <c r="F210" s="831">
        <v>-8.8817841970012523E-16</v>
      </c>
      <c r="G210" s="831">
        <v>-2.9103830456733704E-11</v>
      </c>
      <c r="H210" s="831"/>
      <c r="I210" s="831">
        <v>32768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576</v>
      </c>
      <c r="B211" s="822" t="s">
        <v>5436</v>
      </c>
      <c r="C211" s="822" t="s">
        <v>5437</v>
      </c>
      <c r="D211" s="822" t="s">
        <v>5474</v>
      </c>
      <c r="E211" s="822" t="s">
        <v>2095</v>
      </c>
      <c r="F211" s="831">
        <v>9.7900000000000009</v>
      </c>
      <c r="G211" s="831">
        <v>280833.98</v>
      </c>
      <c r="H211" s="831"/>
      <c r="I211" s="831">
        <v>28685.799795709903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576</v>
      </c>
      <c r="B212" s="822" t="s">
        <v>5436</v>
      </c>
      <c r="C212" s="822" t="s">
        <v>5437</v>
      </c>
      <c r="D212" s="822" t="s">
        <v>5475</v>
      </c>
      <c r="E212" s="822" t="s">
        <v>5798</v>
      </c>
      <c r="F212" s="831"/>
      <c r="G212" s="831"/>
      <c r="H212" s="831"/>
      <c r="I212" s="831"/>
      <c r="J212" s="831"/>
      <c r="K212" s="831"/>
      <c r="L212" s="831"/>
      <c r="M212" s="831"/>
      <c r="N212" s="831">
        <v>0</v>
      </c>
      <c r="O212" s="831">
        <v>0</v>
      </c>
      <c r="P212" s="827"/>
      <c r="Q212" s="832"/>
    </row>
    <row r="213" spans="1:17" ht="14.45" customHeight="1" x14ac:dyDescent="0.2">
      <c r="A213" s="821" t="s">
        <v>576</v>
      </c>
      <c r="B213" s="822" t="s">
        <v>5436</v>
      </c>
      <c r="C213" s="822" t="s">
        <v>5437</v>
      </c>
      <c r="D213" s="822" t="s">
        <v>5475</v>
      </c>
      <c r="E213" s="822" t="s">
        <v>2107</v>
      </c>
      <c r="F213" s="831"/>
      <c r="G213" s="831"/>
      <c r="H213" s="831"/>
      <c r="I213" s="831"/>
      <c r="J213" s="831"/>
      <c r="K213" s="831"/>
      <c r="L213" s="831"/>
      <c r="M213" s="831"/>
      <c r="N213" s="831">
        <v>6.52</v>
      </c>
      <c r="O213" s="831">
        <v>31886.65</v>
      </c>
      <c r="P213" s="827"/>
      <c r="Q213" s="832">
        <v>4890.5904907975464</v>
      </c>
    </row>
    <row r="214" spans="1:17" ht="14.45" customHeight="1" x14ac:dyDescent="0.2">
      <c r="A214" s="821" t="s">
        <v>576</v>
      </c>
      <c r="B214" s="822" t="s">
        <v>5436</v>
      </c>
      <c r="C214" s="822" t="s">
        <v>5437</v>
      </c>
      <c r="D214" s="822" t="s">
        <v>5477</v>
      </c>
      <c r="E214" s="822" t="s">
        <v>5800</v>
      </c>
      <c r="F214" s="831">
        <v>0</v>
      </c>
      <c r="G214" s="831">
        <v>0</v>
      </c>
      <c r="H214" s="831"/>
      <c r="I214" s="831"/>
      <c r="J214" s="831"/>
      <c r="K214" s="831"/>
      <c r="L214" s="831"/>
      <c r="M214" s="831"/>
      <c r="N214" s="831">
        <v>0</v>
      </c>
      <c r="O214" s="831">
        <v>0</v>
      </c>
      <c r="P214" s="827"/>
      <c r="Q214" s="832"/>
    </row>
    <row r="215" spans="1:17" ht="14.45" customHeight="1" x14ac:dyDescent="0.2">
      <c r="A215" s="821" t="s">
        <v>576</v>
      </c>
      <c r="B215" s="822" t="s">
        <v>5436</v>
      </c>
      <c r="C215" s="822" t="s">
        <v>5437</v>
      </c>
      <c r="D215" s="822" t="s">
        <v>5477</v>
      </c>
      <c r="E215" s="822" t="s">
        <v>2837</v>
      </c>
      <c r="F215" s="831">
        <v>4</v>
      </c>
      <c r="G215" s="831">
        <v>42149.96</v>
      </c>
      <c r="H215" s="831"/>
      <c r="I215" s="831">
        <v>10537.49</v>
      </c>
      <c r="J215" s="831"/>
      <c r="K215" s="831"/>
      <c r="L215" s="831"/>
      <c r="M215" s="831"/>
      <c r="N215" s="831">
        <v>4.3</v>
      </c>
      <c r="O215" s="831">
        <v>39346.42</v>
      </c>
      <c r="P215" s="827"/>
      <c r="Q215" s="832">
        <v>9150.330232558139</v>
      </c>
    </row>
    <row r="216" spans="1:17" ht="14.45" customHeight="1" x14ac:dyDescent="0.2">
      <c r="A216" s="821" t="s">
        <v>576</v>
      </c>
      <c r="B216" s="822" t="s">
        <v>5436</v>
      </c>
      <c r="C216" s="822" t="s">
        <v>5437</v>
      </c>
      <c r="D216" s="822" t="s">
        <v>5494</v>
      </c>
      <c r="E216" s="822" t="s">
        <v>2512</v>
      </c>
      <c r="F216" s="831">
        <v>1</v>
      </c>
      <c r="G216" s="831">
        <v>2352.9</v>
      </c>
      <c r="H216" s="831"/>
      <c r="I216" s="831">
        <v>2352.9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576</v>
      </c>
      <c r="B217" s="822" t="s">
        <v>5436</v>
      </c>
      <c r="C217" s="822" t="s">
        <v>5437</v>
      </c>
      <c r="D217" s="822" t="s">
        <v>5520</v>
      </c>
      <c r="E217" s="822" t="s">
        <v>2721</v>
      </c>
      <c r="F217" s="831">
        <v>2</v>
      </c>
      <c r="G217" s="831">
        <v>5535.86</v>
      </c>
      <c r="H217" s="831">
        <v>0.76181839199409918</v>
      </c>
      <c r="I217" s="831">
        <v>2767.93</v>
      </c>
      <c r="J217" s="831">
        <v>12.599999999999998</v>
      </c>
      <c r="K217" s="831">
        <v>7266.6399999999985</v>
      </c>
      <c r="L217" s="831">
        <v>1</v>
      </c>
      <c r="M217" s="831">
        <v>576.71746031746034</v>
      </c>
      <c r="N217" s="831">
        <v>25.2</v>
      </c>
      <c r="O217" s="831">
        <v>14533.31</v>
      </c>
      <c r="P217" s="827">
        <v>2.0000041284555174</v>
      </c>
      <c r="Q217" s="832">
        <v>576.7186507936508</v>
      </c>
    </row>
    <row r="218" spans="1:17" ht="14.45" customHeight="1" x14ac:dyDescent="0.2">
      <c r="A218" s="821" t="s">
        <v>576</v>
      </c>
      <c r="B218" s="822" t="s">
        <v>5436</v>
      </c>
      <c r="C218" s="822" t="s">
        <v>5437</v>
      </c>
      <c r="D218" s="822" t="s">
        <v>5521</v>
      </c>
      <c r="E218" s="822" t="s">
        <v>2721</v>
      </c>
      <c r="F218" s="831">
        <v>28.8</v>
      </c>
      <c r="G218" s="831">
        <v>137967.18999999997</v>
      </c>
      <c r="H218" s="831">
        <v>5.4781449448918424</v>
      </c>
      <c r="I218" s="831">
        <v>4790.5274305555549</v>
      </c>
      <c r="J218" s="831">
        <v>47.2</v>
      </c>
      <c r="K218" s="831">
        <v>25185.020000000004</v>
      </c>
      <c r="L218" s="831">
        <v>1</v>
      </c>
      <c r="M218" s="831">
        <v>533.58093220338992</v>
      </c>
      <c r="N218" s="831">
        <v>107.19999999999997</v>
      </c>
      <c r="O218" s="831">
        <v>58866.39</v>
      </c>
      <c r="P218" s="827">
        <v>2.3373572861963181</v>
      </c>
      <c r="Q218" s="832">
        <v>549.12677238805986</v>
      </c>
    </row>
    <row r="219" spans="1:17" ht="14.45" customHeight="1" x14ac:dyDescent="0.2">
      <c r="A219" s="821" t="s">
        <v>576</v>
      </c>
      <c r="B219" s="822" t="s">
        <v>5436</v>
      </c>
      <c r="C219" s="822" t="s">
        <v>5437</v>
      </c>
      <c r="D219" s="822" t="s">
        <v>5530</v>
      </c>
      <c r="E219" s="822" t="s">
        <v>5529</v>
      </c>
      <c r="F219" s="831">
        <v>1</v>
      </c>
      <c r="G219" s="831">
        <v>72961.3</v>
      </c>
      <c r="H219" s="831">
        <v>0.5</v>
      </c>
      <c r="I219" s="831">
        <v>72961.3</v>
      </c>
      <c r="J219" s="831">
        <v>2</v>
      </c>
      <c r="K219" s="831">
        <v>145922.6</v>
      </c>
      <c r="L219" s="831">
        <v>1</v>
      </c>
      <c r="M219" s="831">
        <v>72961.3</v>
      </c>
      <c r="N219" s="831"/>
      <c r="O219" s="831"/>
      <c r="P219" s="827"/>
      <c r="Q219" s="832"/>
    </row>
    <row r="220" spans="1:17" ht="14.45" customHeight="1" x14ac:dyDescent="0.2">
      <c r="A220" s="821" t="s">
        <v>576</v>
      </c>
      <c r="B220" s="822" t="s">
        <v>5436</v>
      </c>
      <c r="C220" s="822" t="s">
        <v>5437</v>
      </c>
      <c r="D220" s="822" t="s">
        <v>5535</v>
      </c>
      <c r="E220" s="822" t="s">
        <v>758</v>
      </c>
      <c r="F220" s="831">
        <v>1</v>
      </c>
      <c r="G220" s="831">
        <v>1058.74</v>
      </c>
      <c r="H220" s="831"/>
      <c r="I220" s="831">
        <v>1058.74</v>
      </c>
      <c r="J220" s="831"/>
      <c r="K220" s="831"/>
      <c r="L220" s="831"/>
      <c r="M220" s="831"/>
      <c r="N220" s="831">
        <v>0.56000000000000005</v>
      </c>
      <c r="O220" s="831">
        <v>294.45</v>
      </c>
      <c r="P220" s="827"/>
      <c r="Q220" s="832">
        <v>525.80357142857133</v>
      </c>
    </row>
    <row r="221" spans="1:17" ht="14.45" customHeight="1" x14ac:dyDescent="0.2">
      <c r="A221" s="821" t="s">
        <v>576</v>
      </c>
      <c r="B221" s="822" t="s">
        <v>5436</v>
      </c>
      <c r="C221" s="822" t="s">
        <v>5437</v>
      </c>
      <c r="D221" s="822" t="s">
        <v>5538</v>
      </c>
      <c r="E221" s="822" t="s">
        <v>758</v>
      </c>
      <c r="F221" s="831">
        <v>0.39</v>
      </c>
      <c r="G221" s="831">
        <v>550.54</v>
      </c>
      <c r="H221" s="831"/>
      <c r="I221" s="831">
        <v>1411.6410256410254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576</v>
      </c>
      <c r="B222" s="822" t="s">
        <v>5436</v>
      </c>
      <c r="C222" s="822" t="s">
        <v>5437</v>
      </c>
      <c r="D222" s="822" t="s">
        <v>5545</v>
      </c>
      <c r="E222" s="822" t="s">
        <v>5806</v>
      </c>
      <c r="F222" s="831">
        <v>0</v>
      </c>
      <c r="G222" s="831">
        <v>0</v>
      </c>
      <c r="H222" s="831"/>
      <c r="I222" s="831"/>
      <c r="J222" s="831">
        <v>0</v>
      </c>
      <c r="K222" s="831">
        <v>0</v>
      </c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576</v>
      </c>
      <c r="B223" s="822" t="s">
        <v>5436</v>
      </c>
      <c r="C223" s="822" t="s">
        <v>5437</v>
      </c>
      <c r="D223" s="822" t="s">
        <v>5545</v>
      </c>
      <c r="E223" s="822" t="s">
        <v>5546</v>
      </c>
      <c r="F223" s="831">
        <v>6</v>
      </c>
      <c r="G223" s="831">
        <v>462000</v>
      </c>
      <c r="H223" s="831">
        <v>0.86886195107577513</v>
      </c>
      <c r="I223" s="831">
        <v>77000</v>
      </c>
      <c r="J223" s="831">
        <v>7</v>
      </c>
      <c r="K223" s="831">
        <v>531730.04</v>
      </c>
      <c r="L223" s="831">
        <v>1</v>
      </c>
      <c r="M223" s="831">
        <v>75961.434285714291</v>
      </c>
      <c r="N223" s="831"/>
      <c r="O223" s="831"/>
      <c r="P223" s="827"/>
      <c r="Q223" s="832"/>
    </row>
    <row r="224" spans="1:17" ht="14.45" customHeight="1" x14ac:dyDescent="0.2">
      <c r="A224" s="821" t="s">
        <v>576</v>
      </c>
      <c r="B224" s="822" t="s">
        <v>5436</v>
      </c>
      <c r="C224" s="822" t="s">
        <v>5437</v>
      </c>
      <c r="D224" s="822" t="s">
        <v>5547</v>
      </c>
      <c r="E224" s="822" t="s">
        <v>912</v>
      </c>
      <c r="F224" s="831"/>
      <c r="G224" s="831"/>
      <c r="H224" s="831"/>
      <c r="I224" s="831"/>
      <c r="J224" s="831"/>
      <c r="K224" s="831"/>
      <c r="L224" s="831"/>
      <c r="M224" s="831"/>
      <c r="N224" s="831">
        <v>0.95</v>
      </c>
      <c r="O224" s="831">
        <v>138.19999999999999</v>
      </c>
      <c r="P224" s="827"/>
      <c r="Q224" s="832">
        <v>145.4736842105263</v>
      </c>
    </row>
    <row r="225" spans="1:17" ht="14.45" customHeight="1" x14ac:dyDescent="0.2">
      <c r="A225" s="821" t="s">
        <v>576</v>
      </c>
      <c r="B225" s="822" t="s">
        <v>5436</v>
      </c>
      <c r="C225" s="822" t="s">
        <v>5437</v>
      </c>
      <c r="D225" s="822" t="s">
        <v>5548</v>
      </c>
      <c r="E225" s="822" t="s">
        <v>5795</v>
      </c>
      <c r="F225" s="831">
        <v>0</v>
      </c>
      <c r="G225" s="831">
        <v>0</v>
      </c>
      <c r="H225" s="831"/>
      <c r="I225" s="831"/>
      <c r="J225" s="831">
        <v>0</v>
      </c>
      <c r="K225" s="831">
        <v>0</v>
      </c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576</v>
      </c>
      <c r="B226" s="822" t="s">
        <v>5436</v>
      </c>
      <c r="C226" s="822" t="s">
        <v>5437</v>
      </c>
      <c r="D226" s="822" t="s">
        <v>5548</v>
      </c>
      <c r="E226" s="822" t="s">
        <v>2824</v>
      </c>
      <c r="F226" s="831">
        <v>1</v>
      </c>
      <c r="G226" s="831">
        <v>39546.32</v>
      </c>
      <c r="H226" s="831">
        <v>1.0018267623341923</v>
      </c>
      <c r="I226" s="831">
        <v>39546.32</v>
      </c>
      <c r="J226" s="831">
        <v>1</v>
      </c>
      <c r="K226" s="831">
        <v>39474.21</v>
      </c>
      <c r="L226" s="831">
        <v>1</v>
      </c>
      <c r="M226" s="831">
        <v>39474.21</v>
      </c>
      <c r="N226" s="831"/>
      <c r="O226" s="831"/>
      <c r="P226" s="827"/>
      <c r="Q226" s="832"/>
    </row>
    <row r="227" spans="1:17" ht="14.45" customHeight="1" x14ac:dyDescent="0.2">
      <c r="A227" s="821" t="s">
        <v>576</v>
      </c>
      <c r="B227" s="822" t="s">
        <v>5436</v>
      </c>
      <c r="C227" s="822" t="s">
        <v>5437</v>
      </c>
      <c r="D227" s="822" t="s">
        <v>5549</v>
      </c>
      <c r="E227" s="822" t="s">
        <v>2512</v>
      </c>
      <c r="F227" s="831"/>
      <c r="G227" s="831"/>
      <c r="H227" s="831"/>
      <c r="I227" s="831"/>
      <c r="J227" s="831"/>
      <c r="K227" s="831"/>
      <c r="L227" s="831"/>
      <c r="M227" s="831"/>
      <c r="N227" s="831">
        <v>0.48</v>
      </c>
      <c r="O227" s="831">
        <v>43.51</v>
      </c>
      <c r="P227" s="827"/>
      <c r="Q227" s="832">
        <v>90.645833333333329</v>
      </c>
    </row>
    <row r="228" spans="1:17" ht="14.45" customHeight="1" x14ac:dyDescent="0.2">
      <c r="A228" s="821" t="s">
        <v>576</v>
      </c>
      <c r="B228" s="822" t="s">
        <v>5436</v>
      </c>
      <c r="C228" s="822" t="s">
        <v>5437</v>
      </c>
      <c r="D228" s="822" t="s">
        <v>5560</v>
      </c>
      <c r="E228" s="822" t="s">
        <v>2174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42782.86</v>
      </c>
      <c r="P228" s="827"/>
      <c r="Q228" s="832">
        <v>42782.86</v>
      </c>
    </row>
    <row r="229" spans="1:17" ht="14.45" customHeight="1" x14ac:dyDescent="0.2">
      <c r="A229" s="821" t="s">
        <v>576</v>
      </c>
      <c r="B229" s="822" t="s">
        <v>5436</v>
      </c>
      <c r="C229" s="822" t="s">
        <v>5437</v>
      </c>
      <c r="D229" s="822" t="s">
        <v>5574</v>
      </c>
      <c r="E229" s="822" t="s">
        <v>5810</v>
      </c>
      <c r="F229" s="831"/>
      <c r="G229" s="831"/>
      <c r="H229" s="831"/>
      <c r="I229" s="831"/>
      <c r="J229" s="831">
        <v>0</v>
      </c>
      <c r="K229" s="831">
        <v>0</v>
      </c>
      <c r="L229" s="831"/>
      <c r="M229" s="831"/>
      <c r="N229" s="831">
        <v>0</v>
      </c>
      <c r="O229" s="831">
        <v>0</v>
      </c>
      <c r="P229" s="827"/>
      <c r="Q229" s="832"/>
    </row>
    <row r="230" spans="1:17" ht="14.45" customHeight="1" x14ac:dyDescent="0.2">
      <c r="A230" s="821" t="s">
        <v>576</v>
      </c>
      <c r="B230" s="822" t="s">
        <v>5436</v>
      </c>
      <c r="C230" s="822" t="s">
        <v>5437</v>
      </c>
      <c r="D230" s="822" t="s">
        <v>5574</v>
      </c>
      <c r="E230" s="822" t="s">
        <v>2859</v>
      </c>
      <c r="F230" s="831"/>
      <c r="G230" s="831"/>
      <c r="H230" s="831"/>
      <c r="I230" s="831"/>
      <c r="J230" s="831">
        <v>1</v>
      </c>
      <c r="K230" s="831">
        <v>120000</v>
      </c>
      <c r="L230" s="831">
        <v>1</v>
      </c>
      <c r="M230" s="831">
        <v>120000</v>
      </c>
      <c r="N230" s="831">
        <v>2</v>
      </c>
      <c r="O230" s="831">
        <v>240000</v>
      </c>
      <c r="P230" s="827">
        <v>2</v>
      </c>
      <c r="Q230" s="832">
        <v>120000</v>
      </c>
    </row>
    <row r="231" spans="1:17" ht="14.45" customHeight="1" x14ac:dyDescent="0.2">
      <c r="A231" s="821" t="s">
        <v>576</v>
      </c>
      <c r="B231" s="822" t="s">
        <v>5436</v>
      </c>
      <c r="C231" s="822" t="s">
        <v>5437</v>
      </c>
      <c r="D231" s="822" t="s">
        <v>5586</v>
      </c>
      <c r="E231" s="822" t="s">
        <v>3875</v>
      </c>
      <c r="F231" s="831">
        <v>3.46</v>
      </c>
      <c r="G231" s="831">
        <v>33814.979999999996</v>
      </c>
      <c r="H231" s="831">
        <v>1.0144911970373178</v>
      </c>
      <c r="I231" s="831">
        <v>9773.1156069364151</v>
      </c>
      <c r="J231" s="831">
        <v>3.8000000000000003</v>
      </c>
      <c r="K231" s="831">
        <v>33331.96</v>
      </c>
      <c r="L231" s="831">
        <v>1</v>
      </c>
      <c r="M231" s="831">
        <v>8771.5684210526306</v>
      </c>
      <c r="N231" s="831"/>
      <c r="O231" s="831"/>
      <c r="P231" s="827"/>
      <c r="Q231" s="832"/>
    </row>
    <row r="232" spans="1:17" ht="14.45" customHeight="1" x14ac:dyDescent="0.2">
      <c r="A232" s="821" t="s">
        <v>576</v>
      </c>
      <c r="B232" s="822" t="s">
        <v>5436</v>
      </c>
      <c r="C232" s="822" t="s">
        <v>5437</v>
      </c>
      <c r="D232" s="822" t="s">
        <v>5594</v>
      </c>
      <c r="E232" s="822" t="s">
        <v>2133</v>
      </c>
      <c r="F232" s="831"/>
      <c r="G232" s="831"/>
      <c r="H232" s="831"/>
      <c r="I232" s="831"/>
      <c r="J232" s="831"/>
      <c r="K232" s="831"/>
      <c r="L232" s="831"/>
      <c r="M232" s="831"/>
      <c r="N232" s="831">
        <v>2</v>
      </c>
      <c r="O232" s="831">
        <v>43130</v>
      </c>
      <c r="P232" s="827"/>
      <c r="Q232" s="832">
        <v>21565</v>
      </c>
    </row>
    <row r="233" spans="1:17" ht="14.45" customHeight="1" x14ac:dyDescent="0.2">
      <c r="A233" s="821" t="s">
        <v>576</v>
      </c>
      <c r="B233" s="822" t="s">
        <v>5436</v>
      </c>
      <c r="C233" s="822" t="s">
        <v>5437</v>
      </c>
      <c r="D233" s="822" t="s">
        <v>5602</v>
      </c>
      <c r="E233" s="822" t="s">
        <v>3875</v>
      </c>
      <c r="F233" s="831">
        <v>4</v>
      </c>
      <c r="G233" s="831">
        <v>97469.359999999986</v>
      </c>
      <c r="H233" s="831">
        <v>1.0587034094666323</v>
      </c>
      <c r="I233" s="831">
        <v>24367.339999999997</v>
      </c>
      <c r="J233" s="831">
        <v>4.2</v>
      </c>
      <c r="K233" s="831">
        <v>92064.84</v>
      </c>
      <c r="L233" s="831">
        <v>1</v>
      </c>
      <c r="M233" s="831">
        <v>21920.199999999997</v>
      </c>
      <c r="N233" s="831"/>
      <c r="O233" s="831"/>
      <c r="P233" s="827"/>
      <c r="Q233" s="832"/>
    </row>
    <row r="234" spans="1:17" ht="14.45" customHeight="1" x14ac:dyDescent="0.2">
      <c r="A234" s="821" t="s">
        <v>576</v>
      </c>
      <c r="B234" s="822" t="s">
        <v>5436</v>
      </c>
      <c r="C234" s="822" t="s">
        <v>5437</v>
      </c>
      <c r="D234" s="822" t="s">
        <v>5615</v>
      </c>
      <c r="E234" s="822" t="s">
        <v>845</v>
      </c>
      <c r="F234" s="831"/>
      <c r="G234" s="831"/>
      <c r="H234" s="831"/>
      <c r="I234" s="831"/>
      <c r="J234" s="831">
        <v>1</v>
      </c>
      <c r="K234" s="831">
        <v>213.18</v>
      </c>
      <c r="L234" s="831">
        <v>1</v>
      </c>
      <c r="M234" s="831">
        <v>213.18</v>
      </c>
      <c r="N234" s="831"/>
      <c r="O234" s="831"/>
      <c r="P234" s="827"/>
      <c r="Q234" s="832"/>
    </row>
    <row r="235" spans="1:17" ht="14.45" customHeight="1" x14ac:dyDescent="0.2">
      <c r="A235" s="821" t="s">
        <v>576</v>
      </c>
      <c r="B235" s="822" t="s">
        <v>5436</v>
      </c>
      <c r="C235" s="822" t="s">
        <v>5437</v>
      </c>
      <c r="D235" s="822" t="s">
        <v>5616</v>
      </c>
      <c r="E235" s="822" t="s">
        <v>845</v>
      </c>
      <c r="F235" s="831"/>
      <c r="G235" s="831"/>
      <c r="H235" s="831"/>
      <c r="I235" s="831"/>
      <c r="J235" s="831">
        <v>3</v>
      </c>
      <c r="K235" s="831">
        <v>218.79</v>
      </c>
      <c r="L235" s="831">
        <v>1</v>
      </c>
      <c r="M235" s="831">
        <v>72.929999999999993</v>
      </c>
      <c r="N235" s="831"/>
      <c r="O235" s="831"/>
      <c r="P235" s="827"/>
      <c r="Q235" s="832"/>
    </row>
    <row r="236" spans="1:17" ht="14.45" customHeight="1" x14ac:dyDescent="0.2">
      <c r="A236" s="821" t="s">
        <v>576</v>
      </c>
      <c r="B236" s="822" t="s">
        <v>5436</v>
      </c>
      <c r="C236" s="822" t="s">
        <v>5437</v>
      </c>
      <c r="D236" s="822" t="s">
        <v>5626</v>
      </c>
      <c r="E236" s="822" t="s">
        <v>5622</v>
      </c>
      <c r="F236" s="831"/>
      <c r="G236" s="831"/>
      <c r="H236" s="831"/>
      <c r="I236" s="831"/>
      <c r="J236" s="831">
        <v>1</v>
      </c>
      <c r="K236" s="831">
        <v>15123.9</v>
      </c>
      <c r="L236" s="831">
        <v>1</v>
      </c>
      <c r="M236" s="831">
        <v>15123.9</v>
      </c>
      <c r="N236" s="831"/>
      <c r="O236" s="831"/>
      <c r="P236" s="827"/>
      <c r="Q236" s="832"/>
    </row>
    <row r="237" spans="1:17" ht="14.45" customHeight="1" x14ac:dyDescent="0.2">
      <c r="A237" s="821" t="s">
        <v>576</v>
      </c>
      <c r="B237" s="822" t="s">
        <v>5436</v>
      </c>
      <c r="C237" s="822" t="s">
        <v>5437</v>
      </c>
      <c r="D237" s="822" t="s">
        <v>5628</v>
      </c>
      <c r="E237" s="822" t="s">
        <v>752</v>
      </c>
      <c r="F237" s="831"/>
      <c r="G237" s="831"/>
      <c r="H237" s="831"/>
      <c r="I237" s="831"/>
      <c r="J237" s="831"/>
      <c r="K237" s="831"/>
      <c r="L237" s="831"/>
      <c r="M237" s="831"/>
      <c r="N237" s="831">
        <v>0.15</v>
      </c>
      <c r="O237" s="831">
        <v>43.22</v>
      </c>
      <c r="P237" s="827"/>
      <c r="Q237" s="832">
        <v>288.13333333333333</v>
      </c>
    </row>
    <row r="238" spans="1:17" ht="14.45" customHeight="1" x14ac:dyDescent="0.2">
      <c r="A238" s="821" t="s">
        <v>576</v>
      </c>
      <c r="B238" s="822" t="s">
        <v>5436</v>
      </c>
      <c r="C238" s="822" t="s">
        <v>5437</v>
      </c>
      <c r="D238" s="822" t="s">
        <v>5629</v>
      </c>
      <c r="E238" s="822" t="s">
        <v>1039</v>
      </c>
      <c r="F238" s="831"/>
      <c r="G238" s="831"/>
      <c r="H238" s="831"/>
      <c r="I238" s="831"/>
      <c r="J238" s="831"/>
      <c r="K238" s="831"/>
      <c r="L238" s="831"/>
      <c r="M238" s="831"/>
      <c r="N238" s="831">
        <v>0.43</v>
      </c>
      <c r="O238" s="831">
        <v>78.650000000000006</v>
      </c>
      <c r="P238" s="827"/>
      <c r="Q238" s="832">
        <v>182.90697674418607</v>
      </c>
    </row>
    <row r="239" spans="1:17" ht="14.45" customHeight="1" x14ac:dyDescent="0.2">
      <c r="A239" s="821" t="s">
        <v>576</v>
      </c>
      <c r="B239" s="822" t="s">
        <v>5436</v>
      </c>
      <c r="C239" s="822" t="s">
        <v>5437</v>
      </c>
      <c r="D239" s="822" t="s">
        <v>5638</v>
      </c>
      <c r="E239" s="822" t="s">
        <v>2512</v>
      </c>
      <c r="F239" s="831"/>
      <c r="G239" s="831"/>
      <c r="H239" s="831"/>
      <c r="I239" s="831"/>
      <c r="J239" s="831"/>
      <c r="K239" s="831"/>
      <c r="L239" s="831"/>
      <c r="M239" s="831"/>
      <c r="N239" s="831">
        <v>1.6099999999999999</v>
      </c>
      <c r="O239" s="831">
        <v>763.58</v>
      </c>
      <c r="P239" s="827"/>
      <c r="Q239" s="832">
        <v>474.27329192546591</v>
      </c>
    </row>
    <row r="240" spans="1:17" ht="14.45" customHeight="1" x14ac:dyDescent="0.2">
      <c r="A240" s="821" t="s">
        <v>576</v>
      </c>
      <c r="B240" s="822" t="s">
        <v>5436</v>
      </c>
      <c r="C240" s="822" t="s">
        <v>5437</v>
      </c>
      <c r="D240" s="822" t="s">
        <v>5639</v>
      </c>
      <c r="E240" s="822" t="s">
        <v>2512</v>
      </c>
      <c r="F240" s="831"/>
      <c r="G240" s="831"/>
      <c r="H240" s="831"/>
      <c r="I240" s="831"/>
      <c r="J240" s="831"/>
      <c r="K240" s="831"/>
      <c r="L240" s="831"/>
      <c r="M240" s="831"/>
      <c r="N240" s="831">
        <v>1.8199999999999998</v>
      </c>
      <c r="O240" s="831">
        <v>372.23</v>
      </c>
      <c r="P240" s="827"/>
      <c r="Q240" s="832">
        <v>204.52197802197804</v>
      </c>
    </row>
    <row r="241" spans="1:17" ht="14.45" customHeight="1" x14ac:dyDescent="0.2">
      <c r="A241" s="821" t="s">
        <v>576</v>
      </c>
      <c r="B241" s="822" t="s">
        <v>5436</v>
      </c>
      <c r="C241" s="822" t="s">
        <v>5437</v>
      </c>
      <c r="D241" s="822" t="s">
        <v>5642</v>
      </c>
      <c r="E241" s="822" t="s">
        <v>5643</v>
      </c>
      <c r="F241" s="831"/>
      <c r="G241" s="831"/>
      <c r="H241" s="831"/>
      <c r="I241" s="831"/>
      <c r="J241" s="831">
        <v>1</v>
      </c>
      <c r="K241" s="831">
        <v>3300.05</v>
      </c>
      <c r="L241" s="831">
        <v>1</v>
      </c>
      <c r="M241" s="831">
        <v>3300.05</v>
      </c>
      <c r="N241" s="831">
        <v>2</v>
      </c>
      <c r="O241" s="831">
        <v>6600.05</v>
      </c>
      <c r="P241" s="827">
        <v>1.9999848487144134</v>
      </c>
      <c r="Q241" s="832">
        <v>3300.0250000000001</v>
      </c>
    </row>
    <row r="242" spans="1:17" ht="14.45" customHeight="1" x14ac:dyDescent="0.2">
      <c r="A242" s="821" t="s">
        <v>576</v>
      </c>
      <c r="B242" s="822" t="s">
        <v>5436</v>
      </c>
      <c r="C242" s="822" t="s">
        <v>5437</v>
      </c>
      <c r="D242" s="822" t="s">
        <v>5642</v>
      </c>
      <c r="E242" s="822" t="s">
        <v>5818</v>
      </c>
      <c r="F242" s="831"/>
      <c r="G242" s="831"/>
      <c r="H242" s="831"/>
      <c r="I242" s="831"/>
      <c r="J242" s="831">
        <v>0</v>
      </c>
      <c r="K242" s="831">
        <v>0</v>
      </c>
      <c r="L242" s="831"/>
      <c r="M242" s="831"/>
      <c r="N242" s="831">
        <v>0</v>
      </c>
      <c r="O242" s="831">
        <v>0</v>
      </c>
      <c r="P242" s="827"/>
      <c r="Q242" s="832"/>
    </row>
    <row r="243" spans="1:17" ht="14.45" customHeight="1" x14ac:dyDescent="0.2">
      <c r="A243" s="821" t="s">
        <v>576</v>
      </c>
      <c r="B243" s="822" t="s">
        <v>5436</v>
      </c>
      <c r="C243" s="822" t="s">
        <v>5437</v>
      </c>
      <c r="D243" s="822" t="s">
        <v>5932</v>
      </c>
      <c r="E243" s="822" t="s">
        <v>5933</v>
      </c>
      <c r="F243" s="831"/>
      <c r="G243" s="831"/>
      <c r="H243" s="831"/>
      <c r="I243" s="831"/>
      <c r="J243" s="831">
        <v>3.5</v>
      </c>
      <c r="K243" s="831">
        <v>32754.63</v>
      </c>
      <c r="L243" s="831">
        <v>1</v>
      </c>
      <c r="M243" s="831">
        <v>9358.4657142857141</v>
      </c>
      <c r="N243" s="831"/>
      <c r="O243" s="831"/>
      <c r="P243" s="827"/>
      <c r="Q243" s="832"/>
    </row>
    <row r="244" spans="1:17" ht="14.45" customHeight="1" x14ac:dyDescent="0.2">
      <c r="A244" s="821" t="s">
        <v>576</v>
      </c>
      <c r="B244" s="822" t="s">
        <v>5436</v>
      </c>
      <c r="C244" s="822" t="s">
        <v>5437</v>
      </c>
      <c r="D244" s="822" t="s">
        <v>5934</v>
      </c>
      <c r="E244" s="822" t="s">
        <v>5933</v>
      </c>
      <c r="F244" s="831"/>
      <c r="G244" s="831"/>
      <c r="H244" s="831"/>
      <c r="I244" s="831"/>
      <c r="J244" s="831">
        <v>1.1499999999999999</v>
      </c>
      <c r="K244" s="831">
        <v>5381.1</v>
      </c>
      <c r="L244" s="831">
        <v>1</v>
      </c>
      <c r="M244" s="831">
        <v>4679.2173913043489</v>
      </c>
      <c r="N244" s="831"/>
      <c r="O244" s="831"/>
      <c r="P244" s="827"/>
      <c r="Q244" s="832"/>
    </row>
    <row r="245" spans="1:17" ht="14.45" customHeight="1" x14ac:dyDescent="0.2">
      <c r="A245" s="821" t="s">
        <v>576</v>
      </c>
      <c r="B245" s="822" t="s">
        <v>5436</v>
      </c>
      <c r="C245" s="822" t="s">
        <v>5437</v>
      </c>
      <c r="D245" s="822" t="s">
        <v>5659</v>
      </c>
      <c r="E245" s="822" t="s">
        <v>2062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62391.63</v>
      </c>
      <c r="P245" s="827"/>
      <c r="Q245" s="832">
        <v>62391.63</v>
      </c>
    </row>
    <row r="246" spans="1:17" ht="14.45" customHeight="1" x14ac:dyDescent="0.2">
      <c r="A246" s="821" t="s">
        <v>576</v>
      </c>
      <c r="B246" s="822" t="s">
        <v>5436</v>
      </c>
      <c r="C246" s="822" t="s">
        <v>5437</v>
      </c>
      <c r="D246" s="822" t="s">
        <v>5668</v>
      </c>
      <c r="E246" s="822" t="s">
        <v>1039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421.22</v>
      </c>
      <c r="P246" s="827"/>
      <c r="Q246" s="832">
        <v>421.22</v>
      </c>
    </row>
    <row r="247" spans="1:17" ht="14.45" customHeight="1" x14ac:dyDescent="0.2">
      <c r="A247" s="821" t="s">
        <v>576</v>
      </c>
      <c r="B247" s="822" t="s">
        <v>5436</v>
      </c>
      <c r="C247" s="822" t="s">
        <v>5437</v>
      </c>
      <c r="D247" s="822" t="s">
        <v>5676</v>
      </c>
      <c r="E247" s="822" t="s">
        <v>758</v>
      </c>
      <c r="F247" s="831"/>
      <c r="G247" s="831"/>
      <c r="H247" s="831"/>
      <c r="I247" s="831"/>
      <c r="J247" s="831"/>
      <c r="K247" s="831"/>
      <c r="L247" s="831"/>
      <c r="M247" s="831"/>
      <c r="N247" s="831">
        <v>1.54</v>
      </c>
      <c r="O247" s="831">
        <v>121.97</v>
      </c>
      <c r="P247" s="827"/>
      <c r="Q247" s="832">
        <v>79.201298701298697</v>
      </c>
    </row>
    <row r="248" spans="1:17" ht="14.45" customHeight="1" x14ac:dyDescent="0.2">
      <c r="A248" s="821" t="s">
        <v>576</v>
      </c>
      <c r="B248" s="822" t="s">
        <v>5436</v>
      </c>
      <c r="C248" s="822" t="s">
        <v>5437</v>
      </c>
      <c r="D248" s="822" t="s">
        <v>5679</v>
      </c>
      <c r="E248" s="822" t="s">
        <v>758</v>
      </c>
      <c r="F248" s="831"/>
      <c r="G248" s="831"/>
      <c r="H248" s="831"/>
      <c r="I248" s="831"/>
      <c r="J248" s="831"/>
      <c r="K248" s="831"/>
      <c r="L248" s="831"/>
      <c r="M248" s="831"/>
      <c r="N248" s="831">
        <v>4.75</v>
      </c>
      <c r="O248" s="831">
        <v>1039.78</v>
      </c>
      <c r="P248" s="827"/>
      <c r="Q248" s="832">
        <v>218.90105263157895</v>
      </c>
    </row>
    <row r="249" spans="1:17" ht="14.45" customHeight="1" x14ac:dyDescent="0.2">
      <c r="A249" s="821" t="s">
        <v>576</v>
      </c>
      <c r="B249" s="822" t="s">
        <v>5436</v>
      </c>
      <c r="C249" s="822" t="s">
        <v>5703</v>
      </c>
      <c r="D249" s="822" t="s">
        <v>5706</v>
      </c>
      <c r="E249" s="822" t="s">
        <v>5707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562.65</v>
      </c>
      <c r="P249" s="827"/>
      <c r="Q249" s="832">
        <v>562.65</v>
      </c>
    </row>
    <row r="250" spans="1:17" ht="14.45" customHeight="1" x14ac:dyDescent="0.2">
      <c r="A250" s="821" t="s">
        <v>576</v>
      </c>
      <c r="B250" s="822" t="s">
        <v>5436</v>
      </c>
      <c r="C250" s="822" t="s">
        <v>5703</v>
      </c>
      <c r="D250" s="822" t="s">
        <v>5714</v>
      </c>
      <c r="E250" s="822" t="s">
        <v>5715</v>
      </c>
      <c r="F250" s="831"/>
      <c r="G250" s="831"/>
      <c r="H250" s="831"/>
      <c r="I250" s="831"/>
      <c r="J250" s="831"/>
      <c r="K250" s="831"/>
      <c r="L250" s="831"/>
      <c r="M250" s="831"/>
      <c r="N250" s="831">
        <v>5</v>
      </c>
      <c r="O250" s="831">
        <v>896.5</v>
      </c>
      <c r="P250" s="827"/>
      <c r="Q250" s="832">
        <v>179.3</v>
      </c>
    </row>
    <row r="251" spans="1:17" ht="14.45" customHeight="1" x14ac:dyDescent="0.2">
      <c r="A251" s="821" t="s">
        <v>576</v>
      </c>
      <c r="B251" s="822" t="s">
        <v>5436</v>
      </c>
      <c r="C251" s="822" t="s">
        <v>5703</v>
      </c>
      <c r="D251" s="822" t="s">
        <v>5718</v>
      </c>
      <c r="E251" s="822" t="s">
        <v>5719</v>
      </c>
      <c r="F251" s="831"/>
      <c r="G251" s="831"/>
      <c r="H251" s="831"/>
      <c r="I251" s="831"/>
      <c r="J251" s="831"/>
      <c r="K251" s="831"/>
      <c r="L251" s="831"/>
      <c r="M251" s="831"/>
      <c r="N251" s="831">
        <v>4</v>
      </c>
      <c r="O251" s="831">
        <v>303.88</v>
      </c>
      <c r="P251" s="827"/>
      <c r="Q251" s="832">
        <v>75.97</v>
      </c>
    </row>
    <row r="252" spans="1:17" ht="14.45" customHeight="1" x14ac:dyDescent="0.2">
      <c r="A252" s="821" t="s">
        <v>576</v>
      </c>
      <c r="B252" s="822" t="s">
        <v>5436</v>
      </c>
      <c r="C252" s="822" t="s">
        <v>5703</v>
      </c>
      <c r="D252" s="822" t="s">
        <v>5720</v>
      </c>
      <c r="E252" s="822" t="s">
        <v>5721</v>
      </c>
      <c r="F252" s="831"/>
      <c r="G252" s="831"/>
      <c r="H252" s="831"/>
      <c r="I252" s="831"/>
      <c r="J252" s="831"/>
      <c r="K252" s="831"/>
      <c r="L252" s="831"/>
      <c r="M252" s="831"/>
      <c r="N252" s="831">
        <v>4</v>
      </c>
      <c r="O252" s="831">
        <v>378.76</v>
      </c>
      <c r="P252" s="827"/>
      <c r="Q252" s="832">
        <v>94.69</v>
      </c>
    </row>
    <row r="253" spans="1:17" ht="14.45" customHeight="1" x14ac:dyDescent="0.2">
      <c r="A253" s="821" t="s">
        <v>576</v>
      </c>
      <c r="B253" s="822" t="s">
        <v>5436</v>
      </c>
      <c r="C253" s="822" t="s">
        <v>5703</v>
      </c>
      <c r="D253" s="822" t="s">
        <v>5722</v>
      </c>
      <c r="E253" s="822" t="s">
        <v>5721</v>
      </c>
      <c r="F253" s="831"/>
      <c r="G253" s="831"/>
      <c r="H253" s="831"/>
      <c r="I253" s="831"/>
      <c r="J253" s="831"/>
      <c r="K253" s="831"/>
      <c r="L253" s="831"/>
      <c r="M253" s="831"/>
      <c r="N253" s="831">
        <v>4</v>
      </c>
      <c r="O253" s="831">
        <v>303.88</v>
      </c>
      <c r="P253" s="827"/>
      <c r="Q253" s="832">
        <v>75.97</v>
      </c>
    </row>
    <row r="254" spans="1:17" ht="14.45" customHeight="1" x14ac:dyDescent="0.2">
      <c r="A254" s="821" t="s">
        <v>576</v>
      </c>
      <c r="B254" s="822" t="s">
        <v>5436</v>
      </c>
      <c r="C254" s="822" t="s">
        <v>5735</v>
      </c>
      <c r="D254" s="822" t="s">
        <v>5744</v>
      </c>
      <c r="E254" s="822" t="s">
        <v>5745</v>
      </c>
      <c r="F254" s="831">
        <v>51</v>
      </c>
      <c r="G254" s="831">
        <v>1887</v>
      </c>
      <c r="H254" s="831">
        <v>0.50671321160042959</v>
      </c>
      <c r="I254" s="831">
        <v>37</v>
      </c>
      <c r="J254" s="831">
        <v>98</v>
      </c>
      <c r="K254" s="831">
        <v>3724</v>
      </c>
      <c r="L254" s="831">
        <v>1</v>
      </c>
      <c r="M254" s="831">
        <v>38</v>
      </c>
      <c r="N254" s="831">
        <v>94</v>
      </c>
      <c r="O254" s="831">
        <v>3572</v>
      </c>
      <c r="P254" s="827">
        <v>0.95918367346938771</v>
      </c>
      <c r="Q254" s="832">
        <v>38</v>
      </c>
    </row>
    <row r="255" spans="1:17" ht="14.45" customHeight="1" x14ac:dyDescent="0.2">
      <c r="A255" s="821" t="s">
        <v>576</v>
      </c>
      <c r="B255" s="822" t="s">
        <v>5436</v>
      </c>
      <c r="C255" s="822" t="s">
        <v>5735</v>
      </c>
      <c r="D255" s="822" t="s">
        <v>5750</v>
      </c>
      <c r="E255" s="822" t="s">
        <v>5751</v>
      </c>
      <c r="F255" s="831">
        <v>11</v>
      </c>
      <c r="G255" s="831">
        <v>1958</v>
      </c>
      <c r="H255" s="831">
        <v>0.994413407821229</v>
      </c>
      <c r="I255" s="831">
        <v>178</v>
      </c>
      <c r="J255" s="831">
        <v>11</v>
      </c>
      <c r="K255" s="831">
        <v>1969</v>
      </c>
      <c r="L255" s="831">
        <v>1</v>
      </c>
      <c r="M255" s="831">
        <v>179</v>
      </c>
      <c r="N255" s="831">
        <v>28</v>
      </c>
      <c r="O255" s="831">
        <v>5040</v>
      </c>
      <c r="P255" s="827">
        <v>2.5596749619095989</v>
      </c>
      <c r="Q255" s="832">
        <v>180</v>
      </c>
    </row>
    <row r="256" spans="1:17" ht="14.45" customHeight="1" x14ac:dyDescent="0.2">
      <c r="A256" s="821" t="s">
        <v>576</v>
      </c>
      <c r="B256" s="822" t="s">
        <v>5436</v>
      </c>
      <c r="C256" s="822" t="s">
        <v>5735</v>
      </c>
      <c r="D256" s="822" t="s">
        <v>5754</v>
      </c>
      <c r="E256" s="822" t="s">
        <v>5755</v>
      </c>
      <c r="F256" s="831">
        <v>22</v>
      </c>
      <c r="G256" s="831">
        <v>0</v>
      </c>
      <c r="H256" s="831"/>
      <c r="I256" s="831">
        <v>0</v>
      </c>
      <c r="J256" s="831">
        <v>13</v>
      </c>
      <c r="K256" s="831">
        <v>0</v>
      </c>
      <c r="L256" s="831"/>
      <c r="M256" s="831">
        <v>0</v>
      </c>
      <c r="N256" s="831">
        <v>8</v>
      </c>
      <c r="O256" s="831">
        <v>0</v>
      </c>
      <c r="P256" s="827"/>
      <c r="Q256" s="832">
        <v>0</v>
      </c>
    </row>
    <row r="257" spans="1:17" ht="14.45" customHeight="1" x14ac:dyDescent="0.2">
      <c r="A257" s="821" t="s">
        <v>576</v>
      </c>
      <c r="B257" s="822" t="s">
        <v>5436</v>
      </c>
      <c r="C257" s="822" t="s">
        <v>5735</v>
      </c>
      <c r="D257" s="822" t="s">
        <v>5756</v>
      </c>
      <c r="E257" s="822" t="s">
        <v>5757</v>
      </c>
      <c r="F257" s="831">
        <v>40</v>
      </c>
      <c r="G257" s="831">
        <v>0</v>
      </c>
      <c r="H257" s="831"/>
      <c r="I257" s="831">
        <v>0</v>
      </c>
      <c r="J257" s="831">
        <v>86</v>
      </c>
      <c r="K257" s="831">
        <v>0</v>
      </c>
      <c r="L257" s="831"/>
      <c r="M257" s="831">
        <v>0</v>
      </c>
      <c r="N257" s="831">
        <v>177</v>
      </c>
      <c r="O257" s="831">
        <v>0</v>
      </c>
      <c r="P257" s="827"/>
      <c r="Q257" s="832">
        <v>0</v>
      </c>
    </row>
    <row r="258" spans="1:17" ht="14.45" customHeight="1" x14ac:dyDescent="0.2">
      <c r="A258" s="821" t="s">
        <v>576</v>
      </c>
      <c r="B258" s="822" t="s">
        <v>5436</v>
      </c>
      <c r="C258" s="822" t="s">
        <v>5735</v>
      </c>
      <c r="D258" s="822" t="s">
        <v>5758</v>
      </c>
      <c r="E258" s="822" t="s">
        <v>5759</v>
      </c>
      <c r="F258" s="831">
        <v>1</v>
      </c>
      <c r="G258" s="831">
        <v>244</v>
      </c>
      <c r="H258" s="831">
        <v>6.224489795918367E-2</v>
      </c>
      <c r="I258" s="831">
        <v>244</v>
      </c>
      <c r="J258" s="831">
        <v>16</v>
      </c>
      <c r="K258" s="831">
        <v>3920</v>
      </c>
      <c r="L258" s="831">
        <v>1</v>
      </c>
      <c r="M258" s="831">
        <v>245</v>
      </c>
      <c r="N258" s="831">
        <v>12</v>
      </c>
      <c r="O258" s="831">
        <v>2952</v>
      </c>
      <c r="P258" s="827">
        <v>0.75306122448979596</v>
      </c>
      <c r="Q258" s="832">
        <v>246</v>
      </c>
    </row>
    <row r="259" spans="1:17" ht="14.45" customHeight="1" x14ac:dyDescent="0.2">
      <c r="A259" s="821" t="s">
        <v>576</v>
      </c>
      <c r="B259" s="822" t="s">
        <v>5436</v>
      </c>
      <c r="C259" s="822" t="s">
        <v>5735</v>
      </c>
      <c r="D259" s="822" t="s">
        <v>5774</v>
      </c>
      <c r="E259" s="822" t="s">
        <v>5775</v>
      </c>
      <c r="F259" s="831">
        <v>10</v>
      </c>
      <c r="G259" s="831">
        <v>3550</v>
      </c>
      <c r="H259" s="831">
        <v>1.2395251396648044</v>
      </c>
      <c r="I259" s="831">
        <v>355</v>
      </c>
      <c r="J259" s="831">
        <v>8</v>
      </c>
      <c r="K259" s="831">
        <v>2864</v>
      </c>
      <c r="L259" s="831">
        <v>1</v>
      </c>
      <c r="M259" s="831">
        <v>358</v>
      </c>
      <c r="N259" s="831">
        <v>4</v>
      </c>
      <c r="O259" s="831">
        <v>1440</v>
      </c>
      <c r="P259" s="827">
        <v>0.5027932960893855</v>
      </c>
      <c r="Q259" s="832">
        <v>360</v>
      </c>
    </row>
    <row r="260" spans="1:17" ht="14.45" customHeight="1" x14ac:dyDescent="0.2">
      <c r="A260" s="821" t="s">
        <v>576</v>
      </c>
      <c r="B260" s="822" t="s">
        <v>5436</v>
      </c>
      <c r="C260" s="822" t="s">
        <v>5735</v>
      </c>
      <c r="D260" s="822" t="s">
        <v>5782</v>
      </c>
      <c r="E260" s="822" t="s">
        <v>5783</v>
      </c>
      <c r="F260" s="831">
        <v>15</v>
      </c>
      <c r="G260" s="831">
        <v>1740</v>
      </c>
      <c r="H260" s="831">
        <v>0.35714285714285715</v>
      </c>
      <c r="I260" s="831">
        <v>116</v>
      </c>
      <c r="J260" s="831">
        <v>42</v>
      </c>
      <c r="K260" s="831">
        <v>4872</v>
      </c>
      <c r="L260" s="831">
        <v>1</v>
      </c>
      <c r="M260" s="831">
        <v>116</v>
      </c>
      <c r="N260" s="831">
        <v>40</v>
      </c>
      <c r="O260" s="831">
        <v>4680</v>
      </c>
      <c r="P260" s="827">
        <v>0.96059113300492616</v>
      </c>
      <c r="Q260" s="832">
        <v>117</v>
      </c>
    </row>
    <row r="261" spans="1:17" ht="14.45" customHeight="1" x14ac:dyDescent="0.2">
      <c r="A261" s="821" t="s">
        <v>576</v>
      </c>
      <c r="B261" s="822" t="s">
        <v>5436</v>
      </c>
      <c r="C261" s="822" t="s">
        <v>5735</v>
      </c>
      <c r="D261" s="822" t="s">
        <v>5784</v>
      </c>
      <c r="E261" s="822" t="s">
        <v>5785</v>
      </c>
      <c r="F261" s="831">
        <v>1</v>
      </c>
      <c r="G261" s="831">
        <v>0</v>
      </c>
      <c r="H261" s="831"/>
      <c r="I261" s="831">
        <v>0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576</v>
      </c>
      <c r="B262" s="822" t="s">
        <v>5824</v>
      </c>
      <c r="C262" s="822" t="s">
        <v>5437</v>
      </c>
      <c r="D262" s="822" t="s">
        <v>5536</v>
      </c>
      <c r="E262" s="822" t="s">
        <v>758</v>
      </c>
      <c r="F262" s="831"/>
      <c r="G262" s="831"/>
      <c r="H262" s="831"/>
      <c r="I262" s="831"/>
      <c r="J262" s="831">
        <v>1.06</v>
      </c>
      <c r="K262" s="831">
        <v>232.03</v>
      </c>
      <c r="L262" s="831">
        <v>1</v>
      </c>
      <c r="M262" s="831">
        <v>218.89622641509433</v>
      </c>
      <c r="N262" s="831"/>
      <c r="O262" s="831"/>
      <c r="P262" s="827"/>
      <c r="Q262" s="832"/>
    </row>
    <row r="263" spans="1:17" ht="14.45" customHeight="1" x14ac:dyDescent="0.2">
      <c r="A263" s="821" t="s">
        <v>576</v>
      </c>
      <c r="B263" s="822" t="s">
        <v>5824</v>
      </c>
      <c r="C263" s="822" t="s">
        <v>5437</v>
      </c>
      <c r="D263" s="822" t="s">
        <v>5638</v>
      </c>
      <c r="E263" s="822" t="s">
        <v>2512</v>
      </c>
      <c r="F263" s="831"/>
      <c r="G263" s="831"/>
      <c r="H263" s="831"/>
      <c r="I263" s="831"/>
      <c r="J263" s="831">
        <v>0.15</v>
      </c>
      <c r="K263" s="831">
        <v>71.14</v>
      </c>
      <c r="L263" s="831">
        <v>1</v>
      </c>
      <c r="M263" s="831">
        <v>474.26666666666671</v>
      </c>
      <c r="N263" s="831"/>
      <c r="O263" s="831"/>
      <c r="P263" s="827"/>
      <c r="Q263" s="832"/>
    </row>
    <row r="264" spans="1:17" ht="14.45" customHeight="1" x14ac:dyDescent="0.2">
      <c r="A264" s="821" t="s">
        <v>576</v>
      </c>
      <c r="B264" s="822" t="s">
        <v>5824</v>
      </c>
      <c r="C264" s="822" t="s">
        <v>5437</v>
      </c>
      <c r="D264" s="822" t="s">
        <v>5639</v>
      </c>
      <c r="E264" s="822" t="s">
        <v>2512</v>
      </c>
      <c r="F264" s="831"/>
      <c r="G264" s="831"/>
      <c r="H264" s="831"/>
      <c r="I264" s="831"/>
      <c r="J264" s="831">
        <v>0.67</v>
      </c>
      <c r="K264" s="831">
        <v>137.03</v>
      </c>
      <c r="L264" s="831">
        <v>1</v>
      </c>
      <c r="M264" s="831">
        <v>204.52238805970148</v>
      </c>
      <c r="N264" s="831"/>
      <c r="O264" s="831"/>
      <c r="P264" s="827"/>
      <c r="Q264" s="832"/>
    </row>
    <row r="265" spans="1:17" ht="14.45" customHeight="1" x14ac:dyDescent="0.2">
      <c r="A265" s="821" t="s">
        <v>576</v>
      </c>
      <c r="B265" s="822" t="s">
        <v>5824</v>
      </c>
      <c r="C265" s="822" t="s">
        <v>5703</v>
      </c>
      <c r="D265" s="822" t="s">
        <v>5832</v>
      </c>
      <c r="E265" s="822" t="s">
        <v>5833</v>
      </c>
      <c r="F265" s="831">
        <v>10</v>
      </c>
      <c r="G265" s="831">
        <v>10217.700000000001</v>
      </c>
      <c r="H265" s="831"/>
      <c r="I265" s="831">
        <v>1021.7700000000001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576</v>
      </c>
      <c r="B266" s="822" t="s">
        <v>5824</v>
      </c>
      <c r="C266" s="822" t="s">
        <v>5703</v>
      </c>
      <c r="D266" s="822" t="s">
        <v>5871</v>
      </c>
      <c r="E266" s="822" t="s">
        <v>5872</v>
      </c>
      <c r="F266" s="831">
        <v>1</v>
      </c>
      <c r="G266" s="831">
        <v>2012.57</v>
      </c>
      <c r="H266" s="831"/>
      <c r="I266" s="831">
        <v>2012.57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576</v>
      </c>
      <c r="B267" s="822" t="s">
        <v>5824</v>
      </c>
      <c r="C267" s="822" t="s">
        <v>5703</v>
      </c>
      <c r="D267" s="822" t="s">
        <v>5836</v>
      </c>
      <c r="E267" s="822" t="s">
        <v>5837</v>
      </c>
      <c r="F267" s="831"/>
      <c r="G267" s="831"/>
      <c r="H267" s="831"/>
      <c r="I267" s="831"/>
      <c r="J267" s="831">
        <v>3</v>
      </c>
      <c r="K267" s="831">
        <v>8851.380000000001</v>
      </c>
      <c r="L267" s="831">
        <v>1</v>
      </c>
      <c r="M267" s="831">
        <v>2950.4600000000005</v>
      </c>
      <c r="N267" s="831">
        <v>2</v>
      </c>
      <c r="O267" s="831">
        <v>5041.55</v>
      </c>
      <c r="P267" s="827">
        <v>0.56957785113733672</v>
      </c>
      <c r="Q267" s="832">
        <v>2520.7750000000001</v>
      </c>
    </row>
    <row r="268" spans="1:17" ht="14.45" customHeight="1" x14ac:dyDescent="0.2">
      <c r="A268" s="821" t="s">
        <v>576</v>
      </c>
      <c r="B268" s="822" t="s">
        <v>5824</v>
      </c>
      <c r="C268" s="822" t="s">
        <v>5703</v>
      </c>
      <c r="D268" s="822" t="s">
        <v>5838</v>
      </c>
      <c r="E268" s="822" t="s">
        <v>5839</v>
      </c>
      <c r="F268" s="831"/>
      <c r="G268" s="831"/>
      <c r="H268" s="831"/>
      <c r="I268" s="831"/>
      <c r="J268" s="831">
        <v>10</v>
      </c>
      <c r="K268" s="831">
        <v>15665.8</v>
      </c>
      <c r="L268" s="831">
        <v>1</v>
      </c>
      <c r="M268" s="831">
        <v>1566.58</v>
      </c>
      <c r="N268" s="831">
        <v>14</v>
      </c>
      <c r="O268" s="831">
        <v>18639.14</v>
      </c>
      <c r="P268" s="827">
        <v>1.1897981590470963</v>
      </c>
      <c r="Q268" s="832">
        <v>1331.3671428571429</v>
      </c>
    </row>
    <row r="269" spans="1:17" ht="14.45" customHeight="1" x14ac:dyDescent="0.2">
      <c r="A269" s="821" t="s">
        <v>576</v>
      </c>
      <c r="B269" s="822" t="s">
        <v>5824</v>
      </c>
      <c r="C269" s="822" t="s">
        <v>5735</v>
      </c>
      <c r="D269" s="822" t="s">
        <v>5744</v>
      </c>
      <c r="E269" s="822" t="s">
        <v>5745</v>
      </c>
      <c r="F269" s="831">
        <v>49</v>
      </c>
      <c r="G269" s="831">
        <v>1813</v>
      </c>
      <c r="H269" s="831">
        <v>1.2894736842105263</v>
      </c>
      <c r="I269" s="831">
        <v>37</v>
      </c>
      <c r="J269" s="831">
        <v>37</v>
      </c>
      <c r="K269" s="831">
        <v>1406</v>
      </c>
      <c r="L269" s="831">
        <v>1</v>
      </c>
      <c r="M269" s="831">
        <v>38</v>
      </c>
      <c r="N269" s="831">
        <v>13</v>
      </c>
      <c r="O269" s="831">
        <v>494</v>
      </c>
      <c r="P269" s="827">
        <v>0.35135135135135137</v>
      </c>
      <c r="Q269" s="832">
        <v>38</v>
      </c>
    </row>
    <row r="270" spans="1:17" ht="14.45" customHeight="1" x14ac:dyDescent="0.2">
      <c r="A270" s="821" t="s">
        <v>576</v>
      </c>
      <c r="B270" s="822" t="s">
        <v>5824</v>
      </c>
      <c r="C270" s="822" t="s">
        <v>5735</v>
      </c>
      <c r="D270" s="822" t="s">
        <v>5752</v>
      </c>
      <c r="E270" s="822" t="s">
        <v>5753</v>
      </c>
      <c r="F270" s="831">
        <v>56</v>
      </c>
      <c r="G270" s="831">
        <v>9968</v>
      </c>
      <c r="H270" s="831">
        <v>0.59241649827647691</v>
      </c>
      <c r="I270" s="831">
        <v>178</v>
      </c>
      <c r="J270" s="831">
        <v>94</v>
      </c>
      <c r="K270" s="831">
        <v>16826</v>
      </c>
      <c r="L270" s="831">
        <v>1</v>
      </c>
      <c r="M270" s="831">
        <v>179</v>
      </c>
      <c r="N270" s="831">
        <v>42</v>
      </c>
      <c r="O270" s="831">
        <v>7560</v>
      </c>
      <c r="P270" s="827">
        <v>0.4493046475692381</v>
      </c>
      <c r="Q270" s="832">
        <v>180</v>
      </c>
    </row>
    <row r="271" spans="1:17" ht="14.45" customHeight="1" x14ac:dyDescent="0.2">
      <c r="A271" s="821" t="s">
        <v>576</v>
      </c>
      <c r="B271" s="822" t="s">
        <v>5824</v>
      </c>
      <c r="C271" s="822" t="s">
        <v>5735</v>
      </c>
      <c r="D271" s="822" t="s">
        <v>5841</v>
      </c>
      <c r="E271" s="822" t="s">
        <v>5842</v>
      </c>
      <c r="F271" s="831">
        <v>10</v>
      </c>
      <c r="G271" s="831">
        <v>12430</v>
      </c>
      <c r="H271" s="831">
        <v>0.5246275271177141</v>
      </c>
      <c r="I271" s="831">
        <v>1243</v>
      </c>
      <c r="J271" s="831">
        <v>19</v>
      </c>
      <c r="K271" s="831">
        <v>23693</v>
      </c>
      <c r="L271" s="831">
        <v>1</v>
      </c>
      <c r="M271" s="831">
        <v>1247</v>
      </c>
      <c r="N271" s="831">
        <v>12</v>
      </c>
      <c r="O271" s="831">
        <v>15012</v>
      </c>
      <c r="P271" s="827">
        <v>0.63360486219558521</v>
      </c>
      <c r="Q271" s="832">
        <v>1251</v>
      </c>
    </row>
    <row r="272" spans="1:17" ht="14.45" customHeight="1" x14ac:dyDescent="0.2">
      <c r="A272" s="821" t="s">
        <v>576</v>
      </c>
      <c r="B272" s="822" t="s">
        <v>5824</v>
      </c>
      <c r="C272" s="822" t="s">
        <v>5735</v>
      </c>
      <c r="D272" s="822" t="s">
        <v>5843</v>
      </c>
      <c r="E272" s="822" t="s">
        <v>5844</v>
      </c>
      <c r="F272" s="831">
        <v>3593</v>
      </c>
      <c r="G272" s="831">
        <v>2568995</v>
      </c>
      <c r="H272" s="831">
        <v>1.12211118051218</v>
      </c>
      <c r="I272" s="831">
        <v>715</v>
      </c>
      <c r="J272" s="831">
        <v>3202</v>
      </c>
      <c r="K272" s="831">
        <v>2289430</v>
      </c>
      <c r="L272" s="831">
        <v>1</v>
      </c>
      <c r="M272" s="831">
        <v>715</v>
      </c>
      <c r="N272" s="831">
        <v>1146</v>
      </c>
      <c r="O272" s="831">
        <v>820536</v>
      </c>
      <c r="P272" s="827">
        <v>0.35840187295527709</v>
      </c>
      <c r="Q272" s="832">
        <v>716</v>
      </c>
    </row>
    <row r="273" spans="1:17" ht="14.45" customHeight="1" x14ac:dyDescent="0.2">
      <c r="A273" s="821" t="s">
        <v>576</v>
      </c>
      <c r="B273" s="822" t="s">
        <v>5824</v>
      </c>
      <c r="C273" s="822" t="s">
        <v>5735</v>
      </c>
      <c r="D273" s="822" t="s">
        <v>5877</v>
      </c>
      <c r="E273" s="822" t="s">
        <v>5878</v>
      </c>
      <c r="F273" s="831">
        <v>1</v>
      </c>
      <c r="G273" s="831">
        <v>6152</v>
      </c>
      <c r="H273" s="831"/>
      <c r="I273" s="831">
        <v>6152</v>
      </c>
      <c r="J273" s="831"/>
      <c r="K273" s="831"/>
      <c r="L273" s="831"/>
      <c r="M273" s="831"/>
      <c r="N273" s="831">
        <v>1</v>
      </c>
      <c r="O273" s="831">
        <v>6171</v>
      </c>
      <c r="P273" s="827"/>
      <c r="Q273" s="832">
        <v>6171</v>
      </c>
    </row>
    <row r="274" spans="1:17" ht="14.45" customHeight="1" x14ac:dyDescent="0.2">
      <c r="A274" s="821" t="s">
        <v>576</v>
      </c>
      <c r="B274" s="822" t="s">
        <v>5824</v>
      </c>
      <c r="C274" s="822" t="s">
        <v>5735</v>
      </c>
      <c r="D274" s="822" t="s">
        <v>5847</v>
      </c>
      <c r="E274" s="822" t="s">
        <v>5848</v>
      </c>
      <c r="F274" s="831">
        <v>41</v>
      </c>
      <c r="G274" s="831">
        <v>273921</v>
      </c>
      <c r="H274" s="831">
        <v>2.5571415235250186</v>
      </c>
      <c r="I274" s="831">
        <v>6681</v>
      </c>
      <c r="J274" s="831">
        <v>16</v>
      </c>
      <c r="K274" s="831">
        <v>107120</v>
      </c>
      <c r="L274" s="831">
        <v>1</v>
      </c>
      <c r="M274" s="831">
        <v>6695</v>
      </c>
      <c r="N274" s="831">
        <v>16</v>
      </c>
      <c r="O274" s="831">
        <v>107312</v>
      </c>
      <c r="P274" s="827">
        <v>1.0017923823749066</v>
      </c>
      <c r="Q274" s="832">
        <v>6707</v>
      </c>
    </row>
    <row r="275" spans="1:17" ht="14.45" customHeight="1" x14ac:dyDescent="0.2">
      <c r="A275" s="821" t="s">
        <v>576</v>
      </c>
      <c r="B275" s="822" t="s">
        <v>5824</v>
      </c>
      <c r="C275" s="822" t="s">
        <v>5735</v>
      </c>
      <c r="D275" s="822" t="s">
        <v>5849</v>
      </c>
      <c r="E275" s="822" t="s">
        <v>5850</v>
      </c>
      <c r="F275" s="831">
        <v>201</v>
      </c>
      <c r="G275" s="831">
        <v>25929</v>
      </c>
      <c r="H275" s="831">
        <v>1.1019549511262219</v>
      </c>
      <c r="I275" s="831">
        <v>129</v>
      </c>
      <c r="J275" s="831">
        <v>181</v>
      </c>
      <c r="K275" s="831">
        <v>23530</v>
      </c>
      <c r="L275" s="831">
        <v>1</v>
      </c>
      <c r="M275" s="831">
        <v>130</v>
      </c>
      <c r="N275" s="831">
        <v>95</v>
      </c>
      <c r="O275" s="831">
        <v>12445</v>
      </c>
      <c r="P275" s="827">
        <v>0.52889927751806209</v>
      </c>
      <c r="Q275" s="832">
        <v>131</v>
      </c>
    </row>
    <row r="276" spans="1:17" ht="14.45" customHeight="1" x14ac:dyDescent="0.2">
      <c r="A276" s="821" t="s">
        <v>576</v>
      </c>
      <c r="B276" s="822" t="s">
        <v>5824</v>
      </c>
      <c r="C276" s="822" t="s">
        <v>5735</v>
      </c>
      <c r="D276" s="822" t="s">
        <v>5851</v>
      </c>
      <c r="E276" s="822" t="s">
        <v>5852</v>
      </c>
      <c r="F276" s="831">
        <v>15</v>
      </c>
      <c r="G276" s="831">
        <v>10860</v>
      </c>
      <c r="H276" s="831">
        <v>0.92725409836065575</v>
      </c>
      <c r="I276" s="831">
        <v>724</v>
      </c>
      <c r="J276" s="831">
        <v>16</v>
      </c>
      <c r="K276" s="831">
        <v>11712</v>
      </c>
      <c r="L276" s="831">
        <v>1</v>
      </c>
      <c r="M276" s="831">
        <v>732</v>
      </c>
      <c r="N276" s="831">
        <v>18</v>
      </c>
      <c r="O276" s="831">
        <v>13338</v>
      </c>
      <c r="P276" s="827">
        <v>1.1388319672131149</v>
      </c>
      <c r="Q276" s="832">
        <v>741</v>
      </c>
    </row>
    <row r="277" spans="1:17" ht="14.45" customHeight="1" x14ac:dyDescent="0.2">
      <c r="A277" s="821" t="s">
        <v>576</v>
      </c>
      <c r="B277" s="822" t="s">
        <v>5824</v>
      </c>
      <c r="C277" s="822" t="s">
        <v>5735</v>
      </c>
      <c r="D277" s="822" t="s">
        <v>5853</v>
      </c>
      <c r="E277" s="822" t="s">
        <v>5854</v>
      </c>
      <c r="F277" s="831">
        <v>8551</v>
      </c>
      <c r="G277" s="831">
        <v>7516329</v>
      </c>
      <c r="H277" s="831">
        <v>1.2537234339776537</v>
      </c>
      <c r="I277" s="831">
        <v>879</v>
      </c>
      <c r="J277" s="831">
        <v>6805</v>
      </c>
      <c r="K277" s="831">
        <v>5995205</v>
      </c>
      <c r="L277" s="831">
        <v>1</v>
      </c>
      <c r="M277" s="831">
        <v>881</v>
      </c>
      <c r="N277" s="831">
        <v>4891</v>
      </c>
      <c r="O277" s="831">
        <v>4313862</v>
      </c>
      <c r="P277" s="827">
        <v>0.71955204200690381</v>
      </c>
      <c r="Q277" s="832">
        <v>882</v>
      </c>
    </row>
    <row r="278" spans="1:17" ht="14.45" customHeight="1" x14ac:dyDescent="0.2">
      <c r="A278" s="821" t="s">
        <v>576</v>
      </c>
      <c r="B278" s="822" t="s">
        <v>5824</v>
      </c>
      <c r="C278" s="822" t="s">
        <v>5735</v>
      </c>
      <c r="D278" s="822" t="s">
        <v>5758</v>
      </c>
      <c r="E278" s="822" t="s">
        <v>5759</v>
      </c>
      <c r="F278" s="831"/>
      <c r="G278" s="831"/>
      <c r="H278" s="831"/>
      <c r="I278" s="831"/>
      <c r="J278" s="831">
        <v>2</v>
      </c>
      <c r="K278" s="831">
        <v>490</v>
      </c>
      <c r="L278" s="831">
        <v>1</v>
      </c>
      <c r="M278" s="831">
        <v>245</v>
      </c>
      <c r="N278" s="831"/>
      <c r="O278" s="831"/>
      <c r="P278" s="827"/>
      <c r="Q278" s="832"/>
    </row>
    <row r="279" spans="1:17" ht="14.45" customHeight="1" x14ac:dyDescent="0.2">
      <c r="A279" s="821" t="s">
        <v>576</v>
      </c>
      <c r="B279" s="822" t="s">
        <v>5824</v>
      </c>
      <c r="C279" s="822" t="s">
        <v>5735</v>
      </c>
      <c r="D279" s="822" t="s">
        <v>5855</v>
      </c>
      <c r="E279" s="822" t="s">
        <v>5856</v>
      </c>
      <c r="F279" s="831">
        <v>42</v>
      </c>
      <c r="G279" s="831">
        <v>39438</v>
      </c>
      <c r="H279" s="831">
        <v>2.6166401273885351</v>
      </c>
      <c r="I279" s="831">
        <v>939</v>
      </c>
      <c r="J279" s="831">
        <v>16</v>
      </c>
      <c r="K279" s="831">
        <v>15072</v>
      </c>
      <c r="L279" s="831">
        <v>1</v>
      </c>
      <c r="M279" s="831">
        <v>942</v>
      </c>
      <c r="N279" s="831">
        <v>15</v>
      </c>
      <c r="O279" s="831">
        <v>14160</v>
      </c>
      <c r="P279" s="827">
        <v>0.93949044585987262</v>
      </c>
      <c r="Q279" s="832">
        <v>944</v>
      </c>
    </row>
    <row r="280" spans="1:17" ht="14.45" customHeight="1" x14ac:dyDescent="0.2">
      <c r="A280" s="821" t="s">
        <v>576</v>
      </c>
      <c r="B280" s="822" t="s">
        <v>5824</v>
      </c>
      <c r="C280" s="822" t="s">
        <v>5735</v>
      </c>
      <c r="D280" s="822" t="s">
        <v>5857</v>
      </c>
      <c r="E280" s="822" t="s">
        <v>5858</v>
      </c>
      <c r="F280" s="831"/>
      <c r="G280" s="831"/>
      <c r="H280" s="831"/>
      <c r="I280" s="831"/>
      <c r="J280" s="831">
        <v>1</v>
      </c>
      <c r="K280" s="831">
        <v>358</v>
      </c>
      <c r="L280" s="831">
        <v>1</v>
      </c>
      <c r="M280" s="831">
        <v>358</v>
      </c>
      <c r="N280" s="831">
        <v>10</v>
      </c>
      <c r="O280" s="831">
        <v>3600</v>
      </c>
      <c r="P280" s="827">
        <v>10.05586592178771</v>
      </c>
      <c r="Q280" s="832">
        <v>360</v>
      </c>
    </row>
    <row r="281" spans="1:17" ht="14.45" customHeight="1" x14ac:dyDescent="0.2">
      <c r="A281" s="821" t="s">
        <v>576</v>
      </c>
      <c r="B281" s="822" t="s">
        <v>5824</v>
      </c>
      <c r="C281" s="822" t="s">
        <v>5735</v>
      </c>
      <c r="D281" s="822" t="s">
        <v>5859</v>
      </c>
      <c r="E281" s="822" t="s">
        <v>5860</v>
      </c>
      <c r="F281" s="831"/>
      <c r="G281" s="831"/>
      <c r="H281" s="831"/>
      <c r="I281" s="831"/>
      <c r="J281" s="831"/>
      <c r="K281" s="831"/>
      <c r="L281" s="831"/>
      <c r="M281" s="831"/>
      <c r="N281" s="831">
        <v>5</v>
      </c>
      <c r="O281" s="831">
        <v>3555</v>
      </c>
      <c r="P281" s="827"/>
      <c r="Q281" s="832">
        <v>711</v>
      </c>
    </row>
    <row r="282" spans="1:17" ht="14.45" customHeight="1" x14ac:dyDescent="0.2">
      <c r="A282" s="821" t="s">
        <v>576</v>
      </c>
      <c r="B282" s="822" t="s">
        <v>5824</v>
      </c>
      <c r="C282" s="822" t="s">
        <v>5735</v>
      </c>
      <c r="D282" s="822" t="s">
        <v>5861</v>
      </c>
      <c r="E282" s="822" t="s">
        <v>5862</v>
      </c>
      <c r="F282" s="831">
        <v>35</v>
      </c>
      <c r="G282" s="831">
        <v>18900</v>
      </c>
      <c r="H282" s="831">
        <v>1.160220994475138</v>
      </c>
      <c r="I282" s="831">
        <v>540</v>
      </c>
      <c r="J282" s="831">
        <v>30</v>
      </c>
      <c r="K282" s="831">
        <v>16290</v>
      </c>
      <c r="L282" s="831">
        <v>1</v>
      </c>
      <c r="M282" s="831">
        <v>543</v>
      </c>
      <c r="N282" s="831">
        <v>28</v>
      </c>
      <c r="O282" s="831">
        <v>15316</v>
      </c>
      <c r="P282" s="827">
        <v>0.94020871700429709</v>
      </c>
      <c r="Q282" s="832">
        <v>547</v>
      </c>
    </row>
    <row r="283" spans="1:17" ht="14.45" customHeight="1" x14ac:dyDescent="0.2">
      <c r="A283" s="821" t="s">
        <v>576</v>
      </c>
      <c r="B283" s="822" t="s">
        <v>5824</v>
      </c>
      <c r="C283" s="822" t="s">
        <v>5735</v>
      </c>
      <c r="D283" s="822" t="s">
        <v>5782</v>
      </c>
      <c r="E283" s="822" t="s">
        <v>5783</v>
      </c>
      <c r="F283" s="831"/>
      <c r="G283" s="831"/>
      <c r="H283" s="831"/>
      <c r="I283" s="831"/>
      <c r="J283" s="831">
        <v>1</v>
      </c>
      <c r="K283" s="831">
        <v>116</v>
      </c>
      <c r="L283" s="831">
        <v>1</v>
      </c>
      <c r="M283" s="831">
        <v>116</v>
      </c>
      <c r="N283" s="831">
        <v>2</v>
      </c>
      <c r="O283" s="831">
        <v>234</v>
      </c>
      <c r="P283" s="827">
        <v>2.0172413793103448</v>
      </c>
      <c r="Q283" s="832">
        <v>117</v>
      </c>
    </row>
    <row r="284" spans="1:17" ht="14.45" customHeight="1" x14ac:dyDescent="0.2">
      <c r="A284" s="821" t="s">
        <v>576</v>
      </c>
      <c r="B284" s="822" t="s">
        <v>5824</v>
      </c>
      <c r="C284" s="822" t="s">
        <v>5735</v>
      </c>
      <c r="D284" s="822" t="s">
        <v>5863</v>
      </c>
      <c r="E284" s="822" t="s">
        <v>5864</v>
      </c>
      <c r="F284" s="831">
        <v>28</v>
      </c>
      <c r="G284" s="831">
        <v>107296</v>
      </c>
      <c r="H284" s="831">
        <v>2.540813185251841</v>
      </c>
      <c r="I284" s="831">
        <v>3832</v>
      </c>
      <c r="J284" s="831">
        <v>11</v>
      </c>
      <c r="K284" s="831">
        <v>42229</v>
      </c>
      <c r="L284" s="831">
        <v>1</v>
      </c>
      <c r="M284" s="831">
        <v>3839</v>
      </c>
      <c r="N284" s="831">
        <v>7</v>
      </c>
      <c r="O284" s="831">
        <v>26915</v>
      </c>
      <c r="P284" s="827">
        <v>0.63735821354993016</v>
      </c>
      <c r="Q284" s="832">
        <v>3845</v>
      </c>
    </row>
    <row r="285" spans="1:17" ht="14.45" customHeight="1" x14ac:dyDescent="0.2">
      <c r="A285" s="821" t="s">
        <v>576</v>
      </c>
      <c r="B285" s="822" t="s">
        <v>5824</v>
      </c>
      <c r="C285" s="822" t="s">
        <v>5735</v>
      </c>
      <c r="D285" s="822" t="s">
        <v>5865</v>
      </c>
      <c r="E285" s="822" t="s">
        <v>5866</v>
      </c>
      <c r="F285" s="831">
        <v>391</v>
      </c>
      <c r="G285" s="831">
        <v>760495</v>
      </c>
      <c r="H285" s="831">
        <v>1.2380870980870982</v>
      </c>
      <c r="I285" s="831">
        <v>1945</v>
      </c>
      <c r="J285" s="831">
        <v>315</v>
      </c>
      <c r="K285" s="831">
        <v>614250</v>
      </c>
      <c r="L285" s="831">
        <v>1</v>
      </c>
      <c r="M285" s="831">
        <v>1950</v>
      </c>
      <c r="N285" s="831">
        <v>356</v>
      </c>
      <c r="O285" s="831">
        <v>695624</v>
      </c>
      <c r="P285" s="827">
        <v>1.1324770044770045</v>
      </c>
      <c r="Q285" s="832">
        <v>1954</v>
      </c>
    </row>
    <row r="286" spans="1:17" ht="14.45" customHeight="1" x14ac:dyDescent="0.2">
      <c r="A286" s="821" t="s">
        <v>576</v>
      </c>
      <c r="B286" s="822" t="s">
        <v>5824</v>
      </c>
      <c r="C286" s="822" t="s">
        <v>5735</v>
      </c>
      <c r="D286" s="822" t="s">
        <v>5881</v>
      </c>
      <c r="E286" s="822" t="s">
        <v>5882</v>
      </c>
      <c r="F286" s="831"/>
      <c r="G286" s="831"/>
      <c r="H286" s="831"/>
      <c r="I286" s="831"/>
      <c r="J286" s="831">
        <v>4</v>
      </c>
      <c r="K286" s="831">
        <v>1432</v>
      </c>
      <c r="L286" s="831">
        <v>1</v>
      </c>
      <c r="M286" s="831">
        <v>358</v>
      </c>
      <c r="N286" s="831"/>
      <c r="O286" s="831"/>
      <c r="P286" s="827"/>
      <c r="Q286" s="832"/>
    </row>
    <row r="287" spans="1:17" ht="14.45" customHeight="1" x14ac:dyDescent="0.2">
      <c r="A287" s="821" t="s">
        <v>576</v>
      </c>
      <c r="B287" s="822" t="s">
        <v>5824</v>
      </c>
      <c r="C287" s="822" t="s">
        <v>5735</v>
      </c>
      <c r="D287" s="822" t="s">
        <v>5885</v>
      </c>
      <c r="E287" s="822" t="s">
        <v>5886</v>
      </c>
      <c r="F287" s="831">
        <v>9</v>
      </c>
      <c r="G287" s="831">
        <v>133236</v>
      </c>
      <c r="H287" s="831"/>
      <c r="I287" s="831">
        <v>14804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576</v>
      </c>
      <c r="B288" s="822" t="s">
        <v>5824</v>
      </c>
      <c r="C288" s="822" t="s">
        <v>5735</v>
      </c>
      <c r="D288" s="822" t="s">
        <v>5867</v>
      </c>
      <c r="E288" s="822" t="s">
        <v>5868</v>
      </c>
      <c r="F288" s="831">
        <v>1</v>
      </c>
      <c r="G288" s="831">
        <v>301</v>
      </c>
      <c r="H288" s="831">
        <v>0.99013157894736847</v>
      </c>
      <c r="I288" s="831">
        <v>301</v>
      </c>
      <c r="J288" s="831">
        <v>1</v>
      </c>
      <c r="K288" s="831">
        <v>304</v>
      </c>
      <c r="L288" s="831">
        <v>1</v>
      </c>
      <c r="M288" s="831">
        <v>304</v>
      </c>
      <c r="N288" s="831"/>
      <c r="O288" s="831"/>
      <c r="P288" s="827"/>
      <c r="Q288" s="832"/>
    </row>
    <row r="289" spans="1:17" ht="14.45" customHeight="1" x14ac:dyDescent="0.2">
      <c r="A289" s="821" t="s">
        <v>576</v>
      </c>
      <c r="B289" s="822" t="s">
        <v>5824</v>
      </c>
      <c r="C289" s="822" t="s">
        <v>5735</v>
      </c>
      <c r="D289" s="822" t="s">
        <v>5869</v>
      </c>
      <c r="E289" s="822" t="s">
        <v>5870</v>
      </c>
      <c r="F289" s="831">
        <v>11</v>
      </c>
      <c r="G289" s="831">
        <v>1760</v>
      </c>
      <c r="H289" s="831">
        <v>0.84089823220257998</v>
      </c>
      <c r="I289" s="831">
        <v>160</v>
      </c>
      <c r="J289" s="831">
        <v>13</v>
      </c>
      <c r="K289" s="831">
        <v>2093</v>
      </c>
      <c r="L289" s="831">
        <v>1</v>
      </c>
      <c r="M289" s="831">
        <v>161</v>
      </c>
      <c r="N289" s="831"/>
      <c r="O289" s="831"/>
      <c r="P289" s="827"/>
      <c r="Q289" s="832"/>
    </row>
    <row r="290" spans="1:17" ht="14.45" customHeight="1" x14ac:dyDescent="0.2">
      <c r="A290" s="821" t="s">
        <v>576</v>
      </c>
      <c r="B290" s="822" t="s">
        <v>5935</v>
      </c>
      <c r="C290" s="822" t="s">
        <v>5437</v>
      </c>
      <c r="D290" s="822" t="s">
        <v>5449</v>
      </c>
      <c r="E290" s="822" t="s">
        <v>5450</v>
      </c>
      <c r="F290" s="831"/>
      <c r="G290" s="831"/>
      <c r="H290" s="831"/>
      <c r="I290" s="831"/>
      <c r="J290" s="831">
        <v>5</v>
      </c>
      <c r="K290" s="831">
        <v>1136.7</v>
      </c>
      <c r="L290" s="831">
        <v>1</v>
      </c>
      <c r="M290" s="831">
        <v>227.34</v>
      </c>
      <c r="N290" s="831">
        <v>1</v>
      </c>
      <c r="O290" s="831">
        <v>227.34</v>
      </c>
      <c r="P290" s="827">
        <v>0.19999999999999998</v>
      </c>
      <c r="Q290" s="832">
        <v>227.34</v>
      </c>
    </row>
    <row r="291" spans="1:17" ht="14.45" customHeight="1" x14ac:dyDescent="0.2">
      <c r="A291" s="821" t="s">
        <v>576</v>
      </c>
      <c r="B291" s="822" t="s">
        <v>5935</v>
      </c>
      <c r="C291" s="822" t="s">
        <v>5437</v>
      </c>
      <c r="D291" s="822" t="s">
        <v>5936</v>
      </c>
      <c r="E291" s="822" t="s">
        <v>5937</v>
      </c>
      <c r="F291" s="831">
        <v>8.1999999999999993</v>
      </c>
      <c r="G291" s="831">
        <v>3618.12</v>
      </c>
      <c r="H291" s="831">
        <v>0.42333532240513888</v>
      </c>
      <c r="I291" s="831">
        <v>441.23414634146343</v>
      </c>
      <c r="J291" s="831">
        <v>23</v>
      </c>
      <c r="K291" s="831">
        <v>8546.6999999999989</v>
      </c>
      <c r="L291" s="831">
        <v>1</v>
      </c>
      <c r="M291" s="831">
        <v>371.59565217391298</v>
      </c>
      <c r="N291" s="831">
        <v>0.3</v>
      </c>
      <c r="O291" s="831">
        <v>94.34</v>
      </c>
      <c r="P291" s="827">
        <v>1.1038178478243066E-2</v>
      </c>
      <c r="Q291" s="832">
        <v>314.4666666666667</v>
      </c>
    </row>
    <row r="292" spans="1:17" ht="14.45" customHeight="1" x14ac:dyDescent="0.2">
      <c r="A292" s="821" t="s">
        <v>576</v>
      </c>
      <c r="B292" s="822" t="s">
        <v>5935</v>
      </c>
      <c r="C292" s="822" t="s">
        <v>5437</v>
      </c>
      <c r="D292" s="822" t="s">
        <v>5938</v>
      </c>
      <c r="E292" s="822" t="s">
        <v>731</v>
      </c>
      <c r="F292" s="831">
        <v>5.9</v>
      </c>
      <c r="G292" s="831">
        <v>1836.75</v>
      </c>
      <c r="H292" s="831">
        <v>2.0344812308237614</v>
      </c>
      <c r="I292" s="831">
        <v>311.31355932203388</v>
      </c>
      <c r="J292" s="831">
        <v>2.9000000000000004</v>
      </c>
      <c r="K292" s="831">
        <v>902.81</v>
      </c>
      <c r="L292" s="831">
        <v>1</v>
      </c>
      <c r="M292" s="831">
        <v>311.31379310344823</v>
      </c>
      <c r="N292" s="831">
        <v>11</v>
      </c>
      <c r="O292" s="831">
        <v>3424.5</v>
      </c>
      <c r="P292" s="827">
        <v>3.7931569211683525</v>
      </c>
      <c r="Q292" s="832">
        <v>311.31818181818181</v>
      </c>
    </row>
    <row r="293" spans="1:17" ht="14.45" customHeight="1" x14ac:dyDescent="0.2">
      <c r="A293" s="821" t="s">
        <v>576</v>
      </c>
      <c r="B293" s="822" t="s">
        <v>5935</v>
      </c>
      <c r="C293" s="822" t="s">
        <v>5437</v>
      </c>
      <c r="D293" s="822" t="s">
        <v>5939</v>
      </c>
      <c r="E293" s="822" t="s">
        <v>5830</v>
      </c>
      <c r="F293" s="831"/>
      <c r="G293" s="831"/>
      <c r="H293" s="831"/>
      <c r="I293" s="831"/>
      <c r="J293" s="831"/>
      <c r="K293" s="831"/>
      <c r="L293" s="831"/>
      <c r="M293" s="831"/>
      <c r="N293" s="831">
        <v>0.5</v>
      </c>
      <c r="O293" s="831">
        <v>182.9</v>
      </c>
      <c r="P293" s="827"/>
      <c r="Q293" s="832">
        <v>365.8</v>
      </c>
    </row>
    <row r="294" spans="1:17" ht="14.45" customHeight="1" x14ac:dyDescent="0.2">
      <c r="A294" s="821" t="s">
        <v>576</v>
      </c>
      <c r="B294" s="822" t="s">
        <v>5935</v>
      </c>
      <c r="C294" s="822" t="s">
        <v>5437</v>
      </c>
      <c r="D294" s="822" t="s">
        <v>5452</v>
      </c>
      <c r="E294" s="822" t="s">
        <v>884</v>
      </c>
      <c r="F294" s="831">
        <v>23.740000000000002</v>
      </c>
      <c r="G294" s="831">
        <v>4786.01</v>
      </c>
      <c r="H294" s="831">
        <v>1.1361367159403017</v>
      </c>
      <c r="I294" s="831">
        <v>201.60109519797808</v>
      </c>
      <c r="J294" s="831">
        <v>40.31</v>
      </c>
      <c r="K294" s="831">
        <v>4212.5300000000007</v>
      </c>
      <c r="L294" s="831">
        <v>1</v>
      </c>
      <c r="M294" s="831">
        <v>104.50334904490202</v>
      </c>
      <c r="N294" s="831">
        <v>44.669999999999995</v>
      </c>
      <c r="O294" s="831">
        <v>4813.119999999999</v>
      </c>
      <c r="P294" s="827">
        <v>1.1425722784170078</v>
      </c>
      <c r="Q294" s="832">
        <v>107.74837698679202</v>
      </c>
    </row>
    <row r="295" spans="1:17" ht="14.45" customHeight="1" x14ac:dyDescent="0.2">
      <c r="A295" s="821" t="s">
        <v>576</v>
      </c>
      <c r="B295" s="822" t="s">
        <v>5935</v>
      </c>
      <c r="C295" s="822" t="s">
        <v>5437</v>
      </c>
      <c r="D295" s="822" t="s">
        <v>5453</v>
      </c>
      <c r="E295" s="822" t="s">
        <v>884</v>
      </c>
      <c r="F295" s="831">
        <v>43.66</v>
      </c>
      <c r="G295" s="831">
        <v>16678.89</v>
      </c>
      <c r="H295" s="831">
        <v>1.359015935277855</v>
      </c>
      <c r="I295" s="831">
        <v>382.01763628034814</v>
      </c>
      <c r="J295" s="831">
        <v>77.48</v>
      </c>
      <c r="K295" s="831">
        <v>12272.769999999999</v>
      </c>
      <c r="L295" s="831">
        <v>1</v>
      </c>
      <c r="M295" s="831">
        <v>158.39919979349506</v>
      </c>
      <c r="N295" s="831">
        <v>76.380000000000024</v>
      </c>
      <c r="O295" s="831">
        <v>15125.740000000002</v>
      </c>
      <c r="P295" s="827">
        <v>1.2324634129051553</v>
      </c>
      <c r="Q295" s="832">
        <v>198.03273108143489</v>
      </c>
    </row>
    <row r="296" spans="1:17" ht="14.45" customHeight="1" x14ac:dyDescent="0.2">
      <c r="A296" s="821" t="s">
        <v>576</v>
      </c>
      <c r="B296" s="822" t="s">
        <v>5935</v>
      </c>
      <c r="C296" s="822" t="s">
        <v>5437</v>
      </c>
      <c r="D296" s="822" t="s">
        <v>5454</v>
      </c>
      <c r="E296" s="822" t="s">
        <v>884</v>
      </c>
      <c r="F296" s="831">
        <v>8.44</v>
      </c>
      <c r="G296" s="831">
        <v>6459.11</v>
      </c>
      <c r="H296" s="831">
        <v>0.60043467792838223</v>
      </c>
      <c r="I296" s="831">
        <v>765.29739336492889</v>
      </c>
      <c r="J296" s="831">
        <v>33.15</v>
      </c>
      <c r="K296" s="831">
        <v>10757.39</v>
      </c>
      <c r="L296" s="831">
        <v>1</v>
      </c>
      <c r="M296" s="831">
        <v>324.50648567119157</v>
      </c>
      <c r="N296" s="831">
        <v>44.84</v>
      </c>
      <c r="O296" s="831">
        <v>14550.900000000001</v>
      </c>
      <c r="P296" s="827">
        <v>1.3526422301320304</v>
      </c>
      <c r="Q296" s="832">
        <v>324.50713648528102</v>
      </c>
    </row>
    <row r="297" spans="1:17" ht="14.45" customHeight="1" x14ac:dyDescent="0.2">
      <c r="A297" s="821" t="s">
        <v>576</v>
      </c>
      <c r="B297" s="822" t="s">
        <v>5935</v>
      </c>
      <c r="C297" s="822" t="s">
        <v>5437</v>
      </c>
      <c r="D297" s="822" t="s">
        <v>5940</v>
      </c>
      <c r="E297" s="822" t="s">
        <v>5941</v>
      </c>
      <c r="F297" s="831">
        <v>14</v>
      </c>
      <c r="G297" s="831">
        <v>9666.44</v>
      </c>
      <c r="H297" s="831"/>
      <c r="I297" s="831">
        <v>690.46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576</v>
      </c>
      <c r="B298" s="822" t="s">
        <v>5935</v>
      </c>
      <c r="C298" s="822" t="s">
        <v>5437</v>
      </c>
      <c r="D298" s="822" t="s">
        <v>5942</v>
      </c>
      <c r="E298" s="822" t="s">
        <v>5943</v>
      </c>
      <c r="F298" s="831">
        <v>43</v>
      </c>
      <c r="G298" s="831">
        <v>1943.9099999999999</v>
      </c>
      <c r="H298" s="831">
        <v>0.31574510523699845</v>
      </c>
      <c r="I298" s="831">
        <v>45.20720930232558</v>
      </c>
      <c r="J298" s="831">
        <v>145</v>
      </c>
      <c r="K298" s="831">
        <v>6156.58</v>
      </c>
      <c r="L298" s="831">
        <v>1</v>
      </c>
      <c r="M298" s="831">
        <v>42.459172413793105</v>
      </c>
      <c r="N298" s="831"/>
      <c r="O298" s="831"/>
      <c r="P298" s="827"/>
      <c r="Q298" s="832"/>
    </row>
    <row r="299" spans="1:17" ht="14.45" customHeight="1" x14ac:dyDescent="0.2">
      <c r="A299" s="821" t="s">
        <v>576</v>
      </c>
      <c r="B299" s="822" t="s">
        <v>5935</v>
      </c>
      <c r="C299" s="822" t="s">
        <v>5437</v>
      </c>
      <c r="D299" s="822" t="s">
        <v>5944</v>
      </c>
      <c r="E299" s="822" t="s">
        <v>5945</v>
      </c>
      <c r="F299" s="831">
        <v>2</v>
      </c>
      <c r="G299" s="831">
        <v>1384.58</v>
      </c>
      <c r="H299" s="831"/>
      <c r="I299" s="831">
        <v>692.29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576</v>
      </c>
      <c r="B300" s="822" t="s">
        <v>5935</v>
      </c>
      <c r="C300" s="822" t="s">
        <v>5437</v>
      </c>
      <c r="D300" s="822" t="s">
        <v>5459</v>
      </c>
      <c r="E300" s="822" t="s">
        <v>5795</v>
      </c>
      <c r="F300" s="831">
        <v>0</v>
      </c>
      <c r="G300" s="831">
        <v>0</v>
      </c>
      <c r="H300" s="831">
        <v>0</v>
      </c>
      <c r="I300" s="831"/>
      <c r="J300" s="831">
        <v>4.4408920985006262E-16</v>
      </c>
      <c r="K300" s="831">
        <v>-7.2759576141834259E-12</v>
      </c>
      <c r="L300" s="831">
        <v>1</v>
      </c>
      <c r="M300" s="831">
        <v>-16384</v>
      </c>
      <c r="N300" s="831">
        <v>0</v>
      </c>
      <c r="O300" s="831">
        <v>0</v>
      </c>
      <c r="P300" s="827">
        <v>0</v>
      </c>
      <c r="Q300" s="832"/>
    </row>
    <row r="301" spans="1:17" ht="14.45" customHeight="1" x14ac:dyDescent="0.2">
      <c r="A301" s="821" t="s">
        <v>576</v>
      </c>
      <c r="B301" s="822" t="s">
        <v>5935</v>
      </c>
      <c r="C301" s="822" t="s">
        <v>5437</v>
      </c>
      <c r="D301" s="822" t="s">
        <v>5459</v>
      </c>
      <c r="E301" s="822" t="s">
        <v>2824</v>
      </c>
      <c r="F301" s="831">
        <v>12.98</v>
      </c>
      <c r="G301" s="831">
        <v>183494.53999999998</v>
      </c>
      <c r="H301" s="831">
        <v>0.27606432017649862</v>
      </c>
      <c r="I301" s="831">
        <v>14136.713405238826</v>
      </c>
      <c r="J301" s="831">
        <v>50.64</v>
      </c>
      <c r="K301" s="831">
        <v>664680.39</v>
      </c>
      <c r="L301" s="831">
        <v>1</v>
      </c>
      <c r="M301" s="831">
        <v>13125.600118483413</v>
      </c>
      <c r="N301" s="831">
        <v>9.74</v>
      </c>
      <c r="O301" s="831">
        <v>76512.960000000006</v>
      </c>
      <c r="P301" s="827">
        <v>0.11511240763399083</v>
      </c>
      <c r="Q301" s="832">
        <v>7855.5400410677621</v>
      </c>
    </row>
    <row r="302" spans="1:17" ht="14.45" customHeight="1" x14ac:dyDescent="0.2">
      <c r="A302" s="821" t="s">
        <v>576</v>
      </c>
      <c r="B302" s="822" t="s">
        <v>5935</v>
      </c>
      <c r="C302" s="822" t="s">
        <v>5437</v>
      </c>
      <c r="D302" s="822" t="s">
        <v>5946</v>
      </c>
      <c r="E302" s="822" t="s">
        <v>5947</v>
      </c>
      <c r="F302" s="831">
        <v>1.2</v>
      </c>
      <c r="G302" s="831">
        <v>14416.08</v>
      </c>
      <c r="H302" s="831"/>
      <c r="I302" s="831">
        <v>12013.4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576</v>
      </c>
      <c r="B303" s="822" t="s">
        <v>5935</v>
      </c>
      <c r="C303" s="822" t="s">
        <v>5437</v>
      </c>
      <c r="D303" s="822" t="s">
        <v>5948</v>
      </c>
      <c r="E303" s="822" t="s">
        <v>5949</v>
      </c>
      <c r="F303" s="831">
        <v>14</v>
      </c>
      <c r="G303" s="831">
        <v>32671.8</v>
      </c>
      <c r="H303" s="831"/>
      <c r="I303" s="831">
        <v>2333.6999999999998</v>
      </c>
      <c r="J303" s="831"/>
      <c r="K303" s="831"/>
      <c r="L303" s="831"/>
      <c r="M303" s="831"/>
      <c r="N303" s="831">
        <v>69</v>
      </c>
      <c r="O303" s="831">
        <v>23039.79</v>
      </c>
      <c r="P303" s="827"/>
      <c r="Q303" s="832">
        <v>333.91</v>
      </c>
    </row>
    <row r="304" spans="1:17" ht="14.45" customHeight="1" x14ac:dyDescent="0.2">
      <c r="A304" s="821" t="s">
        <v>576</v>
      </c>
      <c r="B304" s="822" t="s">
        <v>5935</v>
      </c>
      <c r="C304" s="822" t="s">
        <v>5437</v>
      </c>
      <c r="D304" s="822" t="s">
        <v>5473</v>
      </c>
      <c r="E304" s="822" t="s">
        <v>5797</v>
      </c>
      <c r="F304" s="831">
        <v>1.7763568394002505E-15</v>
      </c>
      <c r="G304" s="831">
        <v>0</v>
      </c>
      <c r="H304" s="831">
        <v>0</v>
      </c>
      <c r="I304" s="831">
        <v>0</v>
      </c>
      <c r="J304" s="831">
        <v>-3.5527136788005009E-15</v>
      </c>
      <c r="K304" s="831">
        <v>1.4551915228366852E-11</v>
      </c>
      <c r="L304" s="831">
        <v>1</v>
      </c>
      <c r="M304" s="831">
        <v>-4096</v>
      </c>
      <c r="N304" s="831">
        <v>-4.4408920985006262E-15</v>
      </c>
      <c r="O304" s="831">
        <v>7.2759576141834259E-11</v>
      </c>
      <c r="P304" s="827">
        <v>5</v>
      </c>
      <c r="Q304" s="832">
        <v>-16384</v>
      </c>
    </row>
    <row r="305" spans="1:17" ht="14.45" customHeight="1" x14ac:dyDescent="0.2">
      <c r="A305" s="821" t="s">
        <v>576</v>
      </c>
      <c r="B305" s="822" t="s">
        <v>5935</v>
      </c>
      <c r="C305" s="822" t="s">
        <v>5437</v>
      </c>
      <c r="D305" s="822" t="s">
        <v>5473</v>
      </c>
      <c r="E305" s="822" t="s">
        <v>2095</v>
      </c>
      <c r="F305" s="831">
        <v>42.679999999999993</v>
      </c>
      <c r="G305" s="831">
        <v>294381.62</v>
      </c>
      <c r="H305" s="831">
        <v>1.826917890180237</v>
      </c>
      <c r="I305" s="831">
        <v>6897.4137769447061</v>
      </c>
      <c r="J305" s="831">
        <v>24.93</v>
      </c>
      <c r="K305" s="831">
        <v>161135.66</v>
      </c>
      <c r="L305" s="831">
        <v>1</v>
      </c>
      <c r="M305" s="831">
        <v>6463.5242679502608</v>
      </c>
      <c r="N305" s="831">
        <v>50.010000000000012</v>
      </c>
      <c r="O305" s="831">
        <v>322534.99999999994</v>
      </c>
      <c r="P305" s="827">
        <v>2.0016363851428043</v>
      </c>
      <c r="Q305" s="832">
        <v>6449.410117976402</v>
      </c>
    </row>
    <row r="306" spans="1:17" ht="14.45" customHeight="1" x14ac:dyDescent="0.2">
      <c r="A306" s="821" t="s">
        <v>576</v>
      </c>
      <c r="B306" s="822" t="s">
        <v>5935</v>
      </c>
      <c r="C306" s="822" t="s">
        <v>5437</v>
      </c>
      <c r="D306" s="822" t="s">
        <v>5474</v>
      </c>
      <c r="E306" s="822" t="s">
        <v>5797</v>
      </c>
      <c r="F306" s="831">
        <v>-8.8817841970012523E-15</v>
      </c>
      <c r="G306" s="831">
        <v>1.7462298274040222E-10</v>
      </c>
      <c r="H306" s="831">
        <v>1.0909090909090908</v>
      </c>
      <c r="I306" s="831">
        <v>-19660.8</v>
      </c>
      <c r="J306" s="831">
        <v>0</v>
      </c>
      <c r="K306" s="831">
        <v>1.6007106751203537E-10</v>
      </c>
      <c r="L306" s="831">
        <v>1</v>
      </c>
      <c r="M306" s="831"/>
      <c r="N306" s="831">
        <v>-1.9984014443252818E-15</v>
      </c>
      <c r="O306" s="831">
        <v>-2.5465851649641991E-11</v>
      </c>
      <c r="P306" s="827">
        <v>-0.15909090909090909</v>
      </c>
      <c r="Q306" s="832">
        <v>12743.111111111111</v>
      </c>
    </row>
    <row r="307" spans="1:17" ht="14.45" customHeight="1" x14ac:dyDescent="0.2">
      <c r="A307" s="821" t="s">
        <v>576</v>
      </c>
      <c r="B307" s="822" t="s">
        <v>5935</v>
      </c>
      <c r="C307" s="822" t="s">
        <v>5437</v>
      </c>
      <c r="D307" s="822" t="s">
        <v>5474</v>
      </c>
      <c r="E307" s="822" t="s">
        <v>2095</v>
      </c>
      <c r="F307" s="831">
        <v>63.39</v>
      </c>
      <c r="G307" s="831">
        <v>1771903.4700000002</v>
      </c>
      <c r="H307" s="831">
        <v>2.7157418814014131</v>
      </c>
      <c r="I307" s="831">
        <v>27952.413156649316</v>
      </c>
      <c r="J307" s="831">
        <v>25.210000000000004</v>
      </c>
      <c r="K307" s="831">
        <v>652456.51000000013</v>
      </c>
      <c r="L307" s="831">
        <v>1</v>
      </c>
      <c r="M307" s="831">
        <v>25880.861166203889</v>
      </c>
      <c r="N307" s="831">
        <v>33.110000000000007</v>
      </c>
      <c r="O307" s="831">
        <v>854171.78</v>
      </c>
      <c r="P307" s="827">
        <v>1.3091627823592409</v>
      </c>
      <c r="Q307" s="832">
        <v>25797.999999999996</v>
      </c>
    </row>
    <row r="308" spans="1:17" ht="14.45" customHeight="1" x14ac:dyDescent="0.2">
      <c r="A308" s="821" t="s">
        <v>576</v>
      </c>
      <c r="B308" s="822" t="s">
        <v>5935</v>
      </c>
      <c r="C308" s="822" t="s">
        <v>5437</v>
      </c>
      <c r="D308" s="822" t="s">
        <v>5475</v>
      </c>
      <c r="E308" s="822" t="s">
        <v>5798</v>
      </c>
      <c r="F308" s="831">
        <v>7.1054273576010019E-15</v>
      </c>
      <c r="G308" s="831">
        <v>2.9103830456733704E-11</v>
      </c>
      <c r="H308" s="831">
        <v>-0.5</v>
      </c>
      <c r="I308" s="831">
        <v>4096</v>
      </c>
      <c r="J308" s="831">
        <v>-2.1316282072803006E-14</v>
      </c>
      <c r="K308" s="831">
        <v>-5.8207660913467407E-11</v>
      </c>
      <c r="L308" s="831">
        <v>1</v>
      </c>
      <c r="M308" s="831">
        <v>2730.6666666666665</v>
      </c>
      <c r="N308" s="831">
        <v>0</v>
      </c>
      <c r="O308" s="831">
        <v>-1.4551915228366852E-10</v>
      </c>
      <c r="P308" s="827">
        <v>2.5</v>
      </c>
      <c r="Q308" s="832"/>
    </row>
    <row r="309" spans="1:17" ht="14.45" customHeight="1" x14ac:dyDescent="0.2">
      <c r="A309" s="821" t="s">
        <v>576</v>
      </c>
      <c r="B309" s="822" t="s">
        <v>5935</v>
      </c>
      <c r="C309" s="822" t="s">
        <v>5437</v>
      </c>
      <c r="D309" s="822" t="s">
        <v>5475</v>
      </c>
      <c r="E309" s="822" t="s">
        <v>2107</v>
      </c>
      <c r="F309" s="831">
        <v>196.37</v>
      </c>
      <c r="G309" s="831">
        <v>960365.16</v>
      </c>
      <c r="H309" s="831">
        <v>1.5673238655094641</v>
      </c>
      <c r="I309" s="831">
        <v>4890.5900086571273</v>
      </c>
      <c r="J309" s="831">
        <v>125.29</v>
      </c>
      <c r="K309" s="831">
        <v>612742</v>
      </c>
      <c r="L309" s="831">
        <v>1</v>
      </c>
      <c r="M309" s="831">
        <v>4890.5898315907098</v>
      </c>
      <c r="N309" s="831">
        <v>326.75</v>
      </c>
      <c r="O309" s="831">
        <v>1598000.2899999998</v>
      </c>
      <c r="P309" s="827">
        <v>2.6079496590734759</v>
      </c>
      <c r="Q309" s="832">
        <v>4890.5900229533272</v>
      </c>
    </row>
    <row r="310" spans="1:17" ht="14.45" customHeight="1" x14ac:dyDescent="0.2">
      <c r="A310" s="821" t="s">
        <v>576</v>
      </c>
      <c r="B310" s="822" t="s">
        <v>5935</v>
      </c>
      <c r="C310" s="822" t="s">
        <v>5437</v>
      </c>
      <c r="D310" s="822" t="s">
        <v>5477</v>
      </c>
      <c r="E310" s="822" t="s">
        <v>5800</v>
      </c>
      <c r="F310" s="831">
        <v>0</v>
      </c>
      <c r="G310" s="831">
        <v>1.1641532182693481E-10</v>
      </c>
      <c r="H310" s="831"/>
      <c r="I310" s="831"/>
      <c r="J310" s="831">
        <v>0</v>
      </c>
      <c r="K310" s="831">
        <v>0</v>
      </c>
      <c r="L310" s="831"/>
      <c r="M310" s="831"/>
      <c r="N310" s="831">
        <v>-7.1054273576010019E-15</v>
      </c>
      <c r="O310" s="831">
        <v>1.1641532182693481E-10</v>
      </c>
      <c r="P310" s="827"/>
      <c r="Q310" s="832">
        <v>-16384</v>
      </c>
    </row>
    <row r="311" spans="1:17" ht="14.45" customHeight="1" x14ac:dyDescent="0.2">
      <c r="A311" s="821" t="s">
        <v>576</v>
      </c>
      <c r="B311" s="822" t="s">
        <v>5935</v>
      </c>
      <c r="C311" s="822" t="s">
        <v>5437</v>
      </c>
      <c r="D311" s="822" t="s">
        <v>5477</v>
      </c>
      <c r="E311" s="822" t="s">
        <v>2837</v>
      </c>
      <c r="F311" s="831">
        <v>83.83</v>
      </c>
      <c r="G311" s="831">
        <v>844330.84</v>
      </c>
      <c r="H311" s="831">
        <v>1.613733207027279</v>
      </c>
      <c r="I311" s="831">
        <v>10071.94130979363</v>
      </c>
      <c r="J311" s="831">
        <v>57.18</v>
      </c>
      <c r="K311" s="831">
        <v>523215.88</v>
      </c>
      <c r="L311" s="831">
        <v>1</v>
      </c>
      <c r="M311" s="831">
        <v>9150.3301853795037</v>
      </c>
      <c r="N311" s="831">
        <v>159.75</v>
      </c>
      <c r="O311" s="831">
        <v>1461765.23</v>
      </c>
      <c r="P311" s="827">
        <v>2.7938089914243429</v>
      </c>
      <c r="Q311" s="832">
        <v>9150.3300782472616</v>
      </c>
    </row>
    <row r="312" spans="1:17" ht="14.45" customHeight="1" x14ac:dyDescent="0.2">
      <c r="A312" s="821" t="s">
        <v>576</v>
      </c>
      <c r="B312" s="822" t="s">
        <v>5935</v>
      </c>
      <c r="C312" s="822" t="s">
        <v>5437</v>
      </c>
      <c r="D312" s="822" t="s">
        <v>5950</v>
      </c>
      <c r="E312" s="822" t="s">
        <v>5933</v>
      </c>
      <c r="F312" s="831">
        <v>6</v>
      </c>
      <c r="G312" s="831">
        <v>2807.47</v>
      </c>
      <c r="H312" s="831"/>
      <c r="I312" s="831">
        <v>467.91166666666663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576</v>
      </c>
      <c r="B313" s="822" t="s">
        <v>5935</v>
      </c>
      <c r="C313" s="822" t="s">
        <v>5437</v>
      </c>
      <c r="D313" s="822" t="s">
        <v>5951</v>
      </c>
      <c r="E313" s="822" t="s">
        <v>5933</v>
      </c>
      <c r="F313" s="831">
        <v>0.37</v>
      </c>
      <c r="G313" s="831">
        <v>346.26</v>
      </c>
      <c r="H313" s="831">
        <v>1.7857050765677906E-2</v>
      </c>
      <c r="I313" s="831">
        <v>935.83783783783781</v>
      </c>
      <c r="J313" s="831">
        <v>20.72</v>
      </c>
      <c r="K313" s="831">
        <v>19390.660000000003</v>
      </c>
      <c r="L313" s="831">
        <v>1</v>
      </c>
      <c r="M313" s="831">
        <v>935.84266409266434</v>
      </c>
      <c r="N313" s="831">
        <v>5</v>
      </c>
      <c r="O313" s="831">
        <v>4679.2300000000005</v>
      </c>
      <c r="P313" s="827">
        <v>0.24131360149680309</v>
      </c>
      <c r="Q313" s="832">
        <v>935.84600000000012</v>
      </c>
    </row>
    <row r="314" spans="1:17" ht="14.45" customHeight="1" x14ac:dyDescent="0.2">
      <c r="A314" s="821" t="s">
        <v>576</v>
      </c>
      <c r="B314" s="822" t="s">
        <v>5935</v>
      </c>
      <c r="C314" s="822" t="s">
        <v>5437</v>
      </c>
      <c r="D314" s="822" t="s">
        <v>5952</v>
      </c>
      <c r="E314" s="822" t="s">
        <v>5933</v>
      </c>
      <c r="F314" s="831">
        <v>11.43</v>
      </c>
      <c r="G314" s="831">
        <v>21393.52</v>
      </c>
      <c r="H314" s="831">
        <v>0.17219057418562791</v>
      </c>
      <c r="I314" s="831">
        <v>1871.6990376202975</v>
      </c>
      <c r="J314" s="831">
        <v>66.38000000000001</v>
      </c>
      <c r="K314" s="831">
        <v>124243.27</v>
      </c>
      <c r="L314" s="831">
        <v>1</v>
      </c>
      <c r="M314" s="831">
        <v>1871.6973485989754</v>
      </c>
      <c r="N314" s="831">
        <v>7</v>
      </c>
      <c r="O314" s="831">
        <v>13101.89</v>
      </c>
      <c r="P314" s="827">
        <v>0.10545351872982738</v>
      </c>
      <c r="Q314" s="832">
        <v>1871.6985714285713</v>
      </c>
    </row>
    <row r="315" spans="1:17" ht="14.45" customHeight="1" x14ac:dyDescent="0.2">
      <c r="A315" s="821" t="s">
        <v>576</v>
      </c>
      <c r="B315" s="822" t="s">
        <v>5935</v>
      </c>
      <c r="C315" s="822" t="s">
        <v>5437</v>
      </c>
      <c r="D315" s="822" t="s">
        <v>5953</v>
      </c>
      <c r="E315" s="822" t="s">
        <v>2709</v>
      </c>
      <c r="F315" s="831">
        <v>2.5</v>
      </c>
      <c r="G315" s="831">
        <v>979.5</v>
      </c>
      <c r="H315" s="831">
        <v>0.33571308612694373</v>
      </c>
      <c r="I315" s="831">
        <v>391.8</v>
      </c>
      <c r="J315" s="831">
        <v>12.1</v>
      </c>
      <c r="K315" s="831">
        <v>2917.67</v>
      </c>
      <c r="L315" s="831">
        <v>1</v>
      </c>
      <c r="M315" s="831">
        <v>241.12975206611571</v>
      </c>
      <c r="N315" s="831"/>
      <c r="O315" s="831"/>
      <c r="P315" s="827"/>
      <c r="Q315" s="832"/>
    </row>
    <row r="316" spans="1:17" ht="14.45" customHeight="1" x14ac:dyDescent="0.2">
      <c r="A316" s="821" t="s">
        <v>576</v>
      </c>
      <c r="B316" s="822" t="s">
        <v>5935</v>
      </c>
      <c r="C316" s="822" t="s">
        <v>5437</v>
      </c>
      <c r="D316" s="822" t="s">
        <v>5954</v>
      </c>
      <c r="E316" s="822"/>
      <c r="F316" s="831">
        <v>31.2</v>
      </c>
      <c r="G316" s="831">
        <v>16956.11</v>
      </c>
      <c r="H316" s="831"/>
      <c r="I316" s="831">
        <v>543.46506410256416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576</v>
      </c>
      <c r="B317" s="822" t="s">
        <v>5935</v>
      </c>
      <c r="C317" s="822" t="s">
        <v>5437</v>
      </c>
      <c r="D317" s="822" t="s">
        <v>5955</v>
      </c>
      <c r="E317" s="822" t="s">
        <v>3559</v>
      </c>
      <c r="F317" s="831">
        <v>91.4</v>
      </c>
      <c r="G317" s="831">
        <v>7057.9</v>
      </c>
      <c r="H317" s="831"/>
      <c r="I317" s="831">
        <v>77.219912472647692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576</v>
      </c>
      <c r="B318" s="822" t="s">
        <v>5935</v>
      </c>
      <c r="C318" s="822" t="s">
        <v>5437</v>
      </c>
      <c r="D318" s="822" t="s">
        <v>5956</v>
      </c>
      <c r="E318" s="822" t="s">
        <v>5957</v>
      </c>
      <c r="F318" s="831">
        <v>179.29999999999998</v>
      </c>
      <c r="G318" s="831">
        <v>44737.930000000008</v>
      </c>
      <c r="H318" s="831">
        <v>0.95674557153223072</v>
      </c>
      <c r="I318" s="831">
        <v>249.51438929168998</v>
      </c>
      <c r="J318" s="831">
        <v>257.49999999999994</v>
      </c>
      <c r="K318" s="831">
        <v>46760.529999999984</v>
      </c>
      <c r="L318" s="831">
        <v>1</v>
      </c>
      <c r="M318" s="831">
        <v>181.5942912621359</v>
      </c>
      <c r="N318" s="831">
        <v>270.99</v>
      </c>
      <c r="O318" s="831">
        <v>55205.67</v>
      </c>
      <c r="P318" s="827">
        <v>1.1806040265155253</v>
      </c>
      <c r="Q318" s="832">
        <v>203.71847669655705</v>
      </c>
    </row>
    <row r="319" spans="1:17" ht="14.45" customHeight="1" x14ac:dyDescent="0.2">
      <c r="A319" s="821" t="s">
        <v>576</v>
      </c>
      <c r="B319" s="822" t="s">
        <v>5935</v>
      </c>
      <c r="C319" s="822" t="s">
        <v>5437</v>
      </c>
      <c r="D319" s="822" t="s">
        <v>5483</v>
      </c>
      <c r="E319" s="822" t="s">
        <v>3632</v>
      </c>
      <c r="F319" s="831">
        <v>2.75</v>
      </c>
      <c r="G319" s="831">
        <v>1886.92</v>
      </c>
      <c r="H319" s="831">
        <v>10.185802968960864</v>
      </c>
      <c r="I319" s="831">
        <v>686.15272727272725</v>
      </c>
      <c r="J319" s="831">
        <v>0.27</v>
      </c>
      <c r="K319" s="831">
        <v>185.25</v>
      </c>
      <c r="L319" s="831">
        <v>1</v>
      </c>
      <c r="M319" s="831">
        <v>686.11111111111109</v>
      </c>
      <c r="N319" s="831">
        <v>0.99</v>
      </c>
      <c r="O319" s="831">
        <v>679.29</v>
      </c>
      <c r="P319" s="827">
        <v>3.6668825910931173</v>
      </c>
      <c r="Q319" s="832">
        <v>686.15151515151513</v>
      </c>
    </row>
    <row r="320" spans="1:17" ht="14.45" customHeight="1" x14ac:dyDescent="0.2">
      <c r="A320" s="821" t="s">
        <v>576</v>
      </c>
      <c r="B320" s="822" t="s">
        <v>5935</v>
      </c>
      <c r="C320" s="822" t="s">
        <v>5437</v>
      </c>
      <c r="D320" s="822" t="s">
        <v>5484</v>
      </c>
      <c r="E320" s="822" t="s">
        <v>3632</v>
      </c>
      <c r="F320" s="831">
        <v>9.48</v>
      </c>
      <c r="G320" s="831">
        <v>1626.28</v>
      </c>
      <c r="H320" s="831">
        <v>9.4799183911396092</v>
      </c>
      <c r="I320" s="831">
        <v>171.54852320675104</v>
      </c>
      <c r="J320" s="831">
        <v>1</v>
      </c>
      <c r="K320" s="831">
        <v>171.55</v>
      </c>
      <c r="L320" s="831">
        <v>1</v>
      </c>
      <c r="M320" s="831">
        <v>171.55</v>
      </c>
      <c r="N320" s="831">
        <v>2.99</v>
      </c>
      <c r="O320" s="831">
        <v>512.93000000000006</v>
      </c>
      <c r="P320" s="827">
        <v>2.9899737685805889</v>
      </c>
      <c r="Q320" s="832">
        <v>171.54849498327761</v>
      </c>
    </row>
    <row r="321" spans="1:17" ht="14.45" customHeight="1" x14ac:dyDescent="0.2">
      <c r="A321" s="821" t="s">
        <v>576</v>
      </c>
      <c r="B321" s="822" t="s">
        <v>5935</v>
      </c>
      <c r="C321" s="822" t="s">
        <v>5437</v>
      </c>
      <c r="D321" s="822" t="s">
        <v>5485</v>
      </c>
      <c r="E321" s="822" t="s">
        <v>3632</v>
      </c>
      <c r="F321" s="831">
        <v>5.0199999999999996</v>
      </c>
      <c r="G321" s="831">
        <v>1722.31</v>
      </c>
      <c r="H321" s="831">
        <v>1.9015291195142148</v>
      </c>
      <c r="I321" s="831">
        <v>343.08964143426294</v>
      </c>
      <c r="J321" s="831">
        <v>2.64</v>
      </c>
      <c r="K321" s="831">
        <v>905.75</v>
      </c>
      <c r="L321" s="831">
        <v>1</v>
      </c>
      <c r="M321" s="831">
        <v>343.08712121212119</v>
      </c>
      <c r="N321" s="831">
        <v>3.86</v>
      </c>
      <c r="O321" s="831">
        <v>1324.31</v>
      </c>
      <c r="P321" s="827">
        <v>1.4621142699420369</v>
      </c>
      <c r="Q321" s="832">
        <v>343.08549222797927</v>
      </c>
    </row>
    <row r="322" spans="1:17" ht="14.45" customHeight="1" x14ac:dyDescent="0.2">
      <c r="A322" s="821" t="s">
        <v>576</v>
      </c>
      <c r="B322" s="822" t="s">
        <v>5935</v>
      </c>
      <c r="C322" s="822" t="s">
        <v>5437</v>
      </c>
      <c r="D322" s="822" t="s">
        <v>5958</v>
      </c>
      <c r="E322" s="822" t="s">
        <v>5959</v>
      </c>
      <c r="F322" s="831">
        <v>0.01</v>
      </c>
      <c r="G322" s="831">
        <v>19.63</v>
      </c>
      <c r="H322" s="831">
        <v>0.5</v>
      </c>
      <c r="I322" s="831">
        <v>1962.9999999999998</v>
      </c>
      <c r="J322" s="831">
        <v>0.02</v>
      </c>
      <c r="K322" s="831">
        <v>39.26</v>
      </c>
      <c r="L322" s="831">
        <v>1</v>
      </c>
      <c r="M322" s="831">
        <v>1962.9999999999998</v>
      </c>
      <c r="N322" s="831"/>
      <c r="O322" s="831"/>
      <c r="P322" s="827"/>
      <c r="Q322" s="832"/>
    </row>
    <row r="323" spans="1:17" ht="14.45" customHeight="1" x14ac:dyDescent="0.2">
      <c r="A323" s="821" t="s">
        <v>576</v>
      </c>
      <c r="B323" s="822" t="s">
        <v>5935</v>
      </c>
      <c r="C323" s="822" t="s">
        <v>5437</v>
      </c>
      <c r="D323" s="822" t="s">
        <v>5960</v>
      </c>
      <c r="E323" s="822" t="s">
        <v>5961</v>
      </c>
      <c r="F323" s="831">
        <v>2.6</v>
      </c>
      <c r="G323" s="831">
        <v>1115.92</v>
      </c>
      <c r="H323" s="831">
        <v>1.8336756659053191</v>
      </c>
      <c r="I323" s="831">
        <v>429.2</v>
      </c>
      <c r="J323" s="831">
        <v>1.9</v>
      </c>
      <c r="K323" s="831">
        <v>608.57000000000005</v>
      </c>
      <c r="L323" s="831">
        <v>1</v>
      </c>
      <c r="M323" s="831">
        <v>320.30000000000007</v>
      </c>
      <c r="N323" s="831"/>
      <c r="O323" s="831"/>
      <c r="P323" s="827"/>
      <c r="Q323" s="832"/>
    </row>
    <row r="324" spans="1:17" ht="14.45" customHeight="1" x14ac:dyDescent="0.2">
      <c r="A324" s="821" t="s">
        <v>576</v>
      </c>
      <c r="B324" s="822" t="s">
        <v>5935</v>
      </c>
      <c r="C324" s="822" t="s">
        <v>5437</v>
      </c>
      <c r="D324" s="822" t="s">
        <v>5962</v>
      </c>
      <c r="E324" s="822" t="s">
        <v>5963</v>
      </c>
      <c r="F324" s="831">
        <v>7.1000000000000005</v>
      </c>
      <c r="G324" s="831">
        <v>531.62</v>
      </c>
      <c r="H324" s="831">
        <v>12.875272463066119</v>
      </c>
      <c r="I324" s="831">
        <v>74.876056338028164</v>
      </c>
      <c r="J324" s="831">
        <v>0.70000000000000007</v>
      </c>
      <c r="K324" s="831">
        <v>41.289999999999992</v>
      </c>
      <c r="L324" s="831">
        <v>1</v>
      </c>
      <c r="M324" s="831">
        <v>58.985714285714266</v>
      </c>
      <c r="N324" s="831">
        <v>2.1</v>
      </c>
      <c r="O324" s="831">
        <v>123.07999999999998</v>
      </c>
      <c r="P324" s="827">
        <v>2.9808670380237348</v>
      </c>
      <c r="Q324" s="832">
        <v>58.6095238095238</v>
      </c>
    </row>
    <row r="325" spans="1:17" ht="14.45" customHeight="1" x14ac:dyDescent="0.2">
      <c r="A325" s="821" t="s">
        <v>576</v>
      </c>
      <c r="B325" s="822" t="s">
        <v>5935</v>
      </c>
      <c r="C325" s="822" t="s">
        <v>5437</v>
      </c>
      <c r="D325" s="822" t="s">
        <v>5826</v>
      </c>
      <c r="E325" s="822" t="s">
        <v>5492</v>
      </c>
      <c r="F325" s="831"/>
      <c r="G325" s="831"/>
      <c r="H325" s="831"/>
      <c r="I325" s="831"/>
      <c r="J325" s="831">
        <v>0.60000000000000009</v>
      </c>
      <c r="K325" s="831">
        <v>2127.94</v>
      </c>
      <c r="L325" s="831">
        <v>1</v>
      </c>
      <c r="M325" s="831">
        <v>3546.5666666666662</v>
      </c>
      <c r="N325" s="831"/>
      <c r="O325" s="831"/>
      <c r="P325" s="827"/>
      <c r="Q325" s="832"/>
    </row>
    <row r="326" spans="1:17" ht="14.45" customHeight="1" x14ac:dyDescent="0.2">
      <c r="A326" s="821" t="s">
        <v>576</v>
      </c>
      <c r="B326" s="822" t="s">
        <v>5935</v>
      </c>
      <c r="C326" s="822" t="s">
        <v>5437</v>
      </c>
      <c r="D326" s="822" t="s">
        <v>5491</v>
      </c>
      <c r="E326" s="822" t="s">
        <v>5492</v>
      </c>
      <c r="F326" s="831"/>
      <c r="G326" s="831"/>
      <c r="H326" s="831"/>
      <c r="I326" s="831"/>
      <c r="J326" s="831">
        <v>0.19</v>
      </c>
      <c r="K326" s="831">
        <v>3686.59</v>
      </c>
      <c r="L326" s="831">
        <v>1</v>
      </c>
      <c r="M326" s="831">
        <v>19403.105263157897</v>
      </c>
      <c r="N326" s="831"/>
      <c r="O326" s="831"/>
      <c r="P326" s="827"/>
      <c r="Q326" s="832"/>
    </row>
    <row r="327" spans="1:17" ht="14.45" customHeight="1" x14ac:dyDescent="0.2">
      <c r="A327" s="821" t="s">
        <v>576</v>
      </c>
      <c r="B327" s="822" t="s">
        <v>5935</v>
      </c>
      <c r="C327" s="822" t="s">
        <v>5437</v>
      </c>
      <c r="D327" s="822" t="s">
        <v>5494</v>
      </c>
      <c r="E327" s="822" t="s">
        <v>2512</v>
      </c>
      <c r="F327" s="831">
        <v>31.14</v>
      </c>
      <c r="G327" s="831">
        <v>73269.08</v>
      </c>
      <c r="H327" s="831"/>
      <c r="I327" s="831">
        <v>2352.8927424534363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576</v>
      </c>
      <c r="B328" s="822" t="s">
        <v>5935</v>
      </c>
      <c r="C328" s="822" t="s">
        <v>5437</v>
      </c>
      <c r="D328" s="822" t="s">
        <v>5964</v>
      </c>
      <c r="E328" s="822" t="s">
        <v>5919</v>
      </c>
      <c r="F328" s="831"/>
      <c r="G328" s="831"/>
      <c r="H328" s="831"/>
      <c r="I328" s="831"/>
      <c r="J328" s="831">
        <v>2</v>
      </c>
      <c r="K328" s="831">
        <v>1375.32</v>
      </c>
      <c r="L328" s="831">
        <v>1</v>
      </c>
      <c r="M328" s="831">
        <v>687.66</v>
      </c>
      <c r="N328" s="831">
        <v>3.6399999999999997</v>
      </c>
      <c r="O328" s="831">
        <v>2472.3100000000004</v>
      </c>
      <c r="P328" s="827">
        <v>1.797625279934852</v>
      </c>
      <c r="Q328" s="832">
        <v>679.20604395604414</v>
      </c>
    </row>
    <row r="329" spans="1:17" ht="14.45" customHeight="1" x14ac:dyDescent="0.2">
      <c r="A329" s="821" t="s">
        <v>576</v>
      </c>
      <c r="B329" s="822" t="s">
        <v>5935</v>
      </c>
      <c r="C329" s="822" t="s">
        <v>5437</v>
      </c>
      <c r="D329" s="822" t="s">
        <v>5965</v>
      </c>
      <c r="E329" s="822" t="s">
        <v>5966</v>
      </c>
      <c r="F329" s="831">
        <v>2.25</v>
      </c>
      <c r="G329" s="831">
        <v>1558.1799999999998</v>
      </c>
      <c r="H329" s="831">
        <v>0.34660651803013215</v>
      </c>
      <c r="I329" s="831">
        <v>692.52444444444438</v>
      </c>
      <c r="J329" s="831">
        <v>6.57</v>
      </c>
      <c r="K329" s="831">
        <v>4495.53</v>
      </c>
      <c r="L329" s="831">
        <v>1</v>
      </c>
      <c r="M329" s="831">
        <v>684.2511415525114</v>
      </c>
      <c r="N329" s="831">
        <v>2.2200000000000002</v>
      </c>
      <c r="O329" s="831">
        <v>1556.69</v>
      </c>
      <c r="P329" s="827">
        <v>0.34627507768828153</v>
      </c>
      <c r="Q329" s="832">
        <v>701.2117117117117</v>
      </c>
    </row>
    <row r="330" spans="1:17" ht="14.45" customHeight="1" x14ac:dyDescent="0.2">
      <c r="A330" s="821" t="s">
        <v>576</v>
      </c>
      <c r="B330" s="822" t="s">
        <v>5935</v>
      </c>
      <c r="C330" s="822" t="s">
        <v>5437</v>
      </c>
      <c r="D330" s="822" t="s">
        <v>5497</v>
      </c>
      <c r="E330" s="822"/>
      <c r="F330" s="831">
        <v>10.479999999999999</v>
      </c>
      <c r="G330" s="831">
        <v>5216.3900000000003</v>
      </c>
      <c r="H330" s="831"/>
      <c r="I330" s="831">
        <v>497.74713740458026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576</v>
      </c>
      <c r="B331" s="822" t="s">
        <v>5935</v>
      </c>
      <c r="C331" s="822" t="s">
        <v>5437</v>
      </c>
      <c r="D331" s="822" t="s">
        <v>5498</v>
      </c>
      <c r="E331" s="822"/>
      <c r="F331" s="831">
        <v>2.1</v>
      </c>
      <c r="G331" s="831">
        <v>348.42</v>
      </c>
      <c r="H331" s="831"/>
      <c r="I331" s="831">
        <v>165.91428571428571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576</v>
      </c>
      <c r="B332" s="822" t="s">
        <v>5935</v>
      </c>
      <c r="C332" s="822" t="s">
        <v>5437</v>
      </c>
      <c r="D332" s="822" t="s">
        <v>5967</v>
      </c>
      <c r="E332" s="822" t="s">
        <v>5968</v>
      </c>
      <c r="F332" s="831">
        <v>1</v>
      </c>
      <c r="G332" s="831">
        <v>1431.35</v>
      </c>
      <c r="H332" s="831"/>
      <c r="I332" s="831">
        <v>1431.35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576</v>
      </c>
      <c r="B333" s="822" t="s">
        <v>5935</v>
      </c>
      <c r="C333" s="822" t="s">
        <v>5437</v>
      </c>
      <c r="D333" s="822" t="s">
        <v>5501</v>
      </c>
      <c r="E333" s="822" t="s">
        <v>5502</v>
      </c>
      <c r="F333" s="831">
        <v>1.24</v>
      </c>
      <c r="G333" s="831">
        <v>291.95999999999998</v>
      </c>
      <c r="H333" s="831">
        <v>1.5500106179655975</v>
      </c>
      <c r="I333" s="831">
        <v>235.45161290322579</v>
      </c>
      <c r="J333" s="831">
        <v>0.8</v>
      </c>
      <c r="K333" s="831">
        <v>188.36</v>
      </c>
      <c r="L333" s="831">
        <v>1</v>
      </c>
      <c r="M333" s="831">
        <v>235.45000000000002</v>
      </c>
      <c r="N333" s="831"/>
      <c r="O333" s="831"/>
      <c r="P333" s="827"/>
      <c r="Q333" s="832"/>
    </row>
    <row r="334" spans="1:17" ht="14.45" customHeight="1" x14ac:dyDescent="0.2">
      <c r="A334" s="821" t="s">
        <v>576</v>
      </c>
      <c r="B334" s="822" t="s">
        <v>5935</v>
      </c>
      <c r="C334" s="822" t="s">
        <v>5437</v>
      </c>
      <c r="D334" s="822" t="s">
        <v>5969</v>
      </c>
      <c r="E334" s="822" t="s">
        <v>5970</v>
      </c>
      <c r="F334" s="831">
        <v>1.6</v>
      </c>
      <c r="G334" s="831">
        <v>959.68</v>
      </c>
      <c r="H334" s="831"/>
      <c r="I334" s="831">
        <v>599.79999999999995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576</v>
      </c>
      <c r="B335" s="822" t="s">
        <v>5935</v>
      </c>
      <c r="C335" s="822" t="s">
        <v>5437</v>
      </c>
      <c r="D335" s="822" t="s">
        <v>5971</v>
      </c>
      <c r="E335" s="822" t="s">
        <v>5972</v>
      </c>
      <c r="F335" s="831">
        <v>3.3</v>
      </c>
      <c r="G335" s="831">
        <v>1292.94</v>
      </c>
      <c r="H335" s="831"/>
      <c r="I335" s="831">
        <v>391.8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576</v>
      </c>
      <c r="B336" s="822" t="s">
        <v>5935</v>
      </c>
      <c r="C336" s="822" t="s">
        <v>5437</v>
      </c>
      <c r="D336" s="822" t="s">
        <v>5508</v>
      </c>
      <c r="E336" s="822" t="s">
        <v>5509</v>
      </c>
      <c r="F336" s="831">
        <v>24.64</v>
      </c>
      <c r="G336" s="831">
        <v>4836.5600000000004</v>
      </c>
      <c r="H336" s="831">
        <v>1.7269049633842848</v>
      </c>
      <c r="I336" s="831">
        <v>196.28896103896105</v>
      </c>
      <c r="J336" s="831">
        <v>35.56</v>
      </c>
      <c r="K336" s="831">
        <v>2800.71</v>
      </c>
      <c r="L336" s="831">
        <v>1</v>
      </c>
      <c r="M336" s="831">
        <v>78.760123734533181</v>
      </c>
      <c r="N336" s="831"/>
      <c r="O336" s="831"/>
      <c r="P336" s="827"/>
      <c r="Q336" s="832"/>
    </row>
    <row r="337" spans="1:17" ht="14.45" customHeight="1" x14ac:dyDescent="0.2">
      <c r="A337" s="821" t="s">
        <v>576</v>
      </c>
      <c r="B337" s="822" t="s">
        <v>5935</v>
      </c>
      <c r="C337" s="822" t="s">
        <v>5437</v>
      </c>
      <c r="D337" s="822" t="s">
        <v>5973</v>
      </c>
      <c r="E337" s="822" t="s">
        <v>5974</v>
      </c>
      <c r="F337" s="831">
        <v>2</v>
      </c>
      <c r="G337" s="831">
        <v>772.09</v>
      </c>
      <c r="H337" s="831">
        <v>16.83213429256595</v>
      </c>
      <c r="I337" s="831">
        <v>386.04500000000002</v>
      </c>
      <c r="J337" s="831">
        <v>0.30000000000000004</v>
      </c>
      <c r="K337" s="831">
        <v>45.87</v>
      </c>
      <c r="L337" s="831">
        <v>1</v>
      </c>
      <c r="M337" s="831">
        <v>152.89999999999998</v>
      </c>
      <c r="N337" s="831"/>
      <c r="O337" s="831"/>
      <c r="P337" s="827"/>
      <c r="Q337" s="832"/>
    </row>
    <row r="338" spans="1:17" ht="14.45" customHeight="1" x14ac:dyDescent="0.2">
      <c r="A338" s="821" t="s">
        <v>576</v>
      </c>
      <c r="B338" s="822" t="s">
        <v>5935</v>
      </c>
      <c r="C338" s="822" t="s">
        <v>5437</v>
      </c>
      <c r="D338" s="822" t="s">
        <v>5975</v>
      </c>
      <c r="E338" s="822" t="s">
        <v>5974</v>
      </c>
      <c r="F338" s="831">
        <v>0.79999999999999993</v>
      </c>
      <c r="G338" s="831">
        <v>520.48</v>
      </c>
      <c r="H338" s="831">
        <v>0.25086637779373705</v>
      </c>
      <c r="I338" s="831">
        <v>650.6</v>
      </c>
      <c r="J338" s="831">
        <v>7.1999999999999993</v>
      </c>
      <c r="K338" s="831">
        <v>2074.73</v>
      </c>
      <c r="L338" s="831">
        <v>1</v>
      </c>
      <c r="M338" s="831">
        <v>288.15694444444449</v>
      </c>
      <c r="N338" s="831">
        <v>24.2</v>
      </c>
      <c r="O338" s="831">
        <v>16422.730000000003</v>
      </c>
      <c r="P338" s="827">
        <v>7.9155986562106895</v>
      </c>
      <c r="Q338" s="832">
        <v>678.62520661157043</v>
      </c>
    </row>
    <row r="339" spans="1:17" ht="14.45" customHeight="1" x14ac:dyDescent="0.2">
      <c r="A339" s="821" t="s">
        <v>576</v>
      </c>
      <c r="B339" s="822" t="s">
        <v>5935</v>
      </c>
      <c r="C339" s="822" t="s">
        <v>5437</v>
      </c>
      <c r="D339" s="822" t="s">
        <v>5976</v>
      </c>
      <c r="E339" s="822" t="s">
        <v>2489</v>
      </c>
      <c r="F339" s="831">
        <v>11.1</v>
      </c>
      <c r="G339" s="831">
        <v>4521.75</v>
      </c>
      <c r="H339" s="831">
        <v>3.2033253517335187</v>
      </c>
      <c r="I339" s="831">
        <v>407.3648648648649</v>
      </c>
      <c r="J339" s="831">
        <v>9.4</v>
      </c>
      <c r="K339" s="831">
        <v>1411.58</v>
      </c>
      <c r="L339" s="831">
        <v>1</v>
      </c>
      <c r="M339" s="831">
        <v>150.16808510638296</v>
      </c>
      <c r="N339" s="831">
        <v>18.900000000000002</v>
      </c>
      <c r="O339" s="831">
        <v>6029.5599999999986</v>
      </c>
      <c r="P339" s="827">
        <v>4.2714971875487038</v>
      </c>
      <c r="Q339" s="832">
        <v>319.0243386243385</v>
      </c>
    </row>
    <row r="340" spans="1:17" ht="14.45" customHeight="1" x14ac:dyDescent="0.2">
      <c r="A340" s="821" t="s">
        <v>576</v>
      </c>
      <c r="B340" s="822" t="s">
        <v>5935</v>
      </c>
      <c r="C340" s="822" t="s">
        <v>5437</v>
      </c>
      <c r="D340" s="822" t="s">
        <v>5977</v>
      </c>
      <c r="E340" s="822" t="s">
        <v>2478</v>
      </c>
      <c r="F340" s="831"/>
      <c r="G340" s="831"/>
      <c r="H340" s="831"/>
      <c r="I340" s="831"/>
      <c r="J340" s="831">
        <v>2.4000000000000004</v>
      </c>
      <c r="K340" s="831">
        <v>126.94</v>
      </c>
      <c r="L340" s="831">
        <v>1</v>
      </c>
      <c r="M340" s="831">
        <v>52.891666666666659</v>
      </c>
      <c r="N340" s="831">
        <v>51</v>
      </c>
      <c r="O340" s="831">
        <v>2696.8799999999997</v>
      </c>
      <c r="P340" s="827">
        <v>21.245312746179295</v>
      </c>
      <c r="Q340" s="832">
        <v>52.879999999999995</v>
      </c>
    </row>
    <row r="341" spans="1:17" ht="14.45" customHeight="1" x14ac:dyDescent="0.2">
      <c r="A341" s="821" t="s">
        <v>576</v>
      </c>
      <c r="B341" s="822" t="s">
        <v>5935</v>
      </c>
      <c r="C341" s="822" t="s">
        <v>5437</v>
      </c>
      <c r="D341" s="822" t="s">
        <v>5517</v>
      </c>
      <c r="E341" s="822" t="s">
        <v>5509</v>
      </c>
      <c r="F341" s="831">
        <v>1.75</v>
      </c>
      <c r="G341" s="831">
        <v>4616.21</v>
      </c>
      <c r="H341" s="831">
        <v>1.3510608096045049</v>
      </c>
      <c r="I341" s="831">
        <v>2637.8342857142857</v>
      </c>
      <c r="J341" s="831">
        <v>7.17</v>
      </c>
      <c r="K341" s="831">
        <v>3416.73</v>
      </c>
      <c r="L341" s="831">
        <v>1</v>
      </c>
      <c r="M341" s="831">
        <v>476.53138075313808</v>
      </c>
      <c r="N341" s="831"/>
      <c r="O341" s="831"/>
      <c r="P341" s="827"/>
      <c r="Q341" s="832"/>
    </row>
    <row r="342" spans="1:17" ht="14.45" customHeight="1" x14ac:dyDescent="0.2">
      <c r="A342" s="821" t="s">
        <v>576</v>
      </c>
      <c r="B342" s="822" t="s">
        <v>5935</v>
      </c>
      <c r="C342" s="822" t="s">
        <v>5437</v>
      </c>
      <c r="D342" s="822" t="s">
        <v>5518</v>
      </c>
      <c r="E342" s="822" t="s">
        <v>5509</v>
      </c>
      <c r="F342" s="831">
        <v>7</v>
      </c>
      <c r="G342" s="831">
        <v>7043.85</v>
      </c>
      <c r="H342" s="831">
        <v>2.3277528643139691</v>
      </c>
      <c r="I342" s="831">
        <v>1006.2642857142857</v>
      </c>
      <c r="J342" s="831">
        <v>13.47</v>
      </c>
      <c r="K342" s="831">
        <v>3026.03</v>
      </c>
      <c r="L342" s="831">
        <v>1</v>
      </c>
      <c r="M342" s="831">
        <v>224.64959168522643</v>
      </c>
      <c r="N342" s="831"/>
      <c r="O342" s="831"/>
      <c r="P342" s="827"/>
      <c r="Q342" s="832"/>
    </row>
    <row r="343" spans="1:17" ht="14.45" customHeight="1" x14ac:dyDescent="0.2">
      <c r="A343" s="821" t="s">
        <v>576</v>
      </c>
      <c r="B343" s="822" t="s">
        <v>5935</v>
      </c>
      <c r="C343" s="822" t="s">
        <v>5437</v>
      </c>
      <c r="D343" s="822" t="s">
        <v>5978</v>
      </c>
      <c r="E343" s="822" t="s">
        <v>5979</v>
      </c>
      <c r="F343" s="831">
        <v>2</v>
      </c>
      <c r="G343" s="831">
        <v>9097.2999999999993</v>
      </c>
      <c r="H343" s="831">
        <v>0.55336071761164318</v>
      </c>
      <c r="I343" s="831">
        <v>4548.6499999999996</v>
      </c>
      <c r="J343" s="831">
        <v>4.2</v>
      </c>
      <c r="K343" s="831">
        <v>16440.09</v>
      </c>
      <c r="L343" s="831">
        <v>1</v>
      </c>
      <c r="M343" s="831">
        <v>3914.3071428571429</v>
      </c>
      <c r="N343" s="831"/>
      <c r="O343" s="831"/>
      <c r="P343" s="827"/>
      <c r="Q343" s="832"/>
    </row>
    <row r="344" spans="1:17" ht="14.45" customHeight="1" x14ac:dyDescent="0.2">
      <c r="A344" s="821" t="s">
        <v>576</v>
      </c>
      <c r="B344" s="822" t="s">
        <v>5935</v>
      </c>
      <c r="C344" s="822" t="s">
        <v>5437</v>
      </c>
      <c r="D344" s="822" t="s">
        <v>5519</v>
      </c>
      <c r="E344" s="822" t="s">
        <v>1641</v>
      </c>
      <c r="F344" s="831"/>
      <c r="G344" s="831"/>
      <c r="H344" s="831"/>
      <c r="I344" s="831"/>
      <c r="J344" s="831">
        <v>1.31</v>
      </c>
      <c r="K344" s="831">
        <v>813.94</v>
      </c>
      <c r="L344" s="831">
        <v>1</v>
      </c>
      <c r="M344" s="831">
        <v>621.32824427480921</v>
      </c>
      <c r="N344" s="831">
        <v>4</v>
      </c>
      <c r="O344" s="831">
        <v>2489.08</v>
      </c>
      <c r="P344" s="827">
        <v>3.0580632479052507</v>
      </c>
      <c r="Q344" s="832">
        <v>622.27</v>
      </c>
    </row>
    <row r="345" spans="1:17" ht="14.45" customHeight="1" x14ac:dyDescent="0.2">
      <c r="A345" s="821" t="s">
        <v>576</v>
      </c>
      <c r="B345" s="822" t="s">
        <v>5935</v>
      </c>
      <c r="C345" s="822" t="s">
        <v>5437</v>
      </c>
      <c r="D345" s="822" t="s">
        <v>5520</v>
      </c>
      <c r="E345" s="822" t="s">
        <v>2721</v>
      </c>
      <c r="F345" s="831"/>
      <c r="G345" s="831"/>
      <c r="H345" s="831"/>
      <c r="I345" s="831"/>
      <c r="J345" s="831">
        <v>2.4000000000000004</v>
      </c>
      <c r="K345" s="831">
        <v>1384.08</v>
      </c>
      <c r="L345" s="831">
        <v>1</v>
      </c>
      <c r="M345" s="831">
        <v>576.69999999999993</v>
      </c>
      <c r="N345" s="831">
        <v>4.5999999999999996</v>
      </c>
      <c r="O345" s="831">
        <v>2652.8200000000006</v>
      </c>
      <c r="P345" s="827">
        <v>1.9166666666666672</v>
      </c>
      <c r="Q345" s="832">
        <v>576.70000000000016</v>
      </c>
    </row>
    <row r="346" spans="1:17" ht="14.45" customHeight="1" x14ac:dyDescent="0.2">
      <c r="A346" s="821" t="s">
        <v>576</v>
      </c>
      <c r="B346" s="822" t="s">
        <v>5935</v>
      </c>
      <c r="C346" s="822" t="s">
        <v>5437</v>
      </c>
      <c r="D346" s="822" t="s">
        <v>5521</v>
      </c>
      <c r="E346" s="822" t="s">
        <v>2721</v>
      </c>
      <c r="F346" s="831">
        <v>8.1999999999999993</v>
      </c>
      <c r="G346" s="831">
        <v>34438.509999999995</v>
      </c>
      <c r="H346" s="831">
        <v>14.66816733678615</v>
      </c>
      <c r="I346" s="831">
        <v>4199.8182926829268</v>
      </c>
      <c r="J346" s="831">
        <v>4.4000000000000004</v>
      </c>
      <c r="K346" s="831">
        <v>2347.84</v>
      </c>
      <c r="L346" s="831">
        <v>1</v>
      </c>
      <c r="M346" s="831">
        <v>533.6</v>
      </c>
      <c r="N346" s="831">
        <v>7.6000000000000005</v>
      </c>
      <c r="O346" s="831">
        <v>4171.4000000000005</v>
      </c>
      <c r="P346" s="827">
        <v>1.7766968788333108</v>
      </c>
      <c r="Q346" s="832">
        <v>548.86842105263156</v>
      </c>
    </row>
    <row r="347" spans="1:17" ht="14.45" customHeight="1" x14ac:dyDescent="0.2">
      <c r="A347" s="821" t="s">
        <v>576</v>
      </c>
      <c r="B347" s="822" t="s">
        <v>5935</v>
      </c>
      <c r="C347" s="822" t="s">
        <v>5437</v>
      </c>
      <c r="D347" s="822" t="s">
        <v>5522</v>
      </c>
      <c r="E347" s="822" t="s">
        <v>5523</v>
      </c>
      <c r="F347" s="831"/>
      <c r="G347" s="831"/>
      <c r="H347" s="831"/>
      <c r="I347" s="831"/>
      <c r="J347" s="831">
        <v>11.46</v>
      </c>
      <c r="K347" s="831">
        <v>33405.9</v>
      </c>
      <c r="L347" s="831">
        <v>1</v>
      </c>
      <c r="M347" s="831">
        <v>2915</v>
      </c>
      <c r="N347" s="831">
        <v>5</v>
      </c>
      <c r="O347" s="831">
        <v>3025</v>
      </c>
      <c r="P347" s="827">
        <v>9.0552866409825808E-2</v>
      </c>
      <c r="Q347" s="832">
        <v>605</v>
      </c>
    </row>
    <row r="348" spans="1:17" ht="14.45" customHeight="1" x14ac:dyDescent="0.2">
      <c r="A348" s="821" t="s">
        <v>576</v>
      </c>
      <c r="B348" s="822" t="s">
        <v>5935</v>
      </c>
      <c r="C348" s="822" t="s">
        <v>5437</v>
      </c>
      <c r="D348" s="822" t="s">
        <v>5530</v>
      </c>
      <c r="E348" s="822" t="s">
        <v>5529</v>
      </c>
      <c r="F348" s="831"/>
      <c r="G348" s="831"/>
      <c r="H348" s="831"/>
      <c r="I348" s="831"/>
      <c r="J348" s="831"/>
      <c r="K348" s="831"/>
      <c r="L348" s="831"/>
      <c r="M348" s="831"/>
      <c r="N348" s="831">
        <v>1.1400000000000001</v>
      </c>
      <c r="O348" s="831">
        <v>74860.67</v>
      </c>
      <c r="P348" s="827"/>
      <c r="Q348" s="832">
        <v>65667.254385964901</v>
      </c>
    </row>
    <row r="349" spans="1:17" ht="14.45" customHeight="1" x14ac:dyDescent="0.2">
      <c r="A349" s="821" t="s">
        <v>576</v>
      </c>
      <c r="B349" s="822" t="s">
        <v>5935</v>
      </c>
      <c r="C349" s="822" t="s">
        <v>5437</v>
      </c>
      <c r="D349" s="822" t="s">
        <v>5535</v>
      </c>
      <c r="E349" s="822" t="s">
        <v>758</v>
      </c>
      <c r="F349" s="831">
        <v>23.090000000000003</v>
      </c>
      <c r="G349" s="831">
        <v>21428.950000000004</v>
      </c>
      <c r="H349" s="831">
        <v>2.4820267210276072</v>
      </c>
      <c r="I349" s="831">
        <v>928.06193157210919</v>
      </c>
      <c r="J349" s="831">
        <v>16.420000000000002</v>
      </c>
      <c r="K349" s="831">
        <v>8633.6500000000015</v>
      </c>
      <c r="L349" s="831">
        <v>1</v>
      </c>
      <c r="M349" s="831">
        <v>525.80085261875763</v>
      </c>
      <c r="N349" s="831">
        <v>11.579999999999998</v>
      </c>
      <c r="O349" s="831">
        <v>6088.79</v>
      </c>
      <c r="P349" s="827">
        <v>0.7052393831114302</v>
      </c>
      <c r="Q349" s="832">
        <v>525.80224525043184</v>
      </c>
    </row>
    <row r="350" spans="1:17" ht="14.45" customHeight="1" x14ac:dyDescent="0.2">
      <c r="A350" s="821" t="s">
        <v>576</v>
      </c>
      <c r="B350" s="822" t="s">
        <v>5935</v>
      </c>
      <c r="C350" s="822" t="s">
        <v>5437</v>
      </c>
      <c r="D350" s="822" t="s">
        <v>5536</v>
      </c>
      <c r="E350" s="822" t="s">
        <v>758</v>
      </c>
      <c r="F350" s="831">
        <v>69.94</v>
      </c>
      <c r="G350" s="831">
        <v>24093.85</v>
      </c>
      <c r="H350" s="831">
        <v>1.0360290437376052</v>
      </c>
      <c r="I350" s="831">
        <v>344.4931369745496</v>
      </c>
      <c r="J350" s="831">
        <v>106.24000000000001</v>
      </c>
      <c r="K350" s="831">
        <v>23255.960000000003</v>
      </c>
      <c r="L350" s="831">
        <v>1</v>
      </c>
      <c r="M350" s="831">
        <v>218.90022590361446</v>
      </c>
      <c r="N350" s="831">
        <v>8.77</v>
      </c>
      <c r="O350" s="831">
        <v>1919.7500000000002</v>
      </c>
      <c r="P350" s="827">
        <v>8.2548731593965585E-2</v>
      </c>
      <c r="Q350" s="832">
        <v>218.89965792474348</v>
      </c>
    </row>
    <row r="351" spans="1:17" ht="14.45" customHeight="1" x14ac:dyDescent="0.2">
      <c r="A351" s="821" t="s">
        <v>576</v>
      </c>
      <c r="B351" s="822" t="s">
        <v>5935</v>
      </c>
      <c r="C351" s="822" t="s">
        <v>5437</v>
      </c>
      <c r="D351" s="822" t="s">
        <v>5537</v>
      </c>
      <c r="E351" s="822" t="s">
        <v>758</v>
      </c>
      <c r="F351" s="831">
        <v>54.860000000000007</v>
      </c>
      <c r="G351" s="831">
        <v>6326.829999999999</v>
      </c>
      <c r="H351" s="831">
        <v>0.9674776856369971</v>
      </c>
      <c r="I351" s="831">
        <v>115.32683193583664</v>
      </c>
      <c r="J351" s="831">
        <v>82.57</v>
      </c>
      <c r="K351" s="831">
        <v>6539.51</v>
      </c>
      <c r="L351" s="831">
        <v>1</v>
      </c>
      <c r="M351" s="831">
        <v>79.199588228170043</v>
      </c>
      <c r="N351" s="831">
        <v>23.15</v>
      </c>
      <c r="O351" s="831">
        <v>1833.48</v>
      </c>
      <c r="P351" s="827">
        <v>0.28036963014048455</v>
      </c>
      <c r="Q351" s="832">
        <v>79.2</v>
      </c>
    </row>
    <row r="352" spans="1:17" ht="14.45" customHeight="1" x14ac:dyDescent="0.2">
      <c r="A352" s="821" t="s">
        <v>576</v>
      </c>
      <c r="B352" s="822" t="s">
        <v>5935</v>
      </c>
      <c r="C352" s="822" t="s">
        <v>5437</v>
      </c>
      <c r="D352" s="822" t="s">
        <v>5538</v>
      </c>
      <c r="E352" s="822" t="s">
        <v>758</v>
      </c>
      <c r="F352" s="831">
        <v>9.2199999999999989</v>
      </c>
      <c r="G352" s="831">
        <v>12840.099999999999</v>
      </c>
      <c r="H352" s="831">
        <v>2.8978929503209319</v>
      </c>
      <c r="I352" s="831">
        <v>1392.6355748373103</v>
      </c>
      <c r="J352" s="831">
        <v>6.03</v>
      </c>
      <c r="K352" s="831">
        <v>4430.84</v>
      </c>
      <c r="L352" s="831">
        <v>1</v>
      </c>
      <c r="M352" s="831">
        <v>734.79933665008286</v>
      </c>
      <c r="N352" s="831"/>
      <c r="O352" s="831"/>
      <c r="P352" s="827"/>
      <c r="Q352" s="832"/>
    </row>
    <row r="353" spans="1:17" ht="14.45" customHeight="1" x14ac:dyDescent="0.2">
      <c r="A353" s="821" t="s">
        <v>576</v>
      </c>
      <c r="B353" s="822" t="s">
        <v>5935</v>
      </c>
      <c r="C353" s="822" t="s">
        <v>5437</v>
      </c>
      <c r="D353" s="822" t="s">
        <v>5539</v>
      </c>
      <c r="E353" s="822" t="s">
        <v>1230</v>
      </c>
      <c r="F353" s="831">
        <v>124.17</v>
      </c>
      <c r="G353" s="831">
        <v>81242.100000000006</v>
      </c>
      <c r="H353" s="831">
        <v>8.7468454462455441</v>
      </c>
      <c r="I353" s="831">
        <v>654.28122734960141</v>
      </c>
      <c r="J353" s="831">
        <v>89.01</v>
      </c>
      <c r="K353" s="831">
        <v>9288.16</v>
      </c>
      <c r="L353" s="831">
        <v>1</v>
      </c>
      <c r="M353" s="831">
        <v>104.3496236377935</v>
      </c>
      <c r="N353" s="831">
        <v>55.5</v>
      </c>
      <c r="O353" s="831">
        <v>5790.8500000000013</v>
      </c>
      <c r="P353" s="827">
        <v>0.62346578870303715</v>
      </c>
      <c r="Q353" s="832">
        <v>104.33963963963966</v>
      </c>
    </row>
    <row r="354" spans="1:17" ht="14.45" customHeight="1" x14ac:dyDescent="0.2">
      <c r="A354" s="821" t="s">
        <v>576</v>
      </c>
      <c r="B354" s="822" t="s">
        <v>5935</v>
      </c>
      <c r="C354" s="822" t="s">
        <v>5437</v>
      </c>
      <c r="D354" s="822" t="s">
        <v>5540</v>
      </c>
      <c r="E354" s="822" t="s">
        <v>1230</v>
      </c>
      <c r="F354" s="831">
        <v>389.27</v>
      </c>
      <c r="G354" s="831">
        <v>511658.92000000004</v>
      </c>
      <c r="H354" s="831">
        <v>10.939107445112466</v>
      </c>
      <c r="I354" s="831">
        <v>1314.406247591646</v>
      </c>
      <c r="J354" s="831">
        <v>260.55000000000007</v>
      </c>
      <c r="K354" s="831">
        <v>46773.369999999995</v>
      </c>
      <c r="L354" s="831">
        <v>1</v>
      </c>
      <c r="M354" s="831">
        <v>179.51782767223176</v>
      </c>
      <c r="N354" s="831">
        <v>79.180000000000007</v>
      </c>
      <c r="O354" s="831">
        <v>89646.37</v>
      </c>
      <c r="P354" s="827">
        <v>1.9166113110943257</v>
      </c>
      <c r="Q354" s="832">
        <v>1132.1845162919928</v>
      </c>
    </row>
    <row r="355" spans="1:17" ht="14.45" customHeight="1" x14ac:dyDescent="0.2">
      <c r="A355" s="821" t="s">
        <v>576</v>
      </c>
      <c r="B355" s="822" t="s">
        <v>5935</v>
      </c>
      <c r="C355" s="822" t="s">
        <v>5437</v>
      </c>
      <c r="D355" s="822" t="s">
        <v>5980</v>
      </c>
      <c r="E355" s="822" t="s">
        <v>2462</v>
      </c>
      <c r="F355" s="831">
        <v>19</v>
      </c>
      <c r="G355" s="831">
        <v>548.15</v>
      </c>
      <c r="H355" s="831">
        <v>0.16480163072889734</v>
      </c>
      <c r="I355" s="831">
        <v>28.849999999999998</v>
      </c>
      <c r="J355" s="831">
        <v>124</v>
      </c>
      <c r="K355" s="831">
        <v>3326.12</v>
      </c>
      <c r="L355" s="831">
        <v>1</v>
      </c>
      <c r="M355" s="831">
        <v>26.823548387096775</v>
      </c>
      <c r="N355" s="831">
        <v>67</v>
      </c>
      <c r="O355" s="831">
        <v>1974.4900000000002</v>
      </c>
      <c r="P355" s="827">
        <v>0.59363161882313331</v>
      </c>
      <c r="Q355" s="832">
        <v>29.470000000000002</v>
      </c>
    </row>
    <row r="356" spans="1:17" ht="14.45" customHeight="1" x14ac:dyDescent="0.2">
      <c r="A356" s="821" t="s">
        <v>576</v>
      </c>
      <c r="B356" s="822" t="s">
        <v>5935</v>
      </c>
      <c r="C356" s="822" t="s">
        <v>5437</v>
      </c>
      <c r="D356" s="822" t="s">
        <v>5981</v>
      </c>
      <c r="E356" s="822" t="s">
        <v>2447</v>
      </c>
      <c r="F356" s="831"/>
      <c r="G356" s="831"/>
      <c r="H356" s="831"/>
      <c r="I356" s="831"/>
      <c r="J356" s="831"/>
      <c r="K356" s="831"/>
      <c r="L356" s="831"/>
      <c r="M356" s="831"/>
      <c r="N356" s="831">
        <v>3.8999999999999995</v>
      </c>
      <c r="O356" s="831">
        <v>1625.4199999999998</v>
      </c>
      <c r="P356" s="827"/>
      <c r="Q356" s="832">
        <v>416.77435897435902</v>
      </c>
    </row>
    <row r="357" spans="1:17" ht="14.45" customHeight="1" x14ac:dyDescent="0.2">
      <c r="A357" s="821" t="s">
        <v>576</v>
      </c>
      <c r="B357" s="822" t="s">
        <v>5935</v>
      </c>
      <c r="C357" s="822" t="s">
        <v>5437</v>
      </c>
      <c r="D357" s="822" t="s">
        <v>5982</v>
      </c>
      <c r="E357" s="822" t="s">
        <v>2709</v>
      </c>
      <c r="F357" s="831"/>
      <c r="G357" s="831"/>
      <c r="H357" s="831"/>
      <c r="I357" s="831"/>
      <c r="J357" s="831">
        <v>2.6</v>
      </c>
      <c r="K357" s="831">
        <v>373.53</v>
      </c>
      <c r="L357" s="831">
        <v>1</v>
      </c>
      <c r="M357" s="831">
        <v>143.6653846153846</v>
      </c>
      <c r="N357" s="831"/>
      <c r="O357" s="831"/>
      <c r="P357" s="827"/>
      <c r="Q357" s="832"/>
    </row>
    <row r="358" spans="1:17" ht="14.45" customHeight="1" x14ac:dyDescent="0.2">
      <c r="A358" s="821" t="s">
        <v>576</v>
      </c>
      <c r="B358" s="822" t="s">
        <v>5935</v>
      </c>
      <c r="C358" s="822" t="s">
        <v>5437</v>
      </c>
      <c r="D358" s="822" t="s">
        <v>5983</v>
      </c>
      <c r="E358" s="822" t="s">
        <v>2456</v>
      </c>
      <c r="F358" s="831">
        <v>49.599999999999994</v>
      </c>
      <c r="G358" s="831">
        <v>96761.88</v>
      </c>
      <c r="H358" s="831">
        <v>3.2156290626603461</v>
      </c>
      <c r="I358" s="831">
        <v>1950.8443548387099</v>
      </c>
      <c r="J358" s="831">
        <v>65.599999999999994</v>
      </c>
      <c r="K358" s="831">
        <v>30091.120000000003</v>
      </c>
      <c r="L358" s="831">
        <v>1</v>
      </c>
      <c r="M358" s="831">
        <v>458.70609756097571</v>
      </c>
      <c r="N358" s="831">
        <v>32.799999999999997</v>
      </c>
      <c r="O358" s="831">
        <v>50736.41</v>
      </c>
      <c r="P358" s="827">
        <v>1.6860924418898333</v>
      </c>
      <c r="Q358" s="832">
        <v>1546.8417682926831</v>
      </c>
    </row>
    <row r="359" spans="1:17" ht="14.45" customHeight="1" x14ac:dyDescent="0.2">
      <c r="A359" s="821" t="s">
        <v>576</v>
      </c>
      <c r="B359" s="822" t="s">
        <v>5935</v>
      </c>
      <c r="C359" s="822" t="s">
        <v>5437</v>
      </c>
      <c r="D359" s="822" t="s">
        <v>5541</v>
      </c>
      <c r="E359" s="822" t="s">
        <v>2118</v>
      </c>
      <c r="F359" s="831"/>
      <c r="G359" s="831"/>
      <c r="H359" s="831"/>
      <c r="I359" s="831"/>
      <c r="J359" s="831">
        <v>5.28</v>
      </c>
      <c r="K359" s="831">
        <v>46836.4</v>
      </c>
      <c r="L359" s="831">
        <v>1</v>
      </c>
      <c r="M359" s="831">
        <v>8870.5303030303021</v>
      </c>
      <c r="N359" s="831"/>
      <c r="O359" s="831"/>
      <c r="P359" s="827"/>
      <c r="Q359" s="832"/>
    </row>
    <row r="360" spans="1:17" ht="14.45" customHeight="1" x14ac:dyDescent="0.2">
      <c r="A360" s="821" t="s">
        <v>576</v>
      </c>
      <c r="B360" s="822" t="s">
        <v>5935</v>
      </c>
      <c r="C360" s="822" t="s">
        <v>5437</v>
      </c>
      <c r="D360" s="822" t="s">
        <v>5541</v>
      </c>
      <c r="E360" s="822" t="s">
        <v>5804</v>
      </c>
      <c r="F360" s="831"/>
      <c r="G360" s="831"/>
      <c r="H360" s="831"/>
      <c r="I360" s="831"/>
      <c r="J360" s="831">
        <v>0</v>
      </c>
      <c r="K360" s="831">
        <v>0</v>
      </c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576</v>
      </c>
      <c r="B361" s="822" t="s">
        <v>5935</v>
      </c>
      <c r="C361" s="822" t="s">
        <v>5437</v>
      </c>
      <c r="D361" s="822" t="s">
        <v>5984</v>
      </c>
      <c r="E361" s="822" t="s">
        <v>2716</v>
      </c>
      <c r="F361" s="831"/>
      <c r="G361" s="831"/>
      <c r="H361" s="831"/>
      <c r="I361" s="831"/>
      <c r="J361" s="831"/>
      <c r="K361" s="831"/>
      <c r="L361" s="831"/>
      <c r="M361" s="831"/>
      <c r="N361" s="831">
        <v>15</v>
      </c>
      <c r="O361" s="831">
        <v>16518.150000000001</v>
      </c>
      <c r="P361" s="827"/>
      <c r="Q361" s="832">
        <v>1101.21</v>
      </c>
    </row>
    <row r="362" spans="1:17" ht="14.45" customHeight="1" x14ac:dyDescent="0.2">
      <c r="A362" s="821" t="s">
        <v>576</v>
      </c>
      <c r="B362" s="822" t="s">
        <v>5935</v>
      </c>
      <c r="C362" s="822" t="s">
        <v>5437</v>
      </c>
      <c r="D362" s="822" t="s">
        <v>5985</v>
      </c>
      <c r="E362" s="822" t="s">
        <v>5986</v>
      </c>
      <c r="F362" s="831">
        <v>0.1</v>
      </c>
      <c r="G362" s="831">
        <v>326.37</v>
      </c>
      <c r="H362" s="831">
        <v>0.1461576354679803</v>
      </c>
      <c r="I362" s="831">
        <v>3263.7</v>
      </c>
      <c r="J362" s="831">
        <v>2</v>
      </c>
      <c r="K362" s="831">
        <v>2233</v>
      </c>
      <c r="L362" s="831">
        <v>1</v>
      </c>
      <c r="M362" s="831">
        <v>1116.5</v>
      </c>
      <c r="N362" s="831"/>
      <c r="O362" s="831"/>
      <c r="P362" s="827"/>
      <c r="Q362" s="832"/>
    </row>
    <row r="363" spans="1:17" ht="14.45" customHeight="1" x14ac:dyDescent="0.2">
      <c r="A363" s="821" t="s">
        <v>576</v>
      </c>
      <c r="B363" s="822" t="s">
        <v>5935</v>
      </c>
      <c r="C363" s="822" t="s">
        <v>5437</v>
      </c>
      <c r="D363" s="822" t="s">
        <v>5543</v>
      </c>
      <c r="E363" s="822" t="s">
        <v>2512</v>
      </c>
      <c r="F363" s="831">
        <v>33.86</v>
      </c>
      <c r="G363" s="831">
        <v>26556.34</v>
      </c>
      <c r="H363" s="831"/>
      <c r="I363" s="831">
        <v>784.29828706438275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576</v>
      </c>
      <c r="B364" s="822" t="s">
        <v>5935</v>
      </c>
      <c r="C364" s="822" t="s">
        <v>5437</v>
      </c>
      <c r="D364" s="822" t="s">
        <v>5544</v>
      </c>
      <c r="E364" s="822" t="s">
        <v>5496</v>
      </c>
      <c r="F364" s="831">
        <v>12.3</v>
      </c>
      <c r="G364" s="831">
        <v>9448.85</v>
      </c>
      <c r="H364" s="831"/>
      <c r="I364" s="831">
        <v>768.19918699186985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576</v>
      </c>
      <c r="B365" s="822" t="s">
        <v>5935</v>
      </c>
      <c r="C365" s="822" t="s">
        <v>5437</v>
      </c>
      <c r="D365" s="822" t="s">
        <v>5545</v>
      </c>
      <c r="E365" s="822" t="s">
        <v>5806</v>
      </c>
      <c r="F365" s="831">
        <v>0</v>
      </c>
      <c r="G365" s="831">
        <v>0</v>
      </c>
      <c r="H365" s="831">
        <v>0</v>
      </c>
      <c r="I365" s="831"/>
      <c r="J365" s="831">
        <v>0</v>
      </c>
      <c r="K365" s="831">
        <v>-4.3655745685100555E-11</v>
      </c>
      <c r="L365" s="831">
        <v>1</v>
      </c>
      <c r="M365" s="831"/>
      <c r="N365" s="831">
        <v>0</v>
      </c>
      <c r="O365" s="831">
        <v>0</v>
      </c>
      <c r="P365" s="827">
        <v>0</v>
      </c>
      <c r="Q365" s="832"/>
    </row>
    <row r="366" spans="1:17" ht="14.45" customHeight="1" x14ac:dyDescent="0.2">
      <c r="A366" s="821" t="s">
        <v>576</v>
      </c>
      <c r="B366" s="822" t="s">
        <v>5935</v>
      </c>
      <c r="C366" s="822" t="s">
        <v>5437</v>
      </c>
      <c r="D366" s="822" t="s">
        <v>5545</v>
      </c>
      <c r="E366" s="822" t="s">
        <v>5546</v>
      </c>
      <c r="F366" s="831">
        <v>0</v>
      </c>
      <c r="G366" s="831">
        <v>0</v>
      </c>
      <c r="H366" s="831">
        <v>0</v>
      </c>
      <c r="I366" s="831"/>
      <c r="J366" s="831">
        <v>16</v>
      </c>
      <c r="K366" s="831">
        <v>1215382.94</v>
      </c>
      <c r="L366" s="831">
        <v>1</v>
      </c>
      <c r="M366" s="831">
        <v>75961.433749999997</v>
      </c>
      <c r="N366" s="831">
        <v>4</v>
      </c>
      <c r="O366" s="831">
        <v>264000</v>
      </c>
      <c r="P366" s="827">
        <v>0.21721548930084539</v>
      </c>
      <c r="Q366" s="832">
        <v>66000</v>
      </c>
    </row>
    <row r="367" spans="1:17" ht="14.45" customHeight="1" x14ac:dyDescent="0.2">
      <c r="A367" s="821" t="s">
        <v>576</v>
      </c>
      <c r="B367" s="822" t="s">
        <v>5935</v>
      </c>
      <c r="C367" s="822" t="s">
        <v>5437</v>
      </c>
      <c r="D367" s="822" t="s">
        <v>5987</v>
      </c>
      <c r="E367" s="822" t="s">
        <v>2470</v>
      </c>
      <c r="F367" s="831"/>
      <c r="G367" s="831"/>
      <c r="H367" s="831"/>
      <c r="I367" s="831"/>
      <c r="J367" s="831"/>
      <c r="K367" s="831"/>
      <c r="L367" s="831"/>
      <c r="M367" s="831"/>
      <c r="N367" s="831">
        <v>2.8</v>
      </c>
      <c r="O367" s="831">
        <v>422.1</v>
      </c>
      <c r="P367" s="827"/>
      <c r="Q367" s="832">
        <v>150.75000000000003</v>
      </c>
    </row>
    <row r="368" spans="1:17" ht="14.45" customHeight="1" x14ac:dyDescent="0.2">
      <c r="A368" s="821" t="s">
        <v>576</v>
      </c>
      <c r="B368" s="822" t="s">
        <v>5935</v>
      </c>
      <c r="C368" s="822" t="s">
        <v>5437</v>
      </c>
      <c r="D368" s="822" t="s">
        <v>5988</v>
      </c>
      <c r="E368" s="822" t="s">
        <v>2470</v>
      </c>
      <c r="F368" s="831"/>
      <c r="G368" s="831"/>
      <c r="H368" s="831"/>
      <c r="I368" s="831"/>
      <c r="J368" s="831"/>
      <c r="K368" s="831"/>
      <c r="L368" s="831"/>
      <c r="M368" s="831"/>
      <c r="N368" s="831">
        <v>2.5</v>
      </c>
      <c r="O368" s="831">
        <v>660</v>
      </c>
      <c r="P368" s="827"/>
      <c r="Q368" s="832">
        <v>264</v>
      </c>
    </row>
    <row r="369" spans="1:17" ht="14.45" customHeight="1" x14ac:dyDescent="0.2">
      <c r="A369" s="821" t="s">
        <v>576</v>
      </c>
      <c r="B369" s="822" t="s">
        <v>5935</v>
      </c>
      <c r="C369" s="822" t="s">
        <v>5437</v>
      </c>
      <c r="D369" s="822" t="s">
        <v>5547</v>
      </c>
      <c r="E369" s="822" t="s">
        <v>912</v>
      </c>
      <c r="F369" s="831">
        <v>588</v>
      </c>
      <c r="G369" s="831">
        <v>181044.03</v>
      </c>
      <c r="H369" s="831">
        <v>2.81717144792449</v>
      </c>
      <c r="I369" s="831">
        <v>307.89801020408163</v>
      </c>
      <c r="J369" s="831">
        <v>403.36999999999995</v>
      </c>
      <c r="K369" s="831">
        <v>64264.470000000016</v>
      </c>
      <c r="L369" s="831">
        <v>1</v>
      </c>
      <c r="M369" s="831">
        <v>159.31891315665524</v>
      </c>
      <c r="N369" s="831">
        <v>303.33000000000004</v>
      </c>
      <c r="O369" s="831">
        <v>44118.299999999988</v>
      </c>
      <c r="P369" s="827">
        <v>0.68651153584554536</v>
      </c>
      <c r="Q369" s="832">
        <v>145.44654336860839</v>
      </c>
    </row>
    <row r="370" spans="1:17" ht="14.45" customHeight="1" x14ac:dyDescent="0.2">
      <c r="A370" s="821" t="s">
        <v>576</v>
      </c>
      <c r="B370" s="822" t="s">
        <v>5935</v>
      </c>
      <c r="C370" s="822" t="s">
        <v>5437</v>
      </c>
      <c r="D370" s="822" t="s">
        <v>5548</v>
      </c>
      <c r="E370" s="822" t="s">
        <v>5795</v>
      </c>
      <c r="F370" s="831">
        <v>0</v>
      </c>
      <c r="G370" s="831">
        <v>-7.2759576141834259E-12</v>
      </c>
      <c r="H370" s="831"/>
      <c r="I370" s="831"/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576</v>
      </c>
      <c r="B371" s="822" t="s">
        <v>5935</v>
      </c>
      <c r="C371" s="822" t="s">
        <v>5437</v>
      </c>
      <c r="D371" s="822" t="s">
        <v>5548</v>
      </c>
      <c r="E371" s="822" t="s">
        <v>2824</v>
      </c>
      <c r="F371" s="831">
        <v>2</v>
      </c>
      <c r="G371" s="831">
        <v>79409.01999999999</v>
      </c>
      <c r="H371" s="831"/>
      <c r="I371" s="831">
        <v>39704.509999999995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576</v>
      </c>
      <c r="B372" s="822" t="s">
        <v>5935</v>
      </c>
      <c r="C372" s="822" t="s">
        <v>5437</v>
      </c>
      <c r="D372" s="822" t="s">
        <v>5989</v>
      </c>
      <c r="E372" s="822" t="s">
        <v>5986</v>
      </c>
      <c r="F372" s="831">
        <v>4.4000000000000004</v>
      </c>
      <c r="G372" s="831">
        <v>7180.2</v>
      </c>
      <c r="H372" s="831"/>
      <c r="I372" s="831">
        <v>1631.8636363636363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576</v>
      </c>
      <c r="B373" s="822" t="s">
        <v>5935</v>
      </c>
      <c r="C373" s="822" t="s">
        <v>5437</v>
      </c>
      <c r="D373" s="822" t="s">
        <v>5549</v>
      </c>
      <c r="E373" s="822" t="s">
        <v>2512</v>
      </c>
      <c r="F373" s="831">
        <v>38.92</v>
      </c>
      <c r="G373" s="831">
        <v>7709.18</v>
      </c>
      <c r="H373" s="831">
        <v>2.5615297713981922</v>
      </c>
      <c r="I373" s="831">
        <v>198.0775950668037</v>
      </c>
      <c r="J373" s="831">
        <v>33.199999999999996</v>
      </c>
      <c r="K373" s="831">
        <v>3009.6000000000004</v>
      </c>
      <c r="L373" s="831">
        <v>1</v>
      </c>
      <c r="M373" s="831">
        <v>90.65060240963858</v>
      </c>
      <c r="N373" s="831">
        <v>53.72</v>
      </c>
      <c r="O373" s="831">
        <v>4869.7700000000013</v>
      </c>
      <c r="P373" s="827">
        <v>1.6180788144603937</v>
      </c>
      <c r="Q373" s="832">
        <v>90.650967982129586</v>
      </c>
    </row>
    <row r="374" spans="1:17" ht="14.45" customHeight="1" x14ac:dyDescent="0.2">
      <c r="A374" s="821" t="s">
        <v>576</v>
      </c>
      <c r="B374" s="822" t="s">
        <v>5935</v>
      </c>
      <c r="C374" s="822" t="s">
        <v>5437</v>
      </c>
      <c r="D374" s="822" t="s">
        <v>5550</v>
      </c>
      <c r="E374" s="822" t="s">
        <v>5807</v>
      </c>
      <c r="F374" s="831">
        <v>0</v>
      </c>
      <c r="G374" s="831">
        <v>0</v>
      </c>
      <c r="H374" s="831"/>
      <c r="I374" s="831"/>
      <c r="J374" s="831">
        <v>0</v>
      </c>
      <c r="K374" s="831">
        <v>0</v>
      </c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576</v>
      </c>
      <c r="B375" s="822" t="s">
        <v>5935</v>
      </c>
      <c r="C375" s="822" t="s">
        <v>5437</v>
      </c>
      <c r="D375" s="822" t="s">
        <v>5550</v>
      </c>
      <c r="E375" s="822" t="s">
        <v>5551</v>
      </c>
      <c r="F375" s="831">
        <v>1</v>
      </c>
      <c r="G375" s="831">
        <v>8779.9</v>
      </c>
      <c r="H375" s="831">
        <v>0.36077752963196574</v>
      </c>
      <c r="I375" s="831">
        <v>8779.9</v>
      </c>
      <c r="J375" s="831">
        <v>2.92</v>
      </c>
      <c r="K375" s="831">
        <v>24336.05</v>
      </c>
      <c r="L375" s="831">
        <v>1</v>
      </c>
      <c r="M375" s="831">
        <v>8334.2636986301368</v>
      </c>
      <c r="N375" s="831"/>
      <c r="O375" s="831"/>
      <c r="P375" s="827"/>
      <c r="Q375" s="832"/>
    </row>
    <row r="376" spans="1:17" ht="14.45" customHeight="1" x14ac:dyDescent="0.2">
      <c r="A376" s="821" t="s">
        <v>576</v>
      </c>
      <c r="B376" s="822" t="s">
        <v>5935</v>
      </c>
      <c r="C376" s="822" t="s">
        <v>5437</v>
      </c>
      <c r="D376" s="822" t="s">
        <v>5990</v>
      </c>
      <c r="E376" s="822" t="s">
        <v>947</v>
      </c>
      <c r="F376" s="831"/>
      <c r="G376" s="831"/>
      <c r="H376" s="831"/>
      <c r="I376" s="831"/>
      <c r="J376" s="831"/>
      <c r="K376" s="831"/>
      <c r="L376" s="831"/>
      <c r="M376" s="831"/>
      <c r="N376" s="831">
        <v>4.9800000000000004</v>
      </c>
      <c r="O376" s="831">
        <v>664.63</v>
      </c>
      <c r="P376" s="827"/>
      <c r="Q376" s="832">
        <v>133.4598393574297</v>
      </c>
    </row>
    <row r="377" spans="1:17" ht="14.45" customHeight="1" x14ac:dyDescent="0.2">
      <c r="A377" s="821" t="s">
        <v>576</v>
      </c>
      <c r="B377" s="822" t="s">
        <v>5935</v>
      </c>
      <c r="C377" s="822" t="s">
        <v>5437</v>
      </c>
      <c r="D377" s="822" t="s">
        <v>5991</v>
      </c>
      <c r="E377" s="822" t="s">
        <v>2478</v>
      </c>
      <c r="F377" s="831">
        <v>17</v>
      </c>
      <c r="G377" s="831">
        <v>1863.2</v>
      </c>
      <c r="H377" s="831"/>
      <c r="I377" s="831">
        <v>109.60000000000001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576</v>
      </c>
      <c r="B378" s="822" t="s">
        <v>5935</v>
      </c>
      <c r="C378" s="822" t="s">
        <v>5437</v>
      </c>
      <c r="D378" s="822" t="s">
        <v>5555</v>
      </c>
      <c r="E378" s="822" t="s">
        <v>5556</v>
      </c>
      <c r="F378" s="831">
        <v>16.62</v>
      </c>
      <c r="G378" s="831">
        <v>6083.08</v>
      </c>
      <c r="H378" s="831">
        <v>1.9048674783305781</v>
      </c>
      <c r="I378" s="831">
        <v>366.00962695547531</v>
      </c>
      <c r="J378" s="831">
        <v>37.950000000000003</v>
      </c>
      <c r="K378" s="831">
        <v>3193.4399999999991</v>
      </c>
      <c r="L378" s="831">
        <v>1</v>
      </c>
      <c r="M378" s="831">
        <v>84.14861660079049</v>
      </c>
      <c r="N378" s="831">
        <v>8.06</v>
      </c>
      <c r="O378" s="831">
        <v>715.03</v>
      </c>
      <c r="P378" s="827">
        <v>0.2239058820582194</v>
      </c>
      <c r="Q378" s="832">
        <v>88.713399503722073</v>
      </c>
    </row>
    <row r="379" spans="1:17" ht="14.45" customHeight="1" x14ac:dyDescent="0.2">
      <c r="A379" s="821" t="s">
        <v>576</v>
      </c>
      <c r="B379" s="822" t="s">
        <v>5935</v>
      </c>
      <c r="C379" s="822" t="s">
        <v>5437</v>
      </c>
      <c r="D379" s="822" t="s">
        <v>5557</v>
      </c>
      <c r="E379" s="822" t="s">
        <v>5558</v>
      </c>
      <c r="F379" s="831">
        <v>10.690000000000001</v>
      </c>
      <c r="G379" s="831">
        <v>78600.670000000013</v>
      </c>
      <c r="H379" s="831"/>
      <c r="I379" s="831">
        <v>7352.7287184284378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576</v>
      </c>
      <c r="B380" s="822" t="s">
        <v>5935</v>
      </c>
      <c r="C380" s="822" t="s">
        <v>5437</v>
      </c>
      <c r="D380" s="822" t="s">
        <v>5559</v>
      </c>
      <c r="E380" s="822" t="s">
        <v>5556</v>
      </c>
      <c r="F380" s="831">
        <v>17.32</v>
      </c>
      <c r="G380" s="831">
        <v>25356.82</v>
      </c>
      <c r="H380" s="831">
        <v>2.3795457275416285</v>
      </c>
      <c r="I380" s="831">
        <v>1464.0196304849885</v>
      </c>
      <c r="J380" s="831">
        <v>33.92</v>
      </c>
      <c r="K380" s="831">
        <v>10656.16</v>
      </c>
      <c r="L380" s="831">
        <v>1</v>
      </c>
      <c r="M380" s="831">
        <v>314.15566037735846</v>
      </c>
      <c r="N380" s="831">
        <v>7.7100000000000009</v>
      </c>
      <c r="O380" s="831">
        <v>2629.04</v>
      </c>
      <c r="P380" s="827">
        <v>0.24671551478206033</v>
      </c>
      <c r="Q380" s="832">
        <v>340.99092088197142</v>
      </c>
    </row>
    <row r="381" spans="1:17" ht="14.45" customHeight="1" x14ac:dyDescent="0.2">
      <c r="A381" s="821" t="s">
        <v>576</v>
      </c>
      <c r="B381" s="822" t="s">
        <v>5935</v>
      </c>
      <c r="C381" s="822" t="s">
        <v>5437</v>
      </c>
      <c r="D381" s="822" t="s">
        <v>5563</v>
      </c>
      <c r="E381" s="822" t="s">
        <v>5564</v>
      </c>
      <c r="F381" s="831">
        <v>174.41</v>
      </c>
      <c r="G381" s="831">
        <v>92650.680000000008</v>
      </c>
      <c r="H381" s="831">
        <v>1.0647233262333149</v>
      </c>
      <c r="I381" s="831">
        <v>531.2234390229919</v>
      </c>
      <c r="J381" s="831">
        <v>210.63000000000002</v>
      </c>
      <c r="K381" s="831">
        <v>87018.549999999988</v>
      </c>
      <c r="L381" s="831">
        <v>1</v>
      </c>
      <c r="M381" s="831">
        <v>413.13464368798356</v>
      </c>
      <c r="N381" s="831">
        <v>246.33999999999997</v>
      </c>
      <c r="O381" s="831">
        <v>106690.62000000001</v>
      </c>
      <c r="P381" s="827">
        <v>1.2260675453682004</v>
      </c>
      <c r="Q381" s="832">
        <v>433.10310952342297</v>
      </c>
    </row>
    <row r="382" spans="1:17" ht="14.45" customHeight="1" x14ac:dyDescent="0.2">
      <c r="A382" s="821" t="s">
        <v>576</v>
      </c>
      <c r="B382" s="822" t="s">
        <v>5935</v>
      </c>
      <c r="C382" s="822" t="s">
        <v>5437</v>
      </c>
      <c r="D382" s="822" t="s">
        <v>5567</v>
      </c>
      <c r="E382" s="822" t="s">
        <v>5807</v>
      </c>
      <c r="F382" s="831">
        <v>0</v>
      </c>
      <c r="G382" s="831">
        <v>0</v>
      </c>
      <c r="H382" s="831"/>
      <c r="I382" s="831"/>
      <c r="J382" s="831">
        <v>0</v>
      </c>
      <c r="K382" s="831">
        <v>0</v>
      </c>
      <c r="L382" s="831"/>
      <c r="M382" s="831"/>
      <c r="N382" s="831">
        <v>0</v>
      </c>
      <c r="O382" s="831">
        <v>0</v>
      </c>
      <c r="P382" s="827"/>
      <c r="Q382" s="832"/>
    </row>
    <row r="383" spans="1:17" ht="14.45" customHeight="1" x14ac:dyDescent="0.2">
      <c r="A383" s="821" t="s">
        <v>576</v>
      </c>
      <c r="B383" s="822" t="s">
        <v>5935</v>
      </c>
      <c r="C383" s="822" t="s">
        <v>5437</v>
      </c>
      <c r="D383" s="822" t="s">
        <v>5567</v>
      </c>
      <c r="E383" s="822" t="s">
        <v>5551</v>
      </c>
      <c r="F383" s="831">
        <v>1</v>
      </c>
      <c r="G383" s="831">
        <v>17559.8</v>
      </c>
      <c r="H383" s="831">
        <v>0.2653629680853572</v>
      </c>
      <c r="I383" s="831">
        <v>17559.8</v>
      </c>
      <c r="J383" s="831">
        <v>4</v>
      </c>
      <c r="K383" s="831">
        <v>66172.759999999995</v>
      </c>
      <c r="L383" s="831">
        <v>1</v>
      </c>
      <c r="M383" s="831">
        <v>16543.189999999999</v>
      </c>
      <c r="N383" s="831">
        <v>1.67</v>
      </c>
      <c r="O383" s="831">
        <v>27061.01</v>
      </c>
      <c r="P383" s="827">
        <v>0.40894485888150955</v>
      </c>
      <c r="Q383" s="832">
        <v>16204.197604790419</v>
      </c>
    </row>
    <row r="384" spans="1:17" ht="14.45" customHeight="1" x14ac:dyDescent="0.2">
      <c r="A384" s="821" t="s">
        <v>576</v>
      </c>
      <c r="B384" s="822" t="s">
        <v>5935</v>
      </c>
      <c r="C384" s="822" t="s">
        <v>5437</v>
      </c>
      <c r="D384" s="822" t="s">
        <v>5992</v>
      </c>
      <c r="E384" s="822" t="s">
        <v>5993</v>
      </c>
      <c r="F384" s="831"/>
      <c r="G384" s="831"/>
      <c r="H384" s="831"/>
      <c r="I384" s="831"/>
      <c r="J384" s="831"/>
      <c r="K384" s="831"/>
      <c r="L384" s="831"/>
      <c r="M384" s="831"/>
      <c r="N384" s="831">
        <v>28.5</v>
      </c>
      <c r="O384" s="831">
        <v>6057.27</v>
      </c>
      <c r="P384" s="827"/>
      <c r="Q384" s="832">
        <v>212.53578947368422</v>
      </c>
    </row>
    <row r="385" spans="1:17" ht="14.45" customHeight="1" x14ac:dyDescent="0.2">
      <c r="A385" s="821" t="s">
        <v>576</v>
      </c>
      <c r="B385" s="822" t="s">
        <v>5935</v>
      </c>
      <c r="C385" s="822" t="s">
        <v>5437</v>
      </c>
      <c r="D385" s="822" t="s">
        <v>5569</v>
      </c>
      <c r="E385" s="822" t="s">
        <v>5556</v>
      </c>
      <c r="F385" s="831">
        <v>1</v>
      </c>
      <c r="G385" s="831">
        <v>2928.05</v>
      </c>
      <c r="H385" s="831"/>
      <c r="I385" s="831">
        <v>2928.05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576</v>
      </c>
      <c r="B386" s="822" t="s">
        <v>5935</v>
      </c>
      <c r="C386" s="822" t="s">
        <v>5437</v>
      </c>
      <c r="D386" s="822" t="s">
        <v>5994</v>
      </c>
      <c r="E386" s="822" t="s">
        <v>2474</v>
      </c>
      <c r="F386" s="831"/>
      <c r="G386" s="831"/>
      <c r="H386" s="831"/>
      <c r="I386" s="831"/>
      <c r="J386" s="831">
        <v>1.9</v>
      </c>
      <c r="K386" s="831">
        <v>1109.19</v>
      </c>
      <c r="L386" s="831">
        <v>1</v>
      </c>
      <c r="M386" s="831">
        <v>583.78421052631586</v>
      </c>
      <c r="N386" s="831">
        <v>0.89999999999999991</v>
      </c>
      <c r="O386" s="831">
        <v>524.91</v>
      </c>
      <c r="P386" s="827">
        <v>0.47323722716576955</v>
      </c>
      <c r="Q386" s="832">
        <v>583.23333333333335</v>
      </c>
    </row>
    <row r="387" spans="1:17" ht="14.45" customHeight="1" x14ac:dyDescent="0.2">
      <c r="A387" s="821" t="s">
        <v>576</v>
      </c>
      <c r="B387" s="822" t="s">
        <v>5935</v>
      </c>
      <c r="C387" s="822" t="s">
        <v>5437</v>
      </c>
      <c r="D387" s="822" t="s">
        <v>5572</v>
      </c>
      <c r="E387" s="822" t="s">
        <v>2530</v>
      </c>
      <c r="F387" s="831">
        <v>1</v>
      </c>
      <c r="G387" s="831">
        <v>1749.08</v>
      </c>
      <c r="H387" s="831">
        <v>21.35889608010746</v>
      </c>
      <c r="I387" s="831">
        <v>1749.08</v>
      </c>
      <c r="J387" s="831">
        <v>1</v>
      </c>
      <c r="K387" s="831">
        <v>81.89</v>
      </c>
      <c r="L387" s="831">
        <v>1</v>
      </c>
      <c r="M387" s="831">
        <v>81.89</v>
      </c>
      <c r="N387" s="831"/>
      <c r="O387" s="831"/>
      <c r="P387" s="827"/>
      <c r="Q387" s="832"/>
    </row>
    <row r="388" spans="1:17" ht="14.45" customHeight="1" x14ac:dyDescent="0.2">
      <c r="A388" s="821" t="s">
        <v>576</v>
      </c>
      <c r="B388" s="822" t="s">
        <v>5935</v>
      </c>
      <c r="C388" s="822" t="s">
        <v>5437</v>
      </c>
      <c r="D388" s="822" t="s">
        <v>5995</v>
      </c>
      <c r="E388" s="822" t="s">
        <v>5996</v>
      </c>
      <c r="F388" s="831"/>
      <c r="G388" s="831"/>
      <c r="H388" s="831"/>
      <c r="I388" s="831"/>
      <c r="J388" s="831">
        <v>4.5</v>
      </c>
      <c r="K388" s="831">
        <v>2866.0099999999998</v>
      </c>
      <c r="L388" s="831">
        <v>1</v>
      </c>
      <c r="M388" s="831">
        <v>636.89111111111106</v>
      </c>
      <c r="N388" s="831"/>
      <c r="O388" s="831"/>
      <c r="P388" s="827"/>
      <c r="Q388" s="832"/>
    </row>
    <row r="389" spans="1:17" ht="14.45" customHeight="1" x14ac:dyDescent="0.2">
      <c r="A389" s="821" t="s">
        <v>576</v>
      </c>
      <c r="B389" s="822" t="s">
        <v>5935</v>
      </c>
      <c r="C389" s="822" t="s">
        <v>5437</v>
      </c>
      <c r="D389" s="822" t="s">
        <v>5997</v>
      </c>
      <c r="E389" s="822" t="s">
        <v>5996</v>
      </c>
      <c r="F389" s="831">
        <v>15</v>
      </c>
      <c r="G389" s="831">
        <v>48955.99</v>
      </c>
      <c r="H389" s="831">
        <v>7.5087141040723084</v>
      </c>
      <c r="I389" s="831">
        <v>3263.7326666666663</v>
      </c>
      <c r="J389" s="831">
        <v>4.4000000000000004</v>
      </c>
      <c r="K389" s="831">
        <v>6519.8899999999994</v>
      </c>
      <c r="L389" s="831">
        <v>1</v>
      </c>
      <c r="M389" s="831">
        <v>1481.7931818181817</v>
      </c>
      <c r="N389" s="831"/>
      <c r="O389" s="831"/>
      <c r="P389" s="827"/>
      <c r="Q389" s="832"/>
    </row>
    <row r="390" spans="1:17" ht="14.45" customHeight="1" x14ac:dyDescent="0.2">
      <c r="A390" s="821" t="s">
        <v>576</v>
      </c>
      <c r="B390" s="822" t="s">
        <v>5935</v>
      </c>
      <c r="C390" s="822" t="s">
        <v>5437</v>
      </c>
      <c r="D390" s="822" t="s">
        <v>5998</v>
      </c>
      <c r="E390" s="822"/>
      <c r="F390" s="831">
        <v>4</v>
      </c>
      <c r="G390" s="831">
        <v>1514.47</v>
      </c>
      <c r="H390" s="831"/>
      <c r="I390" s="831">
        <v>378.61750000000001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576</v>
      </c>
      <c r="B391" s="822" t="s">
        <v>5935</v>
      </c>
      <c r="C391" s="822" t="s">
        <v>5437</v>
      </c>
      <c r="D391" s="822" t="s">
        <v>5577</v>
      </c>
      <c r="E391" s="822" t="s">
        <v>5578</v>
      </c>
      <c r="F391" s="831"/>
      <c r="G391" s="831"/>
      <c r="H391" s="831"/>
      <c r="I391" s="831"/>
      <c r="J391" s="831">
        <v>7.12</v>
      </c>
      <c r="K391" s="831">
        <v>136135.82</v>
      </c>
      <c r="L391" s="831">
        <v>1</v>
      </c>
      <c r="M391" s="831">
        <v>19120.199438202249</v>
      </c>
      <c r="N391" s="831"/>
      <c r="O391" s="831"/>
      <c r="P391" s="827"/>
      <c r="Q391" s="832"/>
    </row>
    <row r="392" spans="1:17" ht="14.45" customHeight="1" x14ac:dyDescent="0.2">
      <c r="A392" s="821" t="s">
        <v>576</v>
      </c>
      <c r="B392" s="822" t="s">
        <v>5935</v>
      </c>
      <c r="C392" s="822" t="s">
        <v>5437</v>
      </c>
      <c r="D392" s="822" t="s">
        <v>5577</v>
      </c>
      <c r="E392" s="822" t="s">
        <v>5812</v>
      </c>
      <c r="F392" s="831"/>
      <c r="G392" s="831"/>
      <c r="H392" s="831"/>
      <c r="I392" s="831"/>
      <c r="J392" s="831">
        <v>0</v>
      </c>
      <c r="K392" s="831">
        <v>0</v>
      </c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576</v>
      </c>
      <c r="B393" s="822" t="s">
        <v>5935</v>
      </c>
      <c r="C393" s="822" t="s">
        <v>5437</v>
      </c>
      <c r="D393" s="822" t="s">
        <v>5586</v>
      </c>
      <c r="E393" s="822" t="s">
        <v>3875</v>
      </c>
      <c r="F393" s="831"/>
      <c r="G393" s="831"/>
      <c r="H393" s="831"/>
      <c r="I393" s="831"/>
      <c r="J393" s="831">
        <v>1.8</v>
      </c>
      <c r="K393" s="831">
        <v>15788.83</v>
      </c>
      <c r="L393" s="831">
        <v>1</v>
      </c>
      <c r="M393" s="831">
        <v>8771.5722222222212</v>
      </c>
      <c r="N393" s="831"/>
      <c r="O393" s="831"/>
      <c r="P393" s="827"/>
      <c r="Q393" s="832"/>
    </row>
    <row r="394" spans="1:17" ht="14.45" customHeight="1" x14ac:dyDescent="0.2">
      <c r="A394" s="821" t="s">
        <v>576</v>
      </c>
      <c r="B394" s="822" t="s">
        <v>5935</v>
      </c>
      <c r="C394" s="822" t="s">
        <v>5437</v>
      </c>
      <c r="D394" s="822" t="s">
        <v>5599</v>
      </c>
      <c r="E394" s="822" t="s">
        <v>5600</v>
      </c>
      <c r="F394" s="831">
        <v>34.1</v>
      </c>
      <c r="G394" s="831">
        <v>10478.210000000001</v>
      </c>
      <c r="H394" s="831"/>
      <c r="I394" s="831">
        <v>307.27888563049856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576</v>
      </c>
      <c r="B395" s="822" t="s">
        <v>5935</v>
      </c>
      <c r="C395" s="822" t="s">
        <v>5437</v>
      </c>
      <c r="D395" s="822" t="s">
        <v>5601</v>
      </c>
      <c r="E395" s="822" t="s">
        <v>5600</v>
      </c>
      <c r="F395" s="831">
        <v>53.71</v>
      </c>
      <c r="G395" s="831">
        <v>41260</v>
      </c>
      <c r="H395" s="831"/>
      <c r="I395" s="831">
        <v>768.1995903928505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576</v>
      </c>
      <c r="B396" s="822" t="s">
        <v>5935</v>
      </c>
      <c r="C396" s="822" t="s">
        <v>5437</v>
      </c>
      <c r="D396" s="822" t="s">
        <v>5602</v>
      </c>
      <c r="E396" s="822" t="s">
        <v>3875</v>
      </c>
      <c r="F396" s="831"/>
      <c r="G396" s="831"/>
      <c r="H396" s="831"/>
      <c r="I396" s="831"/>
      <c r="J396" s="831">
        <v>4</v>
      </c>
      <c r="K396" s="831">
        <v>87680.8</v>
      </c>
      <c r="L396" s="831">
        <v>1</v>
      </c>
      <c r="M396" s="831">
        <v>21920.2</v>
      </c>
      <c r="N396" s="831">
        <v>1.72</v>
      </c>
      <c r="O396" s="831">
        <v>33934.22</v>
      </c>
      <c r="P396" s="827">
        <v>0.38701996332150257</v>
      </c>
      <c r="Q396" s="832">
        <v>19729.197674418607</v>
      </c>
    </row>
    <row r="397" spans="1:17" ht="14.45" customHeight="1" x14ac:dyDescent="0.2">
      <c r="A397" s="821" t="s">
        <v>576</v>
      </c>
      <c r="B397" s="822" t="s">
        <v>5935</v>
      </c>
      <c r="C397" s="822" t="s">
        <v>5437</v>
      </c>
      <c r="D397" s="822" t="s">
        <v>5603</v>
      </c>
      <c r="E397" s="822" t="s">
        <v>1641</v>
      </c>
      <c r="F397" s="831"/>
      <c r="G397" s="831"/>
      <c r="H397" s="831"/>
      <c r="I397" s="831"/>
      <c r="J397" s="831">
        <v>17.36</v>
      </c>
      <c r="K397" s="831">
        <v>21572.7</v>
      </c>
      <c r="L397" s="831">
        <v>1</v>
      </c>
      <c r="M397" s="831">
        <v>1242.6670506912444</v>
      </c>
      <c r="N397" s="831">
        <v>9</v>
      </c>
      <c r="O397" s="831">
        <v>11183.039999999999</v>
      </c>
      <c r="P397" s="827">
        <v>0.51838851882240045</v>
      </c>
      <c r="Q397" s="832">
        <v>1242.56</v>
      </c>
    </row>
    <row r="398" spans="1:17" ht="14.45" customHeight="1" x14ac:dyDescent="0.2">
      <c r="A398" s="821" t="s">
        <v>576</v>
      </c>
      <c r="B398" s="822" t="s">
        <v>5935</v>
      </c>
      <c r="C398" s="822" t="s">
        <v>5437</v>
      </c>
      <c r="D398" s="822" t="s">
        <v>5609</v>
      </c>
      <c r="E398" s="822" t="s">
        <v>5610</v>
      </c>
      <c r="F398" s="831">
        <v>4</v>
      </c>
      <c r="G398" s="831">
        <v>3137.2</v>
      </c>
      <c r="H398" s="831"/>
      <c r="I398" s="831">
        <v>784.3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576</v>
      </c>
      <c r="B399" s="822" t="s">
        <v>5935</v>
      </c>
      <c r="C399" s="822" t="s">
        <v>5437</v>
      </c>
      <c r="D399" s="822" t="s">
        <v>5611</v>
      </c>
      <c r="E399" s="822" t="s">
        <v>5610</v>
      </c>
      <c r="F399" s="831">
        <v>1.45</v>
      </c>
      <c r="G399" s="831">
        <v>341.16999999999996</v>
      </c>
      <c r="H399" s="831"/>
      <c r="I399" s="831">
        <v>235.28965517241377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576</v>
      </c>
      <c r="B400" s="822" t="s">
        <v>5935</v>
      </c>
      <c r="C400" s="822" t="s">
        <v>5437</v>
      </c>
      <c r="D400" s="822" t="s">
        <v>5612</v>
      </c>
      <c r="E400" s="822" t="s">
        <v>5610</v>
      </c>
      <c r="F400" s="831">
        <v>6.98</v>
      </c>
      <c r="G400" s="831">
        <v>16423.22</v>
      </c>
      <c r="H400" s="831"/>
      <c r="I400" s="831">
        <v>2352.8968481375359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576</v>
      </c>
      <c r="B401" s="822" t="s">
        <v>5935</v>
      </c>
      <c r="C401" s="822" t="s">
        <v>5437</v>
      </c>
      <c r="D401" s="822" t="s">
        <v>5615</v>
      </c>
      <c r="E401" s="822" t="s">
        <v>845</v>
      </c>
      <c r="F401" s="831">
        <v>7.83</v>
      </c>
      <c r="G401" s="831">
        <v>3567.12</v>
      </c>
      <c r="H401" s="831">
        <v>1.6293055016329048</v>
      </c>
      <c r="I401" s="831">
        <v>455.57088122605364</v>
      </c>
      <c r="J401" s="831">
        <v>10.27</v>
      </c>
      <c r="K401" s="831">
        <v>2189.35</v>
      </c>
      <c r="L401" s="831">
        <v>1</v>
      </c>
      <c r="M401" s="831">
        <v>213.17916260954235</v>
      </c>
      <c r="N401" s="831">
        <v>6.3400000000000007</v>
      </c>
      <c r="O401" s="831">
        <v>1351.43</v>
      </c>
      <c r="P401" s="827">
        <v>0.61727453353735129</v>
      </c>
      <c r="Q401" s="832">
        <v>213.15930599369085</v>
      </c>
    </row>
    <row r="402" spans="1:17" ht="14.45" customHeight="1" x14ac:dyDescent="0.2">
      <c r="A402" s="821" t="s">
        <v>576</v>
      </c>
      <c r="B402" s="822" t="s">
        <v>5935</v>
      </c>
      <c r="C402" s="822" t="s">
        <v>5437</v>
      </c>
      <c r="D402" s="822" t="s">
        <v>5616</v>
      </c>
      <c r="E402" s="822" t="s">
        <v>845</v>
      </c>
      <c r="F402" s="831">
        <v>5</v>
      </c>
      <c r="G402" s="831">
        <v>493.87</v>
      </c>
      <c r="H402" s="831">
        <v>0.75242622301445827</v>
      </c>
      <c r="I402" s="831">
        <v>98.774000000000001</v>
      </c>
      <c r="J402" s="831">
        <v>9</v>
      </c>
      <c r="K402" s="831">
        <v>656.37</v>
      </c>
      <c r="L402" s="831">
        <v>1</v>
      </c>
      <c r="M402" s="831">
        <v>72.930000000000007</v>
      </c>
      <c r="N402" s="831">
        <v>2.46</v>
      </c>
      <c r="O402" s="831">
        <v>179.38</v>
      </c>
      <c r="P402" s="827">
        <v>0.27329097917333212</v>
      </c>
      <c r="Q402" s="832">
        <v>72.918699186991873</v>
      </c>
    </row>
    <row r="403" spans="1:17" ht="14.45" customHeight="1" x14ac:dyDescent="0.2">
      <c r="A403" s="821" t="s">
        <v>576</v>
      </c>
      <c r="B403" s="822" t="s">
        <v>5935</v>
      </c>
      <c r="C403" s="822" t="s">
        <v>5437</v>
      </c>
      <c r="D403" s="822" t="s">
        <v>5829</v>
      </c>
      <c r="E403" s="822" t="s">
        <v>5830</v>
      </c>
      <c r="F403" s="831">
        <v>3.88</v>
      </c>
      <c r="G403" s="831">
        <v>283.70999999999998</v>
      </c>
      <c r="H403" s="831"/>
      <c r="I403" s="831">
        <v>73.121134020618555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576</v>
      </c>
      <c r="B404" s="822" t="s">
        <v>5935</v>
      </c>
      <c r="C404" s="822" t="s">
        <v>5437</v>
      </c>
      <c r="D404" s="822" t="s">
        <v>5999</v>
      </c>
      <c r="E404" s="822" t="s">
        <v>6000</v>
      </c>
      <c r="F404" s="831"/>
      <c r="G404" s="831"/>
      <c r="H404" s="831"/>
      <c r="I404" s="831"/>
      <c r="J404" s="831">
        <v>70</v>
      </c>
      <c r="K404" s="831">
        <v>14739.900000000001</v>
      </c>
      <c r="L404" s="831">
        <v>1</v>
      </c>
      <c r="M404" s="831">
        <v>210.57000000000002</v>
      </c>
      <c r="N404" s="831"/>
      <c r="O404" s="831"/>
      <c r="P404" s="827"/>
      <c r="Q404" s="832"/>
    </row>
    <row r="405" spans="1:17" ht="14.45" customHeight="1" x14ac:dyDescent="0.2">
      <c r="A405" s="821" t="s">
        <v>576</v>
      </c>
      <c r="B405" s="822" t="s">
        <v>5935</v>
      </c>
      <c r="C405" s="822" t="s">
        <v>5437</v>
      </c>
      <c r="D405" s="822" t="s">
        <v>5626</v>
      </c>
      <c r="E405" s="822" t="s">
        <v>5622</v>
      </c>
      <c r="F405" s="831">
        <v>1</v>
      </c>
      <c r="G405" s="831">
        <v>21594.16</v>
      </c>
      <c r="H405" s="831"/>
      <c r="I405" s="831">
        <v>21594.16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576</v>
      </c>
      <c r="B406" s="822" t="s">
        <v>5935</v>
      </c>
      <c r="C406" s="822" t="s">
        <v>5437</v>
      </c>
      <c r="D406" s="822" t="s">
        <v>6001</v>
      </c>
      <c r="E406" s="822" t="s">
        <v>6002</v>
      </c>
      <c r="F406" s="831">
        <v>2</v>
      </c>
      <c r="G406" s="831">
        <v>1057.96</v>
      </c>
      <c r="H406" s="831"/>
      <c r="I406" s="831">
        <v>528.98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576</v>
      </c>
      <c r="B407" s="822" t="s">
        <v>5935</v>
      </c>
      <c r="C407" s="822" t="s">
        <v>5437</v>
      </c>
      <c r="D407" s="822" t="s">
        <v>5627</v>
      </c>
      <c r="E407" s="822" t="s">
        <v>752</v>
      </c>
      <c r="F407" s="831">
        <v>2.56</v>
      </c>
      <c r="G407" s="831">
        <v>528.58999999999992</v>
      </c>
      <c r="H407" s="831">
        <v>1.7654634612956729E-2</v>
      </c>
      <c r="I407" s="831">
        <v>206.48046874999997</v>
      </c>
      <c r="J407" s="831">
        <v>267.96000000000009</v>
      </c>
      <c r="K407" s="831">
        <v>29940.579999999994</v>
      </c>
      <c r="L407" s="831">
        <v>1</v>
      </c>
      <c r="M407" s="831">
        <v>111.73525899387963</v>
      </c>
      <c r="N407" s="831">
        <v>179.23</v>
      </c>
      <c r="O407" s="831">
        <v>19894.530000000002</v>
      </c>
      <c r="P407" s="827">
        <v>0.66446708781192632</v>
      </c>
      <c r="Q407" s="832">
        <v>111.00000000000001</v>
      </c>
    </row>
    <row r="408" spans="1:17" ht="14.45" customHeight="1" x14ac:dyDescent="0.2">
      <c r="A408" s="821" t="s">
        <v>576</v>
      </c>
      <c r="B408" s="822" t="s">
        <v>5935</v>
      </c>
      <c r="C408" s="822" t="s">
        <v>5437</v>
      </c>
      <c r="D408" s="822" t="s">
        <v>5628</v>
      </c>
      <c r="E408" s="822" t="s">
        <v>752</v>
      </c>
      <c r="F408" s="831"/>
      <c r="G408" s="831"/>
      <c r="H408" s="831"/>
      <c r="I408" s="831"/>
      <c r="J408" s="831">
        <v>73.97</v>
      </c>
      <c r="K408" s="831">
        <v>21310.76</v>
      </c>
      <c r="L408" s="831">
        <v>1</v>
      </c>
      <c r="M408" s="831">
        <v>288.10004055698255</v>
      </c>
      <c r="N408" s="831">
        <v>126.04000000000002</v>
      </c>
      <c r="O408" s="831">
        <v>36311.72</v>
      </c>
      <c r="P408" s="827">
        <v>1.7039148298793663</v>
      </c>
      <c r="Q408" s="832">
        <v>288.09679466835922</v>
      </c>
    </row>
    <row r="409" spans="1:17" ht="14.45" customHeight="1" x14ac:dyDescent="0.2">
      <c r="A409" s="821" t="s">
        <v>576</v>
      </c>
      <c r="B409" s="822" t="s">
        <v>5935</v>
      </c>
      <c r="C409" s="822" t="s">
        <v>5437</v>
      </c>
      <c r="D409" s="822" t="s">
        <v>5629</v>
      </c>
      <c r="E409" s="822" t="s">
        <v>1039</v>
      </c>
      <c r="F409" s="831">
        <v>103.02</v>
      </c>
      <c r="G409" s="831">
        <v>70360.42</v>
      </c>
      <c r="H409" s="831">
        <v>3.6815537780438179</v>
      </c>
      <c r="I409" s="831">
        <v>682.97825664919435</v>
      </c>
      <c r="J409" s="831">
        <v>103.46</v>
      </c>
      <c r="K409" s="831">
        <v>19111.609999999997</v>
      </c>
      <c r="L409" s="831">
        <v>1</v>
      </c>
      <c r="M409" s="831">
        <v>184.72462787550742</v>
      </c>
      <c r="N409" s="831">
        <v>34.29</v>
      </c>
      <c r="O409" s="831">
        <v>6271.64</v>
      </c>
      <c r="P409" s="827">
        <v>0.32815864283542839</v>
      </c>
      <c r="Q409" s="832">
        <v>182.89997083697872</v>
      </c>
    </row>
    <row r="410" spans="1:17" ht="14.45" customHeight="1" x14ac:dyDescent="0.2">
      <c r="A410" s="821" t="s">
        <v>576</v>
      </c>
      <c r="B410" s="822" t="s">
        <v>5935</v>
      </c>
      <c r="C410" s="822" t="s">
        <v>5437</v>
      </c>
      <c r="D410" s="822" t="s">
        <v>5632</v>
      </c>
      <c r="E410" s="822" t="s">
        <v>1039</v>
      </c>
      <c r="F410" s="831">
        <v>112.61999999999999</v>
      </c>
      <c r="G410" s="831">
        <v>29347.739999999998</v>
      </c>
      <c r="H410" s="831">
        <v>5.1745445697480053</v>
      </c>
      <c r="I410" s="831">
        <v>260.59083644112945</v>
      </c>
      <c r="J410" s="831">
        <v>58.140000000000015</v>
      </c>
      <c r="K410" s="831">
        <v>5671.56</v>
      </c>
      <c r="L410" s="831">
        <v>1</v>
      </c>
      <c r="M410" s="831">
        <v>97.550051599587192</v>
      </c>
      <c r="N410" s="831">
        <v>44.9</v>
      </c>
      <c r="O410" s="831">
        <v>4403.369999999999</v>
      </c>
      <c r="P410" s="827">
        <v>0.77639485432579369</v>
      </c>
      <c r="Q410" s="832">
        <v>98.070601336302872</v>
      </c>
    </row>
    <row r="411" spans="1:17" ht="14.45" customHeight="1" x14ac:dyDescent="0.2">
      <c r="A411" s="821" t="s">
        <v>576</v>
      </c>
      <c r="B411" s="822" t="s">
        <v>5935</v>
      </c>
      <c r="C411" s="822" t="s">
        <v>5437</v>
      </c>
      <c r="D411" s="822" t="s">
        <v>5633</v>
      </c>
      <c r="E411" s="822" t="s">
        <v>1039</v>
      </c>
      <c r="F411" s="831">
        <v>65.529999999999987</v>
      </c>
      <c r="G411" s="831">
        <v>134069.34</v>
      </c>
      <c r="H411" s="831">
        <v>4.9224921216607225</v>
      </c>
      <c r="I411" s="831">
        <v>2045.923088661682</v>
      </c>
      <c r="J411" s="831">
        <v>64.66</v>
      </c>
      <c r="K411" s="831">
        <v>27236.070000000007</v>
      </c>
      <c r="L411" s="831">
        <v>1</v>
      </c>
      <c r="M411" s="831">
        <v>421.21976492421913</v>
      </c>
      <c r="N411" s="831">
        <v>6.92</v>
      </c>
      <c r="O411" s="831">
        <v>6761.74</v>
      </c>
      <c r="P411" s="827">
        <v>0.24826415852213621</v>
      </c>
      <c r="Q411" s="832">
        <v>977.13005780346816</v>
      </c>
    </row>
    <row r="412" spans="1:17" ht="14.45" customHeight="1" x14ac:dyDescent="0.2">
      <c r="A412" s="821" t="s">
        <v>576</v>
      </c>
      <c r="B412" s="822" t="s">
        <v>5935</v>
      </c>
      <c r="C412" s="822" t="s">
        <v>5437</v>
      </c>
      <c r="D412" s="822" t="s">
        <v>5637</v>
      </c>
      <c r="E412" s="822" t="s">
        <v>5798</v>
      </c>
      <c r="F412" s="831">
        <v>0</v>
      </c>
      <c r="G412" s="831">
        <v>0</v>
      </c>
      <c r="H412" s="831"/>
      <c r="I412" s="831"/>
      <c r="J412" s="831">
        <v>0</v>
      </c>
      <c r="K412" s="831">
        <v>0</v>
      </c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576</v>
      </c>
      <c r="B413" s="822" t="s">
        <v>5935</v>
      </c>
      <c r="C413" s="822" t="s">
        <v>5437</v>
      </c>
      <c r="D413" s="822" t="s">
        <v>5637</v>
      </c>
      <c r="E413" s="822" t="s">
        <v>2107</v>
      </c>
      <c r="F413" s="831">
        <v>2</v>
      </c>
      <c r="G413" s="831">
        <v>44811</v>
      </c>
      <c r="H413" s="831">
        <v>0.51438075953551798</v>
      </c>
      <c r="I413" s="831">
        <v>22405.5</v>
      </c>
      <c r="J413" s="831">
        <v>4</v>
      </c>
      <c r="K413" s="831">
        <v>87116.4</v>
      </c>
      <c r="L413" s="831">
        <v>1</v>
      </c>
      <c r="M413" s="831">
        <v>21779.1</v>
      </c>
      <c r="N413" s="831"/>
      <c r="O413" s="831"/>
      <c r="P413" s="827"/>
      <c r="Q413" s="832"/>
    </row>
    <row r="414" spans="1:17" ht="14.45" customHeight="1" x14ac:dyDescent="0.2">
      <c r="A414" s="821" t="s">
        <v>576</v>
      </c>
      <c r="B414" s="822" t="s">
        <v>5935</v>
      </c>
      <c r="C414" s="822" t="s">
        <v>5437</v>
      </c>
      <c r="D414" s="822" t="s">
        <v>6003</v>
      </c>
      <c r="E414" s="822" t="s">
        <v>6004</v>
      </c>
      <c r="F414" s="831">
        <v>1</v>
      </c>
      <c r="G414" s="831">
        <v>307.27999999999997</v>
      </c>
      <c r="H414" s="831"/>
      <c r="I414" s="831">
        <v>307.27999999999997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576</v>
      </c>
      <c r="B415" s="822" t="s">
        <v>5935</v>
      </c>
      <c r="C415" s="822" t="s">
        <v>5437</v>
      </c>
      <c r="D415" s="822" t="s">
        <v>5638</v>
      </c>
      <c r="E415" s="822" t="s">
        <v>2512</v>
      </c>
      <c r="F415" s="831">
        <v>2.13</v>
      </c>
      <c r="G415" s="831">
        <v>5011.68</v>
      </c>
      <c r="H415" s="831">
        <v>0.30226277310630412</v>
      </c>
      <c r="I415" s="831">
        <v>2352.9014084507044</v>
      </c>
      <c r="J415" s="831">
        <v>34.96</v>
      </c>
      <c r="K415" s="831">
        <v>16580.54</v>
      </c>
      <c r="L415" s="831">
        <v>1</v>
      </c>
      <c r="M415" s="831">
        <v>474.27173913043481</v>
      </c>
      <c r="N415" s="831">
        <v>47.269999999999996</v>
      </c>
      <c r="O415" s="831">
        <v>22418.74</v>
      </c>
      <c r="P415" s="827">
        <v>1.3521115717582177</v>
      </c>
      <c r="Q415" s="832">
        <v>474.26993865030681</v>
      </c>
    </row>
    <row r="416" spans="1:17" ht="14.45" customHeight="1" x14ac:dyDescent="0.2">
      <c r="A416" s="821" t="s">
        <v>576</v>
      </c>
      <c r="B416" s="822" t="s">
        <v>5935</v>
      </c>
      <c r="C416" s="822" t="s">
        <v>5437</v>
      </c>
      <c r="D416" s="822" t="s">
        <v>5639</v>
      </c>
      <c r="E416" s="822" t="s">
        <v>2512</v>
      </c>
      <c r="F416" s="831">
        <v>1.79</v>
      </c>
      <c r="G416" s="831">
        <v>1403.9</v>
      </c>
      <c r="H416" s="831">
        <v>0.11597150400311924</v>
      </c>
      <c r="I416" s="831">
        <v>784.30167597765364</v>
      </c>
      <c r="J416" s="831">
        <v>59.190000000000005</v>
      </c>
      <c r="K416" s="831">
        <v>12105.56</v>
      </c>
      <c r="L416" s="831">
        <v>1</v>
      </c>
      <c r="M416" s="831">
        <v>204.52035816860953</v>
      </c>
      <c r="N416" s="831">
        <v>96.410000000000011</v>
      </c>
      <c r="O416" s="831">
        <v>19717.770000000004</v>
      </c>
      <c r="P416" s="827">
        <v>1.628819319387125</v>
      </c>
      <c r="Q416" s="832">
        <v>204.5199668084224</v>
      </c>
    </row>
    <row r="417" spans="1:17" ht="14.45" customHeight="1" x14ac:dyDescent="0.2">
      <c r="A417" s="821" t="s">
        <v>576</v>
      </c>
      <c r="B417" s="822" t="s">
        <v>5935</v>
      </c>
      <c r="C417" s="822" t="s">
        <v>5437</v>
      </c>
      <c r="D417" s="822" t="s">
        <v>5932</v>
      </c>
      <c r="E417" s="822" t="s">
        <v>5933</v>
      </c>
      <c r="F417" s="831"/>
      <c r="G417" s="831"/>
      <c r="H417" s="831"/>
      <c r="I417" s="831"/>
      <c r="J417" s="831">
        <v>25.67</v>
      </c>
      <c r="K417" s="831">
        <v>240232.12</v>
      </c>
      <c r="L417" s="831">
        <v>1</v>
      </c>
      <c r="M417" s="831">
        <v>9358.4776003116476</v>
      </c>
      <c r="N417" s="831">
        <v>26.159999999999997</v>
      </c>
      <c r="O417" s="831">
        <v>244817.57000000004</v>
      </c>
      <c r="P417" s="827">
        <v>1.0190875807947748</v>
      </c>
      <c r="Q417" s="832">
        <v>9358.4698012232438</v>
      </c>
    </row>
    <row r="418" spans="1:17" ht="14.45" customHeight="1" x14ac:dyDescent="0.2">
      <c r="A418" s="821" t="s">
        <v>576</v>
      </c>
      <c r="B418" s="822" t="s">
        <v>5935</v>
      </c>
      <c r="C418" s="822" t="s">
        <v>5437</v>
      </c>
      <c r="D418" s="822" t="s">
        <v>5934</v>
      </c>
      <c r="E418" s="822" t="s">
        <v>5933</v>
      </c>
      <c r="F418" s="831"/>
      <c r="G418" s="831"/>
      <c r="H418" s="831"/>
      <c r="I418" s="831"/>
      <c r="J418" s="831">
        <v>6.89</v>
      </c>
      <c r="K418" s="831">
        <v>32239.940000000002</v>
      </c>
      <c r="L418" s="831">
        <v>1</v>
      </c>
      <c r="M418" s="831">
        <v>4679.236574746009</v>
      </c>
      <c r="N418" s="831">
        <v>8.36</v>
      </c>
      <c r="O418" s="831">
        <v>39118.230000000003</v>
      </c>
      <c r="P418" s="827">
        <v>1.2133468610673592</v>
      </c>
      <c r="Q418" s="832">
        <v>4679.2141148325363</v>
      </c>
    </row>
    <row r="419" spans="1:17" ht="14.45" customHeight="1" x14ac:dyDescent="0.2">
      <c r="A419" s="821" t="s">
        <v>576</v>
      </c>
      <c r="B419" s="822" t="s">
        <v>5935</v>
      </c>
      <c r="C419" s="822" t="s">
        <v>5437</v>
      </c>
      <c r="D419" s="822" t="s">
        <v>6005</v>
      </c>
      <c r="E419" s="822" t="s">
        <v>6006</v>
      </c>
      <c r="F419" s="831"/>
      <c r="G419" s="831"/>
      <c r="H419" s="831"/>
      <c r="I419" s="831"/>
      <c r="J419" s="831">
        <v>2</v>
      </c>
      <c r="K419" s="831">
        <v>496.48</v>
      </c>
      <c r="L419" s="831">
        <v>1</v>
      </c>
      <c r="M419" s="831">
        <v>248.24</v>
      </c>
      <c r="N419" s="831"/>
      <c r="O419" s="831"/>
      <c r="P419" s="827"/>
      <c r="Q419" s="832"/>
    </row>
    <row r="420" spans="1:17" ht="14.45" customHeight="1" x14ac:dyDescent="0.2">
      <c r="A420" s="821" t="s">
        <v>576</v>
      </c>
      <c r="B420" s="822" t="s">
        <v>5935</v>
      </c>
      <c r="C420" s="822" t="s">
        <v>5437</v>
      </c>
      <c r="D420" s="822" t="s">
        <v>6007</v>
      </c>
      <c r="E420" s="822" t="s">
        <v>6008</v>
      </c>
      <c r="F420" s="831"/>
      <c r="G420" s="831"/>
      <c r="H420" s="831"/>
      <c r="I420" s="831"/>
      <c r="J420" s="831"/>
      <c r="K420" s="831"/>
      <c r="L420" s="831"/>
      <c r="M420" s="831"/>
      <c r="N420" s="831">
        <v>6.4</v>
      </c>
      <c r="O420" s="831">
        <v>4378.8799999999992</v>
      </c>
      <c r="P420" s="827"/>
      <c r="Q420" s="832">
        <v>684.19999999999982</v>
      </c>
    </row>
    <row r="421" spans="1:17" ht="14.45" customHeight="1" x14ac:dyDescent="0.2">
      <c r="A421" s="821" t="s">
        <v>576</v>
      </c>
      <c r="B421" s="822" t="s">
        <v>5935</v>
      </c>
      <c r="C421" s="822" t="s">
        <v>5437</v>
      </c>
      <c r="D421" s="822" t="s">
        <v>6009</v>
      </c>
      <c r="E421" s="822" t="s">
        <v>947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1334.62</v>
      </c>
      <c r="P421" s="827"/>
      <c r="Q421" s="832">
        <v>667.31</v>
      </c>
    </row>
    <row r="422" spans="1:17" ht="14.45" customHeight="1" x14ac:dyDescent="0.2">
      <c r="A422" s="821" t="s">
        <v>576</v>
      </c>
      <c r="B422" s="822" t="s">
        <v>5935</v>
      </c>
      <c r="C422" s="822" t="s">
        <v>5437</v>
      </c>
      <c r="D422" s="822" t="s">
        <v>5661</v>
      </c>
      <c r="E422" s="822" t="s">
        <v>947</v>
      </c>
      <c r="F422" s="831"/>
      <c r="G422" s="831"/>
      <c r="H422" s="831"/>
      <c r="I422" s="831"/>
      <c r="J422" s="831"/>
      <c r="K422" s="831"/>
      <c r="L422" s="831"/>
      <c r="M422" s="831"/>
      <c r="N422" s="831">
        <v>9.56</v>
      </c>
      <c r="O422" s="831">
        <v>4134.0200000000004</v>
      </c>
      <c r="P422" s="827"/>
      <c r="Q422" s="832">
        <v>432.42887029288704</v>
      </c>
    </row>
    <row r="423" spans="1:17" ht="14.45" customHeight="1" x14ac:dyDescent="0.2">
      <c r="A423" s="821" t="s">
        <v>576</v>
      </c>
      <c r="B423" s="822" t="s">
        <v>5935</v>
      </c>
      <c r="C423" s="822" t="s">
        <v>5437</v>
      </c>
      <c r="D423" s="822" t="s">
        <v>5664</v>
      </c>
      <c r="E423" s="822" t="s">
        <v>2147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4666.22</v>
      </c>
      <c r="P423" s="827"/>
      <c r="Q423" s="832">
        <v>4666.22</v>
      </c>
    </row>
    <row r="424" spans="1:17" ht="14.45" customHeight="1" x14ac:dyDescent="0.2">
      <c r="A424" s="821" t="s">
        <v>576</v>
      </c>
      <c r="B424" s="822" t="s">
        <v>5935</v>
      </c>
      <c r="C424" s="822" t="s">
        <v>5437</v>
      </c>
      <c r="D424" s="822" t="s">
        <v>6010</v>
      </c>
      <c r="E424" s="822" t="s">
        <v>1987</v>
      </c>
      <c r="F424" s="831"/>
      <c r="G424" s="831"/>
      <c r="H424" s="831"/>
      <c r="I424" s="831"/>
      <c r="J424" s="831"/>
      <c r="K424" s="831"/>
      <c r="L424" s="831"/>
      <c r="M424" s="831"/>
      <c r="N424" s="831">
        <v>60.1</v>
      </c>
      <c r="O424" s="831">
        <v>5558.6400000000012</v>
      </c>
      <c r="P424" s="827"/>
      <c r="Q424" s="832">
        <v>92.489850249584052</v>
      </c>
    </row>
    <row r="425" spans="1:17" ht="14.45" customHeight="1" x14ac:dyDescent="0.2">
      <c r="A425" s="821" t="s">
        <v>576</v>
      </c>
      <c r="B425" s="822" t="s">
        <v>5935</v>
      </c>
      <c r="C425" s="822" t="s">
        <v>5437</v>
      </c>
      <c r="D425" s="822" t="s">
        <v>5666</v>
      </c>
      <c r="E425" s="822" t="s">
        <v>947</v>
      </c>
      <c r="F425" s="831"/>
      <c r="G425" s="831"/>
      <c r="H425" s="831"/>
      <c r="I425" s="831"/>
      <c r="J425" s="831"/>
      <c r="K425" s="831"/>
      <c r="L425" s="831"/>
      <c r="M425" s="831"/>
      <c r="N425" s="831">
        <v>16.829999999999998</v>
      </c>
      <c r="O425" s="831">
        <v>4105.51</v>
      </c>
      <c r="P425" s="827"/>
      <c r="Q425" s="832">
        <v>243.93998811645875</v>
      </c>
    </row>
    <row r="426" spans="1:17" ht="14.45" customHeight="1" x14ac:dyDescent="0.2">
      <c r="A426" s="821" t="s">
        <v>576</v>
      </c>
      <c r="B426" s="822" t="s">
        <v>5935</v>
      </c>
      <c r="C426" s="822" t="s">
        <v>5437</v>
      </c>
      <c r="D426" s="822" t="s">
        <v>5667</v>
      </c>
      <c r="E426" s="822" t="s">
        <v>947</v>
      </c>
      <c r="F426" s="831"/>
      <c r="G426" s="831"/>
      <c r="H426" s="831"/>
      <c r="I426" s="831"/>
      <c r="J426" s="831"/>
      <c r="K426" s="831"/>
      <c r="L426" s="831"/>
      <c r="M426" s="831"/>
      <c r="N426" s="831">
        <v>46.879999999999995</v>
      </c>
      <c r="O426" s="831">
        <v>3586.7800000000016</v>
      </c>
      <c r="P426" s="827"/>
      <c r="Q426" s="832">
        <v>76.509812286689467</v>
      </c>
    </row>
    <row r="427" spans="1:17" ht="14.45" customHeight="1" x14ac:dyDescent="0.2">
      <c r="A427" s="821" t="s">
        <v>576</v>
      </c>
      <c r="B427" s="822" t="s">
        <v>5935</v>
      </c>
      <c r="C427" s="822" t="s">
        <v>5437</v>
      </c>
      <c r="D427" s="822" t="s">
        <v>5668</v>
      </c>
      <c r="E427" s="822" t="s">
        <v>1039</v>
      </c>
      <c r="F427" s="831"/>
      <c r="G427" s="831"/>
      <c r="H427" s="831"/>
      <c r="I427" s="831"/>
      <c r="J427" s="831"/>
      <c r="K427" s="831"/>
      <c r="L427" s="831"/>
      <c r="M427" s="831"/>
      <c r="N427" s="831">
        <v>24.479999999999997</v>
      </c>
      <c r="O427" s="831">
        <v>10398.92</v>
      </c>
      <c r="P427" s="827"/>
      <c r="Q427" s="832">
        <v>424.79248366013076</v>
      </c>
    </row>
    <row r="428" spans="1:17" ht="14.45" customHeight="1" x14ac:dyDescent="0.2">
      <c r="A428" s="821" t="s">
        <v>576</v>
      </c>
      <c r="B428" s="822" t="s">
        <v>5935</v>
      </c>
      <c r="C428" s="822" t="s">
        <v>5437</v>
      </c>
      <c r="D428" s="822" t="s">
        <v>6011</v>
      </c>
      <c r="E428" s="822" t="s">
        <v>1578</v>
      </c>
      <c r="F428" s="831"/>
      <c r="G428" s="831"/>
      <c r="H428" s="831"/>
      <c r="I428" s="831"/>
      <c r="J428" s="831"/>
      <c r="K428" s="831"/>
      <c r="L428" s="831"/>
      <c r="M428" s="831"/>
      <c r="N428" s="831">
        <v>1.9</v>
      </c>
      <c r="O428" s="831">
        <v>716.17000000000007</v>
      </c>
      <c r="P428" s="827"/>
      <c r="Q428" s="832">
        <v>376.93157894736845</v>
      </c>
    </row>
    <row r="429" spans="1:17" ht="14.45" customHeight="1" x14ac:dyDescent="0.2">
      <c r="A429" s="821" t="s">
        <v>576</v>
      </c>
      <c r="B429" s="822" t="s">
        <v>5935</v>
      </c>
      <c r="C429" s="822" t="s">
        <v>5437</v>
      </c>
      <c r="D429" s="822" t="s">
        <v>6012</v>
      </c>
      <c r="E429" s="822" t="s">
        <v>1576</v>
      </c>
      <c r="F429" s="831"/>
      <c r="G429" s="831"/>
      <c r="H429" s="831"/>
      <c r="I429" s="831"/>
      <c r="J429" s="831"/>
      <c r="K429" s="831"/>
      <c r="L429" s="831"/>
      <c r="M429" s="831"/>
      <c r="N429" s="831">
        <v>25.1</v>
      </c>
      <c r="O429" s="831">
        <v>20713.240000000002</v>
      </c>
      <c r="P429" s="827"/>
      <c r="Q429" s="832">
        <v>825.22868525896411</v>
      </c>
    </row>
    <row r="430" spans="1:17" ht="14.45" customHeight="1" x14ac:dyDescent="0.2">
      <c r="A430" s="821" t="s">
        <v>576</v>
      </c>
      <c r="B430" s="822" t="s">
        <v>5935</v>
      </c>
      <c r="C430" s="822" t="s">
        <v>5437</v>
      </c>
      <c r="D430" s="822" t="s">
        <v>5671</v>
      </c>
      <c r="E430" s="822" t="s">
        <v>758</v>
      </c>
      <c r="F430" s="831"/>
      <c r="G430" s="831"/>
      <c r="H430" s="831"/>
      <c r="I430" s="831"/>
      <c r="J430" s="831"/>
      <c r="K430" s="831"/>
      <c r="L430" s="831"/>
      <c r="M430" s="831"/>
      <c r="N430" s="831">
        <v>7.43</v>
      </c>
      <c r="O430" s="831">
        <v>5459.5700000000006</v>
      </c>
      <c r="P430" s="827"/>
      <c r="Q430" s="832">
        <v>734.80080753701225</v>
      </c>
    </row>
    <row r="431" spans="1:17" ht="14.45" customHeight="1" x14ac:dyDescent="0.2">
      <c r="A431" s="821" t="s">
        <v>576</v>
      </c>
      <c r="B431" s="822" t="s">
        <v>5935</v>
      </c>
      <c r="C431" s="822" t="s">
        <v>5437</v>
      </c>
      <c r="D431" s="822" t="s">
        <v>5672</v>
      </c>
      <c r="E431" s="822" t="s">
        <v>1230</v>
      </c>
      <c r="F431" s="831"/>
      <c r="G431" s="831"/>
      <c r="H431" s="831"/>
      <c r="I431" s="831"/>
      <c r="J431" s="831"/>
      <c r="K431" s="831"/>
      <c r="L431" s="831"/>
      <c r="M431" s="831"/>
      <c r="N431" s="831">
        <v>147.58000000000001</v>
      </c>
      <c r="O431" s="831">
        <v>26490.799999999996</v>
      </c>
      <c r="P431" s="827"/>
      <c r="Q431" s="832">
        <v>179.50128743732208</v>
      </c>
    </row>
    <row r="432" spans="1:17" ht="14.45" customHeight="1" x14ac:dyDescent="0.2">
      <c r="A432" s="821" t="s">
        <v>576</v>
      </c>
      <c r="B432" s="822" t="s">
        <v>5935</v>
      </c>
      <c r="C432" s="822" t="s">
        <v>5437</v>
      </c>
      <c r="D432" s="822" t="s">
        <v>5675</v>
      </c>
      <c r="E432" s="822" t="s">
        <v>947</v>
      </c>
      <c r="F432" s="831"/>
      <c r="G432" s="831"/>
      <c r="H432" s="831"/>
      <c r="I432" s="831"/>
      <c r="J432" s="831"/>
      <c r="K432" s="831"/>
      <c r="L432" s="831"/>
      <c r="M432" s="831"/>
      <c r="N432" s="831">
        <v>9.0599999999999987</v>
      </c>
      <c r="O432" s="831">
        <v>3917.8199999999997</v>
      </c>
      <c r="P432" s="827"/>
      <c r="Q432" s="832">
        <v>432.43046357615896</v>
      </c>
    </row>
    <row r="433" spans="1:17" ht="14.45" customHeight="1" x14ac:dyDescent="0.2">
      <c r="A433" s="821" t="s">
        <v>576</v>
      </c>
      <c r="B433" s="822" t="s">
        <v>5935</v>
      </c>
      <c r="C433" s="822" t="s">
        <v>5437</v>
      </c>
      <c r="D433" s="822" t="s">
        <v>6013</v>
      </c>
      <c r="E433" s="822" t="s">
        <v>1578</v>
      </c>
      <c r="F433" s="831"/>
      <c r="G433" s="831"/>
      <c r="H433" s="831"/>
      <c r="I433" s="831"/>
      <c r="J433" s="831"/>
      <c r="K433" s="831"/>
      <c r="L433" s="831"/>
      <c r="M433" s="831"/>
      <c r="N433" s="831">
        <v>4.3</v>
      </c>
      <c r="O433" s="831">
        <v>810.4</v>
      </c>
      <c r="P433" s="827"/>
      <c r="Q433" s="832">
        <v>188.46511627906978</v>
      </c>
    </row>
    <row r="434" spans="1:17" ht="14.45" customHeight="1" x14ac:dyDescent="0.2">
      <c r="A434" s="821" t="s">
        <v>576</v>
      </c>
      <c r="B434" s="822" t="s">
        <v>5935</v>
      </c>
      <c r="C434" s="822" t="s">
        <v>5437</v>
      </c>
      <c r="D434" s="822" t="s">
        <v>5676</v>
      </c>
      <c r="E434" s="822" t="s">
        <v>758</v>
      </c>
      <c r="F434" s="831"/>
      <c r="G434" s="831"/>
      <c r="H434" s="831"/>
      <c r="I434" s="831"/>
      <c r="J434" s="831"/>
      <c r="K434" s="831"/>
      <c r="L434" s="831"/>
      <c r="M434" s="831"/>
      <c r="N434" s="831">
        <v>67.180000000000007</v>
      </c>
      <c r="O434" s="831">
        <v>5320.7000000000007</v>
      </c>
      <c r="P434" s="827"/>
      <c r="Q434" s="832">
        <v>79.200654956832395</v>
      </c>
    </row>
    <row r="435" spans="1:17" ht="14.45" customHeight="1" x14ac:dyDescent="0.2">
      <c r="A435" s="821" t="s">
        <v>576</v>
      </c>
      <c r="B435" s="822" t="s">
        <v>5935</v>
      </c>
      <c r="C435" s="822" t="s">
        <v>5437</v>
      </c>
      <c r="D435" s="822" t="s">
        <v>5677</v>
      </c>
      <c r="E435" s="822" t="s">
        <v>1230</v>
      </c>
      <c r="F435" s="831"/>
      <c r="G435" s="831"/>
      <c r="H435" s="831"/>
      <c r="I435" s="831"/>
      <c r="J435" s="831"/>
      <c r="K435" s="831"/>
      <c r="L435" s="831"/>
      <c r="M435" s="831"/>
      <c r="N435" s="831">
        <v>60.739999999999995</v>
      </c>
      <c r="O435" s="831">
        <v>6337.8</v>
      </c>
      <c r="P435" s="827"/>
      <c r="Q435" s="832">
        <v>104.34310174514324</v>
      </c>
    </row>
    <row r="436" spans="1:17" ht="14.45" customHeight="1" x14ac:dyDescent="0.2">
      <c r="A436" s="821" t="s">
        <v>576</v>
      </c>
      <c r="B436" s="822" t="s">
        <v>5935</v>
      </c>
      <c r="C436" s="822" t="s">
        <v>5437</v>
      </c>
      <c r="D436" s="822" t="s">
        <v>5678</v>
      </c>
      <c r="E436" s="822" t="s">
        <v>1043</v>
      </c>
      <c r="F436" s="831"/>
      <c r="G436" s="831"/>
      <c r="H436" s="831"/>
      <c r="I436" s="831"/>
      <c r="J436" s="831"/>
      <c r="K436" s="831"/>
      <c r="L436" s="831"/>
      <c r="M436" s="831"/>
      <c r="N436" s="831">
        <v>38.370000000000005</v>
      </c>
      <c r="O436" s="831">
        <v>5486.9100000000008</v>
      </c>
      <c r="P436" s="827"/>
      <c r="Q436" s="832">
        <v>143</v>
      </c>
    </row>
    <row r="437" spans="1:17" ht="14.45" customHeight="1" x14ac:dyDescent="0.2">
      <c r="A437" s="821" t="s">
        <v>576</v>
      </c>
      <c r="B437" s="822" t="s">
        <v>5935</v>
      </c>
      <c r="C437" s="822" t="s">
        <v>5437</v>
      </c>
      <c r="D437" s="822" t="s">
        <v>5679</v>
      </c>
      <c r="E437" s="822" t="s">
        <v>758</v>
      </c>
      <c r="F437" s="831"/>
      <c r="G437" s="831"/>
      <c r="H437" s="831"/>
      <c r="I437" s="831"/>
      <c r="J437" s="831"/>
      <c r="K437" s="831"/>
      <c r="L437" s="831"/>
      <c r="M437" s="831"/>
      <c r="N437" s="831">
        <v>93.639999999999986</v>
      </c>
      <c r="O437" s="831">
        <v>20497.820000000003</v>
      </c>
      <c r="P437" s="827"/>
      <c r="Q437" s="832">
        <v>218.90025630072626</v>
      </c>
    </row>
    <row r="438" spans="1:17" ht="14.45" customHeight="1" x14ac:dyDescent="0.2">
      <c r="A438" s="821" t="s">
        <v>576</v>
      </c>
      <c r="B438" s="822" t="s">
        <v>5935</v>
      </c>
      <c r="C438" s="822" t="s">
        <v>5437</v>
      </c>
      <c r="D438" s="822" t="s">
        <v>6014</v>
      </c>
      <c r="E438" s="822" t="s">
        <v>1576</v>
      </c>
      <c r="F438" s="831"/>
      <c r="G438" s="831"/>
      <c r="H438" s="831"/>
      <c r="I438" s="831"/>
      <c r="J438" s="831"/>
      <c r="K438" s="831"/>
      <c r="L438" s="831"/>
      <c r="M438" s="831"/>
      <c r="N438" s="831">
        <v>0.79999999999999993</v>
      </c>
      <c r="O438" s="831">
        <v>396.24</v>
      </c>
      <c r="P438" s="827"/>
      <c r="Q438" s="832">
        <v>495.30000000000007</v>
      </c>
    </row>
    <row r="439" spans="1:17" ht="14.45" customHeight="1" x14ac:dyDescent="0.2">
      <c r="A439" s="821" t="s">
        <v>576</v>
      </c>
      <c r="B439" s="822" t="s">
        <v>5935</v>
      </c>
      <c r="C439" s="822" t="s">
        <v>5437</v>
      </c>
      <c r="D439" s="822" t="s">
        <v>5683</v>
      </c>
      <c r="E439" s="822" t="s">
        <v>1185</v>
      </c>
      <c r="F439" s="831"/>
      <c r="G439" s="831"/>
      <c r="H439" s="831"/>
      <c r="I439" s="831"/>
      <c r="J439" s="831"/>
      <c r="K439" s="831"/>
      <c r="L439" s="831"/>
      <c r="M439" s="831"/>
      <c r="N439" s="831">
        <v>4.83</v>
      </c>
      <c r="O439" s="831">
        <v>30300.85</v>
      </c>
      <c r="P439" s="827"/>
      <c r="Q439" s="832">
        <v>6273.4679089026913</v>
      </c>
    </row>
    <row r="440" spans="1:17" ht="14.45" customHeight="1" x14ac:dyDescent="0.2">
      <c r="A440" s="821" t="s">
        <v>576</v>
      </c>
      <c r="B440" s="822" t="s">
        <v>5935</v>
      </c>
      <c r="C440" s="822" t="s">
        <v>5437</v>
      </c>
      <c r="D440" s="822" t="s">
        <v>5684</v>
      </c>
      <c r="E440" s="822" t="s">
        <v>1039</v>
      </c>
      <c r="F440" s="831"/>
      <c r="G440" s="831"/>
      <c r="H440" s="831"/>
      <c r="I440" s="831"/>
      <c r="J440" s="831"/>
      <c r="K440" s="831"/>
      <c r="L440" s="831"/>
      <c r="M440" s="831"/>
      <c r="N440" s="831">
        <v>12.78</v>
      </c>
      <c r="O440" s="831">
        <v>2368.38</v>
      </c>
      <c r="P440" s="827"/>
      <c r="Q440" s="832">
        <v>185.3192488262911</v>
      </c>
    </row>
    <row r="441" spans="1:17" ht="14.45" customHeight="1" x14ac:dyDescent="0.2">
      <c r="A441" s="821" t="s">
        <v>576</v>
      </c>
      <c r="B441" s="822" t="s">
        <v>5935</v>
      </c>
      <c r="C441" s="822" t="s">
        <v>5437</v>
      </c>
      <c r="D441" s="822" t="s">
        <v>5685</v>
      </c>
      <c r="E441" s="822" t="s">
        <v>845</v>
      </c>
      <c r="F441" s="831"/>
      <c r="G441" s="831"/>
      <c r="H441" s="831"/>
      <c r="I441" s="831"/>
      <c r="J441" s="831"/>
      <c r="K441" s="831"/>
      <c r="L441" s="831"/>
      <c r="M441" s="831"/>
      <c r="N441" s="831">
        <v>2</v>
      </c>
      <c r="O441" s="831">
        <v>830.2</v>
      </c>
      <c r="P441" s="827"/>
      <c r="Q441" s="832">
        <v>415.1</v>
      </c>
    </row>
    <row r="442" spans="1:17" ht="14.45" customHeight="1" x14ac:dyDescent="0.2">
      <c r="A442" s="821" t="s">
        <v>576</v>
      </c>
      <c r="B442" s="822" t="s">
        <v>5935</v>
      </c>
      <c r="C442" s="822" t="s">
        <v>5437</v>
      </c>
      <c r="D442" s="822" t="s">
        <v>5688</v>
      </c>
      <c r="E442" s="822" t="s">
        <v>2098</v>
      </c>
      <c r="F442" s="831"/>
      <c r="G442" s="831"/>
      <c r="H442" s="831"/>
      <c r="I442" s="831"/>
      <c r="J442" s="831"/>
      <c r="K442" s="831"/>
      <c r="L442" s="831"/>
      <c r="M442" s="831"/>
      <c r="N442" s="831">
        <v>4</v>
      </c>
      <c r="O442" s="831">
        <v>91634.8</v>
      </c>
      <c r="P442" s="827"/>
      <c r="Q442" s="832">
        <v>22908.7</v>
      </c>
    </row>
    <row r="443" spans="1:17" ht="14.45" customHeight="1" x14ac:dyDescent="0.2">
      <c r="A443" s="821" t="s">
        <v>576</v>
      </c>
      <c r="B443" s="822" t="s">
        <v>5935</v>
      </c>
      <c r="C443" s="822" t="s">
        <v>5437</v>
      </c>
      <c r="D443" s="822" t="s">
        <v>5688</v>
      </c>
      <c r="E443" s="822" t="s">
        <v>5823</v>
      </c>
      <c r="F443" s="831"/>
      <c r="G443" s="831"/>
      <c r="H443" s="831"/>
      <c r="I443" s="831"/>
      <c r="J443" s="831"/>
      <c r="K443" s="831"/>
      <c r="L443" s="831"/>
      <c r="M443" s="831"/>
      <c r="N443" s="831">
        <v>0</v>
      </c>
      <c r="O443" s="831">
        <v>0</v>
      </c>
      <c r="P443" s="827"/>
      <c r="Q443" s="832"/>
    </row>
    <row r="444" spans="1:17" ht="14.45" customHeight="1" x14ac:dyDescent="0.2">
      <c r="A444" s="821" t="s">
        <v>576</v>
      </c>
      <c r="B444" s="822" t="s">
        <v>5935</v>
      </c>
      <c r="C444" s="822" t="s">
        <v>5437</v>
      </c>
      <c r="D444" s="822" t="s">
        <v>5690</v>
      </c>
      <c r="E444" s="822" t="s">
        <v>912</v>
      </c>
      <c r="F444" s="831"/>
      <c r="G444" s="831"/>
      <c r="H444" s="831"/>
      <c r="I444" s="831"/>
      <c r="J444" s="831"/>
      <c r="K444" s="831"/>
      <c r="L444" s="831"/>
      <c r="M444" s="831"/>
      <c r="N444" s="831">
        <v>103.95</v>
      </c>
      <c r="O444" s="831">
        <v>15106.779999999999</v>
      </c>
      <c r="P444" s="827"/>
      <c r="Q444" s="832">
        <v>145.32736892736892</v>
      </c>
    </row>
    <row r="445" spans="1:17" ht="14.45" customHeight="1" x14ac:dyDescent="0.2">
      <c r="A445" s="821" t="s">
        <v>576</v>
      </c>
      <c r="B445" s="822" t="s">
        <v>5935</v>
      </c>
      <c r="C445" s="822" t="s">
        <v>5437</v>
      </c>
      <c r="D445" s="822" t="s">
        <v>6015</v>
      </c>
      <c r="E445" s="822" t="s">
        <v>6016</v>
      </c>
      <c r="F445" s="831"/>
      <c r="G445" s="831"/>
      <c r="H445" s="831"/>
      <c r="I445" s="831"/>
      <c r="J445" s="831"/>
      <c r="K445" s="831"/>
      <c r="L445" s="831"/>
      <c r="M445" s="831"/>
      <c r="N445" s="831">
        <v>1.47</v>
      </c>
      <c r="O445" s="831">
        <v>6314.84</v>
      </c>
      <c r="P445" s="827"/>
      <c r="Q445" s="832">
        <v>4295.8095238095239</v>
      </c>
    </row>
    <row r="446" spans="1:17" ht="14.45" customHeight="1" x14ac:dyDescent="0.2">
      <c r="A446" s="821" t="s">
        <v>576</v>
      </c>
      <c r="B446" s="822" t="s">
        <v>5935</v>
      </c>
      <c r="C446" s="822" t="s">
        <v>5694</v>
      </c>
      <c r="D446" s="822" t="s">
        <v>6017</v>
      </c>
      <c r="E446" s="822" t="s">
        <v>6018</v>
      </c>
      <c r="F446" s="831"/>
      <c r="G446" s="831"/>
      <c r="H446" s="831"/>
      <c r="I446" s="831"/>
      <c r="J446" s="831">
        <v>1</v>
      </c>
      <c r="K446" s="831">
        <v>1421.32</v>
      </c>
      <c r="L446" s="831">
        <v>1</v>
      </c>
      <c r="M446" s="831">
        <v>1421.32</v>
      </c>
      <c r="N446" s="831"/>
      <c r="O446" s="831"/>
      <c r="P446" s="827"/>
      <c r="Q446" s="832"/>
    </row>
    <row r="447" spans="1:17" ht="14.45" customHeight="1" x14ac:dyDescent="0.2">
      <c r="A447" s="821" t="s">
        <v>576</v>
      </c>
      <c r="B447" s="822" t="s">
        <v>5935</v>
      </c>
      <c r="C447" s="822" t="s">
        <v>5694</v>
      </c>
      <c r="D447" s="822" t="s">
        <v>5695</v>
      </c>
      <c r="E447" s="822" t="s">
        <v>5696</v>
      </c>
      <c r="F447" s="831">
        <v>266</v>
      </c>
      <c r="G447" s="831">
        <v>574445.62</v>
      </c>
      <c r="H447" s="831">
        <v>1.4176220213052857</v>
      </c>
      <c r="I447" s="831">
        <v>2159.5700000000002</v>
      </c>
      <c r="J447" s="831">
        <v>186</v>
      </c>
      <c r="K447" s="831">
        <v>405217.75999999989</v>
      </c>
      <c r="L447" s="831">
        <v>1</v>
      </c>
      <c r="M447" s="831">
        <v>2178.5901075268812</v>
      </c>
      <c r="N447" s="831">
        <v>199</v>
      </c>
      <c r="O447" s="831">
        <v>440031.52000000008</v>
      </c>
      <c r="P447" s="827">
        <v>1.0859137072373142</v>
      </c>
      <c r="Q447" s="832">
        <v>2211.2136683417089</v>
      </c>
    </row>
    <row r="448" spans="1:17" ht="14.45" customHeight="1" x14ac:dyDescent="0.2">
      <c r="A448" s="821" t="s">
        <v>576</v>
      </c>
      <c r="B448" s="822" t="s">
        <v>5935</v>
      </c>
      <c r="C448" s="822" t="s">
        <v>5694</v>
      </c>
      <c r="D448" s="822" t="s">
        <v>5697</v>
      </c>
      <c r="E448" s="822" t="s">
        <v>5698</v>
      </c>
      <c r="F448" s="831">
        <v>29</v>
      </c>
      <c r="G448" s="831">
        <v>76593.350000000006</v>
      </c>
      <c r="H448" s="831">
        <v>0.16524429887876105</v>
      </c>
      <c r="I448" s="831">
        <v>2641.15</v>
      </c>
      <c r="J448" s="831">
        <v>174</v>
      </c>
      <c r="K448" s="831">
        <v>463515.84000000014</v>
      </c>
      <c r="L448" s="831">
        <v>1</v>
      </c>
      <c r="M448" s="831">
        <v>2663.8841379310352</v>
      </c>
      <c r="N448" s="831">
        <v>320</v>
      </c>
      <c r="O448" s="831">
        <v>864593.6100000001</v>
      </c>
      <c r="P448" s="827">
        <v>1.8652946358855824</v>
      </c>
      <c r="Q448" s="832">
        <v>2701.8550312500001</v>
      </c>
    </row>
    <row r="449" spans="1:17" ht="14.45" customHeight="1" x14ac:dyDescent="0.2">
      <c r="A449" s="821" t="s">
        <v>576</v>
      </c>
      <c r="B449" s="822" t="s">
        <v>5935</v>
      </c>
      <c r="C449" s="822" t="s">
        <v>5694</v>
      </c>
      <c r="D449" s="822" t="s">
        <v>6019</v>
      </c>
      <c r="E449" s="822" t="s">
        <v>5698</v>
      </c>
      <c r="F449" s="831">
        <v>2</v>
      </c>
      <c r="G449" s="831">
        <v>3320.52</v>
      </c>
      <c r="H449" s="831"/>
      <c r="I449" s="831">
        <v>1660.26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576</v>
      </c>
      <c r="B450" s="822" t="s">
        <v>5935</v>
      </c>
      <c r="C450" s="822" t="s">
        <v>5694</v>
      </c>
      <c r="D450" s="822" t="s">
        <v>5699</v>
      </c>
      <c r="E450" s="822" t="s">
        <v>5700</v>
      </c>
      <c r="F450" s="831">
        <v>1</v>
      </c>
      <c r="G450" s="831">
        <v>2159.5700000000002</v>
      </c>
      <c r="H450" s="831"/>
      <c r="I450" s="831">
        <v>2159.5700000000002</v>
      </c>
      <c r="J450" s="831"/>
      <c r="K450" s="831"/>
      <c r="L450" s="831"/>
      <c r="M450" s="831"/>
      <c r="N450" s="831">
        <v>1</v>
      </c>
      <c r="O450" s="831">
        <v>2217.73</v>
      </c>
      <c r="P450" s="827"/>
      <c r="Q450" s="832">
        <v>2217.73</v>
      </c>
    </row>
    <row r="451" spans="1:17" ht="14.45" customHeight="1" x14ac:dyDescent="0.2">
      <c r="A451" s="821" t="s">
        <v>576</v>
      </c>
      <c r="B451" s="822" t="s">
        <v>5935</v>
      </c>
      <c r="C451" s="822" t="s">
        <v>5694</v>
      </c>
      <c r="D451" s="822" t="s">
        <v>6020</v>
      </c>
      <c r="E451" s="822" t="s">
        <v>6021</v>
      </c>
      <c r="F451" s="831">
        <v>4</v>
      </c>
      <c r="G451" s="831">
        <v>35609.440000000002</v>
      </c>
      <c r="H451" s="831">
        <v>0.79464072123538343</v>
      </c>
      <c r="I451" s="831">
        <v>8902.36</v>
      </c>
      <c r="J451" s="831">
        <v>5</v>
      </c>
      <c r="K451" s="831">
        <v>44812</v>
      </c>
      <c r="L451" s="831">
        <v>1</v>
      </c>
      <c r="M451" s="831">
        <v>8962.4</v>
      </c>
      <c r="N451" s="831">
        <v>13</v>
      </c>
      <c r="O451" s="831">
        <v>117909.59000000001</v>
      </c>
      <c r="P451" s="827">
        <v>2.6312057038293317</v>
      </c>
      <c r="Q451" s="832">
        <v>9069.9684615384631</v>
      </c>
    </row>
    <row r="452" spans="1:17" ht="14.45" customHeight="1" x14ac:dyDescent="0.2">
      <c r="A452" s="821" t="s">
        <v>576</v>
      </c>
      <c r="B452" s="822" t="s">
        <v>5935</v>
      </c>
      <c r="C452" s="822" t="s">
        <v>5694</v>
      </c>
      <c r="D452" s="822" t="s">
        <v>5701</v>
      </c>
      <c r="E452" s="822" t="s">
        <v>5702</v>
      </c>
      <c r="F452" s="831">
        <v>12</v>
      </c>
      <c r="G452" s="831">
        <v>123709.79999999999</v>
      </c>
      <c r="H452" s="831">
        <v>1.7082975394869244</v>
      </c>
      <c r="I452" s="831">
        <v>10309.15</v>
      </c>
      <c r="J452" s="831">
        <v>7</v>
      </c>
      <c r="K452" s="831">
        <v>72417.009999999995</v>
      </c>
      <c r="L452" s="831">
        <v>1</v>
      </c>
      <c r="M452" s="831">
        <v>10345.287142857142</v>
      </c>
      <c r="N452" s="831">
        <v>10</v>
      </c>
      <c r="O452" s="831">
        <v>104003.66999999998</v>
      </c>
      <c r="P452" s="827">
        <v>1.4361773566735216</v>
      </c>
      <c r="Q452" s="832">
        <v>10400.366999999998</v>
      </c>
    </row>
    <row r="453" spans="1:17" ht="14.45" customHeight="1" x14ac:dyDescent="0.2">
      <c r="A453" s="821" t="s">
        <v>576</v>
      </c>
      <c r="B453" s="822" t="s">
        <v>5935</v>
      </c>
      <c r="C453" s="822" t="s">
        <v>5694</v>
      </c>
      <c r="D453" s="822" t="s">
        <v>6022</v>
      </c>
      <c r="E453" s="822" t="s">
        <v>6023</v>
      </c>
      <c r="F453" s="831">
        <v>13</v>
      </c>
      <c r="G453" s="831">
        <v>15750.929999999998</v>
      </c>
      <c r="H453" s="831">
        <v>0.75630831933245202</v>
      </c>
      <c r="I453" s="831">
        <v>1211.6099999999999</v>
      </c>
      <c r="J453" s="831">
        <v>17</v>
      </c>
      <c r="K453" s="831">
        <v>20826.07</v>
      </c>
      <c r="L453" s="831">
        <v>1</v>
      </c>
      <c r="M453" s="831">
        <v>1225.0629411764705</v>
      </c>
      <c r="N453" s="831">
        <v>55</v>
      </c>
      <c r="O453" s="831">
        <v>68418.13</v>
      </c>
      <c r="P453" s="827">
        <v>3.2852155975659358</v>
      </c>
      <c r="Q453" s="832">
        <v>1243.9660000000001</v>
      </c>
    </row>
    <row r="454" spans="1:17" ht="14.45" customHeight="1" x14ac:dyDescent="0.2">
      <c r="A454" s="821" t="s">
        <v>576</v>
      </c>
      <c r="B454" s="822" t="s">
        <v>5935</v>
      </c>
      <c r="C454" s="822" t="s">
        <v>5694</v>
      </c>
      <c r="D454" s="822" t="s">
        <v>6024</v>
      </c>
      <c r="E454" s="822" t="s">
        <v>6025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2707.83</v>
      </c>
      <c r="P454" s="827"/>
      <c r="Q454" s="832">
        <v>2707.83</v>
      </c>
    </row>
    <row r="455" spans="1:17" ht="14.45" customHeight="1" x14ac:dyDescent="0.2">
      <c r="A455" s="821" t="s">
        <v>576</v>
      </c>
      <c r="B455" s="822" t="s">
        <v>5935</v>
      </c>
      <c r="C455" s="822" t="s">
        <v>5703</v>
      </c>
      <c r="D455" s="822" t="s">
        <v>6026</v>
      </c>
      <c r="E455" s="822" t="s">
        <v>6027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1213.49</v>
      </c>
      <c r="P455" s="827"/>
      <c r="Q455" s="832">
        <v>1213.49</v>
      </c>
    </row>
    <row r="456" spans="1:17" ht="14.45" customHeight="1" x14ac:dyDescent="0.2">
      <c r="A456" s="821" t="s">
        <v>576</v>
      </c>
      <c r="B456" s="822" t="s">
        <v>5935</v>
      </c>
      <c r="C456" s="822" t="s">
        <v>5703</v>
      </c>
      <c r="D456" s="822" t="s">
        <v>6028</v>
      </c>
      <c r="E456" s="822" t="s">
        <v>6027</v>
      </c>
      <c r="F456" s="831"/>
      <c r="G456" s="831"/>
      <c r="H456" s="831"/>
      <c r="I456" s="831"/>
      <c r="J456" s="831"/>
      <c r="K456" s="831"/>
      <c r="L456" s="831"/>
      <c r="M456" s="831"/>
      <c r="N456" s="831">
        <v>7</v>
      </c>
      <c r="O456" s="831">
        <v>9258.69</v>
      </c>
      <c r="P456" s="827"/>
      <c r="Q456" s="832">
        <v>1322.67</v>
      </c>
    </row>
    <row r="457" spans="1:17" ht="14.45" customHeight="1" x14ac:dyDescent="0.2">
      <c r="A457" s="821" t="s">
        <v>576</v>
      </c>
      <c r="B457" s="822" t="s">
        <v>5935</v>
      </c>
      <c r="C457" s="822" t="s">
        <v>5703</v>
      </c>
      <c r="D457" s="822" t="s">
        <v>6029</v>
      </c>
      <c r="E457" s="822" t="s">
        <v>6030</v>
      </c>
      <c r="F457" s="831"/>
      <c r="G457" s="831"/>
      <c r="H457" s="831"/>
      <c r="I457" s="831"/>
      <c r="J457" s="831"/>
      <c r="K457" s="831"/>
      <c r="L457" s="831"/>
      <c r="M457" s="831"/>
      <c r="N457" s="831">
        <v>3</v>
      </c>
      <c r="O457" s="831">
        <v>883.08</v>
      </c>
      <c r="P457" s="827"/>
      <c r="Q457" s="832">
        <v>294.36</v>
      </c>
    </row>
    <row r="458" spans="1:17" ht="14.45" customHeight="1" x14ac:dyDescent="0.2">
      <c r="A458" s="821" t="s">
        <v>576</v>
      </c>
      <c r="B458" s="822" t="s">
        <v>5935</v>
      </c>
      <c r="C458" s="822" t="s">
        <v>5703</v>
      </c>
      <c r="D458" s="822" t="s">
        <v>6031</v>
      </c>
      <c r="E458" s="822" t="s">
        <v>6032</v>
      </c>
      <c r="F458" s="831"/>
      <c r="G458" s="831"/>
      <c r="H458" s="831"/>
      <c r="I458" s="831"/>
      <c r="J458" s="831">
        <v>1</v>
      </c>
      <c r="K458" s="831">
        <v>556.5</v>
      </c>
      <c r="L458" s="831">
        <v>1</v>
      </c>
      <c r="M458" s="831">
        <v>556.5</v>
      </c>
      <c r="N458" s="831"/>
      <c r="O458" s="831"/>
      <c r="P458" s="827"/>
      <c r="Q458" s="832"/>
    </row>
    <row r="459" spans="1:17" ht="14.45" customHeight="1" x14ac:dyDescent="0.2">
      <c r="A459" s="821" t="s">
        <v>576</v>
      </c>
      <c r="B459" s="822" t="s">
        <v>5935</v>
      </c>
      <c r="C459" s="822" t="s">
        <v>5703</v>
      </c>
      <c r="D459" s="822" t="s">
        <v>6033</v>
      </c>
      <c r="E459" s="822" t="s">
        <v>6034</v>
      </c>
      <c r="F459" s="831"/>
      <c r="G459" s="831"/>
      <c r="H459" s="831"/>
      <c r="I459" s="831"/>
      <c r="J459" s="831">
        <v>1</v>
      </c>
      <c r="K459" s="831">
        <v>563</v>
      </c>
      <c r="L459" s="831">
        <v>1</v>
      </c>
      <c r="M459" s="831">
        <v>563</v>
      </c>
      <c r="N459" s="831"/>
      <c r="O459" s="831"/>
      <c r="P459" s="827"/>
      <c r="Q459" s="832"/>
    </row>
    <row r="460" spans="1:17" ht="14.45" customHeight="1" x14ac:dyDescent="0.2">
      <c r="A460" s="821" t="s">
        <v>576</v>
      </c>
      <c r="B460" s="822" t="s">
        <v>5935</v>
      </c>
      <c r="C460" s="822" t="s">
        <v>5703</v>
      </c>
      <c r="D460" s="822" t="s">
        <v>6035</v>
      </c>
      <c r="E460" s="822" t="s">
        <v>6036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9154.3799999999992</v>
      </c>
      <c r="P460" s="827"/>
      <c r="Q460" s="832">
        <v>9154.3799999999992</v>
      </c>
    </row>
    <row r="461" spans="1:17" ht="14.45" customHeight="1" x14ac:dyDescent="0.2">
      <c r="A461" s="821" t="s">
        <v>576</v>
      </c>
      <c r="B461" s="822" t="s">
        <v>5935</v>
      </c>
      <c r="C461" s="822" t="s">
        <v>5703</v>
      </c>
      <c r="D461" s="822" t="s">
        <v>5714</v>
      </c>
      <c r="E461" s="822" t="s">
        <v>5715</v>
      </c>
      <c r="F461" s="831"/>
      <c r="G461" s="831"/>
      <c r="H461" s="831"/>
      <c r="I461" s="831"/>
      <c r="J461" s="831"/>
      <c r="K461" s="831"/>
      <c r="L461" s="831"/>
      <c r="M461" s="831"/>
      <c r="N461" s="831">
        <v>776.22</v>
      </c>
      <c r="O461" s="831">
        <v>139176.24000000002</v>
      </c>
      <c r="P461" s="827"/>
      <c r="Q461" s="832">
        <v>179.29999227023268</v>
      </c>
    </row>
    <row r="462" spans="1:17" ht="14.45" customHeight="1" x14ac:dyDescent="0.2">
      <c r="A462" s="821" t="s">
        <v>576</v>
      </c>
      <c r="B462" s="822" t="s">
        <v>5935</v>
      </c>
      <c r="C462" s="822" t="s">
        <v>5703</v>
      </c>
      <c r="D462" s="822" t="s">
        <v>6037</v>
      </c>
      <c r="E462" s="822" t="s">
        <v>5715</v>
      </c>
      <c r="F462" s="831"/>
      <c r="G462" s="831"/>
      <c r="H462" s="831"/>
      <c r="I462" s="831"/>
      <c r="J462" s="831"/>
      <c r="K462" s="831"/>
      <c r="L462" s="831"/>
      <c r="M462" s="831"/>
      <c r="N462" s="831">
        <v>2</v>
      </c>
      <c r="O462" s="831">
        <v>358.6</v>
      </c>
      <c r="P462" s="827"/>
      <c r="Q462" s="832">
        <v>179.3</v>
      </c>
    </row>
    <row r="463" spans="1:17" ht="14.45" customHeight="1" x14ac:dyDescent="0.2">
      <c r="A463" s="821" t="s">
        <v>576</v>
      </c>
      <c r="B463" s="822" t="s">
        <v>5935</v>
      </c>
      <c r="C463" s="822" t="s">
        <v>5703</v>
      </c>
      <c r="D463" s="822" t="s">
        <v>6038</v>
      </c>
      <c r="E463" s="822" t="s">
        <v>5715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208.5</v>
      </c>
      <c r="P463" s="827"/>
      <c r="Q463" s="832">
        <v>208.5</v>
      </c>
    </row>
    <row r="464" spans="1:17" ht="14.45" customHeight="1" x14ac:dyDescent="0.2">
      <c r="A464" s="821" t="s">
        <v>576</v>
      </c>
      <c r="B464" s="822" t="s">
        <v>5935</v>
      </c>
      <c r="C464" s="822" t="s">
        <v>5703</v>
      </c>
      <c r="D464" s="822" t="s">
        <v>6039</v>
      </c>
      <c r="E464" s="822" t="s">
        <v>6040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59800</v>
      </c>
      <c r="P464" s="827"/>
      <c r="Q464" s="832">
        <v>59800</v>
      </c>
    </row>
    <row r="465" spans="1:17" ht="14.45" customHeight="1" x14ac:dyDescent="0.2">
      <c r="A465" s="821" t="s">
        <v>576</v>
      </c>
      <c r="B465" s="822" t="s">
        <v>5935</v>
      </c>
      <c r="C465" s="822" t="s">
        <v>5703</v>
      </c>
      <c r="D465" s="822" t="s">
        <v>5718</v>
      </c>
      <c r="E465" s="822" t="s">
        <v>5719</v>
      </c>
      <c r="F465" s="831"/>
      <c r="G465" s="831"/>
      <c r="H465" s="831"/>
      <c r="I465" s="831"/>
      <c r="J465" s="831"/>
      <c r="K465" s="831"/>
      <c r="L465" s="831"/>
      <c r="M465" s="831"/>
      <c r="N465" s="831">
        <v>212</v>
      </c>
      <c r="O465" s="831">
        <v>16105.64</v>
      </c>
      <c r="P465" s="827"/>
      <c r="Q465" s="832">
        <v>75.97</v>
      </c>
    </row>
    <row r="466" spans="1:17" ht="14.45" customHeight="1" x14ac:dyDescent="0.2">
      <c r="A466" s="821" t="s">
        <v>576</v>
      </c>
      <c r="B466" s="822" t="s">
        <v>5935</v>
      </c>
      <c r="C466" s="822" t="s">
        <v>5703</v>
      </c>
      <c r="D466" s="822" t="s">
        <v>5720</v>
      </c>
      <c r="E466" s="822" t="s">
        <v>5721</v>
      </c>
      <c r="F466" s="831"/>
      <c r="G466" s="831"/>
      <c r="H466" s="831"/>
      <c r="I466" s="831"/>
      <c r="J466" s="831"/>
      <c r="K466" s="831"/>
      <c r="L466" s="831"/>
      <c r="M466" s="831"/>
      <c r="N466" s="831">
        <v>613</v>
      </c>
      <c r="O466" s="831">
        <v>58044.969999999994</v>
      </c>
      <c r="P466" s="827"/>
      <c r="Q466" s="832">
        <v>94.689999999999984</v>
      </c>
    </row>
    <row r="467" spans="1:17" ht="14.45" customHeight="1" x14ac:dyDescent="0.2">
      <c r="A467" s="821" t="s">
        <v>576</v>
      </c>
      <c r="B467" s="822" t="s">
        <v>5935</v>
      </c>
      <c r="C467" s="822" t="s">
        <v>5703</v>
      </c>
      <c r="D467" s="822" t="s">
        <v>5722</v>
      </c>
      <c r="E467" s="822" t="s">
        <v>5721</v>
      </c>
      <c r="F467" s="831"/>
      <c r="G467" s="831"/>
      <c r="H467" s="831"/>
      <c r="I467" s="831"/>
      <c r="J467" s="831"/>
      <c r="K467" s="831"/>
      <c r="L467" s="831"/>
      <c r="M467" s="831"/>
      <c r="N467" s="831">
        <v>3020.21</v>
      </c>
      <c r="O467" s="831">
        <v>229445.34000000017</v>
      </c>
      <c r="P467" s="827"/>
      <c r="Q467" s="832">
        <v>75.969995463891635</v>
      </c>
    </row>
    <row r="468" spans="1:17" ht="14.45" customHeight="1" x14ac:dyDescent="0.2">
      <c r="A468" s="821" t="s">
        <v>576</v>
      </c>
      <c r="B468" s="822" t="s">
        <v>5935</v>
      </c>
      <c r="C468" s="822" t="s">
        <v>5703</v>
      </c>
      <c r="D468" s="822" t="s">
        <v>6041</v>
      </c>
      <c r="E468" s="822" t="s">
        <v>6042</v>
      </c>
      <c r="F468" s="831"/>
      <c r="G468" s="831"/>
      <c r="H468" s="831"/>
      <c r="I468" s="831"/>
      <c r="J468" s="831"/>
      <c r="K468" s="831"/>
      <c r="L468" s="831"/>
      <c r="M468" s="831"/>
      <c r="N468" s="831">
        <v>4</v>
      </c>
      <c r="O468" s="831">
        <v>1117800</v>
      </c>
      <c r="P468" s="827"/>
      <c r="Q468" s="832">
        <v>279450</v>
      </c>
    </row>
    <row r="469" spans="1:17" ht="14.45" customHeight="1" x14ac:dyDescent="0.2">
      <c r="A469" s="821" t="s">
        <v>576</v>
      </c>
      <c r="B469" s="822" t="s">
        <v>5935</v>
      </c>
      <c r="C469" s="822" t="s">
        <v>5703</v>
      </c>
      <c r="D469" s="822" t="s">
        <v>6043</v>
      </c>
      <c r="E469" s="822" t="s">
        <v>6044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29105</v>
      </c>
      <c r="P469" s="827"/>
      <c r="Q469" s="832">
        <v>29105</v>
      </c>
    </row>
    <row r="470" spans="1:17" ht="14.45" customHeight="1" x14ac:dyDescent="0.2">
      <c r="A470" s="821" t="s">
        <v>576</v>
      </c>
      <c r="B470" s="822" t="s">
        <v>5935</v>
      </c>
      <c r="C470" s="822" t="s">
        <v>5703</v>
      </c>
      <c r="D470" s="822" t="s">
        <v>5840</v>
      </c>
      <c r="E470" s="822" t="s">
        <v>5724</v>
      </c>
      <c r="F470" s="831"/>
      <c r="G470" s="831"/>
      <c r="H470" s="831"/>
      <c r="I470" s="831"/>
      <c r="J470" s="831"/>
      <c r="K470" s="831"/>
      <c r="L470" s="831"/>
      <c r="M470" s="831"/>
      <c r="N470" s="831">
        <v>2</v>
      </c>
      <c r="O470" s="831">
        <v>31832.639999999999</v>
      </c>
      <c r="P470" s="827"/>
      <c r="Q470" s="832">
        <v>15916.32</v>
      </c>
    </row>
    <row r="471" spans="1:17" ht="14.45" customHeight="1" x14ac:dyDescent="0.2">
      <c r="A471" s="821" t="s">
        <v>576</v>
      </c>
      <c r="B471" s="822" t="s">
        <v>5935</v>
      </c>
      <c r="C471" s="822" t="s">
        <v>5703</v>
      </c>
      <c r="D471" s="822" t="s">
        <v>6045</v>
      </c>
      <c r="E471" s="822" t="s">
        <v>6046</v>
      </c>
      <c r="F471" s="831"/>
      <c r="G471" s="831"/>
      <c r="H471" s="831"/>
      <c r="I471" s="831"/>
      <c r="J471" s="831"/>
      <c r="K471" s="831"/>
      <c r="L471" s="831"/>
      <c r="M471" s="831"/>
      <c r="N471" s="831">
        <v>2</v>
      </c>
      <c r="O471" s="831">
        <v>486000</v>
      </c>
      <c r="P471" s="827"/>
      <c r="Q471" s="832">
        <v>243000</v>
      </c>
    </row>
    <row r="472" spans="1:17" ht="14.45" customHeight="1" x14ac:dyDescent="0.2">
      <c r="A472" s="821" t="s">
        <v>576</v>
      </c>
      <c r="B472" s="822" t="s">
        <v>5935</v>
      </c>
      <c r="C472" s="822" t="s">
        <v>5703</v>
      </c>
      <c r="D472" s="822" t="s">
        <v>6047</v>
      </c>
      <c r="E472" s="822" t="s">
        <v>6048</v>
      </c>
      <c r="F472" s="831"/>
      <c r="G472" s="831"/>
      <c r="H472" s="831"/>
      <c r="I472" s="831"/>
      <c r="J472" s="831"/>
      <c r="K472" s="831"/>
      <c r="L472" s="831"/>
      <c r="M472" s="831"/>
      <c r="N472" s="831">
        <v>2</v>
      </c>
      <c r="O472" s="831">
        <v>2464.12</v>
      </c>
      <c r="P472" s="827"/>
      <c r="Q472" s="832">
        <v>1232.06</v>
      </c>
    </row>
    <row r="473" spans="1:17" ht="14.45" customHeight="1" x14ac:dyDescent="0.2">
      <c r="A473" s="821" t="s">
        <v>576</v>
      </c>
      <c r="B473" s="822" t="s">
        <v>5935</v>
      </c>
      <c r="C473" s="822" t="s">
        <v>5703</v>
      </c>
      <c r="D473" s="822" t="s">
        <v>6049</v>
      </c>
      <c r="E473" s="822" t="s">
        <v>6050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187.58</v>
      </c>
      <c r="P473" s="827"/>
      <c r="Q473" s="832">
        <v>187.58</v>
      </c>
    </row>
    <row r="474" spans="1:17" ht="14.45" customHeight="1" x14ac:dyDescent="0.2">
      <c r="A474" s="821" t="s">
        <v>576</v>
      </c>
      <c r="B474" s="822" t="s">
        <v>5935</v>
      </c>
      <c r="C474" s="822" t="s">
        <v>5735</v>
      </c>
      <c r="D474" s="822" t="s">
        <v>6051</v>
      </c>
      <c r="E474" s="822" t="s">
        <v>6052</v>
      </c>
      <c r="F474" s="831">
        <v>6595</v>
      </c>
      <c r="G474" s="831">
        <v>6545729</v>
      </c>
      <c r="H474" s="831">
        <v>1.0112655880932064</v>
      </c>
      <c r="I474" s="831">
        <v>992.52903714935553</v>
      </c>
      <c r="J474" s="831">
        <v>6521</v>
      </c>
      <c r="K474" s="831">
        <v>6472809</v>
      </c>
      <c r="L474" s="831">
        <v>1</v>
      </c>
      <c r="M474" s="831">
        <v>992.60987578592244</v>
      </c>
      <c r="N474" s="831">
        <v>6389</v>
      </c>
      <c r="O474" s="831">
        <v>6531175</v>
      </c>
      <c r="P474" s="827">
        <v>1.0090171052475054</v>
      </c>
      <c r="Q474" s="832">
        <v>1022.253091250587</v>
      </c>
    </row>
    <row r="475" spans="1:17" ht="14.45" customHeight="1" x14ac:dyDescent="0.2">
      <c r="A475" s="821" t="s">
        <v>576</v>
      </c>
      <c r="B475" s="822" t="s">
        <v>5935</v>
      </c>
      <c r="C475" s="822" t="s">
        <v>5735</v>
      </c>
      <c r="D475" s="822" t="s">
        <v>5736</v>
      </c>
      <c r="E475" s="822" t="s">
        <v>5737</v>
      </c>
      <c r="F475" s="831">
        <v>23</v>
      </c>
      <c r="G475" s="831">
        <v>6900</v>
      </c>
      <c r="H475" s="831">
        <v>0.5313414446326814</v>
      </c>
      <c r="I475" s="831">
        <v>300</v>
      </c>
      <c r="J475" s="831">
        <v>43</v>
      </c>
      <c r="K475" s="831">
        <v>12986</v>
      </c>
      <c r="L475" s="831">
        <v>1</v>
      </c>
      <c r="M475" s="831">
        <v>302</v>
      </c>
      <c r="N475" s="831">
        <v>31</v>
      </c>
      <c r="O475" s="831">
        <v>9422</v>
      </c>
      <c r="P475" s="827">
        <v>0.72555059294624979</v>
      </c>
      <c r="Q475" s="832">
        <v>303.93548387096774</v>
      </c>
    </row>
    <row r="476" spans="1:17" ht="14.45" customHeight="1" x14ac:dyDescent="0.2">
      <c r="A476" s="821" t="s">
        <v>576</v>
      </c>
      <c r="B476" s="822" t="s">
        <v>5935</v>
      </c>
      <c r="C476" s="822" t="s">
        <v>5735</v>
      </c>
      <c r="D476" s="822" t="s">
        <v>5742</v>
      </c>
      <c r="E476" s="822" t="s">
        <v>5743</v>
      </c>
      <c r="F476" s="831">
        <v>234</v>
      </c>
      <c r="G476" s="831">
        <v>45864</v>
      </c>
      <c r="H476" s="831">
        <v>0.5956286281996338</v>
      </c>
      <c r="I476" s="831">
        <v>196</v>
      </c>
      <c r="J476" s="831">
        <v>387</v>
      </c>
      <c r="K476" s="831">
        <v>77001</v>
      </c>
      <c r="L476" s="831">
        <v>1</v>
      </c>
      <c r="M476" s="831">
        <v>198.96899224806202</v>
      </c>
      <c r="N476" s="831">
        <v>602</v>
      </c>
      <c r="O476" s="831">
        <v>120978</v>
      </c>
      <c r="P476" s="827">
        <v>1.5711224529551564</v>
      </c>
      <c r="Q476" s="832">
        <v>200.96013289036546</v>
      </c>
    </row>
    <row r="477" spans="1:17" ht="14.45" customHeight="1" x14ac:dyDescent="0.2">
      <c r="A477" s="821" t="s">
        <v>576</v>
      </c>
      <c r="B477" s="822" t="s">
        <v>5935</v>
      </c>
      <c r="C477" s="822" t="s">
        <v>5735</v>
      </c>
      <c r="D477" s="822" t="s">
        <v>6053</v>
      </c>
      <c r="E477" s="822" t="s">
        <v>6054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4978</v>
      </c>
      <c r="P477" s="827"/>
      <c r="Q477" s="832">
        <v>4978</v>
      </c>
    </row>
    <row r="478" spans="1:17" ht="14.45" customHeight="1" x14ac:dyDescent="0.2">
      <c r="A478" s="821" t="s">
        <v>576</v>
      </c>
      <c r="B478" s="822" t="s">
        <v>5935</v>
      </c>
      <c r="C478" s="822" t="s">
        <v>5735</v>
      </c>
      <c r="D478" s="822" t="s">
        <v>6055</v>
      </c>
      <c r="E478" s="822" t="s">
        <v>6056</v>
      </c>
      <c r="F478" s="831"/>
      <c r="G478" s="831"/>
      <c r="H478" s="831"/>
      <c r="I478" s="831"/>
      <c r="J478" s="831">
        <v>1</v>
      </c>
      <c r="K478" s="831">
        <v>846</v>
      </c>
      <c r="L478" s="831">
        <v>1</v>
      </c>
      <c r="M478" s="831">
        <v>846</v>
      </c>
      <c r="N478" s="831"/>
      <c r="O478" s="831"/>
      <c r="P478" s="827"/>
      <c r="Q478" s="832"/>
    </row>
    <row r="479" spans="1:17" ht="14.45" customHeight="1" x14ac:dyDescent="0.2">
      <c r="A479" s="821" t="s">
        <v>576</v>
      </c>
      <c r="B479" s="822" t="s">
        <v>5935</v>
      </c>
      <c r="C479" s="822" t="s">
        <v>5735</v>
      </c>
      <c r="D479" s="822" t="s">
        <v>6057</v>
      </c>
      <c r="E479" s="822" t="s">
        <v>6058</v>
      </c>
      <c r="F479" s="831">
        <v>0</v>
      </c>
      <c r="G479" s="831">
        <v>0</v>
      </c>
      <c r="H479" s="831"/>
      <c r="I479" s="831"/>
      <c r="J479" s="831">
        <v>0</v>
      </c>
      <c r="K479" s="831">
        <v>0</v>
      </c>
      <c r="L479" s="831"/>
      <c r="M479" s="831"/>
      <c r="N479" s="831">
        <v>0</v>
      </c>
      <c r="O479" s="831">
        <v>0</v>
      </c>
      <c r="P479" s="827"/>
      <c r="Q479" s="832"/>
    </row>
    <row r="480" spans="1:17" ht="14.45" customHeight="1" x14ac:dyDescent="0.2">
      <c r="A480" s="821" t="s">
        <v>576</v>
      </c>
      <c r="B480" s="822" t="s">
        <v>5935</v>
      </c>
      <c r="C480" s="822" t="s">
        <v>5735</v>
      </c>
      <c r="D480" s="822" t="s">
        <v>6059</v>
      </c>
      <c r="E480" s="822" t="s">
        <v>6060</v>
      </c>
      <c r="F480" s="831">
        <v>6594</v>
      </c>
      <c r="G480" s="831">
        <v>0</v>
      </c>
      <c r="H480" s="831"/>
      <c r="I480" s="831">
        <v>0</v>
      </c>
      <c r="J480" s="831">
        <v>5148</v>
      </c>
      <c r="K480" s="831">
        <v>0</v>
      </c>
      <c r="L480" s="831"/>
      <c r="M480" s="831">
        <v>0</v>
      </c>
      <c r="N480" s="831">
        <v>7286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576</v>
      </c>
      <c r="B481" s="822" t="s">
        <v>5935</v>
      </c>
      <c r="C481" s="822" t="s">
        <v>5735</v>
      </c>
      <c r="D481" s="822" t="s">
        <v>5754</v>
      </c>
      <c r="E481" s="822" t="s">
        <v>5755</v>
      </c>
      <c r="F481" s="831">
        <v>140</v>
      </c>
      <c r="G481" s="831">
        <v>0</v>
      </c>
      <c r="H481" s="831"/>
      <c r="I481" s="831">
        <v>0</v>
      </c>
      <c r="J481" s="831">
        <v>94</v>
      </c>
      <c r="K481" s="831">
        <v>0</v>
      </c>
      <c r="L481" s="831"/>
      <c r="M481" s="831">
        <v>0</v>
      </c>
      <c r="N481" s="831">
        <v>125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576</v>
      </c>
      <c r="B482" s="822" t="s">
        <v>5935</v>
      </c>
      <c r="C482" s="822" t="s">
        <v>5735</v>
      </c>
      <c r="D482" s="822" t="s">
        <v>6061</v>
      </c>
      <c r="E482" s="822" t="s">
        <v>6062</v>
      </c>
      <c r="F482" s="831"/>
      <c r="G482" s="831"/>
      <c r="H482" s="831"/>
      <c r="I482" s="831"/>
      <c r="J482" s="831"/>
      <c r="K482" s="831"/>
      <c r="L482" s="831"/>
      <c r="M482" s="831"/>
      <c r="N482" s="831">
        <v>1</v>
      </c>
      <c r="O482" s="831">
        <v>0</v>
      </c>
      <c r="P482" s="827"/>
      <c r="Q482" s="832">
        <v>0</v>
      </c>
    </row>
    <row r="483" spans="1:17" ht="14.45" customHeight="1" x14ac:dyDescent="0.2">
      <c r="A483" s="821" t="s">
        <v>576</v>
      </c>
      <c r="B483" s="822" t="s">
        <v>5935</v>
      </c>
      <c r="C483" s="822" t="s">
        <v>5735</v>
      </c>
      <c r="D483" s="822" t="s">
        <v>5758</v>
      </c>
      <c r="E483" s="822" t="s">
        <v>5759</v>
      </c>
      <c r="F483" s="831">
        <v>5666</v>
      </c>
      <c r="G483" s="831">
        <v>1382425</v>
      </c>
      <c r="H483" s="831">
        <v>1.3833352345843566</v>
      </c>
      <c r="I483" s="831">
        <v>243.98605718319803</v>
      </c>
      <c r="J483" s="831">
        <v>4079</v>
      </c>
      <c r="K483" s="831">
        <v>999342</v>
      </c>
      <c r="L483" s="831">
        <v>1</v>
      </c>
      <c r="M483" s="831">
        <v>244.9968129443491</v>
      </c>
      <c r="N483" s="831">
        <v>3838</v>
      </c>
      <c r="O483" s="831">
        <v>944122</v>
      </c>
      <c r="P483" s="827">
        <v>0.94474364131598587</v>
      </c>
      <c r="Q483" s="832">
        <v>245.99322563835332</v>
      </c>
    </row>
    <row r="484" spans="1:17" ht="14.45" customHeight="1" x14ac:dyDescent="0.2">
      <c r="A484" s="821" t="s">
        <v>576</v>
      </c>
      <c r="B484" s="822" t="s">
        <v>5935</v>
      </c>
      <c r="C484" s="822" t="s">
        <v>5735</v>
      </c>
      <c r="D484" s="822" t="s">
        <v>5857</v>
      </c>
      <c r="E484" s="822" t="s">
        <v>5858</v>
      </c>
      <c r="F484" s="831">
        <v>282</v>
      </c>
      <c r="G484" s="831">
        <v>100110</v>
      </c>
      <c r="H484" s="831">
        <v>1.195114963111525</v>
      </c>
      <c r="I484" s="831">
        <v>355</v>
      </c>
      <c r="J484" s="831">
        <v>234</v>
      </c>
      <c r="K484" s="831">
        <v>83766</v>
      </c>
      <c r="L484" s="831">
        <v>1</v>
      </c>
      <c r="M484" s="831">
        <v>357.97435897435895</v>
      </c>
      <c r="N484" s="831">
        <v>151</v>
      </c>
      <c r="O484" s="831">
        <v>54356</v>
      </c>
      <c r="P484" s="827">
        <v>0.64890289616312102</v>
      </c>
      <c r="Q484" s="832">
        <v>359.97350993377484</v>
      </c>
    </row>
    <row r="485" spans="1:17" ht="14.45" customHeight="1" x14ac:dyDescent="0.2">
      <c r="A485" s="821" t="s">
        <v>576</v>
      </c>
      <c r="B485" s="822" t="s">
        <v>5935</v>
      </c>
      <c r="C485" s="822" t="s">
        <v>5735</v>
      </c>
      <c r="D485" s="822" t="s">
        <v>5859</v>
      </c>
      <c r="E485" s="822" t="s">
        <v>5860</v>
      </c>
      <c r="F485" s="831">
        <v>82</v>
      </c>
      <c r="G485" s="831">
        <v>57561</v>
      </c>
      <c r="H485" s="831">
        <v>1.3348406845693614</v>
      </c>
      <c r="I485" s="831">
        <v>701.96341463414637</v>
      </c>
      <c r="J485" s="831">
        <v>61</v>
      </c>
      <c r="K485" s="831">
        <v>43122</v>
      </c>
      <c r="L485" s="831">
        <v>1</v>
      </c>
      <c r="M485" s="831">
        <v>706.91803278688519</v>
      </c>
      <c r="N485" s="831">
        <v>50</v>
      </c>
      <c r="O485" s="831">
        <v>35550</v>
      </c>
      <c r="P485" s="827">
        <v>0.82440517601224428</v>
      </c>
      <c r="Q485" s="832">
        <v>711</v>
      </c>
    </row>
    <row r="486" spans="1:17" ht="14.45" customHeight="1" x14ac:dyDescent="0.2">
      <c r="A486" s="821" t="s">
        <v>576</v>
      </c>
      <c r="B486" s="822" t="s">
        <v>5935</v>
      </c>
      <c r="C486" s="822" t="s">
        <v>5735</v>
      </c>
      <c r="D486" s="822" t="s">
        <v>5772</v>
      </c>
      <c r="E486" s="822" t="s">
        <v>5773</v>
      </c>
      <c r="F486" s="831">
        <v>0</v>
      </c>
      <c r="G486" s="831">
        <v>0</v>
      </c>
      <c r="H486" s="831"/>
      <c r="I486" s="831"/>
      <c r="J486" s="831">
        <v>50</v>
      </c>
      <c r="K486" s="831">
        <v>0</v>
      </c>
      <c r="L486" s="831"/>
      <c r="M486" s="831">
        <v>0</v>
      </c>
      <c r="N486" s="831">
        <v>31</v>
      </c>
      <c r="O486" s="831">
        <v>0</v>
      </c>
      <c r="P486" s="827"/>
      <c r="Q486" s="832">
        <v>0</v>
      </c>
    </row>
    <row r="487" spans="1:17" ht="14.45" customHeight="1" x14ac:dyDescent="0.2">
      <c r="A487" s="821" t="s">
        <v>576</v>
      </c>
      <c r="B487" s="822" t="s">
        <v>5935</v>
      </c>
      <c r="C487" s="822" t="s">
        <v>5735</v>
      </c>
      <c r="D487" s="822" t="s">
        <v>5774</v>
      </c>
      <c r="E487" s="822" t="s">
        <v>5775</v>
      </c>
      <c r="F487" s="831">
        <v>1740</v>
      </c>
      <c r="G487" s="831">
        <v>617700</v>
      </c>
      <c r="H487" s="831">
        <v>1.1039563350150929</v>
      </c>
      <c r="I487" s="831">
        <v>355</v>
      </c>
      <c r="J487" s="831">
        <v>1563</v>
      </c>
      <c r="K487" s="831">
        <v>559533</v>
      </c>
      <c r="L487" s="831">
        <v>1</v>
      </c>
      <c r="M487" s="831">
        <v>357.98656429942417</v>
      </c>
      <c r="N487" s="831">
        <v>1921</v>
      </c>
      <c r="O487" s="831">
        <v>691526</v>
      </c>
      <c r="P487" s="827">
        <v>1.235898508220248</v>
      </c>
      <c r="Q487" s="832">
        <v>359.98230088495575</v>
      </c>
    </row>
    <row r="488" spans="1:17" ht="14.45" customHeight="1" x14ac:dyDescent="0.2">
      <c r="A488" s="821" t="s">
        <v>576</v>
      </c>
      <c r="B488" s="822" t="s">
        <v>5935</v>
      </c>
      <c r="C488" s="822" t="s">
        <v>5735</v>
      </c>
      <c r="D488" s="822" t="s">
        <v>5778</v>
      </c>
      <c r="E488" s="822" t="s">
        <v>5779</v>
      </c>
      <c r="F488" s="831">
        <v>172</v>
      </c>
      <c r="G488" s="831">
        <v>120741</v>
      </c>
      <c r="H488" s="831">
        <v>1.0350263597788349</v>
      </c>
      <c r="I488" s="831">
        <v>701.98255813953483</v>
      </c>
      <c r="J488" s="831">
        <v>165</v>
      </c>
      <c r="K488" s="831">
        <v>116655</v>
      </c>
      <c r="L488" s="831">
        <v>1</v>
      </c>
      <c r="M488" s="831">
        <v>707</v>
      </c>
      <c r="N488" s="831">
        <v>252</v>
      </c>
      <c r="O488" s="831">
        <v>179148</v>
      </c>
      <c r="P488" s="827">
        <v>1.5357078564999358</v>
      </c>
      <c r="Q488" s="832">
        <v>710.90476190476193</v>
      </c>
    </row>
    <row r="489" spans="1:17" ht="14.45" customHeight="1" x14ac:dyDescent="0.2">
      <c r="A489" s="821" t="s">
        <v>576</v>
      </c>
      <c r="B489" s="822" t="s">
        <v>5935</v>
      </c>
      <c r="C489" s="822" t="s">
        <v>5735</v>
      </c>
      <c r="D489" s="822" t="s">
        <v>6063</v>
      </c>
      <c r="E489" s="822" t="s">
        <v>6064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123</v>
      </c>
      <c r="P489" s="827"/>
      <c r="Q489" s="832">
        <v>123</v>
      </c>
    </row>
    <row r="490" spans="1:17" ht="14.45" customHeight="1" x14ac:dyDescent="0.2">
      <c r="A490" s="821" t="s">
        <v>576</v>
      </c>
      <c r="B490" s="822" t="s">
        <v>5935</v>
      </c>
      <c r="C490" s="822" t="s">
        <v>5735</v>
      </c>
      <c r="D490" s="822" t="s">
        <v>6065</v>
      </c>
      <c r="E490" s="822" t="s">
        <v>6066</v>
      </c>
      <c r="F490" s="831">
        <v>2</v>
      </c>
      <c r="G490" s="831">
        <v>0</v>
      </c>
      <c r="H490" s="831"/>
      <c r="I490" s="831">
        <v>0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576</v>
      </c>
      <c r="B491" s="822" t="s">
        <v>5935</v>
      </c>
      <c r="C491" s="822" t="s">
        <v>5735</v>
      </c>
      <c r="D491" s="822" t="s">
        <v>6067</v>
      </c>
      <c r="E491" s="822" t="s">
        <v>6068</v>
      </c>
      <c r="F491" s="831"/>
      <c r="G491" s="831"/>
      <c r="H491" s="831"/>
      <c r="I491" s="831"/>
      <c r="J491" s="831">
        <v>1</v>
      </c>
      <c r="K491" s="831">
        <v>1999</v>
      </c>
      <c r="L491" s="831">
        <v>1</v>
      </c>
      <c r="M491" s="831">
        <v>1999</v>
      </c>
      <c r="N491" s="831"/>
      <c r="O491" s="831"/>
      <c r="P491" s="827"/>
      <c r="Q491" s="832"/>
    </row>
    <row r="492" spans="1:17" ht="14.45" customHeight="1" x14ac:dyDescent="0.2">
      <c r="A492" s="821" t="s">
        <v>576</v>
      </c>
      <c r="B492" s="822" t="s">
        <v>5935</v>
      </c>
      <c r="C492" s="822" t="s">
        <v>5735</v>
      </c>
      <c r="D492" s="822" t="s">
        <v>6069</v>
      </c>
      <c r="E492" s="822" t="s">
        <v>6070</v>
      </c>
      <c r="F492" s="831">
        <v>197</v>
      </c>
      <c r="G492" s="831">
        <v>0</v>
      </c>
      <c r="H492" s="831"/>
      <c r="I492" s="831">
        <v>0</v>
      </c>
      <c r="J492" s="831">
        <v>170</v>
      </c>
      <c r="K492" s="831">
        <v>0</v>
      </c>
      <c r="L492" s="831"/>
      <c r="M492" s="831">
        <v>0</v>
      </c>
      <c r="N492" s="831">
        <v>33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576</v>
      </c>
      <c r="B493" s="822" t="s">
        <v>5935</v>
      </c>
      <c r="C493" s="822" t="s">
        <v>5735</v>
      </c>
      <c r="D493" s="822" t="s">
        <v>6071</v>
      </c>
      <c r="E493" s="822" t="s">
        <v>6072</v>
      </c>
      <c r="F493" s="831">
        <v>2146</v>
      </c>
      <c r="G493" s="831">
        <v>1107288</v>
      </c>
      <c r="H493" s="831">
        <v>1.0758495251753266</v>
      </c>
      <c r="I493" s="831">
        <v>515.97763280521906</v>
      </c>
      <c r="J493" s="831">
        <v>1968</v>
      </c>
      <c r="K493" s="831">
        <v>1029222</v>
      </c>
      <c r="L493" s="831">
        <v>1</v>
      </c>
      <c r="M493" s="831">
        <v>522.97865853658539</v>
      </c>
      <c r="N493" s="831">
        <v>1612</v>
      </c>
      <c r="O493" s="831">
        <v>852694</v>
      </c>
      <c r="P493" s="827">
        <v>0.82848403940063464</v>
      </c>
      <c r="Q493" s="832">
        <v>528.96650124069481</v>
      </c>
    </row>
    <row r="494" spans="1:17" ht="14.45" customHeight="1" x14ac:dyDescent="0.2">
      <c r="A494" s="821" t="s">
        <v>576</v>
      </c>
      <c r="B494" s="822" t="s">
        <v>5935</v>
      </c>
      <c r="C494" s="822" t="s">
        <v>5735</v>
      </c>
      <c r="D494" s="822" t="s">
        <v>6073</v>
      </c>
      <c r="E494" s="822" t="s">
        <v>6074</v>
      </c>
      <c r="F494" s="831"/>
      <c r="G494" s="831"/>
      <c r="H494" s="831"/>
      <c r="I494" s="831"/>
      <c r="J494" s="831">
        <v>212</v>
      </c>
      <c r="K494" s="831">
        <v>0</v>
      </c>
      <c r="L494" s="831"/>
      <c r="M494" s="831">
        <v>0</v>
      </c>
      <c r="N494" s="831">
        <v>201</v>
      </c>
      <c r="O494" s="831">
        <v>0</v>
      </c>
      <c r="P494" s="827"/>
      <c r="Q494" s="832">
        <v>0</v>
      </c>
    </row>
    <row r="495" spans="1:17" ht="14.45" customHeight="1" x14ac:dyDescent="0.2">
      <c r="A495" s="821" t="s">
        <v>576</v>
      </c>
      <c r="B495" s="822" t="s">
        <v>5935</v>
      </c>
      <c r="C495" s="822" t="s">
        <v>5735</v>
      </c>
      <c r="D495" s="822" t="s">
        <v>6075</v>
      </c>
      <c r="E495" s="822" t="s">
        <v>6076</v>
      </c>
      <c r="F495" s="831"/>
      <c r="G495" s="831"/>
      <c r="H495" s="831"/>
      <c r="I495" s="831"/>
      <c r="J495" s="831">
        <v>55</v>
      </c>
      <c r="K495" s="831">
        <v>0</v>
      </c>
      <c r="L495" s="831"/>
      <c r="M495" s="831">
        <v>0</v>
      </c>
      <c r="N495" s="831">
        <v>32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576</v>
      </c>
      <c r="B496" s="822" t="s">
        <v>5935</v>
      </c>
      <c r="C496" s="822" t="s">
        <v>5735</v>
      </c>
      <c r="D496" s="822" t="s">
        <v>6077</v>
      </c>
      <c r="E496" s="822" t="s">
        <v>6078</v>
      </c>
      <c r="F496" s="831"/>
      <c r="G496" s="831"/>
      <c r="H496" s="831"/>
      <c r="I496" s="831"/>
      <c r="J496" s="831">
        <v>231</v>
      </c>
      <c r="K496" s="831">
        <v>0</v>
      </c>
      <c r="L496" s="831"/>
      <c r="M496" s="831">
        <v>0</v>
      </c>
      <c r="N496" s="831">
        <v>222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576</v>
      </c>
      <c r="B497" s="822" t="s">
        <v>5935</v>
      </c>
      <c r="C497" s="822" t="s">
        <v>5735</v>
      </c>
      <c r="D497" s="822" t="s">
        <v>6079</v>
      </c>
      <c r="E497" s="822" t="s">
        <v>6080</v>
      </c>
      <c r="F497" s="831"/>
      <c r="G497" s="831"/>
      <c r="H497" s="831"/>
      <c r="I497" s="831"/>
      <c r="J497" s="831">
        <v>116</v>
      </c>
      <c r="K497" s="831">
        <v>0</v>
      </c>
      <c r="L497" s="831"/>
      <c r="M497" s="831">
        <v>0</v>
      </c>
      <c r="N497" s="831">
        <v>544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576</v>
      </c>
      <c r="B498" s="822" t="s">
        <v>5935</v>
      </c>
      <c r="C498" s="822" t="s">
        <v>5735</v>
      </c>
      <c r="D498" s="822" t="s">
        <v>6081</v>
      </c>
      <c r="E498" s="822" t="s">
        <v>6082</v>
      </c>
      <c r="F498" s="831"/>
      <c r="G498" s="831"/>
      <c r="H498" s="831"/>
      <c r="I498" s="831"/>
      <c r="J498" s="831">
        <v>59</v>
      </c>
      <c r="K498" s="831">
        <v>0</v>
      </c>
      <c r="L498" s="831"/>
      <c r="M498" s="831">
        <v>0</v>
      </c>
      <c r="N498" s="831">
        <v>18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576</v>
      </c>
      <c r="B499" s="822" t="s">
        <v>5935</v>
      </c>
      <c r="C499" s="822" t="s">
        <v>5735</v>
      </c>
      <c r="D499" s="822" t="s">
        <v>6083</v>
      </c>
      <c r="E499" s="822" t="s">
        <v>6084</v>
      </c>
      <c r="F499" s="831"/>
      <c r="G499" s="831"/>
      <c r="H499" s="831"/>
      <c r="I499" s="831"/>
      <c r="J499" s="831">
        <v>234</v>
      </c>
      <c r="K499" s="831">
        <v>0</v>
      </c>
      <c r="L499" s="831"/>
      <c r="M499" s="831">
        <v>0</v>
      </c>
      <c r="N499" s="831">
        <v>298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576</v>
      </c>
      <c r="B500" s="822" t="s">
        <v>5935</v>
      </c>
      <c r="C500" s="822" t="s">
        <v>5735</v>
      </c>
      <c r="D500" s="822" t="s">
        <v>6085</v>
      </c>
      <c r="E500" s="822" t="s">
        <v>6086</v>
      </c>
      <c r="F500" s="831"/>
      <c r="G500" s="831"/>
      <c r="H500" s="831"/>
      <c r="I500" s="831"/>
      <c r="J500" s="831">
        <v>124</v>
      </c>
      <c r="K500" s="831">
        <v>0</v>
      </c>
      <c r="L500" s="831"/>
      <c r="M500" s="831">
        <v>0</v>
      </c>
      <c r="N500" s="831">
        <v>75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576</v>
      </c>
      <c r="B501" s="822" t="s">
        <v>5935</v>
      </c>
      <c r="C501" s="822" t="s">
        <v>5735</v>
      </c>
      <c r="D501" s="822" t="s">
        <v>6087</v>
      </c>
      <c r="E501" s="822" t="s">
        <v>6088</v>
      </c>
      <c r="F501" s="831"/>
      <c r="G501" s="831"/>
      <c r="H501" s="831"/>
      <c r="I501" s="831"/>
      <c r="J501" s="831">
        <v>329</v>
      </c>
      <c r="K501" s="831">
        <v>0</v>
      </c>
      <c r="L501" s="831"/>
      <c r="M501" s="831">
        <v>0</v>
      </c>
      <c r="N501" s="831">
        <v>352</v>
      </c>
      <c r="O501" s="831">
        <v>0</v>
      </c>
      <c r="P501" s="827"/>
      <c r="Q501" s="832">
        <v>0</v>
      </c>
    </row>
    <row r="502" spans="1:17" ht="14.45" customHeight="1" x14ac:dyDescent="0.2">
      <c r="A502" s="821" t="s">
        <v>576</v>
      </c>
      <c r="B502" s="822" t="s">
        <v>5935</v>
      </c>
      <c r="C502" s="822" t="s">
        <v>5735</v>
      </c>
      <c r="D502" s="822" t="s">
        <v>6089</v>
      </c>
      <c r="E502" s="822" t="s">
        <v>6090</v>
      </c>
      <c r="F502" s="831"/>
      <c r="G502" s="831"/>
      <c r="H502" s="831"/>
      <c r="I502" s="831"/>
      <c r="J502" s="831">
        <v>293</v>
      </c>
      <c r="K502" s="831">
        <v>0</v>
      </c>
      <c r="L502" s="831"/>
      <c r="M502" s="831">
        <v>0</v>
      </c>
      <c r="N502" s="831">
        <v>629</v>
      </c>
      <c r="O502" s="831">
        <v>0</v>
      </c>
      <c r="P502" s="827"/>
      <c r="Q502" s="832">
        <v>0</v>
      </c>
    </row>
    <row r="503" spans="1:17" ht="14.45" customHeight="1" x14ac:dyDescent="0.2">
      <c r="A503" s="821" t="s">
        <v>576</v>
      </c>
      <c r="B503" s="822" t="s">
        <v>5935</v>
      </c>
      <c r="C503" s="822" t="s">
        <v>5735</v>
      </c>
      <c r="D503" s="822" t="s">
        <v>6091</v>
      </c>
      <c r="E503" s="822" t="s">
        <v>6092</v>
      </c>
      <c r="F503" s="831"/>
      <c r="G503" s="831"/>
      <c r="H503" s="831"/>
      <c r="I503" s="831"/>
      <c r="J503" s="831">
        <v>21</v>
      </c>
      <c r="K503" s="831">
        <v>0</v>
      </c>
      <c r="L503" s="831"/>
      <c r="M503" s="831">
        <v>0</v>
      </c>
      <c r="N503" s="831">
        <v>11</v>
      </c>
      <c r="O503" s="831">
        <v>0</v>
      </c>
      <c r="P503" s="827"/>
      <c r="Q503" s="832">
        <v>0</v>
      </c>
    </row>
    <row r="504" spans="1:17" ht="14.45" customHeight="1" x14ac:dyDescent="0.2">
      <c r="A504" s="821" t="s">
        <v>576</v>
      </c>
      <c r="B504" s="822" t="s">
        <v>5935</v>
      </c>
      <c r="C504" s="822" t="s">
        <v>5735</v>
      </c>
      <c r="D504" s="822" t="s">
        <v>6093</v>
      </c>
      <c r="E504" s="822" t="s">
        <v>6094</v>
      </c>
      <c r="F504" s="831"/>
      <c r="G504" s="831"/>
      <c r="H504" s="831"/>
      <c r="I504" s="831"/>
      <c r="J504" s="831"/>
      <c r="K504" s="831"/>
      <c r="L504" s="831"/>
      <c r="M504" s="831"/>
      <c r="N504" s="831">
        <v>1</v>
      </c>
      <c r="O504" s="831">
        <v>0</v>
      </c>
      <c r="P504" s="827"/>
      <c r="Q504" s="832">
        <v>0</v>
      </c>
    </row>
    <row r="505" spans="1:17" ht="14.45" customHeight="1" x14ac:dyDescent="0.2">
      <c r="A505" s="821" t="s">
        <v>576</v>
      </c>
      <c r="B505" s="822" t="s">
        <v>5935</v>
      </c>
      <c r="C505" s="822" t="s">
        <v>5735</v>
      </c>
      <c r="D505" s="822" t="s">
        <v>6095</v>
      </c>
      <c r="E505" s="822" t="s">
        <v>6096</v>
      </c>
      <c r="F505" s="831"/>
      <c r="G505" s="831"/>
      <c r="H505" s="831"/>
      <c r="I505" s="831"/>
      <c r="J505" s="831"/>
      <c r="K505" s="831"/>
      <c r="L505" s="831"/>
      <c r="M505" s="831"/>
      <c r="N505" s="831">
        <v>39</v>
      </c>
      <c r="O505" s="831">
        <v>0</v>
      </c>
      <c r="P505" s="827"/>
      <c r="Q505" s="832">
        <v>0</v>
      </c>
    </row>
    <row r="506" spans="1:17" ht="14.45" customHeight="1" x14ac:dyDescent="0.2">
      <c r="A506" s="821" t="s">
        <v>576</v>
      </c>
      <c r="B506" s="822" t="s">
        <v>5935</v>
      </c>
      <c r="C506" s="822" t="s">
        <v>5735</v>
      </c>
      <c r="D506" s="822" t="s">
        <v>5791</v>
      </c>
      <c r="E506" s="822" t="s">
        <v>5792</v>
      </c>
      <c r="F506" s="831"/>
      <c r="G506" s="831"/>
      <c r="H506" s="831"/>
      <c r="I506" s="831"/>
      <c r="J506" s="831"/>
      <c r="K506" s="831"/>
      <c r="L506" s="831"/>
      <c r="M506" s="831"/>
      <c r="N506" s="831">
        <v>2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576</v>
      </c>
      <c r="B507" s="822" t="s">
        <v>5935</v>
      </c>
      <c r="C507" s="822" t="s">
        <v>5735</v>
      </c>
      <c r="D507" s="822" t="s">
        <v>6097</v>
      </c>
      <c r="E507" s="822" t="s">
        <v>6098</v>
      </c>
      <c r="F507" s="831"/>
      <c r="G507" s="831"/>
      <c r="H507" s="831"/>
      <c r="I507" s="831"/>
      <c r="J507" s="831"/>
      <c r="K507" s="831"/>
      <c r="L507" s="831"/>
      <c r="M507" s="831"/>
      <c r="N507" s="831">
        <v>13</v>
      </c>
      <c r="O507" s="831">
        <v>0</v>
      </c>
      <c r="P507" s="827"/>
      <c r="Q507" s="832">
        <v>0</v>
      </c>
    </row>
    <row r="508" spans="1:17" ht="14.45" customHeight="1" x14ac:dyDescent="0.2">
      <c r="A508" s="821" t="s">
        <v>576</v>
      </c>
      <c r="B508" s="822" t="s">
        <v>5935</v>
      </c>
      <c r="C508" s="822" t="s">
        <v>5735</v>
      </c>
      <c r="D508" s="822" t="s">
        <v>6099</v>
      </c>
      <c r="E508" s="822" t="s">
        <v>6100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576</v>
      </c>
      <c r="B509" s="822" t="s">
        <v>6101</v>
      </c>
      <c r="C509" s="822" t="s">
        <v>5735</v>
      </c>
      <c r="D509" s="822" t="s">
        <v>6102</v>
      </c>
      <c r="E509" s="822" t="s">
        <v>6103</v>
      </c>
      <c r="F509" s="831"/>
      <c r="G509" s="831"/>
      <c r="H509" s="831"/>
      <c r="I509" s="831"/>
      <c r="J509" s="831">
        <v>1</v>
      </c>
      <c r="K509" s="831">
        <v>0</v>
      </c>
      <c r="L509" s="831"/>
      <c r="M509" s="831">
        <v>0</v>
      </c>
      <c r="N509" s="831"/>
      <c r="O509" s="831"/>
      <c r="P509" s="827"/>
      <c r="Q509" s="832"/>
    </row>
    <row r="510" spans="1:17" ht="14.45" customHeight="1" x14ac:dyDescent="0.2">
      <c r="A510" s="821" t="s">
        <v>576</v>
      </c>
      <c r="B510" s="822" t="s">
        <v>6101</v>
      </c>
      <c r="C510" s="822" t="s">
        <v>5735</v>
      </c>
      <c r="D510" s="822" t="s">
        <v>6104</v>
      </c>
      <c r="E510" s="822" t="s">
        <v>6105</v>
      </c>
      <c r="F510" s="831"/>
      <c r="G510" s="831"/>
      <c r="H510" s="831"/>
      <c r="I510" s="831"/>
      <c r="J510" s="831">
        <v>1</v>
      </c>
      <c r="K510" s="831">
        <v>0</v>
      </c>
      <c r="L510" s="831"/>
      <c r="M510" s="831">
        <v>0</v>
      </c>
      <c r="N510" s="831"/>
      <c r="O510" s="831"/>
      <c r="P510" s="827"/>
      <c r="Q510" s="832"/>
    </row>
    <row r="511" spans="1:17" ht="14.45" customHeight="1" x14ac:dyDescent="0.2">
      <c r="A511" s="821" t="s">
        <v>6106</v>
      </c>
      <c r="B511" s="822" t="s">
        <v>5436</v>
      </c>
      <c r="C511" s="822" t="s">
        <v>5735</v>
      </c>
      <c r="D511" s="822" t="s">
        <v>5782</v>
      </c>
      <c r="E511" s="822" t="s">
        <v>5783</v>
      </c>
      <c r="F511" s="831">
        <v>1</v>
      </c>
      <c r="G511" s="831">
        <v>116</v>
      </c>
      <c r="H511" s="831"/>
      <c r="I511" s="831">
        <v>116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6107</v>
      </c>
      <c r="B512" s="822" t="s">
        <v>5436</v>
      </c>
      <c r="C512" s="822" t="s">
        <v>5735</v>
      </c>
      <c r="D512" s="822" t="s">
        <v>5750</v>
      </c>
      <c r="E512" s="822" t="s">
        <v>5751</v>
      </c>
      <c r="F512" s="831">
        <v>2</v>
      </c>
      <c r="G512" s="831">
        <v>356</v>
      </c>
      <c r="H512" s="831"/>
      <c r="I512" s="831">
        <v>178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6107</v>
      </c>
      <c r="B513" s="822" t="s">
        <v>5436</v>
      </c>
      <c r="C513" s="822" t="s">
        <v>5735</v>
      </c>
      <c r="D513" s="822" t="s">
        <v>5782</v>
      </c>
      <c r="E513" s="822" t="s">
        <v>5783</v>
      </c>
      <c r="F513" s="831"/>
      <c r="G513" s="831"/>
      <c r="H513" s="831"/>
      <c r="I513" s="831"/>
      <c r="J513" s="831">
        <v>1</v>
      </c>
      <c r="K513" s="831">
        <v>116</v>
      </c>
      <c r="L513" s="831">
        <v>1</v>
      </c>
      <c r="M513" s="831">
        <v>116</v>
      </c>
      <c r="N513" s="831"/>
      <c r="O513" s="831"/>
      <c r="P513" s="827"/>
      <c r="Q513" s="832"/>
    </row>
    <row r="514" spans="1:17" ht="14.45" customHeight="1" x14ac:dyDescent="0.2">
      <c r="A514" s="821" t="s">
        <v>6107</v>
      </c>
      <c r="B514" s="822" t="s">
        <v>5824</v>
      </c>
      <c r="C514" s="822" t="s">
        <v>5703</v>
      </c>
      <c r="D514" s="822" t="s">
        <v>5871</v>
      </c>
      <c r="E514" s="822" t="s">
        <v>5872</v>
      </c>
      <c r="F514" s="831">
        <v>2</v>
      </c>
      <c r="G514" s="831">
        <v>4025.14</v>
      </c>
      <c r="H514" s="831"/>
      <c r="I514" s="831">
        <v>2012.57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6107</v>
      </c>
      <c r="B515" s="822" t="s">
        <v>5824</v>
      </c>
      <c r="C515" s="822" t="s">
        <v>5703</v>
      </c>
      <c r="D515" s="822" t="s">
        <v>5836</v>
      </c>
      <c r="E515" s="822" t="s">
        <v>5837</v>
      </c>
      <c r="F515" s="831"/>
      <c r="G515" s="831"/>
      <c r="H515" s="831"/>
      <c r="I515" s="831"/>
      <c r="J515" s="831">
        <v>2</v>
      </c>
      <c r="K515" s="831">
        <v>5900.92</v>
      </c>
      <c r="L515" s="831">
        <v>1</v>
      </c>
      <c r="M515" s="831">
        <v>2950.46</v>
      </c>
      <c r="N515" s="831">
        <v>1</v>
      </c>
      <c r="O515" s="831">
        <v>2520.7600000000002</v>
      </c>
      <c r="P515" s="827">
        <v>0.42718084637649728</v>
      </c>
      <c r="Q515" s="832">
        <v>2520.7600000000002</v>
      </c>
    </row>
    <row r="516" spans="1:17" ht="14.45" customHeight="1" x14ac:dyDescent="0.2">
      <c r="A516" s="821" t="s">
        <v>6107</v>
      </c>
      <c r="B516" s="822" t="s">
        <v>5824</v>
      </c>
      <c r="C516" s="822" t="s">
        <v>5735</v>
      </c>
      <c r="D516" s="822" t="s">
        <v>5744</v>
      </c>
      <c r="E516" s="822" t="s">
        <v>5745</v>
      </c>
      <c r="F516" s="831">
        <v>1</v>
      </c>
      <c r="G516" s="831">
        <v>37</v>
      </c>
      <c r="H516" s="831"/>
      <c r="I516" s="831">
        <v>37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6107</v>
      </c>
      <c r="B517" s="822" t="s">
        <v>5824</v>
      </c>
      <c r="C517" s="822" t="s">
        <v>5735</v>
      </c>
      <c r="D517" s="822" t="s">
        <v>5752</v>
      </c>
      <c r="E517" s="822" t="s">
        <v>5753</v>
      </c>
      <c r="F517" s="831">
        <v>4</v>
      </c>
      <c r="G517" s="831">
        <v>712</v>
      </c>
      <c r="H517" s="831">
        <v>0.994413407821229</v>
      </c>
      <c r="I517" s="831">
        <v>178</v>
      </c>
      <c r="J517" s="831">
        <v>4</v>
      </c>
      <c r="K517" s="831">
        <v>716</v>
      </c>
      <c r="L517" s="831">
        <v>1</v>
      </c>
      <c r="M517" s="831">
        <v>179</v>
      </c>
      <c r="N517" s="831">
        <v>2</v>
      </c>
      <c r="O517" s="831">
        <v>360</v>
      </c>
      <c r="P517" s="827">
        <v>0.5027932960893855</v>
      </c>
      <c r="Q517" s="832">
        <v>180</v>
      </c>
    </row>
    <row r="518" spans="1:17" ht="14.45" customHeight="1" x14ac:dyDescent="0.2">
      <c r="A518" s="821" t="s">
        <v>6107</v>
      </c>
      <c r="B518" s="822" t="s">
        <v>5824</v>
      </c>
      <c r="C518" s="822" t="s">
        <v>5735</v>
      </c>
      <c r="D518" s="822" t="s">
        <v>5843</v>
      </c>
      <c r="E518" s="822" t="s">
        <v>5844</v>
      </c>
      <c r="F518" s="831"/>
      <c r="G518" s="831"/>
      <c r="H518" s="831"/>
      <c r="I518" s="831"/>
      <c r="J518" s="831">
        <v>15</v>
      </c>
      <c r="K518" s="831">
        <v>10725</v>
      </c>
      <c r="L518" s="831">
        <v>1</v>
      </c>
      <c r="M518" s="831">
        <v>715</v>
      </c>
      <c r="N518" s="831"/>
      <c r="O518" s="831"/>
      <c r="P518" s="827"/>
      <c r="Q518" s="832"/>
    </row>
    <row r="519" spans="1:17" ht="14.45" customHeight="1" x14ac:dyDescent="0.2">
      <c r="A519" s="821" t="s">
        <v>6107</v>
      </c>
      <c r="B519" s="822" t="s">
        <v>5824</v>
      </c>
      <c r="C519" s="822" t="s">
        <v>5735</v>
      </c>
      <c r="D519" s="822" t="s">
        <v>5849</v>
      </c>
      <c r="E519" s="822" t="s">
        <v>5850</v>
      </c>
      <c r="F519" s="831">
        <v>2</v>
      </c>
      <c r="G519" s="831">
        <v>258</v>
      </c>
      <c r="H519" s="831"/>
      <c r="I519" s="831">
        <v>129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6107</v>
      </c>
      <c r="B520" s="822" t="s">
        <v>5824</v>
      </c>
      <c r="C520" s="822" t="s">
        <v>5735</v>
      </c>
      <c r="D520" s="822" t="s">
        <v>5851</v>
      </c>
      <c r="E520" s="822" t="s">
        <v>5852</v>
      </c>
      <c r="F520" s="831">
        <v>2</v>
      </c>
      <c r="G520" s="831">
        <v>1448</v>
      </c>
      <c r="H520" s="831">
        <v>0.98907103825136611</v>
      </c>
      <c r="I520" s="831">
        <v>724</v>
      </c>
      <c r="J520" s="831">
        <v>2</v>
      </c>
      <c r="K520" s="831">
        <v>1464</v>
      </c>
      <c r="L520" s="831">
        <v>1</v>
      </c>
      <c r="M520" s="831">
        <v>732</v>
      </c>
      <c r="N520" s="831">
        <v>1</v>
      </c>
      <c r="O520" s="831">
        <v>741</v>
      </c>
      <c r="P520" s="827">
        <v>0.50614754098360659</v>
      </c>
      <c r="Q520" s="832">
        <v>741</v>
      </c>
    </row>
    <row r="521" spans="1:17" ht="14.45" customHeight="1" x14ac:dyDescent="0.2">
      <c r="A521" s="821" t="s">
        <v>6107</v>
      </c>
      <c r="B521" s="822" t="s">
        <v>5824</v>
      </c>
      <c r="C521" s="822" t="s">
        <v>5735</v>
      </c>
      <c r="D521" s="822" t="s">
        <v>5853</v>
      </c>
      <c r="E521" s="822" t="s">
        <v>5854</v>
      </c>
      <c r="F521" s="831">
        <v>50</v>
      </c>
      <c r="G521" s="831">
        <v>43950</v>
      </c>
      <c r="H521" s="831"/>
      <c r="I521" s="831">
        <v>879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6107</v>
      </c>
      <c r="B522" s="822" t="s">
        <v>5824</v>
      </c>
      <c r="C522" s="822" t="s">
        <v>5735</v>
      </c>
      <c r="D522" s="822" t="s">
        <v>5782</v>
      </c>
      <c r="E522" s="822" t="s">
        <v>5783</v>
      </c>
      <c r="F522" s="831">
        <v>9</v>
      </c>
      <c r="G522" s="831">
        <v>1044</v>
      </c>
      <c r="H522" s="831">
        <v>0.6</v>
      </c>
      <c r="I522" s="831">
        <v>116</v>
      </c>
      <c r="J522" s="831">
        <v>15</v>
      </c>
      <c r="K522" s="831">
        <v>1740</v>
      </c>
      <c r="L522" s="831">
        <v>1</v>
      </c>
      <c r="M522" s="831">
        <v>116</v>
      </c>
      <c r="N522" s="831">
        <v>10</v>
      </c>
      <c r="O522" s="831">
        <v>1170</v>
      </c>
      <c r="P522" s="827">
        <v>0.67241379310344829</v>
      </c>
      <c r="Q522" s="832">
        <v>117</v>
      </c>
    </row>
    <row r="523" spans="1:17" ht="14.45" customHeight="1" x14ac:dyDescent="0.2">
      <c r="A523" s="821" t="s">
        <v>6107</v>
      </c>
      <c r="B523" s="822" t="s">
        <v>5824</v>
      </c>
      <c r="C523" s="822" t="s">
        <v>5735</v>
      </c>
      <c r="D523" s="822" t="s">
        <v>5863</v>
      </c>
      <c r="E523" s="822" t="s">
        <v>5864</v>
      </c>
      <c r="F523" s="831">
        <v>1</v>
      </c>
      <c r="G523" s="831">
        <v>3832</v>
      </c>
      <c r="H523" s="831"/>
      <c r="I523" s="831">
        <v>3832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6107</v>
      </c>
      <c r="B524" s="822" t="s">
        <v>5824</v>
      </c>
      <c r="C524" s="822" t="s">
        <v>5735</v>
      </c>
      <c r="D524" s="822" t="s">
        <v>5865</v>
      </c>
      <c r="E524" s="822" t="s">
        <v>5866</v>
      </c>
      <c r="F524" s="831">
        <v>5</v>
      </c>
      <c r="G524" s="831">
        <v>9725</v>
      </c>
      <c r="H524" s="831">
        <v>2.4935897435897436</v>
      </c>
      <c r="I524" s="831">
        <v>1945</v>
      </c>
      <c r="J524" s="831">
        <v>2</v>
      </c>
      <c r="K524" s="831">
        <v>3900</v>
      </c>
      <c r="L524" s="831">
        <v>1</v>
      </c>
      <c r="M524" s="831">
        <v>1950</v>
      </c>
      <c r="N524" s="831">
        <v>1</v>
      </c>
      <c r="O524" s="831">
        <v>1954</v>
      </c>
      <c r="P524" s="827">
        <v>0.50102564102564107</v>
      </c>
      <c r="Q524" s="832">
        <v>1954</v>
      </c>
    </row>
    <row r="525" spans="1:17" ht="14.45" customHeight="1" x14ac:dyDescent="0.2">
      <c r="A525" s="821" t="s">
        <v>6108</v>
      </c>
      <c r="B525" s="822" t="s">
        <v>5824</v>
      </c>
      <c r="C525" s="822" t="s">
        <v>5735</v>
      </c>
      <c r="D525" s="822" t="s">
        <v>5752</v>
      </c>
      <c r="E525" s="822" t="s">
        <v>5753</v>
      </c>
      <c r="F525" s="831">
        <v>1</v>
      </c>
      <c r="G525" s="831">
        <v>178</v>
      </c>
      <c r="H525" s="831"/>
      <c r="I525" s="831">
        <v>178</v>
      </c>
      <c r="J525" s="831"/>
      <c r="K525" s="831"/>
      <c r="L525" s="831"/>
      <c r="M525" s="831"/>
      <c r="N525" s="831">
        <v>1</v>
      </c>
      <c r="O525" s="831">
        <v>180</v>
      </c>
      <c r="P525" s="827"/>
      <c r="Q525" s="832">
        <v>180</v>
      </c>
    </row>
    <row r="526" spans="1:17" ht="14.45" customHeight="1" x14ac:dyDescent="0.2">
      <c r="A526" s="821" t="s">
        <v>6108</v>
      </c>
      <c r="B526" s="822" t="s">
        <v>5824</v>
      </c>
      <c r="C526" s="822" t="s">
        <v>5735</v>
      </c>
      <c r="D526" s="822" t="s">
        <v>5853</v>
      </c>
      <c r="E526" s="822" t="s">
        <v>5854</v>
      </c>
      <c r="F526" s="831"/>
      <c r="G526" s="831"/>
      <c r="H526" s="831"/>
      <c r="I526" s="831"/>
      <c r="J526" s="831"/>
      <c r="K526" s="831"/>
      <c r="L526" s="831"/>
      <c r="M526" s="831"/>
      <c r="N526" s="831">
        <v>10</v>
      </c>
      <c r="O526" s="831">
        <v>8820</v>
      </c>
      <c r="P526" s="827"/>
      <c r="Q526" s="832">
        <v>882</v>
      </c>
    </row>
    <row r="527" spans="1:17" ht="14.45" customHeight="1" x14ac:dyDescent="0.2">
      <c r="A527" s="821" t="s">
        <v>6108</v>
      </c>
      <c r="B527" s="822" t="s">
        <v>5824</v>
      </c>
      <c r="C527" s="822" t="s">
        <v>5735</v>
      </c>
      <c r="D527" s="822" t="s">
        <v>5857</v>
      </c>
      <c r="E527" s="822" t="s">
        <v>5858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360</v>
      </c>
      <c r="P527" s="827"/>
      <c r="Q527" s="832">
        <v>360</v>
      </c>
    </row>
    <row r="528" spans="1:17" ht="14.45" customHeight="1" x14ac:dyDescent="0.2">
      <c r="A528" s="821" t="s">
        <v>6108</v>
      </c>
      <c r="B528" s="822" t="s">
        <v>5824</v>
      </c>
      <c r="C528" s="822" t="s">
        <v>5735</v>
      </c>
      <c r="D528" s="822" t="s">
        <v>5859</v>
      </c>
      <c r="E528" s="822" t="s">
        <v>5860</v>
      </c>
      <c r="F528" s="831"/>
      <c r="G528" s="831"/>
      <c r="H528" s="831"/>
      <c r="I528" s="831"/>
      <c r="J528" s="831">
        <v>1</v>
      </c>
      <c r="K528" s="831">
        <v>707</v>
      </c>
      <c r="L528" s="831">
        <v>1</v>
      </c>
      <c r="M528" s="831">
        <v>707</v>
      </c>
      <c r="N528" s="831"/>
      <c r="O528" s="831"/>
      <c r="P528" s="827"/>
      <c r="Q528" s="832"/>
    </row>
    <row r="529" spans="1:17" ht="14.45" customHeight="1" x14ac:dyDescent="0.2">
      <c r="A529" s="821" t="s">
        <v>6108</v>
      </c>
      <c r="B529" s="822" t="s">
        <v>5824</v>
      </c>
      <c r="C529" s="822" t="s">
        <v>5735</v>
      </c>
      <c r="D529" s="822" t="s">
        <v>5782</v>
      </c>
      <c r="E529" s="822" t="s">
        <v>5783</v>
      </c>
      <c r="F529" s="831"/>
      <c r="G529" s="831"/>
      <c r="H529" s="831"/>
      <c r="I529" s="831"/>
      <c r="J529" s="831">
        <v>1</v>
      </c>
      <c r="K529" s="831">
        <v>116</v>
      </c>
      <c r="L529" s="831">
        <v>1</v>
      </c>
      <c r="M529" s="831">
        <v>116</v>
      </c>
      <c r="N529" s="831"/>
      <c r="O529" s="831"/>
      <c r="P529" s="827"/>
      <c r="Q529" s="832"/>
    </row>
    <row r="530" spans="1:17" ht="14.45" customHeight="1" x14ac:dyDescent="0.2">
      <c r="A530" s="821" t="s">
        <v>6108</v>
      </c>
      <c r="B530" s="822" t="s">
        <v>5824</v>
      </c>
      <c r="C530" s="822" t="s">
        <v>5735</v>
      </c>
      <c r="D530" s="822" t="s">
        <v>5865</v>
      </c>
      <c r="E530" s="822" t="s">
        <v>5866</v>
      </c>
      <c r="F530" s="831"/>
      <c r="G530" s="831"/>
      <c r="H530" s="831"/>
      <c r="I530" s="831"/>
      <c r="J530" s="831"/>
      <c r="K530" s="831"/>
      <c r="L530" s="831"/>
      <c r="M530" s="831"/>
      <c r="N530" s="831">
        <v>1</v>
      </c>
      <c r="O530" s="831">
        <v>1954</v>
      </c>
      <c r="P530" s="827"/>
      <c r="Q530" s="832">
        <v>1954</v>
      </c>
    </row>
    <row r="531" spans="1:17" ht="14.45" customHeight="1" x14ac:dyDescent="0.2">
      <c r="A531" s="821" t="s">
        <v>6109</v>
      </c>
      <c r="B531" s="822" t="s">
        <v>5436</v>
      </c>
      <c r="C531" s="822" t="s">
        <v>5735</v>
      </c>
      <c r="D531" s="822" t="s">
        <v>5744</v>
      </c>
      <c r="E531" s="822" t="s">
        <v>5745</v>
      </c>
      <c r="F531" s="831">
        <v>1</v>
      </c>
      <c r="G531" s="831">
        <v>37</v>
      </c>
      <c r="H531" s="831"/>
      <c r="I531" s="831">
        <v>37</v>
      </c>
      <c r="J531" s="831"/>
      <c r="K531" s="831"/>
      <c r="L531" s="831"/>
      <c r="M531" s="831"/>
      <c r="N531" s="831">
        <v>2</v>
      </c>
      <c r="O531" s="831">
        <v>76</v>
      </c>
      <c r="P531" s="827"/>
      <c r="Q531" s="832">
        <v>38</v>
      </c>
    </row>
    <row r="532" spans="1:17" ht="14.45" customHeight="1" x14ac:dyDescent="0.2">
      <c r="A532" s="821" t="s">
        <v>6109</v>
      </c>
      <c r="B532" s="822" t="s">
        <v>5436</v>
      </c>
      <c r="C532" s="822" t="s">
        <v>5735</v>
      </c>
      <c r="D532" s="822" t="s">
        <v>5750</v>
      </c>
      <c r="E532" s="822" t="s">
        <v>5751</v>
      </c>
      <c r="F532" s="831"/>
      <c r="G532" s="831"/>
      <c r="H532" s="831"/>
      <c r="I532" s="831"/>
      <c r="J532" s="831">
        <v>1</v>
      </c>
      <c r="K532" s="831">
        <v>179</v>
      </c>
      <c r="L532" s="831">
        <v>1</v>
      </c>
      <c r="M532" s="831">
        <v>179</v>
      </c>
      <c r="N532" s="831">
        <v>1</v>
      </c>
      <c r="O532" s="831">
        <v>180</v>
      </c>
      <c r="P532" s="827">
        <v>1.005586592178771</v>
      </c>
      <c r="Q532" s="832">
        <v>180</v>
      </c>
    </row>
    <row r="533" spans="1:17" ht="14.45" customHeight="1" x14ac:dyDescent="0.2">
      <c r="A533" s="821" t="s">
        <v>6109</v>
      </c>
      <c r="B533" s="822" t="s">
        <v>5436</v>
      </c>
      <c r="C533" s="822" t="s">
        <v>5735</v>
      </c>
      <c r="D533" s="822" t="s">
        <v>5774</v>
      </c>
      <c r="E533" s="822" t="s">
        <v>5775</v>
      </c>
      <c r="F533" s="831">
        <v>1</v>
      </c>
      <c r="G533" s="831">
        <v>355</v>
      </c>
      <c r="H533" s="831">
        <v>0.99162011173184361</v>
      </c>
      <c r="I533" s="831">
        <v>355</v>
      </c>
      <c r="J533" s="831">
        <v>1</v>
      </c>
      <c r="K533" s="831">
        <v>358</v>
      </c>
      <c r="L533" s="831">
        <v>1</v>
      </c>
      <c r="M533" s="831">
        <v>358</v>
      </c>
      <c r="N533" s="831"/>
      <c r="O533" s="831"/>
      <c r="P533" s="827"/>
      <c r="Q533" s="832"/>
    </row>
    <row r="534" spans="1:17" ht="14.45" customHeight="1" x14ac:dyDescent="0.2">
      <c r="A534" s="821" t="s">
        <v>6109</v>
      </c>
      <c r="B534" s="822" t="s">
        <v>5436</v>
      </c>
      <c r="C534" s="822" t="s">
        <v>5735</v>
      </c>
      <c r="D534" s="822" t="s">
        <v>5782</v>
      </c>
      <c r="E534" s="822" t="s">
        <v>5783</v>
      </c>
      <c r="F534" s="831">
        <v>1</v>
      </c>
      <c r="G534" s="831">
        <v>116</v>
      </c>
      <c r="H534" s="831"/>
      <c r="I534" s="831">
        <v>116</v>
      </c>
      <c r="J534" s="831"/>
      <c r="K534" s="831"/>
      <c r="L534" s="831"/>
      <c r="M534" s="831"/>
      <c r="N534" s="831">
        <v>1</v>
      </c>
      <c r="O534" s="831">
        <v>117</v>
      </c>
      <c r="P534" s="827"/>
      <c r="Q534" s="832">
        <v>117</v>
      </c>
    </row>
    <row r="535" spans="1:17" ht="14.45" customHeight="1" x14ac:dyDescent="0.2">
      <c r="A535" s="821" t="s">
        <v>6109</v>
      </c>
      <c r="B535" s="822" t="s">
        <v>5824</v>
      </c>
      <c r="C535" s="822" t="s">
        <v>5735</v>
      </c>
      <c r="D535" s="822" t="s">
        <v>5752</v>
      </c>
      <c r="E535" s="822" t="s">
        <v>5753</v>
      </c>
      <c r="F535" s="831"/>
      <c r="G535" s="831"/>
      <c r="H535" s="831"/>
      <c r="I535" s="831"/>
      <c r="J535" s="831">
        <v>1</v>
      </c>
      <c r="K535" s="831">
        <v>179</v>
      </c>
      <c r="L535" s="831">
        <v>1</v>
      </c>
      <c r="M535" s="831">
        <v>179</v>
      </c>
      <c r="N535" s="831"/>
      <c r="O535" s="831"/>
      <c r="P535" s="827"/>
      <c r="Q535" s="832"/>
    </row>
    <row r="536" spans="1:17" ht="14.45" customHeight="1" x14ac:dyDescent="0.2">
      <c r="A536" s="821" t="s">
        <v>6110</v>
      </c>
      <c r="B536" s="822" t="s">
        <v>5436</v>
      </c>
      <c r="C536" s="822" t="s">
        <v>5437</v>
      </c>
      <c r="D536" s="822" t="s">
        <v>5535</v>
      </c>
      <c r="E536" s="822" t="s">
        <v>758</v>
      </c>
      <c r="F536" s="831"/>
      <c r="G536" s="831"/>
      <c r="H536" s="831"/>
      <c r="I536" s="831"/>
      <c r="J536" s="831">
        <v>0.5</v>
      </c>
      <c r="K536" s="831">
        <v>262.89999999999998</v>
      </c>
      <c r="L536" s="831">
        <v>1</v>
      </c>
      <c r="M536" s="831">
        <v>525.79999999999995</v>
      </c>
      <c r="N536" s="831"/>
      <c r="O536" s="831"/>
      <c r="P536" s="827"/>
      <c r="Q536" s="832"/>
    </row>
    <row r="537" spans="1:17" ht="14.45" customHeight="1" x14ac:dyDescent="0.2">
      <c r="A537" s="821" t="s">
        <v>6110</v>
      </c>
      <c r="B537" s="822" t="s">
        <v>5436</v>
      </c>
      <c r="C537" s="822" t="s">
        <v>5437</v>
      </c>
      <c r="D537" s="822" t="s">
        <v>5536</v>
      </c>
      <c r="E537" s="822" t="s">
        <v>758</v>
      </c>
      <c r="F537" s="831"/>
      <c r="G537" s="831"/>
      <c r="H537" s="831"/>
      <c r="I537" s="831"/>
      <c r="J537" s="831">
        <v>1</v>
      </c>
      <c r="K537" s="831">
        <v>218.9</v>
      </c>
      <c r="L537" s="831">
        <v>1</v>
      </c>
      <c r="M537" s="831">
        <v>218.9</v>
      </c>
      <c r="N537" s="831"/>
      <c r="O537" s="831"/>
      <c r="P537" s="827"/>
      <c r="Q537" s="832"/>
    </row>
    <row r="538" spans="1:17" ht="14.45" customHeight="1" x14ac:dyDescent="0.2">
      <c r="A538" s="821" t="s">
        <v>6110</v>
      </c>
      <c r="B538" s="822" t="s">
        <v>5436</v>
      </c>
      <c r="C538" s="822" t="s">
        <v>5437</v>
      </c>
      <c r="D538" s="822" t="s">
        <v>5537</v>
      </c>
      <c r="E538" s="822" t="s">
        <v>758</v>
      </c>
      <c r="F538" s="831"/>
      <c r="G538" s="831"/>
      <c r="H538" s="831"/>
      <c r="I538" s="831"/>
      <c r="J538" s="831">
        <v>3</v>
      </c>
      <c r="K538" s="831">
        <v>237.6</v>
      </c>
      <c r="L538" s="831">
        <v>1</v>
      </c>
      <c r="M538" s="831">
        <v>79.2</v>
      </c>
      <c r="N538" s="831"/>
      <c r="O538" s="831"/>
      <c r="P538" s="827"/>
      <c r="Q538" s="832"/>
    </row>
    <row r="539" spans="1:17" ht="14.45" customHeight="1" x14ac:dyDescent="0.2">
      <c r="A539" s="821" t="s">
        <v>6110</v>
      </c>
      <c r="B539" s="822" t="s">
        <v>5436</v>
      </c>
      <c r="C539" s="822" t="s">
        <v>5437</v>
      </c>
      <c r="D539" s="822" t="s">
        <v>5638</v>
      </c>
      <c r="E539" s="822" t="s">
        <v>2512</v>
      </c>
      <c r="F539" s="831"/>
      <c r="G539" s="831"/>
      <c r="H539" s="831"/>
      <c r="I539" s="831"/>
      <c r="J539" s="831">
        <v>1</v>
      </c>
      <c r="K539" s="831">
        <v>474.27</v>
      </c>
      <c r="L539" s="831">
        <v>1</v>
      </c>
      <c r="M539" s="831">
        <v>474.27</v>
      </c>
      <c r="N539" s="831"/>
      <c r="O539" s="831"/>
      <c r="P539" s="827"/>
      <c r="Q539" s="832"/>
    </row>
    <row r="540" spans="1:17" ht="14.45" customHeight="1" x14ac:dyDescent="0.2">
      <c r="A540" s="821" t="s">
        <v>6110</v>
      </c>
      <c r="B540" s="822" t="s">
        <v>5436</v>
      </c>
      <c r="C540" s="822" t="s">
        <v>5735</v>
      </c>
      <c r="D540" s="822" t="s">
        <v>5750</v>
      </c>
      <c r="E540" s="822" t="s">
        <v>5751</v>
      </c>
      <c r="F540" s="831"/>
      <c r="G540" s="831"/>
      <c r="H540" s="831"/>
      <c r="I540" s="831"/>
      <c r="J540" s="831">
        <v>1</v>
      </c>
      <c r="K540" s="831">
        <v>179</v>
      </c>
      <c r="L540" s="831">
        <v>1</v>
      </c>
      <c r="M540" s="831">
        <v>179</v>
      </c>
      <c r="N540" s="831"/>
      <c r="O540" s="831"/>
      <c r="P540" s="827"/>
      <c r="Q540" s="832"/>
    </row>
    <row r="541" spans="1:17" ht="14.45" customHeight="1" x14ac:dyDescent="0.2">
      <c r="A541" s="821" t="s">
        <v>6110</v>
      </c>
      <c r="B541" s="822" t="s">
        <v>5436</v>
      </c>
      <c r="C541" s="822" t="s">
        <v>5735</v>
      </c>
      <c r="D541" s="822" t="s">
        <v>5758</v>
      </c>
      <c r="E541" s="822" t="s">
        <v>5759</v>
      </c>
      <c r="F541" s="831"/>
      <c r="G541" s="831"/>
      <c r="H541" s="831"/>
      <c r="I541" s="831"/>
      <c r="J541" s="831">
        <v>2</v>
      </c>
      <c r="K541" s="831">
        <v>490</v>
      </c>
      <c r="L541" s="831">
        <v>1</v>
      </c>
      <c r="M541" s="831">
        <v>245</v>
      </c>
      <c r="N541" s="831"/>
      <c r="O541" s="831"/>
      <c r="P541" s="827"/>
      <c r="Q541" s="832"/>
    </row>
    <row r="542" spans="1:17" ht="14.45" customHeight="1" x14ac:dyDescent="0.2">
      <c r="A542" s="821" t="s">
        <v>6110</v>
      </c>
      <c r="B542" s="822" t="s">
        <v>5436</v>
      </c>
      <c r="C542" s="822" t="s">
        <v>5735</v>
      </c>
      <c r="D542" s="822" t="s">
        <v>5774</v>
      </c>
      <c r="E542" s="822" t="s">
        <v>5775</v>
      </c>
      <c r="F542" s="831"/>
      <c r="G542" s="831"/>
      <c r="H542" s="831"/>
      <c r="I542" s="831"/>
      <c r="J542" s="831">
        <v>1</v>
      </c>
      <c r="K542" s="831">
        <v>358</v>
      </c>
      <c r="L542" s="831">
        <v>1</v>
      </c>
      <c r="M542" s="831">
        <v>358</v>
      </c>
      <c r="N542" s="831"/>
      <c r="O542" s="831"/>
      <c r="P542" s="827"/>
      <c r="Q542" s="832"/>
    </row>
    <row r="543" spans="1:17" ht="14.45" customHeight="1" x14ac:dyDescent="0.2">
      <c r="A543" s="821" t="s">
        <v>6111</v>
      </c>
      <c r="B543" s="822" t="s">
        <v>5436</v>
      </c>
      <c r="C543" s="822" t="s">
        <v>5735</v>
      </c>
      <c r="D543" s="822" t="s">
        <v>5774</v>
      </c>
      <c r="E543" s="822" t="s">
        <v>5775</v>
      </c>
      <c r="F543" s="831"/>
      <c r="G543" s="831"/>
      <c r="H543" s="831"/>
      <c r="I543" s="831"/>
      <c r="J543" s="831">
        <v>1</v>
      </c>
      <c r="K543" s="831">
        <v>358</v>
      </c>
      <c r="L543" s="831">
        <v>1</v>
      </c>
      <c r="M543" s="831">
        <v>358</v>
      </c>
      <c r="N543" s="831"/>
      <c r="O543" s="831"/>
      <c r="P543" s="827"/>
      <c r="Q543" s="832"/>
    </row>
    <row r="544" spans="1:17" ht="14.45" customHeight="1" x14ac:dyDescent="0.2">
      <c r="A544" s="821" t="s">
        <v>6111</v>
      </c>
      <c r="B544" s="822" t="s">
        <v>5436</v>
      </c>
      <c r="C544" s="822" t="s">
        <v>5735</v>
      </c>
      <c r="D544" s="822" t="s">
        <v>5782</v>
      </c>
      <c r="E544" s="822" t="s">
        <v>5783</v>
      </c>
      <c r="F544" s="831"/>
      <c r="G544" s="831"/>
      <c r="H544" s="831"/>
      <c r="I544" s="831"/>
      <c r="J544" s="831">
        <v>1</v>
      </c>
      <c r="K544" s="831">
        <v>116</v>
      </c>
      <c r="L544" s="831">
        <v>1</v>
      </c>
      <c r="M544" s="831">
        <v>116</v>
      </c>
      <c r="N544" s="831"/>
      <c r="O544" s="831"/>
      <c r="P544" s="827"/>
      <c r="Q544" s="832"/>
    </row>
    <row r="545" spans="1:17" ht="14.45" customHeight="1" x14ac:dyDescent="0.2">
      <c r="A545" s="821" t="s">
        <v>6111</v>
      </c>
      <c r="B545" s="822" t="s">
        <v>5824</v>
      </c>
      <c r="C545" s="822" t="s">
        <v>5703</v>
      </c>
      <c r="D545" s="822" t="s">
        <v>5832</v>
      </c>
      <c r="E545" s="822" t="s">
        <v>5833</v>
      </c>
      <c r="F545" s="831">
        <v>4</v>
      </c>
      <c r="G545" s="831">
        <v>4087.08</v>
      </c>
      <c r="H545" s="831"/>
      <c r="I545" s="831">
        <v>1021.77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6111</v>
      </c>
      <c r="B546" s="822" t="s">
        <v>5824</v>
      </c>
      <c r="C546" s="822" t="s">
        <v>5703</v>
      </c>
      <c r="D546" s="822" t="s">
        <v>5836</v>
      </c>
      <c r="E546" s="822" t="s">
        <v>5837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2520.7600000000002</v>
      </c>
      <c r="P546" s="827"/>
      <c r="Q546" s="832">
        <v>2520.7600000000002</v>
      </c>
    </row>
    <row r="547" spans="1:17" ht="14.45" customHeight="1" x14ac:dyDescent="0.2">
      <c r="A547" s="821" t="s">
        <v>6111</v>
      </c>
      <c r="B547" s="822" t="s">
        <v>5824</v>
      </c>
      <c r="C547" s="822" t="s">
        <v>5703</v>
      </c>
      <c r="D547" s="822" t="s">
        <v>5838</v>
      </c>
      <c r="E547" s="822" t="s">
        <v>5839</v>
      </c>
      <c r="F547" s="831"/>
      <c r="G547" s="831"/>
      <c r="H547" s="831"/>
      <c r="I547" s="831"/>
      <c r="J547" s="831">
        <v>2</v>
      </c>
      <c r="K547" s="831">
        <v>3133.16</v>
      </c>
      <c r="L547" s="831">
        <v>1</v>
      </c>
      <c r="M547" s="831">
        <v>1566.58</v>
      </c>
      <c r="N547" s="831">
        <v>2</v>
      </c>
      <c r="O547" s="831">
        <v>2035.5</v>
      </c>
      <c r="P547" s="827">
        <v>0.64966359841182708</v>
      </c>
      <c r="Q547" s="832">
        <v>1017.75</v>
      </c>
    </row>
    <row r="548" spans="1:17" ht="14.45" customHeight="1" x14ac:dyDescent="0.2">
      <c r="A548" s="821" t="s">
        <v>6111</v>
      </c>
      <c r="B548" s="822" t="s">
        <v>5824</v>
      </c>
      <c r="C548" s="822" t="s">
        <v>5735</v>
      </c>
      <c r="D548" s="822" t="s">
        <v>5744</v>
      </c>
      <c r="E548" s="822" t="s">
        <v>5745</v>
      </c>
      <c r="F548" s="831">
        <v>4</v>
      </c>
      <c r="G548" s="831">
        <v>148</v>
      </c>
      <c r="H548" s="831">
        <v>3.8947368421052633</v>
      </c>
      <c r="I548" s="831">
        <v>37</v>
      </c>
      <c r="J548" s="831">
        <v>1</v>
      </c>
      <c r="K548" s="831">
        <v>38</v>
      </c>
      <c r="L548" s="831">
        <v>1</v>
      </c>
      <c r="M548" s="831">
        <v>38</v>
      </c>
      <c r="N548" s="831"/>
      <c r="O548" s="831"/>
      <c r="P548" s="827"/>
      <c r="Q548" s="832"/>
    </row>
    <row r="549" spans="1:17" ht="14.45" customHeight="1" x14ac:dyDescent="0.2">
      <c r="A549" s="821" t="s">
        <v>6111</v>
      </c>
      <c r="B549" s="822" t="s">
        <v>5824</v>
      </c>
      <c r="C549" s="822" t="s">
        <v>5735</v>
      </c>
      <c r="D549" s="822" t="s">
        <v>5752</v>
      </c>
      <c r="E549" s="822" t="s">
        <v>5753</v>
      </c>
      <c r="F549" s="831">
        <v>8</v>
      </c>
      <c r="G549" s="831">
        <v>1424</v>
      </c>
      <c r="H549" s="831">
        <v>0.88392302917442578</v>
      </c>
      <c r="I549" s="831">
        <v>178</v>
      </c>
      <c r="J549" s="831">
        <v>9</v>
      </c>
      <c r="K549" s="831">
        <v>1611</v>
      </c>
      <c r="L549" s="831">
        <v>1</v>
      </c>
      <c r="M549" s="831">
        <v>179</v>
      </c>
      <c r="N549" s="831">
        <v>8</v>
      </c>
      <c r="O549" s="831">
        <v>1440</v>
      </c>
      <c r="P549" s="827">
        <v>0.8938547486033519</v>
      </c>
      <c r="Q549" s="832">
        <v>180</v>
      </c>
    </row>
    <row r="550" spans="1:17" ht="14.45" customHeight="1" x14ac:dyDescent="0.2">
      <c r="A550" s="821" t="s">
        <v>6111</v>
      </c>
      <c r="B550" s="822" t="s">
        <v>5824</v>
      </c>
      <c r="C550" s="822" t="s">
        <v>5735</v>
      </c>
      <c r="D550" s="822" t="s">
        <v>5841</v>
      </c>
      <c r="E550" s="822" t="s">
        <v>5842</v>
      </c>
      <c r="F550" s="831">
        <v>2</v>
      </c>
      <c r="G550" s="831">
        <v>2486</v>
      </c>
      <c r="H550" s="831">
        <v>0.99679230152365672</v>
      </c>
      <c r="I550" s="831">
        <v>1243</v>
      </c>
      <c r="J550" s="831">
        <v>2</v>
      </c>
      <c r="K550" s="831">
        <v>2494</v>
      </c>
      <c r="L550" s="831">
        <v>1</v>
      </c>
      <c r="M550" s="831">
        <v>1247</v>
      </c>
      <c r="N550" s="831">
        <v>2</v>
      </c>
      <c r="O550" s="831">
        <v>2502</v>
      </c>
      <c r="P550" s="827">
        <v>1.0032076984763432</v>
      </c>
      <c r="Q550" s="832">
        <v>1251</v>
      </c>
    </row>
    <row r="551" spans="1:17" ht="14.45" customHeight="1" x14ac:dyDescent="0.2">
      <c r="A551" s="821" t="s">
        <v>6111</v>
      </c>
      <c r="B551" s="822" t="s">
        <v>5824</v>
      </c>
      <c r="C551" s="822" t="s">
        <v>5735</v>
      </c>
      <c r="D551" s="822" t="s">
        <v>5843</v>
      </c>
      <c r="E551" s="822" t="s">
        <v>5844</v>
      </c>
      <c r="F551" s="831">
        <v>109</v>
      </c>
      <c r="G551" s="831">
        <v>77935</v>
      </c>
      <c r="H551" s="831">
        <v>1.5352112676056338</v>
      </c>
      <c r="I551" s="831">
        <v>715</v>
      </c>
      <c r="J551" s="831">
        <v>71</v>
      </c>
      <c r="K551" s="831">
        <v>50765</v>
      </c>
      <c r="L551" s="831">
        <v>1</v>
      </c>
      <c r="M551" s="831">
        <v>715</v>
      </c>
      <c r="N551" s="831">
        <v>58</v>
      </c>
      <c r="O551" s="831">
        <v>41528</v>
      </c>
      <c r="P551" s="827">
        <v>0.81804392790308278</v>
      </c>
      <c r="Q551" s="832">
        <v>716</v>
      </c>
    </row>
    <row r="552" spans="1:17" ht="14.45" customHeight="1" x14ac:dyDescent="0.2">
      <c r="A552" s="821" t="s">
        <v>6111</v>
      </c>
      <c r="B552" s="822" t="s">
        <v>5824</v>
      </c>
      <c r="C552" s="822" t="s">
        <v>5735</v>
      </c>
      <c r="D552" s="822" t="s">
        <v>5849</v>
      </c>
      <c r="E552" s="822" t="s">
        <v>5850</v>
      </c>
      <c r="F552" s="831">
        <v>3</v>
      </c>
      <c r="G552" s="831">
        <v>387</v>
      </c>
      <c r="H552" s="831">
        <v>0.74423076923076925</v>
      </c>
      <c r="I552" s="831">
        <v>129</v>
      </c>
      <c r="J552" s="831">
        <v>4</v>
      </c>
      <c r="K552" s="831">
        <v>520</v>
      </c>
      <c r="L552" s="831">
        <v>1</v>
      </c>
      <c r="M552" s="831">
        <v>130</v>
      </c>
      <c r="N552" s="831">
        <v>6</v>
      </c>
      <c r="O552" s="831">
        <v>786</v>
      </c>
      <c r="P552" s="827">
        <v>1.5115384615384615</v>
      </c>
      <c r="Q552" s="832">
        <v>131</v>
      </c>
    </row>
    <row r="553" spans="1:17" ht="14.45" customHeight="1" x14ac:dyDescent="0.2">
      <c r="A553" s="821" t="s">
        <v>6111</v>
      </c>
      <c r="B553" s="822" t="s">
        <v>5824</v>
      </c>
      <c r="C553" s="822" t="s">
        <v>5735</v>
      </c>
      <c r="D553" s="822" t="s">
        <v>5851</v>
      </c>
      <c r="E553" s="822" t="s">
        <v>5852</v>
      </c>
      <c r="F553" s="831">
        <v>4</v>
      </c>
      <c r="G553" s="831">
        <v>2896</v>
      </c>
      <c r="H553" s="831">
        <v>1.9781420765027322</v>
      </c>
      <c r="I553" s="831">
        <v>724</v>
      </c>
      <c r="J553" s="831">
        <v>2</v>
      </c>
      <c r="K553" s="831">
        <v>1464</v>
      </c>
      <c r="L553" s="831">
        <v>1</v>
      </c>
      <c r="M553" s="831">
        <v>732</v>
      </c>
      <c r="N553" s="831">
        <v>3</v>
      </c>
      <c r="O553" s="831">
        <v>2223</v>
      </c>
      <c r="P553" s="827">
        <v>1.5184426229508197</v>
      </c>
      <c r="Q553" s="832">
        <v>741</v>
      </c>
    </row>
    <row r="554" spans="1:17" ht="14.45" customHeight="1" x14ac:dyDescent="0.2">
      <c r="A554" s="821" t="s">
        <v>6111</v>
      </c>
      <c r="B554" s="822" t="s">
        <v>5824</v>
      </c>
      <c r="C554" s="822" t="s">
        <v>5735</v>
      </c>
      <c r="D554" s="822" t="s">
        <v>5853</v>
      </c>
      <c r="E554" s="822" t="s">
        <v>5854</v>
      </c>
      <c r="F554" s="831">
        <v>20</v>
      </c>
      <c r="G554" s="831">
        <v>17580</v>
      </c>
      <c r="H554" s="831"/>
      <c r="I554" s="831">
        <v>879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6111</v>
      </c>
      <c r="B555" s="822" t="s">
        <v>5824</v>
      </c>
      <c r="C555" s="822" t="s">
        <v>5735</v>
      </c>
      <c r="D555" s="822" t="s">
        <v>5857</v>
      </c>
      <c r="E555" s="822" t="s">
        <v>5858</v>
      </c>
      <c r="F555" s="831">
        <v>1</v>
      </c>
      <c r="G555" s="831">
        <v>355</v>
      </c>
      <c r="H555" s="831">
        <v>0.49581005586592181</v>
      </c>
      <c r="I555" s="831">
        <v>355</v>
      </c>
      <c r="J555" s="831">
        <v>2</v>
      </c>
      <c r="K555" s="831">
        <v>716</v>
      </c>
      <c r="L555" s="831">
        <v>1</v>
      </c>
      <c r="M555" s="831">
        <v>358</v>
      </c>
      <c r="N555" s="831">
        <v>4</v>
      </c>
      <c r="O555" s="831">
        <v>1440</v>
      </c>
      <c r="P555" s="827">
        <v>2.011173184357542</v>
      </c>
      <c r="Q555" s="832">
        <v>360</v>
      </c>
    </row>
    <row r="556" spans="1:17" ht="14.45" customHeight="1" x14ac:dyDescent="0.2">
      <c r="A556" s="821" t="s">
        <v>6111</v>
      </c>
      <c r="B556" s="822" t="s">
        <v>5824</v>
      </c>
      <c r="C556" s="822" t="s">
        <v>5735</v>
      </c>
      <c r="D556" s="822" t="s">
        <v>5861</v>
      </c>
      <c r="E556" s="822" t="s">
        <v>5862</v>
      </c>
      <c r="F556" s="831">
        <v>10</v>
      </c>
      <c r="G556" s="831">
        <v>5400</v>
      </c>
      <c r="H556" s="831"/>
      <c r="I556" s="831">
        <v>540</v>
      </c>
      <c r="J556" s="831"/>
      <c r="K556" s="831"/>
      <c r="L556" s="831"/>
      <c r="M556" s="831"/>
      <c r="N556" s="831">
        <v>6</v>
      </c>
      <c r="O556" s="831">
        <v>3282</v>
      </c>
      <c r="P556" s="827"/>
      <c r="Q556" s="832">
        <v>547</v>
      </c>
    </row>
    <row r="557" spans="1:17" ht="14.45" customHeight="1" x14ac:dyDescent="0.2">
      <c r="A557" s="821" t="s">
        <v>6111</v>
      </c>
      <c r="B557" s="822" t="s">
        <v>5824</v>
      </c>
      <c r="C557" s="822" t="s">
        <v>5735</v>
      </c>
      <c r="D557" s="822" t="s">
        <v>5782</v>
      </c>
      <c r="E557" s="822" t="s">
        <v>5783</v>
      </c>
      <c r="F557" s="831">
        <v>8</v>
      </c>
      <c r="G557" s="831">
        <v>928</v>
      </c>
      <c r="H557" s="831">
        <v>0.88888888888888884</v>
      </c>
      <c r="I557" s="831">
        <v>116</v>
      </c>
      <c r="J557" s="831">
        <v>9</v>
      </c>
      <c r="K557" s="831">
        <v>1044</v>
      </c>
      <c r="L557" s="831">
        <v>1</v>
      </c>
      <c r="M557" s="831">
        <v>116</v>
      </c>
      <c r="N557" s="831">
        <v>7</v>
      </c>
      <c r="O557" s="831">
        <v>819</v>
      </c>
      <c r="P557" s="827">
        <v>0.78448275862068961</v>
      </c>
      <c r="Q557" s="832">
        <v>117</v>
      </c>
    </row>
    <row r="558" spans="1:17" ht="14.45" customHeight="1" x14ac:dyDescent="0.2">
      <c r="A558" s="821" t="s">
        <v>6111</v>
      </c>
      <c r="B558" s="822" t="s">
        <v>5824</v>
      </c>
      <c r="C558" s="822" t="s">
        <v>5735</v>
      </c>
      <c r="D558" s="822" t="s">
        <v>5865</v>
      </c>
      <c r="E558" s="822" t="s">
        <v>5866</v>
      </c>
      <c r="F558" s="831">
        <v>14</v>
      </c>
      <c r="G558" s="831">
        <v>27230</v>
      </c>
      <c r="H558" s="831">
        <v>1.3964102564102565</v>
      </c>
      <c r="I558" s="831">
        <v>1945</v>
      </c>
      <c r="J558" s="831">
        <v>10</v>
      </c>
      <c r="K558" s="831">
        <v>19500</v>
      </c>
      <c r="L558" s="831">
        <v>1</v>
      </c>
      <c r="M558" s="831">
        <v>1950</v>
      </c>
      <c r="N558" s="831">
        <v>9</v>
      </c>
      <c r="O558" s="831">
        <v>17586</v>
      </c>
      <c r="P558" s="827">
        <v>0.90184615384615385</v>
      </c>
      <c r="Q558" s="832">
        <v>1954</v>
      </c>
    </row>
    <row r="559" spans="1:17" ht="14.45" customHeight="1" x14ac:dyDescent="0.2">
      <c r="A559" s="821" t="s">
        <v>6112</v>
      </c>
      <c r="B559" s="822" t="s">
        <v>5436</v>
      </c>
      <c r="C559" s="822" t="s">
        <v>5735</v>
      </c>
      <c r="D559" s="822" t="s">
        <v>5782</v>
      </c>
      <c r="E559" s="822" t="s">
        <v>5783</v>
      </c>
      <c r="F559" s="831">
        <v>1</v>
      </c>
      <c r="G559" s="831">
        <v>116</v>
      </c>
      <c r="H559" s="831"/>
      <c r="I559" s="831">
        <v>116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6112</v>
      </c>
      <c r="B560" s="822" t="s">
        <v>5824</v>
      </c>
      <c r="C560" s="822" t="s">
        <v>5735</v>
      </c>
      <c r="D560" s="822" t="s">
        <v>5752</v>
      </c>
      <c r="E560" s="822" t="s">
        <v>5753</v>
      </c>
      <c r="F560" s="831"/>
      <c r="G560" s="831"/>
      <c r="H560" s="831"/>
      <c r="I560" s="831"/>
      <c r="J560" s="831">
        <v>2</v>
      </c>
      <c r="K560" s="831">
        <v>358</v>
      </c>
      <c r="L560" s="831">
        <v>1</v>
      </c>
      <c r="M560" s="831">
        <v>179</v>
      </c>
      <c r="N560" s="831"/>
      <c r="O560" s="831"/>
      <c r="P560" s="827"/>
      <c r="Q560" s="832"/>
    </row>
    <row r="561" spans="1:17" ht="14.45" customHeight="1" x14ac:dyDescent="0.2">
      <c r="A561" s="821" t="s">
        <v>6113</v>
      </c>
      <c r="B561" s="822" t="s">
        <v>5436</v>
      </c>
      <c r="C561" s="822" t="s">
        <v>5437</v>
      </c>
      <c r="D561" s="822" t="s">
        <v>5964</v>
      </c>
      <c r="E561" s="822" t="s">
        <v>5919</v>
      </c>
      <c r="F561" s="831"/>
      <c r="G561" s="831"/>
      <c r="H561" s="831"/>
      <c r="I561" s="831"/>
      <c r="J561" s="831">
        <v>1</v>
      </c>
      <c r="K561" s="831">
        <v>687.66</v>
      </c>
      <c r="L561" s="831">
        <v>1</v>
      </c>
      <c r="M561" s="831">
        <v>687.66</v>
      </c>
      <c r="N561" s="831"/>
      <c r="O561" s="831"/>
      <c r="P561" s="827"/>
      <c r="Q561" s="832"/>
    </row>
    <row r="562" spans="1:17" ht="14.45" customHeight="1" x14ac:dyDescent="0.2">
      <c r="A562" s="821" t="s">
        <v>6113</v>
      </c>
      <c r="B562" s="822" t="s">
        <v>5436</v>
      </c>
      <c r="C562" s="822" t="s">
        <v>5437</v>
      </c>
      <c r="D562" s="822" t="s">
        <v>5978</v>
      </c>
      <c r="E562" s="822" t="s">
        <v>5979</v>
      </c>
      <c r="F562" s="831">
        <v>2</v>
      </c>
      <c r="G562" s="831">
        <v>9097.2999999999993</v>
      </c>
      <c r="H562" s="831">
        <v>2.1925484251142988</v>
      </c>
      <c r="I562" s="831">
        <v>4548.6499999999996</v>
      </c>
      <c r="J562" s="831">
        <v>1.06</v>
      </c>
      <c r="K562" s="831">
        <v>4149.1900000000005</v>
      </c>
      <c r="L562" s="831">
        <v>1</v>
      </c>
      <c r="M562" s="831">
        <v>3914.3301886792456</v>
      </c>
      <c r="N562" s="831"/>
      <c r="O562" s="831"/>
      <c r="P562" s="827"/>
      <c r="Q562" s="832"/>
    </row>
    <row r="563" spans="1:17" ht="14.45" customHeight="1" x14ac:dyDescent="0.2">
      <c r="A563" s="821" t="s">
        <v>6113</v>
      </c>
      <c r="B563" s="822" t="s">
        <v>5436</v>
      </c>
      <c r="C563" s="822" t="s">
        <v>5437</v>
      </c>
      <c r="D563" s="822" t="s">
        <v>5563</v>
      </c>
      <c r="E563" s="822" t="s">
        <v>5564</v>
      </c>
      <c r="F563" s="831">
        <v>5.3000000000000007</v>
      </c>
      <c r="G563" s="831">
        <v>2459.27</v>
      </c>
      <c r="H563" s="831">
        <v>0.42549248938548262</v>
      </c>
      <c r="I563" s="831">
        <v>464.01320754716977</v>
      </c>
      <c r="J563" s="831">
        <v>13.99</v>
      </c>
      <c r="K563" s="831">
        <v>5779.82</v>
      </c>
      <c r="L563" s="831">
        <v>1</v>
      </c>
      <c r="M563" s="831">
        <v>413.13938527519656</v>
      </c>
      <c r="N563" s="831">
        <v>4.71</v>
      </c>
      <c r="O563" s="831">
        <v>2209.1999999999998</v>
      </c>
      <c r="P563" s="827">
        <v>0.38222643611738771</v>
      </c>
      <c r="Q563" s="832">
        <v>469.04458598726109</v>
      </c>
    </row>
    <row r="564" spans="1:17" ht="14.45" customHeight="1" x14ac:dyDescent="0.2">
      <c r="A564" s="821" t="s">
        <v>6113</v>
      </c>
      <c r="B564" s="822" t="s">
        <v>5436</v>
      </c>
      <c r="C564" s="822" t="s">
        <v>5437</v>
      </c>
      <c r="D564" s="822" t="s">
        <v>5615</v>
      </c>
      <c r="E564" s="822" t="s">
        <v>845</v>
      </c>
      <c r="F564" s="831">
        <v>0.45</v>
      </c>
      <c r="G564" s="831">
        <v>309.44</v>
      </c>
      <c r="H564" s="831"/>
      <c r="I564" s="831">
        <v>687.64444444444439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6113</v>
      </c>
      <c r="B565" s="822" t="s">
        <v>5436</v>
      </c>
      <c r="C565" s="822" t="s">
        <v>5437</v>
      </c>
      <c r="D565" s="822" t="s">
        <v>5616</v>
      </c>
      <c r="E565" s="822" t="s">
        <v>845</v>
      </c>
      <c r="F565" s="831">
        <v>0.74</v>
      </c>
      <c r="G565" s="831">
        <v>101.77</v>
      </c>
      <c r="H565" s="831"/>
      <c r="I565" s="831">
        <v>137.52702702702703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6113</v>
      </c>
      <c r="B566" s="822" t="s">
        <v>5436</v>
      </c>
      <c r="C566" s="822" t="s">
        <v>5735</v>
      </c>
      <c r="D566" s="822" t="s">
        <v>5744</v>
      </c>
      <c r="E566" s="822" t="s">
        <v>5745</v>
      </c>
      <c r="F566" s="831">
        <v>1</v>
      </c>
      <c r="G566" s="831">
        <v>37</v>
      </c>
      <c r="H566" s="831"/>
      <c r="I566" s="831">
        <v>37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6113</v>
      </c>
      <c r="B567" s="822" t="s">
        <v>5436</v>
      </c>
      <c r="C567" s="822" t="s">
        <v>5735</v>
      </c>
      <c r="D567" s="822" t="s">
        <v>5758</v>
      </c>
      <c r="E567" s="822" t="s">
        <v>5759</v>
      </c>
      <c r="F567" s="831">
        <v>5</v>
      </c>
      <c r="G567" s="831">
        <v>1220</v>
      </c>
      <c r="H567" s="831">
        <v>0.45269016697588127</v>
      </c>
      <c r="I567" s="831">
        <v>244</v>
      </c>
      <c r="J567" s="831">
        <v>11</v>
      </c>
      <c r="K567" s="831">
        <v>2695</v>
      </c>
      <c r="L567" s="831">
        <v>1</v>
      </c>
      <c r="M567" s="831">
        <v>245</v>
      </c>
      <c r="N567" s="831">
        <v>3</v>
      </c>
      <c r="O567" s="831">
        <v>738</v>
      </c>
      <c r="P567" s="827">
        <v>0.27384044526901669</v>
      </c>
      <c r="Q567" s="832">
        <v>246</v>
      </c>
    </row>
    <row r="568" spans="1:17" ht="14.45" customHeight="1" x14ac:dyDescent="0.2">
      <c r="A568" s="821" t="s">
        <v>6113</v>
      </c>
      <c r="B568" s="822" t="s">
        <v>5824</v>
      </c>
      <c r="C568" s="822" t="s">
        <v>5437</v>
      </c>
      <c r="D568" s="822" t="s">
        <v>5563</v>
      </c>
      <c r="E568" s="822" t="s">
        <v>5564</v>
      </c>
      <c r="F568" s="831">
        <v>1.6800000000000002</v>
      </c>
      <c r="G568" s="831">
        <v>904.76</v>
      </c>
      <c r="H568" s="831"/>
      <c r="I568" s="831">
        <v>538.54761904761904</v>
      </c>
      <c r="J568" s="831"/>
      <c r="K568" s="831"/>
      <c r="L568" s="831"/>
      <c r="M568" s="831"/>
      <c r="N568" s="831">
        <v>1.62</v>
      </c>
      <c r="O568" s="831">
        <v>668.78</v>
      </c>
      <c r="P568" s="827"/>
      <c r="Q568" s="832">
        <v>412.82716049382714</v>
      </c>
    </row>
    <row r="569" spans="1:17" ht="14.45" customHeight="1" x14ac:dyDescent="0.2">
      <c r="A569" s="821" t="s">
        <v>6113</v>
      </c>
      <c r="B569" s="822" t="s">
        <v>5824</v>
      </c>
      <c r="C569" s="822" t="s">
        <v>5735</v>
      </c>
      <c r="D569" s="822" t="s">
        <v>5752</v>
      </c>
      <c r="E569" s="822" t="s">
        <v>5753</v>
      </c>
      <c r="F569" s="831"/>
      <c r="G569" s="831"/>
      <c r="H569" s="831"/>
      <c r="I569" s="831"/>
      <c r="J569" s="831">
        <v>2</v>
      </c>
      <c r="K569" s="831">
        <v>358</v>
      </c>
      <c r="L569" s="831">
        <v>1</v>
      </c>
      <c r="M569" s="831">
        <v>179</v>
      </c>
      <c r="N569" s="831"/>
      <c r="O569" s="831"/>
      <c r="P569" s="827"/>
      <c r="Q569" s="832"/>
    </row>
    <row r="570" spans="1:17" ht="14.45" customHeight="1" thickBot="1" x14ac:dyDescent="0.25">
      <c r="A570" s="813" t="s">
        <v>6113</v>
      </c>
      <c r="B570" s="814" t="s">
        <v>5824</v>
      </c>
      <c r="C570" s="814" t="s">
        <v>5735</v>
      </c>
      <c r="D570" s="814" t="s">
        <v>5758</v>
      </c>
      <c r="E570" s="814" t="s">
        <v>5759</v>
      </c>
      <c r="F570" s="833">
        <v>1</v>
      </c>
      <c r="G570" s="833">
        <v>244</v>
      </c>
      <c r="H570" s="833"/>
      <c r="I570" s="833">
        <v>244</v>
      </c>
      <c r="J570" s="833"/>
      <c r="K570" s="833"/>
      <c r="L570" s="833"/>
      <c r="M570" s="833"/>
      <c r="N570" s="833">
        <v>1</v>
      </c>
      <c r="O570" s="833">
        <v>246</v>
      </c>
      <c r="P570" s="819"/>
      <c r="Q570" s="834">
        <v>246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B0C69C1-8098-47ED-9F17-8A1A2A97B35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458.983</v>
      </c>
      <c r="C5" s="114">
        <v>330.69900000000001</v>
      </c>
      <c r="D5" s="114">
        <v>408.94</v>
      </c>
      <c r="E5" s="424">
        <f>IF(OR(D5=0,B5=0),"",D5/B5)</f>
        <v>0.89096981805426345</v>
      </c>
      <c r="F5" s="129">
        <f>IF(OR(D5=0,C5=0),"",D5/C5)</f>
        <v>1.236592792841829</v>
      </c>
      <c r="G5" s="130">
        <v>525</v>
      </c>
      <c r="H5" s="114">
        <v>434</v>
      </c>
      <c r="I5" s="114">
        <v>496</v>
      </c>
      <c r="J5" s="424">
        <f>IF(OR(I5=0,G5=0),"",I5/G5)</f>
        <v>0.9447619047619048</v>
      </c>
      <c r="K5" s="131">
        <f>IF(OR(I5=0,H5=0),"",I5/H5)</f>
        <v>1.1428571428571428</v>
      </c>
      <c r="L5" s="121"/>
      <c r="M5" s="121"/>
      <c r="N5" s="7">
        <f>D5-C5</f>
        <v>78.240999999999985</v>
      </c>
      <c r="O5" s="8">
        <f>I5-H5</f>
        <v>62</v>
      </c>
      <c r="P5" s="7">
        <f>D5-B5</f>
        <v>-50.043000000000006</v>
      </c>
      <c r="Q5" s="8">
        <f>I5-G5</f>
        <v>-29</v>
      </c>
    </row>
    <row r="6" spans="1:17" ht="14.45" hidden="1" customHeight="1" outlineLevel="1" x14ac:dyDescent="0.2">
      <c r="A6" s="441" t="s">
        <v>168</v>
      </c>
      <c r="B6" s="120">
        <v>78.111999999999995</v>
      </c>
      <c r="C6" s="113">
        <v>99.435000000000002</v>
      </c>
      <c r="D6" s="113">
        <v>120.32599999999999</v>
      </c>
      <c r="E6" s="424">
        <f t="shared" ref="E6:E12" si="0">IF(OR(D6=0,B6=0),"",D6/B6)</f>
        <v>1.5404291274068005</v>
      </c>
      <c r="F6" s="129">
        <f t="shared" ref="F6:F12" si="1">IF(OR(D6=0,C6=0),"",D6/C6)</f>
        <v>1.2100970483230249</v>
      </c>
      <c r="G6" s="133">
        <v>99</v>
      </c>
      <c r="H6" s="113">
        <v>107</v>
      </c>
      <c r="I6" s="113">
        <v>140</v>
      </c>
      <c r="J6" s="425">
        <f t="shared" ref="J6:J12" si="2">IF(OR(I6=0,G6=0),"",I6/G6)</f>
        <v>1.4141414141414141</v>
      </c>
      <c r="K6" s="134">
        <f t="shared" ref="K6:K12" si="3">IF(OR(I6=0,H6=0),"",I6/H6)</f>
        <v>1.308411214953271</v>
      </c>
      <c r="L6" s="121"/>
      <c r="M6" s="121"/>
      <c r="N6" s="5">
        <f t="shared" ref="N6:N13" si="4">D6-C6</f>
        <v>20.890999999999991</v>
      </c>
      <c r="O6" s="6">
        <f t="shared" ref="O6:O13" si="5">I6-H6</f>
        <v>33</v>
      </c>
      <c r="P6" s="5">
        <f t="shared" ref="P6:P13" si="6">D6-B6</f>
        <v>42.213999999999999</v>
      </c>
      <c r="Q6" s="6">
        <f t="shared" ref="Q6:Q13" si="7">I6-G6</f>
        <v>41</v>
      </c>
    </row>
    <row r="7" spans="1:17" ht="14.45" hidden="1" customHeight="1" outlineLevel="1" x14ac:dyDescent="0.2">
      <c r="A7" s="441" t="s">
        <v>169</v>
      </c>
      <c r="B7" s="120">
        <v>200.52799999999999</v>
      </c>
      <c r="C7" s="113">
        <v>193.69200000000001</v>
      </c>
      <c r="D7" s="113">
        <v>226.03100000000001</v>
      </c>
      <c r="E7" s="424">
        <f t="shared" si="0"/>
        <v>1.1271792467884785</v>
      </c>
      <c r="F7" s="129">
        <f t="shared" si="1"/>
        <v>1.1669609483096874</v>
      </c>
      <c r="G7" s="133">
        <v>267</v>
      </c>
      <c r="H7" s="113">
        <v>262</v>
      </c>
      <c r="I7" s="113">
        <v>324</v>
      </c>
      <c r="J7" s="425">
        <f t="shared" si="2"/>
        <v>1.2134831460674158</v>
      </c>
      <c r="K7" s="134">
        <f t="shared" si="3"/>
        <v>1.2366412213740459</v>
      </c>
      <c r="L7" s="121"/>
      <c r="M7" s="121"/>
      <c r="N7" s="5">
        <f t="shared" si="4"/>
        <v>32.338999999999999</v>
      </c>
      <c r="O7" s="6">
        <f t="shared" si="5"/>
        <v>62</v>
      </c>
      <c r="P7" s="5">
        <f t="shared" si="6"/>
        <v>25.503000000000014</v>
      </c>
      <c r="Q7" s="6">
        <f t="shared" si="7"/>
        <v>57</v>
      </c>
    </row>
    <row r="8" spans="1:17" ht="14.45" hidden="1" customHeight="1" outlineLevel="1" x14ac:dyDescent="0.2">
      <c r="A8" s="441" t="s">
        <v>170</v>
      </c>
      <c r="B8" s="120">
        <v>34.176000000000002</v>
      </c>
      <c r="C8" s="113">
        <v>34.863</v>
      </c>
      <c r="D8" s="113">
        <v>29.184000000000001</v>
      </c>
      <c r="E8" s="424">
        <f t="shared" si="0"/>
        <v>0.8539325842696629</v>
      </c>
      <c r="F8" s="129">
        <f t="shared" si="1"/>
        <v>0.83710524051286472</v>
      </c>
      <c r="G8" s="133">
        <v>53</v>
      </c>
      <c r="H8" s="113">
        <v>40</v>
      </c>
      <c r="I8" s="113">
        <v>51</v>
      </c>
      <c r="J8" s="425">
        <f t="shared" si="2"/>
        <v>0.96226415094339623</v>
      </c>
      <c r="K8" s="134">
        <f t="shared" si="3"/>
        <v>1.2749999999999999</v>
      </c>
      <c r="L8" s="121"/>
      <c r="M8" s="121"/>
      <c r="N8" s="5">
        <f t="shared" si="4"/>
        <v>-5.6789999999999985</v>
      </c>
      <c r="O8" s="6">
        <f t="shared" si="5"/>
        <v>11</v>
      </c>
      <c r="P8" s="5">
        <f t="shared" si="6"/>
        <v>-4.9920000000000009</v>
      </c>
      <c r="Q8" s="6">
        <f t="shared" si="7"/>
        <v>-2</v>
      </c>
    </row>
    <row r="9" spans="1:17" ht="14.45" hidden="1" customHeight="1" outlineLevel="1" x14ac:dyDescent="0.2">
      <c r="A9" s="441" t="s">
        <v>171</v>
      </c>
      <c r="B9" s="120">
        <v>6.681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4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-6.681</v>
      </c>
      <c r="Q9" s="6">
        <f t="shared" si="7"/>
        <v>-4</v>
      </c>
    </row>
    <row r="10" spans="1:17" ht="14.45" hidden="1" customHeight="1" outlineLevel="1" x14ac:dyDescent="0.2">
      <c r="A10" s="441" t="s">
        <v>172</v>
      </c>
      <c r="B10" s="120">
        <v>96.784000000000006</v>
      </c>
      <c r="C10" s="113">
        <v>90.042000000000002</v>
      </c>
      <c r="D10" s="113">
        <v>97.811000000000007</v>
      </c>
      <c r="E10" s="424">
        <f t="shared" si="0"/>
        <v>1.0106112580591833</v>
      </c>
      <c r="F10" s="129">
        <f t="shared" si="1"/>
        <v>1.0862819573088116</v>
      </c>
      <c r="G10" s="133">
        <v>132</v>
      </c>
      <c r="H10" s="113">
        <v>98</v>
      </c>
      <c r="I10" s="113">
        <v>146</v>
      </c>
      <c r="J10" s="425">
        <f t="shared" si="2"/>
        <v>1.106060606060606</v>
      </c>
      <c r="K10" s="134">
        <f t="shared" si="3"/>
        <v>1.489795918367347</v>
      </c>
      <c r="L10" s="121"/>
      <c r="M10" s="121"/>
      <c r="N10" s="5">
        <f t="shared" si="4"/>
        <v>7.7690000000000055</v>
      </c>
      <c r="O10" s="6">
        <f t="shared" si="5"/>
        <v>48</v>
      </c>
      <c r="P10" s="5">
        <f t="shared" si="6"/>
        <v>1.027000000000001</v>
      </c>
      <c r="Q10" s="6">
        <f t="shared" si="7"/>
        <v>14</v>
      </c>
    </row>
    <row r="11" spans="1:17" ht="14.45" hidden="1" customHeight="1" outlineLevel="1" x14ac:dyDescent="0.2">
      <c r="A11" s="441" t="s">
        <v>173</v>
      </c>
      <c r="B11" s="120">
        <v>25.646000000000001</v>
      </c>
      <c r="C11" s="113">
        <v>41.588000000000001</v>
      </c>
      <c r="D11" s="113">
        <v>16.713999999999999</v>
      </c>
      <c r="E11" s="424">
        <f t="shared" si="0"/>
        <v>0.65171956640411755</v>
      </c>
      <c r="F11" s="129">
        <f t="shared" si="1"/>
        <v>0.40189477733961715</v>
      </c>
      <c r="G11" s="133">
        <v>40</v>
      </c>
      <c r="H11" s="113">
        <v>54</v>
      </c>
      <c r="I11" s="113">
        <v>25</v>
      </c>
      <c r="J11" s="425">
        <f t="shared" si="2"/>
        <v>0.625</v>
      </c>
      <c r="K11" s="134">
        <f t="shared" si="3"/>
        <v>0.46296296296296297</v>
      </c>
      <c r="L11" s="121"/>
      <c r="M11" s="121"/>
      <c r="N11" s="5">
        <f t="shared" si="4"/>
        <v>-24.874000000000002</v>
      </c>
      <c r="O11" s="6">
        <f t="shared" si="5"/>
        <v>-29</v>
      </c>
      <c r="P11" s="5">
        <f t="shared" si="6"/>
        <v>-8.9320000000000022</v>
      </c>
      <c r="Q11" s="6">
        <f t="shared" si="7"/>
        <v>-15</v>
      </c>
    </row>
    <row r="12" spans="1:17" ht="14.45" hidden="1" customHeight="1" outlineLevel="1" thickBot="1" x14ac:dyDescent="0.25">
      <c r="A12" s="442" t="s">
        <v>208</v>
      </c>
      <c r="B12" s="238">
        <v>1.524</v>
      </c>
      <c r="C12" s="239">
        <v>0.55900000000000005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-0.55900000000000005</v>
      </c>
      <c r="O12" s="244">
        <f t="shared" si="5"/>
        <v>-1</v>
      </c>
      <c r="P12" s="243">
        <f t="shared" si="6"/>
        <v>-1.524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902.43400000000008</v>
      </c>
      <c r="C13" s="116">
        <f>SUM(C5:C12)</f>
        <v>790.87800000000004</v>
      </c>
      <c r="D13" s="116">
        <f>SUM(D5:D12)</f>
        <v>899.00600000000009</v>
      </c>
      <c r="E13" s="420">
        <f>IF(OR(D13=0,B13=0),0,D13/B13)</f>
        <v>0.99620138425635563</v>
      </c>
      <c r="F13" s="135">
        <f>IF(OR(D13=0,C13=0),0,D13/C13)</f>
        <v>1.1367189376869757</v>
      </c>
      <c r="G13" s="136">
        <f>SUM(G5:G12)</f>
        <v>1121</v>
      </c>
      <c r="H13" s="116">
        <f>SUM(H5:H12)</f>
        <v>996</v>
      </c>
      <c r="I13" s="116">
        <f>SUM(I5:I12)</f>
        <v>1182</v>
      </c>
      <c r="J13" s="420">
        <f>IF(OR(I13=0,G13=0),0,I13/G13)</f>
        <v>1.0544157002676182</v>
      </c>
      <c r="K13" s="137">
        <f>IF(OR(I13=0,H13=0),0,I13/H13)</f>
        <v>1.1867469879518073</v>
      </c>
      <c r="L13" s="121"/>
      <c r="M13" s="121"/>
      <c r="N13" s="127">
        <f t="shared" si="4"/>
        <v>108.12800000000004</v>
      </c>
      <c r="O13" s="138">
        <f t="shared" si="5"/>
        <v>186</v>
      </c>
      <c r="P13" s="127">
        <f t="shared" si="6"/>
        <v>-3.4279999999999973</v>
      </c>
      <c r="Q13" s="138">
        <f t="shared" si="7"/>
        <v>61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458.983</v>
      </c>
      <c r="C18" s="114">
        <v>330.69900000000001</v>
      </c>
      <c r="D18" s="114">
        <v>408.94</v>
      </c>
      <c r="E18" s="424">
        <f>IF(OR(D18=0,B18=0),"",D18/B18)</f>
        <v>0.89096981805426345</v>
      </c>
      <c r="F18" s="129">
        <f>IF(OR(D18=0,C18=0),"",D18/C18)</f>
        <v>1.236592792841829</v>
      </c>
      <c r="G18" s="119">
        <v>525</v>
      </c>
      <c r="H18" s="114">
        <v>434</v>
      </c>
      <c r="I18" s="114">
        <v>496</v>
      </c>
      <c r="J18" s="424">
        <f>IF(OR(I18=0,G18=0),"",I18/G18)</f>
        <v>0.9447619047619048</v>
      </c>
      <c r="K18" s="131">
        <f>IF(OR(I18=0,H18=0),"",I18/H18)</f>
        <v>1.1428571428571428</v>
      </c>
      <c r="L18" s="649">
        <v>0.91871999999999998</v>
      </c>
      <c r="M18" s="650"/>
      <c r="N18" s="145">
        <f t="shared" ref="N18:N26" si="8">D18-C18</f>
        <v>78.240999999999985</v>
      </c>
      <c r="O18" s="146">
        <f t="shared" ref="O18:O26" si="9">I18-H18</f>
        <v>62</v>
      </c>
      <c r="P18" s="145">
        <f t="shared" ref="P18:P26" si="10">D18-B18</f>
        <v>-50.043000000000006</v>
      </c>
      <c r="Q18" s="146">
        <f t="shared" ref="Q18:Q26" si="11">I18-G18</f>
        <v>-29</v>
      </c>
    </row>
    <row r="19" spans="1:17" ht="14.45" hidden="1" customHeight="1" outlineLevel="1" x14ac:dyDescent="0.2">
      <c r="A19" s="441" t="s">
        <v>168</v>
      </c>
      <c r="B19" s="120">
        <v>78.111999999999995</v>
      </c>
      <c r="C19" s="113">
        <v>99.435000000000002</v>
      </c>
      <c r="D19" s="113">
        <v>120.32599999999999</v>
      </c>
      <c r="E19" s="425">
        <f t="shared" ref="E19:E25" si="12">IF(OR(D19=0,B19=0),"",D19/B19)</f>
        <v>1.5404291274068005</v>
      </c>
      <c r="F19" s="132">
        <f t="shared" ref="F19:F25" si="13">IF(OR(D19=0,C19=0),"",D19/C19)</f>
        <v>1.2100970483230249</v>
      </c>
      <c r="G19" s="120">
        <v>99</v>
      </c>
      <c r="H19" s="113">
        <v>107</v>
      </c>
      <c r="I19" s="113">
        <v>140</v>
      </c>
      <c r="J19" s="425">
        <f t="shared" ref="J19:J25" si="14">IF(OR(I19=0,G19=0),"",I19/G19)</f>
        <v>1.4141414141414141</v>
      </c>
      <c r="K19" s="134">
        <f t="shared" ref="K19:K25" si="15">IF(OR(I19=0,H19=0),"",I19/H19)</f>
        <v>1.308411214953271</v>
      </c>
      <c r="L19" s="649">
        <v>0.99456</v>
      </c>
      <c r="M19" s="650"/>
      <c r="N19" s="147">
        <f t="shared" si="8"/>
        <v>20.890999999999991</v>
      </c>
      <c r="O19" s="148">
        <f t="shared" si="9"/>
        <v>33</v>
      </c>
      <c r="P19" s="147">
        <f t="shared" si="10"/>
        <v>42.213999999999999</v>
      </c>
      <c r="Q19" s="148">
        <f t="shared" si="11"/>
        <v>41</v>
      </c>
    </row>
    <row r="20" spans="1:17" ht="14.45" hidden="1" customHeight="1" outlineLevel="1" x14ac:dyDescent="0.2">
      <c r="A20" s="441" t="s">
        <v>169</v>
      </c>
      <c r="B20" s="120">
        <v>200.52799999999999</v>
      </c>
      <c r="C20" s="113">
        <v>193.69200000000001</v>
      </c>
      <c r="D20" s="113">
        <v>226.03100000000001</v>
      </c>
      <c r="E20" s="425">
        <f t="shared" si="12"/>
        <v>1.1271792467884785</v>
      </c>
      <c r="F20" s="132">
        <f t="shared" si="13"/>
        <v>1.1669609483096874</v>
      </c>
      <c r="G20" s="120">
        <v>267</v>
      </c>
      <c r="H20" s="113">
        <v>262</v>
      </c>
      <c r="I20" s="113">
        <v>324</v>
      </c>
      <c r="J20" s="425">
        <f t="shared" si="14"/>
        <v>1.2134831460674158</v>
      </c>
      <c r="K20" s="134">
        <f t="shared" si="15"/>
        <v>1.2366412213740459</v>
      </c>
      <c r="L20" s="649">
        <v>0.96671999999999991</v>
      </c>
      <c r="M20" s="650"/>
      <c r="N20" s="147">
        <f t="shared" si="8"/>
        <v>32.338999999999999</v>
      </c>
      <c r="O20" s="148">
        <f t="shared" si="9"/>
        <v>62</v>
      </c>
      <c r="P20" s="147">
        <f t="shared" si="10"/>
        <v>25.503000000000014</v>
      </c>
      <c r="Q20" s="148">
        <f t="shared" si="11"/>
        <v>57</v>
      </c>
    </row>
    <row r="21" spans="1:17" ht="14.45" hidden="1" customHeight="1" outlineLevel="1" x14ac:dyDescent="0.2">
      <c r="A21" s="441" t="s">
        <v>170</v>
      </c>
      <c r="B21" s="120">
        <v>34.176000000000002</v>
      </c>
      <c r="C21" s="113">
        <v>34.863</v>
      </c>
      <c r="D21" s="113">
        <v>29.184000000000001</v>
      </c>
      <c r="E21" s="425">
        <f t="shared" si="12"/>
        <v>0.8539325842696629</v>
      </c>
      <c r="F21" s="132">
        <f t="shared" si="13"/>
        <v>0.83710524051286472</v>
      </c>
      <c r="G21" s="120">
        <v>53</v>
      </c>
      <c r="H21" s="113">
        <v>40</v>
      </c>
      <c r="I21" s="113">
        <v>51</v>
      </c>
      <c r="J21" s="425">
        <f t="shared" si="14"/>
        <v>0.96226415094339623</v>
      </c>
      <c r="K21" s="134">
        <f t="shared" si="15"/>
        <v>1.2749999999999999</v>
      </c>
      <c r="L21" s="649">
        <v>1.11744</v>
      </c>
      <c r="M21" s="650"/>
      <c r="N21" s="147">
        <f t="shared" si="8"/>
        <v>-5.6789999999999985</v>
      </c>
      <c r="O21" s="148">
        <f t="shared" si="9"/>
        <v>11</v>
      </c>
      <c r="P21" s="147">
        <f t="shared" si="10"/>
        <v>-4.9920000000000009</v>
      </c>
      <c r="Q21" s="148">
        <f t="shared" si="11"/>
        <v>-2</v>
      </c>
    </row>
    <row r="22" spans="1:17" ht="14.45" hidden="1" customHeight="1" outlineLevel="1" x14ac:dyDescent="0.2">
      <c r="A22" s="441" t="s">
        <v>171</v>
      </c>
      <c r="B22" s="120">
        <v>6.681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4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-6.681</v>
      </c>
      <c r="Q22" s="148">
        <f t="shared" si="11"/>
        <v>-4</v>
      </c>
    </row>
    <row r="23" spans="1:17" ht="14.45" hidden="1" customHeight="1" outlineLevel="1" x14ac:dyDescent="0.2">
      <c r="A23" s="441" t="s">
        <v>172</v>
      </c>
      <c r="B23" s="120">
        <v>96.784000000000006</v>
      </c>
      <c r="C23" s="113">
        <v>90.042000000000002</v>
      </c>
      <c r="D23" s="113">
        <v>97.811000000000007</v>
      </c>
      <c r="E23" s="425">
        <f t="shared" si="12"/>
        <v>1.0106112580591833</v>
      </c>
      <c r="F23" s="132">
        <f t="shared" si="13"/>
        <v>1.0862819573088116</v>
      </c>
      <c r="G23" s="120">
        <v>132</v>
      </c>
      <c r="H23" s="113">
        <v>98</v>
      </c>
      <c r="I23" s="113">
        <v>146</v>
      </c>
      <c r="J23" s="425">
        <f t="shared" si="14"/>
        <v>1.106060606060606</v>
      </c>
      <c r="K23" s="134">
        <f t="shared" si="15"/>
        <v>1.489795918367347</v>
      </c>
      <c r="L23" s="649">
        <v>0.98495999999999995</v>
      </c>
      <c r="M23" s="650"/>
      <c r="N23" s="147">
        <f t="shared" si="8"/>
        <v>7.7690000000000055</v>
      </c>
      <c r="O23" s="148">
        <f t="shared" si="9"/>
        <v>48</v>
      </c>
      <c r="P23" s="147">
        <f t="shared" si="10"/>
        <v>1.027000000000001</v>
      </c>
      <c r="Q23" s="148">
        <f t="shared" si="11"/>
        <v>14</v>
      </c>
    </row>
    <row r="24" spans="1:17" ht="14.45" hidden="1" customHeight="1" outlineLevel="1" x14ac:dyDescent="0.2">
      <c r="A24" s="441" t="s">
        <v>173</v>
      </c>
      <c r="B24" s="120">
        <v>25.646000000000001</v>
      </c>
      <c r="C24" s="113">
        <v>41.588000000000001</v>
      </c>
      <c r="D24" s="113">
        <v>16.713999999999999</v>
      </c>
      <c r="E24" s="425">
        <f t="shared" si="12"/>
        <v>0.65171956640411755</v>
      </c>
      <c r="F24" s="132">
        <f t="shared" si="13"/>
        <v>0.40189477733961715</v>
      </c>
      <c r="G24" s="120">
        <v>40</v>
      </c>
      <c r="H24" s="113">
        <v>54</v>
      </c>
      <c r="I24" s="113">
        <v>25</v>
      </c>
      <c r="J24" s="425">
        <f t="shared" si="14"/>
        <v>0.625</v>
      </c>
      <c r="K24" s="134">
        <f t="shared" si="15"/>
        <v>0.46296296296296297</v>
      </c>
      <c r="L24" s="649">
        <v>1.0147199999999998</v>
      </c>
      <c r="M24" s="650"/>
      <c r="N24" s="147">
        <f t="shared" si="8"/>
        <v>-24.874000000000002</v>
      </c>
      <c r="O24" s="148">
        <f t="shared" si="9"/>
        <v>-29</v>
      </c>
      <c r="P24" s="147">
        <f t="shared" si="10"/>
        <v>-8.9320000000000022</v>
      </c>
      <c r="Q24" s="148">
        <f t="shared" si="11"/>
        <v>-15</v>
      </c>
    </row>
    <row r="25" spans="1:17" ht="14.45" hidden="1" customHeight="1" outlineLevel="1" thickBot="1" x14ac:dyDescent="0.25">
      <c r="A25" s="442" t="s">
        <v>208</v>
      </c>
      <c r="B25" s="238">
        <v>1.524</v>
      </c>
      <c r="C25" s="239">
        <v>0.55900000000000005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-0.55900000000000005</v>
      </c>
      <c r="O25" s="246">
        <f t="shared" si="9"/>
        <v>-1</v>
      </c>
      <c r="P25" s="245">
        <f t="shared" si="10"/>
        <v>-1.524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902.43400000000008</v>
      </c>
      <c r="C26" s="150">
        <f>SUM(C18:C25)</f>
        <v>790.87800000000004</v>
      </c>
      <c r="D26" s="150">
        <f>SUM(D18:D25)</f>
        <v>899.00600000000009</v>
      </c>
      <c r="E26" s="421">
        <f>IF(OR(D26=0,B26=0),0,D26/B26)</f>
        <v>0.99620138425635563</v>
      </c>
      <c r="F26" s="151">
        <f>IF(OR(D26=0,C26=0),0,D26/C26)</f>
        <v>1.1367189376869757</v>
      </c>
      <c r="G26" s="149">
        <f>SUM(G18:G25)</f>
        <v>1121</v>
      </c>
      <c r="H26" s="150">
        <f>SUM(H18:H25)</f>
        <v>996</v>
      </c>
      <c r="I26" s="150">
        <f>SUM(I18:I25)</f>
        <v>1182</v>
      </c>
      <c r="J26" s="421">
        <f>IF(OR(I26=0,G26=0),0,I26/G26)</f>
        <v>1.0544157002676182</v>
      </c>
      <c r="K26" s="152">
        <f>IF(OR(I26=0,H26=0),0,I26/H26)</f>
        <v>1.1867469879518073</v>
      </c>
      <c r="L26" s="121"/>
      <c r="M26" s="121"/>
      <c r="N26" s="143">
        <f t="shared" si="8"/>
        <v>108.12800000000004</v>
      </c>
      <c r="O26" s="153">
        <f t="shared" si="9"/>
        <v>186</v>
      </c>
      <c r="P26" s="143">
        <f t="shared" si="10"/>
        <v>-3.4279999999999973</v>
      </c>
      <c r="Q26" s="153">
        <f t="shared" si="11"/>
        <v>61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C512C6A-92C9-4259-898C-9E6D9F5C88B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1051</v>
      </c>
      <c r="C33" s="199">
        <v>1216</v>
      </c>
      <c r="D33" s="84">
        <f>IF(C33="","",C33-B33)</f>
        <v>165</v>
      </c>
      <c r="E33" s="85">
        <f>IF(C33="","",C33/B33)</f>
        <v>1.1569933396764986</v>
      </c>
      <c r="F33" s="86">
        <v>398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2216</v>
      </c>
      <c r="C34" s="200">
        <v>2583</v>
      </c>
      <c r="D34" s="87">
        <f t="shared" ref="D34:D45" si="0">IF(C34="","",C34-B34)</f>
        <v>367</v>
      </c>
      <c r="E34" s="88">
        <f t="shared" ref="E34:E45" si="1">IF(C34="","",C34/B34)</f>
        <v>1.1656137184115523</v>
      </c>
      <c r="F34" s="89">
        <v>811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3400</v>
      </c>
      <c r="C35" s="200">
        <v>3977</v>
      </c>
      <c r="D35" s="87">
        <f t="shared" si="0"/>
        <v>577</v>
      </c>
      <c r="E35" s="88">
        <f t="shared" si="1"/>
        <v>1.1697058823529412</v>
      </c>
      <c r="F35" s="89">
        <v>1283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4399</v>
      </c>
      <c r="C36" s="200">
        <v>5075</v>
      </c>
      <c r="D36" s="87">
        <f t="shared" si="0"/>
        <v>676</v>
      </c>
      <c r="E36" s="88">
        <f t="shared" si="1"/>
        <v>1.1536712889293022</v>
      </c>
      <c r="F36" s="89">
        <v>1615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5594</v>
      </c>
      <c r="C37" s="200">
        <v>6313</v>
      </c>
      <c r="D37" s="87">
        <f t="shared" si="0"/>
        <v>719</v>
      </c>
      <c r="E37" s="88">
        <f t="shared" si="1"/>
        <v>1.1285305684662137</v>
      </c>
      <c r="F37" s="89">
        <v>1962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7024</v>
      </c>
      <c r="C38" s="200">
        <v>7695</v>
      </c>
      <c r="D38" s="87">
        <f t="shared" si="0"/>
        <v>671</v>
      </c>
      <c r="E38" s="88">
        <f t="shared" si="1"/>
        <v>1.0955296127562641</v>
      </c>
      <c r="F38" s="89">
        <v>2269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2D5E4DB-99FD-4CFA-8F82-0B06AEC1E34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6284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6115</v>
      </c>
      <c r="B5" s="926"/>
      <c r="C5" s="927"/>
      <c r="D5" s="928"/>
      <c r="E5" s="929"/>
      <c r="F5" s="930"/>
      <c r="G5" s="931"/>
      <c r="H5" s="932">
        <v>1</v>
      </c>
      <c r="I5" s="933">
        <v>20.34</v>
      </c>
      <c r="J5" s="934">
        <v>60</v>
      </c>
      <c r="K5" s="935">
        <v>20.34</v>
      </c>
      <c r="L5" s="936">
        <v>11</v>
      </c>
      <c r="M5" s="936">
        <v>87</v>
      </c>
      <c r="N5" s="937">
        <v>29</v>
      </c>
      <c r="O5" s="936" t="s">
        <v>6116</v>
      </c>
      <c r="P5" s="938" t="s">
        <v>6117</v>
      </c>
      <c r="Q5" s="939">
        <f>H5-B5</f>
        <v>1</v>
      </c>
      <c r="R5" s="954">
        <f>I5-C5</f>
        <v>20.34</v>
      </c>
      <c r="S5" s="939">
        <f>H5-E5</f>
        <v>1</v>
      </c>
      <c r="T5" s="954">
        <f>I5-F5</f>
        <v>20.34</v>
      </c>
      <c r="U5" s="964">
        <v>29</v>
      </c>
      <c r="V5" s="926">
        <v>60</v>
      </c>
      <c r="W5" s="926">
        <v>31</v>
      </c>
      <c r="X5" s="965">
        <v>2.0689655172413794</v>
      </c>
      <c r="Y5" s="966">
        <v>31</v>
      </c>
    </row>
    <row r="6" spans="1:25" ht="14.45" customHeight="1" x14ac:dyDescent="0.2">
      <c r="A6" s="923" t="s">
        <v>6118</v>
      </c>
      <c r="B6" s="896">
        <v>2</v>
      </c>
      <c r="C6" s="897">
        <v>25.43</v>
      </c>
      <c r="D6" s="898">
        <v>43</v>
      </c>
      <c r="E6" s="907"/>
      <c r="F6" s="887"/>
      <c r="G6" s="888"/>
      <c r="H6" s="893"/>
      <c r="I6" s="887"/>
      <c r="J6" s="888"/>
      <c r="K6" s="892">
        <v>12.38</v>
      </c>
      <c r="L6" s="893">
        <v>5</v>
      </c>
      <c r="M6" s="893">
        <v>60</v>
      </c>
      <c r="N6" s="894">
        <v>20</v>
      </c>
      <c r="O6" s="893" t="s">
        <v>6116</v>
      </c>
      <c r="P6" s="908" t="s">
        <v>6119</v>
      </c>
      <c r="Q6" s="895">
        <f t="shared" ref="Q6:R69" si="0">H6-B6</f>
        <v>-2</v>
      </c>
      <c r="R6" s="955">
        <f t="shared" si="0"/>
        <v>-25.43</v>
      </c>
      <c r="S6" s="895">
        <f t="shared" ref="S6:S69" si="1">H6-E6</f>
        <v>0</v>
      </c>
      <c r="T6" s="955">
        <f t="shared" ref="T6:T69" si="2">I6-F6</f>
        <v>0</v>
      </c>
      <c r="U6" s="962" t="s">
        <v>329</v>
      </c>
      <c r="V6" s="904" t="s">
        <v>329</v>
      </c>
      <c r="W6" s="904" t="s">
        <v>329</v>
      </c>
      <c r="X6" s="960" t="s">
        <v>329</v>
      </c>
      <c r="Y6" s="958"/>
    </row>
    <row r="7" spans="1:25" ht="14.45" customHeight="1" x14ac:dyDescent="0.2">
      <c r="A7" s="923" t="s">
        <v>6120</v>
      </c>
      <c r="B7" s="904"/>
      <c r="C7" s="905"/>
      <c r="D7" s="906"/>
      <c r="E7" s="889">
        <v>1</v>
      </c>
      <c r="F7" s="890">
        <v>5.2</v>
      </c>
      <c r="G7" s="899">
        <v>41</v>
      </c>
      <c r="H7" s="893"/>
      <c r="I7" s="887"/>
      <c r="J7" s="888"/>
      <c r="K7" s="892">
        <v>3.29</v>
      </c>
      <c r="L7" s="893">
        <v>3</v>
      </c>
      <c r="M7" s="893">
        <v>30</v>
      </c>
      <c r="N7" s="894">
        <v>10</v>
      </c>
      <c r="O7" s="893" t="s">
        <v>6116</v>
      </c>
      <c r="P7" s="908" t="s">
        <v>6121</v>
      </c>
      <c r="Q7" s="895">
        <f t="shared" si="0"/>
        <v>0</v>
      </c>
      <c r="R7" s="955">
        <f t="shared" si="0"/>
        <v>0</v>
      </c>
      <c r="S7" s="895">
        <f t="shared" si="1"/>
        <v>-1</v>
      </c>
      <c r="T7" s="955">
        <f t="shared" si="2"/>
        <v>-5.2</v>
      </c>
      <c r="U7" s="962" t="s">
        <v>329</v>
      </c>
      <c r="V7" s="904" t="s">
        <v>329</v>
      </c>
      <c r="W7" s="904" t="s">
        <v>329</v>
      </c>
      <c r="X7" s="960" t="s">
        <v>329</v>
      </c>
      <c r="Y7" s="958"/>
    </row>
    <row r="8" spans="1:25" ht="14.45" customHeight="1" x14ac:dyDescent="0.2">
      <c r="A8" s="923" t="s">
        <v>6122</v>
      </c>
      <c r="B8" s="904">
        <v>4</v>
      </c>
      <c r="C8" s="905">
        <v>2.48</v>
      </c>
      <c r="D8" s="906">
        <v>11.5</v>
      </c>
      <c r="E8" s="889">
        <v>6</v>
      </c>
      <c r="F8" s="890">
        <v>3.63</v>
      </c>
      <c r="G8" s="899">
        <v>7.3</v>
      </c>
      <c r="H8" s="893">
        <v>3</v>
      </c>
      <c r="I8" s="887">
        <v>1.82</v>
      </c>
      <c r="J8" s="891">
        <v>12.3</v>
      </c>
      <c r="K8" s="892">
        <v>0.61</v>
      </c>
      <c r="L8" s="893">
        <v>2</v>
      </c>
      <c r="M8" s="893">
        <v>18</v>
      </c>
      <c r="N8" s="894">
        <v>6</v>
      </c>
      <c r="O8" s="893" t="s">
        <v>6116</v>
      </c>
      <c r="P8" s="908" t="s">
        <v>6123</v>
      </c>
      <c r="Q8" s="895">
        <f t="shared" si="0"/>
        <v>-1</v>
      </c>
      <c r="R8" s="955">
        <f t="shared" si="0"/>
        <v>-0.65999999999999992</v>
      </c>
      <c r="S8" s="895">
        <f t="shared" si="1"/>
        <v>-3</v>
      </c>
      <c r="T8" s="955">
        <f t="shared" si="2"/>
        <v>-1.8099999999999998</v>
      </c>
      <c r="U8" s="962">
        <v>18</v>
      </c>
      <c r="V8" s="904">
        <v>36.900000000000006</v>
      </c>
      <c r="W8" s="904">
        <v>18.900000000000006</v>
      </c>
      <c r="X8" s="960">
        <v>2.0500000000000003</v>
      </c>
      <c r="Y8" s="958">
        <v>19</v>
      </c>
    </row>
    <row r="9" spans="1:25" ht="14.45" customHeight="1" x14ac:dyDescent="0.2">
      <c r="A9" s="924" t="s">
        <v>6124</v>
      </c>
      <c r="B9" s="910"/>
      <c r="C9" s="911"/>
      <c r="D9" s="909"/>
      <c r="E9" s="912">
        <v>2</v>
      </c>
      <c r="F9" s="913">
        <v>2.0099999999999998</v>
      </c>
      <c r="G9" s="900">
        <v>19.5</v>
      </c>
      <c r="H9" s="914">
        <v>2</v>
      </c>
      <c r="I9" s="915">
        <v>1.47</v>
      </c>
      <c r="J9" s="901">
        <v>11</v>
      </c>
      <c r="K9" s="916">
        <v>0.74</v>
      </c>
      <c r="L9" s="914">
        <v>3</v>
      </c>
      <c r="M9" s="914">
        <v>24</v>
      </c>
      <c r="N9" s="917">
        <v>8</v>
      </c>
      <c r="O9" s="914" t="s">
        <v>6116</v>
      </c>
      <c r="P9" s="918" t="s">
        <v>6123</v>
      </c>
      <c r="Q9" s="919">
        <f t="shared" si="0"/>
        <v>2</v>
      </c>
      <c r="R9" s="956">
        <f t="shared" si="0"/>
        <v>1.47</v>
      </c>
      <c r="S9" s="919">
        <f t="shared" si="1"/>
        <v>0</v>
      </c>
      <c r="T9" s="956">
        <f t="shared" si="2"/>
        <v>-0.53999999999999981</v>
      </c>
      <c r="U9" s="963">
        <v>16</v>
      </c>
      <c r="V9" s="910">
        <v>22</v>
      </c>
      <c r="W9" s="910">
        <v>6</v>
      </c>
      <c r="X9" s="961">
        <v>1.375</v>
      </c>
      <c r="Y9" s="959">
        <v>6</v>
      </c>
    </row>
    <row r="10" spans="1:25" ht="14.45" customHeight="1" x14ac:dyDescent="0.2">
      <c r="A10" s="924" t="s">
        <v>6125</v>
      </c>
      <c r="B10" s="910">
        <v>2</v>
      </c>
      <c r="C10" s="911">
        <v>2.21</v>
      </c>
      <c r="D10" s="909">
        <v>17.5</v>
      </c>
      <c r="E10" s="912"/>
      <c r="F10" s="913"/>
      <c r="G10" s="900"/>
      <c r="H10" s="914"/>
      <c r="I10" s="915"/>
      <c r="J10" s="902"/>
      <c r="K10" s="916">
        <v>1.1000000000000001</v>
      </c>
      <c r="L10" s="914">
        <v>4</v>
      </c>
      <c r="M10" s="914">
        <v>33</v>
      </c>
      <c r="N10" s="917">
        <v>11</v>
      </c>
      <c r="O10" s="914" t="s">
        <v>6116</v>
      </c>
      <c r="P10" s="918" t="s">
        <v>6123</v>
      </c>
      <c r="Q10" s="919">
        <f t="shared" si="0"/>
        <v>-2</v>
      </c>
      <c r="R10" s="956">
        <f t="shared" si="0"/>
        <v>-2.21</v>
      </c>
      <c r="S10" s="919">
        <f t="shared" si="1"/>
        <v>0</v>
      </c>
      <c r="T10" s="956">
        <f t="shared" si="2"/>
        <v>0</v>
      </c>
      <c r="U10" s="963" t="s">
        <v>329</v>
      </c>
      <c r="V10" s="910" t="s">
        <v>329</v>
      </c>
      <c r="W10" s="910" t="s">
        <v>329</v>
      </c>
      <c r="X10" s="961" t="s">
        <v>329</v>
      </c>
      <c r="Y10" s="959"/>
    </row>
    <row r="11" spans="1:25" ht="14.45" customHeight="1" x14ac:dyDescent="0.2">
      <c r="A11" s="923" t="s">
        <v>6126</v>
      </c>
      <c r="B11" s="904"/>
      <c r="C11" s="905"/>
      <c r="D11" s="906"/>
      <c r="E11" s="907"/>
      <c r="F11" s="887"/>
      <c r="G11" s="888"/>
      <c r="H11" s="889">
        <v>1</v>
      </c>
      <c r="I11" s="890">
        <v>0.39</v>
      </c>
      <c r="J11" s="891">
        <v>6</v>
      </c>
      <c r="K11" s="892">
        <v>0.38</v>
      </c>
      <c r="L11" s="893">
        <v>1</v>
      </c>
      <c r="M11" s="893">
        <v>9</v>
      </c>
      <c r="N11" s="894">
        <v>3</v>
      </c>
      <c r="O11" s="893" t="s">
        <v>6116</v>
      </c>
      <c r="P11" s="908" t="s">
        <v>6127</v>
      </c>
      <c r="Q11" s="895">
        <f t="shared" si="0"/>
        <v>1</v>
      </c>
      <c r="R11" s="955">
        <f t="shared" si="0"/>
        <v>0.39</v>
      </c>
      <c r="S11" s="895">
        <f t="shared" si="1"/>
        <v>1</v>
      </c>
      <c r="T11" s="955">
        <f t="shared" si="2"/>
        <v>0.39</v>
      </c>
      <c r="U11" s="962">
        <v>3</v>
      </c>
      <c r="V11" s="904">
        <v>6</v>
      </c>
      <c r="W11" s="904">
        <v>3</v>
      </c>
      <c r="X11" s="960">
        <v>2</v>
      </c>
      <c r="Y11" s="958">
        <v>3</v>
      </c>
    </row>
    <row r="12" spans="1:25" ht="14.45" customHeight="1" x14ac:dyDescent="0.2">
      <c r="A12" s="923" t="s">
        <v>6128</v>
      </c>
      <c r="B12" s="904">
        <v>1</v>
      </c>
      <c r="C12" s="905">
        <v>0.42</v>
      </c>
      <c r="D12" s="906">
        <v>10</v>
      </c>
      <c r="E12" s="889">
        <v>2</v>
      </c>
      <c r="F12" s="890">
        <v>1.2</v>
      </c>
      <c r="G12" s="899">
        <v>11.5</v>
      </c>
      <c r="H12" s="893"/>
      <c r="I12" s="887"/>
      <c r="J12" s="888"/>
      <c r="K12" s="892">
        <v>0.41</v>
      </c>
      <c r="L12" s="893">
        <v>1</v>
      </c>
      <c r="M12" s="893">
        <v>12</v>
      </c>
      <c r="N12" s="894">
        <v>4</v>
      </c>
      <c r="O12" s="893" t="s">
        <v>6116</v>
      </c>
      <c r="P12" s="908" t="s">
        <v>6129</v>
      </c>
      <c r="Q12" s="895">
        <f t="shared" si="0"/>
        <v>-1</v>
      </c>
      <c r="R12" s="955">
        <f t="shared" si="0"/>
        <v>-0.42</v>
      </c>
      <c r="S12" s="895">
        <f t="shared" si="1"/>
        <v>-2</v>
      </c>
      <c r="T12" s="955">
        <f t="shared" si="2"/>
        <v>-1.2</v>
      </c>
      <c r="U12" s="962" t="s">
        <v>329</v>
      </c>
      <c r="V12" s="904" t="s">
        <v>329</v>
      </c>
      <c r="W12" s="904" t="s">
        <v>329</v>
      </c>
      <c r="X12" s="960" t="s">
        <v>329</v>
      </c>
      <c r="Y12" s="958"/>
    </row>
    <row r="13" spans="1:25" ht="14.45" customHeight="1" x14ac:dyDescent="0.2">
      <c r="A13" s="923" t="s">
        <v>6130</v>
      </c>
      <c r="B13" s="904">
        <v>2</v>
      </c>
      <c r="C13" s="905">
        <v>0.9</v>
      </c>
      <c r="D13" s="906">
        <v>8</v>
      </c>
      <c r="E13" s="907">
        <v>2</v>
      </c>
      <c r="F13" s="887">
        <v>0.95</v>
      </c>
      <c r="G13" s="888">
        <v>5</v>
      </c>
      <c r="H13" s="889">
        <v>4</v>
      </c>
      <c r="I13" s="890">
        <v>1.86</v>
      </c>
      <c r="J13" s="891">
        <v>7.5</v>
      </c>
      <c r="K13" s="892">
        <v>0.45</v>
      </c>
      <c r="L13" s="893">
        <v>2</v>
      </c>
      <c r="M13" s="893">
        <v>15</v>
      </c>
      <c r="N13" s="894">
        <v>5</v>
      </c>
      <c r="O13" s="893" t="s">
        <v>6116</v>
      </c>
      <c r="P13" s="908" t="s">
        <v>6131</v>
      </c>
      <c r="Q13" s="895">
        <f t="shared" si="0"/>
        <v>2</v>
      </c>
      <c r="R13" s="955">
        <f t="shared" si="0"/>
        <v>0.96000000000000008</v>
      </c>
      <c r="S13" s="895">
        <f t="shared" si="1"/>
        <v>2</v>
      </c>
      <c r="T13" s="955">
        <f t="shared" si="2"/>
        <v>0.91000000000000014</v>
      </c>
      <c r="U13" s="962">
        <v>20</v>
      </c>
      <c r="V13" s="904">
        <v>30</v>
      </c>
      <c r="W13" s="904">
        <v>10</v>
      </c>
      <c r="X13" s="960">
        <v>1.5</v>
      </c>
      <c r="Y13" s="958">
        <v>10</v>
      </c>
    </row>
    <row r="14" spans="1:25" ht="14.45" customHeight="1" x14ac:dyDescent="0.2">
      <c r="A14" s="924" t="s">
        <v>6132</v>
      </c>
      <c r="B14" s="910">
        <v>6</v>
      </c>
      <c r="C14" s="911">
        <v>3.26</v>
      </c>
      <c r="D14" s="909">
        <v>7.7</v>
      </c>
      <c r="E14" s="920">
        <v>2</v>
      </c>
      <c r="F14" s="915">
        <v>1.03</v>
      </c>
      <c r="G14" s="902">
        <v>8.5</v>
      </c>
      <c r="H14" s="912">
        <v>13</v>
      </c>
      <c r="I14" s="913">
        <v>6.87</v>
      </c>
      <c r="J14" s="901">
        <v>6.6</v>
      </c>
      <c r="K14" s="916">
        <v>0.51</v>
      </c>
      <c r="L14" s="914">
        <v>2</v>
      </c>
      <c r="M14" s="914">
        <v>18</v>
      </c>
      <c r="N14" s="917">
        <v>6</v>
      </c>
      <c r="O14" s="914" t="s">
        <v>6116</v>
      </c>
      <c r="P14" s="918" t="s">
        <v>6133</v>
      </c>
      <c r="Q14" s="919">
        <f t="shared" si="0"/>
        <v>7</v>
      </c>
      <c r="R14" s="956">
        <f t="shared" si="0"/>
        <v>3.6100000000000003</v>
      </c>
      <c r="S14" s="919">
        <f t="shared" si="1"/>
        <v>11</v>
      </c>
      <c r="T14" s="956">
        <f t="shared" si="2"/>
        <v>5.84</v>
      </c>
      <c r="U14" s="963">
        <v>78</v>
      </c>
      <c r="V14" s="910">
        <v>85.8</v>
      </c>
      <c r="W14" s="910">
        <v>7.7999999999999972</v>
      </c>
      <c r="X14" s="961">
        <v>1.0999999999999999</v>
      </c>
      <c r="Y14" s="959">
        <v>26</v>
      </c>
    </row>
    <row r="15" spans="1:25" ht="14.45" customHeight="1" x14ac:dyDescent="0.2">
      <c r="A15" s="924" t="s">
        <v>6134</v>
      </c>
      <c r="B15" s="910">
        <v>9</v>
      </c>
      <c r="C15" s="911">
        <v>13.39</v>
      </c>
      <c r="D15" s="909">
        <v>14.4</v>
      </c>
      <c r="E15" s="920">
        <v>3</v>
      </c>
      <c r="F15" s="915">
        <v>2.31</v>
      </c>
      <c r="G15" s="902">
        <v>5.7</v>
      </c>
      <c r="H15" s="912">
        <v>4</v>
      </c>
      <c r="I15" s="913">
        <v>3.76</v>
      </c>
      <c r="J15" s="901">
        <v>10.3</v>
      </c>
      <c r="K15" s="916">
        <v>0.86</v>
      </c>
      <c r="L15" s="914">
        <v>3</v>
      </c>
      <c r="M15" s="914">
        <v>27</v>
      </c>
      <c r="N15" s="917">
        <v>9</v>
      </c>
      <c r="O15" s="914" t="s">
        <v>6116</v>
      </c>
      <c r="P15" s="918" t="s">
        <v>6135</v>
      </c>
      <c r="Q15" s="919">
        <f t="shared" si="0"/>
        <v>-5</v>
      </c>
      <c r="R15" s="956">
        <f t="shared" si="0"/>
        <v>-9.6300000000000008</v>
      </c>
      <c r="S15" s="919">
        <f t="shared" si="1"/>
        <v>1</v>
      </c>
      <c r="T15" s="956">
        <f t="shared" si="2"/>
        <v>1.4499999999999997</v>
      </c>
      <c r="U15" s="963">
        <v>36</v>
      </c>
      <c r="V15" s="910">
        <v>41.2</v>
      </c>
      <c r="W15" s="910">
        <v>5.2000000000000028</v>
      </c>
      <c r="X15" s="961">
        <v>1.1444444444444446</v>
      </c>
      <c r="Y15" s="959">
        <v>12</v>
      </c>
    </row>
    <row r="16" spans="1:25" ht="14.45" customHeight="1" x14ac:dyDescent="0.2">
      <c r="A16" s="923" t="s">
        <v>6136</v>
      </c>
      <c r="B16" s="904"/>
      <c r="C16" s="905"/>
      <c r="D16" s="906"/>
      <c r="E16" s="907">
        <v>1</v>
      </c>
      <c r="F16" s="887">
        <v>0.49</v>
      </c>
      <c r="G16" s="888">
        <v>8</v>
      </c>
      <c r="H16" s="889">
        <v>2</v>
      </c>
      <c r="I16" s="890">
        <v>1.3</v>
      </c>
      <c r="J16" s="891">
        <v>10.5</v>
      </c>
      <c r="K16" s="892">
        <v>0.49</v>
      </c>
      <c r="L16" s="893">
        <v>2</v>
      </c>
      <c r="M16" s="893">
        <v>18</v>
      </c>
      <c r="N16" s="894">
        <v>6</v>
      </c>
      <c r="O16" s="893" t="s">
        <v>6116</v>
      </c>
      <c r="P16" s="908" t="s">
        <v>6137</v>
      </c>
      <c r="Q16" s="895">
        <f t="shared" si="0"/>
        <v>2</v>
      </c>
      <c r="R16" s="955">
        <f t="shared" si="0"/>
        <v>1.3</v>
      </c>
      <c r="S16" s="895">
        <f t="shared" si="1"/>
        <v>1</v>
      </c>
      <c r="T16" s="955">
        <f t="shared" si="2"/>
        <v>0.81</v>
      </c>
      <c r="U16" s="962">
        <v>12</v>
      </c>
      <c r="V16" s="904">
        <v>21</v>
      </c>
      <c r="W16" s="904">
        <v>9</v>
      </c>
      <c r="X16" s="960">
        <v>1.75</v>
      </c>
      <c r="Y16" s="958">
        <v>13</v>
      </c>
    </row>
    <row r="17" spans="1:25" ht="14.45" customHeight="1" x14ac:dyDescent="0.2">
      <c r="A17" s="924" t="s">
        <v>6138</v>
      </c>
      <c r="B17" s="910">
        <v>5</v>
      </c>
      <c r="C17" s="911">
        <v>3.68</v>
      </c>
      <c r="D17" s="909">
        <v>9.6</v>
      </c>
      <c r="E17" s="920"/>
      <c r="F17" s="915"/>
      <c r="G17" s="902"/>
      <c r="H17" s="912">
        <v>2</v>
      </c>
      <c r="I17" s="913">
        <v>1.24</v>
      </c>
      <c r="J17" s="901">
        <v>10</v>
      </c>
      <c r="K17" s="916">
        <v>0.62</v>
      </c>
      <c r="L17" s="914">
        <v>2</v>
      </c>
      <c r="M17" s="914">
        <v>21</v>
      </c>
      <c r="N17" s="917">
        <v>7</v>
      </c>
      <c r="O17" s="914" t="s">
        <v>6116</v>
      </c>
      <c r="P17" s="918" t="s">
        <v>6139</v>
      </c>
      <c r="Q17" s="919">
        <f t="shared" si="0"/>
        <v>-3</v>
      </c>
      <c r="R17" s="956">
        <f t="shared" si="0"/>
        <v>-2.4400000000000004</v>
      </c>
      <c r="S17" s="919">
        <f t="shared" si="1"/>
        <v>2</v>
      </c>
      <c r="T17" s="956">
        <f t="shared" si="2"/>
        <v>1.24</v>
      </c>
      <c r="U17" s="963">
        <v>14</v>
      </c>
      <c r="V17" s="910">
        <v>20</v>
      </c>
      <c r="W17" s="910">
        <v>6</v>
      </c>
      <c r="X17" s="961">
        <v>1.4285714285714286</v>
      </c>
      <c r="Y17" s="959">
        <v>8</v>
      </c>
    </row>
    <row r="18" spans="1:25" ht="14.45" customHeight="1" x14ac:dyDescent="0.2">
      <c r="A18" s="924" t="s">
        <v>6140</v>
      </c>
      <c r="B18" s="910">
        <v>1</v>
      </c>
      <c r="C18" s="911">
        <v>0.84</v>
      </c>
      <c r="D18" s="909">
        <v>7</v>
      </c>
      <c r="E18" s="920">
        <v>1</v>
      </c>
      <c r="F18" s="915">
        <v>0.84</v>
      </c>
      <c r="G18" s="902">
        <v>4</v>
      </c>
      <c r="H18" s="912">
        <v>2</v>
      </c>
      <c r="I18" s="913">
        <v>1.42</v>
      </c>
      <c r="J18" s="900">
        <v>3.5</v>
      </c>
      <c r="K18" s="916">
        <v>0.84</v>
      </c>
      <c r="L18" s="914">
        <v>3</v>
      </c>
      <c r="M18" s="914">
        <v>30</v>
      </c>
      <c r="N18" s="917">
        <v>10</v>
      </c>
      <c r="O18" s="914" t="s">
        <v>6116</v>
      </c>
      <c r="P18" s="918" t="s">
        <v>6141</v>
      </c>
      <c r="Q18" s="919">
        <f t="shared" si="0"/>
        <v>1</v>
      </c>
      <c r="R18" s="956">
        <f t="shared" si="0"/>
        <v>0.57999999999999996</v>
      </c>
      <c r="S18" s="919">
        <f t="shared" si="1"/>
        <v>1</v>
      </c>
      <c r="T18" s="956">
        <f t="shared" si="2"/>
        <v>0.57999999999999996</v>
      </c>
      <c r="U18" s="963">
        <v>20</v>
      </c>
      <c r="V18" s="910">
        <v>7</v>
      </c>
      <c r="W18" s="910">
        <v>-13</v>
      </c>
      <c r="X18" s="961">
        <v>0.35</v>
      </c>
      <c r="Y18" s="959"/>
    </row>
    <row r="19" spans="1:25" ht="14.45" customHeight="1" x14ac:dyDescent="0.2">
      <c r="A19" s="923" t="s">
        <v>6142</v>
      </c>
      <c r="B19" s="904"/>
      <c r="C19" s="905"/>
      <c r="D19" s="906"/>
      <c r="E19" s="889">
        <v>1</v>
      </c>
      <c r="F19" s="890">
        <v>5.47</v>
      </c>
      <c r="G19" s="899">
        <v>39</v>
      </c>
      <c r="H19" s="893"/>
      <c r="I19" s="887"/>
      <c r="J19" s="888"/>
      <c r="K19" s="892">
        <v>4.09</v>
      </c>
      <c r="L19" s="893">
        <v>5</v>
      </c>
      <c r="M19" s="893">
        <v>45</v>
      </c>
      <c r="N19" s="894">
        <v>15</v>
      </c>
      <c r="O19" s="893" t="s">
        <v>6116</v>
      </c>
      <c r="P19" s="908" t="s">
        <v>6143</v>
      </c>
      <c r="Q19" s="895">
        <f t="shared" si="0"/>
        <v>0</v>
      </c>
      <c r="R19" s="955">
        <f t="shared" si="0"/>
        <v>0</v>
      </c>
      <c r="S19" s="895">
        <f t="shared" si="1"/>
        <v>-1</v>
      </c>
      <c r="T19" s="955">
        <f t="shared" si="2"/>
        <v>-5.47</v>
      </c>
      <c r="U19" s="962" t="s">
        <v>329</v>
      </c>
      <c r="V19" s="904" t="s">
        <v>329</v>
      </c>
      <c r="W19" s="904" t="s">
        <v>329</v>
      </c>
      <c r="X19" s="960" t="s">
        <v>329</v>
      </c>
      <c r="Y19" s="958"/>
    </row>
    <row r="20" spans="1:25" ht="14.45" customHeight="1" x14ac:dyDescent="0.2">
      <c r="A20" s="923" t="s">
        <v>6144</v>
      </c>
      <c r="B20" s="896">
        <v>1</v>
      </c>
      <c r="C20" s="897">
        <v>4.6500000000000004</v>
      </c>
      <c r="D20" s="898">
        <v>23</v>
      </c>
      <c r="E20" s="907"/>
      <c r="F20" s="887"/>
      <c r="G20" s="888"/>
      <c r="H20" s="893"/>
      <c r="I20" s="887"/>
      <c r="J20" s="888"/>
      <c r="K20" s="892">
        <v>4.6500000000000004</v>
      </c>
      <c r="L20" s="893">
        <v>5</v>
      </c>
      <c r="M20" s="893">
        <v>45</v>
      </c>
      <c r="N20" s="894">
        <v>15</v>
      </c>
      <c r="O20" s="893" t="s">
        <v>6116</v>
      </c>
      <c r="P20" s="908" t="s">
        <v>6145</v>
      </c>
      <c r="Q20" s="895">
        <f t="shared" si="0"/>
        <v>-1</v>
      </c>
      <c r="R20" s="955">
        <f t="shared" si="0"/>
        <v>-4.6500000000000004</v>
      </c>
      <c r="S20" s="895">
        <f t="shared" si="1"/>
        <v>0</v>
      </c>
      <c r="T20" s="955">
        <f t="shared" si="2"/>
        <v>0</v>
      </c>
      <c r="U20" s="962" t="s">
        <v>329</v>
      </c>
      <c r="V20" s="904" t="s">
        <v>329</v>
      </c>
      <c r="W20" s="904" t="s">
        <v>329</v>
      </c>
      <c r="X20" s="960" t="s">
        <v>329</v>
      </c>
      <c r="Y20" s="958"/>
    </row>
    <row r="21" spans="1:25" ht="14.45" customHeight="1" x14ac:dyDescent="0.2">
      <c r="A21" s="923" t="s">
        <v>6146</v>
      </c>
      <c r="B21" s="904"/>
      <c r="C21" s="905"/>
      <c r="D21" s="906"/>
      <c r="E21" s="889">
        <v>1</v>
      </c>
      <c r="F21" s="890">
        <v>1.1499999999999999</v>
      </c>
      <c r="G21" s="899">
        <v>5</v>
      </c>
      <c r="H21" s="893"/>
      <c r="I21" s="887"/>
      <c r="J21" s="888"/>
      <c r="K21" s="892">
        <v>1</v>
      </c>
      <c r="L21" s="893">
        <v>2</v>
      </c>
      <c r="M21" s="893">
        <v>18</v>
      </c>
      <c r="N21" s="894">
        <v>6</v>
      </c>
      <c r="O21" s="893" t="s">
        <v>6116</v>
      </c>
      <c r="P21" s="908" t="s">
        <v>6147</v>
      </c>
      <c r="Q21" s="895">
        <f t="shared" si="0"/>
        <v>0</v>
      </c>
      <c r="R21" s="955">
        <f t="shared" si="0"/>
        <v>0</v>
      </c>
      <c r="S21" s="895">
        <f t="shared" si="1"/>
        <v>-1</v>
      </c>
      <c r="T21" s="955">
        <f t="shared" si="2"/>
        <v>-1.1499999999999999</v>
      </c>
      <c r="U21" s="962" t="s">
        <v>329</v>
      </c>
      <c r="V21" s="904" t="s">
        <v>329</v>
      </c>
      <c r="W21" s="904" t="s">
        <v>329</v>
      </c>
      <c r="X21" s="960" t="s">
        <v>329</v>
      </c>
      <c r="Y21" s="958"/>
    </row>
    <row r="22" spans="1:25" ht="14.45" customHeight="1" x14ac:dyDescent="0.2">
      <c r="A22" s="924" t="s">
        <v>6148</v>
      </c>
      <c r="B22" s="910"/>
      <c r="C22" s="911"/>
      <c r="D22" s="909"/>
      <c r="E22" s="912">
        <v>2</v>
      </c>
      <c r="F22" s="913">
        <v>4.0599999999999996</v>
      </c>
      <c r="G22" s="900">
        <v>16</v>
      </c>
      <c r="H22" s="914">
        <v>1</v>
      </c>
      <c r="I22" s="915">
        <v>2.54</v>
      </c>
      <c r="J22" s="902">
        <v>4</v>
      </c>
      <c r="K22" s="916">
        <v>1.72</v>
      </c>
      <c r="L22" s="914">
        <v>3</v>
      </c>
      <c r="M22" s="914">
        <v>27</v>
      </c>
      <c r="N22" s="917">
        <v>9</v>
      </c>
      <c r="O22" s="914" t="s">
        <v>6116</v>
      </c>
      <c r="P22" s="918" t="s">
        <v>6149</v>
      </c>
      <c r="Q22" s="919">
        <f t="shared" si="0"/>
        <v>1</v>
      </c>
      <c r="R22" s="956">
        <f t="shared" si="0"/>
        <v>2.54</v>
      </c>
      <c r="S22" s="919">
        <f t="shared" si="1"/>
        <v>-1</v>
      </c>
      <c r="T22" s="956">
        <f t="shared" si="2"/>
        <v>-1.5199999999999996</v>
      </c>
      <c r="U22" s="963">
        <v>9</v>
      </c>
      <c r="V22" s="910">
        <v>4</v>
      </c>
      <c r="W22" s="910">
        <v>-5</v>
      </c>
      <c r="X22" s="961">
        <v>0.44444444444444442</v>
      </c>
      <c r="Y22" s="959"/>
    </row>
    <row r="23" spans="1:25" ht="14.45" customHeight="1" x14ac:dyDescent="0.2">
      <c r="A23" s="924" t="s">
        <v>6150</v>
      </c>
      <c r="B23" s="910"/>
      <c r="C23" s="911"/>
      <c r="D23" s="909"/>
      <c r="E23" s="912">
        <v>1</v>
      </c>
      <c r="F23" s="913">
        <v>3.23</v>
      </c>
      <c r="G23" s="900">
        <v>14</v>
      </c>
      <c r="H23" s="914"/>
      <c r="I23" s="915"/>
      <c r="J23" s="902"/>
      <c r="K23" s="916">
        <v>3.18</v>
      </c>
      <c r="L23" s="914">
        <v>4</v>
      </c>
      <c r="M23" s="914">
        <v>39</v>
      </c>
      <c r="N23" s="917">
        <v>13</v>
      </c>
      <c r="O23" s="914" t="s">
        <v>6116</v>
      </c>
      <c r="P23" s="918" t="s">
        <v>6149</v>
      </c>
      <c r="Q23" s="919">
        <f t="shared" si="0"/>
        <v>0</v>
      </c>
      <c r="R23" s="956">
        <f t="shared" si="0"/>
        <v>0</v>
      </c>
      <c r="S23" s="919">
        <f t="shared" si="1"/>
        <v>-1</v>
      </c>
      <c r="T23" s="956">
        <f t="shared" si="2"/>
        <v>-3.23</v>
      </c>
      <c r="U23" s="963" t="s">
        <v>329</v>
      </c>
      <c r="V23" s="910" t="s">
        <v>329</v>
      </c>
      <c r="W23" s="910" t="s">
        <v>329</v>
      </c>
      <c r="X23" s="961" t="s">
        <v>329</v>
      </c>
      <c r="Y23" s="959"/>
    </row>
    <row r="24" spans="1:25" ht="14.45" customHeight="1" x14ac:dyDescent="0.2">
      <c r="A24" s="923" t="s">
        <v>6151</v>
      </c>
      <c r="B24" s="904">
        <v>10</v>
      </c>
      <c r="C24" s="905">
        <v>4.58</v>
      </c>
      <c r="D24" s="906">
        <v>5.5</v>
      </c>
      <c r="E24" s="907">
        <v>13</v>
      </c>
      <c r="F24" s="887">
        <v>5.6</v>
      </c>
      <c r="G24" s="888">
        <v>5.8</v>
      </c>
      <c r="H24" s="889">
        <v>21</v>
      </c>
      <c r="I24" s="890">
        <v>9.73</v>
      </c>
      <c r="J24" s="891">
        <v>5.4</v>
      </c>
      <c r="K24" s="892">
        <v>0.42</v>
      </c>
      <c r="L24" s="893">
        <v>2</v>
      </c>
      <c r="M24" s="893">
        <v>15</v>
      </c>
      <c r="N24" s="894">
        <v>5</v>
      </c>
      <c r="O24" s="893" t="s">
        <v>6116</v>
      </c>
      <c r="P24" s="908" t="s">
        <v>6152</v>
      </c>
      <c r="Q24" s="895">
        <f t="shared" si="0"/>
        <v>11</v>
      </c>
      <c r="R24" s="955">
        <f t="shared" si="0"/>
        <v>5.15</v>
      </c>
      <c r="S24" s="895">
        <f t="shared" si="1"/>
        <v>8</v>
      </c>
      <c r="T24" s="955">
        <f t="shared" si="2"/>
        <v>4.1300000000000008</v>
      </c>
      <c r="U24" s="962">
        <v>105</v>
      </c>
      <c r="V24" s="904">
        <v>113.4</v>
      </c>
      <c r="W24" s="904">
        <v>8.4000000000000057</v>
      </c>
      <c r="X24" s="960">
        <v>1.08</v>
      </c>
      <c r="Y24" s="958">
        <v>34</v>
      </c>
    </row>
    <row r="25" spans="1:25" ht="14.45" customHeight="1" x14ac:dyDescent="0.2">
      <c r="A25" s="924" t="s">
        <v>6153</v>
      </c>
      <c r="B25" s="910">
        <v>42</v>
      </c>
      <c r="C25" s="911">
        <v>22.8</v>
      </c>
      <c r="D25" s="909">
        <v>5.8</v>
      </c>
      <c r="E25" s="920">
        <v>37</v>
      </c>
      <c r="F25" s="915">
        <v>22.94</v>
      </c>
      <c r="G25" s="902">
        <v>7.8</v>
      </c>
      <c r="H25" s="912">
        <v>50</v>
      </c>
      <c r="I25" s="913">
        <v>28.17</v>
      </c>
      <c r="J25" s="900">
        <v>5.7</v>
      </c>
      <c r="K25" s="916">
        <v>0.55000000000000004</v>
      </c>
      <c r="L25" s="914">
        <v>2</v>
      </c>
      <c r="M25" s="914">
        <v>18</v>
      </c>
      <c r="N25" s="917">
        <v>6</v>
      </c>
      <c r="O25" s="914" t="s">
        <v>6116</v>
      </c>
      <c r="P25" s="918" t="s">
        <v>6154</v>
      </c>
      <c r="Q25" s="919">
        <f t="shared" si="0"/>
        <v>8</v>
      </c>
      <c r="R25" s="956">
        <f t="shared" si="0"/>
        <v>5.370000000000001</v>
      </c>
      <c r="S25" s="919">
        <f t="shared" si="1"/>
        <v>13</v>
      </c>
      <c r="T25" s="956">
        <f t="shared" si="2"/>
        <v>5.23</v>
      </c>
      <c r="U25" s="963">
        <v>300</v>
      </c>
      <c r="V25" s="910">
        <v>285</v>
      </c>
      <c r="W25" s="910">
        <v>-15</v>
      </c>
      <c r="X25" s="961">
        <v>0.95</v>
      </c>
      <c r="Y25" s="959">
        <v>70</v>
      </c>
    </row>
    <row r="26" spans="1:25" ht="14.45" customHeight="1" x14ac:dyDescent="0.2">
      <c r="A26" s="924" t="s">
        <v>6155</v>
      </c>
      <c r="B26" s="910">
        <v>20</v>
      </c>
      <c r="C26" s="911">
        <v>19.670000000000002</v>
      </c>
      <c r="D26" s="909">
        <v>15.2</v>
      </c>
      <c r="E26" s="920">
        <v>23</v>
      </c>
      <c r="F26" s="915">
        <v>17.91</v>
      </c>
      <c r="G26" s="902">
        <v>8.1</v>
      </c>
      <c r="H26" s="912">
        <v>39</v>
      </c>
      <c r="I26" s="913">
        <v>30.57</v>
      </c>
      <c r="J26" s="901">
        <v>9.4</v>
      </c>
      <c r="K26" s="916">
        <v>0.76</v>
      </c>
      <c r="L26" s="914">
        <v>3</v>
      </c>
      <c r="M26" s="914">
        <v>27</v>
      </c>
      <c r="N26" s="917">
        <v>9</v>
      </c>
      <c r="O26" s="914" t="s">
        <v>6116</v>
      </c>
      <c r="P26" s="918" t="s">
        <v>6156</v>
      </c>
      <c r="Q26" s="919">
        <f t="shared" si="0"/>
        <v>19</v>
      </c>
      <c r="R26" s="956">
        <f t="shared" si="0"/>
        <v>10.899999999999999</v>
      </c>
      <c r="S26" s="919">
        <f t="shared" si="1"/>
        <v>16</v>
      </c>
      <c r="T26" s="956">
        <f t="shared" si="2"/>
        <v>12.66</v>
      </c>
      <c r="U26" s="963">
        <v>351</v>
      </c>
      <c r="V26" s="910">
        <v>366.6</v>
      </c>
      <c r="W26" s="910">
        <v>15.600000000000023</v>
      </c>
      <c r="X26" s="961">
        <v>1.0444444444444445</v>
      </c>
      <c r="Y26" s="959">
        <v>94</v>
      </c>
    </row>
    <row r="27" spans="1:25" ht="14.45" customHeight="1" x14ac:dyDescent="0.2">
      <c r="A27" s="923" t="s">
        <v>6157</v>
      </c>
      <c r="B27" s="904"/>
      <c r="C27" s="905"/>
      <c r="D27" s="906"/>
      <c r="E27" s="907"/>
      <c r="F27" s="887"/>
      <c r="G27" s="888"/>
      <c r="H27" s="889">
        <v>1</v>
      </c>
      <c r="I27" s="890">
        <v>1.08</v>
      </c>
      <c r="J27" s="891">
        <v>12</v>
      </c>
      <c r="K27" s="892">
        <v>1.05</v>
      </c>
      <c r="L27" s="893">
        <v>3</v>
      </c>
      <c r="M27" s="893">
        <v>27</v>
      </c>
      <c r="N27" s="894">
        <v>9</v>
      </c>
      <c r="O27" s="893" t="s">
        <v>6116</v>
      </c>
      <c r="P27" s="908" t="s">
        <v>6158</v>
      </c>
      <c r="Q27" s="895">
        <f t="shared" si="0"/>
        <v>1</v>
      </c>
      <c r="R27" s="955">
        <f t="shared" si="0"/>
        <v>1.08</v>
      </c>
      <c r="S27" s="895">
        <f t="shared" si="1"/>
        <v>1</v>
      </c>
      <c r="T27" s="955">
        <f t="shared" si="2"/>
        <v>1.08</v>
      </c>
      <c r="U27" s="962">
        <v>9</v>
      </c>
      <c r="V27" s="904">
        <v>12</v>
      </c>
      <c r="W27" s="904">
        <v>3</v>
      </c>
      <c r="X27" s="960">
        <v>1.3333333333333333</v>
      </c>
      <c r="Y27" s="958">
        <v>3</v>
      </c>
    </row>
    <row r="28" spans="1:25" ht="14.45" customHeight="1" x14ac:dyDescent="0.2">
      <c r="A28" s="923" t="s">
        <v>6159</v>
      </c>
      <c r="B28" s="904">
        <v>1</v>
      </c>
      <c r="C28" s="905">
        <v>2.14</v>
      </c>
      <c r="D28" s="906">
        <v>18</v>
      </c>
      <c r="E28" s="907">
        <v>2</v>
      </c>
      <c r="F28" s="887">
        <v>4.1500000000000004</v>
      </c>
      <c r="G28" s="888">
        <v>15.5</v>
      </c>
      <c r="H28" s="889">
        <v>2</v>
      </c>
      <c r="I28" s="890">
        <v>4.1500000000000004</v>
      </c>
      <c r="J28" s="899">
        <v>11.5</v>
      </c>
      <c r="K28" s="892">
        <v>2.08</v>
      </c>
      <c r="L28" s="893">
        <v>4</v>
      </c>
      <c r="M28" s="893">
        <v>39</v>
      </c>
      <c r="N28" s="894">
        <v>13</v>
      </c>
      <c r="O28" s="893" t="s">
        <v>6116</v>
      </c>
      <c r="P28" s="908" t="s">
        <v>6160</v>
      </c>
      <c r="Q28" s="895">
        <f t="shared" si="0"/>
        <v>1</v>
      </c>
      <c r="R28" s="955">
        <f t="shared" si="0"/>
        <v>2.0100000000000002</v>
      </c>
      <c r="S28" s="895">
        <f t="shared" si="1"/>
        <v>0</v>
      </c>
      <c r="T28" s="955">
        <f t="shared" si="2"/>
        <v>0</v>
      </c>
      <c r="U28" s="962">
        <v>26</v>
      </c>
      <c r="V28" s="904">
        <v>23</v>
      </c>
      <c r="W28" s="904">
        <v>-3</v>
      </c>
      <c r="X28" s="960">
        <v>0.88461538461538458</v>
      </c>
      <c r="Y28" s="958"/>
    </row>
    <row r="29" spans="1:25" ht="14.45" customHeight="1" x14ac:dyDescent="0.2">
      <c r="A29" s="924" t="s">
        <v>6161</v>
      </c>
      <c r="B29" s="910"/>
      <c r="C29" s="911"/>
      <c r="D29" s="909"/>
      <c r="E29" s="920"/>
      <c r="F29" s="915"/>
      <c r="G29" s="902"/>
      <c r="H29" s="912">
        <v>1</v>
      </c>
      <c r="I29" s="913">
        <v>3.77</v>
      </c>
      <c r="J29" s="900">
        <v>15</v>
      </c>
      <c r="K29" s="916">
        <v>3.77</v>
      </c>
      <c r="L29" s="914">
        <v>6</v>
      </c>
      <c r="M29" s="914">
        <v>54</v>
      </c>
      <c r="N29" s="917">
        <v>18</v>
      </c>
      <c r="O29" s="914" t="s">
        <v>6116</v>
      </c>
      <c r="P29" s="918" t="s">
        <v>6160</v>
      </c>
      <c r="Q29" s="919">
        <f t="shared" si="0"/>
        <v>1</v>
      </c>
      <c r="R29" s="956">
        <f t="shared" si="0"/>
        <v>3.77</v>
      </c>
      <c r="S29" s="919">
        <f t="shared" si="1"/>
        <v>1</v>
      </c>
      <c r="T29" s="956">
        <f t="shared" si="2"/>
        <v>3.77</v>
      </c>
      <c r="U29" s="963">
        <v>18</v>
      </c>
      <c r="V29" s="910">
        <v>15</v>
      </c>
      <c r="W29" s="910">
        <v>-3</v>
      </c>
      <c r="X29" s="961">
        <v>0.83333333333333337</v>
      </c>
      <c r="Y29" s="959"/>
    </row>
    <row r="30" spans="1:25" ht="14.45" customHeight="1" x14ac:dyDescent="0.2">
      <c r="A30" s="923" t="s">
        <v>6162</v>
      </c>
      <c r="B30" s="904">
        <v>4</v>
      </c>
      <c r="C30" s="905">
        <v>2.0699999999999998</v>
      </c>
      <c r="D30" s="906">
        <v>3</v>
      </c>
      <c r="E30" s="907">
        <v>11</v>
      </c>
      <c r="F30" s="887">
        <v>5.72</v>
      </c>
      <c r="G30" s="888">
        <v>5.6</v>
      </c>
      <c r="H30" s="889">
        <v>10</v>
      </c>
      <c r="I30" s="890">
        <v>4.63</v>
      </c>
      <c r="J30" s="891">
        <v>8.8000000000000007</v>
      </c>
      <c r="K30" s="892">
        <v>0.47</v>
      </c>
      <c r="L30" s="893">
        <v>2</v>
      </c>
      <c r="M30" s="893">
        <v>18</v>
      </c>
      <c r="N30" s="894">
        <v>6</v>
      </c>
      <c r="O30" s="893" t="s">
        <v>6116</v>
      </c>
      <c r="P30" s="908" t="s">
        <v>6163</v>
      </c>
      <c r="Q30" s="895">
        <f t="shared" si="0"/>
        <v>6</v>
      </c>
      <c r="R30" s="955">
        <f t="shared" si="0"/>
        <v>2.56</v>
      </c>
      <c r="S30" s="895">
        <f t="shared" si="1"/>
        <v>-1</v>
      </c>
      <c r="T30" s="955">
        <f t="shared" si="2"/>
        <v>-1.0899999999999999</v>
      </c>
      <c r="U30" s="962">
        <v>60</v>
      </c>
      <c r="V30" s="904">
        <v>88</v>
      </c>
      <c r="W30" s="904">
        <v>28</v>
      </c>
      <c r="X30" s="960">
        <v>1.4666666666666666</v>
      </c>
      <c r="Y30" s="958">
        <v>38</v>
      </c>
    </row>
    <row r="31" spans="1:25" ht="14.45" customHeight="1" x14ac:dyDescent="0.2">
      <c r="A31" s="924" t="s">
        <v>6164</v>
      </c>
      <c r="B31" s="910">
        <v>15</v>
      </c>
      <c r="C31" s="911">
        <v>10.52</v>
      </c>
      <c r="D31" s="909">
        <v>8.5</v>
      </c>
      <c r="E31" s="920">
        <v>18</v>
      </c>
      <c r="F31" s="915">
        <v>11.2</v>
      </c>
      <c r="G31" s="902">
        <v>7.6</v>
      </c>
      <c r="H31" s="912">
        <v>31</v>
      </c>
      <c r="I31" s="913">
        <v>21.51</v>
      </c>
      <c r="J31" s="900">
        <v>6.7</v>
      </c>
      <c r="K31" s="916">
        <v>0.61</v>
      </c>
      <c r="L31" s="914">
        <v>2</v>
      </c>
      <c r="M31" s="914">
        <v>21</v>
      </c>
      <c r="N31" s="917">
        <v>7</v>
      </c>
      <c r="O31" s="914" t="s">
        <v>6116</v>
      </c>
      <c r="P31" s="918" t="s">
        <v>6165</v>
      </c>
      <c r="Q31" s="919">
        <f t="shared" si="0"/>
        <v>16</v>
      </c>
      <c r="R31" s="956">
        <f t="shared" si="0"/>
        <v>10.990000000000002</v>
      </c>
      <c r="S31" s="919">
        <f t="shared" si="1"/>
        <v>13</v>
      </c>
      <c r="T31" s="956">
        <f t="shared" si="2"/>
        <v>10.310000000000002</v>
      </c>
      <c r="U31" s="963">
        <v>217</v>
      </c>
      <c r="V31" s="910">
        <v>207.70000000000002</v>
      </c>
      <c r="W31" s="910">
        <v>-9.2999999999999829</v>
      </c>
      <c r="X31" s="961">
        <v>0.95714285714285718</v>
      </c>
      <c r="Y31" s="959">
        <v>49</v>
      </c>
    </row>
    <row r="32" spans="1:25" ht="14.45" customHeight="1" x14ac:dyDescent="0.2">
      <c r="A32" s="924" t="s">
        <v>6166</v>
      </c>
      <c r="B32" s="910">
        <v>5</v>
      </c>
      <c r="C32" s="911">
        <v>5.04</v>
      </c>
      <c r="D32" s="909">
        <v>13.6</v>
      </c>
      <c r="E32" s="920">
        <v>10</v>
      </c>
      <c r="F32" s="915">
        <v>9.9499999999999993</v>
      </c>
      <c r="G32" s="902">
        <v>9.5</v>
      </c>
      <c r="H32" s="912">
        <v>11</v>
      </c>
      <c r="I32" s="913">
        <v>10.56</v>
      </c>
      <c r="J32" s="900">
        <v>8.1</v>
      </c>
      <c r="K32" s="916">
        <v>0.82</v>
      </c>
      <c r="L32" s="914">
        <v>3</v>
      </c>
      <c r="M32" s="914">
        <v>27</v>
      </c>
      <c r="N32" s="917">
        <v>9</v>
      </c>
      <c r="O32" s="914" t="s">
        <v>6116</v>
      </c>
      <c r="P32" s="918" t="s">
        <v>6167</v>
      </c>
      <c r="Q32" s="919">
        <f t="shared" si="0"/>
        <v>6</v>
      </c>
      <c r="R32" s="956">
        <f t="shared" si="0"/>
        <v>5.5200000000000005</v>
      </c>
      <c r="S32" s="919">
        <f t="shared" si="1"/>
        <v>1</v>
      </c>
      <c r="T32" s="956">
        <f t="shared" si="2"/>
        <v>0.61000000000000121</v>
      </c>
      <c r="U32" s="963">
        <v>99</v>
      </c>
      <c r="V32" s="910">
        <v>89.1</v>
      </c>
      <c r="W32" s="910">
        <v>-9.9000000000000057</v>
      </c>
      <c r="X32" s="961">
        <v>0.89999999999999991</v>
      </c>
      <c r="Y32" s="959">
        <v>16</v>
      </c>
    </row>
    <row r="33" spans="1:25" ht="14.45" customHeight="1" x14ac:dyDescent="0.2">
      <c r="A33" s="923" t="s">
        <v>6168</v>
      </c>
      <c r="B33" s="904"/>
      <c r="C33" s="905"/>
      <c r="D33" s="906"/>
      <c r="E33" s="907"/>
      <c r="F33" s="887"/>
      <c r="G33" s="888"/>
      <c r="H33" s="889">
        <v>1</v>
      </c>
      <c r="I33" s="890">
        <v>4.99</v>
      </c>
      <c r="J33" s="899">
        <v>8</v>
      </c>
      <c r="K33" s="892">
        <v>4.99</v>
      </c>
      <c r="L33" s="893">
        <v>3</v>
      </c>
      <c r="M33" s="893">
        <v>27</v>
      </c>
      <c r="N33" s="894">
        <v>9</v>
      </c>
      <c r="O33" s="893" t="s">
        <v>6116</v>
      </c>
      <c r="P33" s="908" t="s">
        <v>6169</v>
      </c>
      <c r="Q33" s="895">
        <f t="shared" si="0"/>
        <v>1</v>
      </c>
      <c r="R33" s="955">
        <f t="shared" si="0"/>
        <v>4.99</v>
      </c>
      <c r="S33" s="895">
        <f t="shared" si="1"/>
        <v>1</v>
      </c>
      <c r="T33" s="955">
        <f t="shared" si="2"/>
        <v>4.99</v>
      </c>
      <c r="U33" s="962">
        <v>9</v>
      </c>
      <c r="V33" s="904">
        <v>8</v>
      </c>
      <c r="W33" s="904">
        <v>-1</v>
      </c>
      <c r="X33" s="960">
        <v>0.88888888888888884</v>
      </c>
      <c r="Y33" s="958"/>
    </row>
    <row r="34" spans="1:25" ht="14.45" customHeight="1" x14ac:dyDescent="0.2">
      <c r="A34" s="923" t="s">
        <v>6170</v>
      </c>
      <c r="B34" s="904">
        <v>1</v>
      </c>
      <c r="C34" s="905">
        <v>0.56999999999999995</v>
      </c>
      <c r="D34" s="906">
        <v>7</v>
      </c>
      <c r="E34" s="907"/>
      <c r="F34" s="887"/>
      <c r="G34" s="888"/>
      <c r="H34" s="889">
        <v>1</v>
      </c>
      <c r="I34" s="890">
        <v>0.56999999999999995</v>
      </c>
      <c r="J34" s="899">
        <v>3</v>
      </c>
      <c r="K34" s="892">
        <v>0.56999999999999995</v>
      </c>
      <c r="L34" s="893">
        <v>2</v>
      </c>
      <c r="M34" s="893">
        <v>21</v>
      </c>
      <c r="N34" s="894">
        <v>7</v>
      </c>
      <c r="O34" s="893" t="s">
        <v>6116</v>
      </c>
      <c r="P34" s="908" t="s">
        <v>6171</v>
      </c>
      <c r="Q34" s="895">
        <f t="shared" si="0"/>
        <v>0</v>
      </c>
      <c r="R34" s="955">
        <f t="shared" si="0"/>
        <v>0</v>
      </c>
      <c r="S34" s="895">
        <f t="shared" si="1"/>
        <v>1</v>
      </c>
      <c r="T34" s="955">
        <f t="shared" si="2"/>
        <v>0.56999999999999995</v>
      </c>
      <c r="U34" s="962">
        <v>7</v>
      </c>
      <c r="V34" s="904">
        <v>3</v>
      </c>
      <c r="W34" s="904">
        <v>-4</v>
      </c>
      <c r="X34" s="960">
        <v>0.42857142857142855</v>
      </c>
      <c r="Y34" s="958"/>
    </row>
    <row r="35" spans="1:25" ht="14.45" customHeight="1" x14ac:dyDescent="0.2">
      <c r="A35" s="924" t="s">
        <v>6172</v>
      </c>
      <c r="B35" s="910">
        <v>1</v>
      </c>
      <c r="C35" s="911">
        <v>0.67</v>
      </c>
      <c r="D35" s="909">
        <v>9</v>
      </c>
      <c r="E35" s="920">
        <v>3</v>
      </c>
      <c r="F35" s="915">
        <v>1.9</v>
      </c>
      <c r="G35" s="902">
        <v>9.6999999999999993</v>
      </c>
      <c r="H35" s="912">
        <v>4</v>
      </c>
      <c r="I35" s="913">
        <v>2.06</v>
      </c>
      <c r="J35" s="900">
        <v>2.2999999999999998</v>
      </c>
      <c r="K35" s="916">
        <v>0.67</v>
      </c>
      <c r="L35" s="914">
        <v>3</v>
      </c>
      <c r="M35" s="914">
        <v>24</v>
      </c>
      <c r="N35" s="917">
        <v>8</v>
      </c>
      <c r="O35" s="914" t="s">
        <v>6116</v>
      </c>
      <c r="P35" s="918" t="s">
        <v>6171</v>
      </c>
      <c r="Q35" s="919">
        <f t="shared" si="0"/>
        <v>3</v>
      </c>
      <c r="R35" s="956">
        <f t="shared" si="0"/>
        <v>1.3900000000000001</v>
      </c>
      <c r="S35" s="919">
        <f t="shared" si="1"/>
        <v>1</v>
      </c>
      <c r="T35" s="956">
        <f t="shared" si="2"/>
        <v>0.16000000000000014</v>
      </c>
      <c r="U35" s="963">
        <v>32</v>
      </c>
      <c r="V35" s="910">
        <v>9.1999999999999993</v>
      </c>
      <c r="W35" s="910">
        <v>-22.8</v>
      </c>
      <c r="X35" s="961">
        <v>0.28749999999999998</v>
      </c>
      <c r="Y35" s="959"/>
    </row>
    <row r="36" spans="1:25" ht="14.45" customHeight="1" x14ac:dyDescent="0.2">
      <c r="A36" s="924" t="s">
        <v>6173</v>
      </c>
      <c r="B36" s="910"/>
      <c r="C36" s="911"/>
      <c r="D36" s="909"/>
      <c r="E36" s="920">
        <v>1</v>
      </c>
      <c r="F36" s="915">
        <v>1.02</v>
      </c>
      <c r="G36" s="902">
        <v>8</v>
      </c>
      <c r="H36" s="912">
        <v>4</v>
      </c>
      <c r="I36" s="913">
        <v>3.5</v>
      </c>
      <c r="J36" s="900">
        <v>5.5</v>
      </c>
      <c r="K36" s="916">
        <v>1.02</v>
      </c>
      <c r="L36" s="914">
        <v>3</v>
      </c>
      <c r="M36" s="914">
        <v>30</v>
      </c>
      <c r="N36" s="917">
        <v>10</v>
      </c>
      <c r="O36" s="914" t="s">
        <v>6116</v>
      </c>
      <c r="P36" s="918" t="s">
        <v>6171</v>
      </c>
      <c r="Q36" s="919">
        <f t="shared" si="0"/>
        <v>4</v>
      </c>
      <c r="R36" s="956">
        <f t="shared" si="0"/>
        <v>3.5</v>
      </c>
      <c r="S36" s="919">
        <f t="shared" si="1"/>
        <v>3</v>
      </c>
      <c r="T36" s="956">
        <f t="shared" si="2"/>
        <v>2.48</v>
      </c>
      <c r="U36" s="963">
        <v>40</v>
      </c>
      <c r="V36" s="910">
        <v>22</v>
      </c>
      <c r="W36" s="910">
        <v>-18</v>
      </c>
      <c r="X36" s="961">
        <v>0.55000000000000004</v>
      </c>
      <c r="Y36" s="959">
        <v>5</v>
      </c>
    </row>
    <row r="37" spans="1:25" ht="14.45" customHeight="1" x14ac:dyDescent="0.2">
      <c r="A37" s="923" t="s">
        <v>6174</v>
      </c>
      <c r="B37" s="896">
        <v>1</v>
      </c>
      <c r="C37" s="897">
        <v>0.72</v>
      </c>
      <c r="D37" s="898">
        <v>8</v>
      </c>
      <c r="E37" s="907"/>
      <c r="F37" s="887"/>
      <c r="G37" s="888"/>
      <c r="H37" s="893"/>
      <c r="I37" s="887"/>
      <c r="J37" s="888"/>
      <c r="K37" s="892">
        <v>0.72</v>
      </c>
      <c r="L37" s="893">
        <v>3</v>
      </c>
      <c r="M37" s="893">
        <v>24</v>
      </c>
      <c r="N37" s="894">
        <v>8</v>
      </c>
      <c r="O37" s="893" t="s">
        <v>6116</v>
      </c>
      <c r="P37" s="908" t="s">
        <v>6175</v>
      </c>
      <c r="Q37" s="895">
        <f t="shared" si="0"/>
        <v>-1</v>
      </c>
      <c r="R37" s="955">
        <f t="shared" si="0"/>
        <v>-0.72</v>
      </c>
      <c r="S37" s="895">
        <f t="shared" si="1"/>
        <v>0</v>
      </c>
      <c r="T37" s="955">
        <f t="shared" si="2"/>
        <v>0</v>
      </c>
      <c r="U37" s="962" t="s">
        <v>329</v>
      </c>
      <c r="V37" s="904" t="s">
        <v>329</v>
      </c>
      <c r="W37" s="904" t="s">
        <v>329</v>
      </c>
      <c r="X37" s="960" t="s">
        <v>329</v>
      </c>
      <c r="Y37" s="958"/>
    </row>
    <row r="38" spans="1:25" ht="14.45" customHeight="1" x14ac:dyDescent="0.2">
      <c r="A38" s="923" t="s">
        <v>6176</v>
      </c>
      <c r="B38" s="904">
        <v>2</v>
      </c>
      <c r="C38" s="905">
        <v>1.23</v>
      </c>
      <c r="D38" s="906">
        <v>12</v>
      </c>
      <c r="E38" s="907">
        <v>2</v>
      </c>
      <c r="F38" s="887">
        <v>1.08</v>
      </c>
      <c r="G38" s="888">
        <v>10</v>
      </c>
      <c r="H38" s="889">
        <v>2</v>
      </c>
      <c r="I38" s="890">
        <v>0.9</v>
      </c>
      <c r="J38" s="899">
        <v>5</v>
      </c>
      <c r="K38" s="892">
        <v>0.54</v>
      </c>
      <c r="L38" s="893">
        <v>3</v>
      </c>
      <c r="M38" s="893">
        <v>27</v>
      </c>
      <c r="N38" s="894">
        <v>9</v>
      </c>
      <c r="O38" s="893" t="s">
        <v>6116</v>
      </c>
      <c r="P38" s="908" t="s">
        <v>6177</v>
      </c>
      <c r="Q38" s="895">
        <f t="shared" si="0"/>
        <v>0</v>
      </c>
      <c r="R38" s="955">
        <f t="shared" si="0"/>
        <v>-0.32999999999999996</v>
      </c>
      <c r="S38" s="895">
        <f t="shared" si="1"/>
        <v>0</v>
      </c>
      <c r="T38" s="955">
        <f t="shared" si="2"/>
        <v>-0.18000000000000005</v>
      </c>
      <c r="U38" s="962">
        <v>18</v>
      </c>
      <c r="V38" s="904">
        <v>10</v>
      </c>
      <c r="W38" s="904">
        <v>-8</v>
      </c>
      <c r="X38" s="960">
        <v>0.55555555555555558</v>
      </c>
      <c r="Y38" s="958"/>
    </row>
    <row r="39" spans="1:25" ht="14.45" customHeight="1" x14ac:dyDescent="0.2">
      <c r="A39" s="924" t="s">
        <v>6178</v>
      </c>
      <c r="B39" s="910">
        <v>2</v>
      </c>
      <c r="C39" s="911">
        <v>1</v>
      </c>
      <c r="D39" s="909">
        <v>6</v>
      </c>
      <c r="E39" s="920">
        <v>2</v>
      </c>
      <c r="F39" s="915">
        <v>1.19</v>
      </c>
      <c r="G39" s="902">
        <v>3</v>
      </c>
      <c r="H39" s="912">
        <v>6</v>
      </c>
      <c r="I39" s="913">
        <v>3.28</v>
      </c>
      <c r="J39" s="900">
        <v>4</v>
      </c>
      <c r="K39" s="916">
        <v>0.6</v>
      </c>
      <c r="L39" s="914">
        <v>3</v>
      </c>
      <c r="M39" s="914">
        <v>30</v>
      </c>
      <c r="N39" s="917">
        <v>10</v>
      </c>
      <c r="O39" s="914" t="s">
        <v>6116</v>
      </c>
      <c r="P39" s="918" t="s">
        <v>6179</v>
      </c>
      <c r="Q39" s="919">
        <f t="shared" si="0"/>
        <v>4</v>
      </c>
      <c r="R39" s="956">
        <f t="shared" si="0"/>
        <v>2.2799999999999998</v>
      </c>
      <c r="S39" s="919">
        <f t="shared" si="1"/>
        <v>4</v>
      </c>
      <c r="T39" s="956">
        <f t="shared" si="2"/>
        <v>2.09</v>
      </c>
      <c r="U39" s="963">
        <v>60</v>
      </c>
      <c r="V39" s="910">
        <v>24</v>
      </c>
      <c r="W39" s="910">
        <v>-36</v>
      </c>
      <c r="X39" s="961">
        <v>0.4</v>
      </c>
      <c r="Y39" s="959">
        <v>1</v>
      </c>
    </row>
    <row r="40" spans="1:25" ht="14.45" customHeight="1" x14ac:dyDescent="0.2">
      <c r="A40" s="924" t="s">
        <v>6180</v>
      </c>
      <c r="B40" s="910">
        <v>1</v>
      </c>
      <c r="C40" s="911">
        <v>1</v>
      </c>
      <c r="D40" s="909">
        <v>6</v>
      </c>
      <c r="E40" s="920">
        <v>1</v>
      </c>
      <c r="F40" s="915">
        <v>0.86</v>
      </c>
      <c r="G40" s="902">
        <v>27</v>
      </c>
      <c r="H40" s="912">
        <v>3</v>
      </c>
      <c r="I40" s="913">
        <v>3.64</v>
      </c>
      <c r="J40" s="901">
        <v>12.7</v>
      </c>
      <c r="K40" s="916">
        <v>0.86</v>
      </c>
      <c r="L40" s="914">
        <v>4</v>
      </c>
      <c r="M40" s="914">
        <v>36</v>
      </c>
      <c r="N40" s="917">
        <v>12</v>
      </c>
      <c r="O40" s="914" t="s">
        <v>6116</v>
      </c>
      <c r="P40" s="918" t="s">
        <v>6181</v>
      </c>
      <c r="Q40" s="919">
        <f t="shared" si="0"/>
        <v>2</v>
      </c>
      <c r="R40" s="956">
        <f t="shared" si="0"/>
        <v>2.64</v>
      </c>
      <c r="S40" s="919">
        <f t="shared" si="1"/>
        <v>2</v>
      </c>
      <c r="T40" s="956">
        <f t="shared" si="2"/>
        <v>2.7800000000000002</v>
      </c>
      <c r="U40" s="963">
        <v>36</v>
      </c>
      <c r="V40" s="910">
        <v>38.099999999999994</v>
      </c>
      <c r="W40" s="910">
        <v>2.0999999999999943</v>
      </c>
      <c r="X40" s="961">
        <v>1.0583333333333331</v>
      </c>
      <c r="Y40" s="959">
        <v>7</v>
      </c>
    </row>
    <row r="41" spans="1:25" ht="14.45" customHeight="1" x14ac:dyDescent="0.2">
      <c r="A41" s="923" t="s">
        <v>6182</v>
      </c>
      <c r="B41" s="896">
        <v>6</v>
      </c>
      <c r="C41" s="897">
        <v>2.13</v>
      </c>
      <c r="D41" s="898">
        <v>7.3</v>
      </c>
      <c r="E41" s="907">
        <v>2</v>
      </c>
      <c r="F41" s="887">
        <v>0.66</v>
      </c>
      <c r="G41" s="888">
        <v>6</v>
      </c>
      <c r="H41" s="893">
        <v>2</v>
      </c>
      <c r="I41" s="887">
        <v>0.66</v>
      </c>
      <c r="J41" s="891">
        <v>6.5</v>
      </c>
      <c r="K41" s="892">
        <v>0.33</v>
      </c>
      <c r="L41" s="893">
        <v>1</v>
      </c>
      <c r="M41" s="893">
        <v>12</v>
      </c>
      <c r="N41" s="894">
        <v>4</v>
      </c>
      <c r="O41" s="893" t="s">
        <v>6116</v>
      </c>
      <c r="P41" s="908" t="s">
        <v>6183</v>
      </c>
      <c r="Q41" s="895">
        <f t="shared" si="0"/>
        <v>-4</v>
      </c>
      <c r="R41" s="955">
        <f t="shared" si="0"/>
        <v>-1.4699999999999998</v>
      </c>
      <c r="S41" s="895">
        <f t="shared" si="1"/>
        <v>0</v>
      </c>
      <c r="T41" s="955">
        <f t="shared" si="2"/>
        <v>0</v>
      </c>
      <c r="U41" s="962">
        <v>8</v>
      </c>
      <c r="V41" s="904">
        <v>13</v>
      </c>
      <c r="W41" s="904">
        <v>5</v>
      </c>
      <c r="X41" s="960">
        <v>1.625</v>
      </c>
      <c r="Y41" s="958">
        <v>5</v>
      </c>
    </row>
    <row r="42" spans="1:25" ht="14.45" customHeight="1" x14ac:dyDescent="0.2">
      <c r="A42" s="924" t="s">
        <v>6184</v>
      </c>
      <c r="B42" s="921">
        <v>17</v>
      </c>
      <c r="C42" s="922">
        <v>9.6</v>
      </c>
      <c r="D42" s="903">
        <v>10</v>
      </c>
      <c r="E42" s="920">
        <v>19</v>
      </c>
      <c r="F42" s="915">
        <v>12.39</v>
      </c>
      <c r="G42" s="902">
        <v>12.1</v>
      </c>
      <c r="H42" s="914">
        <v>14</v>
      </c>
      <c r="I42" s="915">
        <v>9.07</v>
      </c>
      <c r="J42" s="901">
        <v>9.6</v>
      </c>
      <c r="K42" s="916">
        <v>0.48</v>
      </c>
      <c r="L42" s="914">
        <v>2</v>
      </c>
      <c r="M42" s="914">
        <v>18</v>
      </c>
      <c r="N42" s="917">
        <v>6</v>
      </c>
      <c r="O42" s="914" t="s">
        <v>6116</v>
      </c>
      <c r="P42" s="918" t="s">
        <v>6185</v>
      </c>
      <c r="Q42" s="919">
        <f t="shared" si="0"/>
        <v>-3</v>
      </c>
      <c r="R42" s="956">
        <f t="shared" si="0"/>
        <v>-0.52999999999999936</v>
      </c>
      <c r="S42" s="919">
        <f t="shared" si="1"/>
        <v>-5</v>
      </c>
      <c r="T42" s="956">
        <f t="shared" si="2"/>
        <v>-3.3200000000000003</v>
      </c>
      <c r="U42" s="963">
        <v>84</v>
      </c>
      <c r="V42" s="910">
        <v>134.4</v>
      </c>
      <c r="W42" s="910">
        <v>50.400000000000006</v>
      </c>
      <c r="X42" s="961">
        <v>1.6</v>
      </c>
      <c r="Y42" s="959">
        <v>76</v>
      </c>
    </row>
    <row r="43" spans="1:25" ht="14.45" customHeight="1" x14ac:dyDescent="0.2">
      <c r="A43" s="924" t="s">
        <v>6186</v>
      </c>
      <c r="B43" s="921">
        <v>17</v>
      </c>
      <c r="C43" s="922">
        <v>10.49</v>
      </c>
      <c r="D43" s="903">
        <v>6.1</v>
      </c>
      <c r="E43" s="920">
        <v>7</v>
      </c>
      <c r="F43" s="915">
        <v>4.29</v>
      </c>
      <c r="G43" s="902">
        <v>7</v>
      </c>
      <c r="H43" s="914">
        <v>14</v>
      </c>
      <c r="I43" s="915">
        <v>9.1199999999999992</v>
      </c>
      <c r="J43" s="902">
        <v>6.8</v>
      </c>
      <c r="K43" s="916">
        <v>0.6</v>
      </c>
      <c r="L43" s="914">
        <v>2</v>
      </c>
      <c r="M43" s="914">
        <v>21</v>
      </c>
      <c r="N43" s="917">
        <v>7</v>
      </c>
      <c r="O43" s="914" t="s">
        <v>6116</v>
      </c>
      <c r="P43" s="918" t="s">
        <v>6187</v>
      </c>
      <c r="Q43" s="919">
        <f t="shared" si="0"/>
        <v>-3</v>
      </c>
      <c r="R43" s="956">
        <f t="shared" si="0"/>
        <v>-1.370000000000001</v>
      </c>
      <c r="S43" s="919">
        <f t="shared" si="1"/>
        <v>7</v>
      </c>
      <c r="T43" s="956">
        <f t="shared" si="2"/>
        <v>4.8299999999999992</v>
      </c>
      <c r="U43" s="963">
        <v>98</v>
      </c>
      <c r="V43" s="910">
        <v>95.2</v>
      </c>
      <c r="W43" s="910">
        <v>-2.7999999999999972</v>
      </c>
      <c r="X43" s="961">
        <v>0.97142857142857142</v>
      </c>
      <c r="Y43" s="959">
        <v>19</v>
      </c>
    </row>
    <row r="44" spans="1:25" ht="14.45" customHeight="1" x14ac:dyDescent="0.2">
      <c r="A44" s="923" t="s">
        <v>6188</v>
      </c>
      <c r="B44" s="904">
        <v>1</v>
      </c>
      <c r="C44" s="905">
        <v>0.34</v>
      </c>
      <c r="D44" s="906">
        <v>11</v>
      </c>
      <c r="E44" s="907"/>
      <c r="F44" s="887"/>
      <c r="G44" s="888"/>
      <c r="H44" s="889"/>
      <c r="I44" s="890"/>
      <c r="J44" s="899"/>
      <c r="K44" s="892">
        <v>0.34</v>
      </c>
      <c r="L44" s="893">
        <v>2</v>
      </c>
      <c r="M44" s="893">
        <v>15</v>
      </c>
      <c r="N44" s="894">
        <v>5</v>
      </c>
      <c r="O44" s="893" t="s">
        <v>6116</v>
      </c>
      <c r="P44" s="908" t="s">
        <v>6189</v>
      </c>
      <c r="Q44" s="895">
        <f t="shared" si="0"/>
        <v>-1</v>
      </c>
      <c r="R44" s="955">
        <f t="shared" si="0"/>
        <v>-0.34</v>
      </c>
      <c r="S44" s="895">
        <f t="shared" si="1"/>
        <v>0</v>
      </c>
      <c r="T44" s="955">
        <f t="shared" si="2"/>
        <v>0</v>
      </c>
      <c r="U44" s="962" t="s">
        <v>329</v>
      </c>
      <c r="V44" s="904" t="s">
        <v>329</v>
      </c>
      <c r="W44" s="904" t="s">
        <v>329</v>
      </c>
      <c r="X44" s="960" t="s">
        <v>329</v>
      </c>
      <c r="Y44" s="958"/>
    </row>
    <row r="45" spans="1:25" ht="14.45" customHeight="1" x14ac:dyDescent="0.2">
      <c r="A45" s="924" t="s">
        <v>6190</v>
      </c>
      <c r="B45" s="910"/>
      <c r="C45" s="911"/>
      <c r="D45" s="909"/>
      <c r="E45" s="920"/>
      <c r="F45" s="915"/>
      <c r="G45" s="902"/>
      <c r="H45" s="912">
        <v>2</v>
      </c>
      <c r="I45" s="913">
        <v>0.98</v>
      </c>
      <c r="J45" s="900">
        <v>6</v>
      </c>
      <c r="K45" s="916">
        <v>0.48</v>
      </c>
      <c r="L45" s="914">
        <v>3</v>
      </c>
      <c r="M45" s="914">
        <v>24</v>
      </c>
      <c r="N45" s="917">
        <v>8</v>
      </c>
      <c r="O45" s="914" t="s">
        <v>6116</v>
      </c>
      <c r="P45" s="918" t="s">
        <v>6191</v>
      </c>
      <c r="Q45" s="919">
        <f t="shared" si="0"/>
        <v>2</v>
      </c>
      <c r="R45" s="956">
        <f t="shared" si="0"/>
        <v>0.98</v>
      </c>
      <c r="S45" s="919">
        <f t="shared" si="1"/>
        <v>2</v>
      </c>
      <c r="T45" s="956">
        <f t="shared" si="2"/>
        <v>0.98</v>
      </c>
      <c r="U45" s="963">
        <v>16</v>
      </c>
      <c r="V45" s="910">
        <v>12</v>
      </c>
      <c r="W45" s="910">
        <v>-4</v>
      </c>
      <c r="X45" s="961">
        <v>0.75</v>
      </c>
      <c r="Y45" s="959"/>
    </row>
    <row r="46" spans="1:25" ht="14.45" customHeight="1" x14ac:dyDescent="0.2">
      <c r="A46" s="924" t="s">
        <v>6192</v>
      </c>
      <c r="B46" s="910"/>
      <c r="C46" s="911"/>
      <c r="D46" s="909"/>
      <c r="E46" s="920">
        <v>1</v>
      </c>
      <c r="F46" s="915">
        <v>0.53</v>
      </c>
      <c r="G46" s="902">
        <v>10</v>
      </c>
      <c r="H46" s="912">
        <v>2</v>
      </c>
      <c r="I46" s="913">
        <v>1.23</v>
      </c>
      <c r="J46" s="901">
        <v>14.5</v>
      </c>
      <c r="K46" s="916">
        <v>0.53</v>
      </c>
      <c r="L46" s="914">
        <v>3</v>
      </c>
      <c r="M46" s="914">
        <v>24</v>
      </c>
      <c r="N46" s="917">
        <v>8</v>
      </c>
      <c r="O46" s="914" t="s">
        <v>6116</v>
      </c>
      <c r="P46" s="918" t="s">
        <v>6193</v>
      </c>
      <c r="Q46" s="919">
        <f t="shared" si="0"/>
        <v>2</v>
      </c>
      <c r="R46" s="956">
        <f t="shared" si="0"/>
        <v>1.23</v>
      </c>
      <c r="S46" s="919">
        <f t="shared" si="1"/>
        <v>1</v>
      </c>
      <c r="T46" s="956">
        <f t="shared" si="2"/>
        <v>0.7</v>
      </c>
      <c r="U46" s="963">
        <v>16</v>
      </c>
      <c r="V46" s="910">
        <v>29</v>
      </c>
      <c r="W46" s="910">
        <v>13</v>
      </c>
      <c r="X46" s="961">
        <v>1.8125</v>
      </c>
      <c r="Y46" s="959">
        <v>13</v>
      </c>
    </row>
    <row r="47" spans="1:25" ht="14.45" customHeight="1" x14ac:dyDescent="0.2">
      <c r="A47" s="923" t="s">
        <v>6194</v>
      </c>
      <c r="B47" s="896">
        <v>1</v>
      </c>
      <c r="C47" s="897">
        <v>0.8</v>
      </c>
      <c r="D47" s="898">
        <v>3</v>
      </c>
      <c r="E47" s="907"/>
      <c r="F47" s="887"/>
      <c r="G47" s="888"/>
      <c r="H47" s="893"/>
      <c r="I47" s="887"/>
      <c r="J47" s="888"/>
      <c r="K47" s="892">
        <v>0.53</v>
      </c>
      <c r="L47" s="893">
        <v>3</v>
      </c>
      <c r="M47" s="893">
        <v>24</v>
      </c>
      <c r="N47" s="894">
        <v>8</v>
      </c>
      <c r="O47" s="893" t="s">
        <v>6116</v>
      </c>
      <c r="P47" s="908" t="s">
        <v>6195</v>
      </c>
      <c r="Q47" s="895">
        <f t="shared" si="0"/>
        <v>-1</v>
      </c>
      <c r="R47" s="955">
        <f t="shared" si="0"/>
        <v>-0.8</v>
      </c>
      <c r="S47" s="895">
        <f t="shared" si="1"/>
        <v>0</v>
      </c>
      <c r="T47" s="955">
        <f t="shared" si="2"/>
        <v>0</v>
      </c>
      <c r="U47" s="962" t="s">
        <v>329</v>
      </c>
      <c r="V47" s="904" t="s">
        <v>329</v>
      </c>
      <c r="W47" s="904" t="s">
        <v>329</v>
      </c>
      <c r="X47" s="960" t="s">
        <v>329</v>
      </c>
      <c r="Y47" s="958"/>
    </row>
    <row r="48" spans="1:25" ht="14.45" customHeight="1" x14ac:dyDescent="0.2">
      <c r="A48" s="923" t="s">
        <v>6196</v>
      </c>
      <c r="B48" s="904"/>
      <c r="C48" s="905"/>
      <c r="D48" s="906"/>
      <c r="E48" s="889">
        <v>1</v>
      </c>
      <c r="F48" s="890">
        <v>0.48</v>
      </c>
      <c r="G48" s="899">
        <v>2</v>
      </c>
      <c r="H48" s="893"/>
      <c r="I48" s="887"/>
      <c r="J48" s="888"/>
      <c r="K48" s="892">
        <v>0.48</v>
      </c>
      <c r="L48" s="893">
        <v>2</v>
      </c>
      <c r="M48" s="893">
        <v>21</v>
      </c>
      <c r="N48" s="894">
        <v>7</v>
      </c>
      <c r="O48" s="893" t="s">
        <v>6116</v>
      </c>
      <c r="P48" s="908" t="s">
        <v>6197</v>
      </c>
      <c r="Q48" s="895">
        <f t="shared" si="0"/>
        <v>0</v>
      </c>
      <c r="R48" s="955">
        <f t="shared" si="0"/>
        <v>0</v>
      </c>
      <c r="S48" s="895">
        <f t="shared" si="1"/>
        <v>-1</v>
      </c>
      <c r="T48" s="955">
        <f t="shared" si="2"/>
        <v>-0.48</v>
      </c>
      <c r="U48" s="962" t="s">
        <v>329</v>
      </c>
      <c r="V48" s="904" t="s">
        <v>329</v>
      </c>
      <c r="W48" s="904" t="s">
        <v>329</v>
      </c>
      <c r="X48" s="960" t="s">
        <v>329</v>
      </c>
      <c r="Y48" s="958"/>
    </row>
    <row r="49" spans="1:25" ht="14.45" customHeight="1" x14ac:dyDescent="0.2">
      <c r="A49" s="924" t="s">
        <v>6198</v>
      </c>
      <c r="B49" s="910"/>
      <c r="C49" s="911"/>
      <c r="D49" s="909"/>
      <c r="E49" s="912">
        <v>1</v>
      </c>
      <c r="F49" s="913">
        <v>1.05</v>
      </c>
      <c r="G49" s="900">
        <v>16</v>
      </c>
      <c r="H49" s="914">
        <v>1</v>
      </c>
      <c r="I49" s="915">
        <v>0.87</v>
      </c>
      <c r="J49" s="901">
        <v>25</v>
      </c>
      <c r="K49" s="916">
        <v>0.87</v>
      </c>
      <c r="L49" s="914">
        <v>3</v>
      </c>
      <c r="M49" s="914">
        <v>30</v>
      </c>
      <c r="N49" s="917">
        <v>10</v>
      </c>
      <c r="O49" s="914" t="s">
        <v>6116</v>
      </c>
      <c r="P49" s="918" t="s">
        <v>6199</v>
      </c>
      <c r="Q49" s="919">
        <f t="shared" si="0"/>
        <v>1</v>
      </c>
      <c r="R49" s="956">
        <f t="shared" si="0"/>
        <v>0.87</v>
      </c>
      <c r="S49" s="919">
        <f t="shared" si="1"/>
        <v>0</v>
      </c>
      <c r="T49" s="956">
        <f t="shared" si="2"/>
        <v>-0.18000000000000005</v>
      </c>
      <c r="U49" s="963">
        <v>10</v>
      </c>
      <c r="V49" s="910">
        <v>25</v>
      </c>
      <c r="W49" s="910">
        <v>15</v>
      </c>
      <c r="X49" s="961">
        <v>2.5</v>
      </c>
      <c r="Y49" s="959">
        <v>15</v>
      </c>
    </row>
    <row r="50" spans="1:25" ht="14.45" customHeight="1" x14ac:dyDescent="0.2">
      <c r="A50" s="923" t="s">
        <v>6200</v>
      </c>
      <c r="B50" s="904"/>
      <c r="C50" s="905"/>
      <c r="D50" s="906"/>
      <c r="E50" s="907"/>
      <c r="F50" s="887"/>
      <c r="G50" s="888"/>
      <c r="H50" s="889">
        <v>1</v>
      </c>
      <c r="I50" s="890">
        <v>2.96</v>
      </c>
      <c r="J50" s="891">
        <v>18</v>
      </c>
      <c r="K50" s="892">
        <v>2.96</v>
      </c>
      <c r="L50" s="893">
        <v>4</v>
      </c>
      <c r="M50" s="893">
        <v>33</v>
      </c>
      <c r="N50" s="894">
        <v>11</v>
      </c>
      <c r="O50" s="893" t="s">
        <v>6116</v>
      </c>
      <c r="P50" s="908" t="s">
        <v>6201</v>
      </c>
      <c r="Q50" s="895">
        <f t="shared" si="0"/>
        <v>1</v>
      </c>
      <c r="R50" s="955">
        <f t="shared" si="0"/>
        <v>2.96</v>
      </c>
      <c r="S50" s="895">
        <f t="shared" si="1"/>
        <v>1</v>
      </c>
      <c r="T50" s="955">
        <f t="shared" si="2"/>
        <v>2.96</v>
      </c>
      <c r="U50" s="962">
        <v>11</v>
      </c>
      <c r="V50" s="904">
        <v>18</v>
      </c>
      <c r="W50" s="904">
        <v>7</v>
      </c>
      <c r="X50" s="960">
        <v>1.6363636363636365</v>
      </c>
      <c r="Y50" s="958">
        <v>7</v>
      </c>
    </row>
    <row r="51" spans="1:25" ht="14.45" customHeight="1" x14ac:dyDescent="0.2">
      <c r="A51" s="923" t="s">
        <v>6202</v>
      </c>
      <c r="B51" s="904"/>
      <c r="C51" s="905"/>
      <c r="D51" s="906"/>
      <c r="E51" s="889">
        <v>1</v>
      </c>
      <c r="F51" s="890">
        <v>2.71</v>
      </c>
      <c r="G51" s="899">
        <v>4</v>
      </c>
      <c r="H51" s="893"/>
      <c r="I51" s="887"/>
      <c r="J51" s="888"/>
      <c r="K51" s="892">
        <v>3.32</v>
      </c>
      <c r="L51" s="893">
        <v>5</v>
      </c>
      <c r="M51" s="893">
        <v>45</v>
      </c>
      <c r="N51" s="894">
        <v>15</v>
      </c>
      <c r="O51" s="893" t="s">
        <v>6116</v>
      </c>
      <c r="P51" s="908" t="s">
        <v>6203</v>
      </c>
      <c r="Q51" s="895">
        <f t="shared" si="0"/>
        <v>0</v>
      </c>
      <c r="R51" s="955">
        <f t="shared" si="0"/>
        <v>0</v>
      </c>
      <c r="S51" s="895">
        <f t="shared" si="1"/>
        <v>-1</v>
      </c>
      <c r="T51" s="955">
        <f t="shared" si="2"/>
        <v>-2.71</v>
      </c>
      <c r="U51" s="962" t="s">
        <v>329</v>
      </c>
      <c r="V51" s="904" t="s">
        <v>329</v>
      </c>
      <c r="W51" s="904" t="s">
        <v>329</v>
      </c>
      <c r="X51" s="960" t="s">
        <v>329</v>
      </c>
      <c r="Y51" s="958"/>
    </row>
    <row r="52" spans="1:25" ht="14.45" customHeight="1" x14ac:dyDescent="0.2">
      <c r="A52" s="923" t="s">
        <v>6204</v>
      </c>
      <c r="B52" s="904"/>
      <c r="C52" s="905"/>
      <c r="D52" s="906"/>
      <c r="E52" s="907">
        <v>1</v>
      </c>
      <c r="F52" s="887">
        <v>2.7</v>
      </c>
      <c r="G52" s="888">
        <v>29</v>
      </c>
      <c r="H52" s="889"/>
      <c r="I52" s="890"/>
      <c r="J52" s="899"/>
      <c r="K52" s="892">
        <v>1.2</v>
      </c>
      <c r="L52" s="893">
        <v>2</v>
      </c>
      <c r="M52" s="893">
        <v>18</v>
      </c>
      <c r="N52" s="894">
        <v>6</v>
      </c>
      <c r="O52" s="893" t="s">
        <v>6116</v>
      </c>
      <c r="P52" s="908" t="s">
        <v>6205</v>
      </c>
      <c r="Q52" s="895">
        <f t="shared" si="0"/>
        <v>0</v>
      </c>
      <c r="R52" s="955">
        <f t="shared" si="0"/>
        <v>0</v>
      </c>
      <c r="S52" s="895">
        <f t="shared" si="1"/>
        <v>-1</v>
      </c>
      <c r="T52" s="955">
        <f t="shared" si="2"/>
        <v>-2.7</v>
      </c>
      <c r="U52" s="962" t="s">
        <v>329</v>
      </c>
      <c r="V52" s="904" t="s">
        <v>329</v>
      </c>
      <c r="W52" s="904" t="s">
        <v>329</v>
      </c>
      <c r="X52" s="960" t="s">
        <v>329</v>
      </c>
      <c r="Y52" s="958"/>
    </row>
    <row r="53" spans="1:25" ht="14.45" customHeight="1" x14ac:dyDescent="0.2">
      <c r="A53" s="924" t="s">
        <v>6206</v>
      </c>
      <c r="B53" s="910"/>
      <c r="C53" s="911"/>
      <c r="D53" s="909"/>
      <c r="E53" s="920"/>
      <c r="F53" s="915"/>
      <c r="G53" s="902"/>
      <c r="H53" s="912">
        <v>4</v>
      </c>
      <c r="I53" s="913">
        <v>7.54</v>
      </c>
      <c r="J53" s="900">
        <v>8.5</v>
      </c>
      <c r="K53" s="916">
        <v>1.88</v>
      </c>
      <c r="L53" s="914">
        <v>4</v>
      </c>
      <c r="M53" s="914">
        <v>33</v>
      </c>
      <c r="N53" s="917">
        <v>11</v>
      </c>
      <c r="O53" s="914" t="s">
        <v>6116</v>
      </c>
      <c r="P53" s="918" t="s">
        <v>6205</v>
      </c>
      <c r="Q53" s="919">
        <f t="shared" si="0"/>
        <v>4</v>
      </c>
      <c r="R53" s="956">
        <f t="shared" si="0"/>
        <v>7.54</v>
      </c>
      <c r="S53" s="919">
        <f t="shared" si="1"/>
        <v>4</v>
      </c>
      <c r="T53" s="956">
        <f t="shared" si="2"/>
        <v>7.54</v>
      </c>
      <c r="U53" s="963">
        <v>44</v>
      </c>
      <c r="V53" s="910">
        <v>34</v>
      </c>
      <c r="W53" s="910">
        <v>-10</v>
      </c>
      <c r="X53" s="961">
        <v>0.77272727272727271</v>
      </c>
      <c r="Y53" s="959">
        <v>1</v>
      </c>
    </row>
    <row r="54" spans="1:25" ht="14.45" customHeight="1" x14ac:dyDescent="0.2">
      <c r="A54" s="923" t="s">
        <v>6207</v>
      </c>
      <c r="B54" s="904">
        <v>6</v>
      </c>
      <c r="C54" s="905">
        <v>2.76</v>
      </c>
      <c r="D54" s="906">
        <v>6.2</v>
      </c>
      <c r="E54" s="907">
        <v>5</v>
      </c>
      <c r="F54" s="887">
        <v>2.38</v>
      </c>
      <c r="G54" s="888">
        <v>7.2</v>
      </c>
      <c r="H54" s="889">
        <v>7</v>
      </c>
      <c r="I54" s="890">
        <v>3.45</v>
      </c>
      <c r="J54" s="891">
        <v>10.6</v>
      </c>
      <c r="K54" s="892">
        <v>0.46</v>
      </c>
      <c r="L54" s="893">
        <v>2</v>
      </c>
      <c r="M54" s="893">
        <v>18</v>
      </c>
      <c r="N54" s="894">
        <v>6</v>
      </c>
      <c r="O54" s="893" t="s">
        <v>6116</v>
      </c>
      <c r="P54" s="908" t="s">
        <v>6208</v>
      </c>
      <c r="Q54" s="895">
        <f t="shared" si="0"/>
        <v>1</v>
      </c>
      <c r="R54" s="955">
        <f t="shared" si="0"/>
        <v>0.69000000000000039</v>
      </c>
      <c r="S54" s="895">
        <f t="shared" si="1"/>
        <v>2</v>
      </c>
      <c r="T54" s="955">
        <f t="shared" si="2"/>
        <v>1.0700000000000003</v>
      </c>
      <c r="U54" s="962">
        <v>42</v>
      </c>
      <c r="V54" s="904">
        <v>74.2</v>
      </c>
      <c r="W54" s="904">
        <v>32.200000000000003</v>
      </c>
      <c r="X54" s="960">
        <v>1.7666666666666668</v>
      </c>
      <c r="Y54" s="958">
        <v>38</v>
      </c>
    </row>
    <row r="55" spans="1:25" ht="14.45" customHeight="1" x14ac:dyDescent="0.2">
      <c r="A55" s="924" t="s">
        <v>6209</v>
      </c>
      <c r="B55" s="910">
        <v>17</v>
      </c>
      <c r="C55" s="911">
        <v>10.99</v>
      </c>
      <c r="D55" s="909">
        <v>8.4</v>
      </c>
      <c r="E55" s="920">
        <v>9</v>
      </c>
      <c r="F55" s="915">
        <v>5.85</v>
      </c>
      <c r="G55" s="902">
        <v>10</v>
      </c>
      <c r="H55" s="912">
        <v>14</v>
      </c>
      <c r="I55" s="913">
        <v>9</v>
      </c>
      <c r="J55" s="901">
        <v>8.4</v>
      </c>
      <c r="K55" s="916">
        <v>0.65</v>
      </c>
      <c r="L55" s="914">
        <v>3</v>
      </c>
      <c r="M55" s="914">
        <v>24</v>
      </c>
      <c r="N55" s="917">
        <v>8</v>
      </c>
      <c r="O55" s="914" t="s">
        <v>6116</v>
      </c>
      <c r="P55" s="918" t="s">
        <v>6208</v>
      </c>
      <c r="Q55" s="919">
        <f t="shared" si="0"/>
        <v>-3</v>
      </c>
      <c r="R55" s="956">
        <f t="shared" si="0"/>
        <v>-1.9900000000000002</v>
      </c>
      <c r="S55" s="919">
        <f t="shared" si="1"/>
        <v>5</v>
      </c>
      <c r="T55" s="956">
        <f t="shared" si="2"/>
        <v>3.1500000000000004</v>
      </c>
      <c r="U55" s="963">
        <v>112</v>
      </c>
      <c r="V55" s="910">
        <v>117.60000000000001</v>
      </c>
      <c r="W55" s="910">
        <v>5.6000000000000085</v>
      </c>
      <c r="X55" s="961">
        <v>1.05</v>
      </c>
      <c r="Y55" s="959">
        <v>34</v>
      </c>
    </row>
    <row r="56" spans="1:25" ht="14.45" customHeight="1" x14ac:dyDescent="0.2">
      <c r="A56" s="924" t="s">
        <v>6210</v>
      </c>
      <c r="B56" s="910">
        <v>9</v>
      </c>
      <c r="C56" s="911">
        <v>10.050000000000001</v>
      </c>
      <c r="D56" s="909">
        <v>6.8</v>
      </c>
      <c r="E56" s="920">
        <v>9</v>
      </c>
      <c r="F56" s="915">
        <v>8.85</v>
      </c>
      <c r="G56" s="902">
        <v>8.4</v>
      </c>
      <c r="H56" s="912">
        <v>17</v>
      </c>
      <c r="I56" s="913">
        <v>18.82</v>
      </c>
      <c r="J56" s="901">
        <v>10.199999999999999</v>
      </c>
      <c r="K56" s="916">
        <v>1</v>
      </c>
      <c r="L56" s="914">
        <v>3</v>
      </c>
      <c r="M56" s="914">
        <v>30</v>
      </c>
      <c r="N56" s="917">
        <v>10</v>
      </c>
      <c r="O56" s="914" t="s">
        <v>6116</v>
      </c>
      <c r="P56" s="918" t="s">
        <v>6208</v>
      </c>
      <c r="Q56" s="919">
        <f t="shared" si="0"/>
        <v>8</v>
      </c>
      <c r="R56" s="956">
        <f t="shared" si="0"/>
        <v>8.77</v>
      </c>
      <c r="S56" s="919">
        <f t="shared" si="1"/>
        <v>8</v>
      </c>
      <c r="T56" s="956">
        <f t="shared" si="2"/>
        <v>9.9700000000000006</v>
      </c>
      <c r="U56" s="963">
        <v>170</v>
      </c>
      <c r="V56" s="910">
        <v>173.39999999999998</v>
      </c>
      <c r="W56" s="910">
        <v>3.3999999999999773</v>
      </c>
      <c r="X56" s="961">
        <v>1.0199999999999998</v>
      </c>
      <c r="Y56" s="959">
        <v>61</v>
      </c>
    </row>
    <row r="57" spans="1:25" ht="14.45" customHeight="1" x14ac:dyDescent="0.2">
      <c r="A57" s="923" t="s">
        <v>6211</v>
      </c>
      <c r="B57" s="904"/>
      <c r="C57" s="905"/>
      <c r="D57" s="906"/>
      <c r="E57" s="907"/>
      <c r="F57" s="887"/>
      <c r="G57" s="888"/>
      <c r="H57" s="889">
        <v>1</v>
      </c>
      <c r="I57" s="890">
        <v>0.79</v>
      </c>
      <c r="J57" s="891">
        <v>10</v>
      </c>
      <c r="K57" s="892">
        <v>0.77</v>
      </c>
      <c r="L57" s="893">
        <v>3</v>
      </c>
      <c r="M57" s="893">
        <v>24</v>
      </c>
      <c r="N57" s="894">
        <v>8</v>
      </c>
      <c r="O57" s="893" t="s">
        <v>6116</v>
      </c>
      <c r="P57" s="908" t="s">
        <v>6212</v>
      </c>
      <c r="Q57" s="895">
        <f t="shared" si="0"/>
        <v>1</v>
      </c>
      <c r="R57" s="955">
        <f t="shared" si="0"/>
        <v>0.79</v>
      </c>
      <c r="S57" s="895">
        <f t="shared" si="1"/>
        <v>1</v>
      </c>
      <c r="T57" s="955">
        <f t="shared" si="2"/>
        <v>0.79</v>
      </c>
      <c r="U57" s="962">
        <v>8</v>
      </c>
      <c r="V57" s="904">
        <v>10</v>
      </c>
      <c r="W57" s="904">
        <v>2</v>
      </c>
      <c r="X57" s="960">
        <v>1.25</v>
      </c>
      <c r="Y57" s="958">
        <v>2</v>
      </c>
    </row>
    <row r="58" spans="1:25" ht="14.45" customHeight="1" x14ac:dyDescent="0.2">
      <c r="A58" s="923" t="s">
        <v>6213</v>
      </c>
      <c r="B58" s="896">
        <v>1</v>
      </c>
      <c r="C58" s="897">
        <v>0.32</v>
      </c>
      <c r="D58" s="898">
        <v>2</v>
      </c>
      <c r="E58" s="907">
        <v>1</v>
      </c>
      <c r="F58" s="887">
        <v>0.38</v>
      </c>
      <c r="G58" s="888">
        <v>10</v>
      </c>
      <c r="H58" s="893">
        <v>1</v>
      </c>
      <c r="I58" s="887">
        <v>0.42</v>
      </c>
      <c r="J58" s="888">
        <v>3</v>
      </c>
      <c r="K58" s="892">
        <v>0.32</v>
      </c>
      <c r="L58" s="893">
        <v>1</v>
      </c>
      <c r="M58" s="893">
        <v>9</v>
      </c>
      <c r="N58" s="894">
        <v>3</v>
      </c>
      <c r="O58" s="893" t="s">
        <v>6116</v>
      </c>
      <c r="P58" s="908" t="s">
        <v>6214</v>
      </c>
      <c r="Q58" s="895">
        <f t="shared" si="0"/>
        <v>0</v>
      </c>
      <c r="R58" s="955">
        <f t="shared" si="0"/>
        <v>9.9999999999999978E-2</v>
      </c>
      <c r="S58" s="895">
        <f t="shared" si="1"/>
        <v>0</v>
      </c>
      <c r="T58" s="955">
        <f t="shared" si="2"/>
        <v>3.999999999999998E-2</v>
      </c>
      <c r="U58" s="962">
        <v>3</v>
      </c>
      <c r="V58" s="904">
        <v>3</v>
      </c>
      <c r="W58" s="904">
        <v>0</v>
      </c>
      <c r="X58" s="960">
        <v>1</v>
      </c>
      <c r="Y58" s="958"/>
    </row>
    <row r="59" spans="1:25" ht="14.45" customHeight="1" x14ac:dyDescent="0.2">
      <c r="A59" s="924" t="s">
        <v>6215</v>
      </c>
      <c r="B59" s="921">
        <v>9</v>
      </c>
      <c r="C59" s="922">
        <v>4.76</v>
      </c>
      <c r="D59" s="903">
        <v>8.3000000000000007</v>
      </c>
      <c r="E59" s="920">
        <v>4</v>
      </c>
      <c r="F59" s="915">
        <v>2.46</v>
      </c>
      <c r="G59" s="902">
        <v>7.5</v>
      </c>
      <c r="H59" s="914">
        <v>8</v>
      </c>
      <c r="I59" s="915">
        <v>4.2300000000000004</v>
      </c>
      <c r="J59" s="901">
        <v>8.6</v>
      </c>
      <c r="K59" s="916">
        <v>0.53</v>
      </c>
      <c r="L59" s="914">
        <v>2</v>
      </c>
      <c r="M59" s="914">
        <v>18</v>
      </c>
      <c r="N59" s="917">
        <v>6</v>
      </c>
      <c r="O59" s="914" t="s">
        <v>6116</v>
      </c>
      <c r="P59" s="918" t="s">
        <v>6216</v>
      </c>
      <c r="Q59" s="919">
        <f t="shared" si="0"/>
        <v>-1</v>
      </c>
      <c r="R59" s="956">
        <f t="shared" si="0"/>
        <v>-0.52999999999999936</v>
      </c>
      <c r="S59" s="919">
        <f t="shared" si="1"/>
        <v>4</v>
      </c>
      <c r="T59" s="956">
        <f t="shared" si="2"/>
        <v>1.7700000000000005</v>
      </c>
      <c r="U59" s="963">
        <v>48</v>
      </c>
      <c r="V59" s="910">
        <v>68.8</v>
      </c>
      <c r="W59" s="910">
        <v>20.799999999999997</v>
      </c>
      <c r="X59" s="961">
        <v>1.4333333333333333</v>
      </c>
      <c r="Y59" s="959">
        <v>24</v>
      </c>
    </row>
    <row r="60" spans="1:25" ht="14.45" customHeight="1" x14ac:dyDescent="0.2">
      <c r="A60" s="924" t="s">
        <v>6217</v>
      </c>
      <c r="B60" s="921">
        <v>8</v>
      </c>
      <c r="C60" s="922">
        <v>5.28</v>
      </c>
      <c r="D60" s="903">
        <v>6.8</v>
      </c>
      <c r="E60" s="920">
        <v>5</v>
      </c>
      <c r="F60" s="915">
        <v>4.01</v>
      </c>
      <c r="G60" s="902">
        <v>8.8000000000000007</v>
      </c>
      <c r="H60" s="914">
        <v>7</v>
      </c>
      <c r="I60" s="915">
        <v>4.97</v>
      </c>
      <c r="J60" s="902">
        <v>7.7</v>
      </c>
      <c r="K60" s="916">
        <v>0.69</v>
      </c>
      <c r="L60" s="914">
        <v>3</v>
      </c>
      <c r="M60" s="914">
        <v>24</v>
      </c>
      <c r="N60" s="917">
        <v>8</v>
      </c>
      <c r="O60" s="914" t="s">
        <v>6116</v>
      </c>
      <c r="P60" s="918" t="s">
        <v>6218</v>
      </c>
      <c r="Q60" s="919">
        <f t="shared" si="0"/>
        <v>-1</v>
      </c>
      <c r="R60" s="956">
        <f t="shared" si="0"/>
        <v>-0.3100000000000005</v>
      </c>
      <c r="S60" s="919">
        <f t="shared" si="1"/>
        <v>2</v>
      </c>
      <c r="T60" s="956">
        <f t="shared" si="2"/>
        <v>0.96</v>
      </c>
      <c r="U60" s="963">
        <v>56</v>
      </c>
      <c r="V60" s="910">
        <v>53.9</v>
      </c>
      <c r="W60" s="910">
        <v>-2.1000000000000014</v>
      </c>
      <c r="X60" s="961">
        <v>0.96250000000000002</v>
      </c>
      <c r="Y60" s="959">
        <v>11</v>
      </c>
    </row>
    <row r="61" spans="1:25" ht="14.45" customHeight="1" x14ac:dyDescent="0.2">
      <c r="A61" s="923" t="s">
        <v>6219</v>
      </c>
      <c r="B61" s="904"/>
      <c r="C61" s="905"/>
      <c r="D61" s="906"/>
      <c r="E61" s="889">
        <v>1</v>
      </c>
      <c r="F61" s="890">
        <v>1.65</v>
      </c>
      <c r="G61" s="899">
        <v>18</v>
      </c>
      <c r="H61" s="893"/>
      <c r="I61" s="887"/>
      <c r="J61" s="888"/>
      <c r="K61" s="892">
        <v>0.85</v>
      </c>
      <c r="L61" s="893">
        <v>1</v>
      </c>
      <c r="M61" s="893">
        <v>12</v>
      </c>
      <c r="N61" s="894">
        <v>4</v>
      </c>
      <c r="O61" s="893" t="s">
        <v>6116</v>
      </c>
      <c r="P61" s="908" t="s">
        <v>6220</v>
      </c>
      <c r="Q61" s="895">
        <f t="shared" si="0"/>
        <v>0</v>
      </c>
      <c r="R61" s="955">
        <f t="shared" si="0"/>
        <v>0</v>
      </c>
      <c r="S61" s="895">
        <f t="shared" si="1"/>
        <v>-1</v>
      </c>
      <c r="T61" s="955">
        <f t="shared" si="2"/>
        <v>-1.65</v>
      </c>
      <c r="U61" s="962" t="s">
        <v>329</v>
      </c>
      <c r="V61" s="904" t="s">
        <v>329</v>
      </c>
      <c r="W61" s="904" t="s">
        <v>329</v>
      </c>
      <c r="X61" s="960" t="s">
        <v>329</v>
      </c>
      <c r="Y61" s="958"/>
    </row>
    <row r="62" spans="1:25" ht="14.45" customHeight="1" x14ac:dyDescent="0.2">
      <c r="A62" s="923" t="s">
        <v>6221</v>
      </c>
      <c r="B62" s="904">
        <v>3</v>
      </c>
      <c r="C62" s="905">
        <v>1.03</v>
      </c>
      <c r="D62" s="906">
        <v>6.7</v>
      </c>
      <c r="E62" s="889">
        <v>7</v>
      </c>
      <c r="F62" s="890">
        <v>2.58</v>
      </c>
      <c r="G62" s="899">
        <v>6.3</v>
      </c>
      <c r="H62" s="893">
        <v>4</v>
      </c>
      <c r="I62" s="887">
        <v>1.84</v>
      </c>
      <c r="J62" s="891">
        <v>11</v>
      </c>
      <c r="K62" s="892">
        <v>0.34</v>
      </c>
      <c r="L62" s="893">
        <v>1</v>
      </c>
      <c r="M62" s="893">
        <v>12</v>
      </c>
      <c r="N62" s="894">
        <v>4</v>
      </c>
      <c r="O62" s="893" t="s">
        <v>6116</v>
      </c>
      <c r="P62" s="908" t="s">
        <v>6222</v>
      </c>
      <c r="Q62" s="895">
        <f t="shared" si="0"/>
        <v>1</v>
      </c>
      <c r="R62" s="955">
        <f t="shared" si="0"/>
        <v>0.81</v>
      </c>
      <c r="S62" s="895">
        <f t="shared" si="1"/>
        <v>-3</v>
      </c>
      <c r="T62" s="955">
        <f t="shared" si="2"/>
        <v>-0.74</v>
      </c>
      <c r="U62" s="962">
        <v>16</v>
      </c>
      <c r="V62" s="904">
        <v>44</v>
      </c>
      <c r="W62" s="904">
        <v>28</v>
      </c>
      <c r="X62" s="960">
        <v>2.75</v>
      </c>
      <c r="Y62" s="958">
        <v>28</v>
      </c>
    </row>
    <row r="63" spans="1:25" ht="14.45" customHeight="1" x14ac:dyDescent="0.2">
      <c r="A63" s="924" t="s">
        <v>6223</v>
      </c>
      <c r="B63" s="910">
        <v>10</v>
      </c>
      <c r="C63" s="911">
        <v>4.7</v>
      </c>
      <c r="D63" s="909">
        <v>8.4</v>
      </c>
      <c r="E63" s="912">
        <v>15</v>
      </c>
      <c r="F63" s="913">
        <v>6.85</v>
      </c>
      <c r="G63" s="900">
        <v>5.7</v>
      </c>
      <c r="H63" s="914">
        <v>11</v>
      </c>
      <c r="I63" s="915">
        <v>5.27</v>
      </c>
      <c r="J63" s="901">
        <v>5.6</v>
      </c>
      <c r="K63" s="916">
        <v>0.46</v>
      </c>
      <c r="L63" s="914">
        <v>2</v>
      </c>
      <c r="M63" s="914">
        <v>15</v>
      </c>
      <c r="N63" s="917">
        <v>5</v>
      </c>
      <c r="O63" s="914" t="s">
        <v>6116</v>
      </c>
      <c r="P63" s="918" t="s">
        <v>6224</v>
      </c>
      <c r="Q63" s="919">
        <f t="shared" si="0"/>
        <v>1</v>
      </c>
      <c r="R63" s="956">
        <f t="shared" si="0"/>
        <v>0.5699999999999994</v>
      </c>
      <c r="S63" s="919">
        <f t="shared" si="1"/>
        <v>-4</v>
      </c>
      <c r="T63" s="956">
        <f t="shared" si="2"/>
        <v>-1.58</v>
      </c>
      <c r="U63" s="963">
        <v>55</v>
      </c>
      <c r="V63" s="910">
        <v>61.599999999999994</v>
      </c>
      <c r="W63" s="910">
        <v>6.5999999999999943</v>
      </c>
      <c r="X63" s="961">
        <v>1.1199999999999999</v>
      </c>
      <c r="Y63" s="959">
        <v>21</v>
      </c>
    </row>
    <row r="64" spans="1:25" ht="14.45" customHeight="1" x14ac:dyDescent="0.2">
      <c r="A64" s="924" t="s">
        <v>6225</v>
      </c>
      <c r="B64" s="910">
        <v>10</v>
      </c>
      <c r="C64" s="911">
        <v>6.4</v>
      </c>
      <c r="D64" s="909">
        <v>8.9</v>
      </c>
      <c r="E64" s="912">
        <v>6</v>
      </c>
      <c r="F64" s="913">
        <v>4.1500000000000004</v>
      </c>
      <c r="G64" s="900">
        <v>12.5</v>
      </c>
      <c r="H64" s="914">
        <v>9</v>
      </c>
      <c r="I64" s="915">
        <v>6.68</v>
      </c>
      <c r="J64" s="901">
        <v>11.9</v>
      </c>
      <c r="K64" s="916">
        <v>0.59</v>
      </c>
      <c r="L64" s="914">
        <v>2</v>
      </c>
      <c r="M64" s="914">
        <v>18</v>
      </c>
      <c r="N64" s="917">
        <v>6</v>
      </c>
      <c r="O64" s="914" t="s">
        <v>6116</v>
      </c>
      <c r="P64" s="918" t="s">
        <v>6226</v>
      </c>
      <c r="Q64" s="919">
        <f t="shared" si="0"/>
        <v>-1</v>
      </c>
      <c r="R64" s="956">
        <f t="shared" si="0"/>
        <v>0.27999999999999936</v>
      </c>
      <c r="S64" s="919">
        <f t="shared" si="1"/>
        <v>3</v>
      </c>
      <c r="T64" s="956">
        <f t="shared" si="2"/>
        <v>2.5299999999999994</v>
      </c>
      <c r="U64" s="963">
        <v>54</v>
      </c>
      <c r="V64" s="910">
        <v>107.10000000000001</v>
      </c>
      <c r="W64" s="910">
        <v>53.100000000000009</v>
      </c>
      <c r="X64" s="961">
        <v>1.9833333333333334</v>
      </c>
      <c r="Y64" s="959">
        <v>66</v>
      </c>
    </row>
    <row r="65" spans="1:25" ht="14.45" customHeight="1" x14ac:dyDescent="0.2">
      <c r="A65" s="923" t="s">
        <v>6227</v>
      </c>
      <c r="B65" s="904"/>
      <c r="C65" s="905"/>
      <c r="D65" s="906"/>
      <c r="E65" s="907"/>
      <c r="F65" s="887"/>
      <c r="G65" s="888"/>
      <c r="H65" s="889">
        <v>1</v>
      </c>
      <c r="I65" s="890">
        <v>1.55</v>
      </c>
      <c r="J65" s="891">
        <v>34</v>
      </c>
      <c r="K65" s="892">
        <v>0.72</v>
      </c>
      <c r="L65" s="893">
        <v>3</v>
      </c>
      <c r="M65" s="893">
        <v>24</v>
      </c>
      <c r="N65" s="894">
        <v>8</v>
      </c>
      <c r="O65" s="893" t="s">
        <v>6116</v>
      </c>
      <c r="P65" s="908" t="s">
        <v>6228</v>
      </c>
      <c r="Q65" s="895">
        <f t="shared" si="0"/>
        <v>1</v>
      </c>
      <c r="R65" s="955">
        <f t="shared" si="0"/>
        <v>1.55</v>
      </c>
      <c r="S65" s="895">
        <f t="shared" si="1"/>
        <v>1</v>
      </c>
      <c r="T65" s="955">
        <f t="shared" si="2"/>
        <v>1.55</v>
      </c>
      <c r="U65" s="962">
        <v>8</v>
      </c>
      <c r="V65" s="904">
        <v>34</v>
      </c>
      <c r="W65" s="904">
        <v>26</v>
      </c>
      <c r="X65" s="960">
        <v>4.25</v>
      </c>
      <c r="Y65" s="958">
        <v>26</v>
      </c>
    </row>
    <row r="66" spans="1:25" ht="14.45" customHeight="1" x14ac:dyDescent="0.2">
      <c r="A66" s="924" t="s">
        <v>6229</v>
      </c>
      <c r="B66" s="910"/>
      <c r="C66" s="911"/>
      <c r="D66" s="909"/>
      <c r="E66" s="920"/>
      <c r="F66" s="915"/>
      <c r="G66" s="902"/>
      <c r="H66" s="912">
        <v>1</v>
      </c>
      <c r="I66" s="913">
        <v>3.37</v>
      </c>
      <c r="J66" s="901">
        <v>33</v>
      </c>
      <c r="K66" s="916">
        <v>1.24</v>
      </c>
      <c r="L66" s="914">
        <v>3</v>
      </c>
      <c r="M66" s="914">
        <v>30</v>
      </c>
      <c r="N66" s="917">
        <v>10</v>
      </c>
      <c r="O66" s="914" t="s">
        <v>6116</v>
      </c>
      <c r="P66" s="918" t="s">
        <v>6230</v>
      </c>
      <c r="Q66" s="919">
        <f t="shared" si="0"/>
        <v>1</v>
      </c>
      <c r="R66" s="956">
        <f t="shared" si="0"/>
        <v>3.37</v>
      </c>
      <c r="S66" s="919">
        <f t="shared" si="1"/>
        <v>1</v>
      </c>
      <c r="T66" s="956">
        <f t="shared" si="2"/>
        <v>3.37</v>
      </c>
      <c r="U66" s="963">
        <v>10</v>
      </c>
      <c r="V66" s="910">
        <v>33</v>
      </c>
      <c r="W66" s="910">
        <v>23</v>
      </c>
      <c r="X66" s="961">
        <v>3.3</v>
      </c>
      <c r="Y66" s="959">
        <v>23</v>
      </c>
    </row>
    <row r="67" spans="1:25" ht="14.45" customHeight="1" x14ac:dyDescent="0.2">
      <c r="A67" s="923" t="s">
        <v>6231</v>
      </c>
      <c r="B67" s="904">
        <v>1</v>
      </c>
      <c r="C67" s="905">
        <v>0.56000000000000005</v>
      </c>
      <c r="D67" s="906">
        <v>7</v>
      </c>
      <c r="E67" s="889">
        <v>2</v>
      </c>
      <c r="F67" s="890">
        <v>1.1299999999999999</v>
      </c>
      <c r="G67" s="899">
        <v>2.5</v>
      </c>
      <c r="H67" s="893">
        <v>1</v>
      </c>
      <c r="I67" s="887">
        <v>0.56000000000000005</v>
      </c>
      <c r="J67" s="888">
        <v>2</v>
      </c>
      <c r="K67" s="892">
        <v>0.56000000000000005</v>
      </c>
      <c r="L67" s="893">
        <v>2</v>
      </c>
      <c r="M67" s="893">
        <v>15</v>
      </c>
      <c r="N67" s="894">
        <v>5</v>
      </c>
      <c r="O67" s="893" t="s">
        <v>6116</v>
      </c>
      <c r="P67" s="908" t="s">
        <v>6232</v>
      </c>
      <c r="Q67" s="895">
        <f t="shared" si="0"/>
        <v>0</v>
      </c>
      <c r="R67" s="955">
        <f t="shared" si="0"/>
        <v>0</v>
      </c>
      <c r="S67" s="895">
        <f t="shared" si="1"/>
        <v>-1</v>
      </c>
      <c r="T67" s="955">
        <f t="shared" si="2"/>
        <v>-0.56999999999999984</v>
      </c>
      <c r="U67" s="962">
        <v>5</v>
      </c>
      <c r="V67" s="904">
        <v>2</v>
      </c>
      <c r="W67" s="904">
        <v>-3</v>
      </c>
      <c r="X67" s="960">
        <v>0.4</v>
      </c>
      <c r="Y67" s="958"/>
    </row>
    <row r="68" spans="1:25" ht="14.45" customHeight="1" x14ac:dyDescent="0.2">
      <c r="A68" s="924" t="s">
        <v>6233</v>
      </c>
      <c r="B68" s="910"/>
      <c r="C68" s="911"/>
      <c r="D68" s="909"/>
      <c r="E68" s="912">
        <v>1</v>
      </c>
      <c r="F68" s="913">
        <v>0.72</v>
      </c>
      <c r="G68" s="900">
        <v>6</v>
      </c>
      <c r="H68" s="914"/>
      <c r="I68" s="915"/>
      <c r="J68" s="902"/>
      <c r="K68" s="916">
        <v>0.72</v>
      </c>
      <c r="L68" s="914">
        <v>2</v>
      </c>
      <c r="M68" s="914">
        <v>21</v>
      </c>
      <c r="N68" s="917">
        <v>7</v>
      </c>
      <c r="O68" s="914" t="s">
        <v>6116</v>
      </c>
      <c r="P68" s="918" t="s">
        <v>6234</v>
      </c>
      <c r="Q68" s="919">
        <f t="shared" si="0"/>
        <v>0</v>
      </c>
      <c r="R68" s="956">
        <f t="shared" si="0"/>
        <v>0</v>
      </c>
      <c r="S68" s="919">
        <f t="shared" si="1"/>
        <v>-1</v>
      </c>
      <c r="T68" s="956">
        <f t="shared" si="2"/>
        <v>-0.72</v>
      </c>
      <c r="U68" s="963" t="s">
        <v>329</v>
      </c>
      <c r="V68" s="910" t="s">
        <v>329</v>
      </c>
      <c r="W68" s="910" t="s">
        <v>329</v>
      </c>
      <c r="X68" s="961" t="s">
        <v>329</v>
      </c>
      <c r="Y68" s="959"/>
    </row>
    <row r="69" spans="1:25" ht="14.45" customHeight="1" x14ac:dyDescent="0.2">
      <c r="A69" s="923" t="s">
        <v>6235</v>
      </c>
      <c r="B69" s="896">
        <v>1</v>
      </c>
      <c r="C69" s="897">
        <v>4.47</v>
      </c>
      <c r="D69" s="898">
        <v>26</v>
      </c>
      <c r="E69" s="907"/>
      <c r="F69" s="887"/>
      <c r="G69" s="888"/>
      <c r="H69" s="893"/>
      <c r="I69" s="887"/>
      <c r="J69" s="888"/>
      <c r="K69" s="892">
        <v>3.37</v>
      </c>
      <c r="L69" s="893">
        <v>5</v>
      </c>
      <c r="M69" s="893">
        <v>45</v>
      </c>
      <c r="N69" s="894">
        <v>15</v>
      </c>
      <c r="O69" s="893" t="s">
        <v>6116</v>
      </c>
      <c r="P69" s="908" t="s">
        <v>6236</v>
      </c>
      <c r="Q69" s="895">
        <f t="shared" si="0"/>
        <v>-1</v>
      </c>
      <c r="R69" s="955">
        <f t="shared" si="0"/>
        <v>-4.47</v>
      </c>
      <c r="S69" s="895">
        <f t="shared" si="1"/>
        <v>0</v>
      </c>
      <c r="T69" s="955">
        <f t="shared" si="2"/>
        <v>0</v>
      </c>
      <c r="U69" s="962" t="s">
        <v>329</v>
      </c>
      <c r="V69" s="904" t="s">
        <v>329</v>
      </c>
      <c r="W69" s="904" t="s">
        <v>329</v>
      </c>
      <c r="X69" s="960" t="s">
        <v>329</v>
      </c>
      <c r="Y69" s="958"/>
    </row>
    <row r="70" spans="1:25" ht="14.45" customHeight="1" x14ac:dyDescent="0.2">
      <c r="A70" s="923" t="s">
        <v>6237</v>
      </c>
      <c r="B70" s="904"/>
      <c r="C70" s="905"/>
      <c r="D70" s="906"/>
      <c r="E70" s="907">
        <v>1</v>
      </c>
      <c r="F70" s="887">
        <v>3.53</v>
      </c>
      <c r="G70" s="888">
        <v>36</v>
      </c>
      <c r="H70" s="889">
        <v>3</v>
      </c>
      <c r="I70" s="890">
        <v>10.85</v>
      </c>
      <c r="J70" s="891">
        <v>23.3</v>
      </c>
      <c r="K70" s="892">
        <v>3.04</v>
      </c>
      <c r="L70" s="893">
        <v>4</v>
      </c>
      <c r="M70" s="893">
        <v>36</v>
      </c>
      <c r="N70" s="894">
        <v>12</v>
      </c>
      <c r="O70" s="893" t="s">
        <v>6116</v>
      </c>
      <c r="P70" s="908" t="s">
        <v>6238</v>
      </c>
      <c r="Q70" s="895">
        <f t="shared" ref="Q70:R95" si="3">H70-B70</f>
        <v>3</v>
      </c>
      <c r="R70" s="955">
        <f t="shared" si="3"/>
        <v>10.85</v>
      </c>
      <c r="S70" s="895">
        <f t="shared" ref="S70:S95" si="4">H70-E70</f>
        <v>2</v>
      </c>
      <c r="T70" s="955">
        <f t="shared" ref="T70:T95" si="5">I70-F70</f>
        <v>7.32</v>
      </c>
      <c r="U70" s="962">
        <v>36</v>
      </c>
      <c r="V70" s="904">
        <v>69.900000000000006</v>
      </c>
      <c r="W70" s="904">
        <v>33.900000000000006</v>
      </c>
      <c r="X70" s="960">
        <v>1.9416666666666669</v>
      </c>
      <c r="Y70" s="958">
        <v>38</v>
      </c>
    </row>
    <row r="71" spans="1:25" ht="14.45" customHeight="1" x14ac:dyDescent="0.2">
      <c r="A71" s="924" t="s">
        <v>6239</v>
      </c>
      <c r="B71" s="910"/>
      <c r="C71" s="911"/>
      <c r="D71" s="909"/>
      <c r="E71" s="920">
        <v>1</v>
      </c>
      <c r="F71" s="915">
        <v>8.11</v>
      </c>
      <c r="G71" s="902">
        <v>24</v>
      </c>
      <c r="H71" s="912">
        <v>2</v>
      </c>
      <c r="I71" s="913">
        <v>22.92</v>
      </c>
      <c r="J71" s="901">
        <v>50.5</v>
      </c>
      <c r="K71" s="916">
        <v>8.11</v>
      </c>
      <c r="L71" s="914">
        <v>7</v>
      </c>
      <c r="M71" s="914">
        <v>63</v>
      </c>
      <c r="N71" s="917">
        <v>21</v>
      </c>
      <c r="O71" s="914" t="s">
        <v>6116</v>
      </c>
      <c r="P71" s="918" t="s">
        <v>6238</v>
      </c>
      <c r="Q71" s="919">
        <f t="shared" si="3"/>
        <v>2</v>
      </c>
      <c r="R71" s="956">
        <f t="shared" si="3"/>
        <v>22.92</v>
      </c>
      <c r="S71" s="919">
        <f t="shared" si="4"/>
        <v>1</v>
      </c>
      <c r="T71" s="956">
        <f t="shared" si="5"/>
        <v>14.810000000000002</v>
      </c>
      <c r="U71" s="963">
        <v>42</v>
      </c>
      <c r="V71" s="910">
        <v>101</v>
      </c>
      <c r="W71" s="910">
        <v>59</v>
      </c>
      <c r="X71" s="961">
        <v>2.4047619047619047</v>
      </c>
      <c r="Y71" s="959">
        <v>59</v>
      </c>
    </row>
    <row r="72" spans="1:25" ht="14.45" customHeight="1" x14ac:dyDescent="0.2">
      <c r="A72" s="923" t="s">
        <v>6240</v>
      </c>
      <c r="B72" s="896">
        <v>6</v>
      </c>
      <c r="C72" s="897">
        <v>11.89</v>
      </c>
      <c r="D72" s="898">
        <v>11.3</v>
      </c>
      <c r="E72" s="907">
        <v>4</v>
      </c>
      <c r="F72" s="887">
        <v>8.32</v>
      </c>
      <c r="G72" s="888">
        <v>22.3</v>
      </c>
      <c r="H72" s="893">
        <v>2</v>
      </c>
      <c r="I72" s="887">
        <v>3.55</v>
      </c>
      <c r="J72" s="888">
        <v>5</v>
      </c>
      <c r="K72" s="892">
        <v>1.03</v>
      </c>
      <c r="L72" s="893">
        <v>2</v>
      </c>
      <c r="M72" s="893">
        <v>18</v>
      </c>
      <c r="N72" s="894">
        <v>6</v>
      </c>
      <c r="O72" s="893" t="s">
        <v>6116</v>
      </c>
      <c r="P72" s="908" t="s">
        <v>6241</v>
      </c>
      <c r="Q72" s="895">
        <f t="shared" si="3"/>
        <v>-4</v>
      </c>
      <c r="R72" s="955">
        <f t="shared" si="3"/>
        <v>-8.34</v>
      </c>
      <c r="S72" s="895">
        <f t="shared" si="4"/>
        <v>-2</v>
      </c>
      <c r="T72" s="955">
        <f t="shared" si="5"/>
        <v>-4.7700000000000005</v>
      </c>
      <c r="U72" s="962">
        <v>12</v>
      </c>
      <c r="V72" s="904">
        <v>10</v>
      </c>
      <c r="W72" s="904">
        <v>-2</v>
      </c>
      <c r="X72" s="960">
        <v>0.83333333333333337</v>
      </c>
      <c r="Y72" s="958">
        <v>1</v>
      </c>
    </row>
    <row r="73" spans="1:25" ht="14.45" customHeight="1" x14ac:dyDescent="0.2">
      <c r="A73" s="924" t="s">
        <v>6242</v>
      </c>
      <c r="B73" s="921">
        <v>1</v>
      </c>
      <c r="C73" s="922">
        <v>3.76</v>
      </c>
      <c r="D73" s="903">
        <v>52</v>
      </c>
      <c r="E73" s="920"/>
      <c r="F73" s="915"/>
      <c r="G73" s="902"/>
      <c r="H73" s="914">
        <v>2</v>
      </c>
      <c r="I73" s="915">
        <v>3.47</v>
      </c>
      <c r="J73" s="901">
        <v>25</v>
      </c>
      <c r="K73" s="916">
        <v>1.73</v>
      </c>
      <c r="L73" s="914">
        <v>3</v>
      </c>
      <c r="M73" s="914">
        <v>30</v>
      </c>
      <c r="N73" s="917">
        <v>10</v>
      </c>
      <c r="O73" s="914" t="s">
        <v>6116</v>
      </c>
      <c r="P73" s="918" t="s">
        <v>6241</v>
      </c>
      <c r="Q73" s="919">
        <f t="shared" si="3"/>
        <v>1</v>
      </c>
      <c r="R73" s="956">
        <f t="shared" si="3"/>
        <v>-0.28999999999999959</v>
      </c>
      <c r="S73" s="919">
        <f t="shared" si="4"/>
        <v>2</v>
      </c>
      <c r="T73" s="956">
        <f t="shared" si="5"/>
        <v>3.47</v>
      </c>
      <c r="U73" s="963">
        <v>20</v>
      </c>
      <c r="V73" s="910">
        <v>50</v>
      </c>
      <c r="W73" s="910">
        <v>30</v>
      </c>
      <c r="X73" s="961">
        <v>2.5</v>
      </c>
      <c r="Y73" s="959">
        <v>30</v>
      </c>
    </row>
    <row r="74" spans="1:25" ht="14.45" customHeight="1" x14ac:dyDescent="0.2">
      <c r="A74" s="924" t="s">
        <v>6243</v>
      </c>
      <c r="B74" s="921">
        <v>1</v>
      </c>
      <c r="C74" s="922">
        <v>3.67</v>
      </c>
      <c r="D74" s="903">
        <v>16</v>
      </c>
      <c r="E74" s="920">
        <v>2</v>
      </c>
      <c r="F74" s="915">
        <v>8.18</v>
      </c>
      <c r="G74" s="902">
        <v>36</v>
      </c>
      <c r="H74" s="914"/>
      <c r="I74" s="915"/>
      <c r="J74" s="902"/>
      <c r="K74" s="916">
        <v>3.67</v>
      </c>
      <c r="L74" s="914">
        <v>6</v>
      </c>
      <c r="M74" s="914">
        <v>51</v>
      </c>
      <c r="N74" s="917">
        <v>17</v>
      </c>
      <c r="O74" s="914" t="s">
        <v>6116</v>
      </c>
      <c r="P74" s="918" t="s">
        <v>6241</v>
      </c>
      <c r="Q74" s="919">
        <f t="shared" si="3"/>
        <v>-1</v>
      </c>
      <c r="R74" s="956">
        <f t="shared" si="3"/>
        <v>-3.67</v>
      </c>
      <c r="S74" s="919">
        <f t="shared" si="4"/>
        <v>-2</v>
      </c>
      <c r="T74" s="956">
        <f t="shared" si="5"/>
        <v>-8.18</v>
      </c>
      <c r="U74" s="963" t="s">
        <v>329</v>
      </c>
      <c r="V74" s="910" t="s">
        <v>329</v>
      </c>
      <c r="W74" s="910" t="s">
        <v>329</v>
      </c>
      <c r="X74" s="961" t="s">
        <v>329</v>
      </c>
      <c r="Y74" s="959"/>
    </row>
    <row r="75" spans="1:25" ht="14.45" customHeight="1" x14ac:dyDescent="0.2">
      <c r="A75" s="923" t="s">
        <v>6244</v>
      </c>
      <c r="B75" s="904"/>
      <c r="C75" s="905"/>
      <c r="D75" s="906"/>
      <c r="E75" s="907"/>
      <c r="F75" s="887"/>
      <c r="G75" s="888"/>
      <c r="H75" s="889">
        <v>1</v>
      </c>
      <c r="I75" s="890">
        <v>0.76</v>
      </c>
      <c r="J75" s="899">
        <v>5</v>
      </c>
      <c r="K75" s="892">
        <v>0.76</v>
      </c>
      <c r="L75" s="893">
        <v>2</v>
      </c>
      <c r="M75" s="893">
        <v>18</v>
      </c>
      <c r="N75" s="894">
        <v>6</v>
      </c>
      <c r="O75" s="893" t="s">
        <v>6116</v>
      </c>
      <c r="P75" s="908" t="s">
        <v>6245</v>
      </c>
      <c r="Q75" s="895">
        <f t="shared" si="3"/>
        <v>1</v>
      </c>
      <c r="R75" s="955">
        <f t="shared" si="3"/>
        <v>0.76</v>
      </c>
      <c r="S75" s="895">
        <f t="shared" si="4"/>
        <v>1</v>
      </c>
      <c r="T75" s="955">
        <f t="shared" si="5"/>
        <v>0.76</v>
      </c>
      <c r="U75" s="962">
        <v>6</v>
      </c>
      <c r="V75" s="904">
        <v>5</v>
      </c>
      <c r="W75" s="904">
        <v>-1</v>
      </c>
      <c r="X75" s="960">
        <v>0.83333333333333337</v>
      </c>
      <c r="Y75" s="958"/>
    </row>
    <row r="76" spans="1:25" ht="14.45" customHeight="1" x14ac:dyDescent="0.2">
      <c r="A76" s="923" t="s">
        <v>6246</v>
      </c>
      <c r="B76" s="896">
        <v>90</v>
      </c>
      <c r="C76" s="897">
        <v>133.80000000000001</v>
      </c>
      <c r="D76" s="898">
        <v>14.1</v>
      </c>
      <c r="E76" s="907">
        <v>62</v>
      </c>
      <c r="F76" s="887">
        <v>94.69</v>
      </c>
      <c r="G76" s="888">
        <v>15.8</v>
      </c>
      <c r="H76" s="893">
        <v>42</v>
      </c>
      <c r="I76" s="887">
        <v>63.23</v>
      </c>
      <c r="J76" s="891">
        <v>13.8</v>
      </c>
      <c r="K76" s="892">
        <v>1.52</v>
      </c>
      <c r="L76" s="893">
        <v>4</v>
      </c>
      <c r="M76" s="893">
        <v>39</v>
      </c>
      <c r="N76" s="894">
        <v>13</v>
      </c>
      <c r="O76" s="893" t="s">
        <v>6116</v>
      </c>
      <c r="P76" s="908" t="s">
        <v>6247</v>
      </c>
      <c r="Q76" s="895">
        <f t="shared" si="3"/>
        <v>-48</v>
      </c>
      <c r="R76" s="955">
        <f t="shared" si="3"/>
        <v>-70.570000000000022</v>
      </c>
      <c r="S76" s="895">
        <f t="shared" si="4"/>
        <v>-20</v>
      </c>
      <c r="T76" s="955">
        <f t="shared" si="5"/>
        <v>-31.46</v>
      </c>
      <c r="U76" s="962">
        <v>546</v>
      </c>
      <c r="V76" s="904">
        <v>579.6</v>
      </c>
      <c r="W76" s="904">
        <v>33.600000000000023</v>
      </c>
      <c r="X76" s="960">
        <v>1.0615384615384615</v>
      </c>
      <c r="Y76" s="958">
        <v>155</v>
      </c>
    </row>
    <row r="77" spans="1:25" ht="14.45" customHeight="1" x14ac:dyDescent="0.2">
      <c r="A77" s="924" t="s">
        <v>6248</v>
      </c>
      <c r="B77" s="921">
        <v>72</v>
      </c>
      <c r="C77" s="922">
        <v>147.78</v>
      </c>
      <c r="D77" s="903">
        <v>14.6</v>
      </c>
      <c r="E77" s="920">
        <v>61</v>
      </c>
      <c r="F77" s="915">
        <v>132.04</v>
      </c>
      <c r="G77" s="902">
        <v>17.3</v>
      </c>
      <c r="H77" s="914">
        <v>37</v>
      </c>
      <c r="I77" s="915">
        <v>77.17</v>
      </c>
      <c r="J77" s="902">
        <v>14.6</v>
      </c>
      <c r="K77" s="916">
        <v>2.2599999999999998</v>
      </c>
      <c r="L77" s="914">
        <v>6</v>
      </c>
      <c r="M77" s="914">
        <v>51</v>
      </c>
      <c r="N77" s="917">
        <v>17</v>
      </c>
      <c r="O77" s="914" t="s">
        <v>6116</v>
      </c>
      <c r="P77" s="918" t="s">
        <v>6249</v>
      </c>
      <c r="Q77" s="919">
        <f t="shared" si="3"/>
        <v>-35</v>
      </c>
      <c r="R77" s="956">
        <f t="shared" si="3"/>
        <v>-70.61</v>
      </c>
      <c r="S77" s="919">
        <f t="shared" si="4"/>
        <v>-24</v>
      </c>
      <c r="T77" s="956">
        <f t="shared" si="5"/>
        <v>-54.86999999999999</v>
      </c>
      <c r="U77" s="963">
        <v>629</v>
      </c>
      <c r="V77" s="910">
        <v>540.19999999999993</v>
      </c>
      <c r="W77" s="910">
        <v>-88.800000000000068</v>
      </c>
      <c r="X77" s="961">
        <v>0.85882352941176465</v>
      </c>
      <c r="Y77" s="959">
        <v>138</v>
      </c>
    </row>
    <row r="78" spans="1:25" ht="14.45" customHeight="1" x14ac:dyDescent="0.2">
      <c r="A78" s="924" t="s">
        <v>6250</v>
      </c>
      <c r="B78" s="921">
        <v>17</v>
      </c>
      <c r="C78" s="922">
        <v>39.979999999999997</v>
      </c>
      <c r="D78" s="903">
        <v>22.6</v>
      </c>
      <c r="E78" s="920">
        <v>12</v>
      </c>
      <c r="F78" s="915">
        <v>27.66</v>
      </c>
      <c r="G78" s="902">
        <v>22.3</v>
      </c>
      <c r="H78" s="914">
        <v>8</v>
      </c>
      <c r="I78" s="915">
        <v>19.23</v>
      </c>
      <c r="J78" s="901">
        <v>22.4</v>
      </c>
      <c r="K78" s="916">
        <v>2.4</v>
      </c>
      <c r="L78" s="914">
        <v>6</v>
      </c>
      <c r="M78" s="914">
        <v>57</v>
      </c>
      <c r="N78" s="917">
        <v>19</v>
      </c>
      <c r="O78" s="914" t="s">
        <v>6116</v>
      </c>
      <c r="P78" s="918" t="s">
        <v>6251</v>
      </c>
      <c r="Q78" s="919">
        <f t="shared" si="3"/>
        <v>-9</v>
      </c>
      <c r="R78" s="956">
        <f t="shared" si="3"/>
        <v>-20.749999999999996</v>
      </c>
      <c r="S78" s="919">
        <f t="shared" si="4"/>
        <v>-4</v>
      </c>
      <c r="T78" s="956">
        <f t="shared" si="5"/>
        <v>-8.43</v>
      </c>
      <c r="U78" s="963">
        <v>152</v>
      </c>
      <c r="V78" s="910">
        <v>179.2</v>
      </c>
      <c r="W78" s="910">
        <v>27.199999999999989</v>
      </c>
      <c r="X78" s="961">
        <v>1.1789473684210525</v>
      </c>
      <c r="Y78" s="959">
        <v>52</v>
      </c>
    </row>
    <row r="79" spans="1:25" ht="14.45" customHeight="1" x14ac:dyDescent="0.2">
      <c r="A79" s="923" t="s">
        <v>6252</v>
      </c>
      <c r="B79" s="904">
        <v>630</v>
      </c>
      <c r="C79" s="905">
        <v>312.63</v>
      </c>
      <c r="D79" s="906">
        <v>4</v>
      </c>
      <c r="E79" s="907">
        <v>555</v>
      </c>
      <c r="F79" s="887">
        <v>281.99</v>
      </c>
      <c r="G79" s="888">
        <v>4.2</v>
      </c>
      <c r="H79" s="889">
        <v>637</v>
      </c>
      <c r="I79" s="890">
        <v>350.84</v>
      </c>
      <c r="J79" s="899">
        <v>4</v>
      </c>
      <c r="K79" s="892">
        <v>0.49</v>
      </c>
      <c r="L79" s="893">
        <v>1</v>
      </c>
      <c r="M79" s="893">
        <v>12</v>
      </c>
      <c r="N79" s="894">
        <v>4</v>
      </c>
      <c r="O79" s="893" t="s">
        <v>6116</v>
      </c>
      <c r="P79" s="908" t="s">
        <v>6253</v>
      </c>
      <c r="Q79" s="895">
        <f t="shared" si="3"/>
        <v>7</v>
      </c>
      <c r="R79" s="955">
        <f t="shared" si="3"/>
        <v>38.20999999999998</v>
      </c>
      <c r="S79" s="895">
        <f t="shared" si="4"/>
        <v>82</v>
      </c>
      <c r="T79" s="955">
        <f t="shared" si="5"/>
        <v>68.849999999999966</v>
      </c>
      <c r="U79" s="962">
        <v>2548</v>
      </c>
      <c r="V79" s="904">
        <v>2548</v>
      </c>
      <c r="W79" s="904">
        <v>0</v>
      </c>
      <c r="X79" s="960">
        <v>1</v>
      </c>
      <c r="Y79" s="958">
        <v>523</v>
      </c>
    </row>
    <row r="80" spans="1:25" ht="14.45" customHeight="1" x14ac:dyDescent="0.2">
      <c r="A80" s="924" t="s">
        <v>6254</v>
      </c>
      <c r="B80" s="910">
        <v>11</v>
      </c>
      <c r="C80" s="911">
        <v>7.81</v>
      </c>
      <c r="D80" s="909">
        <v>7.8</v>
      </c>
      <c r="E80" s="920">
        <v>7</v>
      </c>
      <c r="F80" s="915">
        <v>3.88</v>
      </c>
      <c r="G80" s="902">
        <v>6.4</v>
      </c>
      <c r="H80" s="912">
        <v>52</v>
      </c>
      <c r="I80" s="913">
        <v>29.73</v>
      </c>
      <c r="J80" s="901">
        <v>5.0999999999999996</v>
      </c>
      <c r="K80" s="916">
        <v>0.55000000000000004</v>
      </c>
      <c r="L80" s="914">
        <v>1</v>
      </c>
      <c r="M80" s="914">
        <v>12</v>
      </c>
      <c r="N80" s="917">
        <v>4</v>
      </c>
      <c r="O80" s="914" t="s">
        <v>6116</v>
      </c>
      <c r="P80" s="918" t="s">
        <v>6255</v>
      </c>
      <c r="Q80" s="919">
        <f t="shared" si="3"/>
        <v>41</v>
      </c>
      <c r="R80" s="956">
        <f t="shared" si="3"/>
        <v>21.92</v>
      </c>
      <c r="S80" s="919">
        <f t="shared" si="4"/>
        <v>45</v>
      </c>
      <c r="T80" s="956">
        <f t="shared" si="5"/>
        <v>25.85</v>
      </c>
      <c r="U80" s="963">
        <v>208</v>
      </c>
      <c r="V80" s="910">
        <v>265.2</v>
      </c>
      <c r="W80" s="910">
        <v>57.199999999999989</v>
      </c>
      <c r="X80" s="961">
        <v>1.2749999999999999</v>
      </c>
      <c r="Y80" s="959">
        <v>93</v>
      </c>
    </row>
    <row r="81" spans="1:25" ht="14.45" customHeight="1" x14ac:dyDescent="0.2">
      <c r="A81" s="924" t="s">
        <v>6256</v>
      </c>
      <c r="B81" s="910">
        <v>28</v>
      </c>
      <c r="C81" s="911">
        <v>22.03</v>
      </c>
      <c r="D81" s="909">
        <v>9.4</v>
      </c>
      <c r="E81" s="920">
        <v>30</v>
      </c>
      <c r="F81" s="915">
        <v>23.24</v>
      </c>
      <c r="G81" s="902">
        <v>9.9</v>
      </c>
      <c r="H81" s="912">
        <v>37</v>
      </c>
      <c r="I81" s="913">
        <v>28.43</v>
      </c>
      <c r="J81" s="901">
        <v>7.9</v>
      </c>
      <c r="K81" s="916">
        <v>0.69</v>
      </c>
      <c r="L81" s="914">
        <v>2</v>
      </c>
      <c r="M81" s="914">
        <v>15</v>
      </c>
      <c r="N81" s="917">
        <v>5</v>
      </c>
      <c r="O81" s="914" t="s">
        <v>6116</v>
      </c>
      <c r="P81" s="918" t="s">
        <v>6257</v>
      </c>
      <c r="Q81" s="919">
        <f t="shared" si="3"/>
        <v>9</v>
      </c>
      <c r="R81" s="956">
        <f t="shared" si="3"/>
        <v>6.3999999999999986</v>
      </c>
      <c r="S81" s="919">
        <f t="shared" si="4"/>
        <v>7</v>
      </c>
      <c r="T81" s="956">
        <f t="shared" si="5"/>
        <v>5.1900000000000013</v>
      </c>
      <c r="U81" s="963">
        <v>185</v>
      </c>
      <c r="V81" s="910">
        <v>292.3</v>
      </c>
      <c r="W81" s="910">
        <v>107.30000000000001</v>
      </c>
      <c r="X81" s="961">
        <v>1.58</v>
      </c>
      <c r="Y81" s="959">
        <v>141</v>
      </c>
    </row>
    <row r="82" spans="1:25" ht="14.45" customHeight="1" x14ac:dyDescent="0.2">
      <c r="A82" s="923" t="s">
        <v>6258</v>
      </c>
      <c r="B82" s="904"/>
      <c r="C82" s="905"/>
      <c r="D82" s="906"/>
      <c r="E82" s="889">
        <v>2</v>
      </c>
      <c r="F82" s="890">
        <v>1.0900000000000001</v>
      </c>
      <c r="G82" s="899">
        <v>5.5</v>
      </c>
      <c r="H82" s="893">
        <v>2</v>
      </c>
      <c r="I82" s="887">
        <v>1.0900000000000001</v>
      </c>
      <c r="J82" s="891">
        <v>9</v>
      </c>
      <c r="K82" s="892">
        <v>0.54</v>
      </c>
      <c r="L82" s="893">
        <v>2</v>
      </c>
      <c r="M82" s="893">
        <v>15</v>
      </c>
      <c r="N82" s="894">
        <v>5</v>
      </c>
      <c r="O82" s="893" t="s">
        <v>6116</v>
      </c>
      <c r="P82" s="908" t="s">
        <v>6259</v>
      </c>
      <c r="Q82" s="895">
        <f t="shared" si="3"/>
        <v>2</v>
      </c>
      <c r="R82" s="955">
        <f t="shared" si="3"/>
        <v>1.0900000000000001</v>
      </c>
      <c r="S82" s="895">
        <f t="shared" si="4"/>
        <v>0</v>
      </c>
      <c r="T82" s="955">
        <f t="shared" si="5"/>
        <v>0</v>
      </c>
      <c r="U82" s="962">
        <v>10</v>
      </c>
      <c r="V82" s="904">
        <v>18</v>
      </c>
      <c r="W82" s="904">
        <v>8</v>
      </c>
      <c r="X82" s="960">
        <v>1.8</v>
      </c>
      <c r="Y82" s="958">
        <v>8</v>
      </c>
    </row>
    <row r="83" spans="1:25" ht="14.45" customHeight="1" x14ac:dyDescent="0.2">
      <c r="A83" s="924" t="s">
        <v>6260</v>
      </c>
      <c r="B83" s="910">
        <v>2</v>
      </c>
      <c r="C83" s="911">
        <v>1.32</v>
      </c>
      <c r="D83" s="909">
        <v>8.5</v>
      </c>
      <c r="E83" s="912">
        <v>4</v>
      </c>
      <c r="F83" s="913">
        <v>2.68</v>
      </c>
      <c r="G83" s="900">
        <v>7.5</v>
      </c>
      <c r="H83" s="914">
        <v>2</v>
      </c>
      <c r="I83" s="915">
        <v>1.35</v>
      </c>
      <c r="J83" s="901">
        <v>15</v>
      </c>
      <c r="K83" s="916">
        <v>0.66</v>
      </c>
      <c r="L83" s="914">
        <v>2</v>
      </c>
      <c r="M83" s="914">
        <v>21</v>
      </c>
      <c r="N83" s="917">
        <v>7</v>
      </c>
      <c r="O83" s="914" t="s">
        <v>6116</v>
      </c>
      <c r="P83" s="918" t="s">
        <v>6259</v>
      </c>
      <c r="Q83" s="919">
        <f t="shared" si="3"/>
        <v>0</v>
      </c>
      <c r="R83" s="956">
        <f t="shared" si="3"/>
        <v>3.0000000000000027E-2</v>
      </c>
      <c r="S83" s="919">
        <f t="shared" si="4"/>
        <v>-2</v>
      </c>
      <c r="T83" s="956">
        <f t="shared" si="5"/>
        <v>-1.33</v>
      </c>
      <c r="U83" s="963">
        <v>14</v>
      </c>
      <c r="V83" s="910">
        <v>30</v>
      </c>
      <c r="W83" s="910">
        <v>16</v>
      </c>
      <c r="X83" s="961">
        <v>2.1428571428571428</v>
      </c>
      <c r="Y83" s="959">
        <v>16</v>
      </c>
    </row>
    <row r="84" spans="1:25" ht="14.45" customHeight="1" x14ac:dyDescent="0.2">
      <c r="A84" s="924" t="s">
        <v>6261</v>
      </c>
      <c r="B84" s="910">
        <v>2</v>
      </c>
      <c r="C84" s="911">
        <v>2.1</v>
      </c>
      <c r="D84" s="909">
        <v>6</v>
      </c>
      <c r="E84" s="912"/>
      <c r="F84" s="913"/>
      <c r="G84" s="900"/>
      <c r="H84" s="914"/>
      <c r="I84" s="915"/>
      <c r="J84" s="902"/>
      <c r="K84" s="916">
        <v>1.05</v>
      </c>
      <c r="L84" s="914">
        <v>3</v>
      </c>
      <c r="M84" s="914">
        <v>27</v>
      </c>
      <c r="N84" s="917">
        <v>9</v>
      </c>
      <c r="O84" s="914" t="s">
        <v>6116</v>
      </c>
      <c r="P84" s="918" t="s">
        <v>6259</v>
      </c>
      <c r="Q84" s="919">
        <f t="shared" si="3"/>
        <v>-2</v>
      </c>
      <c r="R84" s="956">
        <f t="shared" si="3"/>
        <v>-2.1</v>
      </c>
      <c r="S84" s="919">
        <f t="shared" si="4"/>
        <v>0</v>
      </c>
      <c r="T84" s="956">
        <f t="shared" si="5"/>
        <v>0</v>
      </c>
      <c r="U84" s="963" t="s">
        <v>329</v>
      </c>
      <c r="V84" s="910" t="s">
        <v>329</v>
      </c>
      <c r="W84" s="910" t="s">
        <v>329</v>
      </c>
      <c r="X84" s="961" t="s">
        <v>329</v>
      </c>
      <c r="Y84" s="959"/>
    </row>
    <row r="85" spans="1:25" ht="14.45" customHeight="1" x14ac:dyDescent="0.2">
      <c r="A85" s="923" t="s">
        <v>6262</v>
      </c>
      <c r="B85" s="904"/>
      <c r="C85" s="905"/>
      <c r="D85" s="906"/>
      <c r="E85" s="907"/>
      <c r="F85" s="887"/>
      <c r="G85" s="888"/>
      <c r="H85" s="889">
        <v>1</v>
      </c>
      <c r="I85" s="890">
        <v>0.93</v>
      </c>
      <c r="J85" s="891">
        <v>20</v>
      </c>
      <c r="K85" s="892">
        <v>0.93</v>
      </c>
      <c r="L85" s="893">
        <v>3</v>
      </c>
      <c r="M85" s="893">
        <v>27</v>
      </c>
      <c r="N85" s="894">
        <v>9</v>
      </c>
      <c r="O85" s="893" t="s">
        <v>6116</v>
      </c>
      <c r="P85" s="908" t="s">
        <v>6263</v>
      </c>
      <c r="Q85" s="895">
        <f t="shared" si="3"/>
        <v>1</v>
      </c>
      <c r="R85" s="955">
        <f t="shared" si="3"/>
        <v>0.93</v>
      </c>
      <c r="S85" s="895">
        <f t="shared" si="4"/>
        <v>1</v>
      </c>
      <c r="T85" s="955">
        <f t="shared" si="5"/>
        <v>0.93</v>
      </c>
      <c r="U85" s="962">
        <v>9</v>
      </c>
      <c r="V85" s="904">
        <v>20</v>
      </c>
      <c r="W85" s="904">
        <v>11</v>
      </c>
      <c r="X85" s="960">
        <v>2.2222222222222223</v>
      </c>
      <c r="Y85" s="958">
        <v>11</v>
      </c>
    </row>
    <row r="86" spans="1:25" ht="14.45" customHeight="1" x14ac:dyDescent="0.2">
      <c r="A86" s="924" t="s">
        <v>6264</v>
      </c>
      <c r="B86" s="910"/>
      <c r="C86" s="911"/>
      <c r="D86" s="909"/>
      <c r="E86" s="920">
        <v>1</v>
      </c>
      <c r="F86" s="915">
        <v>1.1100000000000001</v>
      </c>
      <c r="G86" s="902">
        <v>6</v>
      </c>
      <c r="H86" s="912">
        <v>1</v>
      </c>
      <c r="I86" s="913">
        <v>1.1100000000000001</v>
      </c>
      <c r="J86" s="901">
        <v>29</v>
      </c>
      <c r="K86" s="916">
        <v>1.1100000000000001</v>
      </c>
      <c r="L86" s="914">
        <v>4</v>
      </c>
      <c r="M86" s="914">
        <v>33</v>
      </c>
      <c r="N86" s="917">
        <v>11</v>
      </c>
      <c r="O86" s="914" t="s">
        <v>6116</v>
      </c>
      <c r="P86" s="918" t="s">
        <v>6265</v>
      </c>
      <c r="Q86" s="919">
        <f t="shared" si="3"/>
        <v>1</v>
      </c>
      <c r="R86" s="956">
        <f t="shared" si="3"/>
        <v>1.1100000000000001</v>
      </c>
      <c r="S86" s="919">
        <f t="shared" si="4"/>
        <v>0</v>
      </c>
      <c r="T86" s="956">
        <f t="shared" si="5"/>
        <v>0</v>
      </c>
      <c r="U86" s="963">
        <v>11</v>
      </c>
      <c r="V86" s="910">
        <v>29</v>
      </c>
      <c r="W86" s="910">
        <v>18</v>
      </c>
      <c r="X86" s="961">
        <v>2.6363636363636362</v>
      </c>
      <c r="Y86" s="959">
        <v>18</v>
      </c>
    </row>
    <row r="87" spans="1:25" ht="14.45" customHeight="1" x14ac:dyDescent="0.2">
      <c r="A87" s="924" t="s">
        <v>6266</v>
      </c>
      <c r="B87" s="910">
        <v>1</v>
      </c>
      <c r="C87" s="911">
        <v>2.02</v>
      </c>
      <c r="D87" s="909">
        <v>11</v>
      </c>
      <c r="E87" s="920"/>
      <c r="F87" s="915"/>
      <c r="G87" s="902"/>
      <c r="H87" s="912">
        <v>1</v>
      </c>
      <c r="I87" s="913">
        <v>2.02</v>
      </c>
      <c r="J87" s="901">
        <v>15</v>
      </c>
      <c r="K87" s="916">
        <v>2.02</v>
      </c>
      <c r="L87" s="914">
        <v>4</v>
      </c>
      <c r="M87" s="914">
        <v>39</v>
      </c>
      <c r="N87" s="917">
        <v>13</v>
      </c>
      <c r="O87" s="914" t="s">
        <v>6116</v>
      </c>
      <c r="P87" s="918" t="s">
        <v>6267</v>
      </c>
      <c r="Q87" s="919">
        <f t="shared" si="3"/>
        <v>0</v>
      </c>
      <c r="R87" s="956">
        <f t="shared" si="3"/>
        <v>0</v>
      </c>
      <c r="S87" s="919">
        <f t="shared" si="4"/>
        <v>1</v>
      </c>
      <c r="T87" s="956">
        <f t="shared" si="5"/>
        <v>2.02</v>
      </c>
      <c r="U87" s="963">
        <v>13</v>
      </c>
      <c r="V87" s="910">
        <v>15</v>
      </c>
      <c r="W87" s="910">
        <v>2</v>
      </c>
      <c r="X87" s="961">
        <v>1.1538461538461537</v>
      </c>
      <c r="Y87" s="959">
        <v>2</v>
      </c>
    </row>
    <row r="88" spans="1:25" ht="14.45" customHeight="1" x14ac:dyDescent="0.2">
      <c r="A88" s="923" t="s">
        <v>6268</v>
      </c>
      <c r="B88" s="904"/>
      <c r="C88" s="905"/>
      <c r="D88" s="906"/>
      <c r="E88" s="907">
        <v>2</v>
      </c>
      <c r="F88" s="887">
        <v>0.81</v>
      </c>
      <c r="G88" s="888">
        <v>10</v>
      </c>
      <c r="H88" s="889">
        <v>1</v>
      </c>
      <c r="I88" s="890">
        <v>0.26</v>
      </c>
      <c r="J88" s="899">
        <v>3</v>
      </c>
      <c r="K88" s="892">
        <v>0.26</v>
      </c>
      <c r="L88" s="893">
        <v>1</v>
      </c>
      <c r="M88" s="893">
        <v>9</v>
      </c>
      <c r="N88" s="894">
        <v>3</v>
      </c>
      <c r="O88" s="893" t="s">
        <v>6116</v>
      </c>
      <c r="P88" s="908" t="s">
        <v>6269</v>
      </c>
      <c r="Q88" s="895">
        <f t="shared" si="3"/>
        <v>1</v>
      </c>
      <c r="R88" s="955">
        <f t="shared" si="3"/>
        <v>0.26</v>
      </c>
      <c r="S88" s="895">
        <f t="shared" si="4"/>
        <v>-1</v>
      </c>
      <c r="T88" s="955">
        <f t="shared" si="5"/>
        <v>-0.55000000000000004</v>
      </c>
      <c r="U88" s="962">
        <v>3</v>
      </c>
      <c r="V88" s="904">
        <v>3</v>
      </c>
      <c r="W88" s="904">
        <v>0</v>
      </c>
      <c r="X88" s="960">
        <v>1</v>
      </c>
      <c r="Y88" s="958"/>
    </row>
    <row r="89" spans="1:25" ht="14.45" customHeight="1" x14ac:dyDescent="0.2">
      <c r="A89" s="924" t="s">
        <v>6270</v>
      </c>
      <c r="B89" s="910">
        <v>1</v>
      </c>
      <c r="C89" s="911">
        <v>0.36</v>
      </c>
      <c r="D89" s="909">
        <v>4</v>
      </c>
      <c r="E89" s="920">
        <v>1</v>
      </c>
      <c r="F89" s="915">
        <v>0.36</v>
      </c>
      <c r="G89" s="902">
        <v>10</v>
      </c>
      <c r="H89" s="912">
        <v>1</v>
      </c>
      <c r="I89" s="913">
        <v>0.36</v>
      </c>
      <c r="J89" s="901">
        <v>5</v>
      </c>
      <c r="K89" s="916">
        <v>0.36</v>
      </c>
      <c r="L89" s="914">
        <v>1</v>
      </c>
      <c r="M89" s="914">
        <v>12</v>
      </c>
      <c r="N89" s="917">
        <v>4</v>
      </c>
      <c r="O89" s="914" t="s">
        <v>6116</v>
      </c>
      <c r="P89" s="918" t="s">
        <v>6271</v>
      </c>
      <c r="Q89" s="919">
        <f t="shared" si="3"/>
        <v>0</v>
      </c>
      <c r="R89" s="956">
        <f t="shared" si="3"/>
        <v>0</v>
      </c>
      <c r="S89" s="919">
        <f t="shared" si="4"/>
        <v>0</v>
      </c>
      <c r="T89" s="956">
        <f t="shared" si="5"/>
        <v>0</v>
      </c>
      <c r="U89" s="963">
        <v>4</v>
      </c>
      <c r="V89" s="910">
        <v>5</v>
      </c>
      <c r="W89" s="910">
        <v>1</v>
      </c>
      <c r="X89" s="961">
        <v>1.25</v>
      </c>
      <c r="Y89" s="959">
        <v>1</v>
      </c>
    </row>
    <row r="90" spans="1:25" ht="14.45" customHeight="1" x14ac:dyDescent="0.2">
      <c r="A90" s="924" t="s">
        <v>6272</v>
      </c>
      <c r="B90" s="910"/>
      <c r="C90" s="911"/>
      <c r="D90" s="909"/>
      <c r="E90" s="920"/>
      <c r="F90" s="915"/>
      <c r="G90" s="902"/>
      <c r="H90" s="912">
        <v>4</v>
      </c>
      <c r="I90" s="913">
        <v>3.4</v>
      </c>
      <c r="J90" s="901">
        <v>10</v>
      </c>
      <c r="K90" s="916">
        <v>0.85</v>
      </c>
      <c r="L90" s="914">
        <v>3</v>
      </c>
      <c r="M90" s="914">
        <v>24</v>
      </c>
      <c r="N90" s="917">
        <v>8</v>
      </c>
      <c r="O90" s="914" t="s">
        <v>6116</v>
      </c>
      <c r="P90" s="918" t="s">
        <v>6273</v>
      </c>
      <c r="Q90" s="919">
        <f t="shared" si="3"/>
        <v>4</v>
      </c>
      <c r="R90" s="956">
        <f t="shared" si="3"/>
        <v>3.4</v>
      </c>
      <c r="S90" s="919">
        <f t="shared" si="4"/>
        <v>4</v>
      </c>
      <c r="T90" s="956">
        <f t="shared" si="5"/>
        <v>3.4</v>
      </c>
      <c r="U90" s="963">
        <v>32</v>
      </c>
      <c r="V90" s="910">
        <v>40</v>
      </c>
      <c r="W90" s="910">
        <v>8</v>
      </c>
      <c r="X90" s="961">
        <v>1.25</v>
      </c>
      <c r="Y90" s="959">
        <v>14</v>
      </c>
    </row>
    <row r="91" spans="1:25" ht="14.45" customHeight="1" x14ac:dyDescent="0.2">
      <c r="A91" s="923" t="s">
        <v>6274</v>
      </c>
      <c r="B91" s="896">
        <v>2</v>
      </c>
      <c r="C91" s="897">
        <v>3.64</v>
      </c>
      <c r="D91" s="898">
        <v>26</v>
      </c>
      <c r="E91" s="907"/>
      <c r="F91" s="887"/>
      <c r="G91" s="888"/>
      <c r="H91" s="893"/>
      <c r="I91" s="887"/>
      <c r="J91" s="888"/>
      <c r="K91" s="892">
        <v>1</v>
      </c>
      <c r="L91" s="893">
        <v>2</v>
      </c>
      <c r="M91" s="893">
        <v>18</v>
      </c>
      <c r="N91" s="894">
        <v>6</v>
      </c>
      <c r="O91" s="893" t="s">
        <v>6116</v>
      </c>
      <c r="P91" s="908" t="s">
        <v>6275</v>
      </c>
      <c r="Q91" s="895">
        <f t="shared" si="3"/>
        <v>-2</v>
      </c>
      <c r="R91" s="955">
        <f t="shared" si="3"/>
        <v>-3.64</v>
      </c>
      <c r="S91" s="895">
        <f t="shared" si="4"/>
        <v>0</v>
      </c>
      <c r="T91" s="955">
        <f t="shared" si="5"/>
        <v>0</v>
      </c>
      <c r="U91" s="962" t="s">
        <v>329</v>
      </c>
      <c r="V91" s="904" t="s">
        <v>329</v>
      </c>
      <c r="W91" s="904" t="s">
        <v>329</v>
      </c>
      <c r="X91" s="960" t="s">
        <v>329</v>
      </c>
      <c r="Y91" s="958"/>
    </row>
    <row r="92" spans="1:25" ht="14.45" customHeight="1" x14ac:dyDescent="0.2">
      <c r="A92" s="924" t="s">
        <v>6276</v>
      </c>
      <c r="B92" s="921">
        <v>2</v>
      </c>
      <c r="C92" s="922">
        <v>5.72</v>
      </c>
      <c r="D92" s="903">
        <v>19</v>
      </c>
      <c r="E92" s="920">
        <v>2</v>
      </c>
      <c r="F92" s="915">
        <v>4.51</v>
      </c>
      <c r="G92" s="902">
        <v>14</v>
      </c>
      <c r="H92" s="914"/>
      <c r="I92" s="915"/>
      <c r="J92" s="902"/>
      <c r="K92" s="916">
        <v>2.2599999999999998</v>
      </c>
      <c r="L92" s="914">
        <v>4</v>
      </c>
      <c r="M92" s="914">
        <v>39</v>
      </c>
      <c r="N92" s="917">
        <v>13</v>
      </c>
      <c r="O92" s="914" t="s">
        <v>6116</v>
      </c>
      <c r="P92" s="918" t="s">
        <v>6277</v>
      </c>
      <c r="Q92" s="919">
        <f t="shared" si="3"/>
        <v>-2</v>
      </c>
      <c r="R92" s="956">
        <f t="shared" si="3"/>
        <v>-5.72</v>
      </c>
      <c r="S92" s="919">
        <f t="shared" si="4"/>
        <v>-2</v>
      </c>
      <c r="T92" s="956">
        <f t="shared" si="5"/>
        <v>-4.51</v>
      </c>
      <c r="U92" s="963" t="s">
        <v>329</v>
      </c>
      <c r="V92" s="910" t="s">
        <v>329</v>
      </c>
      <c r="W92" s="910" t="s">
        <v>329</v>
      </c>
      <c r="X92" s="961" t="s">
        <v>329</v>
      </c>
      <c r="Y92" s="959"/>
    </row>
    <row r="93" spans="1:25" ht="14.45" customHeight="1" x14ac:dyDescent="0.2">
      <c r="A93" s="924" t="s">
        <v>6278</v>
      </c>
      <c r="B93" s="921"/>
      <c r="C93" s="922"/>
      <c r="D93" s="903"/>
      <c r="E93" s="920">
        <v>1</v>
      </c>
      <c r="F93" s="915">
        <v>4.42</v>
      </c>
      <c r="G93" s="902">
        <v>8</v>
      </c>
      <c r="H93" s="914">
        <v>1</v>
      </c>
      <c r="I93" s="915">
        <v>6.41</v>
      </c>
      <c r="J93" s="901">
        <v>73</v>
      </c>
      <c r="K93" s="916">
        <v>4.42</v>
      </c>
      <c r="L93" s="914">
        <v>6</v>
      </c>
      <c r="M93" s="914">
        <v>57</v>
      </c>
      <c r="N93" s="917">
        <v>19</v>
      </c>
      <c r="O93" s="914" t="s">
        <v>6116</v>
      </c>
      <c r="P93" s="918" t="s">
        <v>6279</v>
      </c>
      <c r="Q93" s="919">
        <f t="shared" si="3"/>
        <v>1</v>
      </c>
      <c r="R93" s="956">
        <f t="shared" si="3"/>
        <v>6.41</v>
      </c>
      <c r="S93" s="919">
        <f t="shared" si="4"/>
        <v>0</v>
      </c>
      <c r="T93" s="956">
        <f t="shared" si="5"/>
        <v>1.9900000000000002</v>
      </c>
      <c r="U93" s="963">
        <v>19</v>
      </c>
      <c r="V93" s="910">
        <v>73</v>
      </c>
      <c r="W93" s="910">
        <v>54</v>
      </c>
      <c r="X93" s="961">
        <v>3.8421052631578947</v>
      </c>
      <c r="Y93" s="959">
        <v>54</v>
      </c>
    </row>
    <row r="94" spans="1:25" ht="14.45" customHeight="1" x14ac:dyDescent="0.2">
      <c r="A94" s="923" t="s">
        <v>6280</v>
      </c>
      <c r="B94" s="904"/>
      <c r="C94" s="905"/>
      <c r="D94" s="906"/>
      <c r="E94" s="889">
        <v>1</v>
      </c>
      <c r="F94" s="890">
        <v>1.1299999999999999</v>
      </c>
      <c r="G94" s="899">
        <v>2</v>
      </c>
      <c r="H94" s="893"/>
      <c r="I94" s="887"/>
      <c r="J94" s="888"/>
      <c r="K94" s="892">
        <v>0.68</v>
      </c>
      <c r="L94" s="893">
        <v>2</v>
      </c>
      <c r="M94" s="893">
        <v>15</v>
      </c>
      <c r="N94" s="894">
        <v>5</v>
      </c>
      <c r="O94" s="893" t="s">
        <v>6116</v>
      </c>
      <c r="P94" s="908" t="s">
        <v>6281</v>
      </c>
      <c r="Q94" s="895">
        <f t="shared" si="3"/>
        <v>0</v>
      </c>
      <c r="R94" s="955">
        <f t="shared" si="3"/>
        <v>0</v>
      </c>
      <c r="S94" s="895">
        <f t="shared" si="4"/>
        <v>-1</v>
      </c>
      <c r="T94" s="955">
        <f t="shared" si="5"/>
        <v>-1.1299999999999999</v>
      </c>
      <c r="U94" s="962" t="s">
        <v>329</v>
      </c>
      <c r="V94" s="904" t="s">
        <v>329</v>
      </c>
      <c r="W94" s="904" t="s">
        <v>329</v>
      </c>
      <c r="X94" s="960" t="s">
        <v>329</v>
      </c>
      <c r="Y94" s="958"/>
    </row>
    <row r="95" spans="1:25" ht="14.45" customHeight="1" thickBot="1" x14ac:dyDescent="0.25">
      <c r="A95" s="940" t="s">
        <v>6282</v>
      </c>
      <c r="B95" s="941"/>
      <c r="C95" s="942"/>
      <c r="D95" s="943"/>
      <c r="E95" s="944">
        <v>1</v>
      </c>
      <c r="F95" s="945">
        <v>2.25</v>
      </c>
      <c r="G95" s="946">
        <v>25</v>
      </c>
      <c r="H95" s="947">
        <v>1</v>
      </c>
      <c r="I95" s="948">
        <v>2.42</v>
      </c>
      <c r="J95" s="949">
        <v>3</v>
      </c>
      <c r="K95" s="950">
        <v>1.1499999999999999</v>
      </c>
      <c r="L95" s="947">
        <v>3</v>
      </c>
      <c r="M95" s="947">
        <v>27</v>
      </c>
      <c r="N95" s="951">
        <v>9</v>
      </c>
      <c r="O95" s="947" t="s">
        <v>6116</v>
      </c>
      <c r="P95" s="952" t="s">
        <v>6283</v>
      </c>
      <c r="Q95" s="953">
        <f t="shared" si="3"/>
        <v>1</v>
      </c>
      <c r="R95" s="957">
        <f t="shared" si="3"/>
        <v>2.42</v>
      </c>
      <c r="S95" s="953">
        <f t="shared" si="4"/>
        <v>0</v>
      </c>
      <c r="T95" s="957">
        <f t="shared" si="5"/>
        <v>0.16999999999999993</v>
      </c>
      <c r="U95" s="967">
        <v>9</v>
      </c>
      <c r="V95" s="941">
        <v>3</v>
      </c>
      <c r="W95" s="941">
        <v>-6</v>
      </c>
      <c r="X95" s="968">
        <v>0.33333333333333331</v>
      </c>
      <c r="Y95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6:Q1048576">
    <cfRule type="cellIs" dxfId="14" priority="11" stopIfTrue="1" operator="lessThan">
      <formula>0</formula>
    </cfRule>
  </conditionalFormatting>
  <conditionalFormatting sqref="W96:W1048576">
    <cfRule type="cellIs" dxfId="13" priority="10" stopIfTrue="1" operator="greaterThan">
      <formula>0</formula>
    </cfRule>
  </conditionalFormatting>
  <conditionalFormatting sqref="X96:X1048576">
    <cfRule type="cellIs" dxfId="12" priority="9" stopIfTrue="1" operator="greaterThan">
      <formula>1</formula>
    </cfRule>
  </conditionalFormatting>
  <conditionalFormatting sqref="X96:X1048576">
    <cfRule type="cellIs" dxfId="11" priority="6" stopIfTrue="1" operator="greaterThan">
      <formula>1</formula>
    </cfRule>
  </conditionalFormatting>
  <conditionalFormatting sqref="W96:W1048576">
    <cfRule type="cellIs" dxfId="10" priority="7" stopIfTrue="1" operator="greaterThan">
      <formula>0</formula>
    </cfRule>
  </conditionalFormatting>
  <conditionalFormatting sqref="Q9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5">
    <cfRule type="cellIs" dxfId="7" priority="4" stopIfTrue="1" operator="lessThan">
      <formula>0</formula>
    </cfRule>
  </conditionalFormatting>
  <conditionalFormatting sqref="X5:X95">
    <cfRule type="cellIs" dxfId="6" priority="2" stopIfTrue="1" operator="greaterThan">
      <formula>1</formula>
    </cfRule>
  </conditionalFormatting>
  <conditionalFormatting sqref="W5:W95">
    <cfRule type="cellIs" dxfId="5" priority="3" stopIfTrue="1" operator="greaterThan">
      <formula>0</formula>
    </cfRule>
  </conditionalFormatting>
  <conditionalFormatting sqref="S5:S95">
    <cfRule type="cellIs" dxfId="4" priority="1" stopIfTrue="1" operator="lessThan">
      <formula>0</formula>
    </cfRule>
  </conditionalFormatting>
  <hyperlinks>
    <hyperlink ref="A2" location="Obsah!A1" display="Zpět na Obsah  KL 01  1.-4.měsíc" xr:uid="{9C31FB5D-05E0-49C1-BF24-FD4CFA1E378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3798087</v>
      </c>
      <c r="C3" s="344">
        <f t="shared" ref="C3:L3" si="0">SUBTOTAL(9,C6:C1048576)</f>
        <v>12.306688372995522</v>
      </c>
      <c r="D3" s="344">
        <f t="shared" si="0"/>
        <v>3925162</v>
      </c>
      <c r="E3" s="344">
        <f t="shared" si="0"/>
        <v>11</v>
      </c>
      <c r="F3" s="344">
        <f t="shared" si="0"/>
        <v>5119326</v>
      </c>
      <c r="G3" s="347">
        <f>IF(D3&lt;&gt;0,F3/D3,"")</f>
        <v>1.3042330482155895</v>
      </c>
      <c r="H3" s="343">
        <f t="shared" si="0"/>
        <v>435232.83000000019</v>
      </c>
      <c r="I3" s="344">
        <f t="shared" si="0"/>
        <v>1.4038911393535738</v>
      </c>
      <c r="J3" s="344">
        <f t="shared" si="0"/>
        <v>575775.00999999989</v>
      </c>
      <c r="K3" s="344">
        <f t="shared" si="0"/>
        <v>2</v>
      </c>
      <c r="L3" s="344">
        <f t="shared" si="0"/>
        <v>502766.6399999999</v>
      </c>
      <c r="M3" s="345">
        <f>IF(J3&lt;&gt;0,L3/J3,"")</f>
        <v>0.87319982852329769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5899</v>
      </c>
      <c r="B6" s="863"/>
      <c r="C6" s="807"/>
      <c r="D6" s="863">
        <v>6470</v>
      </c>
      <c r="E6" s="807">
        <v>1</v>
      </c>
      <c r="F6" s="863">
        <v>19418</v>
      </c>
      <c r="G6" s="812">
        <v>3.0012364760432768</v>
      </c>
      <c r="H6" s="863"/>
      <c r="I6" s="807"/>
      <c r="J6" s="863"/>
      <c r="K6" s="807"/>
      <c r="L6" s="863">
        <v>229.5</v>
      </c>
      <c r="M6" s="231"/>
    </row>
    <row r="7" spans="1:13" ht="14.45" customHeight="1" x14ac:dyDescent="0.2">
      <c r="A7" s="836" t="s">
        <v>5902</v>
      </c>
      <c r="B7" s="865">
        <v>7199</v>
      </c>
      <c r="C7" s="822">
        <v>2.8143080531665365</v>
      </c>
      <c r="D7" s="865">
        <v>2558</v>
      </c>
      <c r="E7" s="822">
        <v>1</v>
      </c>
      <c r="F7" s="865">
        <v>8023</v>
      </c>
      <c r="G7" s="827">
        <v>3.1364347146207976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5906</v>
      </c>
      <c r="B8" s="865">
        <v>115741</v>
      </c>
      <c r="C8" s="822">
        <v>0.58425837586257379</v>
      </c>
      <c r="D8" s="865">
        <v>198099</v>
      </c>
      <c r="E8" s="822">
        <v>1</v>
      </c>
      <c r="F8" s="865">
        <v>172838</v>
      </c>
      <c r="G8" s="827">
        <v>0.87248295044396995</v>
      </c>
      <c r="H8" s="865">
        <v>83861.040000000008</v>
      </c>
      <c r="I8" s="822">
        <v>0.59647526326275058</v>
      </c>
      <c r="J8" s="865">
        <v>140594.32999999996</v>
      </c>
      <c r="K8" s="822">
        <v>1</v>
      </c>
      <c r="L8" s="865">
        <v>109414.23</v>
      </c>
      <c r="M8" s="828">
        <v>0.77822647613171902</v>
      </c>
    </row>
    <row r="9" spans="1:13" ht="14.45" customHeight="1" x14ac:dyDescent="0.2">
      <c r="A9" s="836" t="s">
        <v>6285</v>
      </c>
      <c r="B9" s="865">
        <v>1107</v>
      </c>
      <c r="C9" s="822"/>
      <c r="D9" s="865"/>
      <c r="E9" s="822"/>
      <c r="F9" s="865">
        <v>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5911</v>
      </c>
      <c r="B10" s="865">
        <v>465006</v>
      </c>
      <c r="C10" s="822">
        <v>1.1603219914361855</v>
      </c>
      <c r="D10" s="865">
        <v>400756</v>
      </c>
      <c r="E10" s="822">
        <v>1</v>
      </c>
      <c r="F10" s="865">
        <v>513550</v>
      </c>
      <c r="G10" s="827">
        <v>1.2814530537284532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6286</v>
      </c>
      <c r="B11" s="865">
        <v>1469897</v>
      </c>
      <c r="C11" s="822">
        <v>0.94667648187792552</v>
      </c>
      <c r="D11" s="865">
        <v>1552692</v>
      </c>
      <c r="E11" s="822">
        <v>1</v>
      </c>
      <c r="F11" s="865">
        <v>1949469</v>
      </c>
      <c r="G11" s="827">
        <v>1.2555413436792358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6287</v>
      </c>
      <c r="B12" s="865">
        <v>960275</v>
      </c>
      <c r="C12" s="822">
        <v>0.96662962314253909</v>
      </c>
      <c r="D12" s="865">
        <v>993426</v>
      </c>
      <c r="E12" s="822">
        <v>1</v>
      </c>
      <c r="F12" s="865">
        <v>1096599</v>
      </c>
      <c r="G12" s="827">
        <v>1.1038557476852831</v>
      </c>
      <c r="H12" s="865">
        <v>351371.79000000015</v>
      </c>
      <c r="I12" s="822">
        <v>0.80741587609082321</v>
      </c>
      <c r="J12" s="865">
        <v>435180.67999999993</v>
      </c>
      <c r="K12" s="822">
        <v>1</v>
      </c>
      <c r="L12" s="865">
        <v>393122.90999999992</v>
      </c>
      <c r="M12" s="828">
        <v>0.90335561312142798</v>
      </c>
    </row>
    <row r="13" spans="1:13" ht="14.45" customHeight="1" x14ac:dyDescent="0.2">
      <c r="A13" s="836" t="s">
        <v>6288</v>
      </c>
      <c r="B13" s="865">
        <v>184893</v>
      </c>
      <c r="C13" s="822">
        <v>0.72826352399933825</v>
      </c>
      <c r="D13" s="865">
        <v>253882</v>
      </c>
      <c r="E13" s="822">
        <v>1</v>
      </c>
      <c r="F13" s="865">
        <v>323759</v>
      </c>
      <c r="G13" s="827">
        <v>1.2752341639029154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6289</v>
      </c>
      <c r="B14" s="865">
        <v>104445</v>
      </c>
      <c r="C14" s="822">
        <v>0.81649963257711977</v>
      </c>
      <c r="D14" s="865">
        <v>127918</v>
      </c>
      <c r="E14" s="822">
        <v>1</v>
      </c>
      <c r="F14" s="865">
        <v>270649</v>
      </c>
      <c r="G14" s="827">
        <v>2.1158007473537737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6290</v>
      </c>
      <c r="B15" s="865">
        <v>264091</v>
      </c>
      <c r="C15" s="822">
        <v>1.0026348060152546</v>
      </c>
      <c r="D15" s="865">
        <v>263397</v>
      </c>
      <c r="E15" s="822">
        <v>1</v>
      </c>
      <c r="F15" s="865">
        <v>346659</v>
      </c>
      <c r="G15" s="827">
        <v>1.3161083839223682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6291</v>
      </c>
      <c r="B16" s="865">
        <v>18073</v>
      </c>
      <c r="C16" s="822">
        <v>1.4617437722419928</v>
      </c>
      <c r="D16" s="865">
        <v>12364</v>
      </c>
      <c r="E16" s="822">
        <v>1</v>
      </c>
      <c r="F16" s="865">
        <v>9861</v>
      </c>
      <c r="G16" s="827">
        <v>0.79755742478162406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6292</v>
      </c>
      <c r="B17" s="867">
        <v>207360</v>
      </c>
      <c r="C17" s="814">
        <v>1.8253521126760563</v>
      </c>
      <c r="D17" s="867">
        <v>113600</v>
      </c>
      <c r="E17" s="814">
        <v>1</v>
      </c>
      <c r="F17" s="867">
        <v>408501</v>
      </c>
      <c r="G17" s="819">
        <v>3.5959595070422536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6B829F8-4741-4C17-974C-50709D58800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7131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34802.689999999995</v>
      </c>
      <c r="G3" s="211">
        <f t="shared" si="0"/>
        <v>4233319.8299999991</v>
      </c>
      <c r="H3" s="212"/>
      <c r="I3" s="212"/>
      <c r="J3" s="207">
        <f t="shared" si="0"/>
        <v>36620.199999999997</v>
      </c>
      <c r="K3" s="211">
        <f t="shared" si="0"/>
        <v>4500937.01</v>
      </c>
      <c r="L3" s="212"/>
      <c r="M3" s="212"/>
      <c r="N3" s="207">
        <f t="shared" si="0"/>
        <v>42482.61</v>
      </c>
      <c r="O3" s="211">
        <f t="shared" si="0"/>
        <v>5622092.6400000006</v>
      </c>
      <c r="P3" s="177">
        <f>IF(K3=0,"",O3/K3)</f>
        <v>1.2490938281315784</v>
      </c>
      <c r="Q3" s="209">
        <f>IF(N3=0,"",O3/N3)</f>
        <v>132.33868258094313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5925</v>
      </c>
      <c r="B6" s="807" t="s">
        <v>6293</v>
      </c>
      <c r="C6" s="807" t="s">
        <v>5437</v>
      </c>
      <c r="D6" s="807" t="s">
        <v>6294</v>
      </c>
      <c r="E6" s="807" t="s">
        <v>6295</v>
      </c>
      <c r="F6" s="225"/>
      <c r="G6" s="225"/>
      <c r="H6" s="225"/>
      <c r="I6" s="225"/>
      <c r="J6" s="225"/>
      <c r="K6" s="225"/>
      <c r="L6" s="225"/>
      <c r="M6" s="225"/>
      <c r="N6" s="225">
        <v>0.1</v>
      </c>
      <c r="O6" s="225">
        <v>65.55</v>
      </c>
      <c r="P6" s="812"/>
      <c r="Q6" s="830">
        <v>655.49999999999989</v>
      </c>
    </row>
    <row r="7" spans="1:17" ht="14.45" customHeight="1" x14ac:dyDescent="0.2">
      <c r="A7" s="821" t="s">
        <v>5925</v>
      </c>
      <c r="B7" s="822" t="s">
        <v>6293</v>
      </c>
      <c r="C7" s="822" t="s">
        <v>5437</v>
      </c>
      <c r="D7" s="822" t="s">
        <v>6296</v>
      </c>
      <c r="E7" s="822" t="s">
        <v>6295</v>
      </c>
      <c r="F7" s="831"/>
      <c r="G7" s="831"/>
      <c r="H7" s="831"/>
      <c r="I7" s="831"/>
      <c r="J7" s="831"/>
      <c r="K7" s="831"/>
      <c r="L7" s="831"/>
      <c r="M7" s="831"/>
      <c r="N7" s="831">
        <v>0.1</v>
      </c>
      <c r="O7" s="831">
        <v>163.95</v>
      </c>
      <c r="P7" s="827"/>
      <c r="Q7" s="832">
        <v>1639.4999999999998</v>
      </c>
    </row>
    <row r="8" spans="1:17" ht="14.45" customHeight="1" x14ac:dyDescent="0.2">
      <c r="A8" s="821" t="s">
        <v>5925</v>
      </c>
      <c r="B8" s="822" t="s">
        <v>6293</v>
      </c>
      <c r="C8" s="822" t="s">
        <v>5735</v>
      </c>
      <c r="D8" s="822" t="s">
        <v>6297</v>
      </c>
      <c r="E8" s="822" t="s">
        <v>6298</v>
      </c>
      <c r="F8" s="831"/>
      <c r="G8" s="831"/>
      <c r="H8" s="831"/>
      <c r="I8" s="831"/>
      <c r="J8" s="831">
        <v>4</v>
      </c>
      <c r="K8" s="831">
        <v>4564</v>
      </c>
      <c r="L8" s="831">
        <v>1</v>
      </c>
      <c r="M8" s="831">
        <v>1141</v>
      </c>
      <c r="N8" s="831">
        <v>6</v>
      </c>
      <c r="O8" s="831">
        <v>6864</v>
      </c>
      <c r="P8" s="827">
        <v>1.5039439088518842</v>
      </c>
      <c r="Q8" s="832">
        <v>1144</v>
      </c>
    </row>
    <row r="9" spans="1:17" ht="14.45" customHeight="1" x14ac:dyDescent="0.2">
      <c r="A9" s="821" t="s">
        <v>5925</v>
      </c>
      <c r="B9" s="822" t="s">
        <v>6293</v>
      </c>
      <c r="C9" s="822" t="s">
        <v>5735</v>
      </c>
      <c r="D9" s="822" t="s">
        <v>6299</v>
      </c>
      <c r="E9" s="822" t="s">
        <v>6300</v>
      </c>
      <c r="F9" s="831"/>
      <c r="G9" s="831"/>
      <c r="H9" s="831"/>
      <c r="I9" s="831"/>
      <c r="J9" s="831">
        <v>5</v>
      </c>
      <c r="K9" s="831">
        <v>1335</v>
      </c>
      <c r="L9" s="831">
        <v>1</v>
      </c>
      <c r="M9" s="831">
        <v>267</v>
      </c>
      <c r="N9" s="831">
        <v>5</v>
      </c>
      <c r="O9" s="831">
        <v>1340</v>
      </c>
      <c r="P9" s="827">
        <v>1.0037453183520599</v>
      </c>
      <c r="Q9" s="832">
        <v>268</v>
      </c>
    </row>
    <row r="10" spans="1:17" ht="14.45" customHeight="1" x14ac:dyDescent="0.2">
      <c r="A10" s="821" t="s">
        <v>5925</v>
      </c>
      <c r="B10" s="822" t="s">
        <v>6293</v>
      </c>
      <c r="C10" s="822" t="s">
        <v>5735</v>
      </c>
      <c r="D10" s="822" t="s">
        <v>6301</v>
      </c>
      <c r="E10" s="822" t="s">
        <v>6302</v>
      </c>
      <c r="F10" s="831"/>
      <c r="G10" s="831"/>
      <c r="H10" s="831"/>
      <c r="I10" s="831"/>
      <c r="J10" s="831">
        <v>1</v>
      </c>
      <c r="K10" s="831">
        <v>571</v>
      </c>
      <c r="L10" s="831">
        <v>1</v>
      </c>
      <c r="M10" s="831">
        <v>571</v>
      </c>
      <c r="N10" s="831"/>
      <c r="O10" s="831"/>
      <c r="P10" s="827"/>
      <c r="Q10" s="832"/>
    </row>
    <row r="11" spans="1:17" ht="14.45" customHeight="1" x14ac:dyDescent="0.2">
      <c r="A11" s="821" t="s">
        <v>5925</v>
      </c>
      <c r="B11" s="822" t="s">
        <v>6293</v>
      </c>
      <c r="C11" s="822" t="s">
        <v>5735</v>
      </c>
      <c r="D11" s="822" t="s">
        <v>6303</v>
      </c>
      <c r="E11" s="822" t="s">
        <v>6304</v>
      </c>
      <c r="F11" s="831"/>
      <c r="G11" s="831"/>
      <c r="H11" s="831"/>
      <c r="I11" s="831"/>
      <c r="J11" s="831"/>
      <c r="K11" s="831"/>
      <c r="L11" s="831"/>
      <c r="M11" s="831"/>
      <c r="N11" s="831">
        <v>2</v>
      </c>
      <c r="O11" s="831">
        <v>11214</v>
      </c>
      <c r="P11" s="827"/>
      <c r="Q11" s="832">
        <v>5607</v>
      </c>
    </row>
    <row r="12" spans="1:17" ht="14.45" customHeight="1" x14ac:dyDescent="0.2">
      <c r="A12" s="821" t="s">
        <v>5928</v>
      </c>
      <c r="B12" s="822" t="s">
        <v>6305</v>
      </c>
      <c r="C12" s="822" t="s">
        <v>5735</v>
      </c>
      <c r="D12" s="822" t="s">
        <v>6306</v>
      </c>
      <c r="E12" s="822" t="s">
        <v>6307</v>
      </c>
      <c r="F12" s="831">
        <v>1</v>
      </c>
      <c r="G12" s="831">
        <v>117</v>
      </c>
      <c r="H12" s="831"/>
      <c r="I12" s="831">
        <v>117</v>
      </c>
      <c r="J12" s="831"/>
      <c r="K12" s="831"/>
      <c r="L12" s="831"/>
      <c r="M12" s="831"/>
      <c r="N12" s="831">
        <v>1</v>
      </c>
      <c r="O12" s="831">
        <v>119</v>
      </c>
      <c r="P12" s="827"/>
      <c r="Q12" s="832">
        <v>119</v>
      </c>
    </row>
    <row r="13" spans="1:17" ht="14.45" customHeight="1" x14ac:dyDescent="0.2">
      <c r="A13" s="821" t="s">
        <v>5928</v>
      </c>
      <c r="B13" s="822" t="s">
        <v>6305</v>
      </c>
      <c r="C13" s="822" t="s">
        <v>5735</v>
      </c>
      <c r="D13" s="822" t="s">
        <v>6308</v>
      </c>
      <c r="E13" s="822" t="s">
        <v>6309</v>
      </c>
      <c r="F13" s="831">
        <v>2</v>
      </c>
      <c r="G13" s="831">
        <v>274</v>
      </c>
      <c r="H13" s="831">
        <v>1.9712230215827338</v>
      </c>
      <c r="I13" s="831">
        <v>137</v>
      </c>
      <c r="J13" s="831">
        <v>1</v>
      </c>
      <c r="K13" s="831">
        <v>139</v>
      </c>
      <c r="L13" s="831">
        <v>1</v>
      </c>
      <c r="M13" s="831">
        <v>139</v>
      </c>
      <c r="N13" s="831"/>
      <c r="O13" s="831"/>
      <c r="P13" s="827"/>
      <c r="Q13" s="832"/>
    </row>
    <row r="14" spans="1:17" ht="14.45" customHeight="1" x14ac:dyDescent="0.2">
      <c r="A14" s="821" t="s">
        <v>5928</v>
      </c>
      <c r="B14" s="822" t="s">
        <v>6305</v>
      </c>
      <c r="C14" s="822" t="s">
        <v>5735</v>
      </c>
      <c r="D14" s="822" t="s">
        <v>6310</v>
      </c>
      <c r="E14" s="822" t="s">
        <v>6311</v>
      </c>
      <c r="F14" s="831">
        <v>1</v>
      </c>
      <c r="G14" s="831">
        <v>38</v>
      </c>
      <c r="H14" s="831"/>
      <c r="I14" s="831">
        <v>38</v>
      </c>
      <c r="J14" s="831"/>
      <c r="K14" s="831"/>
      <c r="L14" s="831"/>
      <c r="M14" s="831"/>
      <c r="N14" s="831">
        <v>2</v>
      </c>
      <c r="O14" s="831">
        <v>78</v>
      </c>
      <c r="P14" s="827"/>
      <c r="Q14" s="832">
        <v>39</v>
      </c>
    </row>
    <row r="15" spans="1:17" ht="14.45" customHeight="1" x14ac:dyDescent="0.2">
      <c r="A15" s="821" t="s">
        <v>5928</v>
      </c>
      <c r="B15" s="822" t="s">
        <v>6305</v>
      </c>
      <c r="C15" s="822" t="s">
        <v>5735</v>
      </c>
      <c r="D15" s="822" t="s">
        <v>6312</v>
      </c>
      <c r="E15" s="822" t="s">
        <v>6313</v>
      </c>
      <c r="F15" s="831">
        <v>2</v>
      </c>
      <c r="G15" s="831">
        <v>1414</v>
      </c>
      <c r="H15" s="831">
        <v>1.9831697054698456</v>
      </c>
      <c r="I15" s="831">
        <v>707</v>
      </c>
      <c r="J15" s="831">
        <v>1</v>
      </c>
      <c r="K15" s="831">
        <v>713</v>
      </c>
      <c r="L15" s="831">
        <v>1</v>
      </c>
      <c r="M15" s="831">
        <v>713</v>
      </c>
      <c r="N15" s="831"/>
      <c r="O15" s="831"/>
      <c r="P15" s="827"/>
      <c r="Q15" s="832"/>
    </row>
    <row r="16" spans="1:17" ht="14.45" customHeight="1" x14ac:dyDescent="0.2">
      <c r="A16" s="821" t="s">
        <v>5928</v>
      </c>
      <c r="B16" s="822" t="s">
        <v>6305</v>
      </c>
      <c r="C16" s="822" t="s">
        <v>5735</v>
      </c>
      <c r="D16" s="822" t="s">
        <v>6314</v>
      </c>
      <c r="E16" s="822" t="s">
        <v>6315</v>
      </c>
      <c r="F16" s="831">
        <v>8</v>
      </c>
      <c r="G16" s="831">
        <v>3968</v>
      </c>
      <c r="H16" s="831">
        <v>3.968</v>
      </c>
      <c r="I16" s="831">
        <v>496</v>
      </c>
      <c r="J16" s="831">
        <v>2</v>
      </c>
      <c r="K16" s="831">
        <v>1000</v>
      </c>
      <c r="L16" s="831">
        <v>1</v>
      </c>
      <c r="M16" s="831">
        <v>500</v>
      </c>
      <c r="N16" s="831">
        <v>12</v>
      </c>
      <c r="O16" s="831">
        <v>6048</v>
      </c>
      <c r="P16" s="827">
        <v>6.048</v>
      </c>
      <c r="Q16" s="832">
        <v>504</v>
      </c>
    </row>
    <row r="17" spans="1:17" ht="14.45" customHeight="1" x14ac:dyDescent="0.2">
      <c r="A17" s="821" t="s">
        <v>5928</v>
      </c>
      <c r="B17" s="822" t="s">
        <v>6305</v>
      </c>
      <c r="C17" s="822" t="s">
        <v>5735</v>
      </c>
      <c r="D17" s="822" t="s">
        <v>6316</v>
      </c>
      <c r="E17" s="822" t="s">
        <v>6317</v>
      </c>
      <c r="F17" s="831">
        <v>12</v>
      </c>
      <c r="G17" s="831">
        <v>1032</v>
      </c>
      <c r="H17" s="831">
        <v>2.9655172413793105</v>
      </c>
      <c r="I17" s="831">
        <v>86</v>
      </c>
      <c r="J17" s="831">
        <v>4</v>
      </c>
      <c r="K17" s="831">
        <v>348</v>
      </c>
      <c r="L17" s="831">
        <v>1</v>
      </c>
      <c r="M17" s="831">
        <v>87</v>
      </c>
      <c r="N17" s="831">
        <v>12</v>
      </c>
      <c r="O17" s="831">
        <v>1056</v>
      </c>
      <c r="P17" s="827">
        <v>3.0344827586206895</v>
      </c>
      <c r="Q17" s="832">
        <v>88</v>
      </c>
    </row>
    <row r="18" spans="1:17" ht="14.45" customHeight="1" x14ac:dyDescent="0.2">
      <c r="A18" s="821" t="s">
        <v>5928</v>
      </c>
      <c r="B18" s="822" t="s">
        <v>6305</v>
      </c>
      <c r="C18" s="822" t="s">
        <v>5735</v>
      </c>
      <c r="D18" s="822" t="s">
        <v>6318</v>
      </c>
      <c r="E18" s="822" t="s">
        <v>6319</v>
      </c>
      <c r="F18" s="831">
        <v>1</v>
      </c>
      <c r="G18" s="831">
        <v>179</v>
      </c>
      <c r="H18" s="831">
        <v>0.99444444444444446</v>
      </c>
      <c r="I18" s="831">
        <v>179</v>
      </c>
      <c r="J18" s="831">
        <v>1</v>
      </c>
      <c r="K18" s="831">
        <v>180</v>
      </c>
      <c r="L18" s="831">
        <v>1</v>
      </c>
      <c r="M18" s="831">
        <v>180</v>
      </c>
      <c r="N18" s="831">
        <v>2</v>
      </c>
      <c r="O18" s="831">
        <v>362</v>
      </c>
      <c r="P18" s="827">
        <v>2.0111111111111111</v>
      </c>
      <c r="Q18" s="832">
        <v>181</v>
      </c>
    </row>
    <row r="19" spans="1:17" ht="14.45" customHeight="1" x14ac:dyDescent="0.2">
      <c r="A19" s="821" t="s">
        <v>5928</v>
      </c>
      <c r="B19" s="822" t="s">
        <v>6305</v>
      </c>
      <c r="C19" s="822" t="s">
        <v>5735</v>
      </c>
      <c r="D19" s="822" t="s">
        <v>6320</v>
      </c>
      <c r="E19" s="822" t="s">
        <v>6321</v>
      </c>
      <c r="F19" s="831">
        <v>1</v>
      </c>
      <c r="G19" s="831">
        <v>177</v>
      </c>
      <c r="H19" s="831">
        <v>0.9943820224719101</v>
      </c>
      <c r="I19" s="831">
        <v>177</v>
      </c>
      <c r="J19" s="831">
        <v>1</v>
      </c>
      <c r="K19" s="831">
        <v>178</v>
      </c>
      <c r="L19" s="831">
        <v>1</v>
      </c>
      <c r="M19" s="831">
        <v>178</v>
      </c>
      <c r="N19" s="831">
        <v>2</v>
      </c>
      <c r="O19" s="831">
        <v>360</v>
      </c>
      <c r="P19" s="827">
        <v>2.0224719101123596</v>
      </c>
      <c r="Q19" s="832">
        <v>180</v>
      </c>
    </row>
    <row r="20" spans="1:17" ht="14.45" customHeight="1" x14ac:dyDescent="0.2">
      <c r="A20" s="821" t="s">
        <v>6106</v>
      </c>
      <c r="B20" s="822" t="s">
        <v>6322</v>
      </c>
      <c r="C20" s="822" t="s">
        <v>5437</v>
      </c>
      <c r="D20" s="822" t="s">
        <v>6323</v>
      </c>
      <c r="E20" s="822" t="s">
        <v>6295</v>
      </c>
      <c r="F20" s="831">
        <v>2.35</v>
      </c>
      <c r="G20" s="831">
        <v>4274.74</v>
      </c>
      <c r="H20" s="831"/>
      <c r="I20" s="831">
        <v>1819.0382978723403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6106</v>
      </c>
      <c r="B21" s="822" t="s">
        <v>6322</v>
      </c>
      <c r="C21" s="822" t="s">
        <v>5437</v>
      </c>
      <c r="D21" s="822" t="s">
        <v>6324</v>
      </c>
      <c r="E21" s="822" t="s">
        <v>6325</v>
      </c>
      <c r="F21" s="831"/>
      <c r="G21" s="831"/>
      <c r="H21" s="831"/>
      <c r="I21" s="831"/>
      <c r="J21" s="831"/>
      <c r="K21" s="831"/>
      <c r="L21" s="831"/>
      <c r="M21" s="831"/>
      <c r="N21" s="831">
        <v>0.05</v>
      </c>
      <c r="O21" s="831">
        <v>35.909999999999997</v>
      </c>
      <c r="P21" s="827"/>
      <c r="Q21" s="832">
        <v>718.19999999999993</v>
      </c>
    </row>
    <row r="22" spans="1:17" ht="14.45" customHeight="1" x14ac:dyDescent="0.2">
      <c r="A22" s="821" t="s">
        <v>6106</v>
      </c>
      <c r="B22" s="822" t="s">
        <v>6322</v>
      </c>
      <c r="C22" s="822" t="s">
        <v>5437</v>
      </c>
      <c r="D22" s="822" t="s">
        <v>6294</v>
      </c>
      <c r="E22" s="822" t="s">
        <v>6295</v>
      </c>
      <c r="F22" s="831"/>
      <c r="G22" s="831"/>
      <c r="H22" s="831"/>
      <c r="I22" s="831"/>
      <c r="J22" s="831">
        <v>2.95</v>
      </c>
      <c r="K22" s="831">
        <v>1933.79</v>
      </c>
      <c r="L22" s="831">
        <v>1</v>
      </c>
      <c r="M22" s="831">
        <v>655.52203389830504</v>
      </c>
      <c r="N22" s="831"/>
      <c r="O22" s="831"/>
      <c r="P22" s="827"/>
      <c r="Q22" s="832"/>
    </row>
    <row r="23" spans="1:17" ht="14.45" customHeight="1" x14ac:dyDescent="0.2">
      <c r="A23" s="821" t="s">
        <v>6106</v>
      </c>
      <c r="B23" s="822" t="s">
        <v>6322</v>
      </c>
      <c r="C23" s="822" t="s">
        <v>5694</v>
      </c>
      <c r="D23" s="822" t="s">
        <v>6326</v>
      </c>
      <c r="E23" s="822" t="s">
        <v>6327</v>
      </c>
      <c r="F23" s="831">
        <v>203</v>
      </c>
      <c r="G23" s="831">
        <v>523.74</v>
      </c>
      <c r="H23" s="831">
        <v>0.89092641105025006</v>
      </c>
      <c r="I23" s="831">
        <v>2.58</v>
      </c>
      <c r="J23" s="831">
        <v>221</v>
      </c>
      <c r="K23" s="831">
        <v>587.86</v>
      </c>
      <c r="L23" s="831">
        <v>1</v>
      </c>
      <c r="M23" s="831">
        <v>2.66</v>
      </c>
      <c r="N23" s="831"/>
      <c r="O23" s="831"/>
      <c r="P23" s="827"/>
      <c r="Q23" s="832"/>
    </row>
    <row r="24" spans="1:17" ht="14.45" customHeight="1" x14ac:dyDescent="0.2">
      <c r="A24" s="821" t="s">
        <v>6106</v>
      </c>
      <c r="B24" s="822" t="s">
        <v>6322</v>
      </c>
      <c r="C24" s="822" t="s">
        <v>5694</v>
      </c>
      <c r="D24" s="822" t="s">
        <v>6328</v>
      </c>
      <c r="E24" s="822" t="s">
        <v>6329</v>
      </c>
      <c r="F24" s="831">
        <v>940</v>
      </c>
      <c r="G24" s="831">
        <v>6758.6</v>
      </c>
      <c r="H24" s="831">
        <v>0.79973967577801452</v>
      </c>
      <c r="I24" s="831">
        <v>7.19</v>
      </c>
      <c r="J24" s="831">
        <v>1155</v>
      </c>
      <c r="K24" s="831">
        <v>8451</v>
      </c>
      <c r="L24" s="831">
        <v>1</v>
      </c>
      <c r="M24" s="831">
        <v>7.3168831168831172</v>
      </c>
      <c r="N24" s="831">
        <v>1055</v>
      </c>
      <c r="O24" s="831">
        <v>7543.2499999999991</v>
      </c>
      <c r="P24" s="827">
        <v>0.89258667613300191</v>
      </c>
      <c r="Q24" s="832">
        <v>7.1499999999999995</v>
      </c>
    </row>
    <row r="25" spans="1:17" ht="14.45" customHeight="1" x14ac:dyDescent="0.2">
      <c r="A25" s="821" t="s">
        <v>6106</v>
      </c>
      <c r="B25" s="822" t="s">
        <v>6322</v>
      </c>
      <c r="C25" s="822" t="s">
        <v>5694</v>
      </c>
      <c r="D25" s="822" t="s">
        <v>6330</v>
      </c>
      <c r="E25" s="822" t="s">
        <v>6331</v>
      </c>
      <c r="F25" s="831"/>
      <c r="G25" s="831"/>
      <c r="H25" s="831"/>
      <c r="I25" s="831"/>
      <c r="J25" s="831"/>
      <c r="K25" s="831"/>
      <c r="L25" s="831"/>
      <c r="M25" s="831"/>
      <c r="N25" s="831">
        <v>290</v>
      </c>
      <c r="O25" s="831">
        <v>1502.2</v>
      </c>
      <c r="P25" s="827"/>
      <c r="Q25" s="832">
        <v>5.18</v>
      </c>
    </row>
    <row r="26" spans="1:17" ht="14.45" customHeight="1" x14ac:dyDescent="0.2">
      <c r="A26" s="821" t="s">
        <v>6106</v>
      </c>
      <c r="B26" s="822" t="s">
        <v>6322</v>
      </c>
      <c r="C26" s="822" t="s">
        <v>5694</v>
      </c>
      <c r="D26" s="822" t="s">
        <v>6332</v>
      </c>
      <c r="E26" s="822" t="s">
        <v>6333</v>
      </c>
      <c r="F26" s="831"/>
      <c r="G26" s="831"/>
      <c r="H26" s="831"/>
      <c r="I26" s="831"/>
      <c r="J26" s="831"/>
      <c r="K26" s="831"/>
      <c r="L26" s="831"/>
      <c r="M26" s="831"/>
      <c r="N26" s="831">
        <v>331</v>
      </c>
      <c r="O26" s="831">
        <v>3084.92</v>
      </c>
      <c r="P26" s="827"/>
      <c r="Q26" s="832">
        <v>9.32</v>
      </c>
    </row>
    <row r="27" spans="1:17" ht="14.45" customHeight="1" x14ac:dyDescent="0.2">
      <c r="A27" s="821" t="s">
        <v>6106</v>
      </c>
      <c r="B27" s="822" t="s">
        <v>6322</v>
      </c>
      <c r="C27" s="822" t="s">
        <v>5694</v>
      </c>
      <c r="D27" s="822" t="s">
        <v>6334</v>
      </c>
      <c r="E27" s="822" t="s">
        <v>6335</v>
      </c>
      <c r="F27" s="831"/>
      <c r="G27" s="831"/>
      <c r="H27" s="831"/>
      <c r="I27" s="831"/>
      <c r="J27" s="831">
        <v>124</v>
      </c>
      <c r="K27" s="831">
        <v>1277.2</v>
      </c>
      <c r="L27" s="831">
        <v>1</v>
      </c>
      <c r="M27" s="831">
        <v>10.3</v>
      </c>
      <c r="N27" s="831"/>
      <c r="O27" s="831"/>
      <c r="P27" s="827"/>
      <c r="Q27" s="832"/>
    </row>
    <row r="28" spans="1:17" ht="14.45" customHeight="1" x14ac:dyDescent="0.2">
      <c r="A28" s="821" t="s">
        <v>6106</v>
      </c>
      <c r="B28" s="822" t="s">
        <v>6322</v>
      </c>
      <c r="C28" s="822" t="s">
        <v>5694</v>
      </c>
      <c r="D28" s="822" t="s">
        <v>6336</v>
      </c>
      <c r="E28" s="822" t="s">
        <v>6337</v>
      </c>
      <c r="F28" s="831"/>
      <c r="G28" s="831"/>
      <c r="H28" s="831"/>
      <c r="I28" s="831"/>
      <c r="J28" s="831">
        <v>500</v>
      </c>
      <c r="K28" s="831">
        <v>3850</v>
      </c>
      <c r="L28" s="831">
        <v>1</v>
      </c>
      <c r="M28" s="831">
        <v>7.7</v>
      </c>
      <c r="N28" s="831"/>
      <c r="O28" s="831"/>
      <c r="P28" s="827"/>
      <c r="Q28" s="832"/>
    </row>
    <row r="29" spans="1:17" ht="14.45" customHeight="1" x14ac:dyDescent="0.2">
      <c r="A29" s="821" t="s">
        <v>6106</v>
      </c>
      <c r="B29" s="822" t="s">
        <v>6322</v>
      </c>
      <c r="C29" s="822" t="s">
        <v>5694</v>
      </c>
      <c r="D29" s="822" t="s">
        <v>6338</v>
      </c>
      <c r="E29" s="822" t="s">
        <v>6339</v>
      </c>
      <c r="F29" s="831">
        <v>5</v>
      </c>
      <c r="G29" s="831">
        <v>10139.450000000001</v>
      </c>
      <c r="H29" s="831">
        <v>1.3944748843375749</v>
      </c>
      <c r="I29" s="831">
        <v>2027.89</v>
      </c>
      <c r="J29" s="831">
        <v>4</v>
      </c>
      <c r="K29" s="831">
        <v>7271.16</v>
      </c>
      <c r="L29" s="831">
        <v>1</v>
      </c>
      <c r="M29" s="831">
        <v>1817.79</v>
      </c>
      <c r="N29" s="831">
        <v>2</v>
      </c>
      <c r="O29" s="831">
        <v>3692.24</v>
      </c>
      <c r="P29" s="827">
        <v>0.50779242926850732</v>
      </c>
      <c r="Q29" s="832">
        <v>1846.12</v>
      </c>
    </row>
    <row r="30" spans="1:17" ht="14.45" customHeight="1" x14ac:dyDescent="0.2">
      <c r="A30" s="821" t="s">
        <v>6106</v>
      </c>
      <c r="B30" s="822" t="s">
        <v>6322</v>
      </c>
      <c r="C30" s="822" t="s">
        <v>5694</v>
      </c>
      <c r="D30" s="822" t="s">
        <v>6340</v>
      </c>
      <c r="E30" s="822" t="s">
        <v>6341</v>
      </c>
      <c r="F30" s="831">
        <v>1953</v>
      </c>
      <c r="G30" s="831">
        <v>7323.75</v>
      </c>
      <c r="H30" s="831">
        <v>1.9641248028835323</v>
      </c>
      <c r="I30" s="831">
        <v>3.75</v>
      </c>
      <c r="J30" s="831">
        <v>966</v>
      </c>
      <c r="K30" s="831">
        <v>3728.76</v>
      </c>
      <c r="L30" s="831">
        <v>1</v>
      </c>
      <c r="M30" s="831">
        <v>3.8600000000000003</v>
      </c>
      <c r="N30" s="831">
        <v>1325</v>
      </c>
      <c r="O30" s="831">
        <v>4849.5</v>
      </c>
      <c r="P30" s="827">
        <v>1.3005664081356805</v>
      </c>
      <c r="Q30" s="832">
        <v>3.66</v>
      </c>
    </row>
    <row r="31" spans="1:17" ht="14.45" customHeight="1" x14ac:dyDescent="0.2">
      <c r="A31" s="821" t="s">
        <v>6106</v>
      </c>
      <c r="B31" s="822" t="s">
        <v>6322</v>
      </c>
      <c r="C31" s="822" t="s">
        <v>5694</v>
      </c>
      <c r="D31" s="822" t="s">
        <v>6342</v>
      </c>
      <c r="E31" s="822" t="s">
        <v>6343</v>
      </c>
      <c r="F31" s="831">
        <v>1604</v>
      </c>
      <c r="G31" s="831">
        <v>54840.76</v>
      </c>
      <c r="H31" s="831">
        <v>0.66252581688639411</v>
      </c>
      <c r="I31" s="831">
        <v>34.19</v>
      </c>
      <c r="J31" s="831">
        <v>2436</v>
      </c>
      <c r="K31" s="831">
        <v>82775.28</v>
      </c>
      <c r="L31" s="831">
        <v>1</v>
      </c>
      <c r="M31" s="831">
        <v>33.979999999999997</v>
      </c>
      <c r="N31" s="831">
        <v>2254</v>
      </c>
      <c r="O31" s="831">
        <v>76919.509999999995</v>
      </c>
      <c r="P31" s="827">
        <v>0.9292570197285952</v>
      </c>
      <c r="Q31" s="832">
        <v>34.125780834072756</v>
      </c>
    </row>
    <row r="32" spans="1:17" ht="14.45" customHeight="1" x14ac:dyDescent="0.2">
      <c r="A32" s="821" t="s">
        <v>6106</v>
      </c>
      <c r="B32" s="822" t="s">
        <v>6322</v>
      </c>
      <c r="C32" s="822" t="s">
        <v>5694</v>
      </c>
      <c r="D32" s="822" t="s">
        <v>6344</v>
      </c>
      <c r="E32" s="822" t="s">
        <v>6345</v>
      </c>
      <c r="F32" s="831"/>
      <c r="G32" s="831"/>
      <c r="H32" s="831"/>
      <c r="I32" s="831"/>
      <c r="J32" s="831">
        <v>336</v>
      </c>
      <c r="K32" s="831">
        <v>17196.48</v>
      </c>
      <c r="L32" s="831">
        <v>1</v>
      </c>
      <c r="M32" s="831">
        <v>51.18</v>
      </c>
      <c r="N32" s="831"/>
      <c r="O32" s="831"/>
      <c r="P32" s="827"/>
      <c r="Q32" s="832"/>
    </row>
    <row r="33" spans="1:17" ht="14.45" customHeight="1" x14ac:dyDescent="0.2">
      <c r="A33" s="821" t="s">
        <v>6106</v>
      </c>
      <c r="B33" s="822" t="s">
        <v>6322</v>
      </c>
      <c r="C33" s="822" t="s">
        <v>5694</v>
      </c>
      <c r="D33" s="822" t="s">
        <v>6346</v>
      </c>
      <c r="E33" s="822" t="s">
        <v>6347</v>
      </c>
      <c r="F33" s="831"/>
      <c r="G33" s="831"/>
      <c r="H33" s="831"/>
      <c r="I33" s="831"/>
      <c r="J33" s="831">
        <v>708</v>
      </c>
      <c r="K33" s="831">
        <v>13522.8</v>
      </c>
      <c r="L33" s="831">
        <v>1</v>
      </c>
      <c r="M33" s="831">
        <v>19.099999999999998</v>
      </c>
      <c r="N33" s="831">
        <v>606</v>
      </c>
      <c r="O33" s="831">
        <v>11786.7</v>
      </c>
      <c r="P33" s="827">
        <v>0.87161682491791648</v>
      </c>
      <c r="Q33" s="832">
        <v>19.450000000000003</v>
      </c>
    </row>
    <row r="34" spans="1:17" ht="14.45" customHeight="1" x14ac:dyDescent="0.2">
      <c r="A34" s="821" t="s">
        <v>6106</v>
      </c>
      <c r="B34" s="822" t="s">
        <v>6322</v>
      </c>
      <c r="C34" s="822" t="s">
        <v>5735</v>
      </c>
      <c r="D34" s="822" t="s">
        <v>6348</v>
      </c>
      <c r="E34" s="822" t="s">
        <v>6349</v>
      </c>
      <c r="F34" s="831"/>
      <c r="G34" s="831"/>
      <c r="H34" s="831"/>
      <c r="I34" s="831"/>
      <c r="J34" s="831">
        <v>1</v>
      </c>
      <c r="K34" s="831">
        <v>1920</v>
      </c>
      <c r="L34" s="831">
        <v>1</v>
      </c>
      <c r="M34" s="831">
        <v>1920</v>
      </c>
      <c r="N34" s="831">
        <v>2</v>
      </c>
      <c r="O34" s="831">
        <v>3850</v>
      </c>
      <c r="P34" s="827">
        <v>2.0052083333333335</v>
      </c>
      <c r="Q34" s="832">
        <v>1925</v>
      </c>
    </row>
    <row r="35" spans="1:17" ht="14.45" customHeight="1" x14ac:dyDescent="0.2">
      <c r="A35" s="821" t="s">
        <v>6106</v>
      </c>
      <c r="B35" s="822" t="s">
        <v>6322</v>
      </c>
      <c r="C35" s="822" t="s">
        <v>5735</v>
      </c>
      <c r="D35" s="822" t="s">
        <v>6350</v>
      </c>
      <c r="E35" s="822" t="s">
        <v>6351</v>
      </c>
      <c r="F35" s="831">
        <v>5</v>
      </c>
      <c r="G35" s="831">
        <v>3410</v>
      </c>
      <c r="H35" s="831">
        <v>1.2445255474452555</v>
      </c>
      <c r="I35" s="831">
        <v>682</v>
      </c>
      <c r="J35" s="831">
        <v>4</v>
      </c>
      <c r="K35" s="831">
        <v>2740</v>
      </c>
      <c r="L35" s="831">
        <v>1</v>
      </c>
      <c r="M35" s="831">
        <v>685</v>
      </c>
      <c r="N35" s="831">
        <v>2</v>
      </c>
      <c r="O35" s="831">
        <v>1374</v>
      </c>
      <c r="P35" s="827">
        <v>0.50145985401459858</v>
      </c>
      <c r="Q35" s="832">
        <v>687</v>
      </c>
    </row>
    <row r="36" spans="1:17" ht="14.45" customHeight="1" x14ac:dyDescent="0.2">
      <c r="A36" s="821" t="s">
        <v>6106</v>
      </c>
      <c r="B36" s="822" t="s">
        <v>6322</v>
      </c>
      <c r="C36" s="822" t="s">
        <v>5735</v>
      </c>
      <c r="D36" s="822" t="s">
        <v>6352</v>
      </c>
      <c r="E36" s="822" t="s">
        <v>6353</v>
      </c>
      <c r="F36" s="831">
        <v>10</v>
      </c>
      <c r="G36" s="831">
        <v>18260</v>
      </c>
      <c r="H36" s="831">
        <v>0.76713019367306645</v>
      </c>
      <c r="I36" s="831">
        <v>1826</v>
      </c>
      <c r="J36" s="831">
        <v>13</v>
      </c>
      <c r="K36" s="831">
        <v>23803</v>
      </c>
      <c r="L36" s="831">
        <v>1</v>
      </c>
      <c r="M36" s="831">
        <v>1831</v>
      </c>
      <c r="N36" s="831">
        <v>15</v>
      </c>
      <c r="O36" s="831">
        <v>27525</v>
      </c>
      <c r="P36" s="827">
        <v>1.1563668445153972</v>
      </c>
      <c r="Q36" s="832">
        <v>1835</v>
      </c>
    </row>
    <row r="37" spans="1:17" ht="14.45" customHeight="1" x14ac:dyDescent="0.2">
      <c r="A37" s="821" t="s">
        <v>6106</v>
      </c>
      <c r="B37" s="822" t="s">
        <v>6322</v>
      </c>
      <c r="C37" s="822" t="s">
        <v>5735</v>
      </c>
      <c r="D37" s="822" t="s">
        <v>6354</v>
      </c>
      <c r="E37" s="822" t="s">
        <v>6355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433</v>
      </c>
      <c r="P37" s="827"/>
      <c r="Q37" s="832">
        <v>433</v>
      </c>
    </row>
    <row r="38" spans="1:17" ht="14.45" customHeight="1" x14ac:dyDescent="0.2">
      <c r="A38" s="821" t="s">
        <v>6106</v>
      </c>
      <c r="B38" s="822" t="s">
        <v>6322</v>
      </c>
      <c r="C38" s="822" t="s">
        <v>5735</v>
      </c>
      <c r="D38" s="822" t="s">
        <v>6356</v>
      </c>
      <c r="E38" s="822" t="s">
        <v>6357</v>
      </c>
      <c r="F38" s="831">
        <v>6</v>
      </c>
      <c r="G38" s="831">
        <v>87054</v>
      </c>
      <c r="H38" s="831">
        <v>0.54522907337237336</v>
      </c>
      <c r="I38" s="831">
        <v>14509</v>
      </c>
      <c r="J38" s="831">
        <v>11</v>
      </c>
      <c r="K38" s="831">
        <v>159665</v>
      </c>
      <c r="L38" s="831">
        <v>1</v>
      </c>
      <c r="M38" s="831">
        <v>14515</v>
      </c>
      <c r="N38" s="831">
        <v>9</v>
      </c>
      <c r="O38" s="831">
        <v>130689</v>
      </c>
      <c r="P38" s="827">
        <v>0.81852002630507625</v>
      </c>
      <c r="Q38" s="832">
        <v>14521</v>
      </c>
    </row>
    <row r="39" spans="1:17" ht="14.45" customHeight="1" x14ac:dyDescent="0.2">
      <c r="A39" s="821" t="s">
        <v>6106</v>
      </c>
      <c r="B39" s="822" t="s">
        <v>6322</v>
      </c>
      <c r="C39" s="822" t="s">
        <v>5735</v>
      </c>
      <c r="D39" s="822" t="s">
        <v>6358</v>
      </c>
      <c r="E39" s="822" t="s">
        <v>6359</v>
      </c>
      <c r="F39" s="831">
        <v>1</v>
      </c>
      <c r="G39" s="831">
        <v>438</v>
      </c>
      <c r="H39" s="831">
        <v>1</v>
      </c>
      <c r="I39" s="831">
        <v>438</v>
      </c>
      <c r="J39" s="831">
        <v>1</v>
      </c>
      <c r="K39" s="831">
        <v>438</v>
      </c>
      <c r="L39" s="831">
        <v>1</v>
      </c>
      <c r="M39" s="831">
        <v>438</v>
      </c>
      <c r="N39" s="831"/>
      <c r="O39" s="831"/>
      <c r="P39" s="827"/>
      <c r="Q39" s="832"/>
    </row>
    <row r="40" spans="1:17" ht="14.45" customHeight="1" x14ac:dyDescent="0.2">
      <c r="A40" s="821" t="s">
        <v>6106</v>
      </c>
      <c r="B40" s="822" t="s">
        <v>6322</v>
      </c>
      <c r="C40" s="822" t="s">
        <v>5735</v>
      </c>
      <c r="D40" s="822" t="s">
        <v>6360</v>
      </c>
      <c r="E40" s="822" t="s">
        <v>6361</v>
      </c>
      <c r="F40" s="831">
        <v>3</v>
      </c>
      <c r="G40" s="831">
        <v>4029</v>
      </c>
      <c r="H40" s="831">
        <v>2.9910913140311806</v>
      </c>
      <c r="I40" s="831">
        <v>1343</v>
      </c>
      <c r="J40" s="831">
        <v>1</v>
      </c>
      <c r="K40" s="831">
        <v>1347</v>
      </c>
      <c r="L40" s="831">
        <v>1</v>
      </c>
      <c r="M40" s="831">
        <v>1347</v>
      </c>
      <c r="N40" s="831">
        <v>2</v>
      </c>
      <c r="O40" s="831">
        <v>2702</v>
      </c>
      <c r="P40" s="827">
        <v>2.0059391239792133</v>
      </c>
      <c r="Q40" s="832">
        <v>1351</v>
      </c>
    </row>
    <row r="41" spans="1:17" ht="14.45" customHeight="1" x14ac:dyDescent="0.2">
      <c r="A41" s="821" t="s">
        <v>6106</v>
      </c>
      <c r="B41" s="822" t="s">
        <v>6322</v>
      </c>
      <c r="C41" s="822" t="s">
        <v>5735</v>
      </c>
      <c r="D41" s="822" t="s">
        <v>6362</v>
      </c>
      <c r="E41" s="822" t="s">
        <v>6363</v>
      </c>
      <c r="F41" s="831">
        <v>5</v>
      </c>
      <c r="G41" s="831">
        <v>2550</v>
      </c>
      <c r="H41" s="831">
        <v>0.7114955357142857</v>
      </c>
      <c r="I41" s="831">
        <v>510</v>
      </c>
      <c r="J41" s="831">
        <v>7</v>
      </c>
      <c r="K41" s="831">
        <v>3584</v>
      </c>
      <c r="L41" s="831">
        <v>1</v>
      </c>
      <c r="M41" s="831">
        <v>512</v>
      </c>
      <c r="N41" s="831">
        <v>7</v>
      </c>
      <c r="O41" s="831">
        <v>3598</v>
      </c>
      <c r="P41" s="827">
        <v>1.00390625</v>
      </c>
      <c r="Q41" s="832">
        <v>514</v>
      </c>
    </row>
    <row r="42" spans="1:17" ht="14.45" customHeight="1" x14ac:dyDescent="0.2">
      <c r="A42" s="821" t="s">
        <v>6106</v>
      </c>
      <c r="B42" s="822" t="s">
        <v>6322</v>
      </c>
      <c r="C42" s="822" t="s">
        <v>5735</v>
      </c>
      <c r="D42" s="822" t="s">
        <v>6364</v>
      </c>
      <c r="E42" s="822" t="s">
        <v>6365</v>
      </c>
      <c r="F42" s="831"/>
      <c r="G42" s="831"/>
      <c r="H42" s="831"/>
      <c r="I42" s="831"/>
      <c r="J42" s="831">
        <v>1</v>
      </c>
      <c r="K42" s="831">
        <v>2658</v>
      </c>
      <c r="L42" s="831">
        <v>1</v>
      </c>
      <c r="M42" s="831">
        <v>2658</v>
      </c>
      <c r="N42" s="831">
        <v>1</v>
      </c>
      <c r="O42" s="831">
        <v>2667</v>
      </c>
      <c r="P42" s="827">
        <v>1.0033860045146727</v>
      </c>
      <c r="Q42" s="832">
        <v>2667</v>
      </c>
    </row>
    <row r="43" spans="1:17" ht="14.45" customHeight="1" x14ac:dyDescent="0.2">
      <c r="A43" s="821" t="s">
        <v>6106</v>
      </c>
      <c r="B43" s="822" t="s">
        <v>6322</v>
      </c>
      <c r="C43" s="822" t="s">
        <v>5735</v>
      </c>
      <c r="D43" s="822" t="s">
        <v>6366</v>
      </c>
      <c r="E43" s="822" t="s">
        <v>6367</v>
      </c>
      <c r="F43" s="831"/>
      <c r="G43" s="831"/>
      <c r="H43" s="831"/>
      <c r="I43" s="831"/>
      <c r="J43" s="831">
        <v>1</v>
      </c>
      <c r="K43" s="831">
        <v>1944</v>
      </c>
      <c r="L43" s="831">
        <v>1</v>
      </c>
      <c r="M43" s="831">
        <v>1944</v>
      </c>
      <c r="N43" s="831"/>
      <c r="O43" s="831"/>
      <c r="P43" s="827"/>
      <c r="Q43" s="832"/>
    </row>
    <row r="44" spans="1:17" ht="14.45" customHeight="1" x14ac:dyDescent="0.2">
      <c r="A44" s="821" t="s">
        <v>6368</v>
      </c>
      <c r="B44" s="822" t="s">
        <v>6369</v>
      </c>
      <c r="C44" s="822" t="s">
        <v>5735</v>
      </c>
      <c r="D44" s="822" t="s">
        <v>6370</v>
      </c>
      <c r="E44" s="822" t="s">
        <v>6371</v>
      </c>
      <c r="F44" s="831">
        <v>1</v>
      </c>
      <c r="G44" s="831">
        <v>1107</v>
      </c>
      <c r="H44" s="831"/>
      <c r="I44" s="831">
        <v>1107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6368</v>
      </c>
      <c r="B45" s="822" t="s">
        <v>6369</v>
      </c>
      <c r="C45" s="822" t="s">
        <v>5735</v>
      </c>
      <c r="D45" s="822" t="s">
        <v>6372</v>
      </c>
      <c r="E45" s="822" t="s">
        <v>6373</v>
      </c>
      <c r="F45" s="831"/>
      <c r="G45" s="831"/>
      <c r="H45" s="831"/>
      <c r="I45" s="831"/>
      <c r="J45" s="831"/>
      <c r="K45" s="831"/>
      <c r="L45" s="831"/>
      <c r="M45" s="831"/>
      <c r="N45" s="831">
        <v>0</v>
      </c>
      <c r="O45" s="831">
        <v>0</v>
      </c>
      <c r="P45" s="827"/>
      <c r="Q45" s="832"/>
    </row>
    <row r="46" spans="1:17" ht="14.45" customHeight="1" x14ac:dyDescent="0.2">
      <c r="A46" s="821" t="s">
        <v>6111</v>
      </c>
      <c r="B46" s="822" t="s">
        <v>6374</v>
      </c>
      <c r="C46" s="822" t="s">
        <v>5735</v>
      </c>
      <c r="D46" s="822" t="s">
        <v>6375</v>
      </c>
      <c r="E46" s="822" t="s">
        <v>6376</v>
      </c>
      <c r="F46" s="831">
        <v>1</v>
      </c>
      <c r="G46" s="831">
        <v>49</v>
      </c>
      <c r="H46" s="831">
        <v>0.32666666666666666</v>
      </c>
      <c r="I46" s="831">
        <v>49</v>
      </c>
      <c r="J46" s="831">
        <v>3</v>
      </c>
      <c r="K46" s="831">
        <v>150</v>
      </c>
      <c r="L46" s="831">
        <v>1</v>
      </c>
      <c r="M46" s="831">
        <v>50</v>
      </c>
      <c r="N46" s="831"/>
      <c r="O46" s="831"/>
      <c r="P46" s="827"/>
      <c r="Q46" s="832"/>
    </row>
    <row r="47" spans="1:17" ht="14.45" customHeight="1" x14ac:dyDescent="0.2">
      <c r="A47" s="821" t="s">
        <v>6111</v>
      </c>
      <c r="B47" s="822" t="s">
        <v>6369</v>
      </c>
      <c r="C47" s="822" t="s">
        <v>5735</v>
      </c>
      <c r="D47" s="822" t="s">
        <v>6377</v>
      </c>
      <c r="E47" s="822" t="s">
        <v>6378</v>
      </c>
      <c r="F47" s="831">
        <v>1</v>
      </c>
      <c r="G47" s="831">
        <v>299</v>
      </c>
      <c r="H47" s="831"/>
      <c r="I47" s="831">
        <v>299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6111</v>
      </c>
      <c r="B48" s="822" t="s">
        <v>6369</v>
      </c>
      <c r="C48" s="822" t="s">
        <v>5735</v>
      </c>
      <c r="D48" s="822" t="s">
        <v>6379</v>
      </c>
      <c r="E48" s="822" t="s">
        <v>6380</v>
      </c>
      <c r="F48" s="831">
        <v>2</v>
      </c>
      <c r="G48" s="831">
        <v>20934</v>
      </c>
      <c r="H48" s="831"/>
      <c r="I48" s="831">
        <v>10467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6111</v>
      </c>
      <c r="B49" s="822" t="s">
        <v>6369</v>
      </c>
      <c r="C49" s="822" t="s">
        <v>5735</v>
      </c>
      <c r="D49" s="822" t="s">
        <v>6381</v>
      </c>
      <c r="E49" s="822" t="s">
        <v>6382</v>
      </c>
      <c r="F49" s="831">
        <v>2</v>
      </c>
      <c r="G49" s="831">
        <v>22792</v>
      </c>
      <c r="H49" s="831"/>
      <c r="I49" s="831">
        <v>11396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6111</v>
      </c>
      <c r="B50" s="822" t="s">
        <v>6369</v>
      </c>
      <c r="C50" s="822" t="s">
        <v>5735</v>
      </c>
      <c r="D50" s="822" t="s">
        <v>6383</v>
      </c>
      <c r="E50" s="822" t="s">
        <v>6384</v>
      </c>
      <c r="F50" s="831">
        <v>1</v>
      </c>
      <c r="G50" s="831">
        <v>359</v>
      </c>
      <c r="H50" s="831">
        <v>0.4958563535911602</v>
      </c>
      <c r="I50" s="831">
        <v>359</v>
      </c>
      <c r="J50" s="831">
        <v>2</v>
      </c>
      <c r="K50" s="831">
        <v>724</v>
      </c>
      <c r="L50" s="831">
        <v>1</v>
      </c>
      <c r="M50" s="831">
        <v>362</v>
      </c>
      <c r="N50" s="831">
        <v>5</v>
      </c>
      <c r="O50" s="831">
        <v>1825</v>
      </c>
      <c r="P50" s="827">
        <v>2.520718232044199</v>
      </c>
      <c r="Q50" s="832">
        <v>365</v>
      </c>
    </row>
    <row r="51" spans="1:17" ht="14.45" customHeight="1" x14ac:dyDescent="0.2">
      <c r="A51" s="821" t="s">
        <v>6111</v>
      </c>
      <c r="B51" s="822" t="s">
        <v>6369</v>
      </c>
      <c r="C51" s="822" t="s">
        <v>5735</v>
      </c>
      <c r="D51" s="822" t="s">
        <v>6370</v>
      </c>
      <c r="E51" s="822" t="s">
        <v>6371</v>
      </c>
      <c r="F51" s="831">
        <v>2</v>
      </c>
      <c r="G51" s="831">
        <v>2214</v>
      </c>
      <c r="H51" s="831">
        <v>0.24932432432432433</v>
      </c>
      <c r="I51" s="831">
        <v>1107</v>
      </c>
      <c r="J51" s="831">
        <v>8</v>
      </c>
      <c r="K51" s="831">
        <v>8880</v>
      </c>
      <c r="L51" s="831">
        <v>1</v>
      </c>
      <c r="M51" s="831">
        <v>1110</v>
      </c>
      <c r="N51" s="831">
        <v>4</v>
      </c>
      <c r="O51" s="831">
        <v>4456</v>
      </c>
      <c r="P51" s="827">
        <v>0.50180180180180178</v>
      </c>
      <c r="Q51" s="832">
        <v>1114</v>
      </c>
    </row>
    <row r="52" spans="1:17" ht="14.45" customHeight="1" x14ac:dyDescent="0.2">
      <c r="A52" s="821" t="s">
        <v>6111</v>
      </c>
      <c r="B52" s="822" t="s">
        <v>6369</v>
      </c>
      <c r="C52" s="822" t="s">
        <v>5735</v>
      </c>
      <c r="D52" s="822" t="s">
        <v>6385</v>
      </c>
      <c r="E52" s="822" t="s">
        <v>6386</v>
      </c>
      <c r="F52" s="831"/>
      <c r="G52" s="831"/>
      <c r="H52" s="831"/>
      <c r="I52" s="831"/>
      <c r="J52" s="831">
        <v>1</v>
      </c>
      <c r="K52" s="831">
        <v>1610</v>
      </c>
      <c r="L52" s="831">
        <v>1</v>
      </c>
      <c r="M52" s="831">
        <v>1610</v>
      </c>
      <c r="N52" s="831"/>
      <c r="O52" s="831"/>
      <c r="P52" s="827"/>
      <c r="Q52" s="832"/>
    </row>
    <row r="53" spans="1:17" ht="14.45" customHeight="1" x14ac:dyDescent="0.2">
      <c r="A53" s="821" t="s">
        <v>6111</v>
      </c>
      <c r="B53" s="822" t="s">
        <v>6369</v>
      </c>
      <c r="C53" s="822" t="s">
        <v>5735</v>
      </c>
      <c r="D53" s="822" t="s">
        <v>6387</v>
      </c>
      <c r="E53" s="822" t="s">
        <v>6388</v>
      </c>
      <c r="F53" s="831">
        <v>8</v>
      </c>
      <c r="G53" s="831">
        <v>13032</v>
      </c>
      <c r="H53" s="831">
        <v>1.1407563025210083</v>
      </c>
      <c r="I53" s="831">
        <v>1629</v>
      </c>
      <c r="J53" s="831">
        <v>7</v>
      </c>
      <c r="K53" s="831">
        <v>11424</v>
      </c>
      <c r="L53" s="831">
        <v>1</v>
      </c>
      <c r="M53" s="831">
        <v>1632</v>
      </c>
      <c r="N53" s="831">
        <v>15</v>
      </c>
      <c r="O53" s="831">
        <v>24540</v>
      </c>
      <c r="P53" s="827">
        <v>2.1481092436974789</v>
      </c>
      <c r="Q53" s="832">
        <v>1636</v>
      </c>
    </row>
    <row r="54" spans="1:17" ht="14.45" customHeight="1" x14ac:dyDescent="0.2">
      <c r="A54" s="821" t="s">
        <v>6111</v>
      </c>
      <c r="B54" s="822" t="s">
        <v>6369</v>
      </c>
      <c r="C54" s="822" t="s">
        <v>5735</v>
      </c>
      <c r="D54" s="822" t="s">
        <v>6389</v>
      </c>
      <c r="E54" s="822" t="s">
        <v>6390</v>
      </c>
      <c r="F54" s="831"/>
      <c r="G54" s="831"/>
      <c r="H54" s="831"/>
      <c r="I54" s="831"/>
      <c r="J54" s="831">
        <v>1</v>
      </c>
      <c r="K54" s="831">
        <v>3839</v>
      </c>
      <c r="L54" s="831">
        <v>1</v>
      </c>
      <c r="M54" s="831">
        <v>3839</v>
      </c>
      <c r="N54" s="831">
        <v>2</v>
      </c>
      <c r="O54" s="831">
        <v>7686</v>
      </c>
      <c r="P54" s="827">
        <v>2.0020838760093773</v>
      </c>
      <c r="Q54" s="832">
        <v>3843</v>
      </c>
    </row>
    <row r="55" spans="1:17" ht="14.45" customHeight="1" x14ac:dyDescent="0.2">
      <c r="A55" s="821" t="s">
        <v>6111</v>
      </c>
      <c r="B55" s="822" t="s">
        <v>6369</v>
      </c>
      <c r="C55" s="822" t="s">
        <v>5735</v>
      </c>
      <c r="D55" s="822" t="s">
        <v>6391</v>
      </c>
      <c r="E55" s="822" t="s">
        <v>6392</v>
      </c>
      <c r="F55" s="831"/>
      <c r="G55" s="831"/>
      <c r="H55" s="831"/>
      <c r="I55" s="831"/>
      <c r="J55" s="831">
        <v>1</v>
      </c>
      <c r="K55" s="831">
        <v>1610</v>
      </c>
      <c r="L55" s="831">
        <v>1</v>
      </c>
      <c r="M55" s="831">
        <v>1610</v>
      </c>
      <c r="N55" s="831"/>
      <c r="O55" s="831"/>
      <c r="P55" s="827"/>
      <c r="Q55" s="832"/>
    </row>
    <row r="56" spans="1:17" ht="14.45" customHeight="1" x14ac:dyDescent="0.2">
      <c r="A56" s="821" t="s">
        <v>6111</v>
      </c>
      <c r="B56" s="822" t="s">
        <v>6393</v>
      </c>
      <c r="C56" s="822" t="s">
        <v>5735</v>
      </c>
      <c r="D56" s="822" t="s">
        <v>6394</v>
      </c>
      <c r="E56" s="822" t="s">
        <v>6395</v>
      </c>
      <c r="F56" s="831">
        <v>19</v>
      </c>
      <c r="G56" s="831">
        <v>6726</v>
      </c>
      <c r="H56" s="831">
        <v>0.30073775989268947</v>
      </c>
      <c r="I56" s="831">
        <v>354</v>
      </c>
      <c r="J56" s="831">
        <v>63</v>
      </c>
      <c r="K56" s="831">
        <v>22365</v>
      </c>
      <c r="L56" s="831">
        <v>1</v>
      </c>
      <c r="M56" s="831">
        <v>355</v>
      </c>
      <c r="N56" s="831">
        <v>43</v>
      </c>
      <c r="O56" s="831">
        <v>15265</v>
      </c>
      <c r="P56" s="827">
        <v>0.68253968253968256</v>
      </c>
      <c r="Q56" s="832">
        <v>355</v>
      </c>
    </row>
    <row r="57" spans="1:17" ht="14.45" customHeight="1" x14ac:dyDescent="0.2">
      <c r="A57" s="821" t="s">
        <v>6111</v>
      </c>
      <c r="B57" s="822" t="s">
        <v>6393</v>
      </c>
      <c r="C57" s="822" t="s">
        <v>5735</v>
      </c>
      <c r="D57" s="822" t="s">
        <v>6396</v>
      </c>
      <c r="E57" s="822" t="s">
        <v>6397</v>
      </c>
      <c r="F57" s="831">
        <v>2591</v>
      </c>
      <c r="G57" s="831">
        <v>168415</v>
      </c>
      <c r="H57" s="831">
        <v>1.0575510204081633</v>
      </c>
      <c r="I57" s="831">
        <v>65</v>
      </c>
      <c r="J57" s="831">
        <v>2450</v>
      </c>
      <c r="K57" s="831">
        <v>159250</v>
      </c>
      <c r="L57" s="831">
        <v>1</v>
      </c>
      <c r="M57" s="831">
        <v>65</v>
      </c>
      <c r="N57" s="831">
        <v>2730</v>
      </c>
      <c r="O57" s="831">
        <v>180180</v>
      </c>
      <c r="P57" s="827">
        <v>1.1314285714285715</v>
      </c>
      <c r="Q57" s="832">
        <v>66</v>
      </c>
    </row>
    <row r="58" spans="1:17" ht="14.45" customHeight="1" x14ac:dyDescent="0.2">
      <c r="A58" s="821" t="s">
        <v>6111</v>
      </c>
      <c r="B58" s="822" t="s">
        <v>6393</v>
      </c>
      <c r="C58" s="822" t="s">
        <v>5735</v>
      </c>
      <c r="D58" s="822" t="s">
        <v>6398</v>
      </c>
      <c r="E58" s="822" t="s">
        <v>6399</v>
      </c>
      <c r="F58" s="831"/>
      <c r="G58" s="831"/>
      <c r="H58" s="831"/>
      <c r="I58" s="831"/>
      <c r="J58" s="831">
        <v>1</v>
      </c>
      <c r="K58" s="831">
        <v>594</v>
      </c>
      <c r="L58" s="831">
        <v>1</v>
      </c>
      <c r="M58" s="831">
        <v>594</v>
      </c>
      <c r="N58" s="831"/>
      <c r="O58" s="831"/>
      <c r="P58" s="827"/>
      <c r="Q58" s="832"/>
    </row>
    <row r="59" spans="1:17" ht="14.45" customHeight="1" x14ac:dyDescent="0.2">
      <c r="A59" s="821" t="s">
        <v>6111</v>
      </c>
      <c r="B59" s="822" t="s">
        <v>6393</v>
      </c>
      <c r="C59" s="822" t="s">
        <v>5735</v>
      </c>
      <c r="D59" s="822" t="s">
        <v>6400</v>
      </c>
      <c r="E59" s="822" t="s">
        <v>6401</v>
      </c>
      <c r="F59" s="831"/>
      <c r="G59" s="831"/>
      <c r="H59" s="831"/>
      <c r="I59" s="831"/>
      <c r="J59" s="831">
        <v>1</v>
      </c>
      <c r="K59" s="831">
        <v>618</v>
      </c>
      <c r="L59" s="831">
        <v>1</v>
      </c>
      <c r="M59" s="831">
        <v>618</v>
      </c>
      <c r="N59" s="831"/>
      <c r="O59" s="831"/>
      <c r="P59" s="827"/>
      <c r="Q59" s="832"/>
    </row>
    <row r="60" spans="1:17" ht="14.45" customHeight="1" x14ac:dyDescent="0.2">
      <c r="A60" s="821" t="s">
        <v>6111</v>
      </c>
      <c r="B60" s="822" t="s">
        <v>6393</v>
      </c>
      <c r="C60" s="822" t="s">
        <v>5735</v>
      </c>
      <c r="D60" s="822" t="s">
        <v>6402</v>
      </c>
      <c r="E60" s="822" t="s">
        <v>6403</v>
      </c>
      <c r="F60" s="831">
        <v>33</v>
      </c>
      <c r="G60" s="831">
        <v>792</v>
      </c>
      <c r="H60" s="831">
        <v>0.78106508875739644</v>
      </c>
      <c r="I60" s="831">
        <v>24</v>
      </c>
      <c r="J60" s="831">
        <v>39</v>
      </c>
      <c r="K60" s="831">
        <v>1014</v>
      </c>
      <c r="L60" s="831">
        <v>1</v>
      </c>
      <c r="M60" s="831">
        <v>26</v>
      </c>
      <c r="N60" s="831">
        <v>41</v>
      </c>
      <c r="O60" s="831">
        <v>1066</v>
      </c>
      <c r="P60" s="827">
        <v>1.0512820512820513</v>
      </c>
      <c r="Q60" s="832">
        <v>26</v>
      </c>
    </row>
    <row r="61" spans="1:17" ht="14.45" customHeight="1" x14ac:dyDescent="0.2">
      <c r="A61" s="821" t="s">
        <v>6111</v>
      </c>
      <c r="B61" s="822" t="s">
        <v>6393</v>
      </c>
      <c r="C61" s="822" t="s">
        <v>5735</v>
      </c>
      <c r="D61" s="822" t="s">
        <v>6404</v>
      </c>
      <c r="E61" s="822" t="s">
        <v>6405</v>
      </c>
      <c r="F61" s="831">
        <v>18</v>
      </c>
      <c r="G61" s="831">
        <v>990</v>
      </c>
      <c r="H61" s="831">
        <v>0.78260869565217395</v>
      </c>
      <c r="I61" s="831">
        <v>55</v>
      </c>
      <c r="J61" s="831">
        <v>23</v>
      </c>
      <c r="K61" s="831">
        <v>1265</v>
      </c>
      <c r="L61" s="831">
        <v>1</v>
      </c>
      <c r="M61" s="831">
        <v>55</v>
      </c>
      <c r="N61" s="831">
        <v>32</v>
      </c>
      <c r="O61" s="831">
        <v>1760</v>
      </c>
      <c r="P61" s="827">
        <v>1.3913043478260869</v>
      </c>
      <c r="Q61" s="832">
        <v>55</v>
      </c>
    </row>
    <row r="62" spans="1:17" ht="14.45" customHeight="1" x14ac:dyDescent="0.2">
      <c r="A62" s="821" t="s">
        <v>6111</v>
      </c>
      <c r="B62" s="822" t="s">
        <v>6393</v>
      </c>
      <c r="C62" s="822" t="s">
        <v>5735</v>
      </c>
      <c r="D62" s="822" t="s">
        <v>6406</v>
      </c>
      <c r="E62" s="822" t="s">
        <v>6407</v>
      </c>
      <c r="F62" s="831">
        <v>745</v>
      </c>
      <c r="G62" s="831">
        <v>57365</v>
      </c>
      <c r="H62" s="831">
        <v>0.92277128977254452</v>
      </c>
      <c r="I62" s="831">
        <v>77</v>
      </c>
      <c r="J62" s="831">
        <v>797</v>
      </c>
      <c r="K62" s="831">
        <v>62166</v>
      </c>
      <c r="L62" s="831">
        <v>1</v>
      </c>
      <c r="M62" s="831">
        <v>78</v>
      </c>
      <c r="N62" s="831">
        <v>1020</v>
      </c>
      <c r="O62" s="831">
        <v>79560</v>
      </c>
      <c r="P62" s="827">
        <v>1.2797992471769135</v>
      </c>
      <c r="Q62" s="832">
        <v>78</v>
      </c>
    </row>
    <row r="63" spans="1:17" ht="14.45" customHeight="1" x14ac:dyDescent="0.2">
      <c r="A63" s="821" t="s">
        <v>6111</v>
      </c>
      <c r="B63" s="822" t="s">
        <v>6393</v>
      </c>
      <c r="C63" s="822" t="s">
        <v>5735</v>
      </c>
      <c r="D63" s="822" t="s">
        <v>6408</v>
      </c>
      <c r="E63" s="822" t="s">
        <v>6409</v>
      </c>
      <c r="F63" s="831">
        <v>291</v>
      </c>
      <c r="G63" s="831">
        <v>6984</v>
      </c>
      <c r="H63" s="831">
        <v>1.0392857142857144</v>
      </c>
      <c r="I63" s="831">
        <v>24</v>
      </c>
      <c r="J63" s="831">
        <v>280</v>
      </c>
      <c r="K63" s="831">
        <v>6720</v>
      </c>
      <c r="L63" s="831">
        <v>1</v>
      </c>
      <c r="M63" s="831">
        <v>24</v>
      </c>
      <c r="N63" s="831">
        <v>294</v>
      </c>
      <c r="O63" s="831">
        <v>7350</v>
      </c>
      <c r="P63" s="827">
        <v>1.09375</v>
      </c>
      <c r="Q63" s="832">
        <v>25</v>
      </c>
    </row>
    <row r="64" spans="1:17" ht="14.45" customHeight="1" x14ac:dyDescent="0.2">
      <c r="A64" s="821" t="s">
        <v>6111</v>
      </c>
      <c r="B64" s="822" t="s">
        <v>6393</v>
      </c>
      <c r="C64" s="822" t="s">
        <v>5735</v>
      </c>
      <c r="D64" s="822" t="s">
        <v>6410</v>
      </c>
      <c r="E64" s="822" t="s">
        <v>6411</v>
      </c>
      <c r="F64" s="831">
        <v>2</v>
      </c>
      <c r="G64" s="831">
        <v>1262</v>
      </c>
      <c r="H64" s="831">
        <v>0.66666666666666663</v>
      </c>
      <c r="I64" s="831">
        <v>631</v>
      </c>
      <c r="J64" s="831">
        <v>3</v>
      </c>
      <c r="K64" s="831">
        <v>1893</v>
      </c>
      <c r="L64" s="831">
        <v>1</v>
      </c>
      <c r="M64" s="831">
        <v>631</v>
      </c>
      <c r="N64" s="831">
        <v>3</v>
      </c>
      <c r="O64" s="831">
        <v>1896</v>
      </c>
      <c r="P64" s="827">
        <v>1.0015847860538827</v>
      </c>
      <c r="Q64" s="832">
        <v>632</v>
      </c>
    </row>
    <row r="65" spans="1:17" ht="14.45" customHeight="1" x14ac:dyDescent="0.2">
      <c r="A65" s="821" t="s">
        <v>6111</v>
      </c>
      <c r="B65" s="822" t="s">
        <v>6393</v>
      </c>
      <c r="C65" s="822" t="s">
        <v>5735</v>
      </c>
      <c r="D65" s="822" t="s">
        <v>6412</v>
      </c>
      <c r="E65" s="822" t="s">
        <v>6413</v>
      </c>
      <c r="F65" s="831">
        <v>290</v>
      </c>
      <c r="G65" s="831">
        <v>19140</v>
      </c>
      <c r="H65" s="831">
        <v>1.277533039647577</v>
      </c>
      <c r="I65" s="831">
        <v>66</v>
      </c>
      <c r="J65" s="831">
        <v>227</v>
      </c>
      <c r="K65" s="831">
        <v>14982</v>
      </c>
      <c r="L65" s="831">
        <v>1</v>
      </c>
      <c r="M65" s="831">
        <v>66</v>
      </c>
      <c r="N65" s="831">
        <v>262</v>
      </c>
      <c r="O65" s="831">
        <v>17292</v>
      </c>
      <c r="P65" s="827">
        <v>1.1541850220264318</v>
      </c>
      <c r="Q65" s="832">
        <v>66</v>
      </c>
    </row>
    <row r="66" spans="1:17" ht="14.45" customHeight="1" x14ac:dyDescent="0.2">
      <c r="A66" s="821" t="s">
        <v>6111</v>
      </c>
      <c r="B66" s="822" t="s">
        <v>6393</v>
      </c>
      <c r="C66" s="822" t="s">
        <v>5735</v>
      </c>
      <c r="D66" s="822" t="s">
        <v>6414</v>
      </c>
      <c r="E66" s="822" t="s">
        <v>6415</v>
      </c>
      <c r="F66" s="831">
        <v>60</v>
      </c>
      <c r="G66" s="831">
        <v>21000</v>
      </c>
      <c r="H66" s="831">
        <v>1.9943019943019944</v>
      </c>
      <c r="I66" s="831">
        <v>350</v>
      </c>
      <c r="J66" s="831">
        <v>30</v>
      </c>
      <c r="K66" s="831">
        <v>10530</v>
      </c>
      <c r="L66" s="831">
        <v>1</v>
      </c>
      <c r="M66" s="831">
        <v>351</v>
      </c>
      <c r="N66" s="831">
        <v>20</v>
      </c>
      <c r="O66" s="831">
        <v>7040</v>
      </c>
      <c r="P66" s="827">
        <v>0.66856600189933524</v>
      </c>
      <c r="Q66" s="832">
        <v>352</v>
      </c>
    </row>
    <row r="67" spans="1:17" ht="14.45" customHeight="1" x14ac:dyDescent="0.2">
      <c r="A67" s="821" t="s">
        <v>6111</v>
      </c>
      <c r="B67" s="822" t="s">
        <v>6393</v>
      </c>
      <c r="C67" s="822" t="s">
        <v>5735</v>
      </c>
      <c r="D67" s="822" t="s">
        <v>6416</v>
      </c>
      <c r="E67" s="822" t="s">
        <v>6417</v>
      </c>
      <c r="F67" s="831">
        <v>249</v>
      </c>
      <c r="G67" s="831">
        <v>6225</v>
      </c>
      <c r="H67" s="831">
        <v>1.0969162995594715</v>
      </c>
      <c r="I67" s="831">
        <v>25</v>
      </c>
      <c r="J67" s="831">
        <v>227</v>
      </c>
      <c r="K67" s="831">
        <v>5675</v>
      </c>
      <c r="L67" s="831">
        <v>1</v>
      </c>
      <c r="M67" s="831">
        <v>25</v>
      </c>
      <c r="N67" s="831">
        <v>247</v>
      </c>
      <c r="O67" s="831">
        <v>6422</v>
      </c>
      <c r="P67" s="827">
        <v>1.1316299559471366</v>
      </c>
      <c r="Q67" s="832">
        <v>26</v>
      </c>
    </row>
    <row r="68" spans="1:17" ht="14.45" customHeight="1" x14ac:dyDescent="0.2">
      <c r="A68" s="821" t="s">
        <v>6111</v>
      </c>
      <c r="B68" s="822" t="s">
        <v>6393</v>
      </c>
      <c r="C68" s="822" t="s">
        <v>5735</v>
      </c>
      <c r="D68" s="822" t="s">
        <v>6418</v>
      </c>
      <c r="E68" s="822" t="s">
        <v>6419</v>
      </c>
      <c r="F68" s="831"/>
      <c r="G68" s="831"/>
      <c r="H68" s="831"/>
      <c r="I68" s="831"/>
      <c r="J68" s="831">
        <v>1</v>
      </c>
      <c r="K68" s="831">
        <v>742</v>
      </c>
      <c r="L68" s="831">
        <v>1</v>
      </c>
      <c r="M68" s="831">
        <v>742</v>
      </c>
      <c r="N68" s="831"/>
      <c r="O68" s="831"/>
      <c r="P68" s="827"/>
      <c r="Q68" s="832"/>
    </row>
    <row r="69" spans="1:17" ht="14.45" customHeight="1" x14ac:dyDescent="0.2">
      <c r="A69" s="821" t="s">
        <v>6111</v>
      </c>
      <c r="B69" s="822" t="s">
        <v>6393</v>
      </c>
      <c r="C69" s="822" t="s">
        <v>5735</v>
      </c>
      <c r="D69" s="822" t="s">
        <v>6420</v>
      </c>
      <c r="E69" s="822" t="s">
        <v>6421</v>
      </c>
      <c r="F69" s="831">
        <v>99</v>
      </c>
      <c r="G69" s="831">
        <v>17919</v>
      </c>
      <c r="H69" s="831">
        <v>1.7068965517241379</v>
      </c>
      <c r="I69" s="831">
        <v>181</v>
      </c>
      <c r="J69" s="831">
        <v>58</v>
      </c>
      <c r="K69" s="831">
        <v>10498</v>
      </c>
      <c r="L69" s="831">
        <v>1</v>
      </c>
      <c r="M69" s="831">
        <v>181</v>
      </c>
      <c r="N69" s="831">
        <v>143</v>
      </c>
      <c r="O69" s="831">
        <v>25883</v>
      </c>
      <c r="P69" s="827">
        <v>2.4655172413793105</v>
      </c>
      <c r="Q69" s="832">
        <v>181</v>
      </c>
    </row>
    <row r="70" spans="1:17" ht="14.45" customHeight="1" x14ac:dyDescent="0.2">
      <c r="A70" s="821" t="s">
        <v>6111</v>
      </c>
      <c r="B70" s="822" t="s">
        <v>6393</v>
      </c>
      <c r="C70" s="822" t="s">
        <v>5735</v>
      </c>
      <c r="D70" s="822" t="s">
        <v>6422</v>
      </c>
      <c r="E70" s="822" t="s">
        <v>6423</v>
      </c>
      <c r="F70" s="831">
        <v>291</v>
      </c>
      <c r="G70" s="831">
        <v>73914</v>
      </c>
      <c r="H70" s="831">
        <v>1.3791469194312795</v>
      </c>
      <c r="I70" s="831">
        <v>254</v>
      </c>
      <c r="J70" s="831">
        <v>211</v>
      </c>
      <c r="K70" s="831">
        <v>53594</v>
      </c>
      <c r="L70" s="831">
        <v>1</v>
      </c>
      <c r="M70" s="831">
        <v>254</v>
      </c>
      <c r="N70" s="831">
        <v>357</v>
      </c>
      <c r="O70" s="831">
        <v>90678</v>
      </c>
      <c r="P70" s="827">
        <v>1.6919431279620853</v>
      </c>
      <c r="Q70" s="832">
        <v>254</v>
      </c>
    </row>
    <row r="71" spans="1:17" ht="14.45" customHeight="1" x14ac:dyDescent="0.2">
      <c r="A71" s="821" t="s">
        <v>6111</v>
      </c>
      <c r="B71" s="822" t="s">
        <v>6393</v>
      </c>
      <c r="C71" s="822" t="s">
        <v>5735</v>
      </c>
      <c r="D71" s="822" t="s">
        <v>6424</v>
      </c>
      <c r="E71" s="822" t="s">
        <v>6425</v>
      </c>
      <c r="F71" s="831"/>
      <c r="G71" s="831"/>
      <c r="H71" s="831"/>
      <c r="I71" s="831"/>
      <c r="J71" s="831">
        <v>1</v>
      </c>
      <c r="K71" s="831">
        <v>269</v>
      </c>
      <c r="L71" s="831">
        <v>1</v>
      </c>
      <c r="M71" s="831">
        <v>269</v>
      </c>
      <c r="N71" s="831"/>
      <c r="O71" s="831"/>
      <c r="P71" s="827"/>
      <c r="Q71" s="832"/>
    </row>
    <row r="72" spans="1:17" ht="14.45" customHeight="1" x14ac:dyDescent="0.2">
      <c r="A72" s="821" t="s">
        <v>6111</v>
      </c>
      <c r="B72" s="822" t="s">
        <v>6393</v>
      </c>
      <c r="C72" s="822" t="s">
        <v>5735</v>
      </c>
      <c r="D72" s="822" t="s">
        <v>6426</v>
      </c>
      <c r="E72" s="822" t="s">
        <v>6427</v>
      </c>
      <c r="F72" s="831">
        <v>101</v>
      </c>
      <c r="G72" s="831">
        <v>21917</v>
      </c>
      <c r="H72" s="831">
        <v>1.578125</v>
      </c>
      <c r="I72" s="831">
        <v>217</v>
      </c>
      <c r="J72" s="831">
        <v>64</v>
      </c>
      <c r="K72" s="831">
        <v>13888</v>
      </c>
      <c r="L72" s="831">
        <v>1</v>
      </c>
      <c r="M72" s="831">
        <v>217</v>
      </c>
      <c r="N72" s="831">
        <v>115</v>
      </c>
      <c r="O72" s="831">
        <v>24955</v>
      </c>
      <c r="P72" s="827">
        <v>1.796875</v>
      </c>
      <c r="Q72" s="832">
        <v>217</v>
      </c>
    </row>
    <row r="73" spans="1:17" ht="14.45" customHeight="1" x14ac:dyDescent="0.2">
      <c r="A73" s="821" t="s">
        <v>6111</v>
      </c>
      <c r="B73" s="822" t="s">
        <v>6393</v>
      </c>
      <c r="C73" s="822" t="s">
        <v>5735</v>
      </c>
      <c r="D73" s="822" t="s">
        <v>6428</v>
      </c>
      <c r="E73" s="822" t="s">
        <v>6429</v>
      </c>
      <c r="F73" s="831">
        <v>2</v>
      </c>
      <c r="G73" s="831">
        <v>74</v>
      </c>
      <c r="H73" s="831">
        <v>0.66666666666666663</v>
      </c>
      <c r="I73" s="831">
        <v>37</v>
      </c>
      <c r="J73" s="831">
        <v>3</v>
      </c>
      <c r="K73" s="831">
        <v>111</v>
      </c>
      <c r="L73" s="831">
        <v>1</v>
      </c>
      <c r="M73" s="831">
        <v>37</v>
      </c>
      <c r="N73" s="831">
        <v>1</v>
      </c>
      <c r="O73" s="831">
        <v>37</v>
      </c>
      <c r="P73" s="827">
        <v>0.33333333333333331</v>
      </c>
      <c r="Q73" s="832">
        <v>37</v>
      </c>
    </row>
    <row r="74" spans="1:17" ht="14.45" customHeight="1" x14ac:dyDescent="0.2">
      <c r="A74" s="821" t="s">
        <v>6111</v>
      </c>
      <c r="B74" s="822" t="s">
        <v>6393</v>
      </c>
      <c r="C74" s="822" t="s">
        <v>5735</v>
      </c>
      <c r="D74" s="822" t="s">
        <v>4128</v>
      </c>
      <c r="E74" s="822" t="s">
        <v>6430</v>
      </c>
      <c r="F74" s="831"/>
      <c r="G74" s="831"/>
      <c r="H74" s="831"/>
      <c r="I74" s="831"/>
      <c r="J74" s="831">
        <v>1</v>
      </c>
      <c r="K74" s="831">
        <v>594</v>
      </c>
      <c r="L74" s="831">
        <v>1</v>
      </c>
      <c r="M74" s="831">
        <v>594</v>
      </c>
      <c r="N74" s="831"/>
      <c r="O74" s="831"/>
      <c r="P74" s="827"/>
      <c r="Q74" s="832"/>
    </row>
    <row r="75" spans="1:17" ht="14.45" customHeight="1" x14ac:dyDescent="0.2">
      <c r="A75" s="821" t="s">
        <v>6111</v>
      </c>
      <c r="B75" s="822" t="s">
        <v>6393</v>
      </c>
      <c r="C75" s="822" t="s">
        <v>5735</v>
      </c>
      <c r="D75" s="822" t="s">
        <v>6431</v>
      </c>
      <c r="E75" s="822" t="s">
        <v>6432</v>
      </c>
      <c r="F75" s="831">
        <v>21</v>
      </c>
      <c r="G75" s="831">
        <v>1050</v>
      </c>
      <c r="H75" s="831">
        <v>0.65625</v>
      </c>
      <c r="I75" s="831">
        <v>50</v>
      </c>
      <c r="J75" s="831">
        <v>32</v>
      </c>
      <c r="K75" s="831">
        <v>1600</v>
      </c>
      <c r="L75" s="831">
        <v>1</v>
      </c>
      <c r="M75" s="831">
        <v>50</v>
      </c>
      <c r="N75" s="831">
        <v>36</v>
      </c>
      <c r="O75" s="831">
        <v>1800</v>
      </c>
      <c r="P75" s="827">
        <v>1.125</v>
      </c>
      <c r="Q75" s="832">
        <v>50</v>
      </c>
    </row>
    <row r="76" spans="1:17" ht="14.45" customHeight="1" x14ac:dyDescent="0.2">
      <c r="A76" s="821" t="s">
        <v>6111</v>
      </c>
      <c r="B76" s="822" t="s">
        <v>6393</v>
      </c>
      <c r="C76" s="822" t="s">
        <v>5735</v>
      </c>
      <c r="D76" s="822" t="s">
        <v>6433</v>
      </c>
      <c r="E76" s="822" t="s">
        <v>6434</v>
      </c>
      <c r="F76" s="831"/>
      <c r="G76" s="831"/>
      <c r="H76" s="831"/>
      <c r="I76" s="831"/>
      <c r="J76" s="831">
        <v>1</v>
      </c>
      <c r="K76" s="831">
        <v>548</v>
      </c>
      <c r="L76" s="831">
        <v>1</v>
      </c>
      <c r="M76" s="831">
        <v>548</v>
      </c>
      <c r="N76" s="831"/>
      <c r="O76" s="831"/>
      <c r="P76" s="827"/>
      <c r="Q76" s="832"/>
    </row>
    <row r="77" spans="1:17" ht="14.45" customHeight="1" x14ac:dyDescent="0.2">
      <c r="A77" s="821" t="s">
        <v>6111</v>
      </c>
      <c r="B77" s="822" t="s">
        <v>6393</v>
      </c>
      <c r="C77" s="822" t="s">
        <v>5735</v>
      </c>
      <c r="D77" s="822" t="s">
        <v>6435</v>
      </c>
      <c r="E77" s="822" t="s">
        <v>6436</v>
      </c>
      <c r="F77" s="831">
        <v>3</v>
      </c>
      <c r="G77" s="831">
        <v>1554</v>
      </c>
      <c r="H77" s="831">
        <v>0.74568138195777356</v>
      </c>
      <c r="I77" s="831">
        <v>518</v>
      </c>
      <c r="J77" s="831">
        <v>4</v>
      </c>
      <c r="K77" s="831">
        <v>2084</v>
      </c>
      <c r="L77" s="831">
        <v>1</v>
      </c>
      <c r="M77" s="831">
        <v>521</v>
      </c>
      <c r="N77" s="831"/>
      <c r="O77" s="831"/>
      <c r="P77" s="827"/>
      <c r="Q77" s="832"/>
    </row>
    <row r="78" spans="1:17" ht="14.45" customHeight="1" x14ac:dyDescent="0.2">
      <c r="A78" s="821" t="s">
        <v>6111</v>
      </c>
      <c r="B78" s="822" t="s">
        <v>6393</v>
      </c>
      <c r="C78" s="822" t="s">
        <v>5735</v>
      </c>
      <c r="D78" s="822" t="s">
        <v>6437</v>
      </c>
      <c r="E78" s="822" t="s">
        <v>6438</v>
      </c>
      <c r="F78" s="831"/>
      <c r="G78" s="831"/>
      <c r="H78" s="831"/>
      <c r="I78" s="831"/>
      <c r="J78" s="831">
        <v>1</v>
      </c>
      <c r="K78" s="831">
        <v>737</v>
      </c>
      <c r="L78" s="831">
        <v>1</v>
      </c>
      <c r="M78" s="831">
        <v>737</v>
      </c>
      <c r="N78" s="831"/>
      <c r="O78" s="831"/>
      <c r="P78" s="827"/>
      <c r="Q78" s="832"/>
    </row>
    <row r="79" spans="1:17" ht="14.45" customHeight="1" x14ac:dyDescent="0.2">
      <c r="A79" s="821" t="s">
        <v>6111</v>
      </c>
      <c r="B79" s="822" t="s">
        <v>6393</v>
      </c>
      <c r="C79" s="822" t="s">
        <v>5735</v>
      </c>
      <c r="D79" s="822" t="s">
        <v>6439</v>
      </c>
      <c r="E79" s="822" t="s">
        <v>6440</v>
      </c>
      <c r="F79" s="831"/>
      <c r="G79" s="831"/>
      <c r="H79" s="831"/>
      <c r="I79" s="831"/>
      <c r="J79" s="831">
        <v>1</v>
      </c>
      <c r="K79" s="831">
        <v>347</v>
      </c>
      <c r="L79" s="831">
        <v>1</v>
      </c>
      <c r="M79" s="831">
        <v>347</v>
      </c>
      <c r="N79" s="831"/>
      <c r="O79" s="831"/>
      <c r="P79" s="827"/>
      <c r="Q79" s="832"/>
    </row>
    <row r="80" spans="1:17" ht="14.45" customHeight="1" x14ac:dyDescent="0.2">
      <c r="A80" s="821" t="s">
        <v>6111</v>
      </c>
      <c r="B80" s="822" t="s">
        <v>6393</v>
      </c>
      <c r="C80" s="822" t="s">
        <v>5735</v>
      </c>
      <c r="D80" s="822" t="s">
        <v>6441</v>
      </c>
      <c r="E80" s="822" t="s">
        <v>6442</v>
      </c>
      <c r="F80" s="831"/>
      <c r="G80" s="831"/>
      <c r="H80" s="831"/>
      <c r="I80" s="831"/>
      <c r="J80" s="831">
        <v>1</v>
      </c>
      <c r="K80" s="831">
        <v>232</v>
      </c>
      <c r="L80" s="831">
        <v>1</v>
      </c>
      <c r="M80" s="831">
        <v>232</v>
      </c>
      <c r="N80" s="831">
        <v>4</v>
      </c>
      <c r="O80" s="831">
        <v>932</v>
      </c>
      <c r="P80" s="827">
        <v>4.0172413793103452</v>
      </c>
      <c r="Q80" s="832">
        <v>233</v>
      </c>
    </row>
    <row r="81" spans="1:17" ht="14.45" customHeight="1" x14ac:dyDescent="0.2">
      <c r="A81" s="821" t="s">
        <v>6111</v>
      </c>
      <c r="B81" s="822" t="s">
        <v>6393</v>
      </c>
      <c r="C81" s="822" t="s">
        <v>5735</v>
      </c>
      <c r="D81" s="822" t="s">
        <v>6443</v>
      </c>
      <c r="E81" s="822" t="s">
        <v>6444</v>
      </c>
      <c r="F81" s="831"/>
      <c r="G81" s="831"/>
      <c r="H81" s="831"/>
      <c r="I81" s="831"/>
      <c r="J81" s="831"/>
      <c r="K81" s="831"/>
      <c r="L81" s="831"/>
      <c r="M81" s="831"/>
      <c r="N81" s="831">
        <v>15</v>
      </c>
      <c r="O81" s="831">
        <v>11865</v>
      </c>
      <c r="P81" s="827"/>
      <c r="Q81" s="832">
        <v>791</v>
      </c>
    </row>
    <row r="82" spans="1:17" ht="14.45" customHeight="1" x14ac:dyDescent="0.2">
      <c r="A82" s="821" t="s">
        <v>6111</v>
      </c>
      <c r="B82" s="822" t="s">
        <v>6393</v>
      </c>
      <c r="C82" s="822" t="s">
        <v>5735</v>
      </c>
      <c r="D82" s="822" t="s">
        <v>6445</v>
      </c>
      <c r="E82" s="822" t="s">
        <v>6446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246</v>
      </c>
      <c r="P82" s="827"/>
      <c r="Q82" s="832">
        <v>246</v>
      </c>
    </row>
    <row r="83" spans="1:17" ht="14.45" customHeight="1" x14ac:dyDescent="0.2">
      <c r="A83" s="821" t="s">
        <v>6111</v>
      </c>
      <c r="B83" s="822" t="s">
        <v>6393</v>
      </c>
      <c r="C83" s="822" t="s">
        <v>5735</v>
      </c>
      <c r="D83" s="822" t="s">
        <v>6447</v>
      </c>
      <c r="E83" s="822" t="s">
        <v>6448</v>
      </c>
      <c r="F83" s="831"/>
      <c r="G83" s="831"/>
      <c r="H83" s="831"/>
      <c r="I83" s="831"/>
      <c r="J83" s="831">
        <v>1</v>
      </c>
      <c r="K83" s="831">
        <v>203</v>
      </c>
      <c r="L83" s="831">
        <v>1</v>
      </c>
      <c r="M83" s="831">
        <v>203</v>
      </c>
      <c r="N83" s="831">
        <v>4</v>
      </c>
      <c r="O83" s="831">
        <v>816</v>
      </c>
      <c r="P83" s="827">
        <v>4.0197044334975374</v>
      </c>
      <c r="Q83" s="832">
        <v>204</v>
      </c>
    </row>
    <row r="84" spans="1:17" ht="14.45" customHeight="1" x14ac:dyDescent="0.2">
      <c r="A84" s="821" t="s">
        <v>6449</v>
      </c>
      <c r="B84" s="822" t="s">
        <v>6450</v>
      </c>
      <c r="C84" s="822" t="s">
        <v>5735</v>
      </c>
      <c r="D84" s="822" t="s">
        <v>6451</v>
      </c>
      <c r="E84" s="822" t="s">
        <v>6452</v>
      </c>
      <c r="F84" s="831">
        <v>575</v>
      </c>
      <c r="G84" s="831">
        <v>15525</v>
      </c>
      <c r="H84" s="831">
        <v>0.95105366331781427</v>
      </c>
      <c r="I84" s="831">
        <v>27</v>
      </c>
      <c r="J84" s="831">
        <v>583</v>
      </c>
      <c r="K84" s="831">
        <v>16324</v>
      </c>
      <c r="L84" s="831">
        <v>1</v>
      </c>
      <c r="M84" s="831">
        <v>28</v>
      </c>
      <c r="N84" s="831">
        <v>761</v>
      </c>
      <c r="O84" s="831">
        <v>21308</v>
      </c>
      <c r="P84" s="827">
        <v>1.3053173241852487</v>
      </c>
      <c r="Q84" s="832">
        <v>28</v>
      </c>
    </row>
    <row r="85" spans="1:17" ht="14.45" customHeight="1" x14ac:dyDescent="0.2">
      <c r="A85" s="821" t="s">
        <v>6449</v>
      </c>
      <c r="B85" s="822" t="s">
        <v>6450</v>
      </c>
      <c r="C85" s="822" t="s">
        <v>5735</v>
      </c>
      <c r="D85" s="822" t="s">
        <v>6453</v>
      </c>
      <c r="E85" s="822" t="s">
        <v>6454</v>
      </c>
      <c r="F85" s="831">
        <v>36</v>
      </c>
      <c r="G85" s="831">
        <v>1944</v>
      </c>
      <c r="H85" s="831">
        <v>0.78260869565217395</v>
      </c>
      <c r="I85" s="831">
        <v>54</v>
      </c>
      <c r="J85" s="831">
        <v>46</v>
      </c>
      <c r="K85" s="831">
        <v>2484</v>
      </c>
      <c r="L85" s="831">
        <v>1</v>
      </c>
      <c r="M85" s="831">
        <v>54</v>
      </c>
      <c r="N85" s="831">
        <v>62</v>
      </c>
      <c r="O85" s="831">
        <v>3348</v>
      </c>
      <c r="P85" s="827">
        <v>1.3478260869565217</v>
      </c>
      <c r="Q85" s="832">
        <v>54</v>
      </c>
    </row>
    <row r="86" spans="1:17" ht="14.45" customHeight="1" x14ac:dyDescent="0.2">
      <c r="A86" s="821" t="s">
        <v>6449</v>
      </c>
      <c r="B86" s="822" t="s">
        <v>6450</v>
      </c>
      <c r="C86" s="822" t="s">
        <v>5735</v>
      </c>
      <c r="D86" s="822" t="s">
        <v>6455</v>
      </c>
      <c r="E86" s="822" t="s">
        <v>6456</v>
      </c>
      <c r="F86" s="831">
        <v>571</v>
      </c>
      <c r="G86" s="831">
        <v>13704</v>
      </c>
      <c r="H86" s="831">
        <v>0.98618307426597585</v>
      </c>
      <c r="I86" s="831">
        <v>24</v>
      </c>
      <c r="J86" s="831">
        <v>579</v>
      </c>
      <c r="K86" s="831">
        <v>13896</v>
      </c>
      <c r="L86" s="831">
        <v>1</v>
      </c>
      <c r="M86" s="831">
        <v>24</v>
      </c>
      <c r="N86" s="831">
        <v>756</v>
      </c>
      <c r="O86" s="831">
        <v>18144</v>
      </c>
      <c r="P86" s="827">
        <v>1.3056994818652849</v>
      </c>
      <c r="Q86" s="832">
        <v>24</v>
      </c>
    </row>
    <row r="87" spans="1:17" ht="14.45" customHeight="1" x14ac:dyDescent="0.2">
      <c r="A87" s="821" t="s">
        <v>6449</v>
      </c>
      <c r="B87" s="822" t="s">
        <v>6450</v>
      </c>
      <c r="C87" s="822" t="s">
        <v>5735</v>
      </c>
      <c r="D87" s="822" t="s">
        <v>6457</v>
      </c>
      <c r="E87" s="822" t="s">
        <v>6458</v>
      </c>
      <c r="F87" s="831">
        <v>590</v>
      </c>
      <c r="G87" s="831">
        <v>15930</v>
      </c>
      <c r="H87" s="831">
        <v>0.96563011456628478</v>
      </c>
      <c r="I87" s="831">
        <v>27</v>
      </c>
      <c r="J87" s="831">
        <v>611</v>
      </c>
      <c r="K87" s="831">
        <v>16497</v>
      </c>
      <c r="L87" s="831">
        <v>1</v>
      </c>
      <c r="M87" s="831">
        <v>27</v>
      </c>
      <c r="N87" s="831">
        <v>795</v>
      </c>
      <c r="O87" s="831">
        <v>21465</v>
      </c>
      <c r="P87" s="827">
        <v>1.3011456628477904</v>
      </c>
      <c r="Q87" s="832">
        <v>27</v>
      </c>
    </row>
    <row r="88" spans="1:17" ht="14.45" customHeight="1" x14ac:dyDescent="0.2">
      <c r="A88" s="821" t="s">
        <v>6449</v>
      </c>
      <c r="B88" s="822" t="s">
        <v>6450</v>
      </c>
      <c r="C88" s="822" t="s">
        <v>5735</v>
      </c>
      <c r="D88" s="822" t="s">
        <v>6459</v>
      </c>
      <c r="E88" s="822" t="s">
        <v>6460</v>
      </c>
      <c r="F88" s="831">
        <v>1</v>
      </c>
      <c r="G88" s="831">
        <v>57</v>
      </c>
      <c r="H88" s="831">
        <v>0.5</v>
      </c>
      <c r="I88" s="831">
        <v>57</v>
      </c>
      <c r="J88" s="831">
        <v>2</v>
      </c>
      <c r="K88" s="831">
        <v>114</v>
      </c>
      <c r="L88" s="831">
        <v>1</v>
      </c>
      <c r="M88" s="831">
        <v>57</v>
      </c>
      <c r="N88" s="831">
        <v>2</v>
      </c>
      <c r="O88" s="831">
        <v>116</v>
      </c>
      <c r="P88" s="827">
        <v>1.0175438596491229</v>
      </c>
      <c r="Q88" s="832">
        <v>58</v>
      </c>
    </row>
    <row r="89" spans="1:17" ht="14.45" customHeight="1" x14ac:dyDescent="0.2">
      <c r="A89" s="821" t="s">
        <v>6449</v>
      </c>
      <c r="B89" s="822" t="s">
        <v>6450</v>
      </c>
      <c r="C89" s="822" t="s">
        <v>5735</v>
      </c>
      <c r="D89" s="822" t="s">
        <v>6461</v>
      </c>
      <c r="E89" s="822" t="s">
        <v>6462</v>
      </c>
      <c r="F89" s="831">
        <v>558</v>
      </c>
      <c r="G89" s="831">
        <v>15066</v>
      </c>
      <c r="H89" s="831">
        <v>0.99111900532859676</v>
      </c>
      <c r="I89" s="831">
        <v>27</v>
      </c>
      <c r="J89" s="831">
        <v>563</v>
      </c>
      <c r="K89" s="831">
        <v>15201</v>
      </c>
      <c r="L89" s="831">
        <v>1</v>
      </c>
      <c r="M89" s="831">
        <v>27</v>
      </c>
      <c r="N89" s="831">
        <v>737</v>
      </c>
      <c r="O89" s="831">
        <v>19899</v>
      </c>
      <c r="P89" s="827">
        <v>1.3090586145648313</v>
      </c>
      <c r="Q89" s="832">
        <v>27</v>
      </c>
    </row>
    <row r="90" spans="1:17" ht="14.45" customHeight="1" x14ac:dyDescent="0.2">
      <c r="A90" s="821" t="s">
        <v>6449</v>
      </c>
      <c r="B90" s="822" t="s">
        <v>6450</v>
      </c>
      <c r="C90" s="822" t="s">
        <v>5735</v>
      </c>
      <c r="D90" s="822" t="s">
        <v>6463</v>
      </c>
      <c r="E90" s="822" t="s">
        <v>6464</v>
      </c>
      <c r="F90" s="831">
        <v>606</v>
      </c>
      <c r="G90" s="831">
        <v>13332</v>
      </c>
      <c r="H90" s="831">
        <v>0.90288500609508326</v>
      </c>
      <c r="I90" s="831">
        <v>22</v>
      </c>
      <c r="J90" s="831">
        <v>642</v>
      </c>
      <c r="K90" s="831">
        <v>14766</v>
      </c>
      <c r="L90" s="831">
        <v>1</v>
      </c>
      <c r="M90" s="831">
        <v>23</v>
      </c>
      <c r="N90" s="831">
        <v>827</v>
      </c>
      <c r="O90" s="831">
        <v>19021</v>
      </c>
      <c r="P90" s="827">
        <v>1.2881619937694704</v>
      </c>
      <c r="Q90" s="832">
        <v>23</v>
      </c>
    </row>
    <row r="91" spans="1:17" ht="14.45" customHeight="1" x14ac:dyDescent="0.2">
      <c r="A91" s="821" t="s">
        <v>6449</v>
      </c>
      <c r="B91" s="822" t="s">
        <v>6450</v>
      </c>
      <c r="C91" s="822" t="s">
        <v>5735</v>
      </c>
      <c r="D91" s="822" t="s">
        <v>6465</v>
      </c>
      <c r="E91" s="822" t="s">
        <v>6466</v>
      </c>
      <c r="F91" s="831">
        <v>8</v>
      </c>
      <c r="G91" s="831">
        <v>544</v>
      </c>
      <c r="H91" s="831">
        <v>0.98550724637681164</v>
      </c>
      <c r="I91" s="831">
        <v>68</v>
      </c>
      <c r="J91" s="831">
        <v>8</v>
      </c>
      <c r="K91" s="831">
        <v>552</v>
      </c>
      <c r="L91" s="831">
        <v>1</v>
      </c>
      <c r="M91" s="831">
        <v>69</v>
      </c>
      <c r="N91" s="831">
        <v>7</v>
      </c>
      <c r="O91" s="831">
        <v>483</v>
      </c>
      <c r="P91" s="827">
        <v>0.875</v>
      </c>
      <c r="Q91" s="832">
        <v>69</v>
      </c>
    </row>
    <row r="92" spans="1:17" ht="14.45" customHeight="1" x14ac:dyDescent="0.2">
      <c r="A92" s="821" t="s">
        <v>6449</v>
      </c>
      <c r="B92" s="822" t="s">
        <v>6450</v>
      </c>
      <c r="C92" s="822" t="s">
        <v>5735</v>
      </c>
      <c r="D92" s="822" t="s">
        <v>6467</v>
      </c>
      <c r="E92" s="822" t="s">
        <v>6468</v>
      </c>
      <c r="F92" s="831">
        <v>17</v>
      </c>
      <c r="G92" s="831">
        <v>1054</v>
      </c>
      <c r="H92" s="831">
        <v>0.62962962962962965</v>
      </c>
      <c r="I92" s="831">
        <v>62</v>
      </c>
      <c r="J92" s="831">
        <v>27</v>
      </c>
      <c r="K92" s="831">
        <v>1674</v>
      </c>
      <c r="L92" s="831">
        <v>1</v>
      </c>
      <c r="M92" s="831">
        <v>62</v>
      </c>
      <c r="N92" s="831">
        <v>23</v>
      </c>
      <c r="O92" s="831">
        <v>1449</v>
      </c>
      <c r="P92" s="827">
        <v>0.86559139784946237</v>
      </c>
      <c r="Q92" s="832">
        <v>63</v>
      </c>
    </row>
    <row r="93" spans="1:17" ht="14.45" customHeight="1" x14ac:dyDescent="0.2">
      <c r="A93" s="821" t="s">
        <v>6449</v>
      </c>
      <c r="B93" s="822" t="s">
        <v>6450</v>
      </c>
      <c r="C93" s="822" t="s">
        <v>5735</v>
      </c>
      <c r="D93" s="822" t="s">
        <v>6469</v>
      </c>
      <c r="E93" s="822" t="s">
        <v>6470</v>
      </c>
      <c r="F93" s="831">
        <v>3</v>
      </c>
      <c r="G93" s="831">
        <v>1182</v>
      </c>
      <c r="H93" s="831">
        <v>1.4962025316455696</v>
      </c>
      <c r="I93" s="831">
        <v>394</v>
      </c>
      <c r="J93" s="831">
        <v>2</v>
      </c>
      <c r="K93" s="831">
        <v>790</v>
      </c>
      <c r="L93" s="831">
        <v>1</v>
      </c>
      <c r="M93" s="831">
        <v>395</v>
      </c>
      <c r="N93" s="831">
        <v>1</v>
      </c>
      <c r="O93" s="831">
        <v>395</v>
      </c>
      <c r="P93" s="827">
        <v>0.5</v>
      </c>
      <c r="Q93" s="832">
        <v>395</v>
      </c>
    </row>
    <row r="94" spans="1:17" ht="14.45" customHeight="1" x14ac:dyDescent="0.2">
      <c r="A94" s="821" t="s">
        <v>6449</v>
      </c>
      <c r="B94" s="822" t="s">
        <v>6450</v>
      </c>
      <c r="C94" s="822" t="s">
        <v>5735</v>
      </c>
      <c r="D94" s="822" t="s">
        <v>6471</v>
      </c>
      <c r="E94" s="822" t="s">
        <v>6472</v>
      </c>
      <c r="F94" s="831">
        <v>1</v>
      </c>
      <c r="G94" s="831">
        <v>82</v>
      </c>
      <c r="H94" s="831">
        <v>0.24404761904761904</v>
      </c>
      <c r="I94" s="831">
        <v>82</v>
      </c>
      <c r="J94" s="831">
        <v>4</v>
      </c>
      <c r="K94" s="831">
        <v>336</v>
      </c>
      <c r="L94" s="831">
        <v>1</v>
      </c>
      <c r="M94" s="831">
        <v>84</v>
      </c>
      <c r="N94" s="831">
        <v>3</v>
      </c>
      <c r="O94" s="831">
        <v>255</v>
      </c>
      <c r="P94" s="827">
        <v>0.7589285714285714</v>
      </c>
      <c r="Q94" s="832">
        <v>85</v>
      </c>
    </row>
    <row r="95" spans="1:17" ht="14.45" customHeight="1" x14ac:dyDescent="0.2">
      <c r="A95" s="821" t="s">
        <v>6449</v>
      </c>
      <c r="B95" s="822" t="s">
        <v>6450</v>
      </c>
      <c r="C95" s="822" t="s">
        <v>5735</v>
      </c>
      <c r="D95" s="822" t="s">
        <v>6473</v>
      </c>
      <c r="E95" s="822" t="s">
        <v>6474</v>
      </c>
      <c r="F95" s="831">
        <v>23</v>
      </c>
      <c r="G95" s="831">
        <v>22724</v>
      </c>
      <c r="H95" s="831">
        <v>0.54761904761904767</v>
      </c>
      <c r="I95" s="831">
        <v>988</v>
      </c>
      <c r="J95" s="831">
        <v>42</v>
      </c>
      <c r="K95" s="831">
        <v>41496</v>
      </c>
      <c r="L95" s="831">
        <v>1</v>
      </c>
      <c r="M95" s="831">
        <v>988</v>
      </c>
      <c r="N95" s="831">
        <v>66</v>
      </c>
      <c r="O95" s="831">
        <v>65208</v>
      </c>
      <c r="P95" s="827">
        <v>1.5714285714285714</v>
      </c>
      <c r="Q95" s="832">
        <v>988</v>
      </c>
    </row>
    <row r="96" spans="1:17" ht="14.45" customHeight="1" x14ac:dyDescent="0.2">
      <c r="A96" s="821" t="s">
        <v>6449</v>
      </c>
      <c r="B96" s="822" t="s">
        <v>6450</v>
      </c>
      <c r="C96" s="822" t="s">
        <v>5735</v>
      </c>
      <c r="D96" s="822" t="s">
        <v>6475</v>
      </c>
      <c r="E96" s="822" t="s">
        <v>6476</v>
      </c>
      <c r="F96" s="831">
        <v>1</v>
      </c>
      <c r="G96" s="831">
        <v>191</v>
      </c>
      <c r="H96" s="831">
        <v>1</v>
      </c>
      <c r="I96" s="831">
        <v>191</v>
      </c>
      <c r="J96" s="831">
        <v>1</v>
      </c>
      <c r="K96" s="831">
        <v>191</v>
      </c>
      <c r="L96" s="831">
        <v>1</v>
      </c>
      <c r="M96" s="831">
        <v>191</v>
      </c>
      <c r="N96" s="831">
        <v>2</v>
      </c>
      <c r="O96" s="831">
        <v>382</v>
      </c>
      <c r="P96" s="827">
        <v>2</v>
      </c>
      <c r="Q96" s="832">
        <v>191</v>
      </c>
    </row>
    <row r="97" spans="1:17" ht="14.45" customHeight="1" x14ac:dyDescent="0.2">
      <c r="A97" s="821" t="s">
        <v>6449</v>
      </c>
      <c r="B97" s="822" t="s">
        <v>6450</v>
      </c>
      <c r="C97" s="822" t="s">
        <v>5735</v>
      </c>
      <c r="D97" s="822" t="s">
        <v>6477</v>
      </c>
      <c r="E97" s="822" t="s">
        <v>6478</v>
      </c>
      <c r="F97" s="831">
        <v>1</v>
      </c>
      <c r="G97" s="831">
        <v>82</v>
      </c>
      <c r="H97" s="831">
        <v>0.25</v>
      </c>
      <c r="I97" s="831">
        <v>82</v>
      </c>
      <c r="J97" s="831">
        <v>4</v>
      </c>
      <c r="K97" s="831">
        <v>328</v>
      </c>
      <c r="L97" s="831">
        <v>1</v>
      </c>
      <c r="M97" s="831">
        <v>82</v>
      </c>
      <c r="N97" s="831"/>
      <c r="O97" s="831"/>
      <c r="P97" s="827"/>
      <c r="Q97" s="832"/>
    </row>
    <row r="98" spans="1:17" ht="14.45" customHeight="1" x14ac:dyDescent="0.2">
      <c r="A98" s="821" t="s">
        <v>6449</v>
      </c>
      <c r="B98" s="822" t="s">
        <v>6450</v>
      </c>
      <c r="C98" s="822" t="s">
        <v>5735</v>
      </c>
      <c r="D98" s="822" t="s">
        <v>6479</v>
      </c>
      <c r="E98" s="822" t="s">
        <v>6480</v>
      </c>
      <c r="F98" s="831">
        <v>13</v>
      </c>
      <c r="G98" s="831">
        <v>819</v>
      </c>
      <c r="H98" s="831">
        <v>1.599609375</v>
      </c>
      <c r="I98" s="831">
        <v>63</v>
      </c>
      <c r="J98" s="831">
        <v>8</v>
      </c>
      <c r="K98" s="831">
        <v>512</v>
      </c>
      <c r="L98" s="831">
        <v>1</v>
      </c>
      <c r="M98" s="831">
        <v>64</v>
      </c>
      <c r="N98" s="831">
        <v>3</v>
      </c>
      <c r="O98" s="831">
        <v>192</v>
      </c>
      <c r="P98" s="827">
        <v>0.375</v>
      </c>
      <c r="Q98" s="832">
        <v>64</v>
      </c>
    </row>
    <row r="99" spans="1:17" ht="14.45" customHeight="1" x14ac:dyDescent="0.2">
      <c r="A99" s="821" t="s">
        <v>6449</v>
      </c>
      <c r="B99" s="822" t="s">
        <v>6450</v>
      </c>
      <c r="C99" s="822" t="s">
        <v>5735</v>
      </c>
      <c r="D99" s="822" t="s">
        <v>6481</v>
      </c>
      <c r="E99" s="822" t="s">
        <v>6482</v>
      </c>
      <c r="F99" s="831">
        <v>42</v>
      </c>
      <c r="G99" s="831">
        <v>714</v>
      </c>
      <c r="H99" s="831">
        <v>1.75</v>
      </c>
      <c r="I99" s="831">
        <v>17</v>
      </c>
      <c r="J99" s="831">
        <v>24</v>
      </c>
      <c r="K99" s="831">
        <v>408</v>
      </c>
      <c r="L99" s="831">
        <v>1</v>
      </c>
      <c r="M99" s="831">
        <v>17</v>
      </c>
      <c r="N99" s="831">
        <v>68</v>
      </c>
      <c r="O99" s="831">
        <v>1156</v>
      </c>
      <c r="P99" s="827">
        <v>2.8333333333333335</v>
      </c>
      <c r="Q99" s="832">
        <v>17</v>
      </c>
    </row>
    <row r="100" spans="1:17" ht="14.45" customHeight="1" x14ac:dyDescent="0.2">
      <c r="A100" s="821" t="s">
        <v>6449</v>
      </c>
      <c r="B100" s="822" t="s">
        <v>6450</v>
      </c>
      <c r="C100" s="822" t="s">
        <v>5735</v>
      </c>
      <c r="D100" s="822" t="s">
        <v>6483</v>
      </c>
      <c r="E100" s="822" t="s">
        <v>6484</v>
      </c>
      <c r="F100" s="831"/>
      <c r="G100" s="831"/>
      <c r="H100" s="831"/>
      <c r="I100" s="831"/>
      <c r="J100" s="831">
        <v>1</v>
      </c>
      <c r="K100" s="831">
        <v>65</v>
      </c>
      <c r="L100" s="831">
        <v>1</v>
      </c>
      <c r="M100" s="831">
        <v>65</v>
      </c>
      <c r="N100" s="831">
        <v>1</v>
      </c>
      <c r="O100" s="831">
        <v>66</v>
      </c>
      <c r="P100" s="827">
        <v>1.0153846153846153</v>
      </c>
      <c r="Q100" s="832">
        <v>66</v>
      </c>
    </row>
    <row r="101" spans="1:17" ht="14.45" customHeight="1" x14ac:dyDescent="0.2">
      <c r="A101" s="821" t="s">
        <v>6449</v>
      </c>
      <c r="B101" s="822" t="s">
        <v>6450</v>
      </c>
      <c r="C101" s="822" t="s">
        <v>5735</v>
      </c>
      <c r="D101" s="822" t="s">
        <v>6485</v>
      </c>
      <c r="E101" s="822" t="s">
        <v>6486</v>
      </c>
      <c r="F101" s="831">
        <v>4</v>
      </c>
      <c r="G101" s="831">
        <v>188</v>
      </c>
      <c r="H101" s="831">
        <v>1.3333333333333333</v>
      </c>
      <c r="I101" s="831">
        <v>47</v>
      </c>
      <c r="J101" s="831">
        <v>3</v>
      </c>
      <c r="K101" s="831">
        <v>141</v>
      </c>
      <c r="L101" s="831">
        <v>1</v>
      </c>
      <c r="M101" s="831">
        <v>47</v>
      </c>
      <c r="N101" s="831">
        <v>13</v>
      </c>
      <c r="O101" s="831">
        <v>611</v>
      </c>
      <c r="P101" s="827">
        <v>4.333333333333333</v>
      </c>
      <c r="Q101" s="832">
        <v>47</v>
      </c>
    </row>
    <row r="102" spans="1:17" ht="14.45" customHeight="1" x14ac:dyDescent="0.2">
      <c r="A102" s="821" t="s">
        <v>6449</v>
      </c>
      <c r="B102" s="822" t="s">
        <v>6450</v>
      </c>
      <c r="C102" s="822" t="s">
        <v>5735</v>
      </c>
      <c r="D102" s="822" t="s">
        <v>6487</v>
      </c>
      <c r="E102" s="822" t="s">
        <v>6488</v>
      </c>
      <c r="F102" s="831">
        <v>1</v>
      </c>
      <c r="G102" s="831">
        <v>53</v>
      </c>
      <c r="H102" s="831"/>
      <c r="I102" s="831">
        <v>53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6449</v>
      </c>
      <c r="B103" s="822" t="s">
        <v>6450</v>
      </c>
      <c r="C103" s="822" t="s">
        <v>5735</v>
      </c>
      <c r="D103" s="822" t="s">
        <v>6489</v>
      </c>
      <c r="E103" s="822" t="s">
        <v>6490</v>
      </c>
      <c r="F103" s="831"/>
      <c r="G103" s="831"/>
      <c r="H103" s="831"/>
      <c r="I103" s="831"/>
      <c r="J103" s="831">
        <v>8</v>
      </c>
      <c r="K103" s="831">
        <v>488</v>
      </c>
      <c r="L103" s="831">
        <v>1</v>
      </c>
      <c r="M103" s="831">
        <v>61</v>
      </c>
      <c r="N103" s="831">
        <v>5</v>
      </c>
      <c r="O103" s="831">
        <v>305</v>
      </c>
      <c r="P103" s="827">
        <v>0.625</v>
      </c>
      <c r="Q103" s="832">
        <v>61</v>
      </c>
    </row>
    <row r="104" spans="1:17" ht="14.45" customHeight="1" x14ac:dyDescent="0.2">
      <c r="A104" s="821" t="s">
        <v>6449</v>
      </c>
      <c r="B104" s="822" t="s">
        <v>6450</v>
      </c>
      <c r="C104" s="822" t="s">
        <v>5735</v>
      </c>
      <c r="D104" s="822" t="s">
        <v>6491</v>
      </c>
      <c r="E104" s="822" t="s">
        <v>6492</v>
      </c>
      <c r="F104" s="831">
        <v>4</v>
      </c>
      <c r="G104" s="831">
        <v>76</v>
      </c>
      <c r="H104" s="831">
        <v>0.5714285714285714</v>
      </c>
      <c r="I104" s="831">
        <v>19</v>
      </c>
      <c r="J104" s="831">
        <v>7</v>
      </c>
      <c r="K104" s="831">
        <v>133</v>
      </c>
      <c r="L104" s="831">
        <v>1</v>
      </c>
      <c r="M104" s="831">
        <v>19</v>
      </c>
      <c r="N104" s="831">
        <v>11</v>
      </c>
      <c r="O104" s="831">
        <v>209</v>
      </c>
      <c r="P104" s="827">
        <v>1.5714285714285714</v>
      </c>
      <c r="Q104" s="832">
        <v>19</v>
      </c>
    </row>
    <row r="105" spans="1:17" ht="14.45" customHeight="1" x14ac:dyDescent="0.2">
      <c r="A105" s="821" t="s">
        <v>6449</v>
      </c>
      <c r="B105" s="822" t="s">
        <v>6450</v>
      </c>
      <c r="C105" s="822" t="s">
        <v>5735</v>
      </c>
      <c r="D105" s="822" t="s">
        <v>6493</v>
      </c>
      <c r="E105" s="822" t="s">
        <v>6494</v>
      </c>
      <c r="F105" s="831"/>
      <c r="G105" s="831"/>
      <c r="H105" s="831"/>
      <c r="I105" s="831"/>
      <c r="J105" s="831">
        <v>4</v>
      </c>
      <c r="K105" s="831">
        <v>5880</v>
      </c>
      <c r="L105" s="831">
        <v>1</v>
      </c>
      <c r="M105" s="831">
        <v>1470</v>
      </c>
      <c r="N105" s="831">
        <v>1</v>
      </c>
      <c r="O105" s="831">
        <v>1474</v>
      </c>
      <c r="P105" s="827">
        <v>0.25068027210884353</v>
      </c>
      <c r="Q105" s="832">
        <v>1474</v>
      </c>
    </row>
    <row r="106" spans="1:17" ht="14.45" customHeight="1" x14ac:dyDescent="0.2">
      <c r="A106" s="821" t="s">
        <v>6449</v>
      </c>
      <c r="B106" s="822" t="s">
        <v>6450</v>
      </c>
      <c r="C106" s="822" t="s">
        <v>5735</v>
      </c>
      <c r="D106" s="822" t="s">
        <v>6495</v>
      </c>
      <c r="E106" s="822" t="s">
        <v>6496</v>
      </c>
      <c r="F106" s="831">
        <v>11</v>
      </c>
      <c r="G106" s="831">
        <v>4312</v>
      </c>
      <c r="H106" s="831">
        <v>1.1000000000000001</v>
      </c>
      <c r="I106" s="831">
        <v>392</v>
      </c>
      <c r="J106" s="831">
        <v>10</v>
      </c>
      <c r="K106" s="831">
        <v>3920</v>
      </c>
      <c r="L106" s="831">
        <v>1</v>
      </c>
      <c r="M106" s="831">
        <v>392</v>
      </c>
      <c r="N106" s="831">
        <v>18</v>
      </c>
      <c r="O106" s="831">
        <v>7056</v>
      </c>
      <c r="P106" s="827">
        <v>1.8</v>
      </c>
      <c r="Q106" s="832">
        <v>392</v>
      </c>
    </row>
    <row r="107" spans="1:17" ht="14.45" customHeight="1" x14ac:dyDescent="0.2">
      <c r="A107" s="821" t="s">
        <v>6449</v>
      </c>
      <c r="B107" s="822" t="s">
        <v>6450</v>
      </c>
      <c r="C107" s="822" t="s">
        <v>5735</v>
      </c>
      <c r="D107" s="822" t="s">
        <v>6497</v>
      </c>
      <c r="E107" s="822" t="s">
        <v>6498</v>
      </c>
      <c r="F107" s="831">
        <v>8</v>
      </c>
      <c r="G107" s="831">
        <v>3712</v>
      </c>
      <c r="H107" s="831">
        <v>0.88888888888888884</v>
      </c>
      <c r="I107" s="831">
        <v>464</v>
      </c>
      <c r="J107" s="831">
        <v>9</v>
      </c>
      <c r="K107" s="831">
        <v>4176</v>
      </c>
      <c r="L107" s="831">
        <v>1</v>
      </c>
      <c r="M107" s="831">
        <v>464</v>
      </c>
      <c r="N107" s="831">
        <v>5</v>
      </c>
      <c r="O107" s="831">
        <v>2325</v>
      </c>
      <c r="P107" s="827">
        <v>0.55675287356321834</v>
      </c>
      <c r="Q107" s="832">
        <v>465</v>
      </c>
    </row>
    <row r="108" spans="1:17" ht="14.45" customHeight="1" x14ac:dyDescent="0.2">
      <c r="A108" s="821" t="s">
        <v>6449</v>
      </c>
      <c r="B108" s="822" t="s">
        <v>6450</v>
      </c>
      <c r="C108" s="822" t="s">
        <v>5735</v>
      </c>
      <c r="D108" s="822" t="s">
        <v>6499</v>
      </c>
      <c r="E108" s="822" t="s">
        <v>6500</v>
      </c>
      <c r="F108" s="831"/>
      <c r="G108" s="831"/>
      <c r="H108" s="831"/>
      <c r="I108" s="831"/>
      <c r="J108" s="831">
        <v>4</v>
      </c>
      <c r="K108" s="831">
        <v>1252</v>
      </c>
      <c r="L108" s="831">
        <v>1</v>
      </c>
      <c r="M108" s="831">
        <v>313</v>
      </c>
      <c r="N108" s="831">
        <v>5</v>
      </c>
      <c r="O108" s="831">
        <v>1565</v>
      </c>
      <c r="P108" s="827">
        <v>1.25</v>
      </c>
      <c r="Q108" s="832">
        <v>313</v>
      </c>
    </row>
    <row r="109" spans="1:17" ht="14.45" customHeight="1" x14ac:dyDescent="0.2">
      <c r="A109" s="821" t="s">
        <v>6449</v>
      </c>
      <c r="B109" s="822" t="s">
        <v>6450</v>
      </c>
      <c r="C109" s="822" t="s">
        <v>5735</v>
      </c>
      <c r="D109" s="822" t="s">
        <v>6501</v>
      </c>
      <c r="E109" s="822" t="s">
        <v>6502</v>
      </c>
      <c r="F109" s="831">
        <v>20</v>
      </c>
      <c r="G109" s="831">
        <v>17060</v>
      </c>
      <c r="H109" s="831">
        <v>0.31213407494145201</v>
      </c>
      <c r="I109" s="831">
        <v>853</v>
      </c>
      <c r="J109" s="831">
        <v>64</v>
      </c>
      <c r="K109" s="831">
        <v>54656</v>
      </c>
      <c r="L109" s="831">
        <v>1</v>
      </c>
      <c r="M109" s="831">
        <v>854</v>
      </c>
      <c r="N109" s="831">
        <v>63</v>
      </c>
      <c r="O109" s="831">
        <v>53865</v>
      </c>
      <c r="P109" s="827">
        <v>0.98552766393442626</v>
      </c>
      <c r="Q109" s="832">
        <v>855</v>
      </c>
    </row>
    <row r="110" spans="1:17" ht="14.45" customHeight="1" x14ac:dyDescent="0.2">
      <c r="A110" s="821" t="s">
        <v>6449</v>
      </c>
      <c r="B110" s="822" t="s">
        <v>6450</v>
      </c>
      <c r="C110" s="822" t="s">
        <v>5735</v>
      </c>
      <c r="D110" s="822" t="s">
        <v>6503</v>
      </c>
      <c r="E110" s="822" t="s">
        <v>6504</v>
      </c>
      <c r="F110" s="831">
        <v>42</v>
      </c>
      <c r="G110" s="831">
        <v>7854</v>
      </c>
      <c r="H110" s="831">
        <v>1.4920212765957446</v>
      </c>
      <c r="I110" s="831">
        <v>187</v>
      </c>
      <c r="J110" s="831">
        <v>28</v>
      </c>
      <c r="K110" s="831">
        <v>5264</v>
      </c>
      <c r="L110" s="831">
        <v>1</v>
      </c>
      <c r="M110" s="831">
        <v>188</v>
      </c>
      <c r="N110" s="831">
        <v>32</v>
      </c>
      <c r="O110" s="831">
        <v>6016</v>
      </c>
      <c r="P110" s="827">
        <v>1.1428571428571428</v>
      </c>
      <c r="Q110" s="832">
        <v>188</v>
      </c>
    </row>
    <row r="111" spans="1:17" ht="14.45" customHeight="1" x14ac:dyDescent="0.2">
      <c r="A111" s="821" t="s">
        <v>6449</v>
      </c>
      <c r="B111" s="822" t="s">
        <v>6450</v>
      </c>
      <c r="C111" s="822" t="s">
        <v>5735</v>
      </c>
      <c r="D111" s="822" t="s">
        <v>6505</v>
      </c>
      <c r="E111" s="822" t="s">
        <v>6506</v>
      </c>
      <c r="F111" s="831">
        <v>3</v>
      </c>
      <c r="G111" s="831">
        <v>504</v>
      </c>
      <c r="H111" s="831">
        <v>1.5</v>
      </c>
      <c r="I111" s="831">
        <v>168</v>
      </c>
      <c r="J111" s="831">
        <v>2</v>
      </c>
      <c r="K111" s="831">
        <v>336</v>
      </c>
      <c r="L111" s="831">
        <v>1</v>
      </c>
      <c r="M111" s="831">
        <v>168</v>
      </c>
      <c r="N111" s="831">
        <v>4</v>
      </c>
      <c r="O111" s="831">
        <v>672</v>
      </c>
      <c r="P111" s="827">
        <v>2</v>
      </c>
      <c r="Q111" s="832">
        <v>168</v>
      </c>
    </row>
    <row r="112" spans="1:17" ht="14.45" customHeight="1" x14ac:dyDescent="0.2">
      <c r="A112" s="821" t="s">
        <v>6449</v>
      </c>
      <c r="B112" s="822" t="s">
        <v>6450</v>
      </c>
      <c r="C112" s="822" t="s">
        <v>5735</v>
      </c>
      <c r="D112" s="822" t="s">
        <v>6507</v>
      </c>
      <c r="E112" s="822" t="s">
        <v>6508</v>
      </c>
      <c r="F112" s="831">
        <v>2</v>
      </c>
      <c r="G112" s="831">
        <v>334</v>
      </c>
      <c r="H112" s="831">
        <v>2</v>
      </c>
      <c r="I112" s="831">
        <v>167</v>
      </c>
      <c r="J112" s="831">
        <v>1</v>
      </c>
      <c r="K112" s="831">
        <v>167</v>
      </c>
      <c r="L112" s="831">
        <v>1</v>
      </c>
      <c r="M112" s="831">
        <v>167</v>
      </c>
      <c r="N112" s="831">
        <v>4</v>
      </c>
      <c r="O112" s="831">
        <v>668</v>
      </c>
      <c r="P112" s="827">
        <v>4</v>
      </c>
      <c r="Q112" s="832">
        <v>167</v>
      </c>
    </row>
    <row r="113" spans="1:17" ht="14.45" customHeight="1" x14ac:dyDescent="0.2">
      <c r="A113" s="821" t="s">
        <v>6449</v>
      </c>
      <c r="B113" s="822" t="s">
        <v>6450</v>
      </c>
      <c r="C113" s="822" t="s">
        <v>5735</v>
      </c>
      <c r="D113" s="822" t="s">
        <v>6509</v>
      </c>
      <c r="E113" s="822" t="s">
        <v>6510</v>
      </c>
      <c r="F113" s="831"/>
      <c r="G113" s="831"/>
      <c r="H113" s="831"/>
      <c r="I113" s="831"/>
      <c r="J113" s="831">
        <v>1</v>
      </c>
      <c r="K113" s="831">
        <v>239</v>
      </c>
      <c r="L113" s="831">
        <v>1</v>
      </c>
      <c r="M113" s="831">
        <v>239</v>
      </c>
      <c r="N113" s="831"/>
      <c r="O113" s="831"/>
      <c r="P113" s="827"/>
      <c r="Q113" s="832"/>
    </row>
    <row r="114" spans="1:17" ht="14.45" customHeight="1" x14ac:dyDescent="0.2">
      <c r="A114" s="821" t="s">
        <v>6449</v>
      </c>
      <c r="B114" s="822" t="s">
        <v>6450</v>
      </c>
      <c r="C114" s="822" t="s">
        <v>5735</v>
      </c>
      <c r="D114" s="822" t="s">
        <v>6511</v>
      </c>
      <c r="E114" s="822" t="s">
        <v>6512</v>
      </c>
      <c r="F114" s="831">
        <v>2</v>
      </c>
      <c r="G114" s="831">
        <v>348</v>
      </c>
      <c r="H114" s="831"/>
      <c r="I114" s="831">
        <v>174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6449</v>
      </c>
      <c r="B115" s="822" t="s">
        <v>6450</v>
      </c>
      <c r="C115" s="822" t="s">
        <v>5735</v>
      </c>
      <c r="D115" s="822" t="s">
        <v>6513</v>
      </c>
      <c r="E115" s="822" t="s">
        <v>6514</v>
      </c>
      <c r="F115" s="831">
        <v>7</v>
      </c>
      <c r="G115" s="831">
        <v>2170</v>
      </c>
      <c r="H115" s="831">
        <v>2.3333333333333335</v>
      </c>
      <c r="I115" s="831">
        <v>310</v>
      </c>
      <c r="J115" s="831">
        <v>3</v>
      </c>
      <c r="K115" s="831">
        <v>930</v>
      </c>
      <c r="L115" s="831">
        <v>1</v>
      </c>
      <c r="M115" s="831">
        <v>310</v>
      </c>
      <c r="N115" s="831">
        <v>1</v>
      </c>
      <c r="O115" s="831">
        <v>310</v>
      </c>
      <c r="P115" s="827">
        <v>0.33333333333333331</v>
      </c>
      <c r="Q115" s="832">
        <v>310</v>
      </c>
    </row>
    <row r="116" spans="1:17" ht="14.45" customHeight="1" x14ac:dyDescent="0.2">
      <c r="A116" s="821" t="s">
        <v>6449</v>
      </c>
      <c r="B116" s="822" t="s">
        <v>6450</v>
      </c>
      <c r="C116" s="822" t="s">
        <v>5735</v>
      </c>
      <c r="D116" s="822" t="s">
        <v>6515</v>
      </c>
      <c r="E116" s="822" t="s">
        <v>6516</v>
      </c>
      <c r="F116" s="831">
        <v>4</v>
      </c>
      <c r="G116" s="831">
        <v>1408</v>
      </c>
      <c r="H116" s="831">
        <v>3.988668555240793</v>
      </c>
      <c r="I116" s="831">
        <v>352</v>
      </c>
      <c r="J116" s="831">
        <v>1</v>
      </c>
      <c r="K116" s="831">
        <v>353</v>
      </c>
      <c r="L116" s="831">
        <v>1</v>
      </c>
      <c r="M116" s="831">
        <v>353</v>
      </c>
      <c r="N116" s="831">
        <v>11</v>
      </c>
      <c r="O116" s="831">
        <v>3894</v>
      </c>
      <c r="P116" s="827">
        <v>11.031161473087819</v>
      </c>
      <c r="Q116" s="832">
        <v>354</v>
      </c>
    </row>
    <row r="117" spans="1:17" ht="14.45" customHeight="1" x14ac:dyDescent="0.2">
      <c r="A117" s="821" t="s">
        <v>6449</v>
      </c>
      <c r="B117" s="822" t="s">
        <v>6450</v>
      </c>
      <c r="C117" s="822" t="s">
        <v>5735</v>
      </c>
      <c r="D117" s="822" t="s">
        <v>6517</v>
      </c>
      <c r="E117" s="822" t="s">
        <v>6518</v>
      </c>
      <c r="F117" s="831">
        <v>7</v>
      </c>
      <c r="G117" s="831">
        <v>2464</v>
      </c>
      <c r="H117" s="831">
        <v>6.9801699716713879</v>
      </c>
      <c r="I117" s="831">
        <v>352</v>
      </c>
      <c r="J117" s="831">
        <v>1</v>
      </c>
      <c r="K117" s="831">
        <v>353</v>
      </c>
      <c r="L117" s="831">
        <v>1</v>
      </c>
      <c r="M117" s="831">
        <v>353</v>
      </c>
      <c r="N117" s="831">
        <v>8</v>
      </c>
      <c r="O117" s="831">
        <v>2832</v>
      </c>
      <c r="P117" s="827">
        <v>8.0226628895184131</v>
      </c>
      <c r="Q117" s="832">
        <v>354</v>
      </c>
    </row>
    <row r="118" spans="1:17" ht="14.45" customHeight="1" x14ac:dyDescent="0.2">
      <c r="A118" s="821" t="s">
        <v>6449</v>
      </c>
      <c r="B118" s="822" t="s">
        <v>6450</v>
      </c>
      <c r="C118" s="822" t="s">
        <v>5735</v>
      </c>
      <c r="D118" s="822" t="s">
        <v>6519</v>
      </c>
      <c r="E118" s="822" t="s">
        <v>6520</v>
      </c>
      <c r="F118" s="831">
        <v>8</v>
      </c>
      <c r="G118" s="831">
        <v>9784</v>
      </c>
      <c r="H118" s="831">
        <v>2.6579733767997826</v>
      </c>
      <c r="I118" s="831">
        <v>1223</v>
      </c>
      <c r="J118" s="831">
        <v>3</v>
      </c>
      <c r="K118" s="831">
        <v>3681</v>
      </c>
      <c r="L118" s="831">
        <v>1</v>
      </c>
      <c r="M118" s="831">
        <v>1227</v>
      </c>
      <c r="N118" s="831">
        <v>2</v>
      </c>
      <c r="O118" s="831">
        <v>2460</v>
      </c>
      <c r="P118" s="827">
        <v>0.66829665851670739</v>
      </c>
      <c r="Q118" s="832">
        <v>1230</v>
      </c>
    </row>
    <row r="119" spans="1:17" ht="14.45" customHeight="1" x14ac:dyDescent="0.2">
      <c r="A119" s="821" t="s">
        <v>6449</v>
      </c>
      <c r="B119" s="822" t="s">
        <v>6450</v>
      </c>
      <c r="C119" s="822" t="s">
        <v>5735</v>
      </c>
      <c r="D119" s="822" t="s">
        <v>6521</v>
      </c>
      <c r="E119" s="822" t="s">
        <v>6522</v>
      </c>
      <c r="F119" s="831">
        <v>195</v>
      </c>
      <c r="G119" s="831">
        <v>153660</v>
      </c>
      <c r="H119" s="831">
        <v>1.0038806789228176</v>
      </c>
      <c r="I119" s="831">
        <v>788</v>
      </c>
      <c r="J119" s="831">
        <v>194</v>
      </c>
      <c r="K119" s="831">
        <v>153066</v>
      </c>
      <c r="L119" s="831">
        <v>1</v>
      </c>
      <c r="M119" s="831">
        <v>789</v>
      </c>
      <c r="N119" s="831">
        <v>382</v>
      </c>
      <c r="O119" s="831">
        <v>302162</v>
      </c>
      <c r="P119" s="827">
        <v>1.974063475886219</v>
      </c>
      <c r="Q119" s="832">
        <v>791</v>
      </c>
    </row>
    <row r="120" spans="1:17" ht="14.45" customHeight="1" x14ac:dyDescent="0.2">
      <c r="A120" s="821" t="s">
        <v>6449</v>
      </c>
      <c r="B120" s="822" t="s">
        <v>6450</v>
      </c>
      <c r="C120" s="822" t="s">
        <v>5735</v>
      </c>
      <c r="D120" s="822" t="s">
        <v>6523</v>
      </c>
      <c r="E120" s="822" t="s">
        <v>6524</v>
      </c>
      <c r="F120" s="831">
        <v>21</v>
      </c>
      <c r="G120" s="831">
        <v>3969</v>
      </c>
      <c r="H120" s="831">
        <v>1.4921052631578948</v>
      </c>
      <c r="I120" s="831">
        <v>189</v>
      </c>
      <c r="J120" s="831">
        <v>14</v>
      </c>
      <c r="K120" s="831">
        <v>2660</v>
      </c>
      <c r="L120" s="831">
        <v>1</v>
      </c>
      <c r="M120" s="831">
        <v>190</v>
      </c>
      <c r="N120" s="831">
        <v>36</v>
      </c>
      <c r="O120" s="831">
        <v>6876</v>
      </c>
      <c r="P120" s="827">
        <v>2.5849624060150376</v>
      </c>
      <c r="Q120" s="832">
        <v>191</v>
      </c>
    </row>
    <row r="121" spans="1:17" ht="14.45" customHeight="1" x14ac:dyDescent="0.2">
      <c r="A121" s="821" t="s">
        <v>6449</v>
      </c>
      <c r="B121" s="822" t="s">
        <v>6450</v>
      </c>
      <c r="C121" s="822" t="s">
        <v>5735</v>
      </c>
      <c r="D121" s="822" t="s">
        <v>6525</v>
      </c>
      <c r="E121" s="822" t="s">
        <v>6526</v>
      </c>
      <c r="F121" s="831">
        <v>2</v>
      </c>
      <c r="G121" s="831">
        <v>728</v>
      </c>
      <c r="H121" s="831"/>
      <c r="I121" s="831">
        <v>364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6449</v>
      </c>
      <c r="B122" s="822" t="s">
        <v>6450</v>
      </c>
      <c r="C122" s="822" t="s">
        <v>5735</v>
      </c>
      <c r="D122" s="822" t="s">
        <v>6527</v>
      </c>
      <c r="E122" s="822" t="s">
        <v>6528</v>
      </c>
      <c r="F122" s="831">
        <v>3</v>
      </c>
      <c r="G122" s="831">
        <v>687</v>
      </c>
      <c r="H122" s="831">
        <v>0.3</v>
      </c>
      <c r="I122" s="831">
        <v>229</v>
      </c>
      <c r="J122" s="831">
        <v>10</v>
      </c>
      <c r="K122" s="831">
        <v>2290</v>
      </c>
      <c r="L122" s="831">
        <v>1</v>
      </c>
      <c r="M122" s="831">
        <v>229</v>
      </c>
      <c r="N122" s="831">
        <v>14</v>
      </c>
      <c r="O122" s="831">
        <v>3220</v>
      </c>
      <c r="P122" s="827">
        <v>1.4061135371179039</v>
      </c>
      <c r="Q122" s="832">
        <v>230</v>
      </c>
    </row>
    <row r="123" spans="1:17" ht="14.45" customHeight="1" x14ac:dyDescent="0.2">
      <c r="A123" s="821" t="s">
        <v>6449</v>
      </c>
      <c r="B123" s="822" t="s">
        <v>6450</v>
      </c>
      <c r="C123" s="822" t="s">
        <v>5735</v>
      </c>
      <c r="D123" s="822" t="s">
        <v>6529</v>
      </c>
      <c r="E123" s="822" t="s">
        <v>6530</v>
      </c>
      <c r="F123" s="831">
        <v>24</v>
      </c>
      <c r="G123" s="831">
        <v>11088</v>
      </c>
      <c r="H123" s="831">
        <v>0.77252142409252422</v>
      </c>
      <c r="I123" s="831">
        <v>462</v>
      </c>
      <c r="J123" s="831">
        <v>31</v>
      </c>
      <c r="K123" s="831">
        <v>14353</v>
      </c>
      <c r="L123" s="831">
        <v>1</v>
      </c>
      <c r="M123" s="831">
        <v>463</v>
      </c>
      <c r="N123" s="831">
        <v>33</v>
      </c>
      <c r="O123" s="831">
        <v>15312</v>
      </c>
      <c r="P123" s="827">
        <v>1.0668152999372953</v>
      </c>
      <c r="Q123" s="832">
        <v>464</v>
      </c>
    </row>
    <row r="124" spans="1:17" ht="14.45" customHeight="1" x14ac:dyDescent="0.2">
      <c r="A124" s="821" t="s">
        <v>6449</v>
      </c>
      <c r="B124" s="822" t="s">
        <v>6450</v>
      </c>
      <c r="C124" s="822" t="s">
        <v>5735</v>
      </c>
      <c r="D124" s="822" t="s">
        <v>6531</v>
      </c>
      <c r="E124" s="822" t="s">
        <v>6532</v>
      </c>
      <c r="F124" s="831">
        <v>3</v>
      </c>
      <c r="G124" s="831">
        <v>1686</v>
      </c>
      <c r="H124" s="831">
        <v>0.74866785079928955</v>
      </c>
      <c r="I124" s="831">
        <v>562</v>
      </c>
      <c r="J124" s="831">
        <v>4</v>
      </c>
      <c r="K124" s="831">
        <v>2252</v>
      </c>
      <c r="L124" s="831">
        <v>1</v>
      </c>
      <c r="M124" s="831">
        <v>563</v>
      </c>
      <c r="N124" s="831">
        <v>4</v>
      </c>
      <c r="O124" s="831">
        <v>2256</v>
      </c>
      <c r="P124" s="827">
        <v>1.0017761989342806</v>
      </c>
      <c r="Q124" s="832">
        <v>564</v>
      </c>
    </row>
    <row r="125" spans="1:17" ht="14.45" customHeight="1" x14ac:dyDescent="0.2">
      <c r="A125" s="821" t="s">
        <v>6449</v>
      </c>
      <c r="B125" s="822" t="s">
        <v>6450</v>
      </c>
      <c r="C125" s="822" t="s">
        <v>5735</v>
      </c>
      <c r="D125" s="822" t="s">
        <v>6533</v>
      </c>
      <c r="E125" s="822" t="s">
        <v>6534</v>
      </c>
      <c r="F125" s="831"/>
      <c r="G125" s="831"/>
      <c r="H125" s="831"/>
      <c r="I125" s="831"/>
      <c r="J125" s="831"/>
      <c r="K125" s="831"/>
      <c r="L125" s="831"/>
      <c r="M125" s="831"/>
      <c r="N125" s="831">
        <v>4</v>
      </c>
      <c r="O125" s="831">
        <v>696</v>
      </c>
      <c r="P125" s="827"/>
      <c r="Q125" s="832">
        <v>174</v>
      </c>
    </row>
    <row r="126" spans="1:17" ht="14.45" customHeight="1" x14ac:dyDescent="0.2">
      <c r="A126" s="821" t="s">
        <v>6449</v>
      </c>
      <c r="B126" s="822" t="s">
        <v>6450</v>
      </c>
      <c r="C126" s="822" t="s">
        <v>5735</v>
      </c>
      <c r="D126" s="822" t="s">
        <v>6535</v>
      </c>
      <c r="E126" s="822" t="s">
        <v>6536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203</v>
      </c>
      <c r="P126" s="827"/>
      <c r="Q126" s="832">
        <v>203</v>
      </c>
    </row>
    <row r="127" spans="1:17" ht="14.45" customHeight="1" x14ac:dyDescent="0.2">
      <c r="A127" s="821" t="s">
        <v>6449</v>
      </c>
      <c r="B127" s="822" t="s">
        <v>6450</v>
      </c>
      <c r="C127" s="822" t="s">
        <v>5735</v>
      </c>
      <c r="D127" s="822" t="s">
        <v>6537</v>
      </c>
      <c r="E127" s="822" t="s">
        <v>6538</v>
      </c>
      <c r="F127" s="831">
        <v>1</v>
      </c>
      <c r="G127" s="831">
        <v>133</v>
      </c>
      <c r="H127" s="831">
        <v>0.9925373134328358</v>
      </c>
      <c r="I127" s="831">
        <v>133</v>
      </c>
      <c r="J127" s="831">
        <v>1</v>
      </c>
      <c r="K127" s="831">
        <v>134</v>
      </c>
      <c r="L127" s="831">
        <v>1</v>
      </c>
      <c r="M127" s="831">
        <v>134</v>
      </c>
      <c r="N127" s="831">
        <v>4</v>
      </c>
      <c r="O127" s="831">
        <v>540</v>
      </c>
      <c r="P127" s="827">
        <v>4.0298507462686564</v>
      </c>
      <c r="Q127" s="832">
        <v>135</v>
      </c>
    </row>
    <row r="128" spans="1:17" ht="14.45" customHeight="1" x14ac:dyDescent="0.2">
      <c r="A128" s="821" t="s">
        <v>6449</v>
      </c>
      <c r="B128" s="822" t="s">
        <v>6450</v>
      </c>
      <c r="C128" s="822" t="s">
        <v>5735</v>
      </c>
      <c r="D128" s="822" t="s">
        <v>6539</v>
      </c>
      <c r="E128" s="822" t="s">
        <v>6540</v>
      </c>
      <c r="F128" s="831">
        <v>4</v>
      </c>
      <c r="G128" s="831">
        <v>716</v>
      </c>
      <c r="H128" s="831">
        <v>2</v>
      </c>
      <c r="I128" s="831">
        <v>179</v>
      </c>
      <c r="J128" s="831">
        <v>2</v>
      </c>
      <c r="K128" s="831">
        <v>358</v>
      </c>
      <c r="L128" s="831">
        <v>1</v>
      </c>
      <c r="M128" s="831">
        <v>179</v>
      </c>
      <c r="N128" s="831">
        <v>7</v>
      </c>
      <c r="O128" s="831">
        <v>1260</v>
      </c>
      <c r="P128" s="827">
        <v>3.5195530726256985</v>
      </c>
      <c r="Q128" s="832">
        <v>180</v>
      </c>
    </row>
    <row r="129" spans="1:17" ht="14.45" customHeight="1" x14ac:dyDescent="0.2">
      <c r="A129" s="821" t="s">
        <v>6449</v>
      </c>
      <c r="B129" s="822" t="s">
        <v>6450</v>
      </c>
      <c r="C129" s="822" t="s">
        <v>5735</v>
      </c>
      <c r="D129" s="822" t="s">
        <v>6541</v>
      </c>
      <c r="E129" s="822" t="s">
        <v>6542</v>
      </c>
      <c r="F129" s="831">
        <v>1</v>
      </c>
      <c r="G129" s="831">
        <v>414</v>
      </c>
      <c r="H129" s="831">
        <v>0.49879518072289158</v>
      </c>
      <c r="I129" s="831">
        <v>414</v>
      </c>
      <c r="J129" s="831">
        <v>2</v>
      </c>
      <c r="K129" s="831">
        <v>830</v>
      </c>
      <c r="L129" s="831">
        <v>1</v>
      </c>
      <c r="M129" s="831">
        <v>415</v>
      </c>
      <c r="N129" s="831"/>
      <c r="O129" s="831"/>
      <c r="P129" s="827"/>
      <c r="Q129" s="832"/>
    </row>
    <row r="130" spans="1:17" ht="14.45" customHeight="1" x14ac:dyDescent="0.2">
      <c r="A130" s="821" t="s">
        <v>6449</v>
      </c>
      <c r="B130" s="822" t="s">
        <v>6450</v>
      </c>
      <c r="C130" s="822" t="s">
        <v>5735</v>
      </c>
      <c r="D130" s="822" t="s">
        <v>6543</v>
      </c>
      <c r="E130" s="822" t="s">
        <v>6544</v>
      </c>
      <c r="F130" s="831">
        <v>46</v>
      </c>
      <c r="G130" s="831">
        <v>43286</v>
      </c>
      <c r="H130" s="831">
        <v>0.56729836701528136</v>
      </c>
      <c r="I130" s="831">
        <v>941</v>
      </c>
      <c r="J130" s="831">
        <v>81</v>
      </c>
      <c r="K130" s="831">
        <v>76302</v>
      </c>
      <c r="L130" s="831">
        <v>1</v>
      </c>
      <c r="M130" s="831">
        <v>942</v>
      </c>
      <c r="N130" s="831">
        <v>84</v>
      </c>
      <c r="O130" s="831">
        <v>79212</v>
      </c>
      <c r="P130" s="827">
        <v>1.0381379256113863</v>
      </c>
      <c r="Q130" s="832">
        <v>943</v>
      </c>
    </row>
    <row r="131" spans="1:17" ht="14.45" customHeight="1" x14ac:dyDescent="0.2">
      <c r="A131" s="821" t="s">
        <v>6449</v>
      </c>
      <c r="B131" s="822" t="s">
        <v>6450</v>
      </c>
      <c r="C131" s="822" t="s">
        <v>5735</v>
      </c>
      <c r="D131" s="822" t="s">
        <v>6545</v>
      </c>
      <c r="E131" s="822" t="s">
        <v>6546</v>
      </c>
      <c r="F131" s="831">
        <v>1</v>
      </c>
      <c r="G131" s="831">
        <v>396</v>
      </c>
      <c r="H131" s="831">
        <v>0.9974811083123426</v>
      </c>
      <c r="I131" s="831">
        <v>396</v>
      </c>
      <c r="J131" s="831">
        <v>1</v>
      </c>
      <c r="K131" s="831">
        <v>397</v>
      </c>
      <c r="L131" s="831">
        <v>1</v>
      </c>
      <c r="M131" s="831">
        <v>397</v>
      </c>
      <c r="N131" s="831"/>
      <c r="O131" s="831"/>
      <c r="P131" s="827"/>
      <c r="Q131" s="832"/>
    </row>
    <row r="132" spans="1:17" ht="14.45" customHeight="1" x14ac:dyDescent="0.2">
      <c r="A132" s="821" t="s">
        <v>6449</v>
      </c>
      <c r="B132" s="822" t="s">
        <v>6450</v>
      </c>
      <c r="C132" s="822" t="s">
        <v>5735</v>
      </c>
      <c r="D132" s="822" t="s">
        <v>6547</v>
      </c>
      <c r="E132" s="822" t="s">
        <v>6548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312</v>
      </c>
      <c r="P132" s="827"/>
      <c r="Q132" s="832">
        <v>312</v>
      </c>
    </row>
    <row r="133" spans="1:17" ht="14.45" customHeight="1" x14ac:dyDescent="0.2">
      <c r="A133" s="821" t="s">
        <v>6449</v>
      </c>
      <c r="B133" s="822" t="s">
        <v>6450</v>
      </c>
      <c r="C133" s="822" t="s">
        <v>5735</v>
      </c>
      <c r="D133" s="822" t="s">
        <v>6549</v>
      </c>
      <c r="E133" s="822" t="s">
        <v>6550</v>
      </c>
      <c r="F133" s="831"/>
      <c r="G133" s="831"/>
      <c r="H133" s="831"/>
      <c r="I133" s="831"/>
      <c r="J133" s="831">
        <v>1</v>
      </c>
      <c r="K133" s="831">
        <v>89</v>
      </c>
      <c r="L133" s="831">
        <v>1</v>
      </c>
      <c r="M133" s="831">
        <v>89</v>
      </c>
      <c r="N133" s="831"/>
      <c r="O133" s="831"/>
      <c r="P133" s="827"/>
      <c r="Q133" s="832"/>
    </row>
    <row r="134" spans="1:17" ht="14.45" customHeight="1" x14ac:dyDescent="0.2">
      <c r="A134" s="821" t="s">
        <v>6449</v>
      </c>
      <c r="B134" s="822" t="s">
        <v>6450</v>
      </c>
      <c r="C134" s="822" t="s">
        <v>5735</v>
      </c>
      <c r="D134" s="822" t="s">
        <v>6551</v>
      </c>
      <c r="E134" s="822" t="s">
        <v>6552</v>
      </c>
      <c r="F134" s="831">
        <v>611</v>
      </c>
      <c r="G134" s="831">
        <v>18330</v>
      </c>
      <c r="H134" s="831">
        <v>0.93855606758832566</v>
      </c>
      <c r="I134" s="831">
        <v>30</v>
      </c>
      <c r="J134" s="831">
        <v>651</v>
      </c>
      <c r="K134" s="831">
        <v>19530</v>
      </c>
      <c r="L134" s="831">
        <v>1</v>
      </c>
      <c r="M134" s="831">
        <v>30</v>
      </c>
      <c r="N134" s="831">
        <v>831</v>
      </c>
      <c r="O134" s="831">
        <v>25761</v>
      </c>
      <c r="P134" s="827">
        <v>1.319047619047619</v>
      </c>
      <c r="Q134" s="832">
        <v>31</v>
      </c>
    </row>
    <row r="135" spans="1:17" ht="14.45" customHeight="1" x14ac:dyDescent="0.2">
      <c r="A135" s="821" t="s">
        <v>6449</v>
      </c>
      <c r="B135" s="822" t="s">
        <v>6450</v>
      </c>
      <c r="C135" s="822" t="s">
        <v>5735</v>
      </c>
      <c r="D135" s="822" t="s">
        <v>6553</v>
      </c>
      <c r="E135" s="822" t="s">
        <v>6554</v>
      </c>
      <c r="F135" s="831"/>
      <c r="G135" s="831"/>
      <c r="H135" s="831"/>
      <c r="I135" s="831"/>
      <c r="J135" s="831">
        <v>8</v>
      </c>
      <c r="K135" s="831">
        <v>400</v>
      </c>
      <c r="L135" s="831">
        <v>1</v>
      </c>
      <c r="M135" s="831">
        <v>50</v>
      </c>
      <c r="N135" s="831">
        <v>6</v>
      </c>
      <c r="O135" s="831">
        <v>300</v>
      </c>
      <c r="P135" s="827">
        <v>0.75</v>
      </c>
      <c r="Q135" s="832">
        <v>50</v>
      </c>
    </row>
    <row r="136" spans="1:17" ht="14.45" customHeight="1" x14ac:dyDescent="0.2">
      <c r="A136" s="821" t="s">
        <v>6449</v>
      </c>
      <c r="B136" s="822" t="s">
        <v>6450</v>
      </c>
      <c r="C136" s="822" t="s">
        <v>5735</v>
      </c>
      <c r="D136" s="822" t="s">
        <v>6555</v>
      </c>
      <c r="E136" s="822" t="s">
        <v>6556</v>
      </c>
      <c r="F136" s="831">
        <v>22</v>
      </c>
      <c r="G136" s="831">
        <v>264</v>
      </c>
      <c r="H136" s="831">
        <v>0.52071005917159763</v>
      </c>
      <c r="I136" s="831">
        <v>12</v>
      </c>
      <c r="J136" s="831">
        <v>39</v>
      </c>
      <c r="K136" s="831">
        <v>507</v>
      </c>
      <c r="L136" s="831">
        <v>1</v>
      </c>
      <c r="M136" s="831">
        <v>13</v>
      </c>
      <c r="N136" s="831">
        <v>67</v>
      </c>
      <c r="O136" s="831">
        <v>871</v>
      </c>
      <c r="P136" s="827">
        <v>1.7179487179487178</v>
      </c>
      <c r="Q136" s="832">
        <v>13</v>
      </c>
    </row>
    <row r="137" spans="1:17" ht="14.45" customHeight="1" x14ac:dyDescent="0.2">
      <c r="A137" s="821" t="s">
        <v>6449</v>
      </c>
      <c r="B137" s="822" t="s">
        <v>6450</v>
      </c>
      <c r="C137" s="822" t="s">
        <v>5735</v>
      </c>
      <c r="D137" s="822" t="s">
        <v>6557</v>
      </c>
      <c r="E137" s="822" t="s">
        <v>6558</v>
      </c>
      <c r="F137" s="831">
        <v>37</v>
      </c>
      <c r="G137" s="831">
        <v>6771</v>
      </c>
      <c r="H137" s="831">
        <v>0.75099822537710736</v>
      </c>
      <c r="I137" s="831">
        <v>183</v>
      </c>
      <c r="J137" s="831">
        <v>49</v>
      </c>
      <c r="K137" s="831">
        <v>9016</v>
      </c>
      <c r="L137" s="831">
        <v>1</v>
      </c>
      <c r="M137" s="831">
        <v>184</v>
      </c>
      <c r="N137" s="831">
        <v>47</v>
      </c>
      <c r="O137" s="831">
        <v>8695</v>
      </c>
      <c r="P137" s="827">
        <v>0.96439662821650396</v>
      </c>
      <c r="Q137" s="832">
        <v>185</v>
      </c>
    </row>
    <row r="138" spans="1:17" ht="14.45" customHeight="1" x14ac:dyDescent="0.2">
      <c r="A138" s="821" t="s">
        <v>6449</v>
      </c>
      <c r="B138" s="822" t="s">
        <v>6450</v>
      </c>
      <c r="C138" s="822" t="s">
        <v>5735</v>
      </c>
      <c r="D138" s="822" t="s">
        <v>6559</v>
      </c>
      <c r="E138" s="822" t="s">
        <v>6560</v>
      </c>
      <c r="F138" s="831">
        <v>44</v>
      </c>
      <c r="G138" s="831">
        <v>3212</v>
      </c>
      <c r="H138" s="831">
        <v>1.2222222222222223</v>
      </c>
      <c r="I138" s="831">
        <v>73</v>
      </c>
      <c r="J138" s="831">
        <v>36</v>
      </c>
      <c r="K138" s="831">
        <v>2628</v>
      </c>
      <c r="L138" s="831">
        <v>1</v>
      </c>
      <c r="M138" s="831">
        <v>73</v>
      </c>
      <c r="N138" s="831">
        <v>58</v>
      </c>
      <c r="O138" s="831">
        <v>4292</v>
      </c>
      <c r="P138" s="827">
        <v>1.6331811263318112</v>
      </c>
      <c r="Q138" s="832">
        <v>74</v>
      </c>
    </row>
    <row r="139" spans="1:17" ht="14.45" customHeight="1" x14ac:dyDescent="0.2">
      <c r="A139" s="821" t="s">
        <v>6449</v>
      </c>
      <c r="B139" s="822" t="s">
        <v>6450</v>
      </c>
      <c r="C139" s="822" t="s">
        <v>5735</v>
      </c>
      <c r="D139" s="822" t="s">
        <v>6561</v>
      </c>
      <c r="E139" s="822" t="s">
        <v>6562</v>
      </c>
      <c r="F139" s="831">
        <v>24</v>
      </c>
      <c r="G139" s="831">
        <v>4416</v>
      </c>
      <c r="H139" s="831">
        <v>0.56833976833976829</v>
      </c>
      <c r="I139" s="831">
        <v>184</v>
      </c>
      <c r="J139" s="831">
        <v>42</v>
      </c>
      <c r="K139" s="831">
        <v>7770</v>
      </c>
      <c r="L139" s="831">
        <v>1</v>
      </c>
      <c r="M139" s="831">
        <v>185</v>
      </c>
      <c r="N139" s="831">
        <v>37</v>
      </c>
      <c r="O139" s="831">
        <v>6882</v>
      </c>
      <c r="P139" s="827">
        <v>0.88571428571428568</v>
      </c>
      <c r="Q139" s="832">
        <v>186</v>
      </c>
    </row>
    <row r="140" spans="1:17" ht="14.45" customHeight="1" x14ac:dyDescent="0.2">
      <c r="A140" s="821" t="s">
        <v>6449</v>
      </c>
      <c r="B140" s="822" t="s">
        <v>6450</v>
      </c>
      <c r="C140" s="822" t="s">
        <v>5735</v>
      </c>
      <c r="D140" s="822" t="s">
        <v>6563</v>
      </c>
      <c r="E140" s="822" t="s">
        <v>6564</v>
      </c>
      <c r="F140" s="831">
        <v>2407</v>
      </c>
      <c r="G140" s="831">
        <v>358643</v>
      </c>
      <c r="H140" s="831">
        <v>1.0191616936629724</v>
      </c>
      <c r="I140" s="831">
        <v>149</v>
      </c>
      <c r="J140" s="831">
        <v>2346</v>
      </c>
      <c r="K140" s="831">
        <v>351900</v>
      </c>
      <c r="L140" s="831">
        <v>1</v>
      </c>
      <c r="M140" s="831">
        <v>150</v>
      </c>
      <c r="N140" s="831">
        <v>2627</v>
      </c>
      <c r="O140" s="831">
        <v>394050</v>
      </c>
      <c r="P140" s="827">
        <v>1.1197783461210571</v>
      </c>
      <c r="Q140" s="832">
        <v>150</v>
      </c>
    </row>
    <row r="141" spans="1:17" ht="14.45" customHeight="1" x14ac:dyDescent="0.2">
      <c r="A141" s="821" t="s">
        <v>6449</v>
      </c>
      <c r="B141" s="822" t="s">
        <v>6450</v>
      </c>
      <c r="C141" s="822" t="s">
        <v>5735</v>
      </c>
      <c r="D141" s="822" t="s">
        <v>6565</v>
      </c>
      <c r="E141" s="822" t="s">
        <v>6566</v>
      </c>
      <c r="F141" s="831">
        <v>619</v>
      </c>
      <c r="G141" s="831">
        <v>18570</v>
      </c>
      <c r="H141" s="831">
        <v>0.93787878787878787</v>
      </c>
      <c r="I141" s="831">
        <v>30</v>
      </c>
      <c r="J141" s="831">
        <v>660</v>
      </c>
      <c r="K141" s="831">
        <v>19800</v>
      </c>
      <c r="L141" s="831">
        <v>1</v>
      </c>
      <c r="M141" s="831">
        <v>30</v>
      </c>
      <c r="N141" s="831">
        <v>838</v>
      </c>
      <c r="O141" s="831">
        <v>25978</v>
      </c>
      <c r="P141" s="827">
        <v>1.3120202020202021</v>
      </c>
      <c r="Q141" s="832">
        <v>31</v>
      </c>
    </row>
    <row r="142" spans="1:17" ht="14.45" customHeight="1" x14ac:dyDescent="0.2">
      <c r="A142" s="821" t="s">
        <v>6449</v>
      </c>
      <c r="B142" s="822" t="s">
        <v>6450</v>
      </c>
      <c r="C142" s="822" t="s">
        <v>5735</v>
      </c>
      <c r="D142" s="822" t="s">
        <v>6567</v>
      </c>
      <c r="E142" s="822" t="s">
        <v>6568</v>
      </c>
      <c r="F142" s="831">
        <v>550</v>
      </c>
      <c r="G142" s="831">
        <v>17050</v>
      </c>
      <c r="H142" s="831">
        <v>0.97864768683274017</v>
      </c>
      <c r="I142" s="831">
        <v>31</v>
      </c>
      <c r="J142" s="831">
        <v>562</v>
      </c>
      <c r="K142" s="831">
        <v>17422</v>
      </c>
      <c r="L142" s="831">
        <v>1</v>
      </c>
      <c r="M142" s="831">
        <v>31</v>
      </c>
      <c r="N142" s="831">
        <v>748</v>
      </c>
      <c r="O142" s="831">
        <v>23188</v>
      </c>
      <c r="P142" s="827">
        <v>1.3309608540925266</v>
      </c>
      <c r="Q142" s="832">
        <v>31</v>
      </c>
    </row>
    <row r="143" spans="1:17" ht="14.45" customHeight="1" x14ac:dyDescent="0.2">
      <c r="A143" s="821" t="s">
        <v>6449</v>
      </c>
      <c r="B143" s="822" t="s">
        <v>6450</v>
      </c>
      <c r="C143" s="822" t="s">
        <v>5735</v>
      </c>
      <c r="D143" s="822" t="s">
        <v>6569</v>
      </c>
      <c r="E143" s="822" t="s">
        <v>6570</v>
      </c>
      <c r="F143" s="831">
        <v>577</v>
      </c>
      <c r="G143" s="831">
        <v>15579</v>
      </c>
      <c r="H143" s="831">
        <v>0.95272749510763211</v>
      </c>
      <c r="I143" s="831">
        <v>27</v>
      </c>
      <c r="J143" s="831">
        <v>584</v>
      </c>
      <c r="K143" s="831">
        <v>16352</v>
      </c>
      <c r="L143" s="831">
        <v>1</v>
      </c>
      <c r="M143" s="831">
        <v>28</v>
      </c>
      <c r="N143" s="831">
        <v>762</v>
      </c>
      <c r="O143" s="831">
        <v>21336</v>
      </c>
      <c r="P143" s="827">
        <v>1.3047945205479452</v>
      </c>
      <c r="Q143" s="832">
        <v>28</v>
      </c>
    </row>
    <row r="144" spans="1:17" ht="14.45" customHeight="1" x14ac:dyDescent="0.2">
      <c r="A144" s="821" t="s">
        <v>6449</v>
      </c>
      <c r="B144" s="822" t="s">
        <v>6450</v>
      </c>
      <c r="C144" s="822" t="s">
        <v>5735</v>
      </c>
      <c r="D144" s="822" t="s">
        <v>6571</v>
      </c>
      <c r="E144" s="822" t="s">
        <v>6572</v>
      </c>
      <c r="F144" s="831">
        <v>22</v>
      </c>
      <c r="G144" s="831">
        <v>5632</v>
      </c>
      <c r="H144" s="831">
        <v>1.4609597924773021</v>
      </c>
      <c r="I144" s="831">
        <v>256</v>
      </c>
      <c r="J144" s="831">
        <v>15</v>
      </c>
      <c r="K144" s="831">
        <v>3855</v>
      </c>
      <c r="L144" s="831">
        <v>1</v>
      </c>
      <c r="M144" s="831">
        <v>257</v>
      </c>
      <c r="N144" s="831">
        <v>23</v>
      </c>
      <c r="O144" s="831">
        <v>5934</v>
      </c>
      <c r="P144" s="827">
        <v>1.5392996108949417</v>
      </c>
      <c r="Q144" s="832">
        <v>258</v>
      </c>
    </row>
    <row r="145" spans="1:17" ht="14.45" customHeight="1" x14ac:dyDescent="0.2">
      <c r="A145" s="821" t="s">
        <v>6449</v>
      </c>
      <c r="B145" s="822" t="s">
        <v>6450</v>
      </c>
      <c r="C145" s="822" t="s">
        <v>5735</v>
      </c>
      <c r="D145" s="822" t="s">
        <v>6573</v>
      </c>
      <c r="E145" s="822" t="s">
        <v>6574</v>
      </c>
      <c r="F145" s="831">
        <v>3</v>
      </c>
      <c r="G145" s="831">
        <v>489</v>
      </c>
      <c r="H145" s="831"/>
      <c r="I145" s="831">
        <v>163</v>
      </c>
      <c r="J145" s="831"/>
      <c r="K145" s="831"/>
      <c r="L145" s="831"/>
      <c r="M145" s="831"/>
      <c r="N145" s="831">
        <v>4</v>
      </c>
      <c r="O145" s="831">
        <v>656</v>
      </c>
      <c r="P145" s="827"/>
      <c r="Q145" s="832">
        <v>164</v>
      </c>
    </row>
    <row r="146" spans="1:17" ht="14.45" customHeight="1" x14ac:dyDescent="0.2">
      <c r="A146" s="821" t="s">
        <v>6449</v>
      </c>
      <c r="B146" s="822" t="s">
        <v>6450</v>
      </c>
      <c r="C146" s="822" t="s">
        <v>5735</v>
      </c>
      <c r="D146" s="822" t="s">
        <v>6575</v>
      </c>
      <c r="E146" s="822" t="s">
        <v>6576</v>
      </c>
      <c r="F146" s="831">
        <v>1759</v>
      </c>
      <c r="G146" s="831">
        <v>38698</v>
      </c>
      <c r="H146" s="831">
        <v>1.0296950667872917</v>
      </c>
      <c r="I146" s="831">
        <v>22</v>
      </c>
      <c r="J146" s="831">
        <v>1634</v>
      </c>
      <c r="K146" s="831">
        <v>37582</v>
      </c>
      <c r="L146" s="831">
        <v>1</v>
      </c>
      <c r="M146" s="831">
        <v>23</v>
      </c>
      <c r="N146" s="831">
        <v>1725</v>
      </c>
      <c r="O146" s="831">
        <v>39675</v>
      </c>
      <c r="P146" s="827">
        <v>1.0556915544675642</v>
      </c>
      <c r="Q146" s="832">
        <v>23</v>
      </c>
    </row>
    <row r="147" spans="1:17" ht="14.45" customHeight="1" x14ac:dyDescent="0.2">
      <c r="A147" s="821" t="s">
        <v>6449</v>
      </c>
      <c r="B147" s="822" t="s">
        <v>6450</v>
      </c>
      <c r="C147" s="822" t="s">
        <v>5735</v>
      </c>
      <c r="D147" s="822" t="s">
        <v>6577</v>
      </c>
      <c r="E147" s="822" t="s">
        <v>6578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882</v>
      </c>
      <c r="P147" s="827"/>
      <c r="Q147" s="832">
        <v>882</v>
      </c>
    </row>
    <row r="148" spans="1:17" ht="14.45" customHeight="1" x14ac:dyDescent="0.2">
      <c r="A148" s="821" t="s">
        <v>6449</v>
      </c>
      <c r="B148" s="822" t="s">
        <v>6450</v>
      </c>
      <c r="C148" s="822" t="s">
        <v>5735</v>
      </c>
      <c r="D148" s="822" t="s">
        <v>6579</v>
      </c>
      <c r="E148" s="822" t="s">
        <v>6580</v>
      </c>
      <c r="F148" s="831">
        <v>593</v>
      </c>
      <c r="G148" s="831">
        <v>14825</v>
      </c>
      <c r="H148" s="831">
        <v>0.93321163288430065</v>
      </c>
      <c r="I148" s="831">
        <v>25</v>
      </c>
      <c r="J148" s="831">
        <v>611</v>
      </c>
      <c r="K148" s="831">
        <v>15886</v>
      </c>
      <c r="L148" s="831">
        <v>1</v>
      </c>
      <c r="M148" s="831">
        <v>26</v>
      </c>
      <c r="N148" s="831">
        <v>796</v>
      </c>
      <c r="O148" s="831">
        <v>20696</v>
      </c>
      <c r="P148" s="827">
        <v>1.3027823240589198</v>
      </c>
      <c r="Q148" s="832">
        <v>26</v>
      </c>
    </row>
    <row r="149" spans="1:17" ht="14.45" customHeight="1" x14ac:dyDescent="0.2">
      <c r="A149" s="821" t="s">
        <v>6449</v>
      </c>
      <c r="B149" s="822" t="s">
        <v>6450</v>
      </c>
      <c r="C149" s="822" t="s">
        <v>5735</v>
      </c>
      <c r="D149" s="822" t="s">
        <v>6581</v>
      </c>
      <c r="E149" s="822" t="s">
        <v>6582</v>
      </c>
      <c r="F149" s="831">
        <v>523</v>
      </c>
      <c r="G149" s="831">
        <v>17259</v>
      </c>
      <c r="H149" s="831">
        <v>1.0057692307692307</v>
      </c>
      <c r="I149" s="831">
        <v>33</v>
      </c>
      <c r="J149" s="831">
        <v>520</v>
      </c>
      <c r="K149" s="831">
        <v>17160</v>
      </c>
      <c r="L149" s="831">
        <v>1</v>
      </c>
      <c r="M149" s="831">
        <v>33</v>
      </c>
      <c r="N149" s="831">
        <v>695</v>
      </c>
      <c r="O149" s="831">
        <v>22935</v>
      </c>
      <c r="P149" s="827">
        <v>1.3365384615384615</v>
      </c>
      <c r="Q149" s="832">
        <v>33</v>
      </c>
    </row>
    <row r="150" spans="1:17" ht="14.45" customHeight="1" x14ac:dyDescent="0.2">
      <c r="A150" s="821" t="s">
        <v>6449</v>
      </c>
      <c r="B150" s="822" t="s">
        <v>6450</v>
      </c>
      <c r="C150" s="822" t="s">
        <v>5735</v>
      </c>
      <c r="D150" s="822" t="s">
        <v>6583</v>
      </c>
      <c r="E150" s="822" t="s">
        <v>6584</v>
      </c>
      <c r="F150" s="831">
        <v>5</v>
      </c>
      <c r="G150" s="831">
        <v>150</v>
      </c>
      <c r="H150" s="831">
        <v>1.25</v>
      </c>
      <c r="I150" s="831">
        <v>30</v>
      </c>
      <c r="J150" s="831">
        <v>4</v>
      </c>
      <c r="K150" s="831">
        <v>120</v>
      </c>
      <c r="L150" s="831">
        <v>1</v>
      </c>
      <c r="M150" s="831">
        <v>30</v>
      </c>
      <c r="N150" s="831">
        <v>9</v>
      </c>
      <c r="O150" s="831">
        <v>270</v>
      </c>
      <c r="P150" s="827">
        <v>2.25</v>
      </c>
      <c r="Q150" s="832">
        <v>30</v>
      </c>
    </row>
    <row r="151" spans="1:17" ht="14.45" customHeight="1" x14ac:dyDescent="0.2">
      <c r="A151" s="821" t="s">
        <v>6449</v>
      </c>
      <c r="B151" s="822" t="s">
        <v>6450</v>
      </c>
      <c r="C151" s="822" t="s">
        <v>5735</v>
      </c>
      <c r="D151" s="822" t="s">
        <v>6585</v>
      </c>
      <c r="E151" s="822" t="s">
        <v>6586</v>
      </c>
      <c r="F151" s="831"/>
      <c r="G151" s="831"/>
      <c r="H151" s="831"/>
      <c r="I151" s="831"/>
      <c r="J151" s="831">
        <v>1</v>
      </c>
      <c r="K151" s="831">
        <v>204</v>
      </c>
      <c r="L151" s="831">
        <v>1</v>
      </c>
      <c r="M151" s="831">
        <v>204</v>
      </c>
      <c r="N151" s="831">
        <v>5</v>
      </c>
      <c r="O151" s="831">
        <v>1020</v>
      </c>
      <c r="P151" s="827">
        <v>5</v>
      </c>
      <c r="Q151" s="832">
        <v>204</v>
      </c>
    </row>
    <row r="152" spans="1:17" ht="14.45" customHeight="1" x14ac:dyDescent="0.2">
      <c r="A152" s="821" t="s">
        <v>6449</v>
      </c>
      <c r="B152" s="822" t="s">
        <v>6450</v>
      </c>
      <c r="C152" s="822" t="s">
        <v>5735</v>
      </c>
      <c r="D152" s="822" t="s">
        <v>6587</v>
      </c>
      <c r="E152" s="822" t="s">
        <v>6588</v>
      </c>
      <c r="F152" s="831">
        <v>18</v>
      </c>
      <c r="G152" s="831">
        <v>468</v>
      </c>
      <c r="H152" s="831">
        <v>1.125</v>
      </c>
      <c r="I152" s="831">
        <v>26</v>
      </c>
      <c r="J152" s="831">
        <v>16</v>
      </c>
      <c r="K152" s="831">
        <v>416</v>
      </c>
      <c r="L152" s="831">
        <v>1</v>
      </c>
      <c r="M152" s="831">
        <v>26</v>
      </c>
      <c r="N152" s="831">
        <v>20</v>
      </c>
      <c r="O152" s="831">
        <v>520</v>
      </c>
      <c r="P152" s="827">
        <v>1.25</v>
      </c>
      <c r="Q152" s="832">
        <v>26</v>
      </c>
    </row>
    <row r="153" spans="1:17" ht="14.45" customHeight="1" x14ac:dyDescent="0.2">
      <c r="A153" s="821" t="s">
        <v>6449</v>
      </c>
      <c r="B153" s="822" t="s">
        <v>6450</v>
      </c>
      <c r="C153" s="822" t="s">
        <v>5735</v>
      </c>
      <c r="D153" s="822" t="s">
        <v>6589</v>
      </c>
      <c r="E153" s="822" t="s">
        <v>6590</v>
      </c>
      <c r="F153" s="831">
        <v>38</v>
      </c>
      <c r="G153" s="831">
        <v>3192</v>
      </c>
      <c r="H153" s="831">
        <v>0.90476190476190477</v>
      </c>
      <c r="I153" s="831">
        <v>84</v>
      </c>
      <c r="J153" s="831">
        <v>42</v>
      </c>
      <c r="K153" s="831">
        <v>3528</v>
      </c>
      <c r="L153" s="831">
        <v>1</v>
      </c>
      <c r="M153" s="831">
        <v>84</v>
      </c>
      <c r="N153" s="831">
        <v>63</v>
      </c>
      <c r="O153" s="831">
        <v>5292</v>
      </c>
      <c r="P153" s="827">
        <v>1.5</v>
      </c>
      <c r="Q153" s="832">
        <v>84</v>
      </c>
    </row>
    <row r="154" spans="1:17" ht="14.45" customHeight="1" x14ac:dyDescent="0.2">
      <c r="A154" s="821" t="s">
        <v>6449</v>
      </c>
      <c r="B154" s="822" t="s">
        <v>6450</v>
      </c>
      <c r="C154" s="822" t="s">
        <v>5735</v>
      </c>
      <c r="D154" s="822" t="s">
        <v>6591</v>
      </c>
      <c r="E154" s="822" t="s">
        <v>6592</v>
      </c>
      <c r="F154" s="831">
        <v>42</v>
      </c>
      <c r="G154" s="831">
        <v>7392</v>
      </c>
      <c r="H154" s="831">
        <v>0.63276836158192096</v>
      </c>
      <c r="I154" s="831">
        <v>176</v>
      </c>
      <c r="J154" s="831">
        <v>66</v>
      </c>
      <c r="K154" s="831">
        <v>11682</v>
      </c>
      <c r="L154" s="831">
        <v>1</v>
      </c>
      <c r="M154" s="831">
        <v>177</v>
      </c>
      <c r="N154" s="831">
        <v>56</v>
      </c>
      <c r="O154" s="831">
        <v>9968</v>
      </c>
      <c r="P154" s="827">
        <v>0.85327854819380244</v>
      </c>
      <c r="Q154" s="832">
        <v>178</v>
      </c>
    </row>
    <row r="155" spans="1:17" ht="14.45" customHeight="1" x14ac:dyDescent="0.2">
      <c r="A155" s="821" t="s">
        <v>6449</v>
      </c>
      <c r="B155" s="822" t="s">
        <v>6450</v>
      </c>
      <c r="C155" s="822" t="s">
        <v>5735</v>
      </c>
      <c r="D155" s="822" t="s">
        <v>6593</v>
      </c>
      <c r="E155" s="822" t="s">
        <v>6594</v>
      </c>
      <c r="F155" s="831">
        <v>7</v>
      </c>
      <c r="G155" s="831">
        <v>1771</v>
      </c>
      <c r="H155" s="831">
        <v>2.3241469816272966</v>
      </c>
      <c r="I155" s="831">
        <v>253</v>
      </c>
      <c r="J155" s="831">
        <v>3</v>
      </c>
      <c r="K155" s="831">
        <v>762</v>
      </c>
      <c r="L155" s="831">
        <v>1</v>
      </c>
      <c r="M155" s="831">
        <v>254</v>
      </c>
      <c r="N155" s="831">
        <v>12</v>
      </c>
      <c r="O155" s="831">
        <v>3060</v>
      </c>
      <c r="P155" s="827">
        <v>4.015748031496063</v>
      </c>
      <c r="Q155" s="832">
        <v>255</v>
      </c>
    </row>
    <row r="156" spans="1:17" ht="14.45" customHeight="1" x14ac:dyDescent="0.2">
      <c r="A156" s="821" t="s">
        <v>6449</v>
      </c>
      <c r="B156" s="822" t="s">
        <v>6450</v>
      </c>
      <c r="C156" s="822" t="s">
        <v>5735</v>
      </c>
      <c r="D156" s="822" t="s">
        <v>6595</v>
      </c>
      <c r="E156" s="822" t="s">
        <v>6596</v>
      </c>
      <c r="F156" s="831">
        <v>1765</v>
      </c>
      <c r="G156" s="831">
        <v>26475</v>
      </c>
      <c r="H156" s="831">
        <v>1.0040579490291262</v>
      </c>
      <c r="I156" s="831">
        <v>15</v>
      </c>
      <c r="J156" s="831">
        <v>1648</v>
      </c>
      <c r="K156" s="831">
        <v>26368</v>
      </c>
      <c r="L156" s="831">
        <v>1</v>
      </c>
      <c r="M156" s="831">
        <v>16</v>
      </c>
      <c r="N156" s="831">
        <v>1734</v>
      </c>
      <c r="O156" s="831">
        <v>27744</v>
      </c>
      <c r="P156" s="827">
        <v>1.0521844660194175</v>
      </c>
      <c r="Q156" s="832">
        <v>16</v>
      </c>
    </row>
    <row r="157" spans="1:17" ht="14.45" customHeight="1" x14ac:dyDescent="0.2">
      <c r="A157" s="821" t="s">
        <v>6449</v>
      </c>
      <c r="B157" s="822" t="s">
        <v>6450</v>
      </c>
      <c r="C157" s="822" t="s">
        <v>5735</v>
      </c>
      <c r="D157" s="822" t="s">
        <v>6597</v>
      </c>
      <c r="E157" s="822" t="s">
        <v>6598</v>
      </c>
      <c r="F157" s="831">
        <v>528</v>
      </c>
      <c r="G157" s="831">
        <v>12144</v>
      </c>
      <c r="H157" s="831">
        <v>0.99435028248587576</v>
      </c>
      <c r="I157" s="831">
        <v>23</v>
      </c>
      <c r="J157" s="831">
        <v>531</v>
      </c>
      <c r="K157" s="831">
        <v>12213</v>
      </c>
      <c r="L157" s="831">
        <v>1</v>
      </c>
      <c r="M157" s="831">
        <v>23</v>
      </c>
      <c r="N157" s="831">
        <v>701</v>
      </c>
      <c r="O157" s="831">
        <v>16123</v>
      </c>
      <c r="P157" s="827">
        <v>1.32015065913371</v>
      </c>
      <c r="Q157" s="832">
        <v>23</v>
      </c>
    </row>
    <row r="158" spans="1:17" ht="14.45" customHeight="1" x14ac:dyDescent="0.2">
      <c r="A158" s="821" t="s">
        <v>6449</v>
      </c>
      <c r="B158" s="822" t="s">
        <v>6450</v>
      </c>
      <c r="C158" s="822" t="s">
        <v>5735</v>
      </c>
      <c r="D158" s="822" t="s">
        <v>6599</v>
      </c>
      <c r="E158" s="822" t="s">
        <v>6600</v>
      </c>
      <c r="F158" s="831">
        <v>5</v>
      </c>
      <c r="G158" s="831">
        <v>1260</v>
      </c>
      <c r="H158" s="831">
        <v>1.6600790513833992</v>
      </c>
      <c r="I158" s="831">
        <v>252</v>
      </c>
      <c r="J158" s="831">
        <v>3</v>
      </c>
      <c r="K158" s="831">
        <v>759</v>
      </c>
      <c r="L158" s="831">
        <v>1</v>
      </c>
      <c r="M158" s="831">
        <v>253</v>
      </c>
      <c r="N158" s="831">
        <v>9</v>
      </c>
      <c r="O158" s="831">
        <v>2286</v>
      </c>
      <c r="P158" s="827">
        <v>3.0118577075098814</v>
      </c>
      <c r="Q158" s="832">
        <v>254</v>
      </c>
    </row>
    <row r="159" spans="1:17" ht="14.45" customHeight="1" x14ac:dyDescent="0.2">
      <c r="A159" s="821" t="s">
        <v>6449</v>
      </c>
      <c r="B159" s="822" t="s">
        <v>6450</v>
      </c>
      <c r="C159" s="822" t="s">
        <v>5735</v>
      </c>
      <c r="D159" s="822" t="s">
        <v>6601</v>
      </c>
      <c r="E159" s="822" t="s">
        <v>6602</v>
      </c>
      <c r="F159" s="831">
        <v>9</v>
      </c>
      <c r="G159" s="831">
        <v>333</v>
      </c>
      <c r="H159" s="831">
        <v>0.40909090909090912</v>
      </c>
      <c r="I159" s="831">
        <v>37</v>
      </c>
      <c r="J159" s="831">
        <v>22</v>
      </c>
      <c r="K159" s="831">
        <v>814</v>
      </c>
      <c r="L159" s="831">
        <v>1</v>
      </c>
      <c r="M159" s="831">
        <v>37</v>
      </c>
      <c r="N159" s="831">
        <v>36</v>
      </c>
      <c r="O159" s="831">
        <v>1332</v>
      </c>
      <c r="P159" s="827">
        <v>1.6363636363636365</v>
      </c>
      <c r="Q159" s="832">
        <v>37</v>
      </c>
    </row>
    <row r="160" spans="1:17" ht="14.45" customHeight="1" x14ac:dyDescent="0.2">
      <c r="A160" s="821" t="s">
        <v>6449</v>
      </c>
      <c r="B160" s="822" t="s">
        <v>6450</v>
      </c>
      <c r="C160" s="822" t="s">
        <v>5735</v>
      </c>
      <c r="D160" s="822" t="s">
        <v>6603</v>
      </c>
      <c r="E160" s="822" t="s">
        <v>6604</v>
      </c>
      <c r="F160" s="831">
        <v>589</v>
      </c>
      <c r="G160" s="831">
        <v>13547</v>
      </c>
      <c r="H160" s="831">
        <v>0.971947194719472</v>
      </c>
      <c r="I160" s="831">
        <v>23</v>
      </c>
      <c r="J160" s="831">
        <v>606</v>
      </c>
      <c r="K160" s="831">
        <v>13938</v>
      </c>
      <c r="L160" s="831">
        <v>1</v>
      </c>
      <c r="M160" s="831">
        <v>23</v>
      </c>
      <c r="N160" s="831">
        <v>781</v>
      </c>
      <c r="O160" s="831">
        <v>17963</v>
      </c>
      <c r="P160" s="827">
        <v>1.2887788778877889</v>
      </c>
      <c r="Q160" s="832">
        <v>23</v>
      </c>
    </row>
    <row r="161" spans="1:17" ht="14.45" customHeight="1" x14ac:dyDescent="0.2">
      <c r="A161" s="821" t="s">
        <v>6449</v>
      </c>
      <c r="B161" s="822" t="s">
        <v>6450</v>
      </c>
      <c r="C161" s="822" t="s">
        <v>5735</v>
      </c>
      <c r="D161" s="822" t="s">
        <v>6605</v>
      </c>
      <c r="E161" s="822" t="s">
        <v>6606</v>
      </c>
      <c r="F161" s="831">
        <v>3</v>
      </c>
      <c r="G161" s="831">
        <v>513</v>
      </c>
      <c r="H161" s="831">
        <v>1</v>
      </c>
      <c r="I161" s="831">
        <v>171</v>
      </c>
      <c r="J161" s="831">
        <v>3</v>
      </c>
      <c r="K161" s="831">
        <v>513</v>
      </c>
      <c r="L161" s="831">
        <v>1</v>
      </c>
      <c r="M161" s="831">
        <v>171</v>
      </c>
      <c r="N161" s="831">
        <v>4</v>
      </c>
      <c r="O161" s="831">
        <v>684</v>
      </c>
      <c r="P161" s="827">
        <v>1.3333333333333333</v>
      </c>
      <c r="Q161" s="832">
        <v>171</v>
      </c>
    </row>
    <row r="162" spans="1:17" ht="14.45" customHeight="1" x14ac:dyDescent="0.2">
      <c r="A162" s="821" t="s">
        <v>6449</v>
      </c>
      <c r="B162" s="822" t="s">
        <v>6450</v>
      </c>
      <c r="C162" s="822" t="s">
        <v>5735</v>
      </c>
      <c r="D162" s="822" t="s">
        <v>6607</v>
      </c>
      <c r="E162" s="822" t="s">
        <v>6608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590</v>
      </c>
      <c r="P162" s="827"/>
      <c r="Q162" s="832">
        <v>590</v>
      </c>
    </row>
    <row r="163" spans="1:17" ht="14.45" customHeight="1" x14ac:dyDescent="0.2">
      <c r="A163" s="821" t="s">
        <v>6449</v>
      </c>
      <c r="B163" s="822" t="s">
        <v>6450</v>
      </c>
      <c r="C163" s="822" t="s">
        <v>5735</v>
      </c>
      <c r="D163" s="822" t="s">
        <v>6609</v>
      </c>
      <c r="E163" s="822" t="s">
        <v>6610</v>
      </c>
      <c r="F163" s="831">
        <v>1</v>
      </c>
      <c r="G163" s="831">
        <v>327</v>
      </c>
      <c r="H163" s="831">
        <v>0.99695121951219512</v>
      </c>
      <c r="I163" s="831">
        <v>327</v>
      </c>
      <c r="J163" s="831">
        <v>1</v>
      </c>
      <c r="K163" s="831">
        <v>328</v>
      </c>
      <c r="L163" s="831">
        <v>1</v>
      </c>
      <c r="M163" s="831">
        <v>328</v>
      </c>
      <c r="N163" s="831">
        <v>2</v>
      </c>
      <c r="O163" s="831">
        <v>658</v>
      </c>
      <c r="P163" s="827">
        <v>2.0060975609756095</v>
      </c>
      <c r="Q163" s="832">
        <v>329</v>
      </c>
    </row>
    <row r="164" spans="1:17" ht="14.45" customHeight="1" x14ac:dyDescent="0.2">
      <c r="A164" s="821" t="s">
        <v>6449</v>
      </c>
      <c r="B164" s="822" t="s">
        <v>6450</v>
      </c>
      <c r="C164" s="822" t="s">
        <v>5735</v>
      </c>
      <c r="D164" s="822" t="s">
        <v>6611</v>
      </c>
      <c r="E164" s="822" t="s">
        <v>6612</v>
      </c>
      <c r="F164" s="831">
        <v>215</v>
      </c>
      <c r="G164" s="831">
        <v>71165</v>
      </c>
      <c r="H164" s="831">
        <v>1.0238095238095237</v>
      </c>
      <c r="I164" s="831">
        <v>331</v>
      </c>
      <c r="J164" s="831">
        <v>210</v>
      </c>
      <c r="K164" s="831">
        <v>69510</v>
      </c>
      <c r="L164" s="831">
        <v>1</v>
      </c>
      <c r="M164" s="831">
        <v>331</v>
      </c>
      <c r="N164" s="831">
        <v>240</v>
      </c>
      <c r="O164" s="831">
        <v>79440</v>
      </c>
      <c r="P164" s="827">
        <v>1.1428571428571428</v>
      </c>
      <c r="Q164" s="832">
        <v>331</v>
      </c>
    </row>
    <row r="165" spans="1:17" ht="14.45" customHeight="1" x14ac:dyDescent="0.2">
      <c r="A165" s="821" t="s">
        <v>6449</v>
      </c>
      <c r="B165" s="822" t="s">
        <v>6450</v>
      </c>
      <c r="C165" s="822" t="s">
        <v>5735</v>
      </c>
      <c r="D165" s="822" t="s">
        <v>6613</v>
      </c>
      <c r="E165" s="822" t="s">
        <v>6614</v>
      </c>
      <c r="F165" s="831"/>
      <c r="G165" s="831"/>
      <c r="H165" s="831"/>
      <c r="I165" s="831"/>
      <c r="J165" s="831">
        <v>3</v>
      </c>
      <c r="K165" s="831">
        <v>831</v>
      </c>
      <c r="L165" s="831">
        <v>1</v>
      </c>
      <c r="M165" s="831">
        <v>277</v>
      </c>
      <c r="N165" s="831">
        <v>1</v>
      </c>
      <c r="O165" s="831">
        <v>277</v>
      </c>
      <c r="P165" s="827">
        <v>0.33333333333333331</v>
      </c>
      <c r="Q165" s="832">
        <v>277</v>
      </c>
    </row>
    <row r="166" spans="1:17" ht="14.45" customHeight="1" x14ac:dyDescent="0.2">
      <c r="A166" s="821" t="s">
        <v>6449</v>
      </c>
      <c r="B166" s="822" t="s">
        <v>6450</v>
      </c>
      <c r="C166" s="822" t="s">
        <v>5735</v>
      </c>
      <c r="D166" s="822" t="s">
        <v>6615</v>
      </c>
      <c r="E166" s="822" t="s">
        <v>6616</v>
      </c>
      <c r="F166" s="831">
        <v>537</v>
      </c>
      <c r="G166" s="831">
        <v>15573</v>
      </c>
      <c r="H166" s="831">
        <v>1.0151228733459357</v>
      </c>
      <c r="I166" s="831">
        <v>29</v>
      </c>
      <c r="J166" s="831">
        <v>529</v>
      </c>
      <c r="K166" s="831">
        <v>15341</v>
      </c>
      <c r="L166" s="831">
        <v>1</v>
      </c>
      <c r="M166" s="831">
        <v>29</v>
      </c>
      <c r="N166" s="831">
        <v>737</v>
      </c>
      <c r="O166" s="831">
        <v>21373</v>
      </c>
      <c r="P166" s="827">
        <v>1.3931947069943289</v>
      </c>
      <c r="Q166" s="832">
        <v>29</v>
      </c>
    </row>
    <row r="167" spans="1:17" ht="14.45" customHeight="1" x14ac:dyDescent="0.2">
      <c r="A167" s="821" t="s">
        <v>6449</v>
      </c>
      <c r="B167" s="822" t="s">
        <v>6450</v>
      </c>
      <c r="C167" s="822" t="s">
        <v>5735</v>
      </c>
      <c r="D167" s="822" t="s">
        <v>6617</v>
      </c>
      <c r="E167" s="822" t="s">
        <v>6618</v>
      </c>
      <c r="F167" s="831">
        <v>106</v>
      </c>
      <c r="G167" s="831">
        <v>18868</v>
      </c>
      <c r="H167" s="831">
        <v>3.1941764008803113</v>
      </c>
      <c r="I167" s="831">
        <v>178</v>
      </c>
      <c r="J167" s="831">
        <v>33</v>
      </c>
      <c r="K167" s="831">
        <v>5907</v>
      </c>
      <c r="L167" s="831">
        <v>1</v>
      </c>
      <c r="M167" s="831">
        <v>179</v>
      </c>
      <c r="N167" s="831">
        <v>74</v>
      </c>
      <c r="O167" s="831">
        <v>13246</v>
      </c>
      <c r="P167" s="827">
        <v>2.2424242424242422</v>
      </c>
      <c r="Q167" s="832">
        <v>179</v>
      </c>
    </row>
    <row r="168" spans="1:17" ht="14.45" customHeight="1" x14ac:dyDescent="0.2">
      <c r="A168" s="821" t="s">
        <v>6449</v>
      </c>
      <c r="B168" s="822" t="s">
        <v>6450</v>
      </c>
      <c r="C168" s="822" t="s">
        <v>5735</v>
      </c>
      <c r="D168" s="822" t="s">
        <v>6619</v>
      </c>
      <c r="E168" s="822" t="s">
        <v>4210</v>
      </c>
      <c r="F168" s="831">
        <v>2</v>
      </c>
      <c r="G168" s="831">
        <v>398</v>
      </c>
      <c r="H168" s="831"/>
      <c r="I168" s="831">
        <v>199</v>
      </c>
      <c r="J168" s="831"/>
      <c r="K168" s="831"/>
      <c r="L168" s="831"/>
      <c r="M168" s="831"/>
      <c r="N168" s="831">
        <v>2</v>
      </c>
      <c r="O168" s="831">
        <v>402</v>
      </c>
      <c r="P168" s="827"/>
      <c r="Q168" s="832">
        <v>201</v>
      </c>
    </row>
    <row r="169" spans="1:17" ht="14.45" customHeight="1" x14ac:dyDescent="0.2">
      <c r="A169" s="821" t="s">
        <v>6449</v>
      </c>
      <c r="B169" s="822" t="s">
        <v>6450</v>
      </c>
      <c r="C169" s="822" t="s">
        <v>5735</v>
      </c>
      <c r="D169" s="822" t="s">
        <v>6620</v>
      </c>
      <c r="E169" s="822" t="s">
        <v>6621</v>
      </c>
      <c r="F169" s="831">
        <v>3</v>
      </c>
      <c r="G169" s="831">
        <v>45</v>
      </c>
      <c r="H169" s="831">
        <v>0.3515625</v>
      </c>
      <c r="I169" s="831">
        <v>15</v>
      </c>
      <c r="J169" s="831">
        <v>8</v>
      </c>
      <c r="K169" s="831">
        <v>128</v>
      </c>
      <c r="L169" s="831">
        <v>1</v>
      </c>
      <c r="M169" s="831">
        <v>16</v>
      </c>
      <c r="N169" s="831">
        <v>17</v>
      </c>
      <c r="O169" s="831">
        <v>272</v>
      </c>
      <c r="P169" s="827">
        <v>2.125</v>
      </c>
      <c r="Q169" s="832">
        <v>16</v>
      </c>
    </row>
    <row r="170" spans="1:17" ht="14.45" customHeight="1" x14ac:dyDescent="0.2">
      <c r="A170" s="821" t="s">
        <v>6449</v>
      </c>
      <c r="B170" s="822" t="s">
        <v>6450</v>
      </c>
      <c r="C170" s="822" t="s">
        <v>5735</v>
      </c>
      <c r="D170" s="822" t="s">
        <v>6622</v>
      </c>
      <c r="E170" s="822" t="s">
        <v>6623</v>
      </c>
      <c r="F170" s="831">
        <v>1802</v>
      </c>
      <c r="G170" s="831">
        <v>34238</v>
      </c>
      <c r="H170" s="831">
        <v>1.0099705014749263</v>
      </c>
      <c r="I170" s="831">
        <v>19</v>
      </c>
      <c r="J170" s="831">
        <v>1695</v>
      </c>
      <c r="K170" s="831">
        <v>33900</v>
      </c>
      <c r="L170" s="831">
        <v>1</v>
      </c>
      <c r="M170" s="831">
        <v>20</v>
      </c>
      <c r="N170" s="831">
        <v>1821</v>
      </c>
      <c r="O170" s="831">
        <v>36420</v>
      </c>
      <c r="P170" s="827">
        <v>1.0743362831858407</v>
      </c>
      <c r="Q170" s="832">
        <v>20</v>
      </c>
    </row>
    <row r="171" spans="1:17" ht="14.45" customHeight="1" x14ac:dyDescent="0.2">
      <c r="A171" s="821" t="s">
        <v>6449</v>
      </c>
      <c r="B171" s="822" t="s">
        <v>6450</v>
      </c>
      <c r="C171" s="822" t="s">
        <v>5735</v>
      </c>
      <c r="D171" s="822" t="s">
        <v>6624</v>
      </c>
      <c r="E171" s="822" t="s">
        <v>6625</v>
      </c>
      <c r="F171" s="831">
        <v>2326</v>
      </c>
      <c r="G171" s="831">
        <v>46520</v>
      </c>
      <c r="H171" s="831">
        <v>1.0379294957608212</v>
      </c>
      <c r="I171" s="831">
        <v>20</v>
      </c>
      <c r="J171" s="831">
        <v>2241</v>
      </c>
      <c r="K171" s="831">
        <v>44820</v>
      </c>
      <c r="L171" s="831">
        <v>1</v>
      </c>
      <c r="M171" s="831">
        <v>20</v>
      </c>
      <c r="N171" s="831">
        <v>2490</v>
      </c>
      <c r="O171" s="831">
        <v>49800</v>
      </c>
      <c r="P171" s="827">
        <v>1.1111111111111112</v>
      </c>
      <c r="Q171" s="832">
        <v>20</v>
      </c>
    </row>
    <row r="172" spans="1:17" ht="14.45" customHeight="1" x14ac:dyDescent="0.2">
      <c r="A172" s="821" t="s">
        <v>6449</v>
      </c>
      <c r="B172" s="822" t="s">
        <v>6450</v>
      </c>
      <c r="C172" s="822" t="s">
        <v>5735</v>
      </c>
      <c r="D172" s="822" t="s">
        <v>6626</v>
      </c>
      <c r="E172" s="822" t="s">
        <v>6627</v>
      </c>
      <c r="F172" s="831">
        <v>20</v>
      </c>
      <c r="G172" s="831">
        <v>3720</v>
      </c>
      <c r="H172" s="831">
        <v>0.56837280366692133</v>
      </c>
      <c r="I172" s="831">
        <v>186</v>
      </c>
      <c r="J172" s="831">
        <v>35</v>
      </c>
      <c r="K172" s="831">
        <v>6545</v>
      </c>
      <c r="L172" s="831">
        <v>1</v>
      </c>
      <c r="M172" s="831">
        <v>187</v>
      </c>
      <c r="N172" s="831">
        <v>51</v>
      </c>
      <c r="O172" s="831">
        <v>9588</v>
      </c>
      <c r="P172" s="827">
        <v>1.464935064935065</v>
      </c>
      <c r="Q172" s="832">
        <v>188</v>
      </c>
    </row>
    <row r="173" spans="1:17" ht="14.45" customHeight="1" x14ac:dyDescent="0.2">
      <c r="A173" s="821" t="s">
        <v>6449</v>
      </c>
      <c r="B173" s="822" t="s">
        <v>6450</v>
      </c>
      <c r="C173" s="822" t="s">
        <v>5735</v>
      </c>
      <c r="D173" s="822" t="s">
        <v>6628</v>
      </c>
      <c r="E173" s="822" t="s">
        <v>6629</v>
      </c>
      <c r="F173" s="831"/>
      <c r="G173" s="831"/>
      <c r="H173" s="831"/>
      <c r="I173" s="831"/>
      <c r="J173" s="831"/>
      <c r="K173" s="831"/>
      <c r="L173" s="831"/>
      <c r="M173" s="831"/>
      <c r="N173" s="831">
        <v>3</v>
      </c>
      <c r="O173" s="831">
        <v>570</v>
      </c>
      <c r="P173" s="827"/>
      <c r="Q173" s="832">
        <v>190</v>
      </c>
    </row>
    <row r="174" spans="1:17" ht="14.45" customHeight="1" x14ac:dyDescent="0.2">
      <c r="A174" s="821" t="s">
        <v>6449</v>
      </c>
      <c r="B174" s="822" t="s">
        <v>6450</v>
      </c>
      <c r="C174" s="822" t="s">
        <v>5735</v>
      </c>
      <c r="D174" s="822" t="s">
        <v>6630</v>
      </c>
      <c r="E174" s="822" t="s">
        <v>6631</v>
      </c>
      <c r="F174" s="831">
        <v>6</v>
      </c>
      <c r="G174" s="831">
        <v>1608</v>
      </c>
      <c r="H174" s="831">
        <v>0.99628252788104088</v>
      </c>
      <c r="I174" s="831">
        <v>268</v>
      </c>
      <c r="J174" s="831">
        <v>6</v>
      </c>
      <c r="K174" s="831">
        <v>1614</v>
      </c>
      <c r="L174" s="831">
        <v>1</v>
      </c>
      <c r="M174" s="831">
        <v>269</v>
      </c>
      <c r="N174" s="831">
        <v>7</v>
      </c>
      <c r="O174" s="831">
        <v>1883</v>
      </c>
      <c r="P174" s="827">
        <v>1.1666666666666667</v>
      </c>
      <c r="Q174" s="832">
        <v>269</v>
      </c>
    </row>
    <row r="175" spans="1:17" ht="14.45" customHeight="1" x14ac:dyDescent="0.2">
      <c r="A175" s="821" t="s">
        <v>6449</v>
      </c>
      <c r="B175" s="822" t="s">
        <v>6450</v>
      </c>
      <c r="C175" s="822" t="s">
        <v>5735</v>
      </c>
      <c r="D175" s="822" t="s">
        <v>6632</v>
      </c>
      <c r="E175" s="822" t="s">
        <v>6633</v>
      </c>
      <c r="F175" s="831">
        <v>3</v>
      </c>
      <c r="G175" s="831">
        <v>489</v>
      </c>
      <c r="H175" s="831"/>
      <c r="I175" s="831">
        <v>163</v>
      </c>
      <c r="J175" s="831"/>
      <c r="K175" s="831"/>
      <c r="L175" s="831"/>
      <c r="M175" s="831"/>
      <c r="N175" s="831">
        <v>4</v>
      </c>
      <c r="O175" s="831">
        <v>656</v>
      </c>
      <c r="P175" s="827"/>
      <c r="Q175" s="832">
        <v>164</v>
      </c>
    </row>
    <row r="176" spans="1:17" ht="14.45" customHeight="1" x14ac:dyDescent="0.2">
      <c r="A176" s="821" t="s">
        <v>6449</v>
      </c>
      <c r="B176" s="822" t="s">
        <v>6450</v>
      </c>
      <c r="C176" s="822" t="s">
        <v>5735</v>
      </c>
      <c r="D176" s="822" t="s">
        <v>6634</v>
      </c>
      <c r="E176" s="822" t="s">
        <v>6635</v>
      </c>
      <c r="F176" s="831">
        <v>3</v>
      </c>
      <c r="G176" s="831">
        <v>522</v>
      </c>
      <c r="H176" s="831">
        <v>1</v>
      </c>
      <c r="I176" s="831">
        <v>174</v>
      </c>
      <c r="J176" s="831">
        <v>3</v>
      </c>
      <c r="K176" s="831">
        <v>522</v>
      </c>
      <c r="L176" s="831">
        <v>1</v>
      </c>
      <c r="M176" s="831">
        <v>174</v>
      </c>
      <c r="N176" s="831">
        <v>4</v>
      </c>
      <c r="O176" s="831">
        <v>696</v>
      </c>
      <c r="P176" s="827">
        <v>1.3333333333333333</v>
      </c>
      <c r="Q176" s="832">
        <v>174</v>
      </c>
    </row>
    <row r="177" spans="1:17" ht="14.45" customHeight="1" x14ac:dyDescent="0.2">
      <c r="A177" s="821" t="s">
        <v>6449</v>
      </c>
      <c r="B177" s="822" t="s">
        <v>6450</v>
      </c>
      <c r="C177" s="822" t="s">
        <v>5735</v>
      </c>
      <c r="D177" s="822" t="s">
        <v>6636</v>
      </c>
      <c r="E177" s="822" t="s">
        <v>6637</v>
      </c>
      <c r="F177" s="831">
        <v>10</v>
      </c>
      <c r="G177" s="831">
        <v>840</v>
      </c>
      <c r="H177" s="831">
        <v>0.55555555555555558</v>
      </c>
      <c r="I177" s="831">
        <v>84</v>
      </c>
      <c r="J177" s="831">
        <v>18</v>
      </c>
      <c r="K177" s="831">
        <v>1512</v>
      </c>
      <c r="L177" s="831">
        <v>1</v>
      </c>
      <c r="M177" s="831">
        <v>84</v>
      </c>
      <c r="N177" s="831">
        <v>32</v>
      </c>
      <c r="O177" s="831">
        <v>2688</v>
      </c>
      <c r="P177" s="827">
        <v>1.7777777777777777</v>
      </c>
      <c r="Q177" s="832">
        <v>84</v>
      </c>
    </row>
    <row r="178" spans="1:17" ht="14.45" customHeight="1" x14ac:dyDescent="0.2">
      <c r="A178" s="821" t="s">
        <v>6449</v>
      </c>
      <c r="B178" s="822" t="s">
        <v>6450</v>
      </c>
      <c r="C178" s="822" t="s">
        <v>5735</v>
      </c>
      <c r="D178" s="822" t="s">
        <v>6638</v>
      </c>
      <c r="E178" s="822" t="s">
        <v>6639</v>
      </c>
      <c r="F178" s="831">
        <v>18</v>
      </c>
      <c r="G178" s="831">
        <v>11772</v>
      </c>
      <c r="H178" s="831">
        <v>0.48574375902620176</v>
      </c>
      <c r="I178" s="831">
        <v>654</v>
      </c>
      <c r="J178" s="831">
        <v>37</v>
      </c>
      <c r="K178" s="831">
        <v>24235</v>
      </c>
      <c r="L178" s="831">
        <v>1</v>
      </c>
      <c r="M178" s="831">
        <v>655</v>
      </c>
      <c r="N178" s="831">
        <v>32</v>
      </c>
      <c r="O178" s="831">
        <v>21024</v>
      </c>
      <c r="P178" s="827">
        <v>0.86750567361254383</v>
      </c>
      <c r="Q178" s="832">
        <v>657</v>
      </c>
    </row>
    <row r="179" spans="1:17" ht="14.45" customHeight="1" x14ac:dyDescent="0.2">
      <c r="A179" s="821" t="s">
        <v>6449</v>
      </c>
      <c r="B179" s="822" t="s">
        <v>6450</v>
      </c>
      <c r="C179" s="822" t="s">
        <v>5735</v>
      </c>
      <c r="D179" s="822" t="s">
        <v>6640</v>
      </c>
      <c r="E179" s="822" t="s">
        <v>6641</v>
      </c>
      <c r="F179" s="831"/>
      <c r="G179" s="831"/>
      <c r="H179" s="831"/>
      <c r="I179" s="831"/>
      <c r="J179" s="831">
        <v>4</v>
      </c>
      <c r="K179" s="831">
        <v>1064</v>
      </c>
      <c r="L179" s="831">
        <v>1</v>
      </c>
      <c r="M179" s="831">
        <v>266</v>
      </c>
      <c r="N179" s="831">
        <v>1</v>
      </c>
      <c r="O179" s="831">
        <v>267</v>
      </c>
      <c r="P179" s="827">
        <v>0.25093984962406013</v>
      </c>
      <c r="Q179" s="832">
        <v>267</v>
      </c>
    </row>
    <row r="180" spans="1:17" ht="14.45" customHeight="1" x14ac:dyDescent="0.2">
      <c r="A180" s="821" t="s">
        <v>6449</v>
      </c>
      <c r="B180" s="822" t="s">
        <v>6450</v>
      </c>
      <c r="C180" s="822" t="s">
        <v>5735</v>
      </c>
      <c r="D180" s="822" t="s">
        <v>6642</v>
      </c>
      <c r="E180" s="822" t="s">
        <v>6643</v>
      </c>
      <c r="F180" s="831">
        <v>4</v>
      </c>
      <c r="G180" s="831">
        <v>312</v>
      </c>
      <c r="H180" s="831">
        <v>0.78987341772151898</v>
      </c>
      <c r="I180" s="831">
        <v>78</v>
      </c>
      <c r="J180" s="831">
        <v>5</v>
      </c>
      <c r="K180" s="831">
        <v>395</v>
      </c>
      <c r="L180" s="831">
        <v>1</v>
      </c>
      <c r="M180" s="831">
        <v>79</v>
      </c>
      <c r="N180" s="831">
        <v>5</v>
      </c>
      <c r="O180" s="831">
        <v>395</v>
      </c>
      <c r="P180" s="827">
        <v>1</v>
      </c>
      <c r="Q180" s="832">
        <v>79</v>
      </c>
    </row>
    <row r="181" spans="1:17" ht="14.45" customHeight="1" x14ac:dyDescent="0.2">
      <c r="A181" s="821" t="s">
        <v>6449</v>
      </c>
      <c r="B181" s="822" t="s">
        <v>6450</v>
      </c>
      <c r="C181" s="822" t="s">
        <v>5735</v>
      </c>
      <c r="D181" s="822" t="s">
        <v>6644</v>
      </c>
      <c r="E181" s="822" t="s">
        <v>6645</v>
      </c>
      <c r="F181" s="831">
        <v>1</v>
      </c>
      <c r="G181" s="831">
        <v>301</v>
      </c>
      <c r="H181" s="831"/>
      <c r="I181" s="831">
        <v>301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6449</v>
      </c>
      <c r="B182" s="822" t="s">
        <v>6450</v>
      </c>
      <c r="C182" s="822" t="s">
        <v>5735</v>
      </c>
      <c r="D182" s="822" t="s">
        <v>6646</v>
      </c>
      <c r="E182" s="822" t="s">
        <v>6647</v>
      </c>
      <c r="F182" s="831">
        <v>6</v>
      </c>
      <c r="G182" s="831">
        <v>126</v>
      </c>
      <c r="H182" s="831">
        <v>1.1454545454545455</v>
      </c>
      <c r="I182" s="831">
        <v>21</v>
      </c>
      <c r="J182" s="831">
        <v>5</v>
      </c>
      <c r="K182" s="831">
        <v>110</v>
      </c>
      <c r="L182" s="831">
        <v>1</v>
      </c>
      <c r="M182" s="831">
        <v>22</v>
      </c>
      <c r="N182" s="831">
        <v>4</v>
      </c>
      <c r="O182" s="831">
        <v>88</v>
      </c>
      <c r="P182" s="827">
        <v>0.8</v>
      </c>
      <c r="Q182" s="832">
        <v>22</v>
      </c>
    </row>
    <row r="183" spans="1:17" ht="14.45" customHeight="1" x14ac:dyDescent="0.2">
      <c r="A183" s="821" t="s">
        <v>6449</v>
      </c>
      <c r="B183" s="822" t="s">
        <v>6450</v>
      </c>
      <c r="C183" s="822" t="s">
        <v>5735</v>
      </c>
      <c r="D183" s="822" t="s">
        <v>6648</v>
      </c>
      <c r="E183" s="822" t="s">
        <v>6649</v>
      </c>
      <c r="F183" s="831">
        <v>525</v>
      </c>
      <c r="G183" s="831">
        <v>11550</v>
      </c>
      <c r="H183" s="831">
        <v>1.0076775431861804</v>
      </c>
      <c r="I183" s="831">
        <v>22</v>
      </c>
      <c r="J183" s="831">
        <v>521</v>
      </c>
      <c r="K183" s="831">
        <v>11462</v>
      </c>
      <c r="L183" s="831">
        <v>1</v>
      </c>
      <c r="M183" s="831">
        <v>22</v>
      </c>
      <c r="N183" s="831">
        <v>696</v>
      </c>
      <c r="O183" s="831">
        <v>15312</v>
      </c>
      <c r="P183" s="827">
        <v>1.3358925143953935</v>
      </c>
      <c r="Q183" s="832">
        <v>22</v>
      </c>
    </row>
    <row r="184" spans="1:17" ht="14.45" customHeight="1" x14ac:dyDescent="0.2">
      <c r="A184" s="821" t="s">
        <v>6449</v>
      </c>
      <c r="B184" s="822" t="s">
        <v>6450</v>
      </c>
      <c r="C184" s="822" t="s">
        <v>5735</v>
      </c>
      <c r="D184" s="822" t="s">
        <v>6650</v>
      </c>
      <c r="E184" s="822" t="s">
        <v>6651</v>
      </c>
      <c r="F184" s="831"/>
      <c r="G184" s="831"/>
      <c r="H184" s="831"/>
      <c r="I184" s="831"/>
      <c r="J184" s="831">
        <v>2</v>
      </c>
      <c r="K184" s="831">
        <v>346</v>
      </c>
      <c r="L184" s="831">
        <v>1</v>
      </c>
      <c r="M184" s="831">
        <v>173</v>
      </c>
      <c r="N184" s="831">
        <v>3</v>
      </c>
      <c r="O184" s="831">
        <v>522</v>
      </c>
      <c r="P184" s="827">
        <v>1.5086705202312138</v>
      </c>
      <c r="Q184" s="832">
        <v>174</v>
      </c>
    </row>
    <row r="185" spans="1:17" ht="14.45" customHeight="1" x14ac:dyDescent="0.2">
      <c r="A185" s="821" t="s">
        <v>6449</v>
      </c>
      <c r="B185" s="822" t="s">
        <v>6450</v>
      </c>
      <c r="C185" s="822" t="s">
        <v>5735</v>
      </c>
      <c r="D185" s="822" t="s">
        <v>6652</v>
      </c>
      <c r="E185" s="822" t="s">
        <v>6653</v>
      </c>
      <c r="F185" s="831">
        <v>338</v>
      </c>
      <c r="G185" s="831">
        <v>167310</v>
      </c>
      <c r="H185" s="831">
        <v>1.1496598639455782</v>
      </c>
      <c r="I185" s="831">
        <v>495</v>
      </c>
      <c r="J185" s="831">
        <v>294</v>
      </c>
      <c r="K185" s="831">
        <v>145530</v>
      </c>
      <c r="L185" s="831">
        <v>1</v>
      </c>
      <c r="M185" s="831">
        <v>495</v>
      </c>
      <c r="N185" s="831">
        <v>307</v>
      </c>
      <c r="O185" s="831">
        <v>151965</v>
      </c>
      <c r="P185" s="827">
        <v>1.0442176870748299</v>
      </c>
      <c r="Q185" s="832">
        <v>495</v>
      </c>
    </row>
    <row r="186" spans="1:17" ht="14.45" customHeight="1" x14ac:dyDescent="0.2">
      <c r="A186" s="821" t="s">
        <v>6449</v>
      </c>
      <c r="B186" s="822" t="s">
        <v>6450</v>
      </c>
      <c r="C186" s="822" t="s">
        <v>5735</v>
      </c>
      <c r="D186" s="822" t="s">
        <v>6654</v>
      </c>
      <c r="E186" s="822" t="s">
        <v>6655</v>
      </c>
      <c r="F186" s="831"/>
      <c r="G186" s="831"/>
      <c r="H186" s="831"/>
      <c r="I186" s="831"/>
      <c r="J186" s="831">
        <v>1</v>
      </c>
      <c r="K186" s="831">
        <v>192</v>
      </c>
      <c r="L186" s="831">
        <v>1</v>
      </c>
      <c r="M186" s="831">
        <v>192</v>
      </c>
      <c r="N186" s="831"/>
      <c r="O186" s="831"/>
      <c r="P186" s="827"/>
      <c r="Q186" s="832"/>
    </row>
    <row r="187" spans="1:17" ht="14.45" customHeight="1" x14ac:dyDescent="0.2">
      <c r="A187" s="821" t="s">
        <v>6449</v>
      </c>
      <c r="B187" s="822" t="s">
        <v>6450</v>
      </c>
      <c r="C187" s="822" t="s">
        <v>5735</v>
      </c>
      <c r="D187" s="822" t="s">
        <v>6656</v>
      </c>
      <c r="E187" s="822" t="s">
        <v>6657</v>
      </c>
      <c r="F187" s="831">
        <v>2</v>
      </c>
      <c r="G187" s="831">
        <v>336</v>
      </c>
      <c r="H187" s="831">
        <v>0.66666666666666663</v>
      </c>
      <c r="I187" s="831">
        <v>168</v>
      </c>
      <c r="J187" s="831">
        <v>3</v>
      </c>
      <c r="K187" s="831">
        <v>504</v>
      </c>
      <c r="L187" s="831">
        <v>1</v>
      </c>
      <c r="M187" s="831">
        <v>168</v>
      </c>
      <c r="N187" s="831">
        <v>2</v>
      </c>
      <c r="O187" s="831">
        <v>336</v>
      </c>
      <c r="P187" s="827">
        <v>0.66666666666666663</v>
      </c>
      <c r="Q187" s="832">
        <v>168</v>
      </c>
    </row>
    <row r="188" spans="1:17" ht="14.45" customHeight="1" x14ac:dyDescent="0.2">
      <c r="A188" s="821" t="s">
        <v>6449</v>
      </c>
      <c r="B188" s="822" t="s">
        <v>6450</v>
      </c>
      <c r="C188" s="822" t="s">
        <v>5735</v>
      </c>
      <c r="D188" s="822" t="s">
        <v>6658</v>
      </c>
      <c r="E188" s="822" t="s">
        <v>6659</v>
      </c>
      <c r="F188" s="831"/>
      <c r="G188" s="831"/>
      <c r="H188" s="831"/>
      <c r="I188" s="831"/>
      <c r="J188" s="831">
        <v>1</v>
      </c>
      <c r="K188" s="831">
        <v>1698</v>
      </c>
      <c r="L188" s="831">
        <v>1</v>
      </c>
      <c r="M188" s="831">
        <v>1698</v>
      </c>
      <c r="N188" s="831"/>
      <c r="O188" s="831"/>
      <c r="P188" s="827"/>
      <c r="Q188" s="832"/>
    </row>
    <row r="189" spans="1:17" ht="14.45" customHeight="1" x14ac:dyDescent="0.2">
      <c r="A189" s="821" t="s">
        <v>6449</v>
      </c>
      <c r="B189" s="822" t="s">
        <v>6450</v>
      </c>
      <c r="C189" s="822" t="s">
        <v>5735</v>
      </c>
      <c r="D189" s="822" t="s">
        <v>6660</v>
      </c>
      <c r="E189" s="822" t="s">
        <v>6661</v>
      </c>
      <c r="F189" s="831">
        <v>37</v>
      </c>
      <c r="G189" s="831">
        <v>9842</v>
      </c>
      <c r="H189" s="831">
        <v>1.0239284228048273</v>
      </c>
      <c r="I189" s="831">
        <v>266</v>
      </c>
      <c r="J189" s="831">
        <v>36</v>
      </c>
      <c r="K189" s="831">
        <v>9612</v>
      </c>
      <c r="L189" s="831">
        <v>1</v>
      </c>
      <c r="M189" s="831">
        <v>267</v>
      </c>
      <c r="N189" s="831">
        <v>60</v>
      </c>
      <c r="O189" s="831">
        <v>16140</v>
      </c>
      <c r="P189" s="827">
        <v>1.6791510611735332</v>
      </c>
      <c r="Q189" s="832">
        <v>269</v>
      </c>
    </row>
    <row r="190" spans="1:17" ht="14.45" customHeight="1" x14ac:dyDescent="0.2">
      <c r="A190" s="821" t="s">
        <v>6449</v>
      </c>
      <c r="B190" s="822" t="s">
        <v>6450</v>
      </c>
      <c r="C190" s="822" t="s">
        <v>5735</v>
      </c>
      <c r="D190" s="822" t="s">
        <v>6662</v>
      </c>
      <c r="E190" s="822" t="s">
        <v>6663</v>
      </c>
      <c r="F190" s="831"/>
      <c r="G190" s="831"/>
      <c r="H190" s="831"/>
      <c r="I190" s="831"/>
      <c r="J190" s="831">
        <v>1</v>
      </c>
      <c r="K190" s="831">
        <v>127</v>
      </c>
      <c r="L190" s="831">
        <v>1</v>
      </c>
      <c r="M190" s="831">
        <v>127</v>
      </c>
      <c r="N190" s="831">
        <v>1</v>
      </c>
      <c r="O190" s="831">
        <v>127</v>
      </c>
      <c r="P190" s="827">
        <v>1</v>
      </c>
      <c r="Q190" s="832">
        <v>127</v>
      </c>
    </row>
    <row r="191" spans="1:17" ht="14.45" customHeight="1" x14ac:dyDescent="0.2">
      <c r="A191" s="821" t="s">
        <v>6449</v>
      </c>
      <c r="B191" s="822" t="s">
        <v>6450</v>
      </c>
      <c r="C191" s="822" t="s">
        <v>5735</v>
      </c>
      <c r="D191" s="822" t="s">
        <v>6664</v>
      </c>
      <c r="E191" s="822" t="s">
        <v>6665</v>
      </c>
      <c r="F191" s="831">
        <v>18</v>
      </c>
      <c r="G191" s="831">
        <v>414</v>
      </c>
      <c r="H191" s="831">
        <v>1.3846153846153846</v>
      </c>
      <c r="I191" s="831">
        <v>23</v>
      </c>
      <c r="J191" s="831">
        <v>13</v>
      </c>
      <c r="K191" s="831">
        <v>299</v>
      </c>
      <c r="L191" s="831">
        <v>1</v>
      </c>
      <c r="M191" s="831">
        <v>23</v>
      </c>
      <c r="N191" s="831">
        <v>13</v>
      </c>
      <c r="O191" s="831">
        <v>299</v>
      </c>
      <c r="P191" s="827">
        <v>1</v>
      </c>
      <c r="Q191" s="832">
        <v>23</v>
      </c>
    </row>
    <row r="192" spans="1:17" ht="14.45" customHeight="1" x14ac:dyDescent="0.2">
      <c r="A192" s="821" t="s">
        <v>6449</v>
      </c>
      <c r="B192" s="822" t="s">
        <v>6450</v>
      </c>
      <c r="C192" s="822" t="s">
        <v>5735</v>
      </c>
      <c r="D192" s="822" t="s">
        <v>6666</v>
      </c>
      <c r="E192" s="822" t="s">
        <v>6667</v>
      </c>
      <c r="F192" s="831"/>
      <c r="G192" s="831"/>
      <c r="H192" s="831"/>
      <c r="I192" s="831"/>
      <c r="J192" s="831">
        <v>2</v>
      </c>
      <c r="K192" s="831">
        <v>34</v>
      </c>
      <c r="L192" s="831">
        <v>1</v>
      </c>
      <c r="M192" s="831">
        <v>17</v>
      </c>
      <c r="N192" s="831">
        <v>1</v>
      </c>
      <c r="O192" s="831">
        <v>17</v>
      </c>
      <c r="P192" s="827">
        <v>0.5</v>
      </c>
      <c r="Q192" s="832">
        <v>17</v>
      </c>
    </row>
    <row r="193" spans="1:17" ht="14.45" customHeight="1" x14ac:dyDescent="0.2">
      <c r="A193" s="821" t="s">
        <v>6449</v>
      </c>
      <c r="B193" s="822" t="s">
        <v>6450</v>
      </c>
      <c r="C193" s="822" t="s">
        <v>5735</v>
      </c>
      <c r="D193" s="822" t="s">
        <v>6668</v>
      </c>
      <c r="E193" s="822" t="s">
        <v>6669</v>
      </c>
      <c r="F193" s="831">
        <v>2</v>
      </c>
      <c r="G193" s="831">
        <v>336</v>
      </c>
      <c r="H193" s="831"/>
      <c r="I193" s="831">
        <v>168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6449</v>
      </c>
      <c r="B194" s="822" t="s">
        <v>6450</v>
      </c>
      <c r="C194" s="822" t="s">
        <v>5735</v>
      </c>
      <c r="D194" s="822" t="s">
        <v>6670</v>
      </c>
      <c r="E194" s="822" t="s">
        <v>6671</v>
      </c>
      <c r="F194" s="831">
        <v>1</v>
      </c>
      <c r="G194" s="831">
        <v>133</v>
      </c>
      <c r="H194" s="831">
        <v>0.9925373134328358</v>
      </c>
      <c r="I194" s="831">
        <v>133</v>
      </c>
      <c r="J194" s="831">
        <v>1</v>
      </c>
      <c r="K194" s="831">
        <v>134</v>
      </c>
      <c r="L194" s="831">
        <v>1</v>
      </c>
      <c r="M194" s="831">
        <v>134</v>
      </c>
      <c r="N194" s="831">
        <v>3</v>
      </c>
      <c r="O194" s="831">
        <v>405</v>
      </c>
      <c r="P194" s="827">
        <v>3.0223880597014925</v>
      </c>
      <c r="Q194" s="832">
        <v>135</v>
      </c>
    </row>
    <row r="195" spans="1:17" ht="14.45" customHeight="1" x14ac:dyDescent="0.2">
      <c r="A195" s="821" t="s">
        <v>6449</v>
      </c>
      <c r="B195" s="822" t="s">
        <v>6450</v>
      </c>
      <c r="C195" s="822" t="s">
        <v>5735</v>
      </c>
      <c r="D195" s="822" t="s">
        <v>6672</v>
      </c>
      <c r="E195" s="822" t="s">
        <v>6673</v>
      </c>
      <c r="F195" s="831">
        <v>26</v>
      </c>
      <c r="G195" s="831">
        <v>16926</v>
      </c>
      <c r="H195" s="831">
        <v>1.180005577244841</v>
      </c>
      <c r="I195" s="831">
        <v>651</v>
      </c>
      <c r="J195" s="831">
        <v>22</v>
      </c>
      <c r="K195" s="831">
        <v>14344</v>
      </c>
      <c r="L195" s="831">
        <v>1</v>
      </c>
      <c r="M195" s="831">
        <v>652</v>
      </c>
      <c r="N195" s="831">
        <v>51</v>
      </c>
      <c r="O195" s="831">
        <v>33252</v>
      </c>
      <c r="P195" s="827">
        <v>2.3181818181818183</v>
      </c>
      <c r="Q195" s="832">
        <v>652</v>
      </c>
    </row>
    <row r="196" spans="1:17" ht="14.45" customHeight="1" x14ac:dyDescent="0.2">
      <c r="A196" s="821" t="s">
        <v>6449</v>
      </c>
      <c r="B196" s="822" t="s">
        <v>6450</v>
      </c>
      <c r="C196" s="822" t="s">
        <v>5735</v>
      </c>
      <c r="D196" s="822" t="s">
        <v>6674</v>
      </c>
      <c r="E196" s="822" t="s">
        <v>6675</v>
      </c>
      <c r="F196" s="831">
        <v>9</v>
      </c>
      <c r="G196" s="831">
        <v>3996</v>
      </c>
      <c r="H196" s="831">
        <v>1.1224719101123595</v>
      </c>
      <c r="I196" s="831">
        <v>444</v>
      </c>
      <c r="J196" s="831">
        <v>8</v>
      </c>
      <c r="K196" s="831">
        <v>3560</v>
      </c>
      <c r="L196" s="831">
        <v>1</v>
      </c>
      <c r="M196" s="831">
        <v>445</v>
      </c>
      <c r="N196" s="831">
        <v>2</v>
      </c>
      <c r="O196" s="831">
        <v>892</v>
      </c>
      <c r="P196" s="827">
        <v>0.25056179775280901</v>
      </c>
      <c r="Q196" s="832">
        <v>446</v>
      </c>
    </row>
    <row r="197" spans="1:17" ht="14.45" customHeight="1" x14ac:dyDescent="0.2">
      <c r="A197" s="821" t="s">
        <v>6449</v>
      </c>
      <c r="B197" s="822" t="s">
        <v>6450</v>
      </c>
      <c r="C197" s="822" t="s">
        <v>5735</v>
      </c>
      <c r="D197" s="822" t="s">
        <v>6676</v>
      </c>
      <c r="E197" s="822" t="s">
        <v>6677</v>
      </c>
      <c r="F197" s="831">
        <v>4</v>
      </c>
      <c r="G197" s="831">
        <v>1180</v>
      </c>
      <c r="H197" s="831">
        <v>0.9966216216216216</v>
      </c>
      <c r="I197" s="831">
        <v>295</v>
      </c>
      <c r="J197" s="831">
        <v>4</v>
      </c>
      <c r="K197" s="831">
        <v>1184</v>
      </c>
      <c r="L197" s="831">
        <v>1</v>
      </c>
      <c r="M197" s="831">
        <v>296</v>
      </c>
      <c r="N197" s="831">
        <v>4</v>
      </c>
      <c r="O197" s="831">
        <v>1184</v>
      </c>
      <c r="P197" s="827">
        <v>1</v>
      </c>
      <c r="Q197" s="832">
        <v>296</v>
      </c>
    </row>
    <row r="198" spans="1:17" ht="14.45" customHeight="1" x14ac:dyDescent="0.2">
      <c r="A198" s="821" t="s">
        <v>6449</v>
      </c>
      <c r="B198" s="822" t="s">
        <v>6450</v>
      </c>
      <c r="C198" s="822" t="s">
        <v>5735</v>
      </c>
      <c r="D198" s="822" t="s">
        <v>6678</v>
      </c>
      <c r="E198" s="822" t="s">
        <v>6679</v>
      </c>
      <c r="F198" s="831">
        <v>10</v>
      </c>
      <c r="G198" s="831">
        <v>450</v>
      </c>
      <c r="H198" s="831">
        <v>2</v>
      </c>
      <c r="I198" s="831">
        <v>45</v>
      </c>
      <c r="J198" s="831">
        <v>5</v>
      </c>
      <c r="K198" s="831">
        <v>225</v>
      </c>
      <c r="L198" s="831">
        <v>1</v>
      </c>
      <c r="M198" s="831">
        <v>45</v>
      </c>
      <c r="N198" s="831">
        <v>4</v>
      </c>
      <c r="O198" s="831">
        <v>180</v>
      </c>
      <c r="P198" s="827">
        <v>0.8</v>
      </c>
      <c r="Q198" s="832">
        <v>45</v>
      </c>
    </row>
    <row r="199" spans="1:17" ht="14.45" customHeight="1" x14ac:dyDescent="0.2">
      <c r="A199" s="821" t="s">
        <v>6449</v>
      </c>
      <c r="B199" s="822" t="s">
        <v>6450</v>
      </c>
      <c r="C199" s="822" t="s">
        <v>5735</v>
      </c>
      <c r="D199" s="822" t="s">
        <v>6680</v>
      </c>
      <c r="E199" s="822" t="s">
        <v>6681</v>
      </c>
      <c r="F199" s="831">
        <v>2</v>
      </c>
      <c r="G199" s="831">
        <v>50</v>
      </c>
      <c r="H199" s="831"/>
      <c r="I199" s="831">
        <v>25</v>
      </c>
      <c r="J199" s="831"/>
      <c r="K199" s="831"/>
      <c r="L199" s="831"/>
      <c r="M199" s="831"/>
      <c r="N199" s="831">
        <v>1</v>
      </c>
      <c r="O199" s="831">
        <v>26</v>
      </c>
      <c r="P199" s="827"/>
      <c r="Q199" s="832">
        <v>26</v>
      </c>
    </row>
    <row r="200" spans="1:17" ht="14.45" customHeight="1" x14ac:dyDescent="0.2">
      <c r="A200" s="821" t="s">
        <v>6449</v>
      </c>
      <c r="B200" s="822" t="s">
        <v>6450</v>
      </c>
      <c r="C200" s="822" t="s">
        <v>5735</v>
      </c>
      <c r="D200" s="822" t="s">
        <v>6682</v>
      </c>
      <c r="E200" s="822" t="s">
        <v>6683</v>
      </c>
      <c r="F200" s="831">
        <v>1</v>
      </c>
      <c r="G200" s="831">
        <v>46</v>
      </c>
      <c r="H200" s="831">
        <v>0.25</v>
      </c>
      <c r="I200" s="831">
        <v>46</v>
      </c>
      <c r="J200" s="831">
        <v>4</v>
      </c>
      <c r="K200" s="831">
        <v>184</v>
      </c>
      <c r="L200" s="831">
        <v>1</v>
      </c>
      <c r="M200" s="831">
        <v>46</v>
      </c>
      <c r="N200" s="831">
        <v>3</v>
      </c>
      <c r="O200" s="831">
        <v>138</v>
      </c>
      <c r="P200" s="827">
        <v>0.75</v>
      </c>
      <c r="Q200" s="832">
        <v>46</v>
      </c>
    </row>
    <row r="201" spans="1:17" ht="14.45" customHeight="1" x14ac:dyDescent="0.2">
      <c r="A201" s="821" t="s">
        <v>6449</v>
      </c>
      <c r="B201" s="822" t="s">
        <v>6450</v>
      </c>
      <c r="C201" s="822" t="s">
        <v>5735</v>
      </c>
      <c r="D201" s="822" t="s">
        <v>6684</v>
      </c>
      <c r="E201" s="822" t="s">
        <v>6685</v>
      </c>
      <c r="F201" s="831">
        <v>7</v>
      </c>
      <c r="G201" s="831">
        <v>2170</v>
      </c>
      <c r="H201" s="831">
        <v>2.3333333333333335</v>
      </c>
      <c r="I201" s="831">
        <v>310</v>
      </c>
      <c r="J201" s="831">
        <v>3</v>
      </c>
      <c r="K201" s="831">
        <v>930</v>
      </c>
      <c r="L201" s="831">
        <v>1</v>
      </c>
      <c r="M201" s="831">
        <v>310</v>
      </c>
      <c r="N201" s="831">
        <v>1</v>
      </c>
      <c r="O201" s="831">
        <v>310</v>
      </c>
      <c r="P201" s="827">
        <v>0.33333333333333331</v>
      </c>
      <c r="Q201" s="832">
        <v>310</v>
      </c>
    </row>
    <row r="202" spans="1:17" ht="14.45" customHeight="1" x14ac:dyDescent="0.2">
      <c r="A202" s="821" t="s">
        <v>6449</v>
      </c>
      <c r="B202" s="822" t="s">
        <v>6450</v>
      </c>
      <c r="C202" s="822" t="s">
        <v>5735</v>
      </c>
      <c r="D202" s="822" t="s">
        <v>6686</v>
      </c>
      <c r="E202" s="822" t="s">
        <v>6687</v>
      </c>
      <c r="F202" s="831">
        <v>36</v>
      </c>
      <c r="G202" s="831">
        <v>19008</v>
      </c>
      <c r="H202" s="831">
        <v>0.60901605203293707</v>
      </c>
      <c r="I202" s="831">
        <v>528</v>
      </c>
      <c r="J202" s="831">
        <v>59</v>
      </c>
      <c r="K202" s="831">
        <v>31211</v>
      </c>
      <c r="L202" s="831">
        <v>1</v>
      </c>
      <c r="M202" s="831">
        <v>529</v>
      </c>
      <c r="N202" s="831">
        <v>91</v>
      </c>
      <c r="O202" s="831">
        <v>48230</v>
      </c>
      <c r="P202" s="827">
        <v>1.5452885200730511</v>
      </c>
      <c r="Q202" s="832">
        <v>530</v>
      </c>
    </row>
    <row r="203" spans="1:17" ht="14.45" customHeight="1" x14ac:dyDescent="0.2">
      <c r="A203" s="821" t="s">
        <v>6449</v>
      </c>
      <c r="B203" s="822" t="s">
        <v>6450</v>
      </c>
      <c r="C203" s="822" t="s">
        <v>5735</v>
      </c>
      <c r="D203" s="822" t="s">
        <v>6688</v>
      </c>
      <c r="E203" s="822" t="s">
        <v>6689</v>
      </c>
      <c r="F203" s="831"/>
      <c r="G203" s="831"/>
      <c r="H203" s="831"/>
      <c r="I203" s="831"/>
      <c r="J203" s="831">
        <v>1</v>
      </c>
      <c r="K203" s="831">
        <v>31</v>
      </c>
      <c r="L203" s="831">
        <v>1</v>
      </c>
      <c r="M203" s="831">
        <v>31</v>
      </c>
      <c r="N203" s="831"/>
      <c r="O203" s="831"/>
      <c r="P203" s="827"/>
      <c r="Q203" s="832"/>
    </row>
    <row r="204" spans="1:17" ht="14.45" customHeight="1" x14ac:dyDescent="0.2">
      <c r="A204" s="821" t="s">
        <v>6449</v>
      </c>
      <c r="B204" s="822" t="s">
        <v>6450</v>
      </c>
      <c r="C204" s="822" t="s">
        <v>5735</v>
      </c>
      <c r="D204" s="822" t="s">
        <v>6690</v>
      </c>
      <c r="E204" s="822" t="s">
        <v>6691</v>
      </c>
      <c r="F204" s="831"/>
      <c r="G204" s="831"/>
      <c r="H204" s="831"/>
      <c r="I204" s="831"/>
      <c r="J204" s="831">
        <v>2</v>
      </c>
      <c r="K204" s="831">
        <v>62</v>
      </c>
      <c r="L204" s="831">
        <v>1</v>
      </c>
      <c r="M204" s="831">
        <v>31</v>
      </c>
      <c r="N204" s="831"/>
      <c r="O204" s="831"/>
      <c r="P204" s="827"/>
      <c r="Q204" s="832"/>
    </row>
    <row r="205" spans="1:17" ht="14.45" customHeight="1" x14ac:dyDescent="0.2">
      <c r="A205" s="821" t="s">
        <v>6449</v>
      </c>
      <c r="B205" s="822" t="s">
        <v>6450</v>
      </c>
      <c r="C205" s="822" t="s">
        <v>5735</v>
      </c>
      <c r="D205" s="822" t="s">
        <v>6692</v>
      </c>
      <c r="E205" s="822" t="s">
        <v>6693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359</v>
      </c>
      <c r="P205" s="827"/>
      <c r="Q205" s="832">
        <v>359</v>
      </c>
    </row>
    <row r="206" spans="1:17" ht="14.45" customHeight="1" x14ac:dyDescent="0.2">
      <c r="A206" s="821" t="s">
        <v>6449</v>
      </c>
      <c r="B206" s="822" t="s">
        <v>6450</v>
      </c>
      <c r="C206" s="822" t="s">
        <v>5735</v>
      </c>
      <c r="D206" s="822" t="s">
        <v>6694</v>
      </c>
      <c r="E206" s="822" t="s">
        <v>6695</v>
      </c>
      <c r="F206" s="831">
        <v>2</v>
      </c>
      <c r="G206" s="831">
        <v>1056</v>
      </c>
      <c r="H206" s="831"/>
      <c r="I206" s="831">
        <v>528</v>
      </c>
      <c r="J206" s="831"/>
      <c r="K206" s="831"/>
      <c r="L206" s="831"/>
      <c r="M206" s="831"/>
      <c r="N206" s="831">
        <v>1</v>
      </c>
      <c r="O206" s="831">
        <v>530</v>
      </c>
      <c r="P206" s="827"/>
      <c r="Q206" s="832">
        <v>530</v>
      </c>
    </row>
    <row r="207" spans="1:17" ht="14.45" customHeight="1" x14ac:dyDescent="0.2">
      <c r="A207" s="821" t="s">
        <v>6449</v>
      </c>
      <c r="B207" s="822" t="s">
        <v>6450</v>
      </c>
      <c r="C207" s="822" t="s">
        <v>5735</v>
      </c>
      <c r="D207" s="822" t="s">
        <v>6696</v>
      </c>
      <c r="E207" s="822" t="s">
        <v>6697</v>
      </c>
      <c r="F207" s="831"/>
      <c r="G207" s="831"/>
      <c r="H207" s="831"/>
      <c r="I207" s="831"/>
      <c r="J207" s="831">
        <v>1</v>
      </c>
      <c r="K207" s="831">
        <v>1775</v>
      </c>
      <c r="L207" s="831">
        <v>1</v>
      </c>
      <c r="M207" s="831">
        <v>1775</v>
      </c>
      <c r="N207" s="831"/>
      <c r="O207" s="831"/>
      <c r="P207" s="827"/>
      <c r="Q207" s="832"/>
    </row>
    <row r="208" spans="1:17" ht="14.45" customHeight="1" x14ac:dyDescent="0.2">
      <c r="A208" s="821" t="s">
        <v>6449</v>
      </c>
      <c r="B208" s="822" t="s">
        <v>6450</v>
      </c>
      <c r="C208" s="822" t="s">
        <v>5735</v>
      </c>
      <c r="D208" s="822" t="s">
        <v>6698</v>
      </c>
      <c r="E208" s="822" t="s">
        <v>6699</v>
      </c>
      <c r="F208" s="831">
        <v>6</v>
      </c>
      <c r="G208" s="831">
        <v>2442</v>
      </c>
      <c r="H208" s="831">
        <v>1.4963235294117647</v>
      </c>
      <c r="I208" s="831">
        <v>407</v>
      </c>
      <c r="J208" s="831">
        <v>4</v>
      </c>
      <c r="K208" s="831">
        <v>1632</v>
      </c>
      <c r="L208" s="831">
        <v>1</v>
      </c>
      <c r="M208" s="831">
        <v>408</v>
      </c>
      <c r="N208" s="831">
        <v>9</v>
      </c>
      <c r="O208" s="831">
        <v>3681</v>
      </c>
      <c r="P208" s="827">
        <v>2.2555147058823528</v>
      </c>
      <c r="Q208" s="832">
        <v>409</v>
      </c>
    </row>
    <row r="209" spans="1:17" ht="14.45" customHeight="1" x14ac:dyDescent="0.2">
      <c r="A209" s="821" t="s">
        <v>6449</v>
      </c>
      <c r="B209" s="822" t="s">
        <v>6450</v>
      </c>
      <c r="C209" s="822" t="s">
        <v>5735</v>
      </c>
      <c r="D209" s="822" t="s">
        <v>6700</v>
      </c>
      <c r="E209" s="822" t="s">
        <v>6701</v>
      </c>
      <c r="F209" s="831">
        <v>1</v>
      </c>
      <c r="G209" s="831">
        <v>805</v>
      </c>
      <c r="H209" s="831"/>
      <c r="I209" s="831">
        <v>805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6449</v>
      </c>
      <c r="B210" s="822" t="s">
        <v>6450</v>
      </c>
      <c r="C210" s="822" t="s">
        <v>5735</v>
      </c>
      <c r="D210" s="822" t="s">
        <v>6702</v>
      </c>
      <c r="E210" s="822" t="s">
        <v>6703</v>
      </c>
      <c r="F210" s="831">
        <v>4</v>
      </c>
      <c r="G210" s="831">
        <v>760</v>
      </c>
      <c r="H210" s="831">
        <v>1.3333333333333333</v>
      </c>
      <c r="I210" s="831">
        <v>190</v>
      </c>
      <c r="J210" s="831">
        <v>3</v>
      </c>
      <c r="K210" s="831">
        <v>570</v>
      </c>
      <c r="L210" s="831">
        <v>1</v>
      </c>
      <c r="M210" s="831">
        <v>190</v>
      </c>
      <c r="N210" s="831">
        <v>1</v>
      </c>
      <c r="O210" s="831">
        <v>190</v>
      </c>
      <c r="P210" s="827">
        <v>0.33333333333333331</v>
      </c>
      <c r="Q210" s="832">
        <v>190</v>
      </c>
    </row>
    <row r="211" spans="1:17" ht="14.45" customHeight="1" x14ac:dyDescent="0.2">
      <c r="A211" s="821" t="s">
        <v>6449</v>
      </c>
      <c r="B211" s="822" t="s">
        <v>6450</v>
      </c>
      <c r="C211" s="822" t="s">
        <v>5735</v>
      </c>
      <c r="D211" s="822" t="s">
        <v>6704</v>
      </c>
      <c r="E211" s="822" t="s">
        <v>6705</v>
      </c>
      <c r="F211" s="831">
        <v>1</v>
      </c>
      <c r="G211" s="831">
        <v>274</v>
      </c>
      <c r="H211" s="831"/>
      <c r="I211" s="831">
        <v>274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6449</v>
      </c>
      <c r="B212" s="822" t="s">
        <v>6450</v>
      </c>
      <c r="C212" s="822" t="s">
        <v>5735</v>
      </c>
      <c r="D212" s="822" t="s">
        <v>6706</v>
      </c>
      <c r="E212" s="822" t="s">
        <v>6707</v>
      </c>
      <c r="F212" s="831">
        <v>2</v>
      </c>
      <c r="G212" s="831">
        <v>266</v>
      </c>
      <c r="H212" s="831">
        <v>2</v>
      </c>
      <c r="I212" s="831">
        <v>133</v>
      </c>
      <c r="J212" s="831">
        <v>1</v>
      </c>
      <c r="K212" s="831">
        <v>133</v>
      </c>
      <c r="L212" s="831">
        <v>1</v>
      </c>
      <c r="M212" s="831">
        <v>133</v>
      </c>
      <c r="N212" s="831">
        <v>2</v>
      </c>
      <c r="O212" s="831">
        <v>266</v>
      </c>
      <c r="P212" s="827">
        <v>2</v>
      </c>
      <c r="Q212" s="832">
        <v>133</v>
      </c>
    </row>
    <row r="213" spans="1:17" ht="14.45" customHeight="1" x14ac:dyDescent="0.2">
      <c r="A213" s="821" t="s">
        <v>6449</v>
      </c>
      <c r="B213" s="822" t="s">
        <v>6450</v>
      </c>
      <c r="C213" s="822" t="s">
        <v>5735</v>
      </c>
      <c r="D213" s="822" t="s">
        <v>6708</v>
      </c>
      <c r="E213" s="822" t="s">
        <v>6709</v>
      </c>
      <c r="F213" s="831">
        <v>1383</v>
      </c>
      <c r="G213" s="831">
        <v>51171</v>
      </c>
      <c r="H213" s="831">
        <v>1.141089108910891</v>
      </c>
      <c r="I213" s="831">
        <v>37</v>
      </c>
      <c r="J213" s="831">
        <v>1212</v>
      </c>
      <c r="K213" s="831">
        <v>44844</v>
      </c>
      <c r="L213" s="831">
        <v>1</v>
      </c>
      <c r="M213" s="831">
        <v>37</v>
      </c>
      <c r="N213" s="831">
        <v>1548</v>
      </c>
      <c r="O213" s="831">
        <v>57276</v>
      </c>
      <c r="P213" s="827">
        <v>1.2772277227722773</v>
      </c>
      <c r="Q213" s="832">
        <v>37</v>
      </c>
    </row>
    <row r="214" spans="1:17" ht="14.45" customHeight="1" x14ac:dyDescent="0.2">
      <c r="A214" s="821" t="s">
        <v>6449</v>
      </c>
      <c r="B214" s="822" t="s">
        <v>6450</v>
      </c>
      <c r="C214" s="822" t="s">
        <v>5735</v>
      </c>
      <c r="D214" s="822" t="s">
        <v>6710</v>
      </c>
      <c r="E214" s="822" t="s">
        <v>6711</v>
      </c>
      <c r="F214" s="831">
        <v>28</v>
      </c>
      <c r="G214" s="831">
        <v>6496</v>
      </c>
      <c r="H214" s="831">
        <v>0.871244635193133</v>
      </c>
      <c r="I214" s="831">
        <v>232</v>
      </c>
      <c r="J214" s="831">
        <v>32</v>
      </c>
      <c r="K214" s="831">
        <v>7456</v>
      </c>
      <c r="L214" s="831">
        <v>1</v>
      </c>
      <c r="M214" s="831">
        <v>233</v>
      </c>
      <c r="N214" s="831">
        <v>35</v>
      </c>
      <c r="O214" s="831">
        <v>8190</v>
      </c>
      <c r="P214" s="827">
        <v>1.0984442060085837</v>
      </c>
      <c r="Q214" s="832">
        <v>234</v>
      </c>
    </row>
    <row r="215" spans="1:17" ht="14.45" customHeight="1" x14ac:dyDescent="0.2">
      <c r="A215" s="821" t="s">
        <v>6449</v>
      </c>
      <c r="B215" s="822" t="s">
        <v>6450</v>
      </c>
      <c r="C215" s="822" t="s">
        <v>5735</v>
      </c>
      <c r="D215" s="822" t="s">
        <v>6712</v>
      </c>
      <c r="E215" s="822" t="s">
        <v>6713</v>
      </c>
      <c r="F215" s="831">
        <v>43</v>
      </c>
      <c r="G215" s="831">
        <v>3999</v>
      </c>
      <c r="H215" s="831">
        <v>1.7017021276595745</v>
      </c>
      <c r="I215" s="831">
        <v>93</v>
      </c>
      <c r="J215" s="831">
        <v>25</v>
      </c>
      <c r="K215" s="831">
        <v>2350</v>
      </c>
      <c r="L215" s="831">
        <v>1</v>
      </c>
      <c r="M215" s="831">
        <v>94</v>
      </c>
      <c r="N215" s="831">
        <v>27</v>
      </c>
      <c r="O215" s="831">
        <v>2538</v>
      </c>
      <c r="P215" s="827">
        <v>1.08</v>
      </c>
      <c r="Q215" s="832">
        <v>94</v>
      </c>
    </row>
    <row r="216" spans="1:17" ht="14.45" customHeight="1" x14ac:dyDescent="0.2">
      <c r="A216" s="821" t="s">
        <v>6449</v>
      </c>
      <c r="B216" s="822" t="s">
        <v>6450</v>
      </c>
      <c r="C216" s="822" t="s">
        <v>5735</v>
      </c>
      <c r="D216" s="822" t="s">
        <v>6714</v>
      </c>
      <c r="E216" s="822" t="s">
        <v>6715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94</v>
      </c>
      <c r="P216" s="827"/>
      <c r="Q216" s="832">
        <v>94</v>
      </c>
    </row>
    <row r="217" spans="1:17" ht="14.45" customHeight="1" x14ac:dyDescent="0.2">
      <c r="A217" s="821" t="s">
        <v>6449</v>
      </c>
      <c r="B217" s="822" t="s">
        <v>6450</v>
      </c>
      <c r="C217" s="822" t="s">
        <v>5735</v>
      </c>
      <c r="D217" s="822" t="s">
        <v>6716</v>
      </c>
      <c r="E217" s="822" t="s">
        <v>6717</v>
      </c>
      <c r="F217" s="831">
        <v>5</v>
      </c>
      <c r="G217" s="831">
        <v>1980</v>
      </c>
      <c r="H217" s="831">
        <v>0.22727272727272727</v>
      </c>
      <c r="I217" s="831">
        <v>396</v>
      </c>
      <c r="J217" s="831">
        <v>22</v>
      </c>
      <c r="K217" s="831">
        <v>8712</v>
      </c>
      <c r="L217" s="831">
        <v>1</v>
      </c>
      <c r="M217" s="831">
        <v>396</v>
      </c>
      <c r="N217" s="831">
        <v>16</v>
      </c>
      <c r="O217" s="831">
        <v>6336</v>
      </c>
      <c r="P217" s="827">
        <v>0.72727272727272729</v>
      </c>
      <c r="Q217" s="832">
        <v>396</v>
      </c>
    </row>
    <row r="218" spans="1:17" ht="14.45" customHeight="1" x14ac:dyDescent="0.2">
      <c r="A218" s="821" t="s">
        <v>6449</v>
      </c>
      <c r="B218" s="822" t="s">
        <v>6450</v>
      </c>
      <c r="C218" s="822" t="s">
        <v>5735</v>
      </c>
      <c r="D218" s="822" t="s">
        <v>6718</v>
      </c>
      <c r="E218" s="822" t="s">
        <v>6719</v>
      </c>
      <c r="F218" s="831"/>
      <c r="G218" s="831"/>
      <c r="H218" s="831"/>
      <c r="I218" s="831"/>
      <c r="J218" s="831">
        <v>10</v>
      </c>
      <c r="K218" s="831">
        <v>5330</v>
      </c>
      <c r="L218" s="831">
        <v>1</v>
      </c>
      <c r="M218" s="831">
        <v>533</v>
      </c>
      <c r="N218" s="831">
        <v>1</v>
      </c>
      <c r="O218" s="831">
        <v>534</v>
      </c>
      <c r="P218" s="827">
        <v>0.100187617260788</v>
      </c>
      <c r="Q218" s="832">
        <v>534</v>
      </c>
    </row>
    <row r="219" spans="1:17" ht="14.45" customHeight="1" x14ac:dyDescent="0.2">
      <c r="A219" s="821" t="s">
        <v>6449</v>
      </c>
      <c r="B219" s="822" t="s">
        <v>6450</v>
      </c>
      <c r="C219" s="822" t="s">
        <v>5735</v>
      </c>
      <c r="D219" s="822" t="s">
        <v>6720</v>
      </c>
      <c r="E219" s="822" t="s">
        <v>6721</v>
      </c>
      <c r="F219" s="831"/>
      <c r="G219" s="831"/>
      <c r="H219" s="831"/>
      <c r="I219" s="831"/>
      <c r="J219" s="831"/>
      <c r="K219" s="831"/>
      <c r="L219" s="831"/>
      <c r="M219" s="831"/>
      <c r="N219" s="831">
        <v>3</v>
      </c>
      <c r="O219" s="831">
        <v>1176</v>
      </c>
      <c r="P219" s="827"/>
      <c r="Q219" s="832">
        <v>392</v>
      </c>
    </row>
    <row r="220" spans="1:17" ht="14.45" customHeight="1" x14ac:dyDescent="0.2">
      <c r="A220" s="821" t="s">
        <v>6449</v>
      </c>
      <c r="B220" s="822" t="s">
        <v>6722</v>
      </c>
      <c r="C220" s="822" t="s">
        <v>5735</v>
      </c>
      <c r="D220" s="822" t="s">
        <v>6723</v>
      </c>
      <c r="E220" s="822" t="s">
        <v>6724</v>
      </c>
      <c r="F220" s="831">
        <v>3</v>
      </c>
      <c r="G220" s="831">
        <v>3114</v>
      </c>
      <c r="H220" s="831"/>
      <c r="I220" s="831">
        <v>1038</v>
      </c>
      <c r="J220" s="831"/>
      <c r="K220" s="831"/>
      <c r="L220" s="831"/>
      <c r="M220" s="831"/>
      <c r="N220" s="831">
        <v>1</v>
      </c>
      <c r="O220" s="831">
        <v>1040</v>
      </c>
      <c r="P220" s="827"/>
      <c r="Q220" s="832">
        <v>1040</v>
      </c>
    </row>
    <row r="221" spans="1:17" ht="14.45" customHeight="1" x14ac:dyDescent="0.2">
      <c r="A221" s="821" t="s">
        <v>6725</v>
      </c>
      <c r="B221" s="822" t="s">
        <v>6293</v>
      </c>
      <c r="C221" s="822" t="s">
        <v>5437</v>
      </c>
      <c r="D221" s="822" t="s">
        <v>6726</v>
      </c>
      <c r="E221" s="822" t="s">
        <v>6727</v>
      </c>
      <c r="F221" s="831">
        <v>0.34</v>
      </c>
      <c r="G221" s="831">
        <v>880.78</v>
      </c>
      <c r="H221" s="831"/>
      <c r="I221" s="831">
        <v>2590.5294117647054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6725</v>
      </c>
      <c r="B222" s="822" t="s">
        <v>6293</v>
      </c>
      <c r="C222" s="822" t="s">
        <v>5437</v>
      </c>
      <c r="D222" s="822" t="s">
        <v>6728</v>
      </c>
      <c r="E222" s="822" t="s">
        <v>6727</v>
      </c>
      <c r="F222" s="831">
        <v>0.8</v>
      </c>
      <c r="G222" s="831">
        <v>5181.04</v>
      </c>
      <c r="H222" s="831"/>
      <c r="I222" s="831">
        <v>6476.2999999999993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6725</v>
      </c>
      <c r="B223" s="822" t="s">
        <v>6293</v>
      </c>
      <c r="C223" s="822" t="s">
        <v>5437</v>
      </c>
      <c r="D223" s="822" t="s">
        <v>6729</v>
      </c>
      <c r="E223" s="822" t="s">
        <v>6730</v>
      </c>
      <c r="F223" s="831">
        <v>0.06</v>
      </c>
      <c r="G223" s="831">
        <v>296.61</v>
      </c>
      <c r="H223" s="831">
        <v>0.20330513934774563</v>
      </c>
      <c r="I223" s="831">
        <v>4943.5</v>
      </c>
      <c r="J223" s="831">
        <v>0.30000000000000004</v>
      </c>
      <c r="K223" s="831">
        <v>1458.94</v>
      </c>
      <c r="L223" s="831">
        <v>1</v>
      </c>
      <c r="M223" s="831">
        <v>4863.1333333333332</v>
      </c>
      <c r="N223" s="831">
        <v>0.11000000000000001</v>
      </c>
      <c r="O223" s="831">
        <v>498.64</v>
      </c>
      <c r="P223" s="827">
        <v>0.3417823899543504</v>
      </c>
      <c r="Q223" s="832">
        <v>4533.0909090909081</v>
      </c>
    </row>
    <row r="224" spans="1:17" ht="14.45" customHeight="1" x14ac:dyDescent="0.2">
      <c r="A224" s="821" t="s">
        <v>6725</v>
      </c>
      <c r="B224" s="822" t="s">
        <v>6293</v>
      </c>
      <c r="C224" s="822" t="s">
        <v>5437</v>
      </c>
      <c r="D224" s="822" t="s">
        <v>6731</v>
      </c>
      <c r="E224" s="822" t="s">
        <v>6730</v>
      </c>
      <c r="F224" s="831">
        <v>1.7699999999999998</v>
      </c>
      <c r="G224" s="831">
        <v>17262.190000000002</v>
      </c>
      <c r="H224" s="831">
        <v>0.93066508232861045</v>
      </c>
      <c r="I224" s="831">
        <v>9752.6497175141267</v>
      </c>
      <c r="J224" s="831">
        <v>2.12</v>
      </c>
      <c r="K224" s="831">
        <v>18548.23</v>
      </c>
      <c r="L224" s="831">
        <v>1</v>
      </c>
      <c r="M224" s="831">
        <v>8749.1650943396216</v>
      </c>
      <c r="N224" s="831">
        <v>1.39</v>
      </c>
      <c r="O224" s="831">
        <v>11929.52</v>
      </c>
      <c r="P224" s="827">
        <v>0.64316217773879236</v>
      </c>
      <c r="Q224" s="832">
        <v>8582.3884892086335</v>
      </c>
    </row>
    <row r="225" spans="1:17" ht="14.45" customHeight="1" x14ac:dyDescent="0.2">
      <c r="A225" s="821" t="s">
        <v>6725</v>
      </c>
      <c r="B225" s="822" t="s">
        <v>6293</v>
      </c>
      <c r="C225" s="822" t="s">
        <v>5437</v>
      </c>
      <c r="D225" s="822" t="s">
        <v>6732</v>
      </c>
      <c r="E225" s="822" t="s">
        <v>6733</v>
      </c>
      <c r="F225" s="831">
        <v>3</v>
      </c>
      <c r="G225" s="831">
        <v>15569.400000000001</v>
      </c>
      <c r="H225" s="831"/>
      <c r="I225" s="831">
        <v>5189.8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6725</v>
      </c>
      <c r="B226" s="822" t="s">
        <v>6293</v>
      </c>
      <c r="C226" s="822" t="s">
        <v>5437</v>
      </c>
      <c r="D226" s="822" t="s">
        <v>6734</v>
      </c>
      <c r="E226" s="822" t="s">
        <v>6735</v>
      </c>
      <c r="F226" s="831">
        <v>6</v>
      </c>
      <c r="G226" s="831">
        <v>5060.76</v>
      </c>
      <c r="H226" s="831">
        <v>2.4471760154738877</v>
      </c>
      <c r="I226" s="831">
        <v>843.46</v>
      </c>
      <c r="J226" s="831">
        <v>4</v>
      </c>
      <c r="K226" s="831">
        <v>2068</v>
      </c>
      <c r="L226" s="831">
        <v>1</v>
      </c>
      <c r="M226" s="831">
        <v>517</v>
      </c>
      <c r="N226" s="831">
        <v>2</v>
      </c>
      <c r="O226" s="831">
        <v>1034</v>
      </c>
      <c r="P226" s="827">
        <v>0.5</v>
      </c>
      <c r="Q226" s="832">
        <v>517</v>
      </c>
    </row>
    <row r="227" spans="1:17" ht="14.45" customHeight="1" x14ac:dyDescent="0.2">
      <c r="A227" s="821" t="s">
        <v>6725</v>
      </c>
      <c r="B227" s="822" t="s">
        <v>6293</v>
      </c>
      <c r="C227" s="822" t="s">
        <v>5437</v>
      </c>
      <c r="D227" s="822" t="s">
        <v>6736</v>
      </c>
      <c r="E227" s="822" t="s">
        <v>6295</v>
      </c>
      <c r="F227" s="831">
        <v>0.1</v>
      </c>
      <c r="G227" s="831">
        <v>454.76</v>
      </c>
      <c r="H227" s="831"/>
      <c r="I227" s="831">
        <v>4547.5999999999995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6725</v>
      </c>
      <c r="B228" s="822" t="s">
        <v>6293</v>
      </c>
      <c r="C228" s="822" t="s">
        <v>5437</v>
      </c>
      <c r="D228" s="822" t="s">
        <v>6737</v>
      </c>
      <c r="E228" s="822" t="s">
        <v>6738</v>
      </c>
      <c r="F228" s="831">
        <v>0.30000000000000004</v>
      </c>
      <c r="G228" s="831">
        <v>584.79</v>
      </c>
      <c r="H228" s="831"/>
      <c r="I228" s="831">
        <v>1949.2999999999995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6725</v>
      </c>
      <c r="B229" s="822" t="s">
        <v>6293</v>
      </c>
      <c r="C229" s="822" t="s">
        <v>5437</v>
      </c>
      <c r="D229" s="822" t="s">
        <v>6323</v>
      </c>
      <c r="E229" s="822" t="s">
        <v>6295</v>
      </c>
      <c r="F229" s="831">
        <v>9.0100000000000016</v>
      </c>
      <c r="G229" s="831">
        <v>14062.460000000001</v>
      </c>
      <c r="H229" s="831"/>
      <c r="I229" s="831">
        <v>1560.7613762486126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6725</v>
      </c>
      <c r="B230" s="822" t="s">
        <v>6293</v>
      </c>
      <c r="C230" s="822" t="s">
        <v>5437</v>
      </c>
      <c r="D230" s="822" t="s">
        <v>6739</v>
      </c>
      <c r="E230" s="822" t="s">
        <v>6740</v>
      </c>
      <c r="F230" s="831">
        <v>0.63</v>
      </c>
      <c r="G230" s="831">
        <v>313.90999999999997</v>
      </c>
      <c r="H230" s="831">
        <v>1.1816231273055784</v>
      </c>
      <c r="I230" s="831">
        <v>498.26984126984121</v>
      </c>
      <c r="J230" s="831">
        <v>0.58000000000000007</v>
      </c>
      <c r="K230" s="831">
        <v>265.66000000000003</v>
      </c>
      <c r="L230" s="831">
        <v>1</v>
      </c>
      <c r="M230" s="831">
        <v>458.0344827586207</v>
      </c>
      <c r="N230" s="831">
        <v>0.2</v>
      </c>
      <c r="O230" s="831">
        <v>102.14</v>
      </c>
      <c r="P230" s="827">
        <v>0.38447639840397496</v>
      </c>
      <c r="Q230" s="832">
        <v>510.7</v>
      </c>
    </row>
    <row r="231" spans="1:17" ht="14.45" customHeight="1" x14ac:dyDescent="0.2">
      <c r="A231" s="821" t="s">
        <v>6725</v>
      </c>
      <c r="B231" s="822" t="s">
        <v>6293</v>
      </c>
      <c r="C231" s="822" t="s">
        <v>5437</v>
      </c>
      <c r="D231" s="822" t="s">
        <v>6324</v>
      </c>
      <c r="E231" s="822" t="s">
        <v>6325</v>
      </c>
      <c r="F231" s="831">
        <v>0.8</v>
      </c>
      <c r="G231" s="831">
        <v>713.79</v>
      </c>
      <c r="H231" s="831">
        <v>1.2412875626043405</v>
      </c>
      <c r="I231" s="831">
        <v>892.23749999999995</v>
      </c>
      <c r="J231" s="831">
        <v>0.79999999999999993</v>
      </c>
      <c r="K231" s="831">
        <v>575.04</v>
      </c>
      <c r="L231" s="831">
        <v>1</v>
      </c>
      <c r="M231" s="831">
        <v>718.80000000000007</v>
      </c>
      <c r="N231" s="831">
        <v>1</v>
      </c>
      <c r="O231" s="831">
        <v>718.19999999999993</v>
      </c>
      <c r="P231" s="827">
        <v>1.2489565943238732</v>
      </c>
      <c r="Q231" s="832">
        <v>718.19999999999993</v>
      </c>
    </row>
    <row r="232" spans="1:17" ht="14.45" customHeight="1" x14ac:dyDescent="0.2">
      <c r="A232" s="821" t="s">
        <v>6725</v>
      </c>
      <c r="B232" s="822" t="s">
        <v>6293</v>
      </c>
      <c r="C232" s="822" t="s">
        <v>5437</v>
      </c>
      <c r="D232" s="822" t="s">
        <v>6741</v>
      </c>
      <c r="E232" s="822" t="s">
        <v>6295</v>
      </c>
      <c r="F232" s="831">
        <v>0.53</v>
      </c>
      <c r="G232" s="831">
        <v>17276.900000000001</v>
      </c>
      <c r="H232" s="831"/>
      <c r="I232" s="831">
        <v>32597.924528301886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6725</v>
      </c>
      <c r="B233" s="822" t="s">
        <v>6293</v>
      </c>
      <c r="C233" s="822" t="s">
        <v>5437</v>
      </c>
      <c r="D233" s="822" t="s">
        <v>6294</v>
      </c>
      <c r="E233" s="822" t="s">
        <v>6295</v>
      </c>
      <c r="F233" s="831"/>
      <c r="G233" s="831"/>
      <c r="H233" s="831"/>
      <c r="I233" s="831"/>
      <c r="J233" s="831">
        <v>11.6</v>
      </c>
      <c r="K233" s="831">
        <v>7603.9900000000007</v>
      </c>
      <c r="L233" s="831">
        <v>1</v>
      </c>
      <c r="M233" s="831">
        <v>655.51637931034486</v>
      </c>
      <c r="N233" s="831">
        <v>4.8499999999999996</v>
      </c>
      <c r="O233" s="831">
        <v>3179.2599999999998</v>
      </c>
      <c r="P233" s="827">
        <v>0.41810417951628021</v>
      </c>
      <c r="Q233" s="832">
        <v>655.51752577319587</v>
      </c>
    </row>
    <row r="234" spans="1:17" ht="14.45" customHeight="1" x14ac:dyDescent="0.2">
      <c r="A234" s="821" t="s">
        <v>6725</v>
      </c>
      <c r="B234" s="822" t="s">
        <v>6293</v>
      </c>
      <c r="C234" s="822" t="s">
        <v>5437</v>
      </c>
      <c r="D234" s="822" t="s">
        <v>6742</v>
      </c>
      <c r="E234" s="822" t="s">
        <v>6295</v>
      </c>
      <c r="F234" s="831"/>
      <c r="G234" s="831"/>
      <c r="H234" s="831"/>
      <c r="I234" s="831"/>
      <c r="J234" s="831">
        <v>0.32000000000000006</v>
      </c>
      <c r="K234" s="831">
        <v>3824.49</v>
      </c>
      <c r="L234" s="831">
        <v>1</v>
      </c>
      <c r="M234" s="831">
        <v>11951.531249999996</v>
      </c>
      <c r="N234" s="831">
        <v>0.79</v>
      </c>
      <c r="O234" s="831">
        <v>10227.049999999999</v>
      </c>
      <c r="P234" s="827">
        <v>2.6740951081059174</v>
      </c>
      <c r="Q234" s="832">
        <v>12945.632911392404</v>
      </c>
    </row>
    <row r="235" spans="1:17" ht="14.45" customHeight="1" x14ac:dyDescent="0.2">
      <c r="A235" s="821" t="s">
        <v>6725</v>
      </c>
      <c r="B235" s="822" t="s">
        <v>6293</v>
      </c>
      <c r="C235" s="822" t="s">
        <v>5437</v>
      </c>
      <c r="D235" s="822" t="s">
        <v>6296</v>
      </c>
      <c r="E235" s="822" t="s">
        <v>6295</v>
      </c>
      <c r="F235" s="831"/>
      <c r="G235" s="831"/>
      <c r="H235" s="831"/>
      <c r="I235" s="831"/>
      <c r="J235" s="831">
        <v>0.2</v>
      </c>
      <c r="K235" s="831">
        <v>327.89</v>
      </c>
      <c r="L235" s="831">
        <v>1</v>
      </c>
      <c r="M235" s="831">
        <v>1639.4499999999998</v>
      </c>
      <c r="N235" s="831">
        <v>0.54</v>
      </c>
      <c r="O235" s="831">
        <v>885.31</v>
      </c>
      <c r="P235" s="827">
        <v>2.7000213486230136</v>
      </c>
      <c r="Q235" s="832">
        <v>1639.4629629629628</v>
      </c>
    </row>
    <row r="236" spans="1:17" ht="14.45" customHeight="1" x14ac:dyDescent="0.2">
      <c r="A236" s="821" t="s">
        <v>6725</v>
      </c>
      <c r="B236" s="822" t="s">
        <v>6293</v>
      </c>
      <c r="C236" s="822" t="s">
        <v>5437</v>
      </c>
      <c r="D236" s="822" t="s">
        <v>6743</v>
      </c>
      <c r="E236" s="822" t="s">
        <v>6727</v>
      </c>
      <c r="F236" s="831"/>
      <c r="G236" s="831"/>
      <c r="H236" s="831"/>
      <c r="I236" s="831"/>
      <c r="J236" s="831">
        <v>1.83</v>
      </c>
      <c r="K236" s="831">
        <v>2665.54</v>
      </c>
      <c r="L236" s="831">
        <v>1</v>
      </c>
      <c r="M236" s="831">
        <v>1456.5792349726776</v>
      </c>
      <c r="N236" s="831">
        <v>1.17</v>
      </c>
      <c r="O236" s="831">
        <v>1704.1999999999998</v>
      </c>
      <c r="P236" s="827">
        <v>0.63934512331460036</v>
      </c>
      <c r="Q236" s="832">
        <v>1456.5811965811965</v>
      </c>
    </row>
    <row r="237" spans="1:17" ht="14.45" customHeight="1" x14ac:dyDescent="0.2">
      <c r="A237" s="821" t="s">
        <v>6725</v>
      </c>
      <c r="B237" s="822" t="s">
        <v>6293</v>
      </c>
      <c r="C237" s="822" t="s">
        <v>5437</v>
      </c>
      <c r="D237" s="822" t="s">
        <v>6744</v>
      </c>
      <c r="E237" s="822" t="s">
        <v>6727</v>
      </c>
      <c r="F237" s="831"/>
      <c r="G237" s="831"/>
      <c r="H237" s="831"/>
      <c r="I237" s="831"/>
      <c r="J237" s="831">
        <v>1.8000000000000003</v>
      </c>
      <c r="K237" s="831">
        <v>7687.99</v>
      </c>
      <c r="L237" s="831">
        <v>1</v>
      </c>
      <c r="M237" s="831">
        <v>4271.1055555555549</v>
      </c>
      <c r="N237" s="831">
        <v>1.7999999999999998</v>
      </c>
      <c r="O237" s="831">
        <v>6553.84</v>
      </c>
      <c r="P237" s="827">
        <v>0.8524776957306136</v>
      </c>
      <c r="Q237" s="832">
        <v>3641.0222222222228</v>
      </c>
    </row>
    <row r="238" spans="1:17" ht="14.45" customHeight="1" x14ac:dyDescent="0.2">
      <c r="A238" s="821" t="s">
        <v>6725</v>
      </c>
      <c r="B238" s="822" t="s">
        <v>6293</v>
      </c>
      <c r="C238" s="822" t="s">
        <v>5437</v>
      </c>
      <c r="D238" s="822" t="s">
        <v>6745</v>
      </c>
      <c r="E238" s="822" t="s">
        <v>6738</v>
      </c>
      <c r="F238" s="831"/>
      <c r="G238" s="831"/>
      <c r="H238" s="831"/>
      <c r="I238" s="831"/>
      <c r="J238" s="831">
        <v>1.5</v>
      </c>
      <c r="K238" s="831">
        <v>798.45</v>
      </c>
      <c r="L238" s="831">
        <v>1</v>
      </c>
      <c r="M238" s="831">
        <v>532.30000000000007</v>
      </c>
      <c r="N238" s="831">
        <v>1.3000000000000003</v>
      </c>
      <c r="O238" s="831">
        <v>691.99</v>
      </c>
      <c r="P238" s="827">
        <v>0.86666666666666659</v>
      </c>
      <c r="Q238" s="832">
        <v>532.29999999999995</v>
      </c>
    </row>
    <row r="239" spans="1:17" ht="14.45" customHeight="1" x14ac:dyDescent="0.2">
      <c r="A239" s="821" t="s">
        <v>6725</v>
      </c>
      <c r="B239" s="822" t="s">
        <v>6293</v>
      </c>
      <c r="C239" s="822" t="s">
        <v>5437</v>
      </c>
      <c r="D239" s="822" t="s">
        <v>6746</v>
      </c>
      <c r="E239" s="822" t="s">
        <v>6295</v>
      </c>
      <c r="F239" s="831"/>
      <c r="G239" s="831"/>
      <c r="H239" s="831"/>
      <c r="I239" s="831"/>
      <c r="J239" s="831">
        <v>0.2</v>
      </c>
      <c r="K239" s="831">
        <v>655.17999999999995</v>
      </c>
      <c r="L239" s="831">
        <v>1</v>
      </c>
      <c r="M239" s="831">
        <v>3275.8999999999996</v>
      </c>
      <c r="N239" s="831">
        <v>0.21000000000000002</v>
      </c>
      <c r="O239" s="831">
        <v>687.93000000000006</v>
      </c>
      <c r="P239" s="827">
        <v>1.0499862633169512</v>
      </c>
      <c r="Q239" s="832">
        <v>3275.8571428571427</v>
      </c>
    </row>
    <row r="240" spans="1:17" ht="14.45" customHeight="1" x14ac:dyDescent="0.2">
      <c r="A240" s="821" t="s">
        <v>6725</v>
      </c>
      <c r="B240" s="822" t="s">
        <v>6293</v>
      </c>
      <c r="C240" s="822" t="s">
        <v>5703</v>
      </c>
      <c r="D240" s="822" t="s">
        <v>6747</v>
      </c>
      <c r="E240" s="822" t="s">
        <v>6748</v>
      </c>
      <c r="F240" s="831"/>
      <c r="G240" s="831"/>
      <c r="H240" s="831"/>
      <c r="I240" s="831"/>
      <c r="J240" s="831">
        <v>7</v>
      </c>
      <c r="K240" s="831">
        <v>4127.13</v>
      </c>
      <c r="L240" s="831">
        <v>1</v>
      </c>
      <c r="M240" s="831">
        <v>589.59</v>
      </c>
      <c r="N240" s="831">
        <v>1</v>
      </c>
      <c r="O240" s="831">
        <v>310.49</v>
      </c>
      <c r="P240" s="827">
        <v>7.5231456241988987E-2</v>
      </c>
      <c r="Q240" s="832">
        <v>310.49</v>
      </c>
    </row>
    <row r="241" spans="1:17" ht="14.45" customHeight="1" x14ac:dyDescent="0.2">
      <c r="A241" s="821" t="s">
        <v>6725</v>
      </c>
      <c r="B241" s="822" t="s">
        <v>6293</v>
      </c>
      <c r="C241" s="822" t="s">
        <v>5703</v>
      </c>
      <c r="D241" s="822" t="s">
        <v>6749</v>
      </c>
      <c r="E241" s="822" t="s">
        <v>6750</v>
      </c>
      <c r="F241" s="831">
        <v>1</v>
      </c>
      <c r="G241" s="831">
        <v>1175.28</v>
      </c>
      <c r="H241" s="831">
        <v>1</v>
      </c>
      <c r="I241" s="831">
        <v>1175.28</v>
      </c>
      <c r="J241" s="831">
        <v>1</v>
      </c>
      <c r="K241" s="831">
        <v>1175.28</v>
      </c>
      <c r="L241" s="831">
        <v>1</v>
      </c>
      <c r="M241" s="831">
        <v>1175.28</v>
      </c>
      <c r="N241" s="831"/>
      <c r="O241" s="831"/>
      <c r="P241" s="827"/>
      <c r="Q241" s="832"/>
    </row>
    <row r="242" spans="1:17" ht="14.45" customHeight="1" x14ac:dyDescent="0.2">
      <c r="A242" s="821" t="s">
        <v>6725</v>
      </c>
      <c r="B242" s="822" t="s">
        <v>6293</v>
      </c>
      <c r="C242" s="822" t="s">
        <v>5703</v>
      </c>
      <c r="D242" s="822" t="s">
        <v>6751</v>
      </c>
      <c r="E242" s="822" t="s">
        <v>6752</v>
      </c>
      <c r="F242" s="831">
        <v>6</v>
      </c>
      <c r="G242" s="831">
        <v>5833.92</v>
      </c>
      <c r="H242" s="831">
        <v>1.5</v>
      </c>
      <c r="I242" s="831">
        <v>972.32</v>
      </c>
      <c r="J242" s="831">
        <v>4</v>
      </c>
      <c r="K242" s="831">
        <v>3889.28</v>
      </c>
      <c r="L242" s="831">
        <v>1</v>
      </c>
      <c r="M242" s="831">
        <v>972.32</v>
      </c>
      <c r="N242" s="831">
        <v>8</v>
      </c>
      <c r="O242" s="831">
        <v>5725.78</v>
      </c>
      <c r="P242" s="827">
        <v>1.4721953677801545</v>
      </c>
      <c r="Q242" s="832">
        <v>715.72249999999997</v>
      </c>
    </row>
    <row r="243" spans="1:17" ht="14.45" customHeight="1" x14ac:dyDescent="0.2">
      <c r="A243" s="821" t="s">
        <v>6725</v>
      </c>
      <c r="B243" s="822" t="s">
        <v>6293</v>
      </c>
      <c r="C243" s="822" t="s">
        <v>5703</v>
      </c>
      <c r="D243" s="822" t="s">
        <v>6753</v>
      </c>
      <c r="E243" s="822" t="s">
        <v>6752</v>
      </c>
      <c r="F243" s="831">
        <v>7</v>
      </c>
      <c r="G243" s="831">
        <v>11529.73</v>
      </c>
      <c r="H243" s="831">
        <v>0.60499698281516456</v>
      </c>
      <c r="I243" s="831">
        <v>1647.1042857142857</v>
      </c>
      <c r="J243" s="831">
        <v>21</v>
      </c>
      <c r="K243" s="831">
        <v>19057.5</v>
      </c>
      <c r="L243" s="831">
        <v>1</v>
      </c>
      <c r="M243" s="831">
        <v>907.5</v>
      </c>
      <c r="N243" s="831">
        <v>11</v>
      </c>
      <c r="O243" s="831">
        <v>9981.75</v>
      </c>
      <c r="P243" s="827">
        <v>0.52377016922471464</v>
      </c>
      <c r="Q243" s="832">
        <v>907.43181818181813</v>
      </c>
    </row>
    <row r="244" spans="1:17" ht="14.45" customHeight="1" x14ac:dyDescent="0.2">
      <c r="A244" s="821" t="s">
        <v>6725</v>
      </c>
      <c r="B244" s="822" t="s">
        <v>6293</v>
      </c>
      <c r="C244" s="822" t="s">
        <v>5703</v>
      </c>
      <c r="D244" s="822" t="s">
        <v>6754</v>
      </c>
      <c r="E244" s="822" t="s">
        <v>6755</v>
      </c>
      <c r="F244" s="831">
        <v>4</v>
      </c>
      <c r="G244" s="831">
        <v>3933.8</v>
      </c>
      <c r="H244" s="831">
        <v>4.1887258555699898</v>
      </c>
      <c r="I244" s="831">
        <v>983.45</v>
      </c>
      <c r="J244" s="831">
        <v>1</v>
      </c>
      <c r="K244" s="831">
        <v>939.14</v>
      </c>
      <c r="L244" s="831">
        <v>1</v>
      </c>
      <c r="M244" s="831">
        <v>939.14</v>
      </c>
      <c r="N244" s="831">
        <v>4</v>
      </c>
      <c r="O244" s="831">
        <v>2145.2200000000003</v>
      </c>
      <c r="P244" s="827">
        <v>2.2842387716421411</v>
      </c>
      <c r="Q244" s="832">
        <v>536.30500000000006</v>
      </c>
    </row>
    <row r="245" spans="1:17" ht="14.45" customHeight="1" x14ac:dyDescent="0.2">
      <c r="A245" s="821" t="s">
        <v>6725</v>
      </c>
      <c r="B245" s="822" t="s">
        <v>6293</v>
      </c>
      <c r="C245" s="822" t="s">
        <v>5703</v>
      </c>
      <c r="D245" s="822" t="s">
        <v>6756</v>
      </c>
      <c r="E245" s="822" t="s">
        <v>6755</v>
      </c>
      <c r="F245" s="831">
        <v>1</v>
      </c>
      <c r="G245" s="831">
        <v>2141.85</v>
      </c>
      <c r="H245" s="831">
        <v>0.23840053426830285</v>
      </c>
      <c r="I245" s="831">
        <v>2141.85</v>
      </c>
      <c r="J245" s="831">
        <v>9</v>
      </c>
      <c r="K245" s="831">
        <v>8984.25</v>
      </c>
      <c r="L245" s="831">
        <v>1</v>
      </c>
      <c r="M245" s="831">
        <v>998.25</v>
      </c>
      <c r="N245" s="831">
        <v>1</v>
      </c>
      <c r="O245" s="831">
        <v>948.16</v>
      </c>
      <c r="P245" s="827">
        <v>0.10553579875893924</v>
      </c>
      <c r="Q245" s="832">
        <v>948.16</v>
      </c>
    </row>
    <row r="246" spans="1:17" ht="14.45" customHeight="1" x14ac:dyDescent="0.2">
      <c r="A246" s="821" t="s">
        <v>6725</v>
      </c>
      <c r="B246" s="822" t="s">
        <v>6293</v>
      </c>
      <c r="C246" s="822" t="s">
        <v>5703</v>
      </c>
      <c r="D246" s="822" t="s">
        <v>6757</v>
      </c>
      <c r="E246" s="822" t="s">
        <v>6758</v>
      </c>
      <c r="F246" s="831">
        <v>1</v>
      </c>
      <c r="G246" s="831">
        <v>3003.38</v>
      </c>
      <c r="H246" s="831">
        <v>0.16278385332119971</v>
      </c>
      <c r="I246" s="831">
        <v>3003.38</v>
      </c>
      <c r="J246" s="831">
        <v>7</v>
      </c>
      <c r="K246" s="831">
        <v>18450.11</v>
      </c>
      <c r="L246" s="831">
        <v>1</v>
      </c>
      <c r="M246" s="831">
        <v>2635.73</v>
      </c>
      <c r="N246" s="831"/>
      <c r="O246" s="831"/>
      <c r="P246" s="827"/>
      <c r="Q246" s="832"/>
    </row>
    <row r="247" spans="1:17" ht="14.45" customHeight="1" x14ac:dyDescent="0.2">
      <c r="A247" s="821" t="s">
        <v>6725</v>
      </c>
      <c r="B247" s="822" t="s">
        <v>6293</v>
      </c>
      <c r="C247" s="822" t="s">
        <v>5703</v>
      </c>
      <c r="D247" s="822" t="s">
        <v>6759</v>
      </c>
      <c r="E247" s="822" t="s">
        <v>6760</v>
      </c>
      <c r="F247" s="831">
        <v>1</v>
      </c>
      <c r="G247" s="831">
        <v>6890.78</v>
      </c>
      <c r="H247" s="831"/>
      <c r="I247" s="831">
        <v>6890.78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6725</v>
      </c>
      <c r="B248" s="822" t="s">
        <v>6293</v>
      </c>
      <c r="C248" s="822" t="s">
        <v>5703</v>
      </c>
      <c r="D248" s="822" t="s">
        <v>6761</v>
      </c>
      <c r="E248" s="822" t="s">
        <v>6762</v>
      </c>
      <c r="F248" s="831"/>
      <c r="G248" s="831"/>
      <c r="H248" s="831"/>
      <c r="I248" s="831"/>
      <c r="J248" s="831">
        <v>1</v>
      </c>
      <c r="K248" s="831">
        <v>19196.8</v>
      </c>
      <c r="L248" s="831">
        <v>1</v>
      </c>
      <c r="M248" s="831">
        <v>19196.8</v>
      </c>
      <c r="N248" s="831"/>
      <c r="O248" s="831"/>
      <c r="P248" s="827"/>
      <c r="Q248" s="832"/>
    </row>
    <row r="249" spans="1:17" ht="14.45" customHeight="1" x14ac:dyDescent="0.2">
      <c r="A249" s="821" t="s">
        <v>6725</v>
      </c>
      <c r="B249" s="822" t="s">
        <v>6293</v>
      </c>
      <c r="C249" s="822" t="s">
        <v>5703</v>
      </c>
      <c r="D249" s="822" t="s">
        <v>6763</v>
      </c>
      <c r="E249" s="822" t="s">
        <v>6764</v>
      </c>
      <c r="F249" s="831">
        <v>4</v>
      </c>
      <c r="G249" s="831">
        <v>16551.560000000001</v>
      </c>
      <c r="H249" s="831">
        <v>0.44444444444444448</v>
      </c>
      <c r="I249" s="831">
        <v>4137.8900000000003</v>
      </c>
      <c r="J249" s="831">
        <v>9</v>
      </c>
      <c r="K249" s="831">
        <v>37241.01</v>
      </c>
      <c r="L249" s="831">
        <v>1</v>
      </c>
      <c r="M249" s="831">
        <v>4137.8900000000003</v>
      </c>
      <c r="N249" s="831">
        <v>7</v>
      </c>
      <c r="O249" s="831">
        <v>21696.589999999997</v>
      </c>
      <c r="P249" s="827">
        <v>0.58259939781439862</v>
      </c>
      <c r="Q249" s="832">
        <v>3099.5128571428568</v>
      </c>
    </row>
    <row r="250" spans="1:17" ht="14.45" customHeight="1" x14ac:dyDescent="0.2">
      <c r="A250" s="821" t="s">
        <v>6725</v>
      </c>
      <c r="B250" s="822" t="s">
        <v>6293</v>
      </c>
      <c r="C250" s="822" t="s">
        <v>5703</v>
      </c>
      <c r="D250" s="822" t="s">
        <v>6765</v>
      </c>
      <c r="E250" s="822" t="s">
        <v>6766</v>
      </c>
      <c r="F250" s="831">
        <v>14</v>
      </c>
      <c r="G250" s="831">
        <v>13622.35</v>
      </c>
      <c r="H250" s="831">
        <v>0.69153197149064927</v>
      </c>
      <c r="I250" s="831">
        <v>973.02499999999998</v>
      </c>
      <c r="J250" s="831">
        <v>22</v>
      </c>
      <c r="K250" s="831">
        <v>19698.8</v>
      </c>
      <c r="L250" s="831">
        <v>1</v>
      </c>
      <c r="M250" s="831">
        <v>895.4</v>
      </c>
      <c r="N250" s="831">
        <v>13</v>
      </c>
      <c r="O250" s="831">
        <v>8819.68</v>
      </c>
      <c r="P250" s="827">
        <v>0.44772676508213699</v>
      </c>
      <c r="Q250" s="832">
        <v>678.43692307692311</v>
      </c>
    </row>
    <row r="251" spans="1:17" ht="14.45" customHeight="1" x14ac:dyDescent="0.2">
      <c r="A251" s="821" t="s">
        <v>6725</v>
      </c>
      <c r="B251" s="822" t="s">
        <v>6293</v>
      </c>
      <c r="C251" s="822" t="s">
        <v>5703</v>
      </c>
      <c r="D251" s="822" t="s">
        <v>6767</v>
      </c>
      <c r="E251" s="822" t="s">
        <v>6768</v>
      </c>
      <c r="F251" s="831"/>
      <c r="G251" s="831"/>
      <c r="H251" s="831"/>
      <c r="I251" s="831"/>
      <c r="J251" s="831"/>
      <c r="K251" s="831"/>
      <c r="L251" s="831"/>
      <c r="M251" s="831"/>
      <c r="N251" s="831">
        <v>2</v>
      </c>
      <c r="O251" s="831">
        <v>9888.98</v>
      </c>
      <c r="P251" s="827"/>
      <c r="Q251" s="832">
        <v>4944.49</v>
      </c>
    </row>
    <row r="252" spans="1:17" ht="14.45" customHeight="1" x14ac:dyDescent="0.2">
      <c r="A252" s="821" t="s">
        <v>6725</v>
      </c>
      <c r="B252" s="822" t="s">
        <v>6293</v>
      </c>
      <c r="C252" s="822" t="s">
        <v>5703</v>
      </c>
      <c r="D252" s="822" t="s">
        <v>6769</v>
      </c>
      <c r="E252" s="822" t="s">
        <v>6770</v>
      </c>
      <c r="F252" s="831">
        <v>1</v>
      </c>
      <c r="G252" s="831">
        <v>9370.39</v>
      </c>
      <c r="H252" s="831">
        <v>1</v>
      </c>
      <c r="I252" s="831">
        <v>9370.39</v>
      </c>
      <c r="J252" s="831">
        <v>1</v>
      </c>
      <c r="K252" s="831">
        <v>9370.39</v>
      </c>
      <c r="L252" s="831">
        <v>1</v>
      </c>
      <c r="M252" s="831">
        <v>9370.39</v>
      </c>
      <c r="N252" s="831">
        <v>2</v>
      </c>
      <c r="O252" s="831">
        <v>7987.01</v>
      </c>
      <c r="P252" s="827">
        <v>0.85236687053580484</v>
      </c>
      <c r="Q252" s="832">
        <v>3993.5050000000001</v>
      </c>
    </row>
    <row r="253" spans="1:17" ht="14.45" customHeight="1" x14ac:dyDescent="0.2">
      <c r="A253" s="821" t="s">
        <v>6725</v>
      </c>
      <c r="B253" s="822" t="s">
        <v>6293</v>
      </c>
      <c r="C253" s="822" t="s">
        <v>5703</v>
      </c>
      <c r="D253" s="822" t="s">
        <v>6771</v>
      </c>
      <c r="E253" s="822" t="s">
        <v>6772</v>
      </c>
      <c r="F253" s="831"/>
      <c r="G253" s="831"/>
      <c r="H253" s="831"/>
      <c r="I253" s="831"/>
      <c r="J253" s="831">
        <v>1</v>
      </c>
      <c r="K253" s="831">
        <v>2857.51</v>
      </c>
      <c r="L253" s="831">
        <v>1</v>
      </c>
      <c r="M253" s="831">
        <v>2857.51</v>
      </c>
      <c r="N253" s="831"/>
      <c r="O253" s="831"/>
      <c r="P253" s="827"/>
      <c r="Q253" s="832"/>
    </row>
    <row r="254" spans="1:17" ht="14.45" customHeight="1" x14ac:dyDescent="0.2">
      <c r="A254" s="821" t="s">
        <v>6725</v>
      </c>
      <c r="B254" s="822" t="s">
        <v>6293</v>
      </c>
      <c r="C254" s="822" t="s">
        <v>5703</v>
      </c>
      <c r="D254" s="822" t="s">
        <v>6773</v>
      </c>
      <c r="E254" s="822" t="s">
        <v>6774</v>
      </c>
      <c r="F254" s="831">
        <v>1</v>
      </c>
      <c r="G254" s="831">
        <v>2170.9699999999998</v>
      </c>
      <c r="H254" s="831">
        <v>9.6423187720908077E-2</v>
      </c>
      <c r="I254" s="831">
        <v>2170.9699999999998</v>
      </c>
      <c r="J254" s="831">
        <v>11</v>
      </c>
      <c r="K254" s="831">
        <v>22515.02</v>
      </c>
      <c r="L254" s="831">
        <v>1</v>
      </c>
      <c r="M254" s="831">
        <v>2046.82</v>
      </c>
      <c r="N254" s="831">
        <v>2</v>
      </c>
      <c r="O254" s="831">
        <v>1873.62</v>
      </c>
      <c r="P254" s="827">
        <v>8.3216448397558596E-2</v>
      </c>
      <c r="Q254" s="832">
        <v>936.81</v>
      </c>
    </row>
    <row r="255" spans="1:17" ht="14.45" customHeight="1" x14ac:dyDescent="0.2">
      <c r="A255" s="821" t="s">
        <v>6725</v>
      </c>
      <c r="B255" s="822" t="s">
        <v>6293</v>
      </c>
      <c r="C255" s="822" t="s">
        <v>5703</v>
      </c>
      <c r="D255" s="822" t="s">
        <v>6775</v>
      </c>
      <c r="E255" s="822" t="s">
        <v>6776</v>
      </c>
      <c r="F255" s="831"/>
      <c r="G255" s="831"/>
      <c r="H255" s="831"/>
      <c r="I255" s="831"/>
      <c r="J255" s="831">
        <v>2</v>
      </c>
      <c r="K255" s="831">
        <v>1501.52</v>
      </c>
      <c r="L255" s="831">
        <v>1</v>
      </c>
      <c r="M255" s="831">
        <v>750.76</v>
      </c>
      <c r="N255" s="831"/>
      <c r="O255" s="831"/>
      <c r="P255" s="827"/>
      <c r="Q255" s="832"/>
    </row>
    <row r="256" spans="1:17" ht="14.45" customHeight="1" x14ac:dyDescent="0.2">
      <c r="A256" s="821" t="s">
        <v>6725</v>
      </c>
      <c r="B256" s="822" t="s">
        <v>6293</v>
      </c>
      <c r="C256" s="822" t="s">
        <v>5703</v>
      </c>
      <c r="D256" s="822" t="s">
        <v>6777</v>
      </c>
      <c r="E256" s="822" t="s">
        <v>6778</v>
      </c>
      <c r="F256" s="831">
        <v>8</v>
      </c>
      <c r="G256" s="831">
        <v>40617.14</v>
      </c>
      <c r="H256" s="831">
        <v>3.6176864059112637</v>
      </c>
      <c r="I256" s="831">
        <v>5077.1424999999999</v>
      </c>
      <c r="J256" s="831">
        <v>4</v>
      </c>
      <c r="K256" s="831">
        <v>11227.38</v>
      </c>
      <c r="L256" s="831">
        <v>1</v>
      </c>
      <c r="M256" s="831">
        <v>2806.8449999999998</v>
      </c>
      <c r="N256" s="831">
        <v>7</v>
      </c>
      <c r="O256" s="831">
        <v>21684.86</v>
      </c>
      <c r="P256" s="827">
        <v>1.9314265661267367</v>
      </c>
      <c r="Q256" s="832">
        <v>3097.8371428571431</v>
      </c>
    </row>
    <row r="257" spans="1:17" ht="14.45" customHeight="1" x14ac:dyDescent="0.2">
      <c r="A257" s="821" t="s">
        <v>6725</v>
      </c>
      <c r="B257" s="822" t="s">
        <v>6293</v>
      </c>
      <c r="C257" s="822" t="s">
        <v>5703</v>
      </c>
      <c r="D257" s="822" t="s">
        <v>6779</v>
      </c>
      <c r="E257" s="822" t="s">
        <v>6780</v>
      </c>
      <c r="F257" s="831">
        <v>1</v>
      </c>
      <c r="G257" s="831">
        <v>550.72</v>
      </c>
      <c r="H257" s="831">
        <v>8.3333333333333343E-2</v>
      </c>
      <c r="I257" s="831">
        <v>550.72</v>
      </c>
      <c r="J257" s="831">
        <v>12</v>
      </c>
      <c r="K257" s="831">
        <v>6608.6399999999994</v>
      </c>
      <c r="L257" s="831">
        <v>1</v>
      </c>
      <c r="M257" s="831">
        <v>550.71999999999991</v>
      </c>
      <c r="N257" s="831">
        <v>2</v>
      </c>
      <c r="O257" s="831">
        <v>744.48</v>
      </c>
      <c r="P257" s="827">
        <v>0.11265252760023244</v>
      </c>
      <c r="Q257" s="832">
        <v>372.24</v>
      </c>
    </row>
    <row r="258" spans="1:17" ht="14.45" customHeight="1" x14ac:dyDescent="0.2">
      <c r="A258" s="821" t="s">
        <v>6725</v>
      </c>
      <c r="B258" s="822" t="s">
        <v>6293</v>
      </c>
      <c r="C258" s="822" t="s">
        <v>5703</v>
      </c>
      <c r="D258" s="822" t="s">
        <v>6781</v>
      </c>
      <c r="E258" s="822" t="s">
        <v>6782</v>
      </c>
      <c r="F258" s="831">
        <v>4</v>
      </c>
      <c r="G258" s="831">
        <v>3324.64</v>
      </c>
      <c r="H258" s="831">
        <v>4</v>
      </c>
      <c r="I258" s="831">
        <v>831.16</v>
      </c>
      <c r="J258" s="831">
        <v>1</v>
      </c>
      <c r="K258" s="831">
        <v>831.16</v>
      </c>
      <c r="L258" s="831">
        <v>1</v>
      </c>
      <c r="M258" s="831">
        <v>831.16</v>
      </c>
      <c r="N258" s="831">
        <v>1</v>
      </c>
      <c r="O258" s="831">
        <v>687.16</v>
      </c>
      <c r="P258" s="827">
        <v>0.82674815919919153</v>
      </c>
      <c r="Q258" s="832">
        <v>687.16</v>
      </c>
    </row>
    <row r="259" spans="1:17" ht="14.45" customHeight="1" x14ac:dyDescent="0.2">
      <c r="A259" s="821" t="s">
        <v>6725</v>
      </c>
      <c r="B259" s="822" t="s">
        <v>6293</v>
      </c>
      <c r="C259" s="822" t="s">
        <v>5703</v>
      </c>
      <c r="D259" s="822" t="s">
        <v>6783</v>
      </c>
      <c r="E259" s="822" t="s">
        <v>6782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687.17</v>
      </c>
      <c r="P259" s="827"/>
      <c r="Q259" s="832">
        <v>687.17</v>
      </c>
    </row>
    <row r="260" spans="1:17" ht="14.45" customHeight="1" x14ac:dyDescent="0.2">
      <c r="A260" s="821" t="s">
        <v>6725</v>
      </c>
      <c r="B260" s="822" t="s">
        <v>6293</v>
      </c>
      <c r="C260" s="822" t="s">
        <v>5703</v>
      </c>
      <c r="D260" s="822" t="s">
        <v>6784</v>
      </c>
      <c r="E260" s="822" t="s">
        <v>6785</v>
      </c>
      <c r="F260" s="831">
        <v>1</v>
      </c>
      <c r="G260" s="831">
        <v>1312.14</v>
      </c>
      <c r="H260" s="831">
        <v>0.16666666666666666</v>
      </c>
      <c r="I260" s="831">
        <v>1312.14</v>
      </c>
      <c r="J260" s="831">
        <v>6</v>
      </c>
      <c r="K260" s="831">
        <v>7872.8400000000011</v>
      </c>
      <c r="L260" s="831">
        <v>1</v>
      </c>
      <c r="M260" s="831">
        <v>1312.14</v>
      </c>
      <c r="N260" s="831">
        <v>2</v>
      </c>
      <c r="O260" s="831">
        <v>2114.12</v>
      </c>
      <c r="P260" s="827">
        <v>0.26853333739794022</v>
      </c>
      <c r="Q260" s="832">
        <v>1057.06</v>
      </c>
    </row>
    <row r="261" spans="1:17" ht="14.45" customHeight="1" x14ac:dyDescent="0.2">
      <c r="A261" s="821" t="s">
        <v>6725</v>
      </c>
      <c r="B261" s="822" t="s">
        <v>6293</v>
      </c>
      <c r="C261" s="822" t="s">
        <v>5703</v>
      </c>
      <c r="D261" s="822" t="s">
        <v>6786</v>
      </c>
      <c r="E261" s="822" t="s">
        <v>6787</v>
      </c>
      <c r="F261" s="831">
        <v>4</v>
      </c>
      <c r="G261" s="831">
        <v>14578.32</v>
      </c>
      <c r="H261" s="831">
        <v>0.37133966670334639</v>
      </c>
      <c r="I261" s="831">
        <v>3644.58</v>
      </c>
      <c r="J261" s="831">
        <v>12</v>
      </c>
      <c r="K261" s="831">
        <v>39258.720000000001</v>
      </c>
      <c r="L261" s="831">
        <v>1</v>
      </c>
      <c r="M261" s="831">
        <v>3271.56</v>
      </c>
      <c r="N261" s="831">
        <v>30</v>
      </c>
      <c r="O261" s="831">
        <v>94458.739999999991</v>
      </c>
      <c r="P261" s="827">
        <v>2.4060575586774093</v>
      </c>
      <c r="Q261" s="832">
        <v>3148.6246666666661</v>
      </c>
    </row>
    <row r="262" spans="1:17" ht="14.45" customHeight="1" x14ac:dyDescent="0.2">
      <c r="A262" s="821" t="s">
        <v>6725</v>
      </c>
      <c r="B262" s="822" t="s">
        <v>6293</v>
      </c>
      <c r="C262" s="822" t="s">
        <v>5703</v>
      </c>
      <c r="D262" s="822" t="s">
        <v>6788</v>
      </c>
      <c r="E262" s="822" t="s">
        <v>6789</v>
      </c>
      <c r="F262" s="831">
        <v>2</v>
      </c>
      <c r="G262" s="831">
        <v>2232.5</v>
      </c>
      <c r="H262" s="831">
        <v>1.0276936391172651</v>
      </c>
      <c r="I262" s="831">
        <v>1116.25</v>
      </c>
      <c r="J262" s="831">
        <v>2</v>
      </c>
      <c r="K262" s="831">
        <v>2172.34</v>
      </c>
      <c r="L262" s="831">
        <v>1</v>
      </c>
      <c r="M262" s="831">
        <v>1086.17</v>
      </c>
      <c r="N262" s="831"/>
      <c r="O262" s="831"/>
      <c r="P262" s="827"/>
      <c r="Q262" s="832"/>
    </row>
    <row r="263" spans="1:17" ht="14.45" customHeight="1" x14ac:dyDescent="0.2">
      <c r="A263" s="821" t="s">
        <v>6725</v>
      </c>
      <c r="B263" s="822" t="s">
        <v>6293</v>
      </c>
      <c r="C263" s="822" t="s">
        <v>5703</v>
      </c>
      <c r="D263" s="822" t="s">
        <v>6790</v>
      </c>
      <c r="E263" s="822" t="s">
        <v>6791</v>
      </c>
      <c r="F263" s="831">
        <v>3</v>
      </c>
      <c r="G263" s="831">
        <v>1077.3000000000002</v>
      </c>
      <c r="H263" s="831">
        <v>0.37500000000000006</v>
      </c>
      <c r="I263" s="831">
        <v>359.10000000000008</v>
      </c>
      <c r="J263" s="831">
        <v>8</v>
      </c>
      <c r="K263" s="831">
        <v>2872.8</v>
      </c>
      <c r="L263" s="831">
        <v>1</v>
      </c>
      <c r="M263" s="831">
        <v>359.1</v>
      </c>
      <c r="N263" s="831"/>
      <c r="O263" s="831"/>
      <c r="P263" s="827"/>
      <c r="Q263" s="832"/>
    </row>
    <row r="264" spans="1:17" ht="14.45" customHeight="1" x14ac:dyDescent="0.2">
      <c r="A264" s="821" t="s">
        <v>6725</v>
      </c>
      <c r="B264" s="822" t="s">
        <v>6293</v>
      </c>
      <c r="C264" s="822" t="s">
        <v>5703</v>
      </c>
      <c r="D264" s="822" t="s">
        <v>6792</v>
      </c>
      <c r="E264" s="822" t="s">
        <v>6793</v>
      </c>
      <c r="F264" s="831">
        <v>4</v>
      </c>
      <c r="G264" s="831">
        <v>3575.6</v>
      </c>
      <c r="H264" s="831">
        <v>0.79999999999999993</v>
      </c>
      <c r="I264" s="831">
        <v>893.9</v>
      </c>
      <c r="J264" s="831">
        <v>5</v>
      </c>
      <c r="K264" s="831">
        <v>4469.5</v>
      </c>
      <c r="L264" s="831">
        <v>1</v>
      </c>
      <c r="M264" s="831">
        <v>893.9</v>
      </c>
      <c r="N264" s="831">
        <v>10</v>
      </c>
      <c r="O264" s="831">
        <v>4114</v>
      </c>
      <c r="P264" s="827">
        <v>0.92046090166685313</v>
      </c>
      <c r="Q264" s="832">
        <v>411.4</v>
      </c>
    </row>
    <row r="265" spans="1:17" ht="14.45" customHeight="1" x14ac:dyDescent="0.2">
      <c r="A265" s="821" t="s">
        <v>6725</v>
      </c>
      <c r="B265" s="822" t="s">
        <v>6293</v>
      </c>
      <c r="C265" s="822" t="s">
        <v>5703</v>
      </c>
      <c r="D265" s="822" t="s">
        <v>6794</v>
      </c>
      <c r="E265" s="822" t="s">
        <v>6795</v>
      </c>
      <c r="F265" s="831"/>
      <c r="G265" s="831"/>
      <c r="H265" s="831"/>
      <c r="I265" s="831"/>
      <c r="J265" s="831">
        <v>3</v>
      </c>
      <c r="K265" s="831">
        <v>2515.44</v>
      </c>
      <c r="L265" s="831">
        <v>1</v>
      </c>
      <c r="M265" s="831">
        <v>838.48</v>
      </c>
      <c r="N265" s="831">
        <v>6</v>
      </c>
      <c r="O265" s="831">
        <v>2895.4799999999996</v>
      </c>
      <c r="P265" s="827">
        <v>1.1510829119358839</v>
      </c>
      <c r="Q265" s="832">
        <v>482.57999999999993</v>
      </c>
    </row>
    <row r="266" spans="1:17" ht="14.45" customHeight="1" x14ac:dyDescent="0.2">
      <c r="A266" s="821" t="s">
        <v>6725</v>
      </c>
      <c r="B266" s="822" t="s">
        <v>6293</v>
      </c>
      <c r="C266" s="822" t="s">
        <v>5703</v>
      </c>
      <c r="D266" s="822" t="s">
        <v>6796</v>
      </c>
      <c r="E266" s="822" t="s">
        <v>6797</v>
      </c>
      <c r="F266" s="831">
        <v>2</v>
      </c>
      <c r="G266" s="831">
        <v>1787.8</v>
      </c>
      <c r="H266" s="831"/>
      <c r="I266" s="831">
        <v>893.9</v>
      </c>
      <c r="J266" s="831"/>
      <c r="K266" s="831"/>
      <c r="L266" s="831"/>
      <c r="M266" s="831"/>
      <c r="N266" s="831">
        <v>1</v>
      </c>
      <c r="O266" s="831">
        <v>411.4</v>
      </c>
      <c r="P266" s="827"/>
      <c r="Q266" s="832">
        <v>411.4</v>
      </c>
    </row>
    <row r="267" spans="1:17" ht="14.45" customHeight="1" x14ac:dyDescent="0.2">
      <c r="A267" s="821" t="s">
        <v>6725</v>
      </c>
      <c r="B267" s="822" t="s">
        <v>6293</v>
      </c>
      <c r="C267" s="822" t="s">
        <v>5703</v>
      </c>
      <c r="D267" s="822" t="s">
        <v>6798</v>
      </c>
      <c r="E267" s="822" t="s">
        <v>6799</v>
      </c>
      <c r="F267" s="831">
        <v>3</v>
      </c>
      <c r="G267" s="831">
        <v>50495.069999999992</v>
      </c>
      <c r="H267" s="831">
        <v>1.1802849789982255</v>
      </c>
      <c r="I267" s="831">
        <v>16831.689999999999</v>
      </c>
      <c r="J267" s="831">
        <v>3</v>
      </c>
      <c r="K267" s="831">
        <v>42782.100000000006</v>
      </c>
      <c r="L267" s="831">
        <v>1</v>
      </c>
      <c r="M267" s="831">
        <v>14260.700000000003</v>
      </c>
      <c r="N267" s="831">
        <v>3</v>
      </c>
      <c r="O267" s="831">
        <v>42771.199999999997</v>
      </c>
      <c r="P267" s="827">
        <v>0.99974522054784576</v>
      </c>
      <c r="Q267" s="832">
        <v>14257.066666666666</v>
      </c>
    </row>
    <row r="268" spans="1:17" ht="14.45" customHeight="1" x14ac:dyDescent="0.2">
      <c r="A268" s="821" t="s">
        <v>6725</v>
      </c>
      <c r="B268" s="822" t="s">
        <v>6293</v>
      </c>
      <c r="C268" s="822" t="s">
        <v>5703</v>
      </c>
      <c r="D268" s="822" t="s">
        <v>6800</v>
      </c>
      <c r="E268" s="822" t="s">
        <v>6801</v>
      </c>
      <c r="F268" s="831">
        <v>5</v>
      </c>
      <c r="G268" s="831">
        <v>31952.17</v>
      </c>
      <c r="H268" s="831">
        <v>2.27786253338143</v>
      </c>
      <c r="I268" s="831">
        <v>6390.4339999999993</v>
      </c>
      <c r="J268" s="831">
        <v>4</v>
      </c>
      <c r="K268" s="831">
        <v>14027.26</v>
      </c>
      <c r="L268" s="831">
        <v>1</v>
      </c>
      <c r="M268" s="831">
        <v>3506.8150000000001</v>
      </c>
      <c r="N268" s="831">
        <v>8</v>
      </c>
      <c r="O268" s="831">
        <v>28003.870000000003</v>
      </c>
      <c r="P268" s="827">
        <v>1.9963891736518751</v>
      </c>
      <c r="Q268" s="832">
        <v>3500.4837500000003</v>
      </c>
    </row>
    <row r="269" spans="1:17" ht="14.45" customHeight="1" x14ac:dyDescent="0.2">
      <c r="A269" s="821" t="s">
        <v>6725</v>
      </c>
      <c r="B269" s="822" t="s">
        <v>6293</v>
      </c>
      <c r="C269" s="822" t="s">
        <v>5703</v>
      </c>
      <c r="D269" s="822" t="s">
        <v>6802</v>
      </c>
      <c r="E269" s="822" t="s">
        <v>6803</v>
      </c>
      <c r="F269" s="831">
        <v>1</v>
      </c>
      <c r="G269" s="831">
        <v>1841.62</v>
      </c>
      <c r="H269" s="831">
        <v>0.53337001853568111</v>
      </c>
      <c r="I269" s="831">
        <v>1841.62</v>
      </c>
      <c r="J269" s="831">
        <v>2</v>
      </c>
      <c r="K269" s="831">
        <v>3452.8</v>
      </c>
      <c r="L269" s="831">
        <v>1</v>
      </c>
      <c r="M269" s="831">
        <v>1726.4</v>
      </c>
      <c r="N269" s="831"/>
      <c r="O269" s="831"/>
      <c r="P269" s="827"/>
      <c r="Q269" s="832"/>
    </row>
    <row r="270" spans="1:17" ht="14.45" customHeight="1" x14ac:dyDescent="0.2">
      <c r="A270" s="821" t="s">
        <v>6725</v>
      </c>
      <c r="B270" s="822" t="s">
        <v>6293</v>
      </c>
      <c r="C270" s="822" t="s">
        <v>5703</v>
      </c>
      <c r="D270" s="822" t="s">
        <v>6804</v>
      </c>
      <c r="E270" s="822" t="s">
        <v>6805</v>
      </c>
      <c r="F270" s="831"/>
      <c r="G270" s="831"/>
      <c r="H270" s="831"/>
      <c r="I270" s="831"/>
      <c r="J270" s="831">
        <v>1</v>
      </c>
      <c r="K270" s="831">
        <v>16719</v>
      </c>
      <c r="L270" s="831">
        <v>1</v>
      </c>
      <c r="M270" s="831">
        <v>16719</v>
      </c>
      <c r="N270" s="831"/>
      <c r="O270" s="831"/>
      <c r="P270" s="827"/>
      <c r="Q270" s="832"/>
    </row>
    <row r="271" spans="1:17" ht="14.45" customHeight="1" x14ac:dyDescent="0.2">
      <c r="A271" s="821" t="s">
        <v>6725</v>
      </c>
      <c r="B271" s="822" t="s">
        <v>6293</v>
      </c>
      <c r="C271" s="822" t="s">
        <v>5703</v>
      </c>
      <c r="D271" s="822" t="s">
        <v>6806</v>
      </c>
      <c r="E271" s="822" t="s">
        <v>6807</v>
      </c>
      <c r="F271" s="831">
        <v>1</v>
      </c>
      <c r="G271" s="831">
        <v>380.86</v>
      </c>
      <c r="H271" s="831"/>
      <c r="I271" s="831">
        <v>380.86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6725</v>
      </c>
      <c r="B272" s="822" t="s">
        <v>6293</v>
      </c>
      <c r="C272" s="822" t="s">
        <v>5703</v>
      </c>
      <c r="D272" s="822" t="s">
        <v>6808</v>
      </c>
      <c r="E272" s="822" t="s">
        <v>6809</v>
      </c>
      <c r="F272" s="831">
        <v>1</v>
      </c>
      <c r="G272" s="831">
        <v>1085.2</v>
      </c>
      <c r="H272" s="831">
        <v>1</v>
      </c>
      <c r="I272" s="831">
        <v>1085.2</v>
      </c>
      <c r="J272" s="831">
        <v>1</v>
      </c>
      <c r="K272" s="831">
        <v>1085.2</v>
      </c>
      <c r="L272" s="831">
        <v>1</v>
      </c>
      <c r="M272" s="831">
        <v>1085.2</v>
      </c>
      <c r="N272" s="831">
        <v>7</v>
      </c>
      <c r="O272" s="831">
        <v>6835.4299999999994</v>
      </c>
      <c r="P272" s="827">
        <v>6.2987744194618491</v>
      </c>
      <c r="Q272" s="832">
        <v>976.4899999999999</v>
      </c>
    </row>
    <row r="273" spans="1:17" ht="14.45" customHeight="1" x14ac:dyDescent="0.2">
      <c r="A273" s="821" t="s">
        <v>6725</v>
      </c>
      <c r="B273" s="822" t="s">
        <v>6293</v>
      </c>
      <c r="C273" s="822" t="s">
        <v>5703</v>
      </c>
      <c r="D273" s="822" t="s">
        <v>6810</v>
      </c>
      <c r="E273" s="822" t="s">
        <v>6811</v>
      </c>
      <c r="F273" s="831"/>
      <c r="G273" s="831"/>
      <c r="H273" s="831"/>
      <c r="I273" s="831"/>
      <c r="J273" s="831">
        <v>2</v>
      </c>
      <c r="K273" s="831">
        <v>26930.94</v>
      </c>
      <c r="L273" s="831">
        <v>1</v>
      </c>
      <c r="M273" s="831">
        <v>13465.47</v>
      </c>
      <c r="N273" s="831">
        <v>1</v>
      </c>
      <c r="O273" s="831">
        <v>12792.3</v>
      </c>
      <c r="P273" s="827">
        <v>0.47500384316329097</v>
      </c>
      <c r="Q273" s="832">
        <v>12792.3</v>
      </c>
    </row>
    <row r="274" spans="1:17" ht="14.45" customHeight="1" x14ac:dyDescent="0.2">
      <c r="A274" s="821" t="s">
        <v>6725</v>
      </c>
      <c r="B274" s="822" t="s">
        <v>6293</v>
      </c>
      <c r="C274" s="822" t="s">
        <v>5703</v>
      </c>
      <c r="D274" s="822" t="s">
        <v>6812</v>
      </c>
      <c r="E274" s="822" t="s">
        <v>6813</v>
      </c>
      <c r="F274" s="831">
        <v>1</v>
      </c>
      <c r="G274" s="831">
        <v>25888.05</v>
      </c>
      <c r="H274" s="831"/>
      <c r="I274" s="831">
        <v>25888.05</v>
      </c>
      <c r="J274" s="831"/>
      <c r="K274" s="831"/>
      <c r="L274" s="831"/>
      <c r="M274" s="831"/>
      <c r="N274" s="831">
        <v>1</v>
      </c>
      <c r="O274" s="831">
        <v>13702.5</v>
      </c>
      <c r="P274" s="827"/>
      <c r="Q274" s="832">
        <v>13702.5</v>
      </c>
    </row>
    <row r="275" spans="1:17" ht="14.45" customHeight="1" x14ac:dyDescent="0.2">
      <c r="A275" s="821" t="s">
        <v>6725</v>
      </c>
      <c r="B275" s="822" t="s">
        <v>6293</v>
      </c>
      <c r="C275" s="822" t="s">
        <v>5703</v>
      </c>
      <c r="D275" s="822" t="s">
        <v>6814</v>
      </c>
      <c r="E275" s="822" t="s">
        <v>6815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510.57</v>
      </c>
      <c r="P275" s="827"/>
      <c r="Q275" s="832">
        <v>510.57</v>
      </c>
    </row>
    <row r="276" spans="1:17" ht="14.45" customHeight="1" x14ac:dyDescent="0.2">
      <c r="A276" s="821" t="s">
        <v>6725</v>
      </c>
      <c r="B276" s="822" t="s">
        <v>6293</v>
      </c>
      <c r="C276" s="822" t="s">
        <v>5703</v>
      </c>
      <c r="D276" s="822" t="s">
        <v>6816</v>
      </c>
      <c r="E276" s="822" t="s">
        <v>6817</v>
      </c>
      <c r="F276" s="831"/>
      <c r="G276" s="831"/>
      <c r="H276" s="831"/>
      <c r="I276" s="831"/>
      <c r="J276" s="831">
        <v>1</v>
      </c>
      <c r="K276" s="831">
        <v>4527.8999999999996</v>
      </c>
      <c r="L276" s="831">
        <v>1</v>
      </c>
      <c r="M276" s="831">
        <v>4527.8999999999996</v>
      </c>
      <c r="N276" s="831"/>
      <c r="O276" s="831"/>
      <c r="P276" s="827"/>
      <c r="Q276" s="832"/>
    </row>
    <row r="277" spans="1:17" ht="14.45" customHeight="1" x14ac:dyDescent="0.2">
      <c r="A277" s="821" t="s">
        <v>6725</v>
      </c>
      <c r="B277" s="822" t="s">
        <v>6293</v>
      </c>
      <c r="C277" s="822" t="s">
        <v>5703</v>
      </c>
      <c r="D277" s="822" t="s">
        <v>6818</v>
      </c>
      <c r="E277" s="822" t="s">
        <v>6819</v>
      </c>
      <c r="F277" s="831">
        <v>2</v>
      </c>
      <c r="G277" s="831">
        <v>3864.18</v>
      </c>
      <c r="H277" s="831"/>
      <c r="I277" s="831">
        <v>1932.09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6725</v>
      </c>
      <c r="B278" s="822" t="s">
        <v>6293</v>
      </c>
      <c r="C278" s="822" t="s">
        <v>5703</v>
      </c>
      <c r="D278" s="822" t="s">
        <v>6820</v>
      </c>
      <c r="E278" s="822" t="s">
        <v>6821</v>
      </c>
      <c r="F278" s="831">
        <v>1</v>
      </c>
      <c r="G278" s="831">
        <v>8860.39</v>
      </c>
      <c r="H278" s="831"/>
      <c r="I278" s="831">
        <v>8860.39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6725</v>
      </c>
      <c r="B279" s="822" t="s">
        <v>6293</v>
      </c>
      <c r="C279" s="822" t="s">
        <v>5703</v>
      </c>
      <c r="D279" s="822" t="s">
        <v>6822</v>
      </c>
      <c r="E279" s="822" t="s">
        <v>6823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1356.53</v>
      </c>
      <c r="P279" s="827"/>
      <c r="Q279" s="832">
        <v>1356.53</v>
      </c>
    </row>
    <row r="280" spans="1:17" ht="14.45" customHeight="1" x14ac:dyDescent="0.2">
      <c r="A280" s="821" t="s">
        <v>6725</v>
      </c>
      <c r="B280" s="822" t="s">
        <v>6293</v>
      </c>
      <c r="C280" s="822" t="s">
        <v>5703</v>
      </c>
      <c r="D280" s="822" t="s">
        <v>6824</v>
      </c>
      <c r="E280" s="822" t="s">
        <v>6825</v>
      </c>
      <c r="F280" s="831">
        <v>1</v>
      </c>
      <c r="G280" s="831">
        <v>4066.69</v>
      </c>
      <c r="H280" s="831"/>
      <c r="I280" s="831">
        <v>4066.69</v>
      </c>
      <c r="J280" s="831"/>
      <c r="K280" s="831"/>
      <c r="L280" s="831"/>
      <c r="M280" s="831"/>
      <c r="N280" s="831">
        <v>4</v>
      </c>
      <c r="O280" s="831">
        <v>11567.6</v>
      </c>
      <c r="P280" s="827"/>
      <c r="Q280" s="832">
        <v>2891.9</v>
      </c>
    </row>
    <row r="281" spans="1:17" ht="14.45" customHeight="1" x14ac:dyDescent="0.2">
      <c r="A281" s="821" t="s">
        <v>6725</v>
      </c>
      <c r="B281" s="822" t="s">
        <v>6293</v>
      </c>
      <c r="C281" s="822" t="s">
        <v>5703</v>
      </c>
      <c r="D281" s="822" t="s">
        <v>6826</v>
      </c>
      <c r="E281" s="822" t="s">
        <v>6827</v>
      </c>
      <c r="F281" s="831"/>
      <c r="G281" s="831"/>
      <c r="H281" s="831"/>
      <c r="I281" s="831"/>
      <c r="J281" s="831"/>
      <c r="K281" s="831"/>
      <c r="L281" s="831"/>
      <c r="M281" s="831"/>
      <c r="N281" s="831">
        <v>4</v>
      </c>
      <c r="O281" s="831">
        <v>7590.3600000000006</v>
      </c>
      <c r="P281" s="827"/>
      <c r="Q281" s="832">
        <v>1897.5900000000001</v>
      </c>
    </row>
    <row r="282" spans="1:17" ht="14.45" customHeight="1" x14ac:dyDescent="0.2">
      <c r="A282" s="821" t="s">
        <v>6725</v>
      </c>
      <c r="B282" s="822" t="s">
        <v>6293</v>
      </c>
      <c r="C282" s="822" t="s">
        <v>5703</v>
      </c>
      <c r="D282" s="822" t="s">
        <v>6828</v>
      </c>
      <c r="E282" s="822" t="s">
        <v>6829</v>
      </c>
      <c r="F282" s="831"/>
      <c r="G282" s="831"/>
      <c r="H282" s="831"/>
      <c r="I282" s="831"/>
      <c r="J282" s="831">
        <v>5</v>
      </c>
      <c r="K282" s="831">
        <v>3705</v>
      </c>
      <c r="L282" s="831">
        <v>1</v>
      </c>
      <c r="M282" s="831">
        <v>741</v>
      </c>
      <c r="N282" s="831"/>
      <c r="O282" s="831"/>
      <c r="P282" s="827"/>
      <c r="Q282" s="832"/>
    </row>
    <row r="283" spans="1:17" ht="14.45" customHeight="1" x14ac:dyDescent="0.2">
      <c r="A283" s="821" t="s">
        <v>6725</v>
      </c>
      <c r="B283" s="822" t="s">
        <v>6293</v>
      </c>
      <c r="C283" s="822" t="s">
        <v>5703</v>
      </c>
      <c r="D283" s="822" t="s">
        <v>6830</v>
      </c>
      <c r="E283" s="822" t="s">
        <v>6831</v>
      </c>
      <c r="F283" s="831"/>
      <c r="G283" s="831"/>
      <c r="H283" s="831"/>
      <c r="I283" s="831"/>
      <c r="J283" s="831">
        <v>2</v>
      </c>
      <c r="K283" s="831">
        <v>3994</v>
      </c>
      <c r="L283" s="831">
        <v>1</v>
      </c>
      <c r="M283" s="831">
        <v>1997</v>
      </c>
      <c r="N283" s="831">
        <v>1</v>
      </c>
      <c r="O283" s="831">
        <v>1569.37</v>
      </c>
      <c r="P283" s="827">
        <v>0.39293189784677013</v>
      </c>
      <c r="Q283" s="832">
        <v>1569.37</v>
      </c>
    </row>
    <row r="284" spans="1:17" ht="14.45" customHeight="1" x14ac:dyDescent="0.2">
      <c r="A284" s="821" t="s">
        <v>6725</v>
      </c>
      <c r="B284" s="822" t="s">
        <v>6293</v>
      </c>
      <c r="C284" s="822" t="s">
        <v>5703</v>
      </c>
      <c r="D284" s="822" t="s">
        <v>6832</v>
      </c>
      <c r="E284" s="822" t="s">
        <v>6833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24112.51</v>
      </c>
      <c r="P284" s="827"/>
      <c r="Q284" s="832">
        <v>24112.51</v>
      </c>
    </row>
    <row r="285" spans="1:17" ht="14.45" customHeight="1" x14ac:dyDescent="0.2">
      <c r="A285" s="821" t="s">
        <v>6725</v>
      </c>
      <c r="B285" s="822" t="s">
        <v>6293</v>
      </c>
      <c r="C285" s="822" t="s">
        <v>5703</v>
      </c>
      <c r="D285" s="822" t="s">
        <v>6834</v>
      </c>
      <c r="E285" s="822" t="s">
        <v>6835</v>
      </c>
      <c r="F285" s="831"/>
      <c r="G285" s="831"/>
      <c r="H285" s="831"/>
      <c r="I285" s="831"/>
      <c r="J285" s="831">
        <v>6</v>
      </c>
      <c r="K285" s="831">
        <v>24644.519999999997</v>
      </c>
      <c r="L285" s="831">
        <v>1</v>
      </c>
      <c r="M285" s="831">
        <v>4107.4199999999992</v>
      </c>
      <c r="N285" s="831"/>
      <c r="O285" s="831"/>
      <c r="P285" s="827"/>
      <c r="Q285" s="832"/>
    </row>
    <row r="286" spans="1:17" ht="14.45" customHeight="1" x14ac:dyDescent="0.2">
      <c r="A286" s="821" t="s">
        <v>6725</v>
      </c>
      <c r="B286" s="822" t="s">
        <v>6293</v>
      </c>
      <c r="C286" s="822" t="s">
        <v>5703</v>
      </c>
      <c r="D286" s="822" t="s">
        <v>6836</v>
      </c>
      <c r="E286" s="822" t="s">
        <v>6837</v>
      </c>
      <c r="F286" s="831"/>
      <c r="G286" s="831"/>
      <c r="H286" s="831"/>
      <c r="I286" s="831"/>
      <c r="J286" s="831"/>
      <c r="K286" s="831"/>
      <c r="L286" s="831"/>
      <c r="M286" s="831"/>
      <c r="N286" s="831">
        <v>10</v>
      </c>
      <c r="O286" s="831">
        <v>6923.9</v>
      </c>
      <c r="P286" s="827"/>
      <c r="Q286" s="832">
        <v>692.39</v>
      </c>
    </row>
    <row r="287" spans="1:17" ht="14.45" customHeight="1" x14ac:dyDescent="0.2">
      <c r="A287" s="821" t="s">
        <v>6725</v>
      </c>
      <c r="B287" s="822" t="s">
        <v>6293</v>
      </c>
      <c r="C287" s="822" t="s">
        <v>5735</v>
      </c>
      <c r="D287" s="822" t="s">
        <v>6838</v>
      </c>
      <c r="E287" s="822" t="s">
        <v>6839</v>
      </c>
      <c r="F287" s="831">
        <v>3</v>
      </c>
      <c r="G287" s="831">
        <v>642</v>
      </c>
      <c r="H287" s="831">
        <v>1.4930232558139536</v>
      </c>
      <c r="I287" s="831">
        <v>214</v>
      </c>
      <c r="J287" s="831">
        <v>2</v>
      </c>
      <c r="K287" s="831">
        <v>430</v>
      </c>
      <c r="L287" s="831">
        <v>1</v>
      </c>
      <c r="M287" s="831">
        <v>215</v>
      </c>
      <c r="N287" s="831">
        <v>1</v>
      </c>
      <c r="O287" s="831">
        <v>216</v>
      </c>
      <c r="P287" s="827">
        <v>0.50232558139534889</v>
      </c>
      <c r="Q287" s="832">
        <v>216</v>
      </c>
    </row>
    <row r="288" spans="1:17" ht="14.45" customHeight="1" x14ac:dyDescent="0.2">
      <c r="A288" s="821" t="s">
        <v>6725</v>
      </c>
      <c r="B288" s="822" t="s">
        <v>6293</v>
      </c>
      <c r="C288" s="822" t="s">
        <v>5735</v>
      </c>
      <c r="D288" s="822" t="s">
        <v>6840</v>
      </c>
      <c r="E288" s="822" t="s">
        <v>6841</v>
      </c>
      <c r="F288" s="831">
        <v>1</v>
      </c>
      <c r="G288" s="831">
        <v>155</v>
      </c>
      <c r="H288" s="831">
        <v>0.99358974358974361</v>
      </c>
      <c r="I288" s="831">
        <v>155</v>
      </c>
      <c r="J288" s="831">
        <v>1</v>
      </c>
      <c r="K288" s="831">
        <v>156</v>
      </c>
      <c r="L288" s="831">
        <v>1</v>
      </c>
      <c r="M288" s="831">
        <v>156</v>
      </c>
      <c r="N288" s="831">
        <v>4</v>
      </c>
      <c r="O288" s="831">
        <v>628</v>
      </c>
      <c r="P288" s="827">
        <v>4.0256410256410255</v>
      </c>
      <c r="Q288" s="832">
        <v>157</v>
      </c>
    </row>
    <row r="289" spans="1:17" ht="14.45" customHeight="1" x14ac:dyDescent="0.2">
      <c r="A289" s="821" t="s">
        <v>6725</v>
      </c>
      <c r="B289" s="822" t="s">
        <v>6293</v>
      </c>
      <c r="C289" s="822" t="s">
        <v>5735</v>
      </c>
      <c r="D289" s="822" t="s">
        <v>6842</v>
      </c>
      <c r="E289" s="822" t="s">
        <v>6843</v>
      </c>
      <c r="F289" s="831">
        <v>15</v>
      </c>
      <c r="G289" s="831">
        <v>2805</v>
      </c>
      <c r="H289" s="831">
        <v>1.3563829787234043</v>
      </c>
      <c r="I289" s="831">
        <v>187</v>
      </c>
      <c r="J289" s="831">
        <v>11</v>
      </c>
      <c r="K289" s="831">
        <v>2068</v>
      </c>
      <c r="L289" s="831">
        <v>1</v>
      </c>
      <c r="M289" s="831">
        <v>188</v>
      </c>
      <c r="N289" s="831">
        <v>17</v>
      </c>
      <c r="O289" s="831">
        <v>3213</v>
      </c>
      <c r="P289" s="827">
        <v>1.5536750483558994</v>
      </c>
      <c r="Q289" s="832">
        <v>189</v>
      </c>
    </row>
    <row r="290" spans="1:17" ht="14.45" customHeight="1" x14ac:dyDescent="0.2">
      <c r="A290" s="821" t="s">
        <v>6725</v>
      </c>
      <c r="B290" s="822" t="s">
        <v>6293</v>
      </c>
      <c r="C290" s="822" t="s">
        <v>5735</v>
      </c>
      <c r="D290" s="822" t="s">
        <v>6844</v>
      </c>
      <c r="E290" s="822" t="s">
        <v>6845</v>
      </c>
      <c r="F290" s="831">
        <v>6</v>
      </c>
      <c r="G290" s="831">
        <v>768</v>
      </c>
      <c r="H290" s="831">
        <v>0.99224806201550386</v>
      </c>
      <c r="I290" s="831">
        <v>128</v>
      </c>
      <c r="J290" s="831">
        <v>6</v>
      </c>
      <c r="K290" s="831">
        <v>774</v>
      </c>
      <c r="L290" s="831">
        <v>1</v>
      </c>
      <c r="M290" s="831">
        <v>129</v>
      </c>
      <c r="N290" s="831">
        <v>13</v>
      </c>
      <c r="O290" s="831">
        <v>1690</v>
      </c>
      <c r="P290" s="827">
        <v>2.1834625322997416</v>
      </c>
      <c r="Q290" s="832">
        <v>130</v>
      </c>
    </row>
    <row r="291" spans="1:17" ht="14.45" customHeight="1" x14ac:dyDescent="0.2">
      <c r="A291" s="821" t="s">
        <v>6725</v>
      </c>
      <c r="B291" s="822" t="s">
        <v>6293</v>
      </c>
      <c r="C291" s="822" t="s">
        <v>5735</v>
      </c>
      <c r="D291" s="822" t="s">
        <v>6846</v>
      </c>
      <c r="E291" s="822" t="s">
        <v>6847</v>
      </c>
      <c r="F291" s="831">
        <v>7</v>
      </c>
      <c r="G291" s="831">
        <v>1568</v>
      </c>
      <c r="H291" s="831">
        <v>1.1614814814814816</v>
      </c>
      <c r="I291" s="831">
        <v>224</v>
      </c>
      <c r="J291" s="831">
        <v>6</v>
      </c>
      <c r="K291" s="831">
        <v>1350</v>
      </c>
      <c r="L291" s="831">
        <v>1</v>
      </c>
      <c r="M291" s="831">
        <v>225</v>
      </c>
      <c r="N291" s="831">
        <v>10</v>
      </c>
      <c r="O291" s="831">
        <v>2260</v>
      </c>
      <c r="P291" s="827">
        <v>1.674074074074074</v>
      </c>
      <c r="Q291" s="832">
        <v>226</v>
      </c>
    </row>
    <row r="292" spans="1:17" ht="14.45" customHeight="1" x14ac:dyDescent="0.2">
      <c r="A292" s="821" t="s">
        <v>6725</v>
      </c>
      <c r="B292" s="822" t="s">
        <v>6293</v>
      </c>
      <c r="C292" s="822" t="s">
        <v>5735</v>
      </c>
      <c r="D292" s="822" t="s">
        <v>6848</v>
      </c>
      <c r="E292" s="822" t="s">
        <v>6849</v>
      </c>
      <c r="F292" s="831">
        <v>68</v>
      </c>
      <c r="G292" s="831">
        <v>15368</v>
      </c>
      <c r="H292" s="831">
        <v>0.69082082172075876</v>
      </c>
      <c r="I292" s="831">
        <v>226</v>
      </c>
      <c r="J292" s="831">
        <v>98</v>
      </c>
      <c r="K292" s="831">
        <v>22246</v>
      </c>
      <c r="L292" s="831">
        <v>1</v>
      </c>
      <c r="M292" s="831">
        <v>227</v>
      </c>
      <c r="N292" s="831">
        <v>106</v>
      </c>
      <c r="O292" s="831">
        <v>24168</v>
      </c>
      <c r="P292" s="827">
        <v>1.0863975546165603</v>
      </c>
      <c r="Q292" s="832">
        <v>228</v>
      </c>
    </row>
    <row r="293" spans="1:17" ht="14.45" customHeight="1" x14ac:dyDescent="0.2">
      <c r="A293" s="821" t="s">
        <v>6725</v>
      </c>
      <c r="B293" s="822" t="s">
        <v>6293</v>
      </c>
      <c r="C293" s="822" t="s">
        <v>5735</v>
      </c>
      <c r="D293" s="822" t="s">
        <v>6850</v>
      </c>
      <c r="E293" s="822" t="s">
        <v>6851</v>
      </c>
      <c r="F293" s="831">
        <v>3</v>
      </c>
      <c r="G293" s="831">
        <v>1878</v>
      </c>
      <c r="H293" s="831">
        <v>0.74642289348171698</v>
      </c>
      <c r="I293" s="831">
        <v>626</v>
      </c>
      <c r="J293" s="831">
        <v>4</v>
      </c>
      <c r="K293" s="831">
        <v>2516</v>
      </c>
      <c r="L293" s="831">
        <v>1</v>
      </c>
      <c r="M293" s="831">
        <v>629</v>
      </c>
      <c r="N293" s="831"/>
      <c r="O293" s="831"/>
      <c r="P293" s="827"/>
      <c r="Q293" s="832"/>
    </row>
    <row r="294" spans="1:17" ht="14.45" customHeight="1" x14ac:dyDescent="0.2">
      <c r="A294" s="821" t="s">
        <v>6725</v>
      </c>
      <c r="B294" s="822" t="s">
        <v>6293</v>
      </c>
      <c r="C294" s="822" t="s">
        <v>5735</v>
      </c>
      <c r="D294" s="822" t="s">
        <v>6852</v>
      </c>
      <c r="E294" s="822" t="s">
        <v>6853</v>
      </c>
      <c r="F294" s="831">
        <v>11</v>
      </c>
      <c r="G294" s="831">
        <v>3850</v>
      </c>
      <c r="H294" s="831">
        <v>0.72504708097928439</v>
      </c>
      <c r="I294" s="831">
        <v>350</v>
      </c>
      <c r="J294" s="831">
        <v>15</v>
      </c>
      <c r="K294" s="831">
        <v>5310</v>
      </c>
      <c r="L294" s="831">
        <v>1</v>
      </c>
      <c r="M294" s="831">
        <v>354</v>
      </c>
      <c r="N294" s="831">
        <v>27</v>
      </c>
      <c r="O294" s="831">
        <v>9612</v>
      </c>
      <c r="P294" s="827">
        <v>1.8101694915254238</v>
      </c>
      <c r="Q294" s="832">
        <v>356</v>
      </c>
    </row>
    <row r="295" spans="1:17" ht="14.45" customHeight="1" x14ac:dyDescent="0.2">
      <c r="A295" s="821" t="s">
        <v>6725</v>
      </c>
      <c r="B295" s="822" t="s">
        <v>6293</v>
      </c>
      <c r="C295" s="822" t="s">
        <v>5735</v>
      </c>
      <c r="D295" s="822" t="s">
        <v>6854</v>
      </c>
      <c r="E295" s="822" t="s">
        <v>6855</v>
      </c>
      <c r="F295" s="831">
        <v>4</v>
      </c>
      <c r="G295" s="831">
        <v>16664</v>
      </c>
      <c r="H295" s="831">
        <v>0.99832254972441892</v>
      </c>
      <c r="I295" s="831">
        <v>4166</v>
      </c>
      <c r="J295" s="831">
        <v>4</v>
      </c>
      <c r="K295" s="831">
        <v>16692</v>
      </c>
      <c r="L295" s="831">
        <v>1</v>
      </c>
      <c r="M295" s="831">
        <v>4173</v>
      </c>
      <c r="N295" s="831">
        <v>4</v>
      </c>
      <c r="O295" s="831">
        <v>16716</v>
      </c>
      <c r="P295" s="827">
        <v>1.0014378145219267</v>
      </c>
      <c r="Q295" s="832">
        <v>4179</v>
      </c>
    </row>
    <row r="296" spans="1:17" ht="14.45" customHeight="1" x14ac:dyDescent="0.2">
      <c r="A296" s="821" t="s">
        <v>6725</v>
      </c>
      <c r="B296" s="822" t="s">
        <v>6293</v>
      </c>
      <c r="C296" s="822" t="s">
        <v>5735</v>
      </c>
      <c r="D296" s="822" t="s">
        <v>6856</v>
      </c>
      <c r="E296" s="822" t="s">
        <v>6857</v>
      </c>
      <c r="F296" s="831">
        <v>3</v>
      </c>
      <c r="G296" s="831">
        <v>849</v>
      </c>
      <c r="H296" s="831">
        <v>0.33215962441314556</v>
      </c>
      <c r="I296" s="831">
        <v>283</v>
      </c>
      <c r="J296" s="831">
        <v>9</v>
      </c>
      <c r="K296" s="831">
        <v>2556</v>
      </c>
      <c r="L296" s="831">
        <v>1</v>
      </c>
      <c r="M296" s="831">
        <v>284</v>
      </c>
      <c r="N296" s="831">
        <v>8</v>
      </c>
      <c r="O296" s="831">
        <v>2280</v>
      </c>
      <c r="P296" s="827">
        <v>0.892018779342723</v>
      </c>
      <c r="Q296" s="832">
        <v>285</v>
      </c>
    </row>
    <row r="297" spans="1:17" ht="14.45" customHeight="1" x14ac:dyDescent="0.2">
      <c r="A297" s="821" t="s">
        <v>6725</v>
      </c>
      <c r="B297" s="822" t="s">
        <v>6293</v>
      </c>
      <c r="C297" s="822" t="s">
        <v>5735</v>
      </c>
      <c r="D297" s="822" t="s">
        <v>6858</v>
      </c>
      <c r="E297" s="822" t="s">
        <v>6859</v>
      </c>
      <c r="F297" s="831">
        <v>3</v>
      </c>
      <c r="G297" s="831">
        <v>18966</v>
      </c>
      <c r="H297" s="831">
        <v>0.19971568472595166</v>
      </c>
      <c r="I297" s="831">
        <v>6322</v>
      </c>
      <c r="J297" s="831">
        <v>15</v>
      </c>
      <c r="K297" s="831">
        <v>94965</v>
      </c>
      <c r="L297" s="831">
        <v>1</v>
      </c>
      <c r="M297" s="831">
        <v>6331</v>
      </c>
      <c r="N297" s="831">
        <v>9</v>
      </c>
      <c r="O297" s="831">
        <v>57042</v>
      </c>
      <c r="P297" s="827">
        <v>0.60066340230611281</v>
      </c>
      <c r="Q297" s="832">
        <v>6338</v>
      </c>
    </row>
    <row r="298" spans="1:17" ht="14.45" customHeight="1" x14ac:dyDescent="0.2">
      <c r="A298" s="821" t="s">
        <v>6725</v>
      </c>
      <c r="B298" s="822" t="s">
        <v>6293</v>
      </c>
      <c r="C298" s="822" t="s">
        <v>5735</v>
      </c>
      <c r="D298" s="822" t="s">
        <v>6860</v>
      </c>
      <c r="E298" s="822" t="s">
        <v>6861</v>
      </c>
      <c r="F298" s="831">
        <v>2</v>
      </c>
      <c r="G298" s="831">
        <v>3154</v>
      </c>
      <c r="H298" s="831">
        <v>0.39823232323232322</v>
      </c>
      <c r="I298" s="831">
        <v>1577</v>
      </c>
      <c r="J298" s="831">
        <v>5</v>
      </c>
      <c r="K298" s="831">
        <v>7920</v>
      </c>
      <c r="L298" s="831">
        <v>1</v>
      </c>
      <c r="M298" s="831">
        <v>1584</v>
      </c>
      <c r="N298" s="831">
        <v>3</v>
      </c>
      <c r="O298" s="831">
        <v>4770</v>
      </c>
      <c r="P298" s="827">
        <v>0.60227272727272729</v>
      </c>
      <c r="Q298" s="832">
        <v>1590</v>
      </c>
    </row>
    <row r="299" spans="1:17" ht="14.45" customHeight="1" x14ac:dyDescent="0.2">
      <c r="A299" s="821" t="s">
        <v>6725</v>
      </c>
      <c r="B299" s="822" t="s">
        <v>6293</v>
      </c>
      <c r="C299" s="822" t="s">
        <v>5735</v>
      </c>
      <c r="D299" s="822" t="s">
        <v>6862</v>
      </c>
      <c r="E299" s="822" t="s">
        <v>6863</v>
      </c>
      <c r="F299" s="831">
        <v>11</v>
      </c>
      <c r="G299" s="831">
        <v>42482</v>
      </c>
      <c r="H299" s="831">
        <v>1.2206418986868948</v>
      </c>
      <c r="I299" s="831">
        <v>3862</v>
      </c>
      <c r="J299" s="831">
        <v>9</v>
      </c>
      <c r="K299" s="831">
        <v>34803</v>
      </c>
      <c r="L299" s="831">
        <v>1</v>
      </c>
      <c r="M299" s="831">
        <v>3867</v>
      </c>
      <c r="N299" s="831">
        <v>9</v>
      </c>
      <c r="O299" s="831">
        <v>34839</v>
      </c>
      <c r="P299" s="827">
        <v>1.0010343935867598</v>
      </c>
      <c r="Q299" s="832">
        <v>3871</v>
      </c>
    </row>
    <row r="300" spans="1:17" ht="14.45" customHeight="1" x14ac:dyDescent="0.2">
      <c r="A300" s="821" t="s">
        <v>6725</v>
      </c>
      <c r="B300" s="822" t="s">
        <v>6293</v>
      </c>
      <c r="C300" s="822" t="s">
        <v>5735</v>
      </c>
      <c r="D300" s="822" t="s">
        <v>6864</v>
      </c>
      <c r="E300" s="822" t="s">
        <v>6865</v>
      </c>
      <c r="F300" s="831">
        <v>4</v>
      </c>
      <c r="G300" s="831">
        <v>20848</v>
      </c>
      <c r="H300" s="831">
        <v>1.9973174937727534</v>
      </c>
      <c r="I300" s="831">
        <v>5212</v>
      </c>
      <c r="J300" s="831">
        <v>2</v>
      </c>
      <c r="K300" s="831">
        <v>10438</v>
      </c>
      <c r="L300" s="831">
        <v>1</v>
      </c>
      <c r="M300" s="831">
        <v>5219</v>
      </c>
      <c r="N300" s="831">
        <v>4</v>
      </c>
      <c r="O300" s="831">
        <v>20900</v>
      </c>
      <c r="P300" s="827">
        <v>2.0022992910519255</v>
      </c>
      <c r="Q300" s="832">
        <v>5225</v>
      </c>
    </row>
    <row r="301" spans="1:17" ht="14.45" customHeight="1" x14ac:dyDescent="0.2">
      <c r="A301" s="821" t="s">
        <v>6725</v>
      </c>
      <c r="B301" s="822" t="s">
        <v>6293</v>
      </c>
      <c r="C301" s="822" t="s">
        <v>5735</v>
      </c>
      <c r="D301" s="822" t="s">
        <v>6866</v>
      </c>
      <c r="E301" s="822" t="s">
        <v>6867</v>
      </c>
      <c r="F301" s="831">
        <v>1</v>
      </c>
      <c r="G301" s="831">
        <v>1704</v>
      </c>
      <c r="H301" s="831">
        <v>9.970743124634289E-2</v>
      </c>
      <c r="I301" s="831">
        <v>1704</v>
      </c>
      <c r="J301" s="831">
        <v>10</v>
      </c>
      <c r="K301" s="831">
        <v>17090</v>
      </c>
      <c r="L301" s="831">
        <v>1</v>
      </c>
      <c r="M301" s="831">
        <v>1709</v>
      </c>
      <c r="N301" s="831">
        <v>1</v>
      </c>
      <c r="O301" s="831">
        <v>1713</v>
      </c>
      <c r="P301" s="827">
        <v>0.10023405500292569</v>
      </c>
      <c r="Q301" s="832">
        <v>1713</v>
      </c>
    </row>
    <row r="302" spans="1:17" ht="14.45" customHeight="1" x14ac:dyDescent="0.2">
      <c r="A302" s="821" t="s">
        <v>6725</v>
      </c>
      <c r="B302" s="822" t="s">
        <v>6293</v>
      </c>
      <c r="C302" s="822" t="s">
        <v>5735</v>
      </c>
      <c r="D302" s="822" t="s">
        <v>6868</v>
      </c>
      <c r="E302" s="822" t="s">
        <v>6869</v>
      </c>
      <c r="F302" s="831">
        <v>31</v>
      </c>
      <c r="G302" s="831">
        <v>40114</v>
      </c>
      <c r="H302" s="831">
        <v>0.88366560193853949</v>
      </c>
      <c r="I302" s="831">
        <v>1294</v>
      </c>
      <c r="J302" s="831">
        <v>35</v>
      </c>
      <c r="K302" s="831">
        <v>45395</v>
      </c>
      <c r="L302" s="831">
        <v>1</v>
      </c>
      <c r="M302" s="831">
        <v>1297</v>
      </c>
      <c r="N302" s="831">
        <v>34</v>
      </c>
      <c r="O302" s="831">
        <v>44166</v>
      </c>
      <c r="P302" s="827">
        <v>0.97292653375922455</v>
      </c>
      <c r="Q302" s="832">
        <v>1299</v>
      </c>
    </row>
    <row r="303" spans="1:17" ht="14.45" customHeight="1" x14ac:dyDescent="0.2">
      <c r="A303" s="821" t="s">
        <v>6725</v>
      </c>
      <c r="B303" s="822" t="s">
        <v>6293</v>
      </c>
      <c r="C303" s="822" t="s">
        <v>5735</v>
      </c>
      <c r="D303" s="822" t="s">
        <v>6870</v>
      </c>
      <c r="E303" s="822" t="s">
        <v>6871</v>
      </c>
      <c r="F303" s="831">
        <v>29</v>
      </c>
      <c r="G303" s="831">
        <v>34162</v>
      </c>
      <c r="H303" s="831">
        <v>0.8772984078068824</v>
      </c>
      <c r="I303" s="831">
        <v>1178</v>
      </c>
      <c r="J303" s="831">
        <v>33</v>
      </c>
      <c r="K303" s="831">
        <v>38940</v>
      </c>
      <c r="L303" s="831">
        <v>1</v>
      </c>
      <c r="M303" s="831">
        <v>1180</v>
      </c>
      <c r="N303" s="831">
        <v>35</v>
      </c>
      <c r="O303" s="831">
        <v>41370</v>
      </c>
      <c r="P303" s="827">
        <v>1.0624036979969183</v>
      </c>
      <c r="Q303" s="832">
        <v>1182</v>
      </c>
    </row>
    <row r="304" spans="1:17" ht="14.45" customHeight="1" x14ac:dyDescent="0.2">
      <c r="A304" s="821" t="s">
        <v>6725</v>
      </c>
      <c r="B304" s="822" t="s">
        <v>6293</v>
      </c>
      <c r="C304" s="822" t="s">
        <v>5735</v>
      </c>
      <c r="D304" s="822" t="s">
        <v>6872</v>
      </c>
      <c r="E304" s="822" t="s">
        <v>6873</v>
      </c>
      <c r="F304" s="831">
        <v>25</v>
      </c>
      <c r="G304" s="831">
        <v>128950</v>
      </c>
      <c r="H304" s="831">
        <v>1.0861142462476627</v>
      </c>
      <c r="I304" s="831">
        <v>5158</v>
      </c>
      <c r="J304" s="831">
        <v>23</v>
      </c>
      <c r="K304" s="831">
        <v>118726</v>
      </c>
      <c r="L304" s="831">
        <v>1</v>
      </c>
      <c r="M304" s="831">
        <v>5162</v>
      </c>
      <c r="N304" s="831">
        <v>25</v>
      </c>
      <c r="O304" s="831">
        <v>129150</v>
      </c>
      <c r="P304" s="827">
        <v>1.0877987972305982</v>
      </c>
      <c r="Q304" s="832">
        <v>5166</v>
      </c>
    </row>
    <row r="305" spans="1:17" ht="14.45" customHeight="1" x14ac:dyDescent="0.2">
      <c r="A305" s="821" t="s">
        <v>6725</v>
      </c>
      <c r="B305" s="822" t="s">
        <v>6293</v>
      </c>
      <c r="C305" s="822" t="s">
        <v>5735</v>
      </c>
      <c r="D305" s="822" t="s">
        <v>6874</v>
      </c>
      <c r="E305" s="822" t="s">
        <v>6875</v>
      </c>
      <c r="F305" s="831">
        <v>5</v>
      </c>
      <c r="G305" s="831">
        <v>4010</v>
      </c>
      <c r="H305" s="831">
        <v>1.2407178217821782</v>
      </c>
      <c r="I305" s="831">
        <v>802</v>
      </c>
      <c r="J305" s="831">
        <v>4</v>
      </c>
      <c r="K305" s="831">
        <v>3232</v>
      </c>
      <c r="L305" s="831">
        <v>1</v>
      </c>
      <c r="M305" s="831">
        <v>808</v>
      </c>
      <c r="N305" s="831">
        <v>12</v>
      </c>
      <c r="O305" s="831">
        <v>9756</v>
      </c>
      <c r="P305" s="827">
        <v>3.0185643564356437</v>
      </c>
      <c r="Q305" s="832">
        <v>813</v>
      </c>
    </row>
    <row r="306" spans="1:17" ht="14.45" customHeight="1" x14ac:dyDescent="0.2">
      <c r="A306" s="821" t="s">
        <v>6725</v>
      </c>
      <c r="B306" s="822" t="s">
        <v>6293</v>
      </c>
      <c r="C306" s="822" t="s">
        <v>5735</v>
      </c>
      <c r="D306" s="822" t="s">
        <v>6876</v>
      </c>
      <c r="E306" s="822" t="s">
        <v>6877</v>
      </c>
      <c r="F306" s="831">
        <v>185</v>
      </c>
      <c r="G306" s="831">
        <v>32930</v>
      </c>
      <c r="H306" s="831">
        <v>0.68135733498861994</v>
      </c>
      <c r="I306" s="831">
        <v>178</v>
      </c>
      <c r="J306" s="831">
        <v>270</v>
      </c>
      <c r="K306" s="831">
        <v>48330</v>
      </c>
      <c r="L306" s="831">
        <v>1</v>
      </c>
      <c r="M306" s="831">
        <v>179</v>
      </c>
      <c r="N306" s="831">
        <v>310</v>
      </c>
      <c r="O306" s="831">
        <v>55800</v>
      </c>
      <c r="P306" s="827">
        <v>1.1545623836126628</v>
      </c>
      <c r="Q306" s="832">
        <v>180</v>
      </c>
    </row>
    <row r="307" spans="1:17" ht="14.45" customHeight="1" x14ac:dyDescent="0.2">
      <c r="A307" s="821" t="s">
        <v>6725</v>
      </c>
      <c r="B307" s="822" t="s">
        <v>6293</v>
      </c>
      <c r="C307" s="822" t="s">
        <v>5735</v>
      </c>
      <c r="D307" s="822" t="s">
        <v>6878</v>
      </c>
      <c r="E307" s="822" t="s">
        <v>6879</v>
      </c>
      <c r="F307" s="831">
        <v>58</v>
      </c>
      <c r="G307" s="831">
        <v>118900</v>
      </c>
      <c r="H307" s="831">
        <v>0.8644066564401568</v>
      </c>
      <c r="I307" s="831">
        <v>2050</v>
      </c>
      <c r="J307" s="831">
        <v>67</v>
      </c>
      <c r="K307" s="831">
        <v>137551</v>
      </c>
      <c r="L307" s="831">
        <v>1</v>
      </c>
      <c r="M307" s="831">
        <v>2053</v>
      </c>
      <c r="N307" s="831">
        <v>81</v>
      </c>
      <c r="O307" s="831">
        <v>166536</v>
      </c>
      <c r="P307" s="827">
        <v>1.2107218413533889</v>
      </c>
      <c r="Q307" s="832">
        <v>2056</v>
      </c>
    </row>
    <row r="308" spans="1:17" ht="14.45" customHeight="1" x14ac:dyDescent="0.2">
      <c r="A308" s="821" t="s">
        <v>6725</v>
      </c>
      <c r="B308" s="822" t="s">
        <v>6293</v>
      </c>
      <c r="C308" s="822" t="s">
        <v>5735</v>
      </c>
      <c r="D308" s="822" t="s">
        <v>6880</v>
      </c>
      <c r="E308" s="822" t="s">
        <v>6881</v>
      </c>
      <c r="F308" s="831">
        <v>10</v>
      </c>
      <c r="G308" s="831">
        <v>27370</v>
      </c>
      <c r="H308" s="831">
        <v>0.58759124087591241</v>
      </c>
      <c r="I308" s="831">
        <v>2737</v>
      </c>
      <c r="J308" s="831">
        <v>17</v>
      </c>
      <c r="K308" s="831">
        <v>46580</v>
      </c>
      <c r="L308" s="831">
        <v>1</v>
      </c>
      <c r="M308" s="831">
        <v>2740</v>
      </c>
      <c r="N308" s="831">
        <v>13</v>
      </c>
      <c r="O308" s="831">
        <v>35646</v>
      </c>
      <c r="P308" s="827">
        <v>0.76526406182911122</v>
      </c>
      <c r="Q308" s="832">
        <v>2742</v>
      </c>
    </row>
    <row r="309" spans="1:17" ht="14.45" customHeight="1" x14ac:dyDescent="0.2">
      <c r="A309" s="821" t="s">
        <v>6725</v>
      </c>
      <c r="B309" s="822" t="s">
        <v>6293</v>
      </c>
      <c r="C309" s="822" t="s">
        <v>5735</v>
      </c>
      <c r="D309" s="822" t="s">
        <v>6882</v>
      </c>
      <c r="E309" s="822" t="s">
        <v>6883</v>
      </c>
      <c r="F309" s="831">
        <v>1</v>
      </c>
      <c r="G309" s="831">
        <v>5270</v>
      </c>
      <c r="H309" s="831">
        <v>0.24981039059537352</v>
      </c>
      <c r="I309" s="831">
        <v>5270</v>
      </c>
      <c r="J309" s="831">
        <v>4</v>
      </c>
      <c r="K309" s="831">
        <v>21096</v>
      </c>
      <c r="L309" s="831">
        <v>1</v>
      </c>
      <c r="M309" s="831">
        <v>5274</v>
      </c>
      <c r="N309" s="831"/>
      <c r="O309" s="831"/>
      <c r="P309" s="827"/>
      <c r="Q309" s="832"/>
    </row>
    <row r="310" spans="1:17" ht="14.45" customHeight="1" x14ac:dyDescent="0.2">
      <c r="A310" s="821" t="s">
        <v>6725</v>
      </c>
      <c r="B310" s="822" t="s">
        <v>6293</v>
      </c>
      <c r="C310" s="822" t="s">
        <v>5735</v>
      </c>
      <c r="D310" s="822" t="s">
        <v>6884</v>
      </c>
      <c r="E310" s="822" t="s">
        <v>6885</v>
      </c>
      <c r="F310" s="831">
        <v>1</v>
      </c>
      <c r="G310" s="831">
        <v>675</v>
      </c>
      <c r="H310" s="831">
        <v>0.49778761061946902</v>
      </c>
      <c r="I310" s="831">
        <v>675</v>
      </c>
      <c r="J310" s="831">
        <v>2</v>
      </c>
      <c r="K310" s="831">
        <v>1356</v>
      </c>
      <c r="L310" s="831">
        <v>1</v>
      </c>
      <c r="M310" s="831">
        <v>678</v>
      </c>
      <c r="N310" s="831"/>
      <c r="O310" s="831"/>
      <c r="P310" s="827"/>
      <c r="Q310" s="832"/>
    </row>
    <row r="311" spans="1:17" ht="14.45" customHeight="1" x14ac:dyDescent="0.2">
      <c r="A311" s="821" t="s">
        <v>6725</v>
      </c>
      <c r="B311" s="822" t="s">
        <v>6293</v>
      </c>
      <c r="C311" s="822" t="s">
        <v>5735</v>
      </c>
      <c r="D311" s="822" t="s">
        <v>6886</v>
      </c>
      <c r="E311" s="822" t="s">
        <v>6887</v>
      </c>
      <c r="F311" s="831"/>
      <c r="G311" s="831"/>
      <c r="H311" s="831"/>
      <c r="I311" s="831"/>
      <c r="J311" s="831">
        <v>2</v>
      </c>
      <c r="K311" s="831">
        <v>312</v>
      </c>
      <c r="L311" s="831">
        <v>1</v>
      </c>
      <c r="M311" s="831">
        <v>156</v>
      </c>
      <c r="N311" s="831"/>
      <c r="O311" s="831"/>
      <c r="P311" s="827"/>
      <c r="Q311" s="832"/>
    </row>
    <row r="312" spans="1:17" ht="14.45" customHeight="1" x14ac:dyDescent="0.2">
      <c r="A312" s="821" t="s">
        <v>6725</v>
      </c>
      <c r="B312" s="822" t="s">
        <v>6293</v>
      </c>
      <c r="C312" s="822" t="s">
        <v>5735</v>
      </c>
      <c r="D312" s="822" t="s">
        <v>6888</v>
      </c>
      <c r="E312" s="822" t="s">
        <v>6889</v>
      </c>
      <c r="F312" s="831"/>
      <c r="G312" s="831"/>
      <c r="H312" s="831"/>
      <c r="I312" s="831"/>
      <c r="J312" s="831">
        <v>7</v>
      </c>
      <c r="K312" s="831">
        <v>1407</v>
      </c>
      <c r="L312" s="831">
        <v>1</v>
      </c>
      <c r="M312" s="831">
        <v>201</v>
      </c>
      <c r="N312" s="831">
        <v>1</v>
      </c>
      <c r="O312" s="831">
        <v>202</v>
      </c>
      <c r="P312" s="827">
        <v>0.14356787491115849</v>
      </c>
      <c r="Q312" s="832">
        <v>202</v>
      </c>
    </row>
    <row r="313" spans="1:17" ht="14.45" customHeight="1" x14ac:dyDescent="0.2">
      <c r="A313" s="821" t="s">
        <v>6725</v>
      </c>
      <c r="B313" s="822" t="s">
        <v>6293</v>
      </c>
      <c r="C313" s="822" t="s">
        <v>5735</v>
      </c>
      <c r="D313" s="822" t="s">
        <v>6890</v>
      </c>
      <c r="E313" s="822" t="s">
        <v>6891</v>
      </c>
      <c r="F313" s="831">
        <v>7</v>
      </c>
      <c r="G313" s="831">
        <v>1435</v>
      </c>
      <c r="H313" s="831">
        <v>0.13864734299516909</v>
      </c>
      <c r="I313" s="831">
        <v>205</v>
      </c>
      <c r="J313" s="831">
        <v>50</v>
      </c>
      <c r="K313" s="831">
        <v>10350</v>
      </c>
      <c r="L313" s="831">
        <v>1</v>
      </c>
      <c r="M313" s="831">
        <v>207</v>
      </c>
      <c r="N313" s="831">
        <v>48</v>
      </c>
      <c r="O313" s="831">
        <v>9984</v>
      </c>
      <c r="P313" s="827">
        <v>0.96463768115942028</v>
      </c>
      <c r="Q313" s="832">
        <v>208</v>
      </c>
    </row>
    <row r="314" spans="1:17" ht="14.45" customHeight="1" x14ac:dyDescent="0.2">
      <c r="A314" s="821" t="s">
        <v>6725</v>
      </c>
      <c r="B314" s="822" t="s">
        <v>6293</v>
      </c>
      <c r="C314" s="822" t="s">
        <v>5735</v>
      </c>
      <c r="D314" s="822" t="s">
        <v>6892</v>
      </c>
      <c r="E314" s="822" t="s">
        <v>6893</v>
      </c>
      <c r="F314" s="831">
        <v>4</v>
      </c>
      <c r="G314" s="831">
        <v>1708</v>
      </c>
      <c r="H314" s="831">
        <v>0.44340602284527519</v>
      </c>
      <c r="I314" s="831">
        <v>427</v>
      </c>
      <c r="J314" s="831">
        <v>9</v>
      </c>
      <c r="K314" s="831">
        <v>3852</v>
      </c>
      <c r="L314" s="831">
        <v>1</v>
      </c>
      <c r="M314" s="831">
        <v>428</v>
      </c>
      <c r="N314" s="831">
        <v>9</v>
      </c>
      <c r="O314" s="831">
        <v>3870</v>
      </c>
      <c r="P314" s="827">
        <v>1.0046728971962617</v>
      </c>
      <c r="Q314" s="832">
        <v>430</v>
      </c>
    </row>
    <row r="315" spans="1:17" ht="14.45" customHeight="1" x14ac:dyDescent="0.2">
      <c r="A315" s="821" t="s">
        <v>6725</v>
      </c>
      <c r="B315" s="822" t="s">
        <v>6293</v>
      </c>
      <c r="C315" s="822" t="s">
        <v>5735</v>
      </c>
      <c r="D315" s="822" t="s">
        <v>6894</v>
      </c>
      <c r="E315" s="822" t="s">
        <v>6895</v>
      </c>
      <c r="F315" s="831">
        <v>2</v>
      </c>
      <c r="G315" s="831">
        <v>326</v>
      </c>
      <c r="H315" s="831">
        <v>0.66260162601626016</v>
      </c>
      <c r="I315" s="831">
        <v>163</v>
      </c>
      <c r="J315" s="831">
        <v>3</v>
      </c>
      <c r="K315" s="831">
        <v>492</v>
      </c>
      <c r="L315" s="831">
        <v>1</v>
      </c>
      <c r="M315" s="831">
        <v>164</v>
      </c>
      <c r="N315" s="831"/>
      <c r="O315" s="831"/>
      <c r="P315" s="827"/>
      <c r="Q315" s="832"/>
    </row>
    <row r="316" spans="1:17" ht="14.45" customHeight="1" x14ac:dyDescent="0.2">
      <c r="A316" s="821" t="s">
        <v>6725</v>
      </c>
      <c r="B316" s="822" t="s">
        <v>6293</v>
      </c>
      <c r="C316" s="822" t="s">
        <v>5735</v>
      </c>
      <c r="D316" s="822" t="s">
        <v>6896</v>
      </c>
      <c r="E316" s="822" t="s">
        <v>6897</v>
      </c>
      <c r="F316" s="831"/>
      <c r="G316" s="831"/>
      <c r="H316" s="831"/>
      <c r="I316" s="831"/>
      <c r="J316" s="831">
        <v>1</v>
      </c>
      <c r="K316" s="831">
        <v>438</v>
      </c>
      <c r="L316" s="831">
        <v>1</v>
      </c>
      <c r="M316" s="831">
        <v>438</v>
      </c>
      <c r="N316" s="831">
        <v>1</v>
      </c>
      <c r="O316" s="831">
        <v>440</v>
      </c>
      <c r="P316" s="827">
        <v>1.004566210045662</v>
      </c>
      <c r="Q316" s="832">
        <v>440</v>
      </c>
    </row>
    <row r="317" spans="1:17" ht="14.45" customHeight="1" x14ac:dyDescent="0.2">
      <c r="A317" s="821" t="s">
        <v>6725</v>
      </c>
      <c r="B317" s="822" t="s">
        <v>6293</v>
      </c>
      <c r="C317" s="822" t="s">
        <v>5735</v>
      </c>
      <c r="D317" s="822" t="s">
        <v>6898</v>
      </c>
      <c r="E317" s="822" t="s">
        <v>6899</v>
      </c>
      <c r="F317" s="831">
        <v>34</v>
      </c>
      <c r="G317" s="831">
        <v>73304</v>
      </c>
      <c r="H317" s="831">
        <v>1.1707846863969591</v>
      </c>
      <c r="I317" s="831">
        <v>2156</v>
      </c>
      <c r="J317" s="831">
        <v>29</v>
      </c>
      <c r="K317" s="831">
        <v>62611</v>
      </c>
      <c r="L317" s="831">
        <v>1</v>
      </c>
      <c r="M317" s="831">
        <v>2159</v>
      </c>
      <c r="N317" s="831">
        <v>46</v>
      </c>
      <c r="O317" s="831">
        <v>99452</v>
      </c>
      <c r="P317" s="827">
        <v>1.5884109820957979</v>
      </c>
      <c r="Q317" s="832">
        <v>2162</v>
      </c>
    </row>
    <row r="318" spans="1:17" ht="14.45" customHeight="1" x14ac:dyDescent="0.2">
      <c r="A318" s="821" t="s">
        <v>6725</v>
      </c>
      <c r="B318" s="822" t="s">
        <v>6293</v>
      </c>
      <c r="C318" s="822" t="s">
        <v>5735</v>
      </c>
      <c r="D318" s="822" t="s">
        <v>6900</v>
      </c>
      <c r="E318" s="822" t="s">
        <v>6863</v>
      </c>
      <c r="F318" s="831">
        <v>13</v>
      </c>
      <c r="G318" s="831">
        <v>24557</v>
      </c>
      <c r="H318" s="831">
        <v>1.4421540991308432</v>
      </c>
      <c r="I318" s="831">
        <v>1889</v>
      </c>
      <c r="J318" s="831">
        <v>9</v>
      </c>
      <c r="K318" s="831">
        <v>17028</v>
      </c>
      <c r="L318" s="831">
        <v>1</v>
      </c>
      <c r="M318" s="831">
        <v>1892</v>
      </c>
      <c r="N318" s="831">
        <v>12</v>
      </c>
      <c r="O318" s="831">
        <v>22740</v>
      </c>
      <c r="P318" s="827">
        <v>1.3354474982381959</v>
      </c>
      <c r="Q318" s="832">
        <v>1895</v>
      </c>
    </row>
    <row r="319" spans="1:17" ht="14.45" customHeight="1" x14ac:dyDescent="0.2">
      <c r="A319" s="821" t="s">
        <v>6725</v>
      </c>
      <c r="B319" s="822" t="s">
        <v>6293</v>
      </c>
      <c r="C319" s="822" t="s">
        <v>5735</v>
      </c>
      <c r="D319" s="822" t="s">
        <v>6901</v>
      </c>
      <c r="E319" s="822" t="s">
        <v>6902</v>
      </c>
      <c r="F319" s="831">
        <v>1</v>
      </c>
      <c r="G319" s="831">
        <v>9840</v>
      </c>
      <c r="H319" s="831">
        <v>0.9989847715736041</v>
      </c>
      <c r="I319" s="831">
        <v>9840</v>
      </c>
      <c r="J319" s="831">
        <v>1</v>
      </c>
      <c r="K319" s="831">
        <v>9850</v>
      </c>
      <c r="L319" s="831">
        <v>1</v>
      </c>
      <c r="M319" s="831">
        <v>9850</v>
      </c>
      <c r="N319" s="831"/>
      <c r="O319" s="831"/>
      <c r="P319" s="827"/>
      <c r="Q319" s="832"/>
    </row>
    <row r="320" spans="1:17" ht="14.45" customHeight="1" x14ac:dyDescent="0.2">
      <c r="A320" s="821" t="s">
        <v>6725</v>
      </c>
      <c r="B320" s="822" t="s">
        <v>6293</v>
      </c>
      <c r="C320" s="822" t="s">
        <v>5735</v>
      </c>
      <c r="D320" s="822" t="s">
        <v>6903</v>
      </c>
      <c r="E320" s="822" t="s">
        <v>6904</v>
      </c>
      <c r="F320" s="831">
        <v>38</v>
      </c>
      <c r="G320" s="831">
        <v>321556</v>
      </c>
      <c r="H320" s="831">
        <v>1.5818378591105864</v>
      </c>
      <c r="I320" s="831">
        <v>8462</v>
      </c>
      <c r="J320" s="831">
        <v>24</v>
      </c>
      <c r="K320" s="831">
        <v>203280</v>
      </c>
      <c r="L320" s="831">
        <v>1</v>
      </c>
      <c r="M320" s="831">
        <v>8470</v>
      </c>
      <c r="N320" s="831">
        <v>35</v>
      </c>
      <c r="O320" s="831">
        <v>296730</v>
      </c>
      <c r="P320" s="827">
        <v>1.459710743801653</v>
      </c>
      <c r="Q320" s="832">
        <v>8478</v>
      </c>
    </row>
    <row r="321" spans="1:17" ht="14.45" customHeight="1" x14ac:dyDescent="0.2">
      <c r="A321" s="821" t="s">
        <v>6725</v>
      </c>
      <c r="B321" s="822" t="s">
        <v>6293</v>
      </c>
      <c r="C321" s="822" t="s">
        <v>5735</v>
      </c>
      <c r="D321" s="822" t="s">
        <v>6905</v>
      </c>
      <c r="E321" s="822" t="s">
        <v>6906</v>
      </c>
      <c r="F321" s="831"/>
      <c r="G321" s="831"/>
      <c r="H321" s="831"/>
      <c r="I321" s="831"/>
      <c r="J321" s="831">
        <v>1</v>
      </c>
      <c r="K321" s="831">
        <v>162</v>
      </c>
      <c r="L321" s="831">
        <v>1</v>
      </c>
      <c r="M321" s="831">
        <v>162</v>
      </c>
      <c r="N321" s="831"/>
      <c r="O321" s="831"/>
      <c r="P321" s="827"/>
      <c r="Q321" s="832"/>
    </row>
    <row r="322" spans="1:17" ht="14.45" customHeight="1" x14ac:dyDescent="0.2">
      <c r="A322" s="821" t="s">
        <v>6725</v>
      </c>
      <c r="B322" s="822" t="s">
        <v>6293</v>
      </c>
      <c r="C322" s="822" t="s">
        <v>5735</v>
      </c>
      <c r="D322" s="822" t="s">
        <v>6907</v>
      </c>
      <c r="E322" s="822" t="s">
        <v>6908</v>
      </c>
      <c r="F322" s="831">
        <v>1</v>
      </c>
      <c r="G322" s="831">
        <v>2055</v>
      </c>
      <c r="H322" s="831">
        <v>0.99660523763336561</v>
      </c>
      <c r="I322" s="831">
        <v>2055</v>
      </c>
      <c r="J322" s="831">
        <v>1</v>
      </c>
      <c r="K322" s="831">
        <v>2062</v>
      </c>
      <c r="L322" s="831">
        <v>1</v>
      </c>
      <c r="M322" s="831">
        <v>2062</v>
      </c>
      <c r="N322" s="831"/>
      <c r="O322" s="831"/>
      <c r="P322" s="827"/>
      <c r="Q322" s="832"/>
    </row>
    <row r="323" spans="1:17" ht="14.45" customHeight="1" x14ac:dyDescent="0.2">
      <c r="A323" s="821" t="s">
        <v>6725</v>
      </c>
      <c r="B323" s="822" t="s">
        <v>6293</v>
      </c>
      <c r="C323" s="822" t="s">
        <v>5735</v>
      </c>
      <c r="D323" s="822" t="s">
        <v>6909</v>
      </c>
      <c r="E323" s="822" t="s">
        <v>6910</v>
      </c>
      <c r="F323" s="831">
        <v>4</v>
      </c>
      <c r="G323" s="831">
        <v>1412</v>
      </c>
      <c r="H323" s="831">
        <v>1.3295668549905839</v>
      </c>
      <c r="I323" s="831">
        <v>353</v>
      </c>
      <c r="J323" s="831">
        <v>3</v>
      </c>
      <c r="K323" s="831">
        <v>1062</v>
      </c>
      <c r="L323" s="831">
        <v>1</v>
      </c>
      <c r="M323" s="831">
        <v>354</v>
      </c>
      <c r="N323" s="831">
        <v>2</v>
      </c>
      <c r="O323" s="831">
        <v>710</v>
      </c>
      <c r="P323" s="827">
        <v>0.66854990583804141</v>
      </c>
      <c r="Q323" s="832">
        <v>355</v>
      </c>
    </row>
    <row r="324" spans="1:17" ht="14.45" customHeight="1" x14ac:dyDescent="0.2">
      <c r="A324" s="821" t="s">
        <v>6911</v>
      </c>
      <c r="B324" s="822" t="s">
        <v>6912</v>
      </c>
      <c r="C324" s="822" t="s">
        <v>5735</v>
      </c>
      <c r="D324" s="822" t="s">
        <v>6913</v>
      </c>
      <c r="E324" s="822" t="s">
        <v>6914</v>
      </c>
      <c r="F324" s="831">
        <v>7</v>
      </c>
      <c r="G324" s="831">
        <v>1484</v>
      </c>
      <c r="H324" s="831">
        <v>0.24024607414602558</v>
      </c>
      <c r="I324" s="831">
        <v>212</v>
      </c>
      <c r="J324" s="831">
        <v>29</v>
      </c>
      <c r="K324" s="831">
        <v>6177</v>
      </c>
      <c r="L324" s="831">
        <v>1</v>
      </c>
      <c r="M324" s="831">
        <v>213</v>
      </c>
      <c r="N324" s="831">
        <v>42</v>
      </c>
      <c r="O324" s="831">
        <v>9030</v>
      </c>
      <c r="P324" s="827">
        <v>1.4618746964545897</v>
      </c>
      <c r="Q324" s="832">
        <v>215</v>
      </c>
    </row>
    <row r="325" spans="1:17" ht="14.45" customHeight="1" x14ac:dyDescent="0.2">
      <c r="A325" s="821" t="s">
        <v>6911</v>
      </c>
      <c r="B325" s="822" t="s">
        <v>6912</v>
      </c>
      <c r="C325" s="822" t="s">
        <v>5735</v>
      </c>
      <c r="D325" s="822" t="s">
        <v>6915</v>
      </c>
      <c r="E325" s="822" t="s">
        <v>6916</v>
      </c>
      <c r="F325" s="831">
        <v>264</v>
      </c>
      <c r="G325" s="831">
        <v>79728</v>
      </c>
      <c r="H325" s="831">
        <v>0.60489359280755661</v>
      </c>
      <c r="I325" s="831">
        <v>302</v>
      </c>
      <c r="J325" s="831">
        <v>435</v>
      </c>
      <c r="K325" s="831">
        <v>131805</v>
      </c>
      <c r="L325" s="831">
        <v>1</v>
      </c>
      <c r="M325" s="831">
        <v>303</v>
      </c>
      <c r="N325" s="831">
        <v>516</v>
      </c>
      <c r="O325" s="831">
        <v>157380</v>
      </c>
      <c r="P325" s="827">
        <v>1.1940366450438147</v>
      </c>
      <c r="Q325" s="832">
        <v>305</v>
      </c>
    </row>
    <row r="326" spans="1:17" ht="14.45" customHeight="1" x14ac:dyDescent="0.2">
      <c r="A326" s="821" t="s">
        <v>6911</v>
      </c>
      <c r="B326" s="822" t="s">
        <v>6912</v>
      </c>
      <c r="C326" s="822" t="s">
        <v>5735</v>
      </c>
      <c r="D326" s="822" t="s">
        <v>6917</v>
      </c>
      <c r="E326" s="822" t="s">
        <v>6918</v>
      </c>
      <c r="F326" s="831">
        <v>12</v>
      </c>
      <c r="G326" s="831">
        <v>1200</v>
      </c>
      <c r="H326" s="831">
        <v>4</v>
      </c>
      <c r="I326" s="831">
        <v>100</v>
      </c>
      <c r="J326" s="831">
        <v>3</v>
      </c>
      <c r="K326" s="831">
        <v>300</v>
      </c>
      <c r="L326" s="831">
        <v>1</v>
      </c>
      <c r="M326" s="831">
        <v>100</v>
      </c>
      <c r="N326" s="831">
        <v>18</v>
      </c>
      <c r="O326" s="831">
        <v>1818</v>
      </c>
      <c r="P326" s="827">
        <v>6.06</v>
      </c>
      <c r="Q326" s="832">
        <v>101</v>
      </c>
    </row>
    <row r="327" spans="1:17" ht="14.45" customHeight="1" x14ac:dyDescent="0.2">
      <c r="A327" s="821" t="s">
        <v>6911</v>
      </c>
      <c r="B327" s="822" t="s">
        <v>6912</v>
      </c>
      <c r="C327" s="822" t="s">
        <v>5735</v>
      </c>
      <c r="D327" s="822" t="s">
        <v>6919</v>
      </c>
      <c r="E327" s="822" t="s">
        <v>6920</v>
      </c>
      <c r="F327" s="831">
        <v>135</v>
      </c>
      <c r="G327" s="831">
        <v>18495</v>
      </c>
      <c r="H327" s="831">
        <v>0.82221925846892507</v>
      </c>
      <c r="I327" s="831">
        <v>137</v>
      </c>
      <c r="J327" s="831">
        <v>163</v>
      </c>
      <c r="K327" s="831">
        <v>22494</v>
      </c>
      <c r="L327" s="831">
        <v>1</v>
      </c>
      <c r="M327" s="831">
        <v>138</v>
      </c>
      <c r="N327" s="831">
        <v>202</v>
      </c>
      <c r="O327" s="831">
        <v>28078</v>
      </c>
      <c r="P327" s="827">
        <v>1.2482439761714235</v>
      </c>
      <c r="Q327" s="832">
        <v>139</v>
      </c>
    </row>
    <row r="328" spans="1:17" ht="14.45" customHeight="1" x14ac:dyDescent="0.2">
      <c r="A328" s="821" t="s">
        <v>6911</v>
      </c>
      <c r="B328" s="822" t="s">
        <v>6912</v>
      </c>
      <c r="C328" s="822" t="s">
        <v>5735</v>
      </c>
      <c r="D328" s="822" t="s">
        <v>6921</v>
      </c>
      <c r="E328" s="822" t="s">
        <v>6922</v>
      </c>
      <c r="F328" s="831">
        <v>16</v>
      </c>
      <c r="G328" s="831">
        <v>2784</v>
      </c>
      <c r="H328" s="831">
        <v>0.75755102040816324</v>
      </c>
      <c r="I328" s="831">
        <v>174</v>
      </c>
      <c r="J328" s="831">
        <v>21</v>
      </c>
      <c r="K328" s="831">
        <v>3675</v>
      </c>
      <c r="L328" s="831">
        <v>1</v>
      </c>
      <c r="M328" s="831">
        <v>175</v>
      </c>
      <c r="N328" s="831">
        <v>20</v>
      </c>
      <c r="O328" s="831">
        <v>3520</v>
      </c>
      <c r="P328" s="827">
        <v>0.95782312925170066</v>
      </c>
      <c r="Q328" s="832">
        <v>176</v>
      </c>
    </row>
    <row r="329" spans="1:17" ht="14.45" customHeight="1" x14ac:dyDescent="0.2">
      <c r="A329" s="821" t="s">
        <v>6911</v>
      </c>
      <c r="B329" s="822" t="s">
        <v>6912</v>
      </c>
      <c r="C329" s="822" t="s">
        <v>5735</v>
      </c>
      <c r="D329" s="822" t="s">
        <v>6923</v>
      </c>
      <c r="E329" s="822" t="s">
        <v>6924</v>
      </c>
      <c r="F329" s="831"/>
      <c r="G329" s="831"/>
      <c r="H329" s="831"/>
      <c r="I329" s="831"/>
      <c r="J329" s="831">
        <v>1</v>
      </c>
      <c r="K329" s="831">
        <v>348</v>
      </c>
      <c r="L329" s="831">
        <v>1</v>
      </c>
      <c r="M329" s="831">
        <v>348</v>
      </c>
      <c r="N329" s="831">
        <v>1</v>
      </c>
      <c r="O329" s="831">
        <v>348</v>
      </c>
      <c r="P329" s="827">
        <v>1</v>
      </c>
      <c r="Q329" s="832">
        <v>348</v>
      </c>
    </row>
    <row r="330" spans="1:17" ht="14.45" customHeight="1" x14ac:dyDescent="0.2">
      <c r="A330" s="821" t="s">
        <v>6911</v>
      </c>
      <c r="B330" s="822" t="s">
        <v>6912</v>
      </c>
      <c r="C330" s="822" t="s">
        <v>5735</v>
      </c>
      <c r="D330" s="822" t="s">
        <v>6925</v>
      </c>
      <c r="E330" s="822" t="s">
        <v>6926</v>
      </c>
      <c r="F330" s="831">
        <v>1</v>
      </c>
      <c r="G330" s="831">
        <v>274</v>
      </c>
      <c r="H330" s="831">
        <v>0.12364620938628158</v>
      </c>
      <c r="I330" s="831">
        <v>274</v>
      </c>
      <c r="J330" s="831">
        <v>8</v>
      </c>
      <c r="K330" s="831">
        <v>2216</v>
      </c>
      <c r="L330" s="831">
        <v>1</v>
      </c>
      <c r="M330" s="831">
        <v>277</v>
      </c>
      <c r="N330" s="831">
        <v>7</v>
      </c>
      <c r="O330" s="831">
        <v>1953</v>
      </c>
      <c r="P330" s="827">
        <v>0.8813176895306859</v>
      </c>
      <c r="Q330" s="832">
        <v>279</v>
      </c>
    </row>
    <row r="331" spans="1:17" ht="14.45" customHeight="1" x14ac:dyDescent="0.2">
      <c r="A331" s="821" t="s">
        <v>6911</v>
      </c>
      <c r="B331" s="822" t="s">
        <v>6912</v>
      </c>
      <c r="C331" s="822" t="s">
        <v>5735</v>
      </c>
      <c r="D331" s="822" t="s">
        <v>6927</v>
      </c>
      <c r="E331" s="822" t="s">
        <v>6928</v>
      </c>
      <c r="F331" s="831">
        <v>2</v>
      </c>
      <c r="G331" s="831">
        <v>284</v>
      </c>
      <c r="H331" s="831">
        <v>0.25177304964539005</v>
      </c>
      <c r="I331" s="831">
        <v>142</v>
      </c>
      <c r="J331" s="831">
        <v>8</v>
      </c>
      <c r="K331" s="831">
        <v>1128</v>
      </c>
      <c r="L331" s="831">
        <v>1</v>
      </c>
      <c r="M331" s="831">
        <v>141</v>
      </c>
      <c r="N331" s="831">
        <v>10</v>
      </c>
      <c r="O331" s="831">
        <v>1420</v>
      </c>
      <c r="P331" s="827">
        <v>1.2588652482269505</v>
      </c>
      <c r="Q331" s="832">
        <v>142</v>
      </c>
    </row>
    <row r="332" spans="1:17" ht="14.45" customHeight="1" x14ac:dyDescent="0.2">
      <c r="A332" s="821" t="s">
        <v>6911</v>
      </c>
      <c r="B332" s="822" t="s">
        <v>6912</v>
      </c>
      <c r="C332" s="822" t="s">
        <v>5735</v>
      </c>
      <c r="D332" s="822" t="s">
        <v>6929</v>
      </c>
      <c r="E332" s="822" t="s">
        <v>6928</v>
      </c>
      <c r="F332" s="831">
        <v>135</v>
      </c>
      <c r="G332" s="831">
        <v>10530</v>
      </c>
      <c r="H332" s="831">
        <v>0.82278481012658233</v>
      </c>
      <c r="I332" s="831">
        <v>78</v>
      </c>
      <c r="J332" s="831">
        <v>162</v>
      </c>
      <c r="K332" s="831">
        <v>12798</v>
      </c>
      <c r="L332" s="831">
        <v>1</v>
      </c>
      <c r="M332" s="831">
        <v>79</v>
      </c>
      <c r="N332" s="831">
        <v>202</v>
      </c>
      <c r="O332" s="831">
        <v>15958</v>
      </c>
      <c r="P332" s="827">
        <v>1.2469135802469136</v>
      </c>
      <c r="Q332" s="832">
        <v>79</v>
      </c>
    </row>
    <row r="333" spans="1:17" ht="14.45" customHeight="1" x14ac:dyDescent="0.2">
      <c r="A333" s="821" t="s">
        <v>6911</v>
      </c>
      <c r="B333" s="822" t="s">
        <v>6912</v>
      </c>
      <c r="C333" s="822" t="s">
        <v>5735</v>
      </c>
      <c r="D333" s="822" t="s">
        <v>6930</v>
      </c>
      <c r="E333" s="822" t="s">
        <v>6931</v>
      </c>
      <c r="F333" s="831">
        <v>2</v>
      </c>
      <c r="G333" s="831">
        <v>628</v>
      </c>
      <c r="H333" s="831">
        <v>0.24841772151898733</v>
      </c>
      <c r="I333" s="831">
        <v>314</v>
      </c>
      <c r="J333" s="831">
        <v>8</v>
      </c>
      <c r="K333" s="831">
        <v>2528</v>
      </c>
      <c r="L333" s="831">
        <v>1</v>
      </c>
      <c r="M333" s="831">
        <v>316</v>
      </c>
      <c r="N333" s="831">
        <v>10</v>
      </c>
      <c r="O333" s="831">
        <v>3180</v>
      </c>
      <c r="P333" s="827">
        <v>1.2579113924050633</v>
      </c>
      <c r="Q333" s="832">
        <v>318</v>
      </c>
    </row>
    <row r="334" spans="1:17" ht="14.45" customHeight="1" x14ac:dyDescent="0.2">
      <c r="A334" s="821" t="s">
        <v>6911</v>
      </c>
      <c r="B334" s="822" t="s">
        <v>6912</v>
      </c>
      <c r="C334" s="822" t="s">
        <v>5735</v>
      </c>
      <c r="D334" s="822" t="s">
        <v>6932</v>
      </c>
      <c r="E334" s="822" t="s">
        <v>6933</v>
      </c>
      <c r="F334" s="831"/>
      <c r="G334" s="831"/>
      <c r="H334" s="831"/>
      <c r="I334" s="831"/>
      <c r="J334" s="831">
        <v>1</v>
      </c>
      <c r="K334" s="831">
        <v>329</v>
      </c>
      <c r="L334" s="831">
        <v>1</v>
      </c>
      <c r="M334" s="831">
        <v>329</v>
      </c>
      <c r="N334" s="831">
        <v>1</v>
      </c>
      <c r="O334" s="831">
        <v>329</v>
      </c>
      <c r="P334" s="827">
        <v>1</v>
      </c>
      <c r="Q334" s="832">
        <v>329</v>
      </c>
    </row>
    <row r="335" spans="1:17" ht="14.45" customHeight="1" x14ac:dyDescent="0.2">
      <c r="A335" s="821" t="s">
        <v>6911</v>
      </c>
      <c r="B335" s="822" t="s">
        <v>6912</v>
      </c>
      <c r="C335" s="822" t="s">
        <v>5735</v>
      </c>
      <c r="D335" s="822" t="s">
        <v>6934</v>
      </c>
      <c r="E335" s="822" t="s">
        <v>6935</v>
      </c>
      <c r="F335" s="831">
        <v>127</v>
      </c>
      <c r="G335" s="831">
        <v>20701</v>
      </c>
      <c r="H335" s="831">
        <v>1.0117790811339198</v>
      </c>
      <c r="I335" s="831">
        <v>163</v>
      </c>
      <c r="J335" s="831">
        <v>124</v>
      </c>
      <c r="K335" s="831">
        <v>20460</v>
      </c>
      <c r="L335" s="831">
        <v>1</v>
      </c>
      <c r="M335" s="831">
        <v>165</v>
      </c>
      <c r="N335" s="831">
        <v>150</v>
      </c>
      <c r="O335" s="831">
        <v>24900</v>
      </c>
      <c r="P335" s="827">
        <v>1.217008797653959</v>
      </c>
      <c r="Q335" s="832">
        <v>166</v>
      </c>
    </row>
    <row r="336" spans="1:17" ht="14.45" customHeight="1" x14ac:dyDescent="0.2">
      <c r="A336" s="821" t="s">
        <v>6911</v>
      </c>
      <c r="B336" s="822" t="s">
        <v>6912</v>
      </c>
      <c r="C336" s="822" t="s">
        <v>5735</v>
      </c>
      <c r="D336" s="822" t="s">
        <v>6936</v>
      </c>
      <c r="E336" s="822" t="s">
        <v>6914</v>
      </c>
      <c r="F336" s="831">
        <v>357</v>
      </c>
      <c r="G336" s="831">
        <v>25704</v>
      </c>
      <c r="H336" s="831">
        <v>0.84719841793012529</v>
      </c>
      <c r="I336" s="831">
        <v>72</v>
      </c>
      <c r="J336" s="831">
        <v>410</v>
      </c>
      <c r="K336" s="831">
        <v>30340</v>
      </c>
      <c r="L336" s="831">
        <v>1</v>
      </c>
      <c r="M336" s="831">
        <v>74</v>
      </c>
      <c r="N336" s="831">
        <v>550</v>
      </c>
      <c r="O336" s="831">
        <v>40700</v>
      </c>
      <c r="P336" s="827">
        <v>1.3414634146341464</v>
      </c>
      <c r="Q336" s="832">
        <v>74</v>
      </c>
    </row>
    <row r="337" spans="1:17" ht="14.45" customHeight="1" x14ac:dyDescent="0.2">
      <c r="A337" s="821" t="s">
        <v>6911</v>
      </c>
      <c r="B337" s="822" t="s">
        <v>6912</v>
      </c>
      <c r="C337" s="822" t="s">
        <v>5735</v>
      </c>
      <c r="D337" s="822" t="s">
        <v>6937</v>
      </c>
      <c r="E337" s="822" t="s">
        <v>6938</v>
      </c>
      <c r="F337" s="831">
        <v>18</v>
      </c>
      <c r="G337" s="831">
        <v>21816</v>
      </c>
      <c r="H337" s="831">
        <v>1.1960526315789475</v>
      </c>
      <c r="I337" s="831">
        <v>1212</v>
      </c>
      <c r="J337" s="831">
        <v>15</v>
      </c>
      <c r="K337" s="831">
        <v>18240</v>
      </c>
      <c r="L337" s="831">
        <v>1</v>
      </c>
      <c r="M337" s="831">
        <v>1216</v>
      </c>
      <c r="N337" s="831">
        <v>27</v>
      </c>
      <c r="O337" s="831">
        <v>32940</v>
      </c>
      <c r="P337" s="827">
        <v>1.805921052631579</v>
      </c>
      <c r="Q337" s="832">
        <v>1220</v>
      </c>
    </row>
    <row r="338" spans="1:17" ht="14.45" customHeight="1" x14ac:dyDescent="0.2">
      <c r="A338" s="821" t="s">
        <v>6911</v>
      </c>
      <c r="B338" s="822" t="s">
        <v>6912</v>
      </c>
      <c r="C338" s="822" t="s">
        <v>5735</v>
      </c>
      <c r="D338" s="822" t="s">
        <v>6939</v>
      </c>
      <c r="E338" s="822" t="s">
        <v>6940</v>
      </c>
      <c r="F338" s="831">
        <v>11</v>
      </c>
      <c r="G338" s="831">
        <v>1265</v>
      </c>
      <c r="H338" s="831">
        <v>1.2116858237547892</v>
      </c>
      <c r="I338" s="831">
        <v>115</v>
      </c>
      <c r="J338" s="831">
        <v>9</v>
      </c>
      <c r="K338" s="831">
        <v>1044</v>
      </c>
      <c r="L338" s="831">
        <v>1</v>
      </c>
      <c r="M338" s="831">
        <v>116</v>
      </c>
      <c r="N338" s="831">
        <v>11</v>
      </c>
      <c r="O338" s="831">
        <v>1287</v>
      </c>
      <c r="P338" s="827">
        <v>1.2327586206896552</v>
      </c>
      <c r="Q338" s="832">
        <v>117</v>
      </c>
    </row>
    <row r="339" spans="1:17" ht="14.45" customHeight="1" x14ac:dyDescent="0.2">
      <c r="A339" s="821" t="s">
        <v>6911</v>
      </c>
      <c r="B339" s="822" t="s">
        <v>6912</v>
      </c>
      <c r="C339" s="822" t="s">
        <v>5735</v>
      </c>
      <c r="D339" s="822" t="s">
        <v>6941</v>
      </c>
      <c r="E339" s="822" t="s">
        <v>6942</v>
      </c>
      <c r="F339" s="831"/>
      <c r="G339" s="831"/>
      <c r="H339" s="831"/>
      <c r="I339" s="831"/>
      <c r="J339" s="831"/>
      <c r="K339" s="831"/>
      <c r="L339" s="831"/>
      <c r="M339" s="831"/>
      <c r="N339" s="831">
        <v>3</v>
      </c>
      <c r="O339" s="831">
        <v>918</v>
      </c>
      <c r="P339" s="827"/>
      <c r="Q339" s="832">
        <v>306</v>
      </c>
    </row>
    <row r="340" spans="1:17" ht="14.45" customHeight="1" x14ac:dyDescent="0.2">
      <c r="A340" s="821" t="s">
        <v>6943</v>
      </c>
      <c r="B340" s="822" t="s">
        <v>6944</v>
      </c>
      <c r="C340" s="822" t="s">
        <v>5735</v>
      </c>
      <c r="D340" s="822" t="s">
        <v>6945</v>
      </c>
      <c r="E340" s="822" t="s">
        <v>6946</v>
      </c>
      <c r="F340" s="831">
        <v>13</v>
      </c>
      <c r="G340" s="831">
        <v>754</v>
      </c>
      <c r="H340" s="831">
        <v>1.597457627118644</v>
      </c>
      <c r="I340" s="831">
        <v>58</v>
      </c>
      <c r="J340" s="831">
        <v>8</v>
      </c>
      <c r="K340" s="831">
        <v>472</v>
      </c>
      <c r="L340" s="831">
        <v>1</v>
      </c>
      <c r="M340" s="831">
        <v>59</v>
      </c>
      <c r="N340" s="831">
        <v>18</v>
      </c>
      <c r="O340" s="831">
        <v>1062</v>
      </c>
      <c r="P340" s="827">
        <v>2.25</v>
      </c>
      <c r="Q340" s="832">
        <v>59</v>
      </c>
    </row>
    <row r="341" spans="1:17" ht="14.45" customHeight="1" x14ac:dyDescent="0.2">
      <c r="A341" s="821" t="s">
        <v>6943</v>
      </c>
      <c r="B341" s="822" t="s">
        <v>6944</v>
      </c>
      <c r="C341" s="822" t="s">
        <v>5735</v>
      </c>
      <c r="D341" s="822" t="s">
        <v>6947</v>
      </c>
      <c r="E341" s="822" t="s">
        <v>6948</v>
      </c>
      <c r="F341" s="831">
        <v>12</v>
      </c>
      <c r="G341" s="831">
        <v>2160</v>
      </c>
      <c r="H341" s="831">
        <v>1.180327868852459</v>
      </c>
      <c r="I341" s="831">
        <v>180</v>
      </c>
      <c r="J341" s="831">
        <v>10</v>
      </c>
      <c r="K341" s="831">
        <v>1830</v>
      </c>
      <c r="L341" s="831">
        <v>1</v>
      </c>
      <c r="M341" s="831">
        <v>183</v>
      </c>
      <c r="N341" s="831">
        <v>24</v>
      </c>
      <c r="O341" s="831">
        <v>4440</v>
      </c>
      <c r="P341" s="827">
        <v>2.4262295081967213</v>
      </c>
      <c r="Q341" s="832">
        <v>185</v>
      </c>
    </row>
    <row r="342" spans="1:17" ht="14.45" customHeight="1" x14ac:dyDescent="0.2">
      <c r="A342" s="821" t="s">
        <v>6943</v>
      </c>
      <c r="B342" s="822" t="s">
        <v>6944</v>
      </c>
      <c r="C342" s="822" t="s">
        <v>5735</v>
      </c>
      <c r="D342" s="822" t="s">
        <v>6949</v>
      </c>
      <c r="E342" s="822" t="s">
        <v>6950</v>
      </c>
      <c r="F342" s="831">
        <v>10</v>
      </c>
      <c r="G342" s="831">
        <v>3370</v>
      </c>
      <c r="H342" s="831">
        <v>0.98826979472140764</v>
      </c>
      <c r="I342" s="831">
        <v>337</v>
      </c>
      <c r="J342" s="831">
        <v>10</v>
      </c>
      <c r="K342" s="831">
        <v>3410</v>
      </c>
      <c r="L342" s="831">
        <v>1</v>
      </c>
      <c r="M342" s="831">
        <v>341</v>
      </c>
      <c r="N342" s="831">
        <v>6</v>
      </c>
      <c r="O342" s="831">
        <v>2064</v>
      </c>
      <c r="P342" s="827">
        <v>0.60527859237536652</v>
      </c>
      <c r="Q342" s="832">
        <v>344</v>
      </c>
    </row>
    <row r="343" spans="1:17" ht="14.45" customHeight="1" x14ac:dyDescent="0.2">
      <c r="A343" s="821" t="s">
        <v>6943</v>
      </c>
      <c r="B343" s="822" t="s">
        <v>6944</v>
      </c>
      <c r="C343" s="822" t="s">
        <v>5735</v>
      </c>
      <c r="D343" s="822" t="s">
        <v>6951</v>
      </c>
      <c r="E343" s="822" t="s">
        <v>6952</v>
      </c>
      <c r="F343" s="831">
        <v>3</v>
      </c>
      <c r="G343" s="831">
        <v>1377</v>
      </c>
      <c r="H343" s="831">
        <v>1.4902597402597402</v>
      </c>
      <c r="I343" s="831">
        <v>459</v>
      </c>
      <c r="J343" s="831">
        <v>2</v>
      </c>
      <c r="K343" s="831">
        <v>924</v>
      </c>
      <c r="L343" s="831">
        <v>1</v>
      </c>
      <c r="M343" s="831">
        <v>462</v>
      </c>
      <c r="N343" s="831"/>
      <c r="O343" s="831"/>
      <c r="P343" s="827"/>
      <c r="Q343" s="832"/>
    </row>
    <row r="344" spans="1:17" ht="14.45" customHeight="1" x14ac:dyDescent="0.2">
      <c r="A344" s="821" t="s">
        <v>6943</v>
      </c>
      <c r="B344" s="822" t="s">
        <v>6944</v>
      </c>
      <c r="C344" s="822" t="s">
        <v>5735</v>
      </c>
      <c r="D344" s="822" t="s">
        <v>6953</v>
      </c>
      <c r="E344" s="822" t="s">
        <v>6954</v>
      </c>
      <c r="F344" s="831">
        <v>67</v>
      </c>
      <c r="G344" s="831">
        <v>23450</v>
      </c>
      <c r="H344" s="831">
        <v>0.84568502290021275</v>
      </c>
      <c r="I344" s="831">
        <v>350</v>
      </c>
      <c r="J344" s="831">
        <v>79</v>
      </c>
      <c r="K344" s="831">
        <v>27729</v>
      </c>
      <c r="L344" s="831">
        <v>1</v>
      </c>
      <c r="M344" s="831">
        <v>351</v>
      </c>
      <c r="N344" s="831">
        <v>106</v>
      </c>
      <c r="O344" s="831">
        <v>37418</v>
      </c>
      <c r="P344" s="827">
        <v>1.3494175772656785</v>
      </c>
      <c r="Q344" s="832">
        <v>353</v>
      </c>
    </row>
    <row r="345" spans="1:17" ht="14.45" customHeight="1" x14ac:dyDescent="0.2">
      <c r="A345" s="821" t="s">
        <v>6943</v>
      </c>
      <c r="B345" s="822" t="s">
        <v>6944</v>
      </c>
      <c r="C345" s="822" t="s">
        <v>5735</v>
      </c>
      <c r="D345" s="822" t="s">
        <v>6375</v>
      </c>
      <c r="E345" s="822" t="s">
        <v>6376</v>
      </c>
      <c r="F345" s="831">
        <v>1</v>
      </c>
      <c r="G345" s="831">
        <v>49</v>
      </c>
      <c r="H345" s="831">
        <v>0.49</v>
      </c>
      <c r="I345" s="831">
        <v>49</v>
      </c>
      <c r="J345" s="831">
        <v>2</v>
      </c>
      <c r="K345" s="831">
        <v>100</v>
      </c>
      <c r="L345" s="831">
        <v>1</v>
      </c>
      <c r="M345" s="831">
        <v>50</v>
      </c>
      <c r="N345" s="831"/>
      <c r="O345" s="831"/>
      <c r="P345" s="827"/>
      <c r="Q345" s="832"/>
    </row>
    <row r="346" spans="1:17" ht="14.45" customHeight="1" x14ac:dyDescent="0.2">
      <c r="A346" s="821" t="s">
        <v>6943</v>
      </c>
      <c r="B346" s="822" t="s">
        <v>6944</v>
      </c>
      <c r="C346" s="822" t="s">
        <v>5735</v>
      </c>
      <c r="D346" s="822" t="s">
        <v>6955</v>
      </c>
      <c r="E346" s="822" t="s">
        <v>6956</v>
      </c>
      <c r="F346" s="831"/>
      <c r="G346" s="831"/>
      <c r="H346" s="831"/>
      <c r="I346" s="831"/>
      <c r="J346" s="831">
        <v>6</v>
      </c>
      <c r="K346" s="831">
        <v>2394</v>
      </c>
      <c r="L346" s="831">
        <v>1</v>
      </c>
      <c r="M346" s="831">
        <v>399</v>
      </c>
      <c r="N346" s="831">
        <v>3</v>
      </c>
      <c r="O346" s="831">
        <v>1215</v>
      </c>
      <c r="P346" s="827">
        <v>0.50751879699248126</v>
      </c>
      <c r="Q346" s="832">
        <v>405</v>
      </c>
    </row>
    <row r="347" spans="1:17" ht="14.45" customHeight="1" x14ac:dyDescent="0.2">
      <c r="A347" s="821" t="s">
        <v>6943</v>
      </c>
      <c r="B347" s="822" t="s">
        <v>6944</v>
      </c>
      <c r="C347" s="822" t="s">
        <v>5735</v>
      </c>
      <c r="D347" s="822" t="s">
        <v>6310</v>
      </c>
      <c r="E347" s="822" t="s">
        <v>6311</v>
      </c>
      <c r="F347" s="831"/>
      <c r="G347" s="831"/>
      <c r="H347" s="831"/>
      <c r="I347" s="831"/>
      <c r="J347" s="831">
        <v>1</v>
      </c>
      <c r="K347" s="831">
        <v>38</v>
      </c>
      <c r="L347" s="831">
        <v>1</v>
      </c>
      <c r="M347" s="831">
        <v>38</v>
      </c>
      <c r="N347" s="831"/>
      <c r="O347" s="831"/>
      <c r="P347" s="827"/>
      <c r="Q347" s="832"/>
    </row>
    <row r="348" spans="1:17" ht="14.45" customHeight="1" x14ac:dyDescent="0.2">
      <c r="A348" s="821" t="s">
        <v>6943</v>
      </c>
      <c r="B348" s="822" t="s">
        <v>6944</v>
      </c>
      <c r="C348" s="822" t="s">
        <v>5735</v>
      </c>
      <c r="D348" s="822" t="s">
        <v>6312</v>
      </c>
      <c r="E348" s="822" t="s">
        <v>6313</v>
      </c>
      <c r="F348" s="831">
        <v>1</v>
      </c>
      <c r="G348" s="831">
        <v>707</v>
      </c>
      <c r="H348" s="831">
        <v>0.12394810659186535</v>
      </c>
      <c r="I348" s="831">
        <v>707</v>
      </c>
      <c r="J348" s="831">
        <v>8</v>
      </c>
      <c r="K348" s="831">
        <v>5704</v>
      </c>
      <c r="L348" s="831">
        <v>1</v>
      </c>
      <c r="M348" s="831">
        <v>713</v>
      </c>
      <c r="N348" s="831">
        <v>3</v>
      </c>
      <c r="O348" s="831">
        <v>2157</v>
      </c>
      <c r="P348" s="827">
        <v>0.37815568022440393</v>
      </c>
      <c r="Q348" s="832">
        <v>719</v>
      </c>
    </row>
    <row r="349" spans="1:17" ht="14.45" customHeight="1" x14ac:dyDescent="0.2">
      <c r="A349" s="821" t="s">
        <v>6943</v>
      </c>
      <c r="B349" s="822" t="s">
        <v>6944</v>
      </c>
      <c r="C349" s="822" t="s">
        <v>5735</v>
      </c>
      <c r="D349" s="822" t="s">
        <v>6957</v>
      </c>
      <c r="E349" s="822" t="s">
        <v>6958</v>
      </c>
      <c r="F349" s="831">
        <v>3</v>
      </c>
      <c r="G349" s="831">
        <v>915</v>
      </c>
      <c r="H349" s="831"/>
      <c r="I349" s="831">
        <v>305</v>
      </c>
      <c r="J349" s="831"/>
      <c r="K349" s="831"/>
      <c r="L349" s="831"/>
      <c r="M349" s="831"/>
      <c r="N349" s="831">
        <v>3</v>
      </c>
      <c r="O349" s="831">
        <v>930</v>
      </c>
      <c r="P349" s="827"/>
      <c r="Q349" s="832">
        <v>310</v>
      </c>
    </row>
    <row r="350" spans="1:17" ht="14.45" customHeight="1" x14ac:dyDescent="0.2">
      <c r="A350" s="821" t="s">
        <v>6943</v>
      </c>
      <c r="B350" s="822" t="s">
        <v>6944</v>
      </c>
      <c r="C350" s="822" t="s">
        <v>5735</v>
      </c>
      <c r="D350" s="822" t="s">
        <v>6959</v>
      </c>
      <c r="E350" s="822" t="s">
        <v>6960</v>
      </c>
      <c r="F350" s="831">
        <v>14</v>
      </c>
      <c r="G350" s="831">
        <v>6930</v>
      </c>
      <c r="H350" s="831">
        <v>0.73093555532116861</v>
      </c>
      <c r="I350" s="831">
        <v>495</v>
      </c>
      <c r="J350" s="831">
        <v>19</v>
      </c>
      <c r="K350" s="831">
        <v>9481</v>
      </c>
      <c r="L350" s="831">
        <v>1</v>
      </c>
      <c r="M350" s="831">
        <v>499</v>
      </c>
      <c r="N350" s="831">
        <v>33</v>
      </c>
      <c r="O350" s="831">
        <v>16599</v>
      </c>
      <c r="P350" s="827">
        <v>1.7507646872692755</v>
      </c>
      <c r="Q350" s="832">
        <v>503</v>
      </c>
    </row>
    <row r="351" spans="1:17" ht="14.45" customHeight="1" x14ac:dyDescent="0.2">
      <c r="A351" s="821" t="s">
        <v>6943</v>
      </c>
      <c r="B351" s="822" t="s">
        <v>6944</v>
      </c>
      <c r="C351" s="822" t="s">
        <v>5735</v>
      </c>
      <c r="D351" s="822" t="s">
        <v>6961</v>
      </c>
      <c r="E351" s="822" t="s">
        <v>6962</v>
      </c>
      <c r="F351" s="831">
        <v>15</v>
      </c>
      <c r="G351" s="831">
        <v>5565</v>
      </c>
      <c r="H351" s="831">
        <v>0.87061952440550683</v>
      </c>
      <c r="I351" s="831">
        <v>371</v>
      </c>
      <c r="J351" s="831">
        <v>17</v>
      </c>
      <c r="K351" s="831">
        <v>6392</v>
      </c>
      <c r="L351" s="831">
        <v>1</v>
      </c>
      <c r="M351" s="831">
        <v>376</v>
      </c>
      <c r="N351" s="831">
        <v>32</v>
      </c>
      <c r="O351" s="831">
        <v>12160</v>
      </c>
      <c r="P351" s="827">
        <v>1.902377972465582</v>
      </c>
      <c r="Q351" s="832">
        <v>380</v>
      </c>
    </row>
    <row r="352" spans="1:17" ht="14.45" customHeight="1" x14ac:dyDescent="0.2">
      <c r="A352" s="821" t="s">
        <v>6943</v>
      </c>
      <c r="B352" s="822" t="s">
        <v>6944</v>
      </c>
      <c r="C352" s="822" t="s">
        <v>5735</v>
      </c>
      <c r="D352" s="822" t="s">
        <v>6963</v>
      </c>
      <c r="E352" s="822" t="s">
        <v>6964</v>
      </c>
      <c r="F352" s="831">
        <v>1</v>
      </c>
      <c r="G352" s="831">
        <v>3113</v>
      </c>
      <c r="H352" s="831">
        <v>0.24848339719029375</v>
      </c>
      <c r="I352" s="831">
        <v>3113</v>
      </c>
      <c r="J352" s="831">
        <v>4</v>
      </c>
      <c r="K352" s="831">
        <v>12528</v>
      </c>
      <c r="L352" s="831">
        <v>1</v>
      </c>
      <c r="M352" s="831">
        <v>3132</v>
      </c>
      <c r="N352" s="831">
        <v>1</v>
      </c>
      <c r="O352" s="831">
        <v>3149</v>
      </c>
      <c r="P352" s="827">
        <v>0.25135696040868455</v>
      </c>
      <c r="Q352" s="832">
        <v>3149</v>
      </c>
    </row>
    <row r="353" spans="1:17" ht="14.45" customHeight="1" x14ac:dyDescent="0.2">
      <c r="A353" s="821" t="s">
        <v>6943</v>
      </c>
      <c r="B353" s="822" t="s">
        <v>6944</v>
      </c>
      <c r="C353" s="822" t="s">
        <v>5735</v>
      </c>
      <c r="D353" s="822" t="s">
        <v>6965</v>
      </c>
      <c r="E353" s="822" t="s">
        <v>6966</v>
      </c>
      <c r="F353" s="831"/>
      <c r="G353" s="831"/>
      <c r="H353" s="831"/>
      <c r="I353" s="831"/>
      <c r="J353" s="831">
        <v>1</v>
      </c>
      <c r="K353" s="831">
        <v>12804</v>
      </c>
      <c r="L353" s="831">
        <v>1</v>
      </c>
      <c r="M353" s="831">
        <v>12804</v>
      </c>
      <c r="N353" s="831">
        <v>3</v>
      </c>
      <c r="O353" s="831">
        <v>38433</v>
      </c>
      <c r="P353" s="827">
        <v>3.0016401124648548</v>
      </c>
      <c r="Q353" s="832">
        <v>12811</v>
      </c>
    </row>
    <row r="354" spans="1:17" ht="14.45" customHeight="1" x14ac:dyDescent="0.2">
      <c r="A354" s="821" t="s">
        <v>6943</v>
      </c>
      <c r="B354" s="822" t="s">
        <v>6944</v>
      </c>
      <c r="C354" s="822" t="s">
        <v>5735</v>
      </c>
      <c r="D354" s="822" t="s">
        <v>6967</v>
      </c>
      <c r="E354" s="822" t="s">
        <v>6968</v>
      </c>
      <c r="F354" s="831">
        <v>1</v>
      </c>
      <c r="G354" s="831">
        <v>112</v>
      </c>
      <c r="H354" s="831">
        <v>0.19823008849557522</v>
      </c>
      <c r="I354" s="831">
        <v>112</v>
      </c>
      <c r="J354" s="831">
        <v>5</v>
      </c>
      <c r="K354" s="831">
        <v>565</v>
      </c>
      <c r="L354" s="831">
        <v>1</v>
      </c>
      <c r="M354" s="831">
        <v>113</v>
      </c>
      <c r="N354" s="831">
        <v>3</v>
      </c>
      <c r="O354" s="831">
        <v>342</v>
      </c>
      <c r="P354" s="827">
        <v>0.6053097345132743</v>
      </c>
      <c r="Q354" s="832">
        <v>114</v>
      </c>
    </row>
    <row r="355" spans="1:17" ht="14.45" customHeight="1" x14ac:dyDescent="0.2">
      <c r="A355" s="821" t="s">
        <v>6943</v>
      </c>
      <c r="B355" s="822" t="s">
        <v>6944</v>
      </c>
      <c r="C355" s="822" t="s">
        <v>5735</v>
      </c>
      <c r="D355" s="822" t="s">
        <v>6314</v>
      </c>
      <c r="E355" s="822" t="s">
        <v>6315</v>
      </c>
      <c r="F355" s="831"/>
      <c r="G355" s="831"/>
      <c r="H355" s="831"/>
      <c r="I355" s="831"/>
      <c r="J355" s="831">
        <v>2</v>
      </c>
      <c r="K355" s="831">
        <v>1000</v>
      </c>
      <c r="L355" s="831">
        <v>1</v>
      </c>
      <c r="M355" s="831">
        <v>500</v>
      </c>
      <c r="N355" s="831">
        <v>1</v>
      </c>
      <c r="O355" s="831">
        <v>504</v>
      </c>
      <c r="P355" s="827">
        <v>0.504</v>
      </c>
      <c r="Q355" s="832">
        <v>504</v>
      </c>
    </row>
    <row r="356" spans="1:17" ht="14.45" customHeight="1" x14ac:dyDescent="0.2">
      <c r="A356" s="821" t="s">
        <v>6943</v>
      </c>
      <c r="B356" s="822" t="s">
        <v>6944</v>
      </c>
      <c r="C356" s="822" t="s">
        <v>5735</v>
      </c>
      <c r="D356" s="822" t="s">
        <v>6969</v>
      </c>
      <c r="E356" s="822" t="s">
        <v>6970</v>
      </c>
      <c r="F356" s="831">
        <v>10</v>
      </c>
      <c r="G356" s="831">
        <v>4580</v>
      </c>
      <c r="H356" s="831">
        <v>0.98920086393088558</v>
      </c>
      <c r="I356" s="831">
        <v>458</v>
      </c>
      <c r="J356" s="831">
        <v>10</v>
      </c>
      <c r="K356" s="831">
        <v>4630</v>
      </c>
      <c r="L356" s="831">
        <v>1</v>
      </c>
      <c r="M356" s="831">
        <v>463</v>
      </c>
      <c r="N356" s="831">
        <v>9</v>
      </c>
      <c r="O356" s="831">
        <v>4203</v>
      </c>
      <c r="P356" s="827">
        <v>0.90777537796976238</v>
      </c>
      <c r="Q356" s="832">
        <v>467</v>
      </c>
    </row>
    <row r="357" spans="1:17" ht="14.45" customHeight="1" x14ac:dyDescent="0.2">
      <c r="A357" s="821" t="s">
        <v>6943</v>
      </c>
      <c r="B357" s="822" t="s">
        <v>6944</v>
      </c>
      <c r="C357" s="822" t="s">
        <v>5735</v>
      </c>
      <c r="D357" s="822" t="s">
        <v>6971</v>
      </c>
      <c r="E357" s="822" t="s">
        <v>6972</v>
      </c>
      <c r="F357" s="831">
        <v>9</v>
      </c>
      <c r="G357" s="831">
        <v>522</v>
      </c>
      <c r="H357" s="831">
        <v>0.44237288135593222</v>
      </c>
      <c r="I357" s="831">
        <v>58</v>
      </c>
      <c r="J357" s="831">
        <v>20</v>
      </c>
      <c r="K357" s="831">
        <v>1180</v>
      </c>
      <c r="L357" s="831">
        <v>1</v>
      </c>
      <c r="M357" s="831">
        <v>59</v>
      </c>
      <c r="N357" s="831">
        <v>35</v>
      </c>
      <c r="O357" s="831">
        <v>2065</v>
      </c>
      <c r="P357" s="827">
        <v>1.75</v>
      </c>
      <c r="Q357" s="832">
        <v>59</v>
      </c>
    </row>
    <row r="358" spans="1:17" ht="14.45" customHeight="1" x14ac:dyDescent="0.2">
      <c r="A358" s="821" t="s">
        <v>6943</v>
      </c>
      <c r="B358" s="822" t="s">
        <v>6944</v>
      </c>
      <c r="C358" s="822" t="s">
        <v>5735</v>
      </c>
      <c r="D358" s="822" t="s">
        <v>6973</v>
      </c>
      <c r="E358" s="822" t="s">
        <v>6974</v>
      </c>
      <c r="F358" s="831">
        <v>1</v>
      </c>
      <c r="G358" s="831">
        <v>2174</v>
      </c>
      <c r="H358" s="831"/>
      <c r="I358" s="831">
        <v>2174</v>
      </c>
      <c r="J358" s="831"/>
      <c r="K358" s="831"/>
      <c r="L358" s="831"/>
      <c r="M358" s="831"/>
      <c r="N358" s="831">
        <v>2</v>
      </c>
      <c r="O358" s="831">
        <v>4366</v>
      </c>
      <c r="P358" s="827"/>
      <c r="Q358" s="832">
        <v>2183</v>
      </c>
    </row>
    <row r="359" spans="1:17" ht="14.45" customHeight="1" x14ac:dyDescent="0.2">
      <c r="A359" s="821" t="s">
        <v>6943</v>
      </c>
      <c r="B359" s="822" t="s">
        <v>6944</v>
      </c>
      <c r="C359" s="822" t="s">
        <v>5735</v>
      </c>
      <c r="D359" s="822" t="s">
        <v>6975</v>
      </c>
      <c r="E359" s="822" t="s">
        <v>6976</v>
      </c>
      <c r="F359" s="831">
        <v>76</v>
      </c>
      <c r="G359" s="831">
        <v>13376</v>
      </c>
      <c r="H359" s="831">
        <v>1.0829892316411627</v>
      </c>
      <c r="I359" s="831">
        <v>176</v>
      </c>
      <c r="J359" s="831">
        <v>69</v>
      </c>
      <c r="K359" s="831">
        <v>12351</v>
      </c>
      <c r="L359" s="831">
        <v>1</v>
      </c>
      <c r="M359" s="831">
        <v>179</v>
      </c>
      <c r="N359" s="831">
        <v>123</v>
      </c>
      <c r="O359" s="831">
        <v>22263</v>
      </c>
      <c r="P359" s="827">
        <v>1.8025261112460529</v>
      </c>
      <c r="Q359" s="832">
        <v>181</v>
      </c>
    </row>
    <row r="360" spans="1:17" ht="14.45" customHeight="1" x14ac:dyDescent="0.2">
      <c r="A360" s="821" t="s">
        <v>6943</v>
      </c>
      <c r="B360" s="822" t="s">
        <v>6944</v>
      </c>
      <c r="C360" s="822" t="s">
        <v>5735</v>
      </c>
      <c r="D360" s="822" t="s">
        <v>6316</v>
      </c>
      <c r="E360" s="822" t="s">
        <v>6317</v>
      </c>
      <c r="F360" s="831">
        <v>6</v>
      </c>
      <c r="G360" s="831">
        <v>516</v>
      </c>
      <c r="H360" s="831">
        <v>0.23724137931034484</v>
      </c>
      <c r="I360" s="831">
        <v>86</v>
      </c>
      <c r="J360" s="831">
        <v>25</v>
      </c>
      <c r="K360" s="831">
        <v>2175</v>
      </c>
      <c r="L360" s="831">
        <v>1</v>
      </c>
      <c r="M360" s="831">
        <v>87</v>
      </c>
      <c r="N360" s="831">
        <v>15</v>
      </c>
      <c r="O360" s="831">
        <v>1320</v>
      </c>
      <c r="P360" s="827">
        <v>0.60689655172413792</v>
      </c>
      <c r="Q360" s="832">
        <v>88</v>
      </c>
    </row>
    <row r="361" spans="1:17" ht="14.45" customHeight="1" x14ac:dyDescent="0.2">
      <c r="A361" s="821" t="s">
        <v>6943</v>
      </c>
      <c r="B361" s="822" t="s">
        <v>6944</v>
      </c>
      <c r="C361" s="822" t="s">
        <v>5735</v>
      </c>
      <c r="D361" s="822" t="s">
        <v>6977</v>
      </c>
      <c r="E361" s="822" t="s">
        <v>6978</v>
      </c>
      <c r="F361" s="831">
        <v>7</v>
      </c>
      <c r="G361" s="831">
        <v>1190</v>
      </c>
      <c r="H361" s="831">
        <v>1.3837209302325582</v>
      </c>
      <c r="I361" s="831">
        <v>170</v>
      </c>
      <c r="J361" s="831">
        <v>5</v>
      </c>
      <c r="K361" s="831">
        <v>860</v>
      </c>
      <c r="L361" s="831">
        <v>1</v>
      </c>
      <c r="M361" s="831">
        <v>172</v>
      </c>
      <c r="N361" s="831">
        <v>5</v>
      </c>
      <c r="O361" s="831">
        <v>870</v>
      </c>
      <c r="P361" s="827">
        <v>1.0116279069767442</v>
      </c>
      <c r="Q361" s="832">
        <v>174</v>
      </c>
    </row>
    <row r="362" spans="1:17" ht="14.45" customHeight="1" x14ac:dyDescent="0.2">
      <c r="A362" s="821" t="s">
        <v>6943</v>
      </c>
      <c r="B362" s="822" t="s">
        <v>6944</v>
      </c>
      <c r="C362" s="822" t="s">
        <v>5735</v>
      </c>
      <c r="D362" s="822" t="s">
        <v>6979</v>
      </c>
      <c r="E362" s="822" t="s">
        <v>6980</v>
      </c>
      <c r="F362" s="831"/>
      <c r="G362" s="831"/>
      <c r="H362" s="831"/>
      <c r="I362" s="831"/>
      <c r="J362" s="831">
        <v>1</v>
      </c>
      <c r="K362" s="831">
        <v>31</v>
      </c>
      <c r="L362" s="831">
        <v>1</v>
      </c>
      <c r="M362" s="831">
        <v>31</v>
      </c>
      <c r="N362" s="831"/>
      <c r="O362" s="831"/>
      <c r="P362" s="827"/>
      <c r="Q362" s="832"/>
    </row>
    <row r="363" spans="1:17" ht="14.45" customHeight="1" x14ac:dyDescent="0.2">
      <c r="A363" s="821" t="s">
        <v>6943</v>
      </c>
      <c r="B363" s="822" t="s">
        <v>6944</v>
      </c>
      <c r="C363" s="822" t="s">
        <v>5735</v>
      </c>
      <c r="D363" s="822" t="s">
        <v>6320</v>
      </c>
      <c r="E363" s="822" t="s">
        <v>6321</v>
      </c>
      <c r="F363" s="831">
        <v>1</v>
      </c>
      <c r="G363" s="831">
        <v>177</v>
      </c>
      <c r="H363" s="831">
        <v>0.9943820224719101</v>
      </c>
      <c r="I363" s="831">
        <v>177</v>
      </c>
      <c r="J363" s="831">
        <v>1</v>
      </c>
      <c r="K363" s="831">
        <v>178</v>
      </c>
      <c r="L363" s="831">
        <v>1</v>
      </c>
      <c r="M363" s="831">
        <v>178</v>
      </c>
      <c r="N363" s="831">
        <v>1</v>
      </c>
      <c r="O363" s="831">
        <v>180</v>
      </c>
      <c r="P363" s="827">
        <v>1.0112359550561798</v>
      </c>
      <c r="Q363" s="832">
        <v>180</v>
      </c>
    </row>
    <row r="364" spans="1:17" ht="14.45" customHeight="1" x14ac:dyDescent="0.2">
      <c r="A364" s="821" t="s">
        <v>6943</v>
      </c>
      <c r="B364" s="822" t="s">
        <v>6944</v>
      </c>
      <c r="C364" s="822" t="s">
        <v>5735</v>
      </c>
      <c r="D364" s="822" t="s">
        <v>6981</v>
      </c>
      <c r="E364" s="822" t="s">
        <v>6982</v>
      </c>
      <c r="F364" s="831">
        <v>1</v>
      </c>
      <c r="G364" s="831">
        <v>264</v>
      </c>
      <c r="H364" s="831">
        <v>0.12359550561797752</v>
      </c>
      <c r="I364" s="831">
        <v>264</v>
      </c>
      <c r="J364" s="831">
        <v>8</v>
      </c>
      <c r="K364" s="831">
        <v>2136</v>
      </c>
      <c r="L364" s="831">
        <v>1</v>
      </c>
      <c r="M364" s="831">
        <v>267</v>
      </c>
      <c r="N364" s="831">
        <v>2</v>
      </c>
      <c r="O364" s="831">
        <v>538</v>
      </c>
      <c r="P364" s="827">
        <v>0.25187265917602997</v>
      </c>
      <c r="Q364" s="832">
        <v>269</v>
      </c>
    </row>
    <row r="365" spans="1:17" ht="14.45" customHeight="1" x14ac:dyDescent="0.2">
      <c r="A365" s="821" t="s">
        <v>6943</v>
      </c>
      <c r="B365" s="822" t="s">
        <v>6944</v>
      </c>
      <c r="C365" s="822" t="s">
        <v>5735</v>
      </c>
      <c r="D365" s="822" t="s">
        <v>6983</v>
      </c>
      <c r="E365" s="822" t="s">
        <v>6984</v>
      </c>
      <c r="F365" s="831">
        <v>12</v>
      </c>
      <c r="G365" s="831">
        <v>25608</v>
      </c>
      <c r="H365" s="831">
        <v>2.9832246039142589</v>
      </c>
      <c r="I365" s="831">
        <v>2134</v>
      </c>
      <c r="J365" s="831">
        <v>4</v>
      </c>
      <c r="K365" s="831">
        <v>8584</v>
      </c>
      <c r="L365" s="831">
        <v>1</v>
      </c>
      <c r="M365" s="831">
        <v>2146</v>
      </c>
      <c r="N365" s="831">
        <v>13</v>
      </c>
      <c r="O365" s="831">
        <v>28041</v>
      </c>
      <c r="P365" s="827">
        <v>3.26665890027959</v>
      </c>
      <c r="Q365" s="832">
        <v>2157</v>
      </c>
    </row>
    <row r="366" spans="1:17" ht="14.45" customHeight="1" x14ac:dyDescent="0.2">
      <c r="A366" s="821" t="s">
        <v>6943</v>
      </c>
      <c r="B366" s="822" t="s">
        <v>6944</v>
      </c>
      <c r="C366" s="822" t="s">
        <v>5735</v>
      </c>
      <c r="D366" s="822" t="s">
        <v>6985</v>
      </c>
      <c r="E366" s="822" t="s">
        <v>6986</v>
      </c>
      <c r="F366" s="831">
        <v>3</v>
      </c>
      <c r="G366" s="831">
        <v>1278</v>
      </c>
      <c r="H366" s="831">
        <v>0.97931034482758617</v>
      </c>
      <c r="I366" s="831">
        <v>426</v>
      </c>
      <c r="J366" s="831">
        <v>3</v>
      </c>
      <c r="K366" s="831">
        <v>1305</v>
      </c>
      <c r="L366" s="831">
        <v>1</v>
      </c>
      <c r="M366" s="831">
        <v>435</v>
      </c>
      <c r="N366" s="831">
        <v>5</v>
      </c>
      <c r="O366" s="831">
        <v>2210</v>
      </c>
      <c r="P366" s="827">
        <v>1.6934865900383143</v>
      </c>
      <c r="Q366" s="832">
        <v>442</v>
      </c>
    </row>
    <row r="367" spans="1:17" ht="14.45" customHeight="1" x14ac:dyDescent="0.2">
      <c r="A367" s="821" t="s">
        <v>6943</v>
      </c>
      <c r="B367" s="822" t="s">
        <v>6944</v>
      </c>
      <c r="C367" s="822" t="s">
        <v>5735</v>
      </c>
      <c r="D367" s="822" t="s">
        <v>6987</v>
      </c>
      <c r="E367" s="822" t="s">
        <v>6988</v>
      </c>
      <c r="F367" s="831">
        <v>2</v>
      </c>
      <c r="G367" s="831">
        <v>578</v>
      </c>
      <c r="H367" s="831">
        <v>0.99312714776632305</v>
      </c>
      <c r="I367" s="831">
        <v>289</v>
      </c>
      <c r="J367" s="831">
        <v>2</v>
      </c>
      <c r="K367" s="831">
        <v>582</v>
      </c>
      <c r="L367" s="831">
        <v>1</v>
      </c>
      <c r="M367" s="831">
        <v>291</v>
      </c>
      <c r="N367" s="831">
        <v>10</v>
      </c>
      <c r="O367" s="831">
        <v>2930</v>
      </c>
      <c r="P367" s="827">
        <v>5.0343642611683848</v>
      </c>
      <c r="Q367" s="832">
        <v>293</v>
      </c>
    </row>
    <row r="368" spans="1:17" ht="14.45" customHeight="1" x14ac:dyDescent="0.2">
      <c r="A368" s="821" t="s">
        <v>6943</v>
      </c>
      <c r="B368" s="822" t="s">
        <v>6944</v>
      </c>
      <c r="C368" s="822" t="s">
        <v>5735</v>
      </c>
      <c r="D368" s="822" t="s">
        <v>6989</v>
      </c>
      <c r="E368" s="822" t="s">
        <v>6990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110</v>
      </c>
      <c r="P368" s="827"/>
      <c r="Q368" s="832">
        <v>110</v>
      </c>
    </row>
    <row r="369" spans="1:17" ht="14.45" customHeight="1" x14ac:dyDescent="0.2">
      <c r="A369" s="821" t="s">
        <v>6943</v>
      </c>
      <c r="B369" s="822" t="s">
        <v>6944</v>
      </c>
      <c r="C369" s="822" t="s">
        <v>5735</v>
      </c>
      <c r="D369" s="822" t="s">
        <v>6991</v>
      </c>
      <c r="E369" s="822" t="s">
        <v>6992</v>
      </c>
      <c r="F369" s="831">
        <v>2</v>
      </c>
      <c r="G369" s="831">
        <v>0</v>
      </c>
      <c r="H369" s="831"/>
      <c r="I369" s="831">
        <v>0</v>
      </c>
      <c r="J369" s="831">
        <v>3</v>
      </c>
      <c r="K369" s="831">
        <v>0</v>
      </c>
      <c r="L369" s="831"/>
      <c r="M369" s="831">
        <v>0</v>
      </c>
      <c r="N369" s="831">
        <v>4</v>
      </c>
      <c r="O369" s="831">
        <v>0</v>
      </c>
      <c r="P369" s="827"/>
      <c r="Q369" s="832">
        <v>0</v>
      </c>
    </row>
    <row r="370" spans="1:17" ht="14.45" customHeight="1" x14ac:dyDescent="0.2">
      <c r="A370" s="821" t="s">
        <v>6943</v>
      </c>
      <c r="B370" s="822" t="s">
        <v>6944</v>
      </c>
      <c r="C370" s="822" t="s">
        <v>5735</v>
      </c>
      <c r="D370" s="822" t="s">
        <v>6993</v>
      </c>
      <c r="E370" s="822" t="s">
        <v>6994</v>
      </c>
      <c r="F370" s="831">
        <v>1</v>
      </c>
      <c r="G370" s="831">
        <v>0</v>
      </c>
      <c r="H370" s="831"/>
      <c r="I370" s="831">
        <v>0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6943</v>
      </c>
      <c r="B371" s="822" t="s">
        <v>6944</v>
      </c>
      <c r="C371" s="822" t="s">
        <v>5735</v>
      </c>
      <c r="D371" s="822" t="s">
        <v>6995</v>
      </c>
      <c r="E371" s="822" t="s">
        <v>6996</v>
      </c>
      <c r="F371" s="831"/>
      <c r="G371" s="831"/>
      <c r="H371" s="831"/>
      <c r="I371" s="831"/>
      <c r="J371" s="831"/>
      <c r="K371" s="831"/>
      <c r="L371" s="831"/>
      <c r="M371" s="831"/>
      <c r="N371" s="831">
        <v>8</v>
      </c>
      <c r="O371" s="831">
        <v>4920</v>
      </c>
      <c r="P371" s="827"/>
      <c r="Q371" s="832">
        <v>615</v>
      </c>
    </row>
    <row r="372" spans="1:17" ht="14.45" customHeight="1" x14ac:dyDescent="0.2">
      <c r="A372" s="821" t="s">
        <v>6943</v>
      </c>
      <c r="B372" s="822" t="s">
        <v>6944</v>
      </c>
      <c r="C372" s="822" t="s">
        <v>5735</v>
      </c>
      <c r="D372" s="822" t="s">
        <v>6997</v>
      </c>
      <c r="E372" s="822" t="s">
        <v>6998</v>
      </c>
      <c r="F372" s="831">
        <v>2</v>
      </c>
      <c r="G372" s="831">
        <v>5680</v>
      </c>
      <c r="H372" s="831">
        <v>0.66549502050380782</v>
      </c>
      <c r="I372" s="831">
        <v>2840</v>
      </c>
      <c r="J372" s="831">
        <v>3</v>
      </c>
      <c r="K372" s="831">
        <v>8535</v>
      </c>
      <c r="L372" s="831">
        <v>1</v>
      </c>
      <c r="M372" s="831">
        <v>2845</v>
      </c>
      <c r="N372" s="831">
        <v>2</v>
      </c>
      <c r="O372" s="831">
        <v>5698</v>
      </c>
      <c r="P372" s="827">
        <v>0.66760398359695372</v>
      </c>
      <c r="Q372" s="832">
        <v>2849</v>
      </c>
    </row>
    <row r="373" spans="1:17" ht="14.45" customHeight="1" x14ac:dyDescent="0.2">
      <c r="A373" s="821" t="s">
        <v>6943</v>
      </c>
      <c r="B373" s="822" t="s">
        <v>6944</v>
      </c>
      <c r="C373" s="822" t="s">
        <v>5735</v>
      </c>
      <c r="D373" s="822" t="s">
        <v>6999</v>
      </c>
      <c r="E373" s="822" t="s">
        <v>7000</v>
      </c>
      <c r="F373" s="831"/>
      <c r="G373" s="831"/>
      <c r="H373" s="831"/>
      <c r="I373" s="831"/>
      <c r="J373" s="831"/>
      <c r="K373" s="831"/>
      <c r="L373" s="831"/>
      <c r="M373" s="831"/>
      <c r="N373" s="831">
        <v>2</v>
      </c>
      <c r="O373" s="831">
        <v>32032</v>
      </c>
      <c r="P373" s="827"/>
      <c r="Q373" s="832">
        <v>16016</v>
      </c>
    </row>
    <row r="374" spans="1:17" ht="14.45" customHeight="1" x14ac:dyDescent="0.2">
      <c r="A374" s="821" t="s">
        <v>6943</v>
      </c>
      <c r="B374" s="822" t="s">
        <v>6944</v>
      </c>
      <c r="C374" s="822" t="s">
        <v>5735</v>
      </c>
      <c r="D374" s="822" t="s">
        <v>6389</v>
      </c>
      <c r="E374" s="822" t="s">
        <v>6390</v>
      </c>
      <c r="F374" s="831"/>
      <c r="G374" s="831"/>
      <c r="H374" s="831"/>
      <c r="I374" s="831"/>
      <c r="J374" s="831"/>
      <c r="K374" s="831"/>
      <c r="L374" s="831"/>
      <c r="M374" s="831"/>
      <c r="N374" s="831">
        <v>10</v>
      </c>
      <c r="O374" s="831">
        <v>38430</v>
      </c>
      <c r="P374" s="827"/>
      <c r="Q374" s="832">
        <v>3843</v>
      </c>
    </row>
    <row r="375" spans="1:17" ht="14.45" customHeight="1" x14ac:dyDescent="0.2">
      <c r="A375" s="821" t="s">
        <v>7001</v>
      </c>
      <c r="B375" s="822" t="s">
        <v>7002</v>
      </c>
      <c r="C375" s="822" t="s">
        <v>5735</v>
      </c>
      <c r="D375" s="822" t="s">
        <v>7003</v>
      </c>
      <c r="E375" s="822" t="s">
        <v>7004</v>
      </c>
      <c r="F375" s="831">
        <v>205</v>
      </c>
      <c r="G375" s="831">
        <v>35670</v>
      </c>
      <c r="H375" s="831">
        <v>0.91814671814671811</v>
      </c>
      <c r="I375" s="831">
        <v>174</v>
      </c>
      <c r="J375" s="831">
        <v>222</v>
      </c>
      <c r="K375" s="831">
        <v>38850</v>
      </c>
      <c r="L375" s="831">
        <v>1</v>
      </c>
      <c r="M375" s="831">
        <v>175</v>
      </c>
      <c r="N375" s="831">
        <v>259</v>
      </c>
      <c r="O375" s="831">
        <v>45584</v>
      </c>
      <c r="P375" s="827">
        <v>1.1733333333333333</v>
      </c>
      <c r="Q375" s="832">
        <v>176</v>
      </c>
    </row>
    <row r="376" spans="1:17" ht="14.45" customHeight="1" x14ac:dyDescent="0.2">
      <c r="A376" s="821" t="s">
        <v>7001</v>
      </c>
      <c r="B376" s="822" t="s">
        <v>7002</v>
      </c>
      <c r="C376" s="822" t="s">
        <v>5735</v>
      </c>
      <c r="D376" s="822" t="s">
        <v>7005</v>
      </c>
      <c r="E376" s="822" t="s">
        <v>7006</v>
      </c>
      <c r="F376" s="831">
        <v>11</v>
      </c>
      <c r="G376" s="831">
        <v>11770</v>
      </c>
      <c r="H376" s="831">
        <v>2.1938490214352284</v>
      </c>
      <c r="I376" s="831">
        <v>1070</v>
      </c>
      <c r="J376" s="831">
        <v>5</v>
      </c>
      <c r="K376" s="831">
        <v>5365</v>
      </c>
      <c r="L376" s="831">
        <v>1</v>
      </c>
      <c r="M376" s="831">
        <v>1073</v>
      </c>
      <c r="N376" s="831">
        <v>19</v>
      </c>
      <c r="O376" s="831">
        <v>20425</v>
      </c>
      <c r="P376" s="827">
        <v>3.8070829450139794</v>
      </c>
      <c r="Q376" s="832">
        <v>1075</v>
      </c>
    </row>
    <row r="377" spans="1:17" ht="14.45" customHeight="1" x14ac:dyDescent="0.2">
      <c r="A377" s="821" t="s">
        <v>7001</v>
      </c>
      <c r="B377" s="822" t="s">
        <v>7002</v>
      </c>
      <c r="C377" s="822" t="s">
        <v>5735</v>
      </c>
      <c r="D377" s="822" t="s">
        <v>7007</v>
      </c>
      <c r="E377" s="822" t="s">
        <v>7008</v>
      </c>
      <c r="F377" s="831">
        <v>108</v>
      </c>
      <c r="G377" s="831">
        <v>4968</v>
      </c>
      <c r="H377" s="831">
        <v>0.85936689154125578</v>
      </c>
      <c r="I377" s="831">
        <v>46</v>
      </c>
      <c r="J377" s="831">
        <v>123</v>
      </c>
      <c r="K377" s="831">
        <v>5781</v>
      </c>
      <c r="L377" s="831">
        <v>1</v>
      </c>
      <c r="M377" s="831">
        <v>47</v>
      </c>
      <c r="N377" s="831">
        <v>136</v>
      </c>
      <c r="O377" s="831">
        <v>6392</v>
      </c>
      <c r="P377" s="827">
        <v>1.1056910569105691</v>
      </c>
      <c r="Q377" s="832">
        <v>47</v>
      </c>
    </row>
    <row r="378" spans="1:17" ht="14.45" customHeight="1" x14ac:dyDescent="0.2">
      <c r="A378" s="821" t="s">
        <v>7001</v>
      </c>
      <c r="B378" s="822" t="s">
        <v>7002</v>
      </c>
      <c r="C378" s="822" t="s">
        <v>5735</v>
      </c>
      <c r="D378" s="822" t="s">
        <v>6923</v>
      </c>
      <c r="E378" s="822" t="s">
        <v>6924</v>
      </c>
      <c r="F378" s="831">
        <v>9</v>
      </c>
      <c r="G378" s="831">
        <v>3123</v>
      </c>
      <c r="H378" s="831">
        <v>0.69031830238726788</v>
      </c>
      <c r="I378" s="831">
        <v>347</v>
      </c>
      <c r="J378" s="831">
        <v>13</v>
      </c>
      <c r="K378" s="831">
        <v>4524</v>
      </c>
      <c r="L378" s="831">
        <v>1</v>
      </c>
      <c r="M378" s="831">
        <v>348</v>
      </c>
      <c r="N378" s="831">
        <v>22</v>
      </c>
      <c r="O378" s="831">
        <v>7656</v>
      </c>
      <c r="P378" s="827">
        <v>1.6923076923076923</v>
      </c>
      <c r="Q378" s="832">
        <v>348</v>
      </c>
    </row>
    <row r="379" spans="1:17" ht="14.45" customHeight="1" x14ac:dyDescent="0.2">
      <c r="A379" s="821" t="s">
        <v>7001</v>
      </c>
      <c r="B379" s="822" t="s">
        <v>7002</v>
      </c>
      <c r="C379" s="822" t="s">
        <v>5735</v>
      </c>
      <c r="D379" s="822" t="s">
        <v>7009</v>
      </c>
      <c r="E379" s="822" t="s">
        <v>7010</v>
      </c>
      <c r="F379" s="831"/>
      <c r="G379" s="831"/>
      <c r="H379" s="831"/>
      <c r="I379" s="831"/>
      <c r="J379" s="831">
        <v>8</v>
      </c>
      <c r="K379" s="831">
        <v>408</v>
      </c>
      <c r="L379" s="831">
        <v>1</v>
      </c>
      <c r="M379" s="831">
        <v>51</v>
      </c>
      <c r="N379" s="831">
        <v>36</v>
      </c>
      <c r="O379" s="831">
        <v>1872</v>
      </c>
      <c r="P379" s="827">
        <v>4.5882352941176467</v>
      </c>
      <c r="Q379" s="832">
        <v>52</v>
      </c>
    </row>
    <row r="380" spans="1:17" ht="14.45" customHeight="1" x14ac:dyDescent="0.2">
      <c r="A380" s="821" t="s">
        <v>7001</v>
      </c>
      <c r="B380" s="822" t="s">
        <v>7002</v>
      </c>
      <c r="C380" s="822" t="s">
        <v>5735</v>
      </c>
      <c r="D380" s="822" t="s">
        <v>7011</v>
      </c>
      <c r="E380" s="822" t="s">
        <v>7012</v>
      </c>
      <c r="F380" s="831">
        <v>63</v>
      </c>
      <c r="G380" s="831">
        <v>23751</v>
      </c>
      <c r="H380" s="831">
        <v>0.98177083333333337</v>
      </c>
      <c r="I380" s="831">
        <v>377</v>
      </c>
      <c r="J380" s="831">
        <v>64</v>
      </c>
      <c r="K380" s="831">
        <v>24192</v>
      </c>
      <c r="L380" s="831">
        <v>1</v>
      </c>
      <c r="M380" s="831">
        <v>378</v>
      </c>
      <c r="N380" s="831">
        <v>95</v>
      </c>
      <c r="O380" s="831">
        <v>35910</v>
      </c>
      <c r="P380" s="827">
        <v>1.484375</v>
      </c>
      <c r="Q380" s="832">
        <v>378</v>
      </c>
    </row>
    <row r="381" spans="1:17" ht="14.45" customHeight="1" x14ac:dyDescent="0.2">
      <c r="A381" s="821" t="s">
        <v>7001</v>
      </c>
      <c r="B381" s="822" t="s">
        <v>7002</v>
      </c>
      <c r="C381" s="822" t="s">
        <v>5735</v>
      </c>
      <c r="D381" s="822" t="s">
        <v>7013</v>
      </c>
      <c r="E381" s="822" t="s">
        <v>7014</v>
      </c>
      <c r="F381" s="831">
        <v>16</v>
      </c>
      <c r="G381" s="831">
        <v>8384</v>
      </c>
      <c r="H381" s="831">
        <v>0.61421245421245418</v>
      </c>
      <c r="I381" s="831">
        <v>524</v>
      </c>
      <c r="J381" s="831">
        <v>26</v>
      </c>
      <c r="K381" s="831">
        <v>13650</v>
      </c>
      <c r="L381" s="831">
        <v>1</v>
      </c>
      <c r="M381" s="831">
        <v>525</v>
      </c>
      <c r="N381" s="831">
        <v>31</v>
      </c>
      <c r="O381" s="831">
        <v>16275</v>
      </c>
      <c r="P381" s="827">
        <v>1.1923076923076923</v>
      </c>
      <c r="Q381" s="832">
        <v>525</v>
      </c>
    </row>
    <row r="382" spans="1:17" ht="14.45" customHeight="1" x14ac:dyDescent="0.2">
      <c r="A382" s="821" t="s">
        <v>7001</v>
      </c>
      <c r="B382" s="822" t="s">
        <v>7002</v>
      </c>
      <c r="C382" s="822" t="s">
        <v>5735</v>
      </c>
      <c r="D382" s="822" t="s">
        <v>7015</v>
      </c>
      <c r="E382" s="822" t="s">
        <v>7016</v>
      </c>
      <c r="F382" s="831">
        <v>7</v>
      </c>
      <c r="G382" s="831">
        <v>399</v>
      </c>
      <c r="H382" s="831">
        <v>2.2931034482758621</v>
      </c>
      <c r="I382" s="831">
        <v>57</v>
      </c>
      <c r="J382" s="831">
        <v>3</v>
      </c>
      <c r="K382" s="831">
        <v>174</v>
      </c>
      <c r="L382" s="831">
        <v>1</v>
      </c>
      <c r="M382" s="831">
        <v>58</v>
      </c>
      <c r="N382" s="831">
        <v>9</v>
      </c>
      <c r="O382" s="831">
        <v>522</v>
      </c>
      <c r="P382" s="827">
        <v>3</v>
      </c>
      <c r="Q382" s="832">
        <v>58</v>
      </c>
    </row>
    <row r="383" spans="1:17" ht="14.45" customHeight="1" x14ac:dyDescent="0.2">
      <c r="A383" s="821" t="s">
        <v>7001</v>
      </c>
      <c r="B383" s="822" t="s">
        <v>7002</v>
      </c>
      <c r="C383" s="822" t="s">
        <v>5735</v>
      </c>
      <c r="D383" s="822" t="s">
        <v>7017</v>
      </c>
      <c r="E383" s="822" t="s">
        <v>7018</v>
      </c>
      <c r="F383" s="831">
        <v>2</v>
      </c>
      <c r="G383" s="831">
        <v>450</v>
      </c>
      <c r="H383" s="831">
        <v>1.9911504424778761</v>
      </c>
      <c r="I383" s="831">
        <v>225</v>
      </c>
      <c r="J383" s="831">
        <v>1</v>
      </c>
      <c r="K383" s="831">
        <v>226</v>
      </c>
      <c r="L383" s="831">
        <v>1</v>
      </c>
      <c r="M383" s="831">
        <v>226</v>
      </c>
      <c r="N383" s="831">
        <v>1</v>
      </c>
      <c r="O383" s="831">
        <v>227</v>
      </c>
      <c r="P383" s="827">
        <v>1.0044247787610618</v>
      </c>
      <c r="Q383" s="832">
        <v>227</v>
      </c>
    </row>
    <row r="384" spans="1:17" ht="14.45" customHeight="1" x14ac:dyDescent="0.2">
      <c r="A384" s="821" t="s">
        <v>7001</v>
      </c>
      <c r="B384" s="822" t="s">
        <v>7002</v>
      </c>
      <c r="C384" s="822" t="s">
        <v>5735</v>
      </c>
      <c r="D384" s="822" t="s">
        <v>7019</v>
      </c>
      <c r="E384" s="822" t="s">
        <v>7020</v>
      </c>
      <c r="F384" s="831">
        <v>2</v>
      </c>
      <c r="G384" s="831">
        <v>1108</v>
      </c>
      <c r="H384" s="831">
        <v>1.9963963963963964</v>
      </c>
      <c r="I384" s="831">
        <v>554</v>
      </c>
      <c r="J384" s="831">
        <v>1</v>
      </c>
      <c r="K384" s="831">
        <v>555</v>
      </c>
      <c r="L384" s="831">
        <v>1</v>
      </c>
      <c r="M384" s="831">
        <v>555</v>
      </c>
      <c r="N384" s="831">
        <v>1</v>
      </c>
      <c r="O384" s="831">
        <v>557</v>
      </c>
      <c r="P384" s="827">
        <v>1.0036036036036036</v>
      </c>
      <c r="Q384" s="832">
        <v>557</v>
      </c>
    </row>
    <row r="385" spans="1:17" ht="14.45" customHeight="1" x14ac:dyDescent="0.2">
      <c r="A385" s="821" t="s">
        <v>7001</v>
      </c>
      <c r="B385" s="822" t="s">
        <v>7002</v>
      </c>
      <c r="C385" s="822" t="s">
        <v>5735</v>
      </c>
      <c r="D385" s="822" t="s">
        <v>7021</v>
      </c>
      <c r="E385" s="822" t="s">
        <v>7022</v>
      </c>
      <c r="F385" s="831">
        <v>1</v>
      </c>
      <c r="G385" s="831">
        <v>214</v>
      </c>
      <c r="H385" s="831"/>
      <c r="I385" s="831">
        <v>214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7001</v>
      </c>
      <c r="B386" s="822" t="s">
        <v>7002</v>
      </c>
      <c r="C386" s="822" t="s">
        <v>5735</v>
      </c>
      <c r="D386" s="822" t="s">
        <v>7023</v>
      </c>
      <c r="E386" s="822" t="s">
        <v>7024</v>
      </c>
      <c r="F386" s="831">
        <v>1</v>
      </c>
      <c r="G386" s="831">
        <v>143</v>
      </c>
      <c r="H386" s="831">
        <v>0.99305555555555558</v>
      </c>
      <c r="I386" s="831">
        <v>143</v>
      </c>
      <c r="J386" s="831">
        <v>1</v>
      </c>
      <c r="K386" s="831">
        <v>144</v>
      </c>
      <c r="L386" s="831">
        <v>1</v>
      </c>
      <c r="M386" s="831">
        <v>144</v>
      </c>
      <c r="N386" s="831">
        <v>3</v>
      </c>
      <c r="O386" s="831">
        <v>435</v>
      </c>
      <c r="P386" s="827">
        <v>3.0208333333333335</v>
      </c>
      <c r="Q386" s="832">
        <v>145</v>
      </c>
    </row>
    <row r="387" spans="1:17" ht="14.45" customHeight="1" x14ac:dyDescent="0.2">
      <c r="A387" s="821" t="s">
        <v>7001</v>
      </c>
      <c r="B387" s="822" t="s">
        <v>7002</v>
      </c>
      <c r="C387" s="822" t="s">
        <v>5735</v>
      </c>
      <c r="D387" s="822" t="s">
        <v>7025</v>
      </c>
      <c r="E387" s="822" t="s">
        <v>7026</v>
      </c>
      <c r="F387" s="831">
        <v>1</v>
      </c>
      <c r="G387" s="831">
        <v>65</v>
      </c>
      <c r="H387" s="831">
        <v>0.32828282828282829</v>
      </c>
      <c r="I387" s="831">
        <v>65</v>
      </c>
      <c r="J387" s="831">
        <v>3</v>
      </c>
      <c r="K387" s="831">
        <v>198</v>
      </c>
      <c r="L387" s="831">
        <v>1</v>
      </c>
      <c r="M387" s="831">
        <v>66</v>
      </c>
      <c r="N387" s="831">
        <v>3</v>
      </c>
      <c r="O387" s="831">
        <v>201</v>
      </c>
      <c r="P387" s="827">
        <v>1.0151515151515151</v>
      </c>
      <c r="Q387" s="832">
        <v>67</v>
      </c>
    </row>
    <row r="388" spans="1:17" ht="14.45" customHeight="1" x14ac:dyDescent="0.2">
      <c r="A388" s="821" t="s">
        <v>7001</v>
      </c>
      <c r="B388" s="822" t="s">
        <v>7002</v>
      </c>
      <c r="C388" s="822" t="s">
        <v>5735</v>
      </c>
      <c r="D388" s="822" t="s">
        <v>7027</v>
      </c>
      <c r="E388" s="822" t="s">
        <v>7028</v>
      </c>
      <c r="F388" s="831">
        <v>307</v>
      </c>
      <c r="G388" s="831">
        <v>42059</v>
      </c>
      <c r="H388" s="831">
        <v>0.85371249949255068</v>
      </c>
      <c r="I388" s="831">
        <v>137</v>
      </c>
      <c r="J388" s="831">
        <v>357</v>
      </c>
      <c r="K388" s="831">
        <v>49266</v>
      </c>
      <c r="L388" s="831">
        <v>1</v>
      </c>
      <c r="M388" s="831">
        <v>138</v>
      </c>
      <c r="N388" s="831">
        <v>294</v>
      </c>
      <c r="O388" s="831">
        <v>40866</v>
      </c>
      <c r="P388" s="827">
        <v>0.82949701619778349</v>
      </c>
      <c r="Q388" s="832">
        <v>139</v>
      </c>
    </row>
    <row r="389" spans="1:17" ht="14.45" customHeight="1" x14ac:dyDescent="0.2">
      <c r="A389" s="821" t="s">
        <v>7001</v>
      </c>
      <c r="B389" s="822" t="s">
        <v>7002</v>
      </c>
      <c r="C389" s="822" t="s">
        <v>5735</v>
      </c>
      <c r="D389" s="822" t="s">
        <v>7029</v>
      </c>
      <c r="E389" s="822" t="s">
        <v>7030</v>
      </c>
      <c r="F389" s="831">
        <v>83</v>
      </c>
      <c r="G389" s="831">
        <v>7553</v>
      </c>
      <c r="H389" s="831">
        <v>1.9547101449275361</v>
      </c>
      <c r="I389" s="831">
        <v>91</v>
      </c>
      <c r="J389" s="831">
        <v>42</v>
      </c>
      <c r="K389" s="831">
        <v>3864</v>
      </c>
      <c r="L389" s="831">
        <v>1</v>
      </c>
      <c r="M389" s="831">
        <v>92</v>
      </c>
      <c r="N389" s="831">
        <v>112</v>
      </c>
      <c r="O389" s="831">
        <v>10416</v>
      </c>
      <c r="P389" s="827">
        <v>2.6956521739130435</v>
      </c>
      <c r="Q389" s="832">
        <v>93</v>
      </c>
    </row>
    <row r="390" spans="1:17" ht="14.45" customHeight="1" x14ac:dyDescent="0.2">
      <c r="A390" s="821" t="s">
        <v>7001</v>
      </c>
      <c r="B390" s="822" t="s">
        <v>7002</v>
      </c>
      <c r="C390" s="822" t="s">
        <v>5735</v>
      </c>
      <c r="D390" s="822" t="s">
        <v>7031</v>
      </c>
      <c r="E390" s="822" t="s">
        <v>7032</v>
      </c>
      <c r="F390" s="831">
        <v>3</v>
      </c>
      <c r="G390" s="831">
        <v>414</v>
      </c>
      <c r="H390" s="831">
        <v>1.4785714285714286</v>
      </c>
      <c r="I390" s="831">
        <v>138</v>
      </c>
      <c r="J390" s="831">
        <v>2</v>
      </c>
      <c r="K390" s="831">
        <v>280</v>
      </c>
      <c r="L390" s="831">
        <v>1</v>
      </c>
      <c r="M390" s="831">
        <v>140</v>
      </c>
      <c r="N390" s="831">
        <v>1</v>
      </c>
      <c r="O390" s="831">
        <v>141</v>
      </c>
      <c r="P390" s="827">
        <v>0.50357142857142856</v>
      </c>
      <c r="Q390" s="832">
        <v>141</v>
      </c>
    </row>
    <row r="391" spans="1:17" ht="14.45" customHeight="1" x14ac:dyDescent="0.2">
      <c r="A391" s="821" t="s">
        <v>7001</v>
      </c>
      <c r="B391" s="822" t="s">
        <v>7002</v>
      </c>
      <c r="C391" s="822" t="s">
        <v>5735</v>
      </c>
      <c r="D391" s="822" t="s">
        <v>7033</v>
      </c>
      <c r="E391" s="822" t="s">
        <v>7034</v>
      </c>
      <c r="F391" s="831">
        <v>8</v>
      </c>
      <c r="G391" s="831">
        <v>528</v>
      </c>
      <c r="H391" s="831">
        <v>1.9701492537313432</v>
      </c>
      <c r="I391" s="831">
        <v>66</v>
      </c>
      <c r="J391" s="831">
        <v>4</v>
      </c>
      <c r="K391" s="831">
        <v>268</v>
      </c>
      <c r="L391" s="831">
        <v>1</v>
      </c>
      <c r="M391" s="831">
        <v>67</v>
      </c>
      <c r="N391" s="831">
        <v>19</v>
      </c>
      <c r="O391" s="831">
        <v>1273</v>
      </c>
      <c r="P391" s="827">
        <v>4.75</v>
      </c>
      <c r="Q391" s="832">
        <v>67</v>
      </c>
    </row>
    <row r="392" spans="1:17" ht="14.45" customHeight="1" x14ac:dyDescent="0.2">
      <c r="A392" s="821" t="s">
        <v>7001</v>
      </c>
      <c r="B392" s="822" t="s">
        <v>7002</v>
      </c>
      <c r="C392" s="822" t="s">
        <v>5735</v>
      </c>
      <c r="D392" s="822" t="s">
        <v>6932</v>
      </c>
      <c r="E392" s="822" t="s">
        <v>6933</v>
      </c>
      <c r="F392" s="831">
        <v>71</v>
      </c>
      <c r="G392" s="831">
        <v>23288</v>
      </c>
      <c r="H392" s="831">
        <v>1.0258578917228316</v>
      </c>
      <c r="I392" s="831">
        <v>328</v>
      </c>
      <c r="J392" s="831">
        <v>69</v>
      </c>
      <c r="K392" s="831">
        <v>22701</v>
      </c>
      <c r="L392" s="831">
        <v>1</v>
      </c>
      <c r="M392" s="831">
        <v>329</v>
      </c>
      <c r="N392" s="831">
        <v>124</v>
      </c>
      <c r="O392" s="831">
        <v>40796</v>
      </c>
      <c r="P392" s="827">
        <v>1.7971014492753623</v>
      </c>
      <c r="Q392" s="832">
        <v>329</v>
      </c>
    </row>
    <row r="393" spans="1:17" ht="14.45" customHeight="1" x14ac:dyDescent="0.2">
      <c r="A393" s="821" t="s">
        <v>7001</v>
      </c>
      <c r="B393" s="822" t="s">
        <v>7002</v>
      </c>
      <c r="C393" s="822" t="s">
        <v>5735</v>
      </c>
      <c r="D393" s="822" t="s">
        <v>7035</v>
      </c>
      <c r="E393" s="822" t="s">
        <v>7036</v>
      </c>
      <c r="F393" s="831">
        <v>51</v>
      </c>
      <c r="G393" s="831">
        <v>2601</v>
      </c>
      <c r="H393" s="831">
        <v>0.75786713286713292</v>
      </c>
      <c r="I393" s="831">
        <v>51</v>
      </c>
      <c r="J393" s="831">
        <v>66</v>
      </c>
      <c r="K393" s="831">
        <v>3432</v>
      </c>
      <c r="L393" s="831">
        <v>1</v>
      </c>
      <c r="M393" s="831">
        <v>52</v>
      </c>
      <c r="N393" s="831">
        <v>62</v>
      </c>
      <c r="O393" s="831">
        <v>3224</v>
      </c>
      <c r="P393" s="827">
        <v>0.93939393939393945</v>
      </c>
      <c r="Q393" s="832">
        <v>52</v>
      </c>
    </row>
    <row r="394" spans="1:17" ht="14.45" customHeight="1" x14ac:dyDescent="0.2">
      <c r="A394" s="821" t="s">
        <v>7001</v>
      </c>
      <c r="B394" s="822" t="s">
        <v>7002</v>
      </c>
      <c r="C394" s="822" t="s">
        <v>5735</v>
      </c>
      <c r="D394" s="822" t="s">
        <v>7037</v>
      </c>
      <c r="E394" s="822" t="s">
        <v>7038</v>
      </c>
      <c r="F394" s="831">
        <v>1</v>
      </c>
      <c r="G394" s="831">
        <v>207</v>
      </c>
      <c r="H394" s="831"/>
      <c r="I394" s="831">
        <v>207</v>
      </c>
      <c r="J394" s="831"/>
      <c r="K394" s="831"/>
      <c r="L394" s="831"/>
      <c r="M394" s="831"/>
      <c r="N394" s="831">
        <v>1</v>
      </c>
      <c r="O394" s="831">
        <v>211</v>
      </c>
      <c r="P394" s="827"/>
      <c r="Q394" s="832">
        <v>211</v>
      </c>
    </row>
    <row r="395" spans="1:17" ht="14.45" customHeight="1" x14ac:dyDescent="0.2">
      <c r="A395" s="821" t="s">
        <v>7001</v>
      </c>
      <c r="B395" s="822" t="s">
        <v>7002</v>
      </c>
      <c r="C395" s="822" t="s">
        <v>5735</v>
      </c>
      <c r="D395" s="822" t="s">
        <v>7039</v>
      </c>
      <c r="E395" s="822" t="s">
        <v>7040</v>
      </c>
      <c r="F395" s="831"/>
      <c r="G395" s="831"/>
      <c r="H395" s="831"/>
      <c r="I395" s="831"/>
      <c r="J395" s="831">
        <v>1</v>
      </c>
      <c r="K395" s="831">
        <v>764</v>
      </c>
      <c r="L395" s="831">
        <v>1</v>
      </c>
      <c r="M395" s="831">
        <v>764</v>
      </c>
      <c r="N395" s="831"/>
      <c r="O395" s="831"/>
      <c r="P395" s="827"/>
      <c r="Q395" s="832"/>
    </row>
    <row r="396" spans="1:17" ht="14.45" customHeight="1" x14ac:dyDescent="0.2">
      <c r="A396" s="821" t="s">
        <v>7001</v>
      </c>
      <c r="B396" s="822" t="s">
        <v>7002</v>
      </c>
      <c r="C396" s="822" t="s">
        <v>5735</v>
      </c>
      <c r="D396" s="822" t="s">
        <v>7041</v>
      </c>
      <c r="E396" s="822" t="s">
        <v>7042</v>
      </c>
      <c r="F396" s="831">
        <v>10</v>
      </c>
      <c r="G396" s="831">
        <v>6120</v>
      </c>
      <c r="H396" s="831">
        <v>0.71080139372822304</v>
      </c>
      <c r="I396" s="831">
        <v>612</v>
      </c>
      <c r="J396" s="831">
        <v>14</v>
      </c>
      <c r="K396" s="831">
        <v>8610</v>
      </c>
      <c r="L396" s="831">
        <v>1</v>
      </c>
      <c r="M396" s="831">
        <v>615</v>
      </c>
      <c r="N396" s="831">
        <v>12</v>
      </c>
      <c r="O396" s="831">
        <v>7404</v>
      </c>
      <c r="P396" s="827">
        <v>0.85993031358885019</v>
      </c>
      <c r="Q396" s="832">
        <v>617</v>
      </c>
    </row>
    <row r="397" spans="1:17" ht="14.45" customHeight="1" x14ac:dyDescent="0.2">
      <c r="A397" s="821" t="s">
        <v>7001</v>
      </c>
      <c r="B397" s="822" t="s">
        <v>7002</v>
      </c>
      <c r="C397" s="822" t="s">
        <v>5735</v>
      </c>
      <c r="D397" s="822" t="s">
        <v>7043</v>
      </c>
      <c r="E397" s="822" t="s">
        <v>7044</v>
      </c>
      <c r="F397" s="831">
        <v>1</v>
      </c>
      <c r="G397" s="831">
        <v>272</v>
      </c>
      <c r="H397" s="831"/>
      <c r="I397" s="831">
        <v>272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7001</v>
      </c>
      <c r="B398" s="822" t="s">
        <v>7002</v>
      </c>
      <c r="C398" s="822" t="s">
        <v>5735</v>
      </c>
      <c r="D398" s="822" t="s">
        <v>7045</v>
      </c>
      <c r="E398" s="822" t="s">
        <v>7046</v>
      </c>
      <c r="F398" s="831">
        <v>1</v>
      </c>
      <c r="G398" s="831">
        <v>377</v>
      </c>
      <c r="H398" s="831"/>
      <c r="I398" s="831">
        <v>377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7001</v>
      </c>
      <c r="B399" s="822" t="s">
        <v>7002</v>
      </c>
      <c r="C399" s="822" t="s">
        <v>5735</v>
      </c>
      <c r="D399" s="822" t="s">
        <v>7047</v>
      </c>
      <c r="E399" s="822" t="s">
        <v>7048</v>
      </c>
      <c r="F399" s="831">
        <v>19</v>
      </c>
      <c r="G399" s="831">
        <v>28367</v>
      </c>
      <c r="H399" s="831"/>
      <c r="I399" s="831">
        <v>1493</v>
      </c>
      <c r="J399" s="831"/>
      <c r="K399" s="831"/>
      <c r="L399" s="831"/>
      <c r="M399" s="831"/>
      <c r="N399" s="831">
        <v>9</v>
      </c>
      <c r="O399" s="831">
        <v>13482</v>
      </c>
      <c r="P399" s="827"/>
      <c r="Q399" s="832">
        <v>1498</v>
      </c>
    </row>
    <row r="400" spans="1:17" ht="14.45" customHeight="1" x14ac:dyDescent="0.2">
      <c r="A400" s="821" t="s">
        <v>7001</v>
      </c>
      <c r="B400" s="822" t="s">
        <v>7002</v>
      </c>
      <c r="C400" s="822" t="s">
        <v>5735</v>
      </c>
      <c r="D400" s="822" t="s">
        <v>7049</v>
      </c>
      <c r="E400" s="822" t="s">
        <v>7050</v>
      </c>
      <c r="F400" s="831">
        <v>18</v>
      </c>
      <c r="G400" s="831">
        <v>5886</v>
      </c>
      <c r="H400" s="831">
        <v>5.9635258358662613</v>
      </c>
      <c r="I400" s="831">
        <v>327</v>
      </c>
      <c r="J400" s="831">
        <v>3</v>
      </c>
      <c r="K400" s="831">
        <v>987</v>
      </c>
      <c r="L400" s="831">
        <v>1</v>
      </c>
      <c r="M400" s="831">
        <v>329</v>
      </c>
      <c r="N400" s="831">
        <v>6</v>
      </c>
      <c r="O400" s="831">
        <v>1986</v>
      </c>
      <c r="P400" s="827">
        <v>2.0121580547112461</v>
      </c>
      <c r="Q400" s="832">
        <v>331</v>
      </c>
    </row>
    <row r="401" spans="1:17" ht="14.45" customHeight="1" x14ac:dyDescent="0.2">
      <c r="A401" s="821" t="s">
        <v>7001</v>
      </c>
      <c r="B401" s="822" t="s">
        <v>7002</v>
      </c>
      <c r="C401" s="822" t="s">
        <v>5735</v>
      </c>
      <c r="D401" s="822" t="s">
        <v>7051</v>
      </c>
      <c r="E401" s="822" t="s">
        <v>7052</v>
      </c>
      <c r="F401" s="831">
        <v>4</v>
      </c>
      <c r="G401" s="831">
        <v>3552</v>
      </c>
      <c r="H401" s="831"/>
      <c r="I401" s="831">
        <v>888</v>
      </c>
      <c r="J401" s="831"/>
      <c r="K401" s="831"/>
      <c r="L401" s="831"/>
      <c r="M401" s="831"/>
      <c r="N401" s="831">
        <v>20</v>
      </c>
      <c r="O401" s="831">
        <v>17880</v>
      </c>
      <c r="P401" s="827"/>
      <c r="Q401" s="832">
        <v>894</v>
      </c>
    </row>
    <row r="402" spans="1:17" ht="14.45" customHeight="1" x14ac:dyDescent="0.2">
      <c r="A402" s="821" t="s">
        <v>7001</v>
      </c>
      <c r="B402" s="822" t="s">
        <v>7002</v>
      </c>
      <c r="C402" s="822" t="s">
        <v>5735</v>
      </c>
      <c r="D402" s="822" t="s">
        <v>7053</v>
      </c>
      <c r="E402" s="822" t="s">
        <v>7054</v>
      </c>
      <c r="F402" s="831">
        <v>193</v>
      </c>
      <c r="G402" s="831">
        <v>50373</v>
      </c>
      <c r="H402" s="831">
        <v>0.65395700264838763</v>
      </c>
      <c r="I402" s="831">
        <v>261</v>
      </c>
      <c r="J402" s="831">
        <v>294</v>
      </c>
      <c r="K402" s="831">
        <v>77028</v>
      </c>
      <c r="L402" s="831">
        <v>1</v>
      </c>
      <c r="M402" s="831">
        <v>262</v>
      </c>
      <c r="N402" s="831">
        <v>265</v>
      </c>
      <c r="O402" s="831">
        <v>69960</v>
      </c>
      <c r="P402" s="827">
        <v>0.90824115905904346</v>
      </c>
      <c r="Q402" s="832">
        <v>264</v>
      </c>
    </row>
    <row r="403" spans="1:17" ht="14.45" customHeight="1" x14ac:dyDescent="0.2">
      <c r="A403" s="821" t="s">
        <v>7001</v>
      </c>
      <c r="B403" s="822" t="s">
        <v>7002</v>
      </c>
      <c r="C403" s="822" t="s">
        <v>5735</v>
      </c>
      <c r="D403" s="822" t="s">
        <v>7055</v>
      </c>
      <c r="E403" s="822" t="s">
        <v>7056</v>
      </c>
      <c r="F403" s="831">
        <v>13</v>
      </c>
      <c r="G403" s="831">
        <v>2145</v>
      </c>
      <c r="H403" s="831">
        <v>1.1746987951807228</v>
      </c>
      <c r="I403" s="831">
        <v>165</v>
      </c>
      <c r="J403" s="831">
        <v>11</v>
      </c>
      <c r="K403" s="831">
        <v>1826</v>
      </c>
      <c r="L403" s="831">
        <v>1</v>
      </c>
      <c r="M403" s="831">
        <v>166</v>
      </c>
      <c r="N403" s="831">
        <v>15</v>
      </c>
      <c r="O403" s="831">
        <v>2505</v>
      </c>
      <c r="P403" s="827">
        <v>1.3718510405257394</v>
      </c>
      <c r="Q403" s="832">
        <v>167</v>
      </c>
    </row>
    <row r="404" spans="1:17" ht="14.45" customHeight="1" x14ac:dyDescent="0.2">
      <c r="A404" s="821" t="s">
        <v>7001</v>
      </c>
      <c r="B404" s="822" t="s">
        <v>7002</v>
      </c>
      <c r="C404" s="822" t="s">
        <v>5735</v>
      </c>
      <c r="D404" s="822" t="s">
        <v>7057</v>
      </c>
      <c r="E404" s="822" t="s">
        <v>7058</v>
      </c>
      <c r="F404" s="831">
        <v>2</v>
      </c>
      <c r="G404" s="831">
        <v>304</v>
      </c>
      <c r="H404" s="831">
        <v>1</v>
      </c>
      <c r="I404" s="831">
        <v>152</v>
      </c>
      <c r="J404" s="831">
        <v>2</v>
      </c>
      <c r="K404" s="831">
        <v>304</v>
      </c>
      <c r="L404" s="831">
        <v>1</v>
      </c>
      <c r="M404" s="831">
        <v>152</v>
      </c>
      <c r="N404" s="831">
        <v>3</v>
      </c>
      <c r="O404" s="831">
        <v>459</v>
      </c>
      <c r="P404" s="827">
        <v>1.5098684210526316</v>
      </c>
      <c r="Q404" s="832">
        <v>153</v>
      </c>
    </row>
    <row r="405" spans="1:17" ht="14.45" customHeight="1" x14ac:dyDescent="0.2">
      <c r="A405" s="821" t="s">
        <v>7059</v>
      </c>
      <c r="B405" s="822" t="s">
        <v>6722</v>
      </c>
      <c r="C405" s="822" t="s">
        <v>5735</v>
      </c>
      <c r="D405" s="822" t="s">
        <v>7060</v>
      </c>
      <c r="E405" s="822" t="s">
        <v>7061</v>
      </c>
      <c r="F405" s="831"/>
      <c r="G405" s="831"/>
      <c r="H405" s="831"/>
      <c r="I405" s="831"/>
      <c r="J405" s="831"/>
      <c r="K405" s="831"/>
      <c r="L405" s="831"/>
      <c r="M405" s="831"/>
      <c r="N405" s="831">
        <v>2</v>
      </c>
      <c r="O405" s="831">
        <v>2976</v>
      </c>
      <c r="P405" s="827"/>
      <c r="Q405" s="832">
        <v>1488</v>
      </c>
    </row>
    <row r="406" spans="1:17" ht="14.45" customHeight="1" x14ac:dyDescent="0.2">
      <c r="A406" s="821" t="s">
        <v>7059</v>
      </c>
      <c r="B406" s="822" t="s">
        <v>6722</v>
      </c>
      <c r="C406" s="822" t="s">
        <v>5735</v>
      </c>
      <c r="D406" s="822" t="s">
        <v>6505</v>
      </c>
      <c r="E406" s="822" t="s">
        <v>6506</v>
      </c>
      <c r="F406" s="831">
        <v>1</v>
      </c>
      <c r="G406" s="831">
        <v>168</v>
      </c>
      <c r="H406" s="831"/>
      <c r="I406" s="831">
        <v>168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7059</v>
      </c>
      <c r="B407" s="822" t="s">
        <v>6722</v>
      </c>
      <c r="C407" s="822" t="s">
        <v>5735</v>
      </c>
      <c r="D407" s="822" t="s">
        <v>7062</v>
      </c>
      <c r="E407" s="822" t="s">
        <v>7063</v>
      </c>
      <c r="F407" s="831">
        <v>1</v>
      </c>
      <c r="G407" s="831">
        <v>550</v>
      </c>
      <c r="H407" s="831"/>
      <c r="I407" s="831">
        <v>550</v>
      </c>
      <c r="J407" s="831"/>
      <c r="K407" s="831"/>
      <c r="L407" s="831"/>
      <c r="M407" s="831"/>
      <c r="N407" s="831">
        <v>1</v>
      </c>
      <c r="O407" s="831">
        <v>552</v>
      </c>
      <c r="P407" s="827"/>
      <c r="Q407" s="832">
        <v>552</v>
      </c>
    </row>
    <row r="408" spans="1:17" ht="14.45" customHeight="1" x14ac:dyDescent="0.2">
      <c r="A408" s="821" t="s">
        <v>7059</v>
      </c>
      <c r="B408" s="822" t="s">
        <v>6722</v>
      </c>
      <c r="C408" s="822" t="s">
        <v>5735</v>
      </c>
      <c r="D408" s="822" t="s">
        <v>7064</v>
      </c>
      <c r="E408" s="822" t="s">
        <v>7065</v>
      </c>
      <c r="F408" s="831">
        <v>1</v>
      </c>
      <c r="G408" s="831">
        <v>655</v>
      </c>
      <c r="H408" s="831"/>
      <c r="I408" s="831">
        <v>655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7059</v>
      </c>
      <c r="B409" s="822" t="s">
        <v>6722</v>
      </c>
      <c r="C409" s="822" t="s">
        <v>5735</v>
      </c>
      <c r="D409" s="822" t="s">
        <v>7066</v>
      </c>
      <c r="E409" s="822" t="s">
        <v>7067</v>
      </c>
      <c r="F409" s="831">
        <v>1</v>
      </c>
      <c r="G409" s="831">
        <v>655</v>
      </c>
      <c r="H409" s="831"/>
      <c r="I409" s="831">
        <v>655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7059</v>
      </c>
      <c r="B410" s="822" t="s">
        <v>6722</v>
      </c>
      <c r="C410" s="822" t="s">
        <v>5735</v>
      </c>
      <c r="D410" s="822" t="s">
        <v>7068</v>
      </c>
      <c r="E410" s="822" t="s">
        <v>7069</v>
      </c>
      <c r="F410" s="831">
        <v>1</v>
      </c>
      <c r="G410" s="831">
        <v>679</v>
      </c>
      <c r="H410" s="831"/>
      <c r="I410" s="831">
        <v>679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7059</v>
      </c>
      <c r="B411" s="822" t="s">
        <v>6722</v>
      </c>
      <c r="C411" s="822" t="s">
        <v>5735</v>
      </c>
      <c r="D411" s="822" t="s">
        <v>7070</v>
      </c>
      <c r="E411" s="822" t="s">
        <v>7071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516</v>
      </c>
      <c r="P411" s="827"/>
      <c r="Q411" s="832">
        <v>516</v>
      </c>
    </row>
    <row r="412" spans="1:17" ht="14.45" customHeight="1" x14ac:dyDescent="0.2">
      <c r="A412" s="821" t="s">
        <v>7059</v>
      </c>
      <c r="B412" s="822" t="s">
        <v>6722</v>
      </c>
      <c r="C412" s="822" t="s">
        <v>5735</v>
      </c>
      <c r="D412" s="822" t="s">
        <v>7072</v>
      </c>
      <c r="E412" s="822" t="s">
        <v>7073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426</v>
      </c>
      <c r="P412" s="827"/>
      <c r="Q412" s="832">
        <v>426</v>
      </c>
    </row>
    <row r="413" spans="1:17" ht="14.45" customHeight="1" x14ac:dyDescent="0.2">
      <c r="A413" s="821" t="s">
        <v>7059</v>
      </c>
      <c r="B413" s="822" t="s">
        <v>6722</v>
      </c>
      <c r="C413" s="822" t="s">
        <v>5735</v>
      </c>
      <c r="D413" s="822" t="s">
        <v>7074</v>
      </c>
      <c r="E413" s="822" t="s">
        <v>7075</v>
      </c>
      <c r="F413" s="831">
        <v>1</v>
      </c>
      <c r="G413" s="831">
        <v>350</v>
      </c>
      <c r="H413" s="831"/>
      <c r="I413" s="831">
        <v>350</v>
      </c>
      <c r="J413" s="831"/>
      <c r="K413" s="831"/>
      <c r="L413" s="831"/>
      <c r="M413" s="831"/>
      <c r="N413" s="831">
        <v>1</v>
      </c>
      <c r="O413" s="831">
        <v>353</v>
      </c>
      <c r="P413" s="827"/>
      <c r="Q413" s="832">
        <v>353</v>
      </c>
    </row>
    <row r="414" spans="1:17" ht="14.45" customHeight="1" x14ac:dyDescent="0.2">
      <c r="A414" s="821" t="s">
        <v>7059</v>
      </c>
      <c r="B414" s="822" t="s">
        <v>6722</v>
      </c>
      <c r="C414" s="822" t="s">
        <v>5735</v>
      </c>
      <c r="D414" s="822" t="s">
        <v>7076</v>
      </c>
      <c r="E414" s="822" t="s">
        <v>7077</v>
      </c>
      <c r="F414" s="831">
        <v>2</v>
      </c>
      <c r="G414" s="831">
        <v>1018</v>
      </c>
      <c r="H414" s="831"/>
      <c r="I414" s="831">
        <v>509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7059</v>
      </c>
      <c r="B415" s="822" t="s">
        <v>6722</v>
      </c>
      <c r="C415" s="822" t="s">
        <v>5735</v>
      </c>
      <c r="D415" s="822" t="s">
        <v>7078</v>
      </c>
      <c r="E415" s="822" t="s">
        <v>7079</v>
      </c>
      <c r="F415" s="831">
        <v>2</v>
      </c>
      <c r="G415" s="831">
        <v>624</v>
      </c>
      <c r="H415" s="831"/>
      <c r="I415" s="831">
        <v>312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7059</v>
      </c>
      <c r="B416" s="822" t="s">
        <v>6722</v>
      </c>
      <c r="C416" s="822" t="s">
        <v>5735</v>
      </c>
      <c r="D416" s="822" t="s">
        <v>6414</v>
      </c>
      <c r="E416" s="822" t="s">
        <v>6415</v>
      </c>
      <c r="F416" s="831">
        <v>4</v>
      </c>
      <c r="G416" s="831">
        <v>1400</v>
      </c>
      <c r="H416" s="831"/>
      <c r="I416" s="831">
        <v>350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7059</v>
      </c>
      <c r="B417" s="822" t="s">
        <v>6722</v>
      </c>
      <c r="C417" s="822" t="s">
        <v>5735</v>
      </c>
      <c r="D417" s="822" t="s">
        <v>7080</v>
      </c>
      <c r="E417" s="822" t="s">
        <v>7081</v>
      </c>
      <c r="F417" s="831">
        <v>1</v>
      </c>
      <c r="G417" s="831">
        <v>210</v>
      </c>
      <c r="H417" s="831"/>
      <c r="I417" s="831">
        <v>210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7059</v>
      </c>
      <c r="B418" s="822" t="s">
        <v>6722</v>
      </c>
      <c r="C418" s="822" t="s">
        <v>5735</v>
      </c>
      <c r="D418" s="822" t="s">
        <v>7082</v>
      </c>
      <c r="E418" s="822" t="s">
        <v>7083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40</v>
      </c>
      <c r="P418" s="827"/>
      <c r="Q418" s="832">
        <v>40</v>
      </c>
    </row>
    <row r="419" spans="1:17" ht="14.45" customHeight="1" x14ac:dyDescent="0.2">
      <c r="A419" s="821" t="s">
        <v>7059</v>
      </c>
      <c r="B419" s="822" t="s">
        <v>6722</v>
      </c>
      <c r="C419" s="822" t="s">
        <v>5735</v>
      </c>
      <c r="D419" s="822" t="s">
        <v>7084</v>
      </c>
      <c r="E419" s="822" t="s">
        <v>7085</v>
      </c>
      <c r="F419" s="831">
        <v>1</v>
      </c>
      <c r="G419" s="831">
        <v>5024</v>
      </c>
      <c r="H419" s="831">
        <v>0.9988071570576541</v>
      </c>
      <c r="I419" s="831">
        <v>5024</v>
      </c>
      <c r="J419" s="831">
        <v>1</v>
      </c>
      <c r="K419" s="831">
        <v>5030</v>
      </c>
      <c r="L419" s="831">
        <v>1</v>
      </c>
      <c r="M419" s="831">
        <v>5030</v>
      </c>
      <c r="N419" s="831"/>
      <c r="O419" s="831"/>
      <c r="P419" s="827"/>
      <c r="Q419" s="832"/>
    </row>
    <row r="420" spans="1:17" ht="14.45" customHeight="1" x14ac:dyDescent="0.2">
      <c r="A420" s="821" t="s">
        <v>7059</v>
      </c>
      <c r="B420" s="822" t="s">
        <v>6722</v>
      </c>
      <c r="C420" s="822" t="s">
        <v>5735</v>
      </c>
      <c r="D420" s="822" t="s">
        <v>6605</v>
      </c>
      <c r="E420" s="822" t="s">
        <v>6606</v>
      </c>
      <c r="F420" s="831">
        <v>1</v>
      </c>
      <c r="G420" s="831">
        <v>171</v>
      </c>
      <c r="H420" s="831"/>
      <c r="I420" s="831">
        <v>171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7059</v>
      </c>
      <c r="B421" s="822" t="s">
        <v>6722</v>
      </c>
      <c r="C421" s="822" t="s">
        <v>5735</v>
      </c>
      <c r="D421" s="822" t="s">
        <v>7086</v>
      </c>
      <c r="E421" s="822" t="s">
        <v>7087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693</v>
      </c>
      <c r="P421" s="827"/>
      <c r="Q421" s="832">
        <v>693</v>
      </c>
    </row>
    <row r="422" spans="1:17" ht="14.45" customHeight="1" x14ac:dyDescent="0.2">
      <c r="A422" s="821" t="s">
        <v>7059</v>
      </c>
      <c r="B422" s="822" t="s">
        <v>6722</v>
      </c>
      <c r="C422" s="822" t="s">
        <v>5735</v>
      </c>
      <c r="D422" s="822" t="s">
        <v>7088</v>
      </c>
      <c r="E422" s="822" t="s">
        <v>7089</v>
      </c>
      <c r="F422" s="831">
        <v>1</v>
      </c>
      <c r="G422" s="831">
        <v>350</v>
      </c>
      <c r="H422" s="831">
        <v>0.9971509971509972</v>
      </c>
      <c r="I422" s="831">
        <v>350</v>
      </c>
      <c r="J422" s="831">
        <v>1</v>
      </c>
      <c r="K422" s="831">
        <v>351</v>
      </c>
      <c r="L422" s="831">
        <v>1</v>
      </c>
      <c r="M422" s="831">
        <v>351</v>
      </c>
      <c r="N422" s="831"/>
      <c r="O422" s="831"/>
      <c r="P422" s="827"/>
      <c r="Q422" s="832"/>
    </row>
    <row r="423" spans="1:17" ht="14.45" customHeight="1" x14ac:dyDescent="0.2">
      <c r="A423" s="821" t="s">
        <v>7059</v>
      </c>
      <c r="B423" s="822" t="s">
        <v>6722</v>
      </c>
      <c r="C423" s="822" t="s">
        <v>5735</v>
      </c>
      <c r="D423" s="822" t="s">
        <v>6634</v>
      </c>
      <c r="E423" s="822" t="s">
        <v>6635</v>
      </c>
      <c r="F423" s="831">
        <v>1</v>
      </c>
      <c r="G423" s="831">
        <v>174</v>
      </c>
      <c r="H423" s="831"/>
      <c r="I423" s="831">
        <v>174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7059</v>
      </c>
      <c r="B424" s="822" t="s">
        <v>6722</v>
      </c>
      <c r="C424" s="822" t="s">
        <v>5735</v>
      </c>
      <c r="D424" s="822" t="s">
        <v>7090</v>
      </c>
      <c r="E424" s="822" t="s">
        <v>7091</v>
      </c>
      <c r="F424" s="831">
        <v>4</v>
      </c>
      <c r="G424" s="831">
        <v>1604</v>
      </c>
      <c r="H424" s="831">
        <v>0.33333333333333331</v>
      </c>
      <c r="I424" s="831">
        <v>401</v>
      </c>
      <c r="J424" s="831">
        <v>12</v>
      </c>
      <c r="K424" s="831">
        <v>4812</v>
      </c>
      <c r="L424" s="831">
        <v>1</v>
      </c>
      <c r="M424" s="831">
        <v>401</v>
      </c>
      <c r="N424" s="831">
        <v>6</v>
      </c>
      <c r="O424" s="831">
        <v>2412</v>
      </c>
      <c r="P424" s="827">
        <v>0.50124688279301743</v>
      </c>
      <c r="Q424" s="832">
        <v>402</v>
      </c>
    </row>
    <row r="425" spans="1:17" ht="14.45" customHeight="1" x14ac:dyDescent="0.2">
      <c r="A425" s="821" t="s">
        <v>7059</v>
      </c>
      <c r="B425" s="822" t="s">
        <v>6722</v>
      </c>
      <c r="C425" s="822" t="s">
        <v>5735</v>
      </c>
      <c r="D425" s="822" t="s">
        <v>7092</v>
      </c>
      <c r="E425" s="822" t="s">
        <v>7093</v>
      </c>
      <c r="F425" s="831">
        <v>1</v>
      </c>
      <c r="G425" s="831">
        <v>655</v>
      </c>
      <c r="H425" s="831"/>
      <c r="I425" s="831">
        <v>655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7059</v>
      </c>
      <c r="B426" s="822" t="s">
        <v>6722</v>
      </c>
      <c r="C426" s="822" t="s">
        <v>5735</v>
      </c>
      <c r="D426" s="822" t="s">
        <v>7094</v>
      </c>
      <c r="E426" s="822" t="s">
        <v>7095</v>
      </c>
      <c r="F426" s="831">
        <v>1</v>
      </c>
      <c r="G426" s="831">
        <v>655</v>
      </c>
      <c r="H426" s="831"/>
      <c r="I426" s="831">
        <v>655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7059</v>
      </c>
      <c r="B427" s="822" t="s">
        <v>6722</v>
      </c>
      <c r="C427" s="822" t="s">
        <v>5735</v>
      </c>
      <c r="D427" s="822" t="s">
        <v>7096</v>
      </c>
      <c r="E427" s="822" t="s">
        <v>7097</v>
      </c>
      <c r="F427" s="831">
        <v>1</v>
      </c>
      <c r="G427" s="831">
        <v>679</v>
      </c>
      <c r="H427" s="831"/>
      <c r="I427" s="831">
        <v>679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7059</v>
      </c>
      <c r="B428" s="822" t="s">
        <v>6722</v>
      </c>
      <c r="C428" s="822" t="s">
        <v>5735</v>
      </c>
      <c r="D428" s="822" t="s">
        <v>7098</v>
      </c>
      <c r="E428" s="822" t="s">
        <v>7099</v>
      </c>
      <c r="F428" s="831">
        <v>1</v>
      </c>
      <c r="G428" s="831">
        <v>478</v>
      </c>
      <c r="H428" s="831"/>
      <c r="I428" s="831">
        <v>478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7059</v>
      </c>
      <c r="B429" s="822" t="s">
        <v>6722</v>
      </c>
      <c r="C429" s="822" t="s">
        <v>5735</v>
      </c>
      <c r="D429" s="822" t="s">
        <v>7100</v>
      </c>
      <c r="E429" s="822" t="s">
        <v>7101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294</v>
      </c>
      <c r="P429" s="827"/>
      <c r="Q429" s="832">
        <v>294</v>
      </c>
    </row>
    <row r="430" spans="1:17" ht="14.45" customHeight="1" x14ac:dyDescent="0.2">
      <c r="A430" s="821" t="s">
        <v>7059</v>
      </c>
      <c r="B430" s="822" t="s">
        <v>6722</v>
      </c>
      <c r="C430" s="822" t="s">
        <v>5735</v>
      </c>
      <c r="D430" s="822" t="s">
        <v>7102</v>
      </c>
      <c r="E430" s="822" t="s">
        <v>7103</v>
      </c>
      <c r="F430" s="831">
        <v>1</v>
      </c>
      <c r="G430" s="831">
        <v>574</v>
      </c>
      <c r="H430" s="831">
        <v>0.5</v>
      </c>
      <c r="I430" s="831">
        <v>574</v>
      </c>
      <c r="J430" s="831">
        <v>2</v>
      </c>
      <c r="K430" s="831">
        <v>1148</v>
      </c>
      <c r="L430" s="831">
        <v>1</v>
      </c>
      <c r="M430" s="831">
        <v>574</v>
      </c>
      <c r="N430" s="831">
        <v>1</v>
      </c>
      <c r="O430" s="831">
        <v>575</v>
      </c>
      <c r="P430" s="827">
        <v>0.50087108013937287</v>
      </c>
      <c r="Q430" s="832">
        <v>575</v>
      </c>
    </row>
    <row r="431" spans="1:17" ht="14.45" customHeight="1" x14ac:dyDescent="0.2">
      <c r="A431" s="821" t="s">
        <v>7059</v>
      </c>
      <c r="B431" s="822" t="s">
        <v>6722</v>
      </c>
      <c r="C431" s="822" t="s">
        <v>5735</v>
      </c>
      <c r="D431" s="822" t="s">
        <v>7104</v>
      </c>
      <c r="E431" s="822" t="s">
        <v>7105</v>
      </c>
      <c r="F431" s="831">
        <v>1</v>
      </c>
      <c r="G431" s="831">
        <v>1400</v>
      </c>
      <c r="H431" s="831"/>
      <c r="I431" s="831">
        <v>1400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7059</v>
      </c>
      <c r="B432" s="822" t="s">
        <v>6722</v>
      </c>
      <c r="C432" s="822" t="s">
        <v>5735</v>
      </c>
      <c r="D432" s="822" t="s">
        <v>7106</v>
      </c>
      <c r="E432" s="822" t="s">
        <v>7107</v>
      </c>
      <c r="F432" s="831"/>
      <c r="G432" s="831"/>
      <c r="H432" s="831"/>
      <c r="I432" s="831"/>
      <c r="J432" s="831">
        <v>1</v>
      </c>
      <c r="K432" s="831">
        <v>1023</v>
      </c>
      <c r="L432" s="831">
        <v>1</v>
      </c>
      <c r="M432" s="831">
        <v>1023</v>
      </c>
      <c r="N432" s="831">
        <v>1</v>
      </c>
      <c r="O432" s="831">
        <v>1024</v>
      </c>
      <c r="P432" s="827">
        <v>1.0009775171065494</v>
      </c>
      <c r="Q432" s="832">
        <v>1024</v>
      </c>
    </row>
    <row r="433" spans="1:17" ht="14.45" customHeight="1" x14ac:dyDescent="0.2">
      <c r="A433" s="821" t="s">
        <v>7108</v>
      </c>
      <c r="B433" s="822" t="s">
        <v>7002</v>
      </c>
      <c r="C433" s="822" t="s">
        <v>5735</v>
      </c>
      <c r="D433" s="822" t="s">
        <v>7003</v>
      </c>
      <c r="E433" s="822" t="s">
        <v>7004</v>
      </c>
      <c r="F433" s="831"/>
      <c r="G433" s="831"/>
      <c r="H433" s="831"/>
      <c r="I433" s="831"/>
      <c r="J433" s="831"/>
      <c r="K433" s="831"/>
      <c r="L433" s="831"/>
      <c r="M433" s="831"/>
      <c r="N433" s="831">
        <v>28</v>
      </c>
      <c r="O433" s="831">
        <v>4928</v>
      </c>
      <c r="P433" s="827"/>
      <c r="Q433" s="832">
        <v>176</v>
      </c>
    </row>
    <row r="434" spans="1:17" ht="14.45" customHeight="1" x14ac:dyDescent="0.2">
      <c r="A434" s="821" t="s">
        <v>7108</v>
      </c>
      <c r="B434" s="822" t="s">
        <v>7002</v>
      </c>
      <c r="C434" s="822" t="s">
        <v>5735</v>
      </c>
      <c r="D434" s="822" t="s">
        <v>7005</v>
      </c>
      <c r="E434" s="822" t="s">
        <v>7006</v>
      </c>
      <c r="F434" s="831"/>
      <c r="G434" s="831"/>
      <c r="H434" s="831"/>
      <c r="I434" s="831"/>
      <c r="J434" s="831"/>
      <c r="K434" s="831"/>
      <c r="L434" s="831"/>
      <c r="M434" s="831"/>
      <c r="N434" s="831">
        <v>15</v>
      </c>
      <c r="O434" s="831">
        <v>16125</v>
      </c>
      <c r="P434" s="827"/>
      <c r="Q434" s="832">
        <v>1075</v>
      </c>
    </row>
    <row r="435" spans="1:17" ht="14.45" customHeight="1" x14ac:dyDescent="0.2">
      <c r="A435" s="821" t="s">
        <v>7108</v>
      </c>
      <c r="B435" s="822" t="s">
        <v>7002</v>
      </c>
      <c r="C435" s="822" t="s">
        <v>5735</v>
      </c>
      <c r="D435" s="822" t="s">
        <v>7007</v>
      </c>
      <c r="E435" s="822" t="s">
        <v>7008</v>
      </c>
      <c r="F435" s="831"/>
      <c r="G435" s="831"/>
      <c r="H435" s="831"/>
      <c r="I435" s="831"/>
      <c r="J435" s="831"/>
      <c r="K435" s="831"/>
      <c r="L435" s="831"/>
      <c r="M435" s="831"/>
      <c r="N435" s="831">
        <v>22</v>
      </c>
      <c r="O435" s="831">
        <v>1034</v>
      </c>
      <c r="P435" s="827"/>
      <c r="Q435" s="832">
        <v>47</v>
      </c>
    </row>
    <row r="436" spans="1:17" ht="14.45" customHeight="1" x14ac:dyDescent="0.2">
      <c r="A436" s="821" t="s">
        <v>7108</v>
      </c>
      <c r="B436" s="822" t="s">
        <v>7002</v>
      </c>
      <c r="C436" s="822" t="s">
        <v>5735</v>
      </c>
      <c r="D436" s="822" t="s">
        <v>6923</v>
      </c>
      <c r="E436" s="822" t="s">
        <v>6924</v>
      </c>
      <c r="F436" s="831"/>
      <c r="G436" s="831"/>
      <c r="H436" s="831"/>
      <c r="I436" s="831"/>
      <c r="J436" s="831"/>
      <c r="K436" s="831"/>
      <c r="L436" s="831"/>
      <c r="M436" s="831"/>
      <c r="N436" s="831">
        <v>9</v>
      </c>
      <c r="O436" s="831">
        <v>3132</v>
      </c>
      <c r="P436" s="827"/>
      <c r="Q436" s="832">
        <v>348</v>
      </c>
    </row>
    <row r="437" spans="1:17" ht="14.45" customHeight="1" x14ac:dyDescent="0.2">
      <c r="A437" s="821" t="s">
        <v>7108</v>
      </c>
      <c r="B437" s="822" t="s">
        <v>7002</v>
      </c>
      <c r="C437" s="822" t="s">
        <v>5735</v>
      </c>
      <c r="D437" s="822" t="s">
        <v>7009</v>
      </c>
      <c r="E437" s="822" t="s">
        <v>7010</v>
      </c>
      <c r="F437" s="831"/>
      <c r="G437" s="831"/>
      <c r="H437" s="831"/>
      <c r="I437" s="831"/>
      <c r="J437" s="831"/>
      <c r="K437" s="831"/>
      <c r="L437" s="831"/>
      <c r="M437" s="831"/>
      <c r="N437" s="831">
        <v>2</v>
      </c>
      <c r="O437" s="831">
        <v>104</v>
      </c>
      <c r="P437" s="827"/>
      <c r="Q437" s="832">
        <v>52</v>
      </c>
    </row>
    <row r="438" spans="1:17" ht="14.45" customHeight="1" x14ac:dyDescent="0.2">
      <c r="A438" s="821" t="s">
        <v>7108</v>
      </c>
      <c r="B438" s="822" t="s">
        <v>7002</v>
      </c>
      <c r="C438" s="822" t="s">
        <v>5735</v>
      </c>
      <c r="D438" s="822" t="s">
        <v>7011</v>
      </c>
      <c r="E438" s="822" t="s">
        <v>7012</v>
      </c>
      <c r="F438" s="831"/>
      <c r="G438" s="831"/>
      <c r="H438" s="831"/>
      <c r="I438" s="831"/>
      <c r="J438" s="831"/>
      <c r="K438" s="831"/>
      <c r="L438" s="831"/>
      <c r="M438" s="831"/>
      <c r="N438" s="831">
        <v>22</v>
      </c>
      <c r="O438" s="831">
        <v>8316</v>
      </c>
      <c r="P438" s="827"/>
      <c r="Q438" s="832">
        <v>378</v>
      </c>
    </row>
    <row r="439" spans="1:17" ht="14.45" customHeight="1" x14ac:dyDescent="0.2">
      <c r="A439" s="821" t="s">
        <v>7108</v>
      </c>
      <c r="B439" s="822" t="s">
        <v>7002</v>
      </c>
      <c r="C439" s="822" t="s">
        <v>5735</v>
      </c>
      <c r="D439" s="822" t="s">
        <v>7013</v>
      </c>
      <c r="E439" s="822" t="s">
        <v>7014</v>
      </c>
      <c r="F439" s="831"/>
      <c r="G439" s="831"/>
      <c r="H439" s="831"/>
      <c r="I439" s="831"/>
      <c r="J439" s="831"/>
      <c r="K439" s="831"/>
      <c r="L439" s="831"/>
      <c r="M439" s="831"/>
      <c r="N439" s="831">
        <v>7</v>
      </c>
      <c r="O439" s="831">
        <v>3675</v>
      </c>
      <c r="P439" s="827"/>
      <c r="Q439" s="832">
        <v>525</v>
      </c>
    </row>
    <row r="440" spans="1:17" ht="14.45" customHeight="1" x14ac:dyDescent="0.2">
      <c r="A440" s="821" t="s">
        <v>7108</v>
      </c>
      <c r="B440" s="822" t="s">
        <v>7002</v>
      </c>
      <c r="C440" s="822" t="s">
        <v>5735</v>
      </c>
      <c r="D440" s="822" t="s">
        <v>7015</v>
      </c>
      <c r="E440" s="822" t="s">
        <v>7016</v>
      </c>
      <c r="F440" s="831"/>
      <c r="G440" s="831"/>
      <c r="H440" s="831"/>
      <c r="I440" s="831"/>
      <c r="J440" s="831"/>
      <c r="K440" s="831"/>
      <c r="L440" s="831"/>
      <c r="M440" s="831"/>
      <c r="N440" s="831">
        <v>0</v>
      </c>
      <c r="O440" s="831">
        <v>0</v>
      </c>
      <c r="P440" s="827"/>
      <c r="Q440" s="832"/>
    </row>
    <row r="441" spans="1:17" ht="14.45" customHeight="1" x14ac:dyDescent="0.2">
      <c r="A441" s="821" t="s">
        <v>7108</v>
      </c>
      <c r="B441" s="822" t="s">
        <v>7002</v>
      </c>
      <c r="C441" s="822" t="s">
        <v>5735</v>
      </c>
      <c r="D441" s="822" t="s">
        <v>7027</v>
      </c>
      <c r="E441" s="822" t="s">
        <v>7028</v>
      </c>
      <c r="F441" s="831"/>
      <c r="G441" s="831"/>
      <c r="H441" s="831"/>
      <c r="I441" s="831"/>
      <c r="J441" s="831"/>
      <c r="K441" s="831"/>
      <c r="L441" s="831"/>
      <c r="M441" s="831"/>
      <c r="N441" s="831">
        <v>32</v>
      </c>
      <c r="O441" s="831">
        <v>4448</v>
      </c>
      <c r="P441" s="827"/>
      <c r="Q441" s="832">
        <v>139</v>
      </c>
    </row>
    <row r="442" spans="1:17" ht="14.45" customHeight="1" x14ac:dyDescent="0.2">
      <c r="A442" s="821" t="s">
        <v>7108</v>
      </c>
      <c r="B442" s="822" t="s">
        <v>7002</v>
      </c>
      <c r="C442" s="822" t="s">
        <v>5735</v>
      </c>
      <c r="D442" s="822" t="s">
        <v>7029</v>
      </c>
      <c r="E442" s="822" t="s">
        <v>7030</v>
      </c>
      <c r="F442" s="831"/>
      <c r="G442" s="831"/>
      <c r="H442" s="831"/>
      <c r="I442" s="831"/>
      <c r="J442" s="831"/>
      <c r="K442" s="831"/>
      <c r="L442" s="831"/>
      <c r="M442" s="831"/>
      <c r="N442" s="831">
        <v>6</v>
      </c>
      <c r="O442" s="831">
        <v>558</v>
      </c>
      <c r="P442" s="827"/>
      <c r="Q442" s="832">
        <v>93</v>
      </c>
    </row>
    <row r="443" spans="1:17" ht="14.45" customHeight="1" x14ac:dyDescent="0.2">
      <c r="A443" s="821" t="s">
        <v>7108</v>
      </c>
      <c r="B443" s="822" t="s">
        <v>7002</v>
      </c>
      <c r="C443" s="822" t="s">
        <v>5735</v>
      </c>
      <c r="D443" s="822" t="s">
        <v>7031</v>
      </c>
      <c r="E443" s="822" t="s">
        <v>7032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141</v>
      </c>
      <c r="P443" s="827"/>
      <c r="Q443" s="832">
        <v>141</v>
      </c>
    </row>
    <row r="444" spans="1:17" ht="14.45" customHeight="1" x14ac:dyDescent="0.2">
      <c r="A444" s="821" t="s">
        <v>7108</v>
      </c>
      <c r="B444" s="822" t="s">
        <v>7002</v>
      </c>
      <c r="C444" s="822" t="s">
        <v>5735</v>
      </c>
      <c r="D444" s="822" t="s">
        <v>7033</v>
      </c>
      <c r="E444" s="822" t="s">
        <v>7034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67</v>
      </c>
      <c r="P444" s="827"/>
      <c r="Q444" s="832">
        <v>67</v>
      </c>
    </row>
    <row r="445" spans="1:17" ht="14.45" customHeight="1" x14ac:dyDescent="0.2">
      <c r="A445" s="821" t="s">
        <v>7108</v>
      </c>
      <c r="B445" s="822" t="s">
        <v>7002</v>
      </c>
      <c r="C445" s="822" t="s">
        <v>5735</v>
      </c>
      <c r="D445" s="822" t="s">
        <v>6932</v>
      </c>
      <c r="E445" s="822" t="s">
        <v>6933</v>
      </c>
      <c r="F445" s="831"/>
      <c r="G445" s="831"/>
      <c r="H445" s="831"/>
      <c r="I445" s="831"/>
      <c r="J445" s="831"/>
      <c r="K445" s="831"/>
      <c r="L445" s="831"/>
      <c r="M445" s="831"/>
      <c r="N445" s="831">
        <v>11</v>
      </c>
      <c r="O445" s="831">
        <v>3619</v>
      </c>
      <c r="P445" s="827"/>
      <c r="Q445" s="832">
        <v>329</v>
      </c>
    </row>
    <row r="446" spans="1:17" ht="14.45" customHeight="1" x14ac:dyDescent="0.2">
      <c r="A446" s="821" t="s">
        <v>7108</v>
      </c>
      <c r="B446" s="822" t="s">
        <v>7002</v>
      </c>
      <c r="C446" s="822" t="s">
        <v>5735</v>
      </c>
      <c r="D446" s="822" t="s">
        <v>7035</v>
      </c>
      <c r="E446" s="822" t="s">
        <v>7036</v>
      </c>
      <c r="F446" s="831"/>
      <c r="G446" s="831"/>
      <c r="H446" s="831"/>
      <c r="I446" s="831"/>
      <c r="J446" s="831"/>
      <c r="K446" s="831"/>
      <c r="L446" s="831"/>
      <c r="M446" s="831"/>
      <c r="N446" s="831">
        <v>7</v>
      </c>
      <c r="O446" s="831">
        <v>364</v>
      </c>
      <c r="P446" s="827"/>
      <c r="Q446" s="832">
        <v>52</v>
      </c>
    </row>
    <row r="447" spans="1:17" ht="14.45" customHeight="1" x14ac:dyDescent="0.2">
      <c r="A447" s="821" t="s">
        <v>7108</v>
      </c>
      <c r="B447" s="822" t="s">
        <v>7002</v>
      </c>
      <c r="C447" s="822" t="s">
        <v>5735</v>
      </c>
      <c r="D447" s="822" t="s">
        <v>7041</v>
      </c>
      <c r="E447" s="822" t="s">
        <v>7042</v>
      </c>
      <c r="F447" s="831"/>
      <c r="G447" s="831"/>
      <c r="H447" s="831"/>
      <c r="I447" s="831"/>
      <c r="J447" s="831"/>
      <c r="K447" s="831"/>
      <c r="L447" s="831"/>
      <c r="M447" s="831"/>
      <c r="N447" s="831">
        <v>2</v>
      </c>
      <c r="O447" s="831">
        <v>1234</v>
      </c>
      <c r="P447" s="827"/>
      <c r="Q447" s="832">
        <v>617</v>
      </c>
    </row>
    <row r="448" spans="1:17" ht="14.45" customHeight="1" x14ac:dyDescent="0.2">
      <c r="A448" s="821" t="s">
        <v>7108</v>
      </c>
      <c r="B448" s="822" t="s">
        <v>7002</v>
      </c>
      <c r="C448" s="822" t="s">
        <v>5735</v>
      </c>
      <c r="D448" s="822" t="s">
        <v>7109</v>
      </c>
      <c r="E448" s="822" t="s">
        <v>7110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826</v>
      </c>
      <c r="P448" s="827"/>
      <c r="Q448" s="832">
        <v>826</v>
      </c>
    </row>
    <row r="449" spans="1:17" ht="14.45" customHeight="1" x14ac:dyDescent="0.2">
      <c r="A449" s="821" t="s">
        <v>7108</v>
      </c>
      <c r="B449" s="822" t="s">
        <v>7002</v>
      </c>
      <c r="C449" s="822" t="s">
        <v>5735</v>
      </c>
      <c r="D449" s="822" t="s">
        <v>7049</v>
      </c>
      <c r="E449" s="822" t="s">
        <v>7050</v>
      </c>
      <c r="F449" s="831"/>
      <c r="G449" s="831"/>
      <c r="H449" s="831"/>
      <c r="I449" s="831"/>
      <c r="J449" s="831"/>
      <c r="K449" s="831"/>
      <c r="L449" s="831"/>
      <c r="M449" s="831"/>
      <c r="N449" s="831">
        <v>2</v>
      </c>
      <c r="O449" s="831">
        <v>662</v>
      </c>
      <c r="P449" s="827"/>
      <c r="Q449" s="832">
        <v>331</v>
      </c>
    </row>
    <row r="450" spans="1:17" ht="14.45" customHeight="1" x14ac:dyDescent="0.2">
      <c r="A450" s="821" t="s">
        <v>7108</v>
      </c>
      <c r="B450" s="822" t="s">
        <v>7002</v>
      </c>
      <c r="C450" s="822" t="s">
        <v>5735</v>
      </c>
      <c r="D450" s="822" t="s">
        <v>7051</v>
      </c>
      <c r="E450" s="822" t="s">
        <v>7052</v>
      </c>
      <c r="F450" s="831"/>
      <c r="G450" s="831"/>
      <c r="H450" s="831"/>
      <c r="I450" s="831"/>
      <c r="J450" s="831"/>
      <c r="K450" s="831"/>
      <c r="L450" s="831"/>
      <c r="M450" s="831"/>
      <c r="N450" s="831">
        <v>13</v>
      </c>
      <c r="O450" s="831">
        <v>11622</v>
      </c>
      <c r="P450" s="827"/>
      <c r="Q450" s="832">
        <v>894</v>
      </c>
    </row>
    <row r="451" spans="1:17" ht="14.45" customHeight="1" x14ac:dyDescent="0.2">
      <c r="A451" s="821" t="s">
        <v>7108</v>
      </c>
      <c r="B451" s="822" t="s">
        <v>7002</v>
      </c>
      <c r="C451" s="822" t="s">
        <v>5735</v>
      </c>
      <c r="D451" s="822" t="s">
        <v>7053</v>
      </c>
      <c r="E451" s="822" t="s">
        <v>7054</v>
      </c>
      <c r="F451" s="831"/>
      <c r="G451" s="831"/>
      <c r="H451" s="831"/>
      <c r="I451" s="831"/>
      <c r="J451" s="831"/>
      <c r="K451" s="831"/>
      <c r="L451" s="831"/>
      <c r="M451" s="831"/>
      <c r="N451" s="831">
        <v>35</v>
      </c>
      <c r="O451" s="831">
        <v>9240</v>
      </c>
      <c r="P451" s="827"/>
      <c r="Q451" s="832">
        <v>264</v>
      </c>
    </row>
    <row r="452" spans="1:17" ht="14.45" customHeight="1" x14ac:dyDescent="0.2">
      <c r="A452" s="821" t="s">
        <v>7108</v>
      </c>
      <c r="B452" s="822" t="s">
        <v>7002</v>
      </c>
      <c r="C452" s="822" t="s">
        <v>5735</v>
      </c>
      <c r="D452" s="822" t="s">
        <v>7057</v>
      </c>
      <c r="E452" s="822" t="s">
        <v>7058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153</v>
      </c>
      <c r="P452" s="827"/>
      <c r="Q452" s="832">
        <v>153</v>
      </c>
    </row>
    <row r="453" spans="1:17" ht="14.45" customHeight="1" x14ac:dyDescent="0.2">
      <c r="A453" s="821" t="s">
        <v>7108</v>
      </c>
      <c r="B453" s="822" t="s">
        <v>6369</v>
      </c>
      <c r="C453" s="822" t="s">
        <v>5735</v>
      </c>
      <c r="D453" s="822" t="s">
        <v>6965</v>
      </c>
      <c r="E453" s="822" t="s">
        <v>6966</v>
      </c>
      <c r="F453" s="831"/>
      <c r="G453" s="831"/>
      <c r="H453" s="831"/>
      <c r="I453" s="831"/>
      <c r="J453" s="831"/>
      <c r="K453" s="831"/>
      <c r="L453" s="831"/>
      <c r="M453" s="831"/>
      <c r="N453" s="831">
        <v>6</v>
      </c>
      <c r="O453" s="831">
        <v>76866</v>
      </c>
      <c r="P453" s="827"/>
      <c r="Q453" s="832">
        <v>12811</v>
      </c>
    </row>
    <row r="454" spans="1:17" ht="14.45" customHeight="1" x14ac:dyDescent="0.2">
      <c r="A454" s="821" t="s">
        <v>7108</v>
      </c>
      <c r="B454" s="822" t="s">
        <v>6369</v>
      </c>
      <c r="C454" s="822" t="s">
        <v>5735</v>
      </c>
      <c r="D454" s="822" t="s">
        <v>6379</v>
      </c>
      <c r="E454" s="822" t="s">
        <v>6380</v>
      </c>
      <c r="F454" s="831">
        <v>10</v>
      </c>
      <c r="G454" s="831">
        <v>104670</v>
      </c>
      <c r="H454" s="831">
        <v>1.6614285714285715</v>
      </c>
      <c r="I454" s="831">
        <v>10467</v>
      </c>
      <c r="J454" s="831">
        <v>6</v>
      </c>
      <c r="K454" s="831">
        <v>63000</v>
      </c>
      <c r="L454" s="831">
        <v>1</v>
      </c>
      <c r="M454" s="831">
        <v>10500</v>
      </c>
      <c r="N454" s="831">
        <v>17</v>
      </c>
      <c r="O454" s="831">
        <v>179010</v>
      </c>
      <c r="P454" s="827">
        <v>2.8414285714285716</v>
      </c>
      <c r="Q454" s="832">
        <v>10530</v>
      </c>
    </row>
    <row r="455" spans="1:17" ht="14.45" customHeight="1" x14ac:dyDescent="0.2">
      <c r="A455" s="821" t="s">
        <v>7108</v>
      </c>
      <c r="B455" s="822" t="s">
        <v>6369</v>
      </c>
      <c r="C455" s="822" t="s">
        <v>5735</v>
      </c>
      <c r="D455" s="822" t="s">
        <v>7111</v>
      </c>
      <c r="E455" s="822" t="s">
        <v>7112</v>
      </c>
      <c r="F455" s="831"/>
      <c r="G455" s="831"/>
      <c r="H455" s="831"/>
      <c r="I455" s="831"/>
      <c r="J455" s="831"/>
      <c r="K455" s="831"/>
      <c r="L455" s="831"/>
      <c r="M455" s="831"/>
      <c r="N455" s="831">
        <v>2</v>
      </c>
      <c r="O455" s="831">
        <v>15128</v>
      </c>
      <c r="P455" s="827"/>
      <c r="Q455" s="832">
        <v>7564</v>
      </c>
    </row>
    <row r="456" spans="1:17" ht="14.45" customHeight="1" x14ac:dyDescent="0.2">
      <c r="A456" s="821" t="s">
        <v>7108</v>
      </c>
      <c r="B456" s="822" t="s">
        <v>6369</v>
      </c>
      <c r="C456" s="822" t="s">
        <v>5735</v>
      </c>
      <c r="D456" s="822" t="s">
        <v>7113</v>
      </c>
      <c r="E456" s="822" t="s">
        <v>7114</v>
      </c>
      <c r="F456" s="831"/>
      <c r="G456" s="831"/>
      <c r="H456" s="831"/>
      <c r="I456" s="831"/>
      <c r="J456" s="831"/>
      <c r="K456" s="831"/>
      <c r="L456" s="831"/>
      <c r="M456" s="831"/>
      <c r="N456" s="831">
        <v>2</v>
      </c>
      <c r="O456" s="831">
        <v>0</v>
      </c>
      <c r="P456" s="827"/>
      <c r="Q456" s="832">
        <v>0</v>
      </c>
    </row>
    <row r="457" spans="1:17" ht="14.45" customHeight="1" x14ac:dyDescent="0.2">
      <c r="A457" s="821" t="s">
        <v>7108</v>
      </c>
      <c r="B457" s="822" t="s">
        <v>6369</v>
      </c>
      <c r="C457" s="822" t="s">
        <v>5735</v>
      </c>
      <c r="D457" s="822" t="s">
        <v>7115</v>
      </c>
      <c r="E457" s="822" t="s">
        <v>7116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7108</v>
      </c>
      <c r="B458" s="822" t="s">
        <v>6369</v>
      </c>
      <c r="C458" s="822" t="s">
        <v>5735</v>
      </c>
      <c r="D458" s="822" t="s">
        <v>7117</v>
      </c>
      <c r="E458" s="822" t="s">
        <v>7118</v>
      </c>
      <c r="F458" s="831"/>
      <c r="G458" s="831"/>
      <c r="H458" s="831"/>
      <c r="I458" s="831"/>
      <c r="J458" s="831"/>
      <c r="K458" s="831"/>
      <c r="L458" s="831"/>
      <c r="M458" s="831"/>
      <c r="N458" s="831">
        <v>2</v>
      </c>
      <c r="O458" s="831">
        <v>0</v>
      </c>
      <c r="P458" s="827"/>
      <c r="Q458" s="832">
        <v>0</v>
      </c>
    </row>
    <row r="459" spans="1:17" ht="14.45" customHeight="1" x14ac:dyDescent="0.2">
      <c r="A459" s="821" t="s">
        <v>7108</v>
      </c>
      <c r="B459" s="822" t="s">
        <v>6369</v>
      </c>
      <c r="C459" s="822" t="s">
        <v>5735</v>
      </c>
      <c r="D459" s="822" t="s">
        <v>7119</v>
      </c>
      <c r="E459" s="822" t="s">
        <v>7120</v>
      </c>
      <c r="F459" s="831"/>
      <c r="G459" s="831"/>
      <c r="H459" s="831"/>
      <c r="I459" s="831"/>
      <c r="J459" s="831"/>
      <c r="K459" s="831"/>
      <c r="L459" s="831"/>
      <c r="M459" s="831"/>
      <c r="N459" s="831">
        <v>3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7108</v>
      </c>
      <c r="B460" s="822" t="s">
        <v>6369</v>
      </c>
      <c r="C460" s="822" t="s">
        <v>5735</v>
      </c>
      <c r="D460" s="822" t="s">
        <v>7121</v>
      </c>
      <c r="E460" s="822" t="s">
        <v>7122</v>
      </c>
      <c r="F460" s="831"/>
      <c r="G460" s="831"/>
      <c r="H460" s="831"/>
      <c r="I460" s="831"/>
      <c r="J460" s="831"/>
      <c r="K460" s="831"/>
      <c r="L460" s="831"/>
      <c r="M460" s="831"/>
      <c r="N460" s="831">
        <v>2</v>
      </c>
      <c r="O460" s="831">
        <v>0</v>
      </c>
      <c r="P460" s="827"/>
      <c r="Q460" s="832">
        <v>0</v>
      </c>
    </row>
    <row r="461" spans="1:17" ht="14.45" customHeight="1" x14ac:dyDescent="0.2">
      <c r="A461" s="821" t="s">
        <v>7108</v>
      </c>
      <c r="B461" s="822" t="s">
        <v>6369</v>
      </c>
      <c r="C461" s="822" t="s">
        <v>5735</v>
      </c>
      <c r="D461" s="822" t="s">
        <v>7123</v>
      </c>
      <c r="E461" s="822" t="s">
        <v>7124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4824</v>
      </c>
      <c r="P461" s="827"/>
      <c r="Q461" s="832">
        <v>4824</v>
      </c>
    </row>
    <row r="462" spans="1:17" ht="14.45" customHeight="1" x14ac:dyDescent="0.2">
      <c r="A462" s="821" t="s">
        <v>7108</v>
      </c>
      <c r="B462" s="822" t="s">
        <v>6369</v>
      </c>
      <c r="C462" s="822" t="s">
        <v>5735</v>
      </c>
      <c r="D462" s="822" t="s">
        <v>6370</v>
      </c>
      <c r="E462" s="822" t="s">
        <v>6371</v>
      </c>
      <c r="F462" s="831">
        <v>3</v>
      </c>
      <c r="G462" s="831">
        <v>3321</v>
      </c>
      <c r="H462" s="831">
        <v>0.271990171990172</v>
      </c>
      <c r="I462" s="831">
        <v>1107</v>
      </c>
      <c r="J462" s="831">
        <v>11</v>
      </c>
      <c r="K462" s="831">
        <v>12210</v>
      </c>
      <c r="L462" s="831">
        <v>1</v>
      </c>
      <c r="M462" s="831">
        <v>1110</v>
      </c>
      <c r="N462" s="831">
        <v>3</v>
      </c>
      <c r="O462" s="831">
        <v>3342</v>
      </c>
      <c r="P462" s="827">
        <v>0.27371007371007372</v>
      </c>
      <c r="Q462" s="832">
        <v>1114</v>
      </c>
    </row>
    <row r="463" spans="1:17" ht="14.45" customHeight="1" x14ac:dyDescent="0.2">
      <c r="A463" s="821" t="s">
        <v>7108</v>
      </c>
      <c r="B463" s="822" t="s">
        <v>6369</v>
      </c>
      <c r="C463" s="822" t="s">
        <v>5735</v>
      </c>
      <c r="D463" s="822" t="s">
        <v>7125</v>
      </c>
      <c r="E463" s="822" t="s">
        <v>7126</v>
      </c>
      <c r="F463" s="831"/>
      <c r="G463" s="831"/>
      <c r="H463" s="831"/>
      <c r="I463" s="831"/>
      <c r="J463" s="831">
        <v>5</v>
      </c>
      <c r="K463" s="831">
        <v>19195</v>
      </c>
      <c r="L463" s="831">
        <v>1</v>
      </c>
      <c r="M463" s="831">
        <v>3839</v>
      </c>
      <c r="N463" s="831"/>
      <c r="O463" s="831"/>
      <c r="P463" s="827"/>
      <c r="Q463" s="832"/>
    </row>
    <row r="464" spans="1:17" ht="14.45" customHeight="1" x14ac:dyDescent="0.2">
      <c r="A464" s="821" t="s">
        <v>7108</v>
      </c>
      <c r="B464" s="822" t="s">
        <v>6369</v>
      </c>
      <c r="C464" s="822" t="s">
        <v>5735</v>
      </c>
      <c r="D464" s="822" t="s">
        <v>6387</v>
      </c>
      <c r="E464" s="822" t="s">
        <v>6388</v>
      </c>
      <c r="F464" s="831">
        <v>61</v>
      </c>
      <c r="G464" s="831">
        <v>99369</v>
      </c>
      <c r="H464" s="831"/>
      <c r="I464" s="831">
        <v>1629</v>
      </c>
      <c r="J464" s="831"/>
      <c r="K464" s="831"/>
      <c r="L464" s="831"/>
      <c r="M464" s="831"/>
      <c r="N464" s="831">
        <v>30</v>
      </c>
      <c r="O464" s="831">
        <v>49080</v>
      </c>
      <c r="P464" s="827"/>
      <c r="Q464" s="832">
        <v>1636</v>
      </c>
    </row>
    <row r="465" spans="1:17" ht="14.45" customHeight="1" x14ac:dyDescent="0.2">
      <c r="A465" s="821" t="s">
        <v>7108</v>
      </c>
      <c r="B465" s="822" t="s">
        <v>6369</v>
      </c>
      <c r="C465" s="822" t="s">
        <v>5735</v>
      </c>
      <c r="D465" s="822" t="s">
        <v>6389</v>
      </c>
      <c r="E465" s="822" t="s">
        <v>6390</v>
      </c>
      <c r="F465" s="831"/>
      <c r="G465" s="831"/>
      <c r="H465" s="831"/>
      <c r="I465" s="831"/>
      <c r="J465" s="831">
        <v>5</v>
      </c>
      <c r="K465" s="831">
        <v>19195</v>
      </c>
      <c r="L465" s="831">
        <v>1</v>
      </c>
      <c r="M465" s="831">
        <v>3839</v>
      </c>
      <c r="N465" s="831"/>
      <c r="O465" s="831"/>
      <c r="P465" s="827"/>
      <c r="Q465" s="832"/>
    </row>
    <row r="466" spans="1:17" ht="14.45" customHeight="1" x14ac:dyDescent="0.2">
      <c r="A466" s="821" t="s">
        <v>7108</v>
      </c>
      <c r="B466" s="822" t="s">
        <v>6369</v>
      </c>
      <c r="C466" s="822" t="s">
        <v>5735</v>
      </c>
      <c r="D466" s="822" t="s">
        <v>7127</v>
      </c>
      <c r="E466" s="822" t="s">
        <v>7128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10003</v>
      </c>
      <c r="P466" s="827"/>
      <c r="Q466" s="832">
        <v>10003</v>
      </c>
    </row>
    <row r="467" spans="1:17" ht="14.45" customHeight="1" thickBot="1" x14ac:dyDescent="0.25">
      <c r="A467" s="813" t="s">
        <v>7108</v>
      </c>
      <c r="B467" s="814" t="s">
        <v>6369</v>
      </c>
      <c r="C467" s="814" t="s">
        <v>5735</v>
      </c>
      <c r="D467" s="814" t="s">
        <v>7129</v>
      </c>
      <c r="E467" s="814" t="s">
        <v>7130</v>
      </c>
      <c r="F467" s="833"/>
      <c r="G467" s="833"/>
      <c r="H467" s="833"/>
      <c r="I467" s="833"/>
      <c r="J467" s="833"/>
      <c r="K467" s="833"/>
      <c r="L467" s="833"/>
      <c r="M467" s="833"/>
      <c r="N467" s="833">
        <v>0</v>
      </c>
      <c r="O467" s="833">
        <v>0</v>
      </c>
      <c r="P467" s="819"/>
      <c r="Q467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2D74D81-1BDA-43D4-B7C2-AAF02EA3A87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6595</v>
      </c>
      <c r="D3" s="193">
        <f>SUBTOTAL(9,D6:D1048576)</f>
        <v>6521</v>
      </c>
      <c r="E3" s="193">
        <f>SUBTOTAL(9,E6:E1048576)</f>
        <v>6389</v>
      </c>
      <c r="F3" s="194">
        <f>IF(OR(E3=0,D3=0),"",E3/D3)</f>
        <v>0.97975770587333233</v>
      </c>
      <c r="G3" s="388">
        <f>SUBTOTAL(9,G6:G1048576)</f>
        <v>5897.7083000000002</v>
      </c>
      <c r="H3" s="389">
        <f>SUBTOTAL(9,H6:H1048576)</f>
        <v>5833.2824200000023</v>
      </c>
      <c r="I3" s="389">
        <f>SUBTOTAL(9,I6:I1048576)</f>
        <v>5878.0575000000026</v>
      </c>
      <c r="J3" s="194">
        <f>IF(OR(I3=0,H3=0),"",I3/H3)</f>
        <v>1.0076757949943387</v>
      </c>
      <c r="K3" s="388">
        <f>SUBTOTAL(9,K6:K1048576)</f>
        <v>527.6</v>
      </c>
      <c r="L3" s="389">
        <f>SUBTOTAL(9,L6:L1048576)</f>
        <v>521.67999999999995</v>
      </c>
      <c r="M3" s="389">
        <f>SUBTOTAL(9,M6:M1048576)</f>
        <v>511.12</v>
      </c>
      <c r="N3" s="195">
        <f>IF(OR(M3=0,E3=0),"",M3*1000/E3)</f>
        <v>80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7">
        <v>2018</v>
      </c>
      <c r="D5" s="977">
        <v>2019</v>
      </c>
      <c r="E5" s="977">
        <v>2020</v>
      </c>
      <c r="F5" s="978" t="s">
        <v>2</v>
      </c>
      <c r="G5" s="982">
        <v>2018</v>
      </c>
      <c r="H5" s="977">
        <v>2019</v>
      </c>
      <c r="I5" s="977">
        <v>2020</v>
      </c>
      <c r="J5" s="978" t="s">
        <v>2</v>
      </c>
      <c r="K5" s="982">
        <v>2018</v>
      </c>
      <c r="L5" s="977">
        <v>2019</v>
      </c>
      <c r="M5" s="977">
        <v>2020</v>
      </c>
      <c r="N5" s="983" t="s">
        <v>92</v>
      </c>
    </row>
    <row r="6" spans="1:14" ht="14.45" customHeight="1" thickBot="1" x14ac:dyDescent="0.25">
      <c r="A6" s="975" t="s">
        <v>6051</v>
      </c>
      <c r="B6" s="976" t="s">
        <v>7132</v>
      </c>
      <c r="C6" s="979">
        <v>6595</v>
      </c>
      <c r="D6" s="980">
        <v>6521</v>
      </c>
      <c r="E6" s="980">
        <v>6389</v>
      </c>
      <c r="F6" s="981"/>
      <c r="G6" s="979">
        <v>5897.7083000000002</v>
      </c>
      <c r="H6" s="980">
        <v>5833.2824200000023</v>
      </c>
      <c r="I6" s="980">
        <v>5878.0575000000026</v>
      </c>
      <c r="J6" s="981"/>
      <c r="K6" s="979">
        <v>527.6</v>
      </c>
      <c r="L6" s="980">
        <v>521.67999999999995</v>
      </c>
      <c r="M6" s="980">
        <v>511.12</v>
      </c>
      <c r="N6" s="984">
        <v>80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01AFCD3-CD86-47D5-9AE8-80807336FFA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2020-08-03T10:20:50Z</dcterms:modified>
</cp:coreProperties>
</file>